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20" windowWidth="11280" windowHeight="8010" tabRatio="862" activeTab="7"/>
  </bookViews>
  <sheets>
    <sheet name="DS" sheetId="1" r:id="rId1"/>
    <sheet name="CHIAPHONG" sheetId="9" r:id="rId2"/>
    <sheet name="DSTHI (STT )" sheetId="14" r:id="rId3"/>
    <sheet name="DSSV" sheetId="16" r:id="rId4"/>
    <sheet name="IDCODE" sheetId="17" state="hidden" r:id="rId5"/>
    <sheet name="IN_DTK" sheetId="19" r:id="rId6"/>
    <sheet name="Phòng 201" sheetId="23" r:id="rId7"/>
    <sheet name="Phòng 504" sheetId="24" r:id="rId8"/>
    <sheet name="LPl2" sheetId="20" state="hidden" r:id="rId9"/>
    <sheet name="IN_DTK (L2)" sheetId="21" state="hidden" r:id="rId10"/>
    <sheet name="phong_coso" sheetId="22" state="hidden" r:id="rId11"/>
    <sheet name="CODEMON" sheetId="18" state="hidden" r:id="rId12"/>
  </sheets>
  <externalReferences>
    <externalReference r:id="rId13"/>
    <externalReference r:id="rId14"/>
  </externalReferences>
  <definedNames>
    <definedName name="_xlnm._FilterDatabase" localSheetId="0" hidden="1">DS!$A$2:$T$2489</definedName>
    <definedName name="_xlnm._FilterDatabase" localSheetId="3" hidden="1">DSSV!$A$6:$T$472</definedName>
    <definedName name="_xlnm._FilterDatabase" localSheetId="5" hidden="1">IN_DTK!$A$9:$W$9</definedName>
    <definedName name="_xlnm._FilterDatabase" localSheetId="9" hidden="1">'IN_DTK (L2)'!$A$9:$U$9</definedName>
    <definedName name="_xlnm._FilterDatabase" localSheetId="8" hidden="1">'LPl2'!$B$6:$G$13</definedName>
    <definedName name="_Order1" hidden="1">255</definedName>
    <definedName name="_Order2" hidden="1">255</definedName>
    <definedName name="h" localSheetId="11" hidden="1">{"'Sheet1'!$L$16"}</definedName>
    <definedName name="h" localSheetId="4" hidden="1">{"'Sheet1'!$L$16"}</definedName>
    <definedName name="h" localSheetId="5" hidden="1">{"'Sheet1'!$L$16"}</definedName>
    <definedName name="h" localSheetId="9" hidden="1">{"'Sheet1'!$L$16"}</definedName>
    <definedName name="h" localSheetId="8" hidden="1">{"'Sheet1'!$L$16"}</definedName>
    <definedName name="h" hidden="1">{"'Sheet1'!$L$16"}</definedName>
    <definedName name="HTML_CodePage" hidden="1">950</definedName>
    <definedName name="HTML_Control" localSheetId="11" hidden="1">{"'Sheet1'!$L$16"}</definedName>
    <definedName name="HTML_Control" localSheetId="4" hidden="1">{"'Sheet1'!$L$16"}</definedName>
    <definedName name="HTML_Control" localSheetId="5" hidden="1">{"'Sheet1'!$L$16"}</definedName>
    <definedName name="HTML_Control" localSheetId="9" hidden="1">{"'Sheet1'!$L$16"}</definedName>
    <definedName name="HTML_Control" localSheetId="8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1" hidden="1">{"'Sheet1'!$L$16"}</definedName>
    <definedName name="huy" localSheetId="4" hidden="1">{"'Sheet1'!$L$16"}</definedName>
    <definedName name="huy" localSheetId="5" hidden="1">{"'Sheet1'!$L$16"}</definedName>
    <definedName name="huy" localSheetId="9" hidden="1">{"'Sheet1'!$L$16"}</definedName>
    <definedName name="huy" localSheetId="8" hidden="1">{"'Sheet1'!$L$16"}</definedName>
    <definedName name="huy" hidden="1">{"'Sheet1'!$L$16"}</definedName>
    <definedName name="_xlnm.Print_Area" localSheetId="5">IN_DTK!$B$2:$S$1124</definedName>
    <definedName name="_xlnm.Print_Titles" localSheetId="2">'DSTHI (STT )'!$1:$7</definedName>
    <definedName name="_xlnm.Print_Titles" localSheetId="5">IN_DTK!$2:$9</definedName>
    <definedName name="_xlnm.Print_Titles" localSheetId="9">'IN_DTK (L2)'!$2:$9</definedName>
    <definedName name="_xlnm.Print_Titles" localSheetId="8">'LPl2'!$1:$7</definedName>
    <definedName name="_xlnm.Print_Titles" localSheetId="6">'Phòng 201'!$1:$7</definedName>
    <definedName name="_xlnm.Print_Titles" localSheetId="7">'Phòng 504'!$1:$7</definedName>
  </definedNames>
  <calcPr calcId="144525"/>
</workbook>
</file>

<file path=xl/calcChain.xml><?xml version="1.0" encoding="utf-8"?>
<calcChain xmlns="http://schemas.openxmlformats.org/spreadsheetml/2006/main">
  <c r="C144" i="22" l="1"/>
  <c r="C143" i="22"/>
  <c r="C142" i="22"/>
  <c r="C115" i="22"/>
  <c r="C114" i="22"/>
  <c r="C113" i="22"/>
  <c r="C112" i="22"/>
  <c r="C111" i="22"/>
  <c r="C110" i="22"/>
  <c r="C109" i="22"/>
  <c r="C108" i="22"/>
  <c r="C107" i="22"/>
  <c r="C106" i="22"/>
  <c r="C79" i="22"/>
  <c r="C74" i="22"/>
  <c r="C31" i="22"/>
  <c r="C105" i="22"/>
  <c r="C104" i="22"/>
  <c r="C103" i="22"/>
  <c r="C102" i="22"/>
  <c r="C101" i="22"/>
  <c r="C100" i="22"/>
  <c r="C99" i="22"/>
  <c r="C98" i="22"/>
  <c r="C97" i="22"/>
  <c r="C96" i="22"/>
  <c r="C145" i="22"/>
  <c r="C141" i="22"/>
  <c r="C140" i="22"/>
  <c r="C139" i="22"/>
  <c r="C138" i="22"/>
  <c r="C137" i="22"/>
  <c r="C136" i="22"/>
  <c r="C135" i="22"/>
  <c r="C134" i="22"/>
  <c r="C45" i="22"/>
  <c r="B222" i="18" l="1"/>
  <c r="A222" i="18"/>
  <c r="A224" i="18" l="1"/>
  <c r="B224" i="18"/>
  <c r="A225" i="18"/>
  <c r="B225" i="18"/>
  <c r="A226" i="18"/>
  <c r="B226" i="18"/>
  <c r="A227" i="18"/>
  <c r="B227" i="18"/>
  <c r="A228" i="18"/>
  <c r="B228" i="18"/>
  <c r="A229" i="18"/>
  <c r="B229" i="18"/>
  <c r="A230" i="18"/>
  <c r="B230" i="18"/>
  <c r="A231" i="18"/>
  <c r="B231" i="18"/>
  <c r="A232" i="18"/>
  <c r="B232" i="18"/>
  <c r="A233" i="18"/>
  <c r="B233" i="18"/>
  <c r="A234" i="18"/>
  <c r="B234" i="18"/>
  <c r="A235" i="18"/>
  <c r="B235" i="18"/>
  <c r="A236" i="18"/>
  <c r="B236" i="18"/>
  <c r="A237" i="18"/>
  <c r="B237" i="18"/>
  <c r="A238" i="18"/>
  <c r="B238" i="18"/>
  <c r="A239" i="18"/>
  <c r="B239" i="18"/>
  <c r="A240" i="18"/>
  <c r="B240" i="18"/>
  <c r="A241" i="18"/>
  <c r="B241" i="18"/>
  <c r="A242" i="18"/>
  <c r="B242" i="18"/>
  <c r="A243" i="18"/>
  <c r="B243" i="18"/>
  <c r="A244" i="18"/>
  <c r="B244" i="18"/>
  <c r="A245" i="18"/>
  <c r="B245" i="18"/>
  <c r="A246" i="18"/>
  <c r="B246" i="18"/>
  <c r="A247" i="18"/>
  <c r="B247" i="18"/>
  <c r="A248" i="18"/>
  <c r="B248" i="18"/>
  <c r="A249" i="18"/>
  <c r="B249" i="18"/>
  <c r="A250" i="18"/>
  <c r="B250" i="18"/>
  <c r="A251" i="18"/>
  <c r="B251" i="18"/>
  <c r="A252" i="18"/>
  <c r="B252" i="18"/>
  <c r="A253" i="18"/>
  <c r="B253" i="18"/>
  <c r="A254" i="18"/>
  <c r="B254" i="18"/>
  <c r="A255" i="18"/>
  <c r="B255" i="18"/>
  <c r="A256" i="18"/>
  <c r="B256" i="18"/>
  <c r="A257" i="18"/>
  <c r="B257" i="18"/>
  <c r="A258" i="18"/>
  <c r="B258" i="18"/>
  <c r="A259" i="18"/>
  <c r="B259" i="18"/>
  <c r="A260" i="18"/>
  <c r="B260" i="18"/>
  <c r="A261" i="18"/>
  <c r="B261" i="18"/>
  <c r="A262" i="18"/>
  <c r="B262" i="18"/>
  <c r="A263" i="18"/>
  <c r="B263" i="18"/>
  <c r="A264" i="18"/>
  <c r="B264" i="18"/>
  <c r="A265" i="18"/>
  <c r="B265" i="18"/>
  <c r="A266" i="18"/>
  <c r="B266" i="18"/>
  <c r="A267" i="18"/>
  <c r="B267" i="18"/>
  <c r="A268" i="18"/>
  <c r="B268" i="18"/>
  <c r="A269" i="18"/>
  <c r="B269" i="18"/>
  <c r="A270" i="18"/>
  <c r="B270" i="18"/>
  <c r="A271" i="18"/>
  <c r="B271" i="18"/>
  <c r="A272" i="18"/>
  <c r="B272" i="18"/>
  <c r="A273" i="18"/>
  <c r="B273" i="18"/>
  <c r="A274" i="18"/>
  <c r="B274" i="18"/>
  <c r="A275" i="18"/>
  <c r="B275" i="18"/>
  <c r="A276" i="18"/>
  <c r="B276" i="18"/>
  <c r="A277" i="18"/>
  <c r="B277" i="18"/>
  <c r="A278" i="18"/>
  <c r="B278" i="18"/>
  <c r="A279" i="18"/>
  <c r="B279" i="18"/>
  <c r="A280" i="18"/>
  <c r="B280" i="18"/>
  <c r="A281" i="18"/>
  <c r="B281" i="18"/>
  <c r="A282" i="18"/>
  <c r="B282" i="18"/>
  <c r="A283" i="18"/>
  <c r="B283" i="18"/>
  <c r="A284" i="18"/>
  <c r="B284" i="18"/>
  <c r="A285" i="18"/>
  <c r="B285" i="18"/>
  <c r="A286" i="18"/>
  <c r="B286" i="18"/>
  <c r="A287" i="18"/>
  <c r="B287" i="18"/>
  <c r="A288" i="18"/>
  <c r="B288" i="18"/>
  <c r="A289" i="18"/>
  <c r="B289" i="18"/>
  <c r="A290" i="18"/>
  <c r="B290" i="18"/>
  <c r="A291" i="18"/>
  <c r="B291" i="18"/>
  <c r="A292" i="18"/>
  <c r="B292" i="18"/>
  <c r="A293" i="18"/>
  <c r="B293" i="18"/>
  <c r="A294" i="18"/>
  <c r="B294" i="18"/>
  <c r="A295" i="18"/>
  <c r="B295" i="18"/>
  <c r="A296" i="18"/>
  <c r="B296" i="18"/>
  <c r="A297" i="18"/>
  <c r="B297" i="18"/>
  <c r="A298" i="18"/>
  <c r="B298" i="18"/>
  <c r="A299" i="18"/>
  <c r="B299" i="18"/>
  <c r="A300" i="18"/>
  <c r="B300" i="18"/>
  <c r="A301" i="18"/>
  <c r="B301" i="18"/>
  <c r="A302" i="18"/>
  <c r="B302" i="18"/>
  <c r="A303" i="18"/>
  <c r="B303" i="18"/>
  <c r="A304" i="18"/>
  <c r="B304" i="18"/>
  <c r="A305" i="18"/>
  <c r="B305" i="18"/>
  <c r="A306" i="18"/>
  <c r="B306" i="18"/>
  <c r="A307" i="18"/>
  <c r="B307" i="18"/>
  <c r="A308" i="18"/>
  <c r="B308" i="18"/>
  <c r="A309" i="18"/>
  <c r="B309" i="18"/>
  <c r="A310" i="18"/>
  <c r="B310" i="18"/>
  <c r="A311" i="18"/>
  <c r="B311" i="18"/>
  <c r="A312" i="18"/>
  <c r="B312" i="18"/>
  <c r="A313" i="18"/>
  <c r="B313" i="18"/>
  <c r="A314" i="18"/>
  <c r="B314" i="18"/>
  <c r="A315" i="18"/>
  <c r="B315" i="18"/>
  <c r="A316" i="18"/>
  <c r="B316" i="18"/>
  <c r="A317" i="18"/>
  <c r="B317" i="18"/>
  <c r="A318" i="18"/>
  <c r="B318" i="18"/>
  <c r="A319" i="18"/>
  <c r="B319" i="18"/>
  <c r="A320" i="18"/>
  <c r="B320" i="18"/>
  <c r="A321" i="18"/>
  <c r="B321" i="18"/>
  <c r="A322" i="18"/>
  <c r="B322" i="18"/>
  <c r="A323" i="18"/>
  <c r="B323" i="18"/>
  <c r="A324" i="18"/>
  <c r="B324" i="18"/>
  <c r="A325" i="18"/>
  <c r="B325" i="18"/>
  <c r="A326" i="18"/>
  <c r="B326" i="18"/>
  <c r="A327" i="18"/>
  <c r="B327" i="18"/>
  <c r="A328" i="18"/>
  <c r="B328" i="18"/>
  <c r="A329" i="18"/>
  <c r="B329" i="18"/>
  <c r="A330" i="18"/>
  <c r="B330" i="18"/>
  <c r="A331" i="18"/>
  <c r="B331" i="18"/>
  <c r="A332" i="18"/>
  <c r="B332" i="18"/>
  <c r="A333" i="18"/>
  <c r="B333" i="18"/>
  <c r="A334" i="18"/>
  <c r="B334" i="18"/>
  <c r="A335" i="18"/>
  <c r="B335" i="18"/>
  <c r="A336" i="18"/>
  <c r="B336" i="18"/>
  <c r="A337" i="18"/>
  <c r="B337" i="18"/>
  <c r="A338" i="18"/>
  <c r="B338" i="18"/>
  <c r="A339" i="18"/>
  <c r="B339" i="18"/>
  <c r="A340" i="18"/>
  <c r="B340" i="18"/>
  <c r="A341" i="18"/>
  <c r="B341" i="18"/>
  <c r="A342" i="18"/>
  <c r="B342" i="18"/>
  <c r="A343" i="18"/>
  <c r="B343" i="18"/>
  <c r="A344" i="18"/>
  <c r="B344" i="18"/>
  <c r="A345" i="18"/>
  <c r="B345" i="18"/>
  <c r="A346" i="18"/>
  <c r="B346" i="18"/>
  <c r="A347" i="18"/>
  <c r="B347" i="18"/>
  <c r="A348" i="18"/>
  <c r="B348" i="18"/>
  <c r="A349" i="18"/>
  <c r="B349" i="18"/>
  <c r="A350" i="18"/>
  <c r="B350" i="18"/>
  <c r="A351" i="18"/>
  <c r="B351" i="18"/>
  <c r="A352" i="18"/>
  <c r="B352" i="18"/>
  <c r="A353" i="18"/>
  <c r="B353" i="18"/>
  <c r="A354" i="18"/>
  <c r="B354" i="18"/>
  <c r="A355" i="18"/>
  <c r="B355" i="18"/>
  <c r="A356" i="18"/>
  <c r="B356" i="18"/>
  <c r="A357" i="18"/>
  <c r="B357" i="18"/>
  <c r="A358" i="18"/>
  <c r="B358" i="18"/>
  <c r="A359" i="18"/>
  <c r="B359" i="18"/>
  <c r="A360" i="18"/>
  <c r="B360" i="18"/>
  <c r="A361" i="18"/>
  <c r="B361" i="18"/>
  <c r="A362" i="18"/>
  <c r="B362" i="18"/>
  <c r="A363" i="18"/>
  <c r="B363" i="18"/>
  <c r="A364" i="18"/>
  <c r="B364" i="18"/>
  <c r="A365" i="18"/>
  <c r="B365" i="18"/>
  <c r="A366" i="18"/>
  <c r="B366" i="18"/>
  <c r="A367" i="18"/>
  <c r="B367" i="18"/>
  <c r="A368" i="18"/>
  <c r="B368" i="18"/>
  <c r="A369" i="18"/>
  <c r="B369" i="18"/>
  <c r="A370" i="18"/>
  <c r="B370" i="18"/>
  <c r="A371" i="18"/>
  <c r="B371" i="18"/>
  <c r="A372" i="18"/>
  <c r="B372" i="18"/>
  <c r="A373" i="18"/>
  <c r="B373" i="18"/>
  <c r="A374" i="18"/>
  <c r="B374" i="18"/>
  <c r="A375" i="18"/>
  <c r="B375" i="18"/>
  <c r="A376" i="18"/>
  <c r="B376" i="18"/>
  <c r="A377" i="18"/>
  <c r="B377" i="18"/>
  <c r="A378" i="18"/>
  <c r="B378" i="18"/>
  <c r="A379" i="18"/>
  <c r="B379" i="18"/>
  <c r="A380" i="18"/>
  <c r="B380" i="18"/>
  <c r="A381" i="18"/>
  <c r="B381" i="18"/>
  <c r="A382" i="18"/>
  <c r="B382" i="18"/>
  <c r="A383" i="18"/>
  <c r="B383" i="18"/>
  <c r="A384" i="18"/>
  <c r="B384" i="18"/>
  <c r="A385" i="18"/>
  <c r="B385" i="18"/>
  <c r="A386" i="18"/>
  <c r="B386" i="18"/>
  <c r="A387" i="18"/>
  <c r="B387" i="18"/>
  <c r="A388" i="18"/>
  <c r="B388" i="18"/>
  <c r="A389" i="18"/>
  <c r="B389" i="18"/>
  <c r="A390" i="18"/>
  <c r="B390" i="18"/>
  <c r="A391" i="18"/>
  <c r="B391" i="18"/>
  <c r="A392" i="18"/>
  <c r="B392" i="18"/>
  <c r="A393" i="18"/>
  <c r="B393" i="18"/>
  <c r="A394" i="18"/>
  <c r="B394" i="18"/>
  <c r="A395" i="18"/>
  <c r="B395" i="18"/>
  <c r="A396" i="18"/>
  <c r="B396" i="18"/>
  <c r="A397" i="18"/>
  <c r="B397" i="18"/>
  <c r="A398" i="18"/>
  <c r="B398" i="18"/>
  <c r="A399" i="18"/>
  <c r="B399" i="18"/>
  <c r="A400" i="18"/>
  <c r="B400" i="18"/>
  <c r="A401" i="18"/>
  <c r="B401" i="18"/>
  <c r="A402" i="18"/>
  <c r="B402" i="18"/>
  <c r="A403" i="18"/>
  <c r="B403" i="18"/>
  <c r="A404" i="18"/>
  <c r="B404" i="18"/>
  <c r="A405" i="18"/>
  <c r="B405" i="18"/>
  <c r="A406" i="18"/>
  <c r="B406" i="18"/>
  <c r="A407" i="18"/>
  <c r="B407" i="18"/>
  <c r="A408" i="18"/>
  <c r="B408" i="18"/>
  <c r="A409" i="18"/>
  <c r="B409" i="18"/>
  <c r="A410" i="18"/>
  <c r="B410" i="18"/>
  <c r="A411" i="18"/>
  <c r="B411" i="18"/>
  <c r="A412" i="18"/>
  <c r="B412" i="18"/>
  <c r="A413" i="18"/>
  <c r="B413" i="18"/>
  <c r="A414" i="18"/>
  <c r="B414" i="18"/>
  <c r="A415" i="18"/>
  <c r="B415" i="18"/>
  <c r="A416" i="18"/>
  <c r="B416" i="18"/>
  <c r="A417" i="18"/>
  <c r="B417" i="18"/>
  <c r="A418" i="18"/>
  <c r="B418" i="18"/>
  <c r="A419" i="18"/>
  <c r="B419" i="18"/>
  <c r="A420" i="18"/>
  <c r="B420" i="18"/>
  <c r="A421" i="18"/>
  <c r="B421" i="18"/>
  <c r="A422" i="18"/>
  <c r="B422" i="18"/>
  <c r="A423" i="18"/>
  <c r="B423" i="18"/>
  <c r="A424" i="18"/>
  <c r="B424" i="18"/>
  <c r="A425" i="18"/>
  <c r="B425" i="18"/>
  <c r="A426" i="18"/>
  <c r="B426" i="18"/>
  <c r="A427" i="18"/>
  <c r="B427" i="18"/>
  <c r="A428" i="18"/>
  <c r="B428" i="18"/>
  <c r="A429" i="18"/>
  <c r="B429" i="18"/>
  <c r="A430" i="18"/>
  <c r="B430" i="18"/>
  <c r="A431" i="18"/>
  <c r="B431" i="18"/>
  <c r="A432" i="18"/>
  <c r="B432" i="18"/>
  <c r="A433" i="18"/>
  <c r="B433" i="18"/>
  <c r="A434" i="18"/>
  <c r="B434" i="18"/>
  <c r="A435" i="18"/>
  <c r="B435" i="18"/>
  <c r="A436" i="18"/>
  <c r="B436" i="18"/>
  <c r="A437" i="18"/>
  <c r="B437" i="18"/>
  <c r="A438" i="18"/>
  <c r="B438" i="18"/>
  <c r="A439" i="18"/>
  <c r="B439" i="18"/>
  <c r="A440" i="18"/>
  <c r="B440" i="18"/>
  <c r="A441" i="18"/>
  <c r="B441" i="18"/>
  <c r="A442" i="18"/>
  <c r="B442" i="18"/>
  <c r="A443" i="18"/>
  <c r="B443" i="18"/>
  <c r="A444" i="18"/>
  <c r="B444" i="18"/>
  <c r="A445" i="18"/>
  <c r="B445" i="18"/>
  <c r="A446" i="18"/>
  <c r="B446" i="18"/>
  <c r="A447" i="18"/>
  <c r="B447" i="18"/>
  <c r="A448" i="18"/>
  <c r="B448" i="18"/>
  <c r="A449" i="18"/>
  <c r="B449" i="18"/>
  <c r="A450" i="18"/>
  <c r="B450" i="18"/>
  <c r="A451" i="18"/>
  <c r="B451" i="18"/>
  <c r="A452" i="18"/>
  <c r="B452" i="18"/>
  <c r="A453" i="18"/>
  <c r="B453" i="18"/>
  <c r="A454" i="18"/>
  <c r="B454" i="18"/>
  <c r="A455" i="18"/>
  <c r="B455" i="18"/>
  <c r="A456" i="18"/>
  <c r="B456" i="18"/>
  <c r="A457" i="18"/>
  <c r="B457" i="18"/>
  <c r="A458" i="18"/>
  <c r="B458" i="18"/>
  <c r="A459" i="18"/>
  <c r="B459" i="18"/>
  <c r="A460" i="18"/>
  <c r="B460" i="18"/>
  <c r="A461" i="18"/>
  <c r="B461" i="18"/>
  <c r="A462" i="18"/>
  <c r="B462" i="18"/>
  <c r="A463" i="18"/>
  <c r="B463" i="18"/>
  <c r="A464" i="18"/>
  <c r="B464" i="18"/>
  <c r="A465" i="18"/>
  <c r="B465" i="18"/>
  <c r="A466" i="18"/>
  <c r="B466" i="18"/>
  <c r="A467" i="18"/>
  <c r="B467" i="18"/>
  <c r="A468" i="18"/>
  <c r="B468" i="18"/>
  <c r="A469" i="18"/>
  <c r="B469" i="18"/>
  <c r="A470" i="18"/>
  <c r="B470" i="18"/>
  <c r="A471" i="18"/>
  <c r="B471" i="18"/>
  <c r="A472" i="18"/>
  <c r="B472" i="18"/>
  <c r="A473" i="18"/>
  <c r="B473" i="18"/>
  <c r="A474" i="18"/>
  <c r="B474" i="18"/>
  <c r="A475" i="18"/>
  <c r="B475" i="18"/>
  <c r="A476" i="18"/>
  <c r="B476" i="18"/>
  <c r="A477" i="18"/>
  <c r="B477" i="18"/>
  <c r="A478" i="18"/>
  <c r="B478" i="18"/>
  <c r="A479" i="18"/>
  <c r="B479" i="18"/>
  <c r="A480" i="18"/>
  <c r="B480" i="18"/>
  <c r="A481" i="18"/>
  <c r="B481" i="18"/>
  <c r="A482" i="18"/>
  <c r="B482" i="18"/>
  <c r="A483" i="18"/>
  <c r="B483" i="18"/>
  <c r="A484" i="18"/>
  <c r="B484" i="18"/>
  <c r="A485" i="18"/>
  <c r="B485" i="18"/>
  <c r="A486" i="18"/>
  <c r="B486" i="18"/>
  <c r="A487" i="18"/>
  <c r="B487" i="18"/>
  <c r="A488" i="18"/>
  <c r="B488" i="18"/>
  <c r="A489" i="18"/>
  <c r="B489" i="18"/>
  <c r="A490" i="18"/>
  <c r="B490" i="18"/>
  <c r="A491" i="18"/>
  <c r="B491" i="18"/>
  <c r="A492" i="18"/>
  <c r="B492" i="18"/>
  <c r="A493" i="18"/>
  <c r="B493" i="18"/>
  <c r="A494" i="18"/>
  <c r="B494" i="18"/>
  <c r="A495" i="18"/>
  <c r="B495" i="18"/>
  <c r="A496" i="18"/>
  <c r="B496" i="18"/>
  <c r="A497" i="18"/>
  <c r="B497" i="18"/>
  <c r="A498" i="18"/>
  <c r="B498" i="18"/>
  <c r="A499" i="18"/>
  <c r="B499" i="18"/>
  <c r="A500" i="18"/>
  <c r="B500" i="18"/>
  <c r="A501" i="18"/>
  <c r="B501" i="18"/>
  <c r="A502" i="18"/>
  <c r="B502" i="18"/>
  <c r="A503" i="18"/>
  <c r="B503" i="18"/>
  <c r="A504" i="18"/>
  <c r="B504" i="18"/>
  <c r="A505" i="18"/>
  <c r="B505" i="18"/>
  <c r="A506" i="18"/>
  <c r="B506" i="18"/>
  <c r="A507" i="18"/>
  <c r="B507" i="18"/>
  <c r="A508" i="18"/>
  <c r="B508" i="18"/>
  <c r="A509" i="18"/>
  <c r="B509" i="18"/>
  <c r="A510" i="18"/>
  <c r="B510" i="18"/>
  <c r="A511" i="18"/>
  <c r="B511" i="18"/>
  <c r="A512" i="18"/>
  <c r="B512" i="18"/>
  <c r="A513" i="18"/>
  <c r="B513" i="18"/>
  <c r="A514" i="18"/>
  <c r="B514" i="18"/>
  <c r="A515" i="18"/>
  <c r="B515" i="18"/>
  <c r="A516" i="18"/>
  <c r="B516" i="18"/>
  <c r="A517" i="18"/>
  <c r="B517" i="18"/>
  <c r="A518" i="18"/>
  <c r="B518" i="18"/>
  <c r="A519" i="18"/>
  <c r="B519" i="18"/>
  <c r="A520" i="18"/>
  <c r="B520" i="18"/>
  <c r="A521" i="18"/>
  <c r="B521" i="18"/>
  <c r="A522" i="18"/>
  <c r="B522" i="18"/>
  <c r="A523" i="18"/>
  <c r="B523" i="18"/>
  <c r="A524" i="18"/>
  <c r="B524" i="18"/>
  <c r="A525" i="18"/>
  <c r="B525" i="18"/>
  <c r="A526" i="18"/>
  <c r="B526" i="18"/>
  <c r="A527" i="18"/>
  <c r="B527" i="18"/>
  <c r="A528" i="18"/>
  <c r="B528" i="18"/>
  <c r="A529" i="18"/>
  <c r="B529" i="18"/>
  <c r="A530" i="18"/>
  <c r="B530" i="18"/>
  <c r="A531" i="18"/>
  <c r="B531" i="18"/>
  <c r="A532" i="18"/>
  <c r="B532" i="18"/>
  <c r="A533" i="18"/>
  <c r="B533" i="18"/>
  <c r="A534" i="18"/>
  <c r="B534" i="18"/>
  <c r="A535" i="18"/>
  <c r="B535" i="18"/>
  <c r="A536" i="18"/>
  <c r="B536" i="18"/>
  <c r="A537" i="18"/>
  <c r="B537" i="18"/>
  <c r="A538" i="18"/>
  <c r="B538" i="18"/>
  <c r="A539" i="18"/>
  <c r="B539" i="18"/>
  <c r="A540" i="18"/>
  <c r="B540" i="18"/>
  <c r="A541" i="18"/>
  <c r="B541" i="18"/>
  <c r="A542" i="18"/>
  <c r="B542" i="18"/>
  <c r="A543" i="18"/>
  <c r="B543" i="18"/>
  <c r="A544" i="18"/>
  <c r="B544" i="18"/>
  <c r="A545" i="18"/>
  <c r="B545" i="18"/>
  <c r="A546" i="18"/>
  <c r="B546" i="18"/>
  <c r="A547" i="18"/>
  <c r="B547" i="18"/>
  <c r="A548" i="18"/>
  <c r="B548" i="18"/>
  <c r="A549" i="18"/>
  <c r="B549" i="18"/>
  <c r="A550" i="18"/>
  <c r="B550" i="18"/>
  <c r="A551" i="18"/>
  <c r="B551" i="18"/>
  <c r="A552" i="18"/>
  <c r="B552" i="18"/>
  <c r="A553" i="18"/>
  <c r="B553" i="18"/>
  <c r="A554" i="18"/>
  <c r="B554" i="18"/>
  <c r="A555" i="18"/>
  <c r="B555" i="18"/>
  <c r="A556" i="18"/>
  <c r="B556" i="18"/>
  <c r="A557" i="18"/>
  <c r="B557" i="18"/>
  <c r="A558" i="18"/>
  <c r="B558" i="18"/>
  <c r="A559" i="18"/>
  <c r="B559" i="18"/>
  <c r="A560" i="18"/>
  <c r="B560" i="18"/>
  <c r="A561" i="18"/>
  <c r="B561" i="18"/>
  <c r="A562" i="18"/>
  <c r="B562" i="18"/>
  <c r="A563" i="18"/>
  <c r="B563" i="18"/>
  <c r="A564" i="18"/>
  <c r="B564" i="18"/>
  <c r="A565" i="18"/>
  <c r="B565" i="18"/>
  <c r="A566" i="18"/>
  <c r="B566" i="18"/>
  <c r="A567" i="18"/>
  <c r="B567" i="18"/>
  <c r="A568" i="18"/>
  <c r="B568" i="18"/>
  <c r="A569" i="18"/>
  <c r="B569" i="18"/>
  <c r="A570" i="18"/>
  <c r="B570" i="18"/>
  <c r="A571" i="18"/>
  <c r="B571" i="18"/>
  <c r="A572" i="18"/>
  <c r="B572" i="18"/>
  <c r="A573" i="18"/>
  <c r="B573" i="18"/>
  <c r="A574" i="18"/>
  <c r="B574" i="18"/>
  <c r="A575" i="18"/>
  <c r="B575" i="18"/>
  <c r="A576" i="18"/>
  <c r="B576" i="18"/>
  <c r="A577" i="18"/>
  <c r="B577" i="18"/>
  <c r="A578" i="18"/>
  <c r="B578" i="18"/>
  <c r="A579" i="18"/>
  <c r="B579" i="18"/>
  <c r="A580" i="18"/>
  <c r="B580" i="18"/>
  <c r="A581" i="18"/>
  <c r="B581" i="18"/>
  <c r="A582" i="18"/>
  <c r="B582" i="18"/>
  <c r="A583" i="18"/>
  <c r="B583" i="18"/>
  <c r="A584" i="18"/>
  <c r="B584" i="18"/>
  <c r="A585" i="18"/>
  <c r="B585" i="18"/>
  <c r="A586" i="18"/>
  <c r="B586" i="18"/>
  <c r="A587" i="18"/>
  <c r="B587" i="18"/>
  <c r="A588" i="18"/>
  <c r="B588" i="18"/>
  <c r="A589" i="18"/>
  <c r="B589" i="18"/>
  <c r="A590" i="18"/>
  <c r="B590" i="18"/>
  <c r="A591" i="18"/>
  <c r="B591" i="18"/>
  <c r="A592" i="18"/>
  <c r="B592" i="18"/>
  <c r="A593" i="18"/>
  <c r="B593" i="18"/>
  <c r="A594" i="18"/>
  <c r="B594" i="18"/>
  <c r="A595" i="18"/>
  <c r="B595" i="18"/>
  <c r="A596" i="18"/>
  <c r="B596" i="18"/>
  <c r="A597" i="18"/>
  <c r="B597" i="18"/>
  <c r="A598" i="18"/>
  <c r="B598" i="18"/>
  <c r="A599" i="18"/>
  <c r="B599" i="18"/>
  <c r="A600" i="18"/>
  <c r="B600" i="18"/>
  <c r="A601" i="18"/>
  <c r="B601" i="18"/>
  <c r="A602" i="18"/>
  <c r="B602" i="18"/>
  <c r="A603" i="18"/>
  <c r="B603" i="18"/>
  <c r="A604" i="18"/>
  <c r="B604" i="18"/>
  <c r="A605" i="18"/>
  <c r="B605" i="18"/>
  <c r="A606" i="18"/>
  <c r="B606" i="18"/>
  <c r="A607" i="18"/>
  <c r="B607" i="18"/>
  <c r="A608" i="18"/>
  <c r="B608" i="18"/>
  <c r="A609" i="18"/>
  <c r="B609" i="18"/>
  <c r="A610" i="18"/>
  <c r="B610" i="18"/>
  <c r="A611" i="18"/>
  <c r="B611" i="18"/>
  <c r="A612" i="18"/>
  <c r="B612" i="18"/>
  <c r="A613" i="18"/>
  <c r="B613" i="18"/>
  <c r="A614" i="18"/>
  <c r="B614" i="18"/>
  <c r="A615" i="18"/>
  <c r="B615" i="18"/>
  <c r="A616" i="18"/>
  <c r="B616" i="18"/>
  <c r="A617" i="18"/>
  <c r="B617" i="18"/>
  <c r="A618" i="18"/>
  <c r="B618" i="18"/>
  <c r="A619" i="18"/>
  <c r="B619" i="18"/>
  <c r="A620" i="18"/>
  <c r="B620" i="18"/>
  <c r="A621" i="18"/>
  <c r="B621" i="18"/>
  <c r="A622" i="18"/>
  <c r="B622" i="18"/>
  <c r="A623" i="18"/>
  <c r="B623" i="18"/>
  <c r="A624" i="18"/>
  <c r="B624" i="18"/>
  <c r="A625" i="18"/>
  <c r="B625" i="18"/>
  <c r="A626" i="18"/>
  <c r="B626" i="18"/>
  <c r="A627" i="18"/>
  <c r="B627" i="18"/>
  <c r="A628" i="18"/>
  <c r="B628" i="18"/>
  <c r="A629" i="18"/>
  <c r="B629" i="18"/>
  <c r="A630" i="18"/>
  <c r="B630" i="18"/>
  <c r="A631" i="18"/>
  <c r="B631" i="18"/>
  <c r="A632" i="18"/>
  <c r="B632" i="18"/>
  <c r="A633" i="18"/>
  <c r="B633" i="18"/>
  <c r="A634" i="18"/>
  <c r="B634" i="18"/>
  <c r="A635" i="18"/>
  <c r="B635" i="18"/>
  <c r="A636" i="18"/>
  <c r="B636" i="18"/>
  <c r="A637" i="18"/>
  <c r="B637" i="18"/>
  <c r="A638" i="18"/>
  <c r="B638" i="18"/>
  <c r="A639" i="18"/>
  <c r="B639" i="18"/>
  <c r="A640" i="18"/>
  <c r="B640" i="18"/>
  <c r="A641" i="18"/>
  <c r="B641" i="18"/>
  <c r="A642" i="18"/>
  <c r="B642" i="18"/>
  <c r="A643" i="18"/>
  <c r="B643" i="18"/>
  <c r="A644" i="18"/>
  <c r="B644" i="18"/>
  <c r="A645" i="18"/>
  <c r="B645" i="18"/>
  <c r="A646" i="18"/>
  <c r="B646" i="18"/>
  <c r="A647" i="18"/>
  <c r="B647" i="18"/>
  <c r="A648" i="18"/>
  <c r="B648" i="18"/>
  <c r="A649" i="18"/>
  <c r="B649" i="18"/>
  <c r="A650" i="18"/>
  <c r="B650" i="18"/>
  <c r="A651" i="18"/>
  <c r="B651" i="18"/>
  <c r="A652" i="18"/>
  <c r="B652" i="18"/>
  <c r="A653" i="18"/>
  <c r="B653" i="18"/>
  <c r="A654" i="18"/>
  <c r="B654" i="18"/>
  <c r="A655" i="18"/>
  <c r="B655" i="18"/>
  <c r="A656" i="18"/>
  <c r="B656" i="18"/>
  <c r="A657" i="18"/>
  <c r="B657" i="18"/>
  <c r="A658" i="18"/>
  <c r="B658" i="18"/>
  <c r="A659" i="18"/>
  <c r="B659" i="18"/>
  <c r="A660" i="18"/>
  <c r="B660" i="18"/>
  <c r="A661" i="18"/>
  <c r="B661" i="18"/>
  <c r="A662" i="18"/>
  <c r="B662" i="18"/>
  <c r="A663" i="18"/>
  <c r="B663" i="18"/>
  <c r="A664" i="18"/>
  <c r="B664" i="18"/>
  <c r="A665" i="18"/>
  <c r="B665" i="18"/>
  <c r="A666" i="18"/>
  <c r="B666" i="18"/>
  <c r="A667" i="18"/>
  <c r="B667" i="18"/>
  <c r="A668" i="18"/>
  <c r="B668" i="18"/>
  <c r="A669" i="18"/>
  <c r="B669" i="18"/>
  <c r="A670" i="18"/>
  <c r="B670" i="18"/>
  <c r="A671" i="18"/>
  <c r="B671" i="18"/>
  <c r="A672" i="18"/>
  <c r="B672" i="18"/>
  <c r="A673" i="18"/>
  <c r="B673" i="18"/>
  <c r="A674" i="18"/>
  <c r="B674" i="18"/>
  <c r="A675" i="18"/>
  <c r="B675" i="18"/>
  <c r="A676" i="18"/>
  <c r="B676" i="18"/>
  <c r="A677" i="18"/>
  <c r="B677" i="18"/>
  <c r="A678" i="18"/>
  <c r="B678" i="18"/>
  <c r="A679" i="18"/>
  <c r="B679" i="18"/>
  <c r="A680" i="18"/>
  <c r="B680" i="18"/>
  <c r="A681" i="18"/>
  <c r="B681" i="18"/>
  <c r="A682" i="18"/>
  <c r="B682" i="18"/>
  <c r="A683" i="18"/>
  <c r="B683" i="18"/>
  <c r="A684" i="18"/>
  <c r="B684" i="18"/>
  <c r="A685" i="18"/>
  <c r="B685" i="18"/>
  <c r="A686" i="18"/>
  <c r="B686" i="18"/>
  <c r="A687" i="18"/>
  <c r="B687" i="18"/>
  <c r="A688" i="18"/>
  <c r="B688" i="18"/>
  <c r="A689" i="18"/>
  <c r="B689" i="18"/>
  <c r="A690" i="18"/>
  <c r="B690" i="18"/>
  <c r="A691" i="18"/>
  <c r="B691" i="18"/>
  <c r="A692" i="18"/>
  <c r="B692" i="18"/>
  <c r="A693" i="18"/>
  <c r="B693" i="18"/>
  <c r="A694" i="18"/>
  <c r="B694" i="18"/>
  <c r="A695" i="18"/>
  <c r="B695" i="18"/>
  <c r="A696" i="18"/>
  <c r="B696" i="18"/>
  <c r="A697" i="18"/>
  <c r="B697" i="18"/>
  <c r="A698" i="18"/>
  <c r="B698" i="18"/>
  <c r="A699" i="18"/>
  <c r="B699" i="18"/>
  <c r="A700" i="18"/>
  <c r="B700" i="18"/>
  <c r="A701" i="18"/>
  <c r="B701" i="18"/>
  <c r="A702" i="18"/>
  <c r="B702" i="18"/>
  <c r="A703" i="18"/>
  <c r="B703" i="18"/>
  <c r="A704" i="18"/>
  <c r="B704" i="18"/>
  <c r="A705" i="18"/>
  <c r="B705" i="18"/>
  <c r="A706" i="18"/>
  <c r="B706" i="18"/>
  <c r="A707" i="18"/>
  <c r="B707" i="18"/>
  <c r="A708" i="18"/>
  <c r="B708" i="18"/>
  <c r="A709" i="18"/>
  <c r="B709" i="18"/>
  <c r="A710" i="18"/>
  <c r="B710" i="18"/>
  <c r="A711" i="18"/>
  <c r="B711" i="18"/>
  <c r="A712" i="18"/>
  <c r="B712" i="18"/>
  <c r="A713" i="18"/>
  <c r="B713" i="18"/>
  <c r="A714" i="18"/>
  <c r="B714" i="18"/>
  <c r="A715" i="18"/>
  <c r="B715" i="18"/>
  <c r="A716" i="18"/>
  <c r="B716" i="18"/>
  <c r="A717" i="18"/>
  <c r="B717" i="18"/>
  <c r="A718" i="18"/>
  <c r="B718" i="18"/>
  <c r="A719" i="18"/>
  <c r="B719" i="18"/>
  <c r="A720" i="18"/>
  <c r="B720" i="18"/>
  <c r="A721" i="18"/>
  <c r="B721" i="18"/>
  <c r="A722" i="18"/>
  <c r="B722" i="18"/>
  <c r="A723" i="18"/>
  <c r="B723" i="18"/>
  <c r="A724" i="18"/>
  <c r="B724" i="18"/>
  <c r="A725" i="18"/>
  <c r="B725" i="18"/>
  <c r="A726" i="18"/>
  <c r="B726" i="18"/>
  <c r="A727" i="18"/>
  <c r="B727" i="18"/>
  <c r="A728" i="18"/>
  <c r="B728" i="18"/>
  <c r="A729" i="18"/>
  <c r="B729" i="18"/>
  <c r="A730" i="18"/>
  <c r="B730" i="18"/>
  <c r="A731" i="18"/>
  <c r="B731" i="18"/>
  <c r="A732" i="18"/>
  <c r="B732" i="18"/>
  <c r="A733" i="18"/>
  <c r="B733" i="18"/>
  <c r="A734" i="18"/>
  <c r="B734" i="18"/>
  <c r="A735" i="18"/>
  <c r="B735" i="18"/>
  <c r="A736" i="18"/>
  <c r="B736" i="18"/>
  <c r="A737" i="18"/>
  <c r="B737" i="18"/>
  <c r="A738" i="18"/>
  <c r="B738" i="18"/>
  <c r="A739" i="18"/>
  <c r="B739" i="18"/>
  <c r="A740" i="18"/>
  <c r="B740" i="18"/>
  <c r="A741" i="18"/>
  <c r="B741" i="18"/>
  <c r="A742" i="18"/>
  <c r="B742" i="18"/>
  <c r="A743" i="18"/>
  <c r="B743" i="18"/>
  <c r="A744" i="18"/>
  <c r="B744" i="18"/>
  <c r="A745" i="18"/>
  <c r="B745" i="18"/>
  <c r="A746" i="18"/>
  <c r="B746" i="18"/>
  <c r="A747" i="18"/>
  <c r="B747" i="18"/>
  <c r="A748" i="18"/>
  <c r="B748" i="18"/>
  <c r="A749" i="18"/>
  <c r="B749" i="18"/>
  <c r="A750" i="18"/>
  <c r="B750" i="18"/>
  <c r="A751" i="18"/>
  <c r="B751" i="18"/>
  <c r="A752" i="18"/>
  <c r="B752" i="18"/>
  <c r="A753" i="18"/>
  <c r="B753" i="18"/>
  <c r="A754" i="18"/>
  <c r="B754" i="18"/>
  <c r="A755" i="18"/>
  <c r="B755" i="18"/>
  <c r="A756" i="18"/>
  <c r="B756" i="18"/>
  <c r="A757" i="18"/>
  <c r="B757" i="18"/>
  <c r="A758" i="18"/>
  <c r="B758" i="18"/>
  <c r="A759" i="18"/>
  <c r="B759" i="18"/>
  <c r="A760" i="18"/>
  <c r="B760" i="18"/>
  <c r="A761" i="18"/>
  <c r="B761" i="18"/>
  <c r="A762" i="18"/>
  <c r="B762" i="18"/>
  <c r="A763" i="18"/>
  <c r="B763" i="18"/>
  <c r="A764" i="18"/>
  <c r="B764" i="18"/>
  <c r="A765" i="18"/>
  <c r="B765" i="18"/>
  <c r="A766" i="18"/>
  <c r="B766" i="18"/>
  <c r="A767" i="18"/>
  <c r="B767" i="18"/>
  <c r="A768" i="18"/>
  <c r="B768" i="18"/>
  <c r="A769" i="18"/>
  <c r="B769" i="18"/>
  <c r="A770" i="18"/>
  <c r="B770" i="18"/>
  <c r="A771" i="18"/>
  <c r="B771" i="18"/>
  <c r="A772" i="18"/>
  <c r="B772" i="18"/>
  <c r="A773" i="18"/>
  <c r="B773" i="18"/>
  <c r="A774" i="18"/>
  <c r="B774" i="18"/>
  <c r="A775" i="18"/>
  <c r="B775" i="18"/>
  <c r="A776" i="18"/>
  <c r="B776" i="18"/>
  <c r="A777" i="18"/>
  <c r="B777" i="18"/>
  <c r="A778" i="18"/>
  <c r="B778" i="18"/>
  <c r="A779" i="18"/>
  <c r="B779" i="18"/>
  <c r="A780" i="18"/>
  <c r="B780" i="18"/>
  <c r="A781" i="18"/>
  <c r="B781" i="18"/>
  <c r="A782" i="18"/>
  <c r="B782" i="18"/>
  <c r="A783" i="18"/>
  <c r="B783" i="18"/>
  <c r="A784" i="18"/>
  <c r="B784" i="18"/>
  <c r="A785" i="18"/>
  <c r="B785" i="18"/>
  <c r="A786" i="18"/>
  <c r="B786" i="18"/>
  <c r="A787" i="18"/>
  <c r="B787" i="18"/>
  <c r="A788" i="18"/>
  <c r="B788" i="18"/>
  <c r="A789" i="18"/>
  <c r="B789" i="18"/>
  <c r="A790" i="18"/>
  <c r="B790" i="18"/>
  <c r="A791" i="18"/>
  <c r="B791" i="18"/>
  <c r="A792" i="18"/>
  <c r="B792" i="18"/>
  <c r="A793" i="18"/>
  <c r="B793" i="18"/>
  <c r="A794" i="18"/>
  <c r="B794" i="18"/>
  <c r="A795" i="18"/>
  <c r="B795" i="18"/>
  <c r="A797" i="18"/>
  <c r="B797" i="18"/>
  <c r="A223" i="18"/>
  <c r="B223" i="18"/>
  <c r="A180" i="18" l="1"/>
  <c r="B180" i="18"/>
  <c r="A181" i="18"/>
  <c r="B181" i="18"/>
  <c r="A182" i="18"/>
  <c r="B182" i="18"/>
  <c r="A183" i="18"/>
  <c r="B183" i="18"/>
  <c r="A184" i="18"/>
  <c r="B184" i="18"/>
  <c r="A185" i="18"/>
  <c r="B185" i="18"/>
  <c r="A186" i="18"/>
  <c r="B186" i="18"/>
  <c r="A187" i="18"/>
  <c r="B187" i="18"/>
  <c r="A188" i="18"/>
  <c r="B188" i="18"/>
  <c r="A189" i="18"/>
  <c r="B189" i="18"/>
  <c r="A190" i="18"/>
  <c r="B190" i="18"/>
  <c r="A191" i="18"/>
  <c r="B191" i="18"/>
  <c r="A192" i="18"/>
  <c r="B192" i="18"/>
  <c r="A193" i="18"/>
  <c r="B193" i="18"/>
  <c r="A194" i="18"/>
  <c r="B194" i="18"/>
  <c r="A195" i="18"/>
  <c r="B195" i="18"/>
  <c r="A196" i="18"/>
  <c r="B196" i="18"/>
  <c r="A197" i="18"/>
  <c r="B197" i="18"/>
  <c r="A198" i="18"/>
  <c r="B198" i="18"/>
  <c r="A199" i="18"/>
  <c r="B199" i="18"/>
  <c r="A200" i="18"/>
  <c r="B200" i="18"/>
  <c r="A201" i="18"/>
  <c r="B201" i="18"/>
  <c r="A202" i="18"/>
  <c r="B202" i="18"/>
  <c r="A203" i="18"/>
  <c r="B203" i="18"/>
  <c r="A204" i="18"/>
  <c r="B204" i="18"/>
  <c r="A205" i="18"/>
  <c r="B205" i="18"/>
  <c r="A206" i="18"/>
  <c r="B206" i="18"/>
  <c r="A207" i="18"/>
  <c r="B207" i="18"/>
  <c r="A208" i="18"/>
  <c r="B208" i="18"/>
  <c r="A209" i="18"/>
  <c r="B209" i="18"/>
  <c r="A210" i="18"/>
  <c r="B210" i="18"/>
  <c r="A211" i="18"/>
  <c r="B211" i="18"/>
  <c r="A212" i="18"/>
  <c r="B212" i="18"/>
  <c r="A213" i="18"/>
  <c r="B213" i="18"/>
  <c r="A214" i="18"/>
  <c r="B214" i="18"/>
  <c r="A215" i="18"/>
  <c r="B215" i="18"/>
  <c r="A216" i="18"/>
  <c r="B216" i="18"/>
  <c r="A217" i="18"/>
  <c r="B217" i="18"/>
  <c r="A218" i="18"/>
  <c r="B218" i="18"/>
  <c r="A219" i="18"/>
  <c r="B219" i="18"/>
  <c r="A220" i="18"/>
  <c r="B220" i="18"/>
  <c r="A221" i="18"/>
  <c r="B221" i="18"/>
  <c r="B95" i="18" l="1"/>
  <c r="A95" i="18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P31" i="16"/>
  <c r="P32" i="16"/>
  <c r="P33" i="16"/>
  <c r="P34" i="16"/>
  <c r="P35" i="16"/>
  <c r="P36" i="16"/>
  <c r="P37" i="16"/>
  <c r="P38" i="16"/>
  <c r="P39" i="16"/>
  <c r="P40" i="16"/>
  <c r="P41" i="16"/>
  <c r="P42" i="16"/>
  <c r="P43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80" i="16"/>
  <c r="P81" i="16"/>
  <c r="P82" i="16"/>
  <c r="P83" i="16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111" i="16"/>
  <c r="P112" i="16"/>
  <c r="P113" i="16"/>
  <c r="P114" i="16"/>
  <c r="P115" i="16"/>
  <c r="P116" i="16"/>
  <c r="P117" i="16"/>
  <c r="P118" i="16"/>
  <c r="P119" i="16"/>
  <c r="P120" i="16"/>
  <c r="P121" i="16"/>
  <c r="P122" i="16"/>
  <c r="P123" i="16"/>
  <c r="P124" i="16"/>
  <c r="P125" i="16"/>
  <c r="P126" i="16"/>
  <c r="P127" i="16"/>
  <c r="P128" i="16"/>
  <c r="P129" i="16"/>
  <c r="P130" i="16"/>
  <c r="P131" i="16"/>
  <c r="P132" i="16"/>
  <c r="P133" i="16"/>
  <c r="P134" i="16"/>
  <c r="P135" i="16"/>
  <c r="P136" i="16"/>
  <c r="P137" i="16"/>
  <c r="P138" i="16"/>
  <c r="P139" i="16"/>
  <c r="P140" i="16"/>
  <c r="P141" i="16"/>
  <c r="P142" i="16"/>
  <c r="P143" i="16"/>
  <c r="P144" i="16"/>
  <c r="P145" i="16"/>
  <c r="P146" i="16"/>
  <c r="P147" i="16"/>
  <c r="P148" i="16"/>
  <c r="P149" i="16"/>
  <c r="P150" i="16"/>
  <c r="P151" i="16"/>
  <c r="P152" i="16"/>
  <c r="P153" i="16"/>
  <c r="P154" i="16"/>
  <c r="P155" i="16"/>
  <c r="P156" i="16"/>
  <c r="P157" i="16"/>
  <c r="P158" i="16"/>
  <c r="P159" i="16"/>
  <c r="P160" i="16"/>
  <c r="P161" i="16"/>
  <c r="P162" i="16"/>
  <c r="P163" i="16"/>
  <c r="P164" i="16"/>
  <c r="P165" i="16"/>
  <c r="P166" i="16"/>
  <c r="P167" i="16"/>
  <c r="P168" i="16"/>
  <c r="P169" i="16"/>
  <c r="P170" i="16"/>
  <c r="P171" i="16"/>
  <c r="P172" i="16"/>
  <c r="P173" i="16"/>
  <c r="P174" i="16"/>
  <c r="P175" i="16"/>
  <c r="P176" i="16"/>
  <c r="P177" i="16"/>
  <c r="P178" i="16"/>
  <c r="P179" i="16"/>
  <c r="P180" i="16"/>
  <c r="P181" i="16"/>
  <c r="P182" i="16"/>
  <c r="P183" i="16"/>
  <c r="P184" i="16"/>
  <c r="P185" i="16"/>
  <c r="P186" i="16"/>
  <c r="P187" i="16"/>
  <c r="P188" i="16"/>
  <c r="P189" i="16"/>
  <c r="P190" i="16"/>
  <c r="P191" i="16"/>
  <c r="P192" i="16"/>
  <c r="P193" i="16"/>
  <c r="P194" i="16"/>
  <c r="P195" i="16"/>
  <c r="P196" i="16"/>
  <c r="P197" i="16"/>
  <c r="P198" i="16"/>
  <c r="P199" i="16"/>
  <c r="P200" i="16"/>
  <c r="P201" i="16"/>
  <c r="P202" i="16"/>
  <c r="P203" i="16"/>
  <c r="P204" i="16"/>
  <c r="P205" i="16"/>
  <c r="P206" i="16"/>
  <c r="P207" i="16"/>
  <c r="P208" i="16"/>
  <c r="P209" i="16"/>
  <c r="P210" i="16"/>
  <c r="P211" i="16"/>
  <c r="P212" i="16"/>
  <c r="P213" i="16"/>
  <c r="P214" i="16"/>
  <c r="P215" i="16"/>
  <c r="P216" i="16"/>
  <c r="P217" i="16"/>
  <c r="P218" i="16"/>
  <c r="P219" i="16"/>
  <c r="P220" i="16"/>
  <c r="P221" i="16"/>
  <c r="P222" i="16"/>
  <c r="P223" i="16"/>
  <c r="P224" i="16"/>
  <c r="P225" i="16"/>
  <c r="P226" i="16"/>
  <c r="P227" i="16"/>
  <c r="P228" i="16"/>
  <c r="P229" i="16"/>
  <c r="P230" i="16"/>
  <c r="P231" i="16"/>
  <c r="P232" i="16"/>
  <c r="P233" i="16"/>
  <c r="P234" i="16"/>
  <c r="P235" i="16"/>
  <c r="P236" i="16"/>
  <c r="P237" i="16"/>
  <c r="P238" i="16"/>
  <c r="P239" i="16"/>
  <c r="P240" i="16"/>
  <c r="P241" i="16"/>
  <c r="P242" i="16"/>
  <c r="P243" i="16"/>
  <c r="P244" i="16"/>
  <c r="P245" i="16"/>
  <c r="P246" i="16"/>
  <c r="P247" i="16"/>
  <c r="P248" i="16"/>
  <c r="P249" i="16"/>
  <c r="P250" i="16"/>
  <c r="P251" i="16"/>
  <c r="P252" i="16"/>
  <c r="P253" i="16"/>
  <c r="P254" i="16"/>
  <c r="P255" i="16"/>
  <c r="P256" i="16"/>
  <c r="P257" i="16"/>
  <c r="P258" i="16"/>
  <c r="P259" i="16"/>
  <c r="P260" i="16"/>
  <c r="P261" i="16"/>
  <c r="P262" i="16"/>
  <c r="P263" i="16"/>
  <c r="P264" i="16"/>
  <c r="P265" i="16"/>
  <c r="P266" i="16"/>
  <c r="P267" i="16"/>
  <c r="P268" i="16"/>
  <c r="P269" i="16"/>
  <c r="P270" i="16"/>
  <c r="P271" i="16"/>
  <c r="P272" i="16"/>
  <c r="P273" i="16"/>
  <c r="P274" i="16"/>
  <c r="P275" i="16"/>
  <c r="P276" i="16"/>
  <c r="P277" i="16"/>
  <c r="P278" i="16"/>
  <c r="P279" i="16"/>
  <c r="P280" i="16"/>
  <c r="P281" i="16"/>
  <c r="P282" i="16"/>
  <c r="P283" i="16"/>
  <c r="P284" i="16"/>
  <c r="P285" i="16"/>
  <c r="P286" i="16"/>
  <c r="P287" i="16"/>
  <c r="P288" i="16"/>
  <c r="P289" i="16"/>
  <c r="P290" i="16"/>
  <c r="P291" i="16"/>
  <c r="P292" i="16"/>
  <c r="P293" i="16"/>
  <c r="P294" i="16"/>
  <c r="P295" i="16"/>
  <c r="P296" i="16"/>
  <c r="P297" i="16"/>
  <c r="P298" i="16"/>
  <c r="P299" i="16"/>
  <c r="P300" i="16"/>
  <c r="P301" i="16"/>
  <c r="P302" i="16"/>
  <c r="P303" i="16"/>
  <c r="P304" i="16"/>
  <c r="P305" i="16"/>
  <c r="P306" i="16"/>
  <c r="P307" i="16"/>
  <c r="P308" i="16"/>
  <c r="P309" i="16"/>
  <c r="P310" i="16"/>
  <c r="P311" i="16"/>
  <c r="P312" i="16"/>
  <c r="P313" i="16"/>
  <c r="P314" i="16"/>
  <c r="P315" i="16"/>
  <c r="P316" i="16"/>
  <c r="P317" i="16"/>
  <c r="P318" i="16"/>
  <c r="P319" i="16"/>
  <c r="P320" i="16"/>
  <c r="P321" i="16"/>
  <c r="P322" i="16"/>
  <c r="P323" i="16"/>
  <c r="P324" i="16"/>
  <c r="P325" i="16"/>
  <c r="P326" i="16"/>
  <c r="P327" i="16"/>
  <c r="P328" i="16"/>
  <c r="P329" i="16"/>
  <c r="P330" i="16"/>
  <c r="P331" i="16"/>
  <c r="P332" i="16"/>
  <c r="P333" i="16"/>
  <c r="P334" i="16"/>
  <c r="P335" i="16"/>
  <c r="P336" i="16"/>
  <c r="P337" i="16"/>
  <c r="P338" i="16"/>
  <c r="P339" i="16"/>
  <c r="P340" i="16"/>
  <c r="P341" i="16"/>
  <c r="P342" i="16"/>
  <c r="P343" i="16"/>
  <c r="P344" i="16"/>
  <c r="P345" i="16"/>
  <c r="P346" i="16"/>
  <c r="P347" i="16"/>
  <c r="P348" i="16"/>
  <c r="P349" i="16"/>
  <c r="P350" i="16"/>
  <c r="P351" i="16"/>
  <c r="P352" i="16"/>
  <c r="P353" i="16"/>
  <c r="P354" i="16"/>
  <c r="P355" i="16"/>
  <c r="P356" i="16"/>
  <c r="P357" i="16"/>
  <c r="P358" i="16"/>
  <c r="P359" i="16"/>
  <c r="P360" i="16"/>
  <c r="P361" i="16"/>
  <c r="P362" i="16"/>
  <c r="P363" i="16"/>
  <c r="P364" i="16"/>
  <c r="P365" i="16"/>
  <c r="P366" i="16"/>
  <c r="P367" i="16"/>
  <c r="P368" i="16"/>
  <c r="P369" i="16"/>
  <c r="P370" i="16"/>
  <c r="P371" i="16"/>
  <c r="P372" i="16"/>
  <c r="P373" i="16"/>
  <c r="P374" i="16"/>
  <c r="P375" i="16"/>
  <c r="P376" i="16"/>
  <c r="P377" i="16"/>
  <c r="P378" i="16"/>
  <c r="P379" i="16"/>
  <c r="P380" i="16"/>
  <c r="P381" i="16"/>
  <c r="P382" i="16"/>
  <c r="P383" i="16"/>
  <c r="P384" i="16"/>
  <c r="P385" i="16"/>
  <c r="P386" i="16"/>
  <c r="P387" i="16"/>
  <c r="P388" i="16"/>
  <c r="P389" i="16"/>
  <c r="P390" i="16"/>
  <c r="P391" i="16"/>
  <c r="P392" i="16"/>
  <c r="P393" i="16"/>
  <c r="P394" i="16"/>
  <c r="P395" i="16"/>
  <c r="P396" i="16"/>
  <c r="P397" i="16"/>
  <c r="P398" i="16"/>
  <c r="P399" i="16"/>
  <c r="P400" i="16"/>
  <c r="P401" i="16"/>
  <c r="P402" i="16"/>
  <c r="P403" i="16"/>
  <c r="P404" i="16"/>
  <c r="P405" i="16"/>
  <c r="P406" i="16"/>
  <c r="P407" i="16"/>
  <c r="P408" i="16"/>
  <c r="P409" i="16"/>
  <c r="P410" i="16"/>
  <c r="P411" i="16"/>
  <c r="P412" i="16"/>
  <c r="P413" i="16"/>
  <c r="P414" i="16"/>
  <c r="P415" i="16"/>
  <c r="P416" i="16"/>
  <c r="P417" i="16"/>
  <c r="P418" i="16"/>
  <c r="P419" i="16"/>
  <c r="P420" i="16"/>
  <c r="P421" i="16"/>
  <c r="P422" i="16"/>
  <c r="P423" i="16"/>
  <c r="P424" i="16"/>
  <c r="P425" i="16"/>
  <c r="P426" i="16"/>
  <c r="P427" i="16"/>
  <c r="P428" i="16"/>
  <c r="P429" i="16"/>
  <c r="P430" i="16"/>
  <c r="P431" i="16"/>
  <c r="P432" i="16"/>
  <c r="P433" i="16"/>
  <c r="P434" i="16"/>
  <c r="P435" i="16"/>
  <c r="P436" i="16"/>
  <c r="P437" i="16"/>
  <c r="P438" i="16"/>
  <c r="P439" i="16"/>
  <c r="P440" i="16"/>
  <c r="P441" i="16"/>
  <c r="P442" i="16"/>
  <c r="P443" i="16"/>
  <c r="P444" i="16"/>
  <c r="P445" i="16"/>
  <c r="P446" i="16"/>
  <c r="P447" i="16"/>
  <c r="P448" i="16"/>
  <c r="P449" i="16"/>
  <c r="P450" i="16"/>
  <c r="P451" i="16"/>
  <c r="P452" i="16"/>
  <c r="P453" i="16"/>
  <c r="P454" i="16"/>
  <c r="P455" i="16"/>
  <c r="P456" i="16"/>
  <c r="P457" i="16"/>
  <c r="P458" i="16"/>
  <c r="P459" i="16"/>
  <c r="P460" i="16"/>
  <c r="P461" i="16"/>
  <c r="P462" i="16"/>
  <c r="P463" i="16"/>
  <c r="P464" i="16"/>
  <c r="P465" i="16"/>
  <c r="P466" i="16"/>
  <c r="P467" i="16"/>
  <c r="P468" i="16"/>
  <c r="P469" i="16"/>
  <c r="P470" i="16"/>
  <c r="P471" i="16"/>
  <c r="P472" i="16"/>
  <c r="P473" i="16"/>
  <c r="P474" i="16"/>
  <c r="P475" i="16"/>
  <c r="P476" i="16"/>
  <c r="P477" i="16"/>
  <c r="P478" i="16"/>
  <c r="P479" i="16"/>
  <c r="P480" i="16"/>
  <c r="P481" i="16"/>
  <c r="P482" i="16"/>
  <c r="P483" i="16"/>
  <c r="P484" i="16"/>
  <c r="P485" i="16"/>
  <c r="P486" i="16"/>
  <c r="P487" i="16"/>
  <c r="P488" i="16"/>
  <c r="P489" i="16"/>
  <c r="P490" i="16"/>
  <c r="P491" i="16"/>
  <c r="P492" i="16"/>
  <c r="P493" i="16"/>
  <c r="P494" i="16"/>
  <c r="P495" i="16"/>
  <c r="P496" i="16"/>
  <c r="P497" i="16"/>
  <c r="P498" i="16"/>
  <c r="P499" i="16"/>
  <c r="P500" i="16"/>
  <c r="P501" i="16"/>
  <c r="P502" i="16"/>
  <c r="P503" i="16"/>
  <c r="P504" i="16"/>
  <c r="P505" i="16"/>
  <c r="P506" i="16"/>
  <c r="P507" i="16"/>
  <c r="P508" i="16"/>
  <c r="P509" i="16"/>
  <c r="P510" i="16"/>
  <c r="P511" i="16"/>
  <c r="P512" i="16"/>
  <c r="P513" i="16"/>
  <c r="P514" i="16"/>
  <c r="P515" i="16"/>
  <c r="P516" i="16"/>
  <c r="P517" i="16"/>
  <c r="P518" i="16"/>
  <c r="P519" i="16"/>
  <c r="P520" i="16"/>
  <c r="P521" i="16"/>
  <c r="P522" i="16"/>
  <c r="P523" i="16"/>
  <c r="P524" i="16"/>
  <c r="P525" i="16"/>
  <c r="P526" i="16"/>
  <c r="P527" i="16"/>
  <c r="P528" i="16"/>
  <c r="P529" i="16"/>
  <c r="P530" i="16"/>
  <c r="P531" i="16"/>
  <c r="P532" i="16"/>
  <c r="P533" i="16"/>
  <c r="P534" i="16"/>
  <c r="P535" i="16"/>
  <c r="P536" i="16"/>
  <c r="P537" i="16"/>
  <c r="P538" i="16"/>
  <c r="P539" i="16"/>
  <c r="P540" i="16"/>
  <c r="P541" i="16"/>
  <c r="P542" i="16"/>
  <c r="P543" i="16"/>
  <c r="P544" i="16"/>
  <c r="P545" i="16"/>
  <c r="P546" i="16"/>
  <c r="P547" i="16"/>
  <c r="P548" i="16"/>
  <c r="P549" i="16"/>
  <c r="P550" i="16"/>
  <c r="P551" i="16"/>
  <c r="P552" i="16"/>
  <c r="P553" i="16"/>
  <c r="P554" i="16"/>
  <c r="P555" i="16"/>
  <c r="P556" i="16"/>
  <c r="P557" i="16"/>
  <c r="P558" i="16"/>
  <c r="P559" i="16"/>
  <c r="P560" i="16"/>
  <c r="P561" i="16"/>
  <c r="P562" i="16"/>
  <c r="P563" i="16"/>
  <c r="P564" i="16"/>
  <c r="P565" i="16"/>
  <c r="P566" i="16"/>
  <c r="P567" i="16"/>
  <c r="P568" i="16"/>
  <c r="P569" i="16"/>
  <c r="P570" i="16"/>
  <c r="P571" i="16"/>
  <c r="P572" i="16"/>
  <c r="P573" i="16"/>
  <c r="P574" i="16"/>
  <c r="P575" i="16"/>
  <c r="P576" i="16"/>
  <c r="P577" i="16"/>
  <c r="P578" i="16"/>
  <c r="P579" i="16"/>
  <c r="P580" i="16"/>
  <c r="P581" i="16"/>
  <c r="P582" i="16"/>
  <c r="P583" i="16"/>
  <c r="P584" i="16"/>
  <c r="P585" i="16"/>
  <c r="P586" i="16"/>
  <c r="P587" i="16"/>
  <c r="P588" i="16"/>
  <c r="P589" i="16"/>
  <c r="P590" i="16"/>
  <c r="P591" i="16"/>
  <c r="P592" i="16"/>
  <c r="P593" i="16"/>
  <c r="P594" i="16"/>
  <c r="P595" i="16"/>
  <c r="P596" i="16"/>
  <c r="P597" i="16"/>
  <c r="P598" i="16"/>
  <c r="P599" i="16"/>
  <c r="P600" i="16"/>
  <c r="P601" i="16"/>
  <c r="P602" i="16"/>
  <c r="P603" i="16"/>
  <c r="P604" i="16"/>
  <c r="P605" i="16"/>
  <c r="P606" i="16"/>
  <c r="P607" i="16"/>
  <c r="P608" i="16"/>
  <c r="P609" i="16"/>
  <c r="P610" i="16"/>
  <c r="P611" i="16"/>
  <c r="P612" i="16"/>
  <c r="P613" i="16"/>
  <c r="P614" i="16"/>
  <c r="P615" i="16"/>
  <c r="P616" i="16"/>
  <c r="P617" i="16"/>
  <c r="P618" i="16"/>
  <c r="P619" i="16"/>
  <c r="P620" i="16"/>
  <c r="P621" i="16"/>
  <c r="P622" i="16"/>
  <c r="P623" i="16"/>
  <c r="P624" i="16"/>
  <c r="P625" i="16"/>
  <c r="P626" i="16"/>
  <c r="P627" i="16"/>
  <c r="P628" i="16"/>
  <c r="P629" i="16"/>
  <c r="P630" i="16"/>
  <c r="P631" i="16"/>
  <c r="P632" i="16"/>
  <c r="P633" i="16"/>
  <c r="P634" i="16"/>
  <c r="P635" i="16"/>
  <c r="P636" i="16"/>
  <c r="P637" i="16"/>
  <c r="P638" i="16"/>
  <c r="P639" i="16"/>
  <c r="P640" i="16"/>
  <c r="P641" i="16"/>
  <c r="P642" i="16"/>
  <c r="P643" i="16"/>
  <c r="P644" i="16"/>
  <c r="P645" i="16"/>
  <c r="P646" i="16"/>
  <c r="P647" i="16"/>
  <c r="P648" i="16"/>
  <c r="P649" i="16"/>
  <c r="P650" i="16"/>
  <c r="P651" i="16"/>
  <c r="P652" i="16"/>
  <c r="P653" i="16"/>
  <c r="P654" i="16"/>
  <c r="P655" i="16"/>
  <c r="P656" i="16"/>
  <c r="P657" i="16"/>
  <c r="P658" i="16"/>
  <c r="P659" i="16"/>
  <c r="P660" i="16"/>
  <c r="P661" i="16"/>
  <c r="P662" i="16"/>
  <c r="P663" i="16"/>
  <c r="P664" i="16"/>
  <c r="P665" i="16"/>
  <c r="P666" i="16"/>
  <c r="P667" i="16"/>
  <c r="P668" i="16"/>
  <c r="P669" i="16"/>
  <c r="P670" i="16"/>
  <c r="P671" i="16"/>
  <c r="P672" i="16"/>
  <c r="P673" i="16"/>
  <c r="P674" i="16"/>
  <c r="P675" i="16"/>
  <c r="P676" i="16"/>
  <c r="P677" i="16"/>
  <c r="P678" i="16"/>
  <c r="P679" i="16"/>
  <c r="P680" i="16"/>
  <c r="P681" i="16"/>
  <c r="P682" i="16"/>
  <c r="P683" i="16"/>
  <c r="P684" i="16"/>
  <c r="P685" i="16"/>
  <c r="P686" i="16"/>
  <c r="P687" i="16"/>
  <c r="P688" i="16"/>
  <c r="P689" i="16"/>
  <c r="P690" i="16"/>
  <c r="P691" i="16"/>
  <c r="P692" i="16"/>
  <c r="P693" i="16"/>
  <c r="P694" i="16"/>
  <c r="P695" i="16"/>
  <c r="P696" i="16"/>
  <c r="P697" i="16"/>
  <c r="P698" i="16"/>
  <c r="P699" i="16"/>
  <c r="P700" i="16"/>
  <c r="P701" i="16"/>
  <c r="P702" i="16"/>
  <c r="P703" i="16"/>
  <c r="P704" i="16"/>
  <c r="P705" i="16"/>
  <c r="P706" i="16"/>
  <c r="P707" i="16"/>
  <c r="P708" i="16"/>
  <c r="P709" i="16"/>
  <c r="P710" i="16"/>
  <c r="P711" i="16"/>
  <c r="P712" i="16"/>
  <c r="P713" i="16"/>
  <c r="P714" i="16"/>
  <c r="P715" i="16"/>
  <c r="P716" i="16"/>
  <c r="P717" i="16"/>
  <c r="P718" i="16"/>
  <c r="P719" i="16"/>
  <c r="P720" i="16"/>
  <c r="P721" i="16"/>
  <c r="P722" i="16"/>
  <c r="P723" i="16"/>
  <c r="P724" i="16"/>
  <c r="P725" i="16"/>
  <c r="P726" i="16"/>
  <c r="P727" i="16"/>
  <c r="P728" i="16"/>
  <c r="P729" i="16"/>
  <c r="P730" i="16"/>
  <c r="P731" i="16"/>
  <c r="P732" i="16"/>
  <c r="P733" i="16"/>
  <c r="P734" i="16"/>
  <c r="P735" i="16"/>
  <c r="P736" i="16"/>
  <c r="P737" i="16"/>
  <c r="P738" i="16"/>
  <c r="P739" i="16"/>
  <c r="P740" i="16"/>
  <c r="P741" i="16"/>
  <c r="P742" i="16"/>
  <c r="P743" i="16"/>
  <c r="P744" i="16"/>
  <c r="P745" i="16"/>
  <c r="P746" i="16"/>
  <c r="P747" i="16"/>
  <c r="P748" i="16"/>
  <c r="P749" i="16"/>
  <c r="P750" i="16"/>
  <c r="P751" i="16"/>
  <c r="P752" i="16"/>
  <c r="P753" i="16"/>
  <c r="P754" i="16"/>
  <c r="P755" i="16"/>
  <c r="P756" i="16"/>
  <c r="P757" i="16"/>
  <c r="P758" i="16"/>
  <c r="P759" i="16"/>
  <c r="P760" i="16"/>
  <c r="P761" i="16"/>
  <c r="P762" i="16"/>
  <c r="P763" i="16"/>
  <c r="P764" i="16"/>
  <c r="P765" i="16"/>
  <c r="P766" i="16"/>
  <c r="P767" i="16"/>
  <c r="P768" i="16"/>
  <c r="P769" i="16"/>
  <c r="P770" i="16"/>
  <c r="P771" i="16"/>
  <c r="P772" i="16"/>
  <c r="P773" i="16"/>
  <c r="P774" i="16"/>
  <c r="P775" i="16"/>
  <c r="P776" i="16"/>
  <c r="P777" i="16"/>
  <c r="P778" i="16"/>
  <c r="P779" i="16"/>
  <c r="P780" i="16"/>
  <c r="P781" i="16"/>
  <c r="P782" i="16"/>
  <c r="P783" i="16"/>
  <c r="P784" i="16"/>
  <c r="P785" i="16"/>
  <c r="P786" i="16"/>
  <c r="P787" i="16"/>
  <c r="P788" i="16"/>
  <c r="P789" i="16"/>
  <c r="P790" i="16"/>
  <c r="P791" i="16"/>
  <c r="P792" i="16"/>
  <c r="P793" i="16"/>
  <c r="P794" i="16"/>
  <c r="P795" i="16"/>
  <c r="P796" i="16"/>
  <c r="P797" i="16"/>
  <c r="P798" i="16"/>
  <c r="P799" i="16"/>
  <c r="P800" i="16"/>
  <c r="P801" i="16"/>
  <c r="P802" i="16"/>
  <c r="P803" i="16"/>
  <c r="P804" i="16"/>
  <c r="P805" i="16"/>
  <c r="P806" i="16"/>
  <c r="P807" i="16"/>
  <c r="P808" i="16"/>
  <c r="P809" i="16"/>
  <c r="P810" i="16"/>
  <c r="P811" i="16"/>
  <c r="P812" i="16"/>
  <c r="P813" i="16"/>
  <c r="P814" i="16"/>
  <c r="P815" i="16"/>
  <c r="P816" i="16"/>
  <c r="P817" i="16"/>
  <c r="P818" i="16"/>
  <c r="P819" i="16"/>
  <c r="P820" i="16"/>
  <c r="P821" i="16"/>
  <c r="P822" i="16"/>
  <c r="P823" i="16"/>
  <c r="P824" i="16"/>
  <c r="P825" i="16"/>
  <c r="P826" i="16"/>
  <c r="P827" i="16"/>
  <c r="P828" i="16"/>
  <c r="P829" i="16"/>
  <c r="P830" i="16"/>
  <c r="P831" i="16"/>
  <c r="P832" i="16"/>
  <c r="P833" i="16"/>
  <c r="P834" i="16"/>
  <c r="P835" i="16"/>
  <c r="P836" i="16"/>
  <c r="P837" i="16"/>
  <c r="P838" i="16"/>
  <c r="P839" i="16"/>
  <c r="P840" i="16"/>
  <c r="P841" i="16"/>
  <c r="P842" i="16"/>
  <c r="P843" i="16"/>
  <c r="P844" i="16"/>
  <c r="P845" i="16"/>
  <c r="P846" i="16"/>
  <c r="P847" i="16"/>
  <c r="P848" i="16"/>
  <c r="P849" i="16"/>
  <c r="P850" i="16"/>
  <c r="P851" i="16"/>
  <c r="P852" i="16"/>
  <c r="P853" i="16"/>
  <c r="P854" i="16"/>
  <c r="P855" i="16"/>
  <c r="P856" i="16"/>
  <c r="P857" i="16"/>
  <c r="P858" i="16"/>
  <c r="P859" i="16"/>
  <c r="P860" i="16"/>
  <c r="P861" i="16"/>
  <c r="P862" i="16"/>
  <c r="P863" i="16"/>
  <c r="P864" i="16"/>
  <c r="P865" i="16"/>
  <c r="P866" i="16"/>
  <c r="P867" i="16"/>
  <c r="P868" i="16"/>
  <c r="P869" i="16"/>
  <c r="P870" i="16"/>
  <c r="P871" i="16"/>
  <c r="P872" i="16"/>
  <c r="P873" i="16"/>
  <c r="P874" i="16"/>
  <c r="P875" i="16"/>
  <c r="P876" i="16"/>
  <c r="P877" i="16"/>
  <c r="P878" i="16"/>
  <c r="P879" i="16"/>
  <c r="P880" i="16"/>
  <c r="P881" i="16"/>
  <c r="P882" i="16"/>
  <c r="P883" i="16"/>
  <c r="P884" i="16"/>
  <c r="P885" i="16"/>
  <c r="P886" i="16"/>
  <c r="P887" i="16"/>
  <c r="P888" i="16"/>
  <c r="P889" i="16"/>
  <c r="P890" i="16"/>
  <c r="P891" i="16"/>
  <c r="P892" i="16"/>
  <c r="P893" i="16"/>
  <c r="P894" i="16"/>
  <c r="P895" i="16"/>
  <c r="P896" i="16"/>
  <c r="P897" i="16"/>
  <c r="P898" i="16"/>
  <c r="P899" i="16"/>
  <c r="P900" i="16"/>
  <c r="P901" i="16"/>
  <c r="P902" i="16"/>
  <c r="P903" i="16"/>
  <c r="P904" i="16"/>
  <c r="P905" i="16"/>
  <c r="P906" i="16"/>
  <c r="P907" i="16"/>
  <c r="P908" i="16"/>
  <c r="P909" i="16"/>
  <c r="P910" i="16"/>
  <c r="P911" i="16"/>
  <c r="P912" i="16"/>
  <c r="P913" i="16"/>
  <c r="P914" i="16"/>
  <c r="P915" i="16"/>
  <c r="P916" i="16"/>
  <c r="P917" i="16"/>
  <c r="P918" i="16"/>
  <c r="P919" i="16"/>
  <c r="P920" i="16"/>
  <c r="P921" i="16"/>
  <c r="P922" i="16"/>
  <c r="P923" i="16"/>
  <c r="P924" i="16"/>
  <c r="P925" i="16"/>
  <c r="P926" i="16"/>
  <c r="P927" i="16"/>
  <c r="P928" i="16"/>
  <c r="P929" i="16"/>
  <c r="P930" i="16"/>
  <c r="P931" i="16"/>
  <c r="P932" i="16"/>
  <c r="P933" i="16"/>
  <c r="P934" i="16"/>
  <c r="P935" i="16"/>
  <c r="P936" i="16"/>
  <c r="P937" i="16"/>
  <c r="P938" i="16"/>
  <c r="P939" i="16"/>
  <c r="P940" i="16"/>
  <c r="P941" i="16"/>
  <c r="P942" i="16"/>
  <c r="P943" i="16"/>
  <c r="P944" i="16"/>
  <c r="P945" i="16"/>
  <c r="P946" i="16"/>
  <c r="P947" i="16"/>
  <c r="P948" i="16"/>
  <c r="P949" i="16"/>
  <c r="P950" i="16"/>
  <c r="P951" i="16"/>
  <c r="P952" i="16"/>
  <c r="P953" i="16"/>
  <c r="P954" i="16"/>
  <c r="P955" i="16"/>
  <c r="P956" i="16"/>
  <c r="P957" i="16"/>
  <c r="P958" i="16"/>
  <c r="P959" i="16"/>
  <c r="P960" i="16"/>
  <c r="P961" i="16"/>
  <c r="P962" i="16"/>
  <c r="P963" i="16"/>
  <c r="P964" i="16"/>
  <c r="P965" i="16"/>
  <c r="P966" i="16"/>
  <c r="P967" i="16"/>
  <c r="P968" i="16"/>
  <c r="P969" i="16"/>
  <c r="P970" i="16"/>
  <c r="P971" i="16"/>
  <c r="P972" i="16"/>
  <c r="P973" i="16"/>
  <c r="P974" i="16"/>
  <c r="P975" i="16"/>
  <c r="P976" i="16"/>
  <c r="P977" i="16"/>
  <c r="P978" i="16"/>
  <c r="P979" i="16"/>
  <c r="P980" i="16"/>
  <c r="P981" i="16"/>
  <c r="P982" i="16"/>
  <c r="P983" i="16"/>
  <c r="P984" i="16"/>
  <c r="P985" i="16"/>
  <c r="P986" i="16"/>
  <c r="P987" i="16"/>
  <c r="P988" i="16"/>
  <c r="P989" i="16"/>
  <c r="P990" i="16"/>
  <c r="P991" i="16"/>
  <c r="P992" i="16"/>
  <c r="P993" i="16"/>
  <c r="P994" i="16"/>
  <c r="P995" i="16"/>
  <c r="P996" i="16"/>
  <c r="P997" i="16"/>
  <c r="P998" i="16"/>
  <c r="P999" i="16"/>
  <c r="P1000" i="16"/>
  <c r="P1001" i="16"/>
  <c r="P1002" i="16"/>
  <c r="P1003" i="16"/>
  <c r="P1004" i="16"/>
  <c r="P1005" i="16"/>
  <c r="P1006" i="16"/>
  <c r="P1007" i="16"/>
  <c r="P1008" i="16"/>
  <c r="P1009" i="16"/>
  <c r="P1010" i="16"/>
  <c r="P1011" i="16"/>
  <c r="P1012" i="16"/>
  <c r="P1013" i="16"/>
  <c r="P1014" i="16"/>
  <c r="P1015" i="16"/>
  <c r="P1016" i="16"/>
  <c r="P1017" i="16"/>
  <c r="P1018" i="16"/>
  <c r="P1019" i="16"/>
  <c r="P1020" i="16"/>
  <c r="P1021" i="16"/>
  <c r="P1022" i="16"/>
  <c r="P1023" i="16"/>
  <c r="P1024" i="16"/>
  <c r="P1025" i="16"/>
  <c r="P1026" i="16"/>
  <c r="P1027" i="16"/>
  <c r="P1028" i="16"/>
  <c r="P1029" i="16"/>
  <c r="P1030" i="16"/>
  <c r="P1031" i="16"/>
  <c r="P1032" i="16"/>
  <c r="P1033" i="16"/>
  <c r="P1034" i="16"/>
  <c r="P1035" i="16"/>
  <c r="P1036" i="16"/>
  <c r="P1037" i="16"/>
  <c r="P1038" i="16"/>
  <c r="P1039" i="16"/>
  <c r="P1040" i="16"/>
  <c r="P1041" i="16"/>
  <c r="P1042" i="16"/>
  <c r="P1043" i="16"/>
  <c r="P1044" i="16"/>
  <c r="P1045" i="16"/>
  <c r="P1046" i="16"/>
  <c r="P1047" i="16"/>
  <c r="P1048" i="16"/>
  <c r="P1049" i="16"/>
  <c r="P1050" i="16"/>
  <c r="P1051" i="16"/>
  <c r="P1052" i="16"/>
  <c r="P1053" i="16"/>
  <c r="P1054" i="16"/>
  <c r="P1055" i="16"/>
  <c r="P1056" i="16"/>
  <c r="P1057" i="16"/>
  <c r="P1058" i="16"/>
  <c r="P1059" i="16"/>
  <c r="P1060" i="16"/>
  <c r="P1061" i="16"/>
  <c r="P1062" i="16"/>
  <c r="P1063" i="16"/>
  <c r="P1064" i="16"/>
  <c r="P1065" i="16"/>
  <c r="P1066" i="16"/>
  <c r="P1067" i="16"/>
  <c r="P1068" i="16"/>
  <c r="P1069" i="16"/>
  <c r="P1070" i="16"/>
  <c r="P1071" i="16"/>
  <c r="P1072" i="16"/>
  <c r="P1073" i="16"/>
  <c r="P1074" i="16"/>
  <c r="P1075" i="16"/>
  <c r="P1076" i="16"/>
  <c r="P1077" i="16"/>
  <c r="P1078" i="16"/>
  <c r="P1079" i="16"/>
  <c r="P1080" i="16"/>
  <c r="P1081" i="16"/>
  <c r="P1082" i="16"/>
  <c r="P1083" i="16"/>
  <c r="P1084" i="16"/>
  <c r="P1085" i="16"/>
  <c r="P1086" i="16"/>
  <c r="P1087" i="16"/>
  <c r="P1088" i="16"/>
  <c r="P1089" i="16"/>
  <c r="P1090" i="16"/>
  <c r="P1091" i="16"/>
  <c r="P1092" i="16"/>
  <c r="P1093" i="16"/>
  <c r="P1094" i="16"/>
  <c r="P1095" i="16"/>
  <c r="P1096" i="16"/>
  <c r="P1097" i="16"/>
  <c r="P1098" i="16"/>
  <c r="P1099" i="16"/>
  <c r="P1100" i="16"/>
  <c r="P1101" i="16"/>
  <c r="P1102" i="16"/>
  <c r="P1103" i="16"/>
  <c r="P1104" i="16"/>
  <c r="P1105" i="16"/>
  <c r="P1106" i="16"/>
  <c r="P1107" i="16"/>
  <c r="P1108" i="16"/>
  <c r="P1109" i="16"/>
  <c r="P1110" i="16"/>
  <c r="P1111" i="16"/>
  <c r="P1112" i="16"/>
  <c r="P1113" i="16"/>
  <c r="P1114" i="16"/>
  <c r="P1115" i="16"/>
  <c r="P1116" i="16"/>
  <c r="P1117" i="16"/>
  <c r="P1118" i="16"/>
  <c r="P1119" i="16"/>
  <c r="P1120" i="16"/>
  <c r="P1121" i="16"/>
  <c r="P1122" i="16"/>
  <c r="P1123" i="16"/>
  <c r="P1124" i="16"/>
  <c r="P1125" i="16"/>
  <c r="P1126" i="16"/>
  <c r="P1127" i="16"/>
  <c r="P1128" i="16"/>
  <c r="P1129" i="16"/>
  <c r="P1130" i="16"/>
  <c r="P1131" i="16"/>
  <c r="P1132" i="16"/>
  <c r="P1133" i="16"/>
  <c r="P1134" i="16"/>
  <c r="P1135" i="16"/>
  <c r="P1136" i="16"/>
  <c r="P1137" i="16"/>
  <c r="P1138" i="16"/>
  <c r="P1139" i="16"/>
  <c r="P1140" i="16"/>
  <c r="P1141" i="16"/>
  <c r="P1142" i="16"/>
  <c r="P1143" i="16"/>
  <c r="P1144" i="16"/>
  <c r="P1145" i="16"/>
  <c r="P1146" i="16"/>
  <c r="P1147" i="16"/>
  <c r="P1148" i="16"/>
  <c r="P1149" i="16"/>
  <c r="P1150" i="16"/>
  <c r="P1151" i="16"/>
  <c r="P1152" i="16"/>
  <c r="P1153" i="16"/>
  <c r="P1154" i="16"/>
  <c r="P1155" i="16"/>
  <c r="P1156" i="16"/>
  <c r="P1157" i="16"/>
  <c r="P1158" i="16"/>
  <c r="P1159" i="16"/>
  <c r="P1160" i="16"/>
  <c r="P1161" i="16"/>
  <c r="P1162" i="16"/>
  <c r="P1163" i="16"/>
  <c r="P1164" i="16"/>
  <c r="P1165" i="16"/>
  <c r="P1166" i="16"/>
  <c r="P1167" i="16"/>
  <c r="P1168" i="16"/>
  <c r="P1169" i="16"/>
  <c r="P1170" i="16"/>
  <c r="P1171" i="16"/>
  <c r="P1172" i="16"/>
  <c r="P1173" i="16"/>
  <c r="P1174" i="16"/>
  <c r="P1175" i="16"/>
  <c r="P1176" i="16"/>
  <c r="P1177" i="16"/>
  <c r="P1178" i="16"/>
  <c r="P1179" i="16"/>
  <c r="P1180" i="16"/>
  <c r="P1181" i="16"/>
  <c r="P1182" i="16"/>
  <c r="P1183" i="16"/>
  <c r="P1184" i="16"/>
  <c r="P1185" i="16"/>
  <c r="P1186" i="16"/>
  <c r="P1187" i="16"/>
  <c r="P1188" i="16"/>
  <c r="P1189" i="16"/>
  <c r="P1190" i="16"/>
  <c r="P1191" i="16"/>
  <c r="P1192" i="16"/>
  <c r="P1193" i="16"/>
  <c r="P1194" i="16"/>
  <c r="P1195" i="16"/>
  <c r="P1196" i="16"/>
  <c r="P1197" i="16"/>
  <c r="P1198" i="16"/>
  <c r="P1199" i="16"/>
  <c r="P1200" i="16"/>
  <c r="P1201" i="16"/>
  <c r="P1202" i="16"/>
  <c r="P1203" i="16"/>
  <c r="P1204" i="16"/>
  <c r="P1205" i="16"/>
  <c r="P1206" i="16"/>
  <c r="P1207" i="16"/>
  <c r="P1208" i="16"/>
  <c r="P1209" i="16"/>
  <c r="P1210" i="16"/>
  <c r="P1211" i="16"/>
  <c r="P1212" i="16"/>
  <c r="P1213" i="16"/>
  <c r="P1214" i="16"/>
  <c r="P1215" i="16"/>
  <c r="P1216" i="16"/>
  <c r="P1217" i="16"/>
  <c r="P1218" i="16"/>
  <c r="P1219" i="16"/>
  <c r="P1220" i="16"/>
  <c r="P1221" i="16"/>
  <c r="P1222" i="16"/>
  <c r="P1223" i="16"/>
  <c r="P1224" i="16"/>
  <c r="P1225" i="16"/>
  <c r="P1226" i="16"/>
  <c r="P1227" i="16"/>
  <c r="P1228" i="16"/>
  <c r="P1229" i="16"/>
  <c r="P1230" i="16"/>
  <c r="P1231" i="16"/>
  <c r="P1232" i="16"/>
  <c r="P1233" i="16"/>
  <c r="P1234" i="16"/>
  <c r="P1235" i="16"/>
  <c r="P1236" i="16"/>
  <c r="P1237" i="16"/>
  <c r="P1238" i="16"/>
  <c r="P1239" i="16"/>
  <c r="P1240" i="16"/>
  <c r="P1241" i="16"/>
  <c r="P1242" i="16"/>
  <c r="P1243" i="16"/>
  <c r="P1244" i="16"/>
  <c r="P1245" i="16"/>
  <c r="P1246" i="16"/>
  <c r="P1247" i="16"/>
  <c r="P1248" i="16"/>
  <c r="P1249" i="16"/>
  <c r="P1250" i="16"/>
  <c r="P1251" i="16"/>
  <c r="P1252" i="16"/>
  <c r="P1253" i="16"/>
  <c r="P1254" i="16"/>
  <c r="P1255" i="16"/>
  <c r="P1256" i="16"/>
  <c r="P1257" i="16"/>
  <c r="P1258" i="16"/>
  <c r="P1259" i="16"/>
  <c r="P1260" i="16"/>
  <c r="P1261" i="16"/>
  <c r="P1262" i="16"/>
  <c r="P1263" i="16"/>
  <c r="P1264" i="16"/>
  <c r="P1265" i="16"/>
  <c r="P1266" i="16"/>
  <c r="P1267" i="16"/>
  <c r="P1268" i="16"/>
  <c r="P1269" i="16"/>
  <c r="P1270" i="16"/>
  <c r="P1271" i="16"/>
  <c r="P1272" i="16"/>
  <c r="P1273" i="16"/>
  <c r="P1274" i="16"/>
  <c r="P1275" i="16"/>
  <c r="P1276" i="16"/>
  <c r="P1277" i="16"/>
  <c r="P1278" i="16"/>
  <c r="P1279" i="16"/>
  <c r="P1280" i="16"/>
  <c r="P1281" i="16"/>
  <c r="P1282" i="16"/>
  <c r="P1283" i="16"/>
  <c r="P1284" i="16"/>
  <c r="P1285" i="16"/>
  <c r="P1286" i="16"/>
  <c r="P1287" i="16"/>
  <c r="P1288" i="16"/>
  <c r="P1289" i="16"/>
  <c r="P1290" i="16"/>
  <c r="P1291" i="16"/>
  <c r="P1292" i="16"/>
  <c r="P1293" i="16"/>
  <c r="P1294" i="16"/>
  <c r="P1295" i="16"/>
  <c r="P1296" i="16"/>
  <c r="P1297" i="16"/>
  <c r="P1298" i="16"/>
  <c r="P1299" i="16"/>
  <c r="P1300" i="16"/>
  <c r="P1301" i="16"/>
  <c r="P1302" i="16"/>
  <c r="P1303" i="16"/>
  <c r="P1304" i="16"/>
  <c r="P1305" i="16"/>
  <c r="P1306" i="16"/>
  <c r="P1307" i="16"/>
  <c r="P1308" i="16"/>
  <c r="P1309" i="16"/>
  <c r="P1310" i="16"/>
  <c r="P1311" i="16"/>
  <c r="P1312" i="16"/>
  <c r="P1313" i="16"/>
  <c r="P1314" i="16"/>
  <c r="P1315" i="16"/>
  <c r="P1316" i="16"/>
  <c r="P1317" i="16"/>
  <c r="P1318" i="16"/>
  <c r="P1319" i="16"/>
  <c r="P1320" i="16"/>
  <c r="P1321" i="16"/>
  <c r="P1322" i="16"/>
  <c r="P1323" i="16"/>
  <c r="P1324" i="16"/>
  <c r="P1325" i="16"/>
  <c r="P1326" i="16"/>
  <c r="P1327" i="16"/>
  <c r="P1328" i="16"/>
  <c r="P1329" i="16"/>
  <c r="P1330" i="16"/>
  <c r="P1331" i="16"/>
  <c r="P1332" i="16"/>
  <c r="P1333" i="16"/>
  <c r="P1334" i="16"/>
  <c r="P1335" i="16"/>
  <c r="P1336" i="16"/>
  <c r="P1337" i="16"/>
  <c r="P1338" i="16"/>
  <c r="P1339" i="16"/>
  <c r="P1340" i="16"/>
  <c r="P1341" i="16"/>
  <c r="P1342" i="16"/>
  <c r="P1343" i="16"/>
  <c r="P1344" i="16"/>
  <c r="P1345" i="16"/>
  <c r="P1346" i="16"/>
  <c r="P1347" i="16"/>
  <c r="P1348" i="16"/>
  <c r="P1349" i="16"/>
  <c r="P1350" i="16"/>
  <c r="P1351" i="16"/>
  <c r="P1352" i="16"/>
  <c r="P1353" i="16"/>
  <c r="P1354" i="16"/>
  <c r="P1355" i="16"/>
  <c r="P1356" i="16"/>
  <c r="P1357" i="16"/>
  <c r="P1358" i="16"/>
  <c r="P1359" i="16"/>
  <c r="P1360" i="16"/>
  <c r="P1361" i="16"/>
  <c r="P1362" i="16"/>
  <c r="P1363" i="16"/>
  <c r="P1364" i="16"/>
  <c r="P1365" i="16"/>
  <c r="P1366" i="16"/>
  <c r="P1367" i="16"/>
  <c r="P1368" i="16"/>
  <c r="P1369" i="16"/>
  <c r="P1370" i="16"/>
  <c r="P1371" i="16"/>
  <c r="P1372" i="16"/>
  <c r="P1373" i="16"/>
  <c r="P1374" i="16"/>
  <c r="P1375" i="16"/>
  <c r="P1376" i="16"/>
  <c r="P1377" i="16"/>
  <c r="P1378" i="16"/>
  <c r="P1379" i="16"/>
  <c r="P1380" i="16"/>
  <c r="P1381" i="16"/>
  <c r="P1382" i="16"/>
  <c r="P1383" i="16"/>
  <c r="P1384" i="16"/>
  <c r="P1385" i="16"/>
  <c r="P1386" i="16"/>
  <c r="P1387" i="16"/>
  <c r="P1388" i="16"/>
  <c r="P1389" i="16"/>
  <c r="P1390" i="16"/>
  <c r="P1391" i="16"/>
  <c r="P1392" i="16"/>
  <c r="P1393" i="16"/>
  <c r="P1394" i="16"/>
  <c r="P1395" i="16"/>
  <c r="P1396" i="16"/>
  <c r="P1397" i="16"/>
  <c r="P1398" i="16"/>
  <c r="P1399" i="16"/>
  <c r="P1400" i="16"/>
  <c r="P1401" i="16"/>
  <c r="P1402" i="16"/>
  <c r="P1403" i="16"/>
  <c r="P1404" i="16"/>
  <c r="P1405" i="16"/>
  <c r="P1406" i="16"/>
  <c r="P1407" i="16"/>
  <c r="P1408" i="16"/>
  <c r="P1409" i="16"/>
  <c r="P1410" i="16"/>
  <c r="P1411" i="16"/>
  <c r="P1412" i="16"/>
  <c r="P1413" i="16"/>
  <c r="P1414" i="16"/>
  <c r="P1415" i="16"/>
  <c r="P1416" i="16"/>
  <c r="P1417" i="16"/>
  <c r="P1418" i="16"/>
  <c r="P1419" i="16"/>
  <c r="P1420" i="16"/>
  <c r="P1421" i="16"/>
  <c r="P1422" i="16"/>
  <c r="P1423" i="16"/>
  <c r="P1424" i="16"/>
  <c r="P1425" i="16"/>
  <c r="P1426" i="16"/>
  <c r="P1427" i="16"/>
  <c r="P1428" i="16"/>
  <c r="P1429" i="16"/>
  <c r="P1430" i="16"/>
  <c r="P1431" i="16"/>
  <c r="P1432" i="16"/>
  <c r="P1433" i="16"/>
  <c r="P1434" i="16"/>
  <c r="P1435" i="16"/>
  <c r="P1436" i="16"/>
  <c r="P1437" i="16"/>
  <c r="P1438" i="16"/>
  <c r="P1439" i="16"/>
  <c r="P1440" i="16"/>
  <c r="P1441" i="16"/>
  <c r="P1442" i="16"/>
  <c r="P1443" i="16"/>
  <c r="P1444" i="16"/>
  <c r="P1445" i="16"/>
  <c r="P1446" i="16"/>
  <c r="P1447" i="16"/>
  <c r="P1448" i="16"/>
  <c r="P1449" i="16"/>
  <c r="P1450" i="16"/>
  <c r="P1451" i="16"/>
  <c r="P1452" i="16"/>
  <c r="P1453" i="16"/>
  <c r="P1454" i="16"/>
  <c r="P1455" i="16"/>
  <c r="P1456" i="16"/>
  <c r="P1457" i="16"/>
  <c r="P1458" i="16"/>
  <c r="P1459" i="16"/>
  <c r="P1460" i="16"/>
  <c r="P1461" i="16"/>
  <c r="P1462" i="16"/>
  <c r="P1463" i="16"/>
  <c r="P1464" i="16"/>
  <c r="P1465" i="16"/>
  <c r="P1466" i="16"/>
  <c r="P1467" i="16"/>
  <c r="P1468" i="16"/>
  <c r="P1469" i="16"/>
  <c r="P1470" i="16"/>
  <c r="P1471" i="16"/>
  <c r="P1472" i="16"/>
  <c r="P1473" i="16"/>
  <c r="P1474" i="16"/>
  <c r="P1475" i="16"/>
  <c r="P1476" i="16"/>
  <c r="P1477" i="16"/>
  <c r="P1478" i="16"/>
  <c r="P1479" i="16"/>
  <c r="P1480" i="16"/>
  <c r="P1481" i="16"/>
  <c r="P1482" i="16"/>
  <c r="P1483" i="16"/>
  <c r="P1484" i="16"/>
  <c r="P1485" i="16"/>
  <c r="P1486" i="16"/>
  <c r="P1487" i="16"/>
  <c r="P1488" i="16"/>
  <c r="P1489" i="16"/>
  <c r="P1490" i="16"/>
  <c r="P1491" i="16"/>
  <c r="P1492" i="16"/>
  <c r="P1493" i="16"/>
  <c r="P1494" i="16"/>
  <c r="P1495" i="16"/>
  <c r="P1496" i="16"/>
  <c r="P1497" i="16"/>
  <c r="P1498" i="16"/>
  <c r="P1499" i="16"/>
  <c r="P1500" i="16"/>
  <c r="P1501" i="16"/>
  <c r="P1502" i="16"/>
  <c r="P1503" i="16"/>
  <c r="P1504" i="16"/>
  <c r="P1505" i="16"/>
  <c r="P1506" i="16"/>
  <c r="P1507" i="16"/>
  <c r="P1508" i="16"/>
  <c r="P1509" i="16"/>
  <c r="P1510" i="16"/>
  <c r="P1511" i="16"/>
  <c r="P1512" i="16"/>
  <c r="P1513" i="16"/>
  <c r="P1514" i="16"/>
  <c r="P1515" i="16"/>
  <c r="P1516" i="16"/>
  <c r="P1517" i="16"/>
  <c r="P1518" i="16"/>
  <c r="P1519" i="16"/>
  <c r="P1520" i="16"/>
  <c r="P1521" i="16"/>
  <c r="P1522" i="16"/>
  <c r="P1523" i="16"/>
  <c r="P1524" i="16"/>
  <c r="P1525" i="16"/>
  <c r="P1526" i="16"/>
  <c r="P1527" i="16"/>
  <c r="P1528" i="16"/>
  <c r="P1529" i="16"/>
  <c r="P1530" i="16"/>
  <c r="P1531" i="16"/>
  <c r="P1532" i="16"/>
  <c r="P1533" i="16"/>
  <c r="P1534" i="16"/>
  <c r="P1535" i="16"/>
  <c r="P1536" i="16"/>
  <c r="P1537" i="16"/>
  <c r="P1538" i="16"/>
  <c r="P1539" i="16"/>
  <c r="P1540" i="16"/>
  <c r="P1541" i="16"/>
  <c r="P1542" i="16"/>
  <c r="P1543" i="16"/>
  <c r="P1544" i="16"/>
  <c r="P1545" i="16"/>
  <c r="P1546" i="16"/>
  <c r="P1547" i="16"/>
  <c r="P1548" i="16"/>
  <c r="P1549" i="16"/>
  <c r="P1550" i="16"/>
  <c r="P1551" i="16"/>
  <c r="P1552" i="16"/>
  <c r="P1553" i="16"/>
  <c r="P1554" i="16"/>
  <c r="P1555" i="16"/>
  <c r="P1556" i="16"/>
  <c r="P1557" i="16"/>
  <c r="P1558" i="16"/>
  <c r="P1559" i="16"/>
  <c r="P1560" i="16"/>
  <c r="P1561" i="16"/>
  <c r="P1562" i="16"/>
  <c r="P1563" i="16"/>
  <c r="P1564" i="16"/>
  <c r="P1565" i="16"/>
  <c r="P1566" i="16"/>
  <c r="P1567" i="16"/>
  <c r="P1568" i="16"/>
  <c r="P1569" i="16"/>
  <c r="P1570" i="16"/>
  <c r="P1571" i="16"/>
  <c r="P1572" i="16"/>
  <c r="P1573" i="16"/>
  <c r="P1574" i="16"/>
  <c r="P1575" i="16"/>
  <c r="P1576" i="16"/>
  <c r="P1577" i="16"/>
  <c r="P1578" i="16"/>
  <c r="P1579" i="16"/>
  <c r="P1580" i="16"/>
  <c r="P1581" i="16"/>
  <c r="P1582" i="16"/>
  <c r="P1583" i="16"/>
  <c r="P1584" i="16"/>
  <c r="P1585" i="16"/>
  <c r="P1586" i="16"/>
  <c r="P1587" i="16"/>
  <c r="P1588" i="16"/>
  <c r="P1589" i="16"/>
  <c r="P1590" i="16"/>
  <c r="P1591" i="16"/>
  <c r="P1592" i="16"/>
  <c r="P1593" i="16"/>
  <c r="P1594" i="16"/>
  <c r="P1595" i="16"/>
  <c r="P1596" i="16"/>
  <c r="P1597" i="16"/>
  <c r="P1598" i="16"/>
  <c r="P1599" i="16"/>
  <c r="P1600" i="16"/>
  <c r="P1601" i="16"/>
  <c r="P1602" i="16"/>
  <c r="P1603" i="16"/>
  <c r="P1604" i="16"/>
  <c r="P1605" i="16"/>
  <c r="P1606" i="16"/>
  <c r="P1607" i="16"/>
  <c r="P1608" i="16"/>
  <c r="P1609" i="16"/>
  <c r="P1610" i="16"/>
  <c r="P1611" i="16"/>
  <c r="P1612" i="16"/>
  <c r="P1613" i="16"/>
  <c r="P1614" i="16"/>
  <c r="P1615" i="16"/>
  <c r="P1616" i="16"/>
  <c r="P1617" i="16"/>
  <c r="P1618" i="16"/>
  <c r="P1619" i="16"/>
  <c r="P1620" i="16"/>
  <c r="P1621" i="16"/>
  <c r="P1622" i="16"/>
  <c r="P1623" i="16"/>
  <c r="P1624" i="16"/>
  <c r="P1625" i="16"/>
  <c r="P1626" i="16"/>
  <c r="P1627" i="16"/>
  <c r="P1628" i="16"/>
  <c r="P1629" i="16"/>
  <c r="P1630" i="16"/>
  <c r="P1631" i="16"/>
  <c r="P1632" i="16"/>
  <c r="P1633" i="16"/>
  <c r="P1634" i="16"/>
  <c r="P1635" i="16"/>
  <c r="P1636" i="16"/>
  <c r="P1637" i="16"/>
  <c r="P1638" i="16"/>
  <c r="P1639" i="16"/>
  <c r="P1640" i="16"/>
  <c r="P1641" i="16"/>
  <c r="P1642" i="16"/>
  <c r="P1643" i="16"/>
  <c r="P1644" i="16"/>
  <c r="P1645" i="16"/>
  <c r="P1646" i="16"/>
  <c r="P1647" i="16"/>
  <c r="P1648" i="16"/>
  <c r="P1649" i="16"/>
  <c r="P1650" i="16"/>
  <c r="P1651" i="16"/>
  <c r="P1652" i="16"/>
  <c r="P1653" i="16"/>
  <c r="P1654" i="16"/>
  <c r="P1655" i="16"/>
  <c r="P1656" i="16"/>
  <c r="P1657" i="16"/>
  <c r="P1658" i="16"/>
  <c r="P1659" i="16"/>
  <c r="P1660" i="16"/>
  <c r="P1661" i="16"/>
  <c r="P1662" i="16"/>
  <c r="P1663" i="16"/>
  <c r="P1664" i="16"/>
  <c r="P1665" i="16"/>
  <c r="P1666" i="16"/>
  <c r="P1667" i="16"/>
  <c r="P1668" i="16"/>
  <c r="P1669" i="16"/>
  <c r="P1670" i="16"/>
  <c r="P1671" i="16"/>
  <c r="P1672" i="16"/>
  <c r="P1673" i="16"/>
  <c r="P1674" i="16"/>
  <c r="P1675" i="16"/>
  <c r="P1676" i="16"/>
  <c r="P1677" i="16"/>
  <c r="P1678" i="16"/>
  <c r="P1679" i="16"/>
  <c r="P1680" i="16"/>
  <c r="P1681" i="16"/>
  <c r="P1682" i="16"/>
  <c r="P1683" i="16"/>
  <c r="P1684" i="16"/>
  <c r="P1685" i="16"/>
  <c r="P1686" i="16"/>
  <c r="P1687" i="16"/>
  <c r="P1688" i="16"/>
  <c r="P1689" i="16"/>
  <c r="P1690" i="16"/>
  <c r="P1691" i="16"/>
  <c r="P1692" i="16"/>
  <c r="P1693" i="16"/>
  <c r="P1694" i="16"/>
  <c r="P1695" i="16"/>
  <c r="P1696" i="16"/>
  <c r="P1697" i="16"/>
  <c r="P1698" i="16"/>
  <c r="P1699" i="16"/>
  <c r="P1700" i="16"/>
  <c r="P1701" i="16"/>
  <c r="P1702" i="16"/>
  <c r="P1703" i="16"/>
  <c r="P1704" i="16"/>
  <c r="P1705" i="16"/>
  <c r="P1706" i="16"/>
  <c r="P1707" i="16"/>
  <c r="P1708" i="16"/>
  <c r="P1709" i="16"/>
  <c r="P1710" i="16"/>
  <c r="P1711" i="16"/>
  <c r="P1712" i="16"/>
  <c r="P1713" i="16"/>
  <c r="P1714" i="16"/>
  <c r="P1715" i="16"/>
  <c r="P1716" i="16"/>
  <c r="P1717" i="16"/>
  <c r="P1718" i="16"/>
  <c r="P1719" i="16"/>
  <c r="P1720" i="16"/>
  <c r="P1721" i="16"/>
  <c r="P1722" i="16"/>
  <c r="P1723" i="16"/>
  <c r="P1724" i="16"/>
  <c r="P1725" i="16"/>
  <c r="P1726" i="16"/>
  <c r="P1727" i="16"/>
  <c r="P1728" i="16"/>
  <c r="P1729" i="16"/>
  <c r="P1730" i="16"/>
  <c r="P1731" i="16"/>
  <c r="P1732" i="16"/>
  <c r="P1733" i="16"/>
  <c r="P1734" i="16"/>
  <c r="P1735" i="16"/>
  <c r="P1736" i="16"/>
  <c r="P1737" i="16"/>
  <c r="P1738" i="16"/>
  <c r="P1739" i="16"/>
  <c r="P1740" i="16"/>
  <c r="P1741" i="16"/>
  <c r="P1742" i="16"/>
  <c r="P1743" i="16"/>
  <c r="P1744" i="16"/>
  <c r="P1745" i="16"/>
  <c r="P1746" i="16"/>
  <c r="P1747" i="16"/>
  <c r="P1748" i="16"/>
  <c r="P1749" i="16"/>
  <c r="P1750" i="16"/>
  <c r="P1751" i="16"/>
  <c r="P1752" i="16"/>
  <c r="P1753" i="16"/>
  <c r="P1754" i="16"/>
  <c r="P1755" i="16"/>
  <c r="P1756" i="16"/>
  <c r="P1757" i="16"/>
  <c r="P1758" i="16"/>
  <c r="P1759" i="16"/>
  <c r="P1760" i="16"/>
  <c r="P1761" i="16"/>
  <c r="P1762" i="16"/>
  <c r="P1763" i="16"/>
  <c r="P1764" i="16"/>
  <c r="P1765" i="16"/>
  <c r="P1766" i="16"/>
  <c r="P1767" i="16"/>
  <c r="P1768" i="16"/>
  <c r="P1769" i="16"/>
  <c r="P1770" i="16"/>
  <c r="P1771" i="16"/>
  <c r="P1772" i="16"/>
  <c r="P1773" i="16"/>
  <c r="P1774" i="16"/>
  <c r="P1775" i="16"/>
  <c r="P1776" i="16"/>
  <c r="P1777" i="16"/>
  <c r="P1778" i="16"/>
  <c r="P1779" i="16"/>
  <c r="P1780" i="16"/>
  <c r="P1781" i="16"/>
  <c r="P1782" i="16"/>
  <c r="P1783" i="16"/>
  <c r="P1784" i="16"/>
  <c r="P1785" i="16"/>
  <c r="P1786" i="16"/>
  <c r="P1787" i="16"/>
  <c r="P1788" i="16"/>
  <c r="P1789" i="16"/>
  <c r="P1790" i="16"/>
  <c r="P1791" i="16"/>
  <c r="P1792" i="16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F51" i="9"/>
  <c r="F41" i="9"/>
  <c r="F42" i="9"/>
  <c r="F43" i="9"/>
  <c r="F44" i="9"/>
  <c r="F45" i="9"/>
  <c r="F46" i="9"/>
  <c r="F47" i="9"/>
  <c r="F48" i="9"/>
  <c r="F49" i="9"/>
  <c r="F50" i="9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8" i="22"/>
  <c r="C77" i="22"/>
  <c r="C76" i="22"/>
  <c r="C75" i="22"/>
  <c r="C73" i="22"/>
  <c r="C72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C4" i="22"/>
  <c r="C3" i="22"/>
  <c r="C2" i="22"/>
  <c r="B179" i="18"/>
  <c r="A179" i="18"/>
  <c r="B178" i="18"/>
  <c r="A178" i="18"/>
  <c r="B177" i="18"/>
  <c r="A177" i="18"/>
  <c r="B176" i="18"/>
  <c r="A176" i="18"/>
  <c r="B175" i="18"/>
  <c r="A175" i="18"/>
  <c r="B174" i="18"/>
  <c r="A174" i="18"/>
  <c r="B173" i="18"/>
  <c r="A173" i="18"/>
  <c r="B172" i="18"/>
  <c r="A172" i="18"/>
  <c r="N22" i="21"/>
  <c r="B5" i="21"/>
  <c r="A4" i="16"/>
  <c r="B5" i="19" s="1"/>
  <c r="G3" i="16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Q2" i="16"/>
  <c r="A41" i="18"/>
  <c r="B41" i="18"/>
  <c r="A42" i="18"/>
  <c r="B42" i="18"/>
  <c r="A43" i="18"/>
  <c r="B43" i="18"/>
  <c r="A44" i="18"/>
  <c r="B44" i="18"/>
  <c r="A45" i="18"/>
  <c r="B45" i="18"/>
  <c r="A46" i="18"/>
  <c r="B46" i="18"/>
  <c r="A47" i="18"/>
  <c r="B47" i="18"/>
  <c r="A48" i="18"/>
  <c r="B48" i="18"/>
  <c r="A49" i="18"/>
  <c r="B49" i="18"/>
  <c r="A50" i="18"/>
  <c r="B50" i="18"/>
  <c r="A51" i="18"/>
  <c r="B51" i="18"/>
  <c r="A52" i="18"/>
  <c r="B52" i="18"/>
  <c r="A53" i="18"/>
  <c r="B53" i="18"/>
  <c r="A54" i="18"/>
  <c r="B54" i="18"/>
  <c r="A55" i="18"/>
  <c r="B55" i="18"/>
  <c r="A56" i="18"/>
  <c r="B56" i="18"/>
  <c r="A57" i="18"/>
  <c r="B57" i="18"/>
  <c r="A58" i="18"/>
  <c r="B58" i="18"/>
  <c r="A59" i="18"/>
  <c r="B59" i="18"/>
  <c r="A60" i="18"/>
  <c r="B60" i="18"/>
  <c r="A61" i="18"/>
  <c r="B61" i="18"/>
  <c r="A62" i="18"/>
  <c r="B62" i="18"/>
  <c r="A63" i="18"/>
  <c r="B63" i="18"/>
  <c r="A64" i="18"/>
  <c r="B64" i="18"/>
  <c r="A65" i="18"/>
  <c r="B65" i="18"/>
  <c r="A66" i="18"/>
  <c r="B66" i="18"/>
  <c r="A67" i="18"/>
  <c r="B67" i="18"/>
  <c r="A68" i="18"/>
  <c r="B68" i="18"/>
  <c r="A69" i="18"/>
  <c r="B69" i="18"/>
  <c r="A70" i="18"/>
  <c r="B70" i="18"/>
  <c r="A71" i="18"/>
  <c r="B71" i="18"/>
  <c r="A72" i="18"/>
  <c r="B72" i="18"/>
  <c r="A73" i="18"/>
  <c r="B73" i="18"/>
  <c r="A74" i="18"/>
  <c r="B74" i="18"/>
  <c r="A75" i="18"/>
  <c r="B75" i="18"/>
  <c r="A76" i="18"/>
  <c r="B76" i="18"/>
  <c r="A77" i="18"/>
  <c r="B77" i="18"/>
  <c r="A78" i="18"/>
  <c r="B78" i="18"/>
  <c r="A79" i="18"/>
  <c r="B79" i="18"/>
  <c r="A80" i="18"/>
  <c r="B80" i="18"/>
  <c r="A81" i="18"/>
  <c r="B81" i="18"/>
  <c r="A82" i="18"/>
  <c r="B82" i="18"/>
  <c r="A83" i="18"/>
  <c r="B83" i="18"/>
  <c r="A84" i="18"/>
  <c r="B84" i="18"/>
  <c r="A85" i="18"/>
  <c r="B85" i="18"/>
  <c r="A86" i="18"/>
  <c r="B86" i="18"/>
  <c r="A87" i="18"/>
  <c r="B87" i="18"/>
  <c r="A88" i="18"/>
  <c r="B88" i="18"/>
  <c r="A89" i="18"/>
  <c r="B89" i="18"/>
  <c r="A90" i="18"/>
  <c r="B90" i="18"/>
  <c r="A91" i="18"/>
  <c r="B91" i="18"/>
  <c r="A92" i="18"/>
  <c r="B92" i="18"/>
  <c r="A93" i="18"/>
  <c r="B93" i="18"/>
  <c r="A94" i="18"/>
  <c r="B94" i="18"/>
  <c r="A96" i="18"/>
  <c r="B96" i="18"/>
  <c r="A97" i="18"/>
  <c r="B97" i="18"/>
  <c r="A98" i="18"/>
  <c r="B98" i="18"/>
  <c r="A99" i="18"/>
  <c r="B99" i="18"/>
  <c r="A100" i="18"/>
  <c r="B100" i="18"/>
  <c r="A101" i="18"/>
  <c r="B101" i="18"/>
  <c r="A102" i="18"/>
  <c r="B102" i="18"/>
  <c r="A103" i="18"/>
  <c r="B103" i="18"/>
  <c r="A104" i="18"/>
  <c r="B104" i="18"/>
  <c r="A105" i="18"/>
  <c r="B105" i="18"/>
  <c r="A106" i="18"/>
  <c r="B106" i="18"/>
  <c r="A107" i="18"/>
  <c r="B107" i="18"/>
  <c r="A108" i="18"/>
  <c r="B108" i="18"/>
  <c r="A109" i="18"/>
  <c r="B109" i="18"/>
  <c r="A110" i="18"/>
  <c r="B110" i="18"/>
  <c r="A111" i="18"/>
  <c r="B111" i="18"/>
  <c r="A112" i="18"/>
  <c r="B112" i="18"/>
  <c r="A113" i="18"/>
  <c r="B113" i="18"/>
  <c r="A114" i="18"/>
  <c r="B114" i="18"/>
  <c r="A115" i="18"/>
  <c r="B115" i="18"/>
  <c r="A116" i="18"/>
  <c r="B116" i="18"/>
  <c r="A117" i="18"/>
  <c r="B117" i="18"/>
  <c r="A118" i="18"/>
  <c r="B118" i="18"/>
  <c r="A119" i="18"/>
  <c r="B119" i="18"/>
  <c r="A120" i="18"/>
  <c r="B120" i="18"/>
  <c r="A121" i="18"/>
  <c r="B121" i="18"/>
  <c r="A122" i="18"/>
  <c r="B122" i="18"/>
  <c r="A123" i="18"/>
  <c r="B123" i="18"/>
  <c r="A124" i="18"/>
  <c r="B124" i="18"/>
  <c r="A125" i="18"/>
  <c r="B125" i="18"/>
  <c r="A126" i="18"/>
  <c r="B126" i="18"/>
  <c r="A127" i="18"/>
  <c r="B127" i="18"/>
  <c r="A128" i="18"/>
  <c r="B128" i="18"/>
  <c r="A129" i="18"/>
  <c r="B129" i="18"/>
  <c r="A130" i="18"/>
  <c r="B130" i="18"/>
  <c r="A131" i="18"/>
  <c r="B131" i="18"/>
  <c r="A132" i="18"/>
  <c r="B132" i="18"/>
  <c r="A133" i="18"/>
  <c r="B133" i="18"/>
  <c r="A134" i="18"/>
  <c r="B134" i="18"/>
  <c r="A135" i="18"/>
  <c r="B135" i="18"/>
  <c r="A136" i="18"/>
  <c r="B136" i="18"/>
  <c r="A137" i="18"/>
  <c r="B137" i="18"/>
  <c r="A138" i="18"/>
  <c r="B138" i="18"/>
  <c r="A139" i="18"/>
  <c r="B139" i="18"/>
  <c r="A140" i="18"/>
  <c r="B140" i="18"/>
  <c r="A141" i="18"/>
  <c r="B141" i="18"/>
  <c r="A142" i="18"/>
  <c r="B142" i="18"/>
  <c r="A143" i="18"/>
  <c r="B143" i="18"/>
  <c r="A144" i="18"/>
  <c r="B144" i="18"/>
  <c r="A145" i="18"/>
  <c r="B145" i="18"/>
  <c r="A146" i="18"/>
  <c r="B146" i="18"/>
  <c r="A147" i="18"/>
  <c r="B147" i="18"/>
  <c r="A148" i="18"/>
  <c r="B148" i="18"/>
  <c r="A149" i="18"/>
  <c r="B149" i="18"/>
  <c r="A150" i="18"/>
  <c r="B150" i="18"/>
  <c r="A151" i="18"/>
  <c r="B151" i="18"/>
  <c r="A152" i="18"/>
  <c r="B152" i="18"/>
  <c r="A153" i="18"/>
  <c r="B153" i="18"/>
  <c r="A154" i="18"/>
  <c r="B154" i="18"/>
  <c r="A155" i="18"/>
  <c r="B155" i="18"/>
  <c r="A156" i="18"/>
  <c r="B156" i="18"/>
  <c r="A157" i="18"/>
  <c r="B157" i="18"/>
  <c r="A158" i="18"/>
  <c r="B158" i="18"/>
  <c r="A159" i="18"/>
  <c r="B159" i="18"/>
  <c r="A160" i="18"/>
  <c r="B160" i="18"/>
  <c r="A161" i="18"/>
  <c r="B161" i="18"/>
  <c r="A162" i="18"/>
  <c r="B162" i="18"/>
  <c r="A163" i="18"/>
  <c r="B163" i="18"/>
  <c r="A164" i="18"/>
  <c r="B164" i="18"/>
  <c r="A165" i="18"/>
  <c r="B165" i="18"/>
  <c r="A166" i="18"/>
  <c r="B166" i="18"/>
  <c r="A167" i="18"/>
  <c r="B167" i="18"/>
  <c r="A168" i="18"/>
  <c r="B168" i="18"/>
  <c r="A169" i="18"/>
  <c r="B169" i="18"/>
  <c r="A170" i="18"/>
  <c r="B170" i="18"/>
  <c r="A171" i="18"/>
  <c r="B171" i="18"/>
  <c r="B40" i="18"/>
  <c r="A40" i="18"/>
  <c r="Q50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E3" i="20"/>
  <c r="R3" i="1"/>
  <c r="O3" i="1" s="1"/>
  <c r="P3" i="1" s="1"/>
  <c r="R7" i="16" s="1"/>
  <c r="S10" i="19" s="1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J3" i="9"/>
  <c r="J4" i="9" s="1"/>
  <c r="R4" i="1"/>
  <c r="O4" i="1" s="1"/>
  <c r="P4" i="1" s="1"/>
  <c r="R8" i="16" s="1"/>
  <c r="S11" i="19" s="1"/>
  <c r="R5" i="1"/>
  <c r="R6" i="1"/>
  <c r="R7" i="1"/>
  <c r="R8" i="1"/>
  <c r="O8" i="1" s="1"/>
  <c r="P8" i="1" s="1"/>
  <c r="R12" i="16" s="1"/>
  <c r="S15" i="19" s="1"/>
  <c r="R9" i="1"/>
  <c r="R10" i="1"/>
  <c r="R11" i="1"/>
  <c r="R12" i="1"/>
  <c r="O12" i="1" s="1"/>
  <c r="P12" i="1" s="1"/>
  <c r="R16" i="16" s="1"/>
  <c r="S19" i="19" s="1"/>
  <c r="R13" i="1"/>
  <c r="R14" i="1"/>
  <c r="R15" i="1"/>
  <c r="R16" i="1"/>
  <c r="O16" i="1" s="1"/>
  <c r="P16" i="1" s="1"/>
  <c r="R20" i="16" s="1"/>
  <c r="S23" i="19" s="1"/>
  <c r="R17" i="1"/>
  <c r="R18" i="1"/>
  <c r="R19" i="1"/>
  <c r="R20" i="1"/>
  <c r="O20" i="1" s="1"/>
  <c r="P20" i="1" s="1"/>
  <c r="R24" i="16" s="1"/>
  <c r="S27" i="19" s="1"/>
  <c r="R21" i="1"/>
  <c r="R22" i="1"/>
  <c r="R23" i="1"/>
  <c r="R24" i="1"/>
  <c r="O24" i="1" s="1"/>
  <c r="P24" i="1" s="1"/>
  <c r="R28" i="16" s="1"/>
  <c r="S31" i="19" s="1"/>
  <c r="R25" i="1"/>
  <c r="R26" i="1"/>
  <c r="R27" i="1"/>
  <c r="R28" i="1"/>
  <c r="O28" i="1" s="1"/>
  <c r="P28" i="1" s="1"/>
  <c r="R32" i="16" s="1"/>
  <c r="S35" i="19" s="1"/>
  <c r="R29" i="1"/>
  <c r="R30" i="1"/>
  <c r="R31" i="1"/>
  <c r="R32" i="1"/>
  <c r="O32" i="1" s="1"/>
  <c r="P32" i="1" s="1"/>
  <c r="R36" i="16" s="1"/>
  <c r="S39" i="19" s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O5" i="1"/>
  <c r="O6" i="1"/>
  <c r="O7" i="1"/>
  <c r="O9" i="1"/>
  <c r="O10" i="1"/>
  <c r="O11" i="1"/>
  <c r="O13" i="1"/>
  <c r="O14" i="1"/>
  <c r="O15" i="1"/>
  <c r="O17" i="1"/>
  <c r="O18" i="1"/>
  <c r="O19" i="1"/>
  <c r="O21" i="1"/>
  <c r="O22" i="1"/>
  <c r="O23" i="1"/>
  <c r="O25" i="1"/>
  <c r="O26" i="1"/>
  <c r="O27" i="1"/>
  <c r="O29" i="1"/>
  <c r="O30" i="1"/>
  <c r="O31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I3" i="9"/>
  <c r="I4" i="9"/>
  <c r="I5" i="9"/>
  <c r="I2" i="9"/>
  <c r="C10" i="21"/>
  <c r="B11" i="21"/>
  <c r="P9" i="21"/>
  <c r="O9" i="21"/>
  <c r="N9" i="21"/>
  <c r="M9" i="21"/>
  <c r="L9" i="21"/>
  <c r="K9" i="21"/>
  <c r="J9" i="21"/>
  <c r="I9" i="21"/>
  <c r="H9" i="21"/>
  <c r="P8" i="21"/>
  <c r="O8" i="21"/>
  <c r="N8" i="21"/>
  <c r="M8" i="21"/>
  <c r="L8" i="21"/>
  <c r="K8" i="21"/>
  <c r="J8" i="21"/>
  <c r="I8" i="21"/>
  <c r="H8" i="21"/>
  <c r="Q4" i="21"/>
  <c r="I4" i="21"/>
  <c r="E2" i="21"/>
  <c r="E10" i="20"/>
  <c r="F10" i="20"/>
  <c r="G10" i="20"/>
  <c r="E11" i="20"/>
  <c r="F11" i="20"/>
  <c r="G11" i="20"/>
  <c r="E12" i="20"/>
  <c r="F12" i="20"/>
  <c r="G12" i="20"/>
  <c r="E13" i="20"/>
  <c r="F13" i="20"/>
  <c r="G13" i="20"/>
  <c r="E9" i="20"/>
  <c r="F9" i="20"/>
  <c r="G9" i="20"/>
  <c r="D10" i="20"/>
  <c r="D11" i="20"/>
  <c r="D12" i="20"/>
  <c r="D13" i="20"/>
  <c r="D9" i="20"/>
  <c r="G8" i="20"/>
  <c r="F8" i="20"/>
  <c r="E8" i="20"/>
  <c r="D8" i="20"/>
  <c r="C3" i="20"/>
  <c r="S14" i="21"/>
  <c r="P14" i="21"/>
  <c r="Q14" i="21" s="1"/>
  <c r="R14" i="21" s="1"/>
  <c r="S12" i="21"/>
  <c r="P12" i="21"/>
  <c r="Q12" i="21" s="1"/>
  <c r="R12" i="21" s="1"/>
  <c r="P10" i="21"/>
  <c r="Q10" i="21" s="1"/>
  <c r="S10" i="21"/>
  <c r="P13" i="21"/>
  <c r="Q13" i="21" s="1"/>
  <c r="R13" i="21" s="1"/>
  <c r="S13" i="21"/>
  <c r="P11" i="21"/>
  <c r="Q11" i="21" s="1"/>
  <c r="R11" i="21" s="1"/>
  <c r="S11" i="21"/>
  <c r="B10" i="21"/>
  <c r="B12" i="21"/>
  <c r="B13" i="21"/>
  <c r="B14" i="21"/>
  <c r="P5" i="1"/>
  <c r="P6" i="1"/>
  <c r="P7" i="1"/>
  <c r="P9" i="1"/>
  <c r="P10" i="1"/>
  <c r="P11" i="1"/>
  <c r="P13" i="1"/>
  <c r="P14" i="1"/>
  <c r="P15" i="1"/>
  <c r="P17" i="1"/>
  <c r="P18" i="1"/>
  <c r="P19" i="1"/>
  <c r="P21" i="1"/>
  <c r="P22" i="1"/>
  <c r="P23" i="1"/>
  <c r="P25" i="1"/>
  <c r="P26" i="1"/>
  <c r="P27" i="1"/>
  <c r="P29" i="1"/>
  <c r="P30" i="1"/>
  <c r="P31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N3" i="9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" i="18"/>
  <c r="I8" i="19"/>
  <c r="J8" i="19"/>
  <c r="K8" i="19"/>
  <c r="L8" i="19"/>
  <c r="M8" i="19"/>
  <c r="N8" i="19"/>
  <c r="O8" i="19"/>
  <c r="P8" i="19"/>
  <c r="H8" i="19"/>
  <c r="P9" i="19"/>
  <c r="P395" i="19"/>
  <c r="O9" i="19"/>
  <c r="N9" i="19"/>
  <c r="N395" i="19"/>
  <c r="M9" i="19"/>
  <c r="L9" i="19"/>
  <c r="L395" i="19"/>
  <c r="K9" i="19"/>
  <c r="J9" i="19"/>
  <c r="J395" i="19"/>
  <c r="I9" i="19"/>
  <c r="H9" i="19"/>
  <c r="H397" i="19"/>
  <c r="Q5" i="19"/>
  <c r="Q4" i="19"/>
  <c r="I4" i="19"/>
  <c r="E2" i="19"/>
  <c r="B473" i="16"/>
  <c r="B474" i="16"/>
  <c r="C474" i="16"/>
  <c r="D477" i="19" s="1"/>
  <c r="B475" i="16"/>
  <c r="B476" i="16"/>
  <c r="C476" i="16"/>
  <c r="D479" i="19" s="1"/>
  <c r="B477" i="16"/>
  <c r="B478" i="16"/>
  <c r="C478" i="16"/>
  <c r="D481" i="19" s="1"/>
  <c r="B479" i="16"/>
  <c r="B480" i="16"/>
  <c r="C480" i="16"/>
  <c r="D483" i="19" s="1"/>
  <c r="B481" i="16"/>
  <c r="B482" i="16"/>
  <c r="C482" i="16"/>
  <c r="D485" i="19" s="1"/>
  <c r="B483" i="16"/>
  <c r="B484" i="16"/>
  <c r="B485" i="16"/>
  <c r="B486" i="16"/>
  <c r="B487" i="16"/>
  <c r="B488" i="16"/>
  <c r="B489" i="16"/>
  <c r="B490" i="16"/>
  <c r="B491" i="16"/>
  <c r="B492" i="16"/>
  <c r="B493" i="16"/>
  <c r="B494" i="16"/>
  <c r="B495" i="16"/>
  <c r="B496" i="16"/>
  <c r="B497" i="16"/>
  <c r="B498" i="16"/>
  <c r="B499" i="16"/>
  <c r="B500" i="16"/>
  <c r="B501" i="16"/>
  <c r="B502" i="16"/>
  <c r="B503" i="16"/>
  <c r="B504" i="16"/>
  <c r="B505" i="16"/>
  <c r="B506" i="16"/>
  <c r="B507" i="16"/>
  <c r="B508" i="16"/>
  <c r="B509" i="16"/>
  <c r="B510" i="16"/>
  <c r="B511" i="16"/>
  <c r="B512" i="16"/>
  <c r="B513" i="16"/>
  <c r="B514" i="16"/>
  <c r="B515" i="16"/>
  <c r="B516" i="16"/>
  <c r="B517" i="16"/>
  <c r="B518" i="16"/>
  <c r="B519" i="16"/>
  <c r="B520" i="16"/>
  <c r="B521" i="16"/>
  <c r="B522" i="16"/>
  <c r="B523" i="16"/>
  <c r="B524" i="16"/>
  <c r="B525" i="16"/>
  <c r="B526" i="16"/>
  <c r="B527" i="16"/>
  <c r="B528" i="16"/>
  <c r="B529" i="16"/>
  <c r="B530" i="16"/>
  <c r="B531" i="16"/>
  <c r="B532" i="16"/>
  <c r="B533" i="16"/>
  <c r="B534" i="16"/>
  <c r="B535" i="16"/>
  <c r="B536" i="16"/>
  <c r="B537" i="16"/>
  <c r="B538" i="16"/>
  <c r="B539" i="16"/>
  <c r="B540" i="16"/>
  <c r="B541" i="16"/>
  <c r="B542" i="16"/>
  <c r="B543" i="16"/>
  <c r="B544" i="16"/>
  <c r="B545" i="16"/>
  <c r="B546" i="16"/>
  <c r="B547" i="16"/>
  <c r="B548" i="16"/>
  <c r="B549" i="16"/>
  <c r="B550" i="16"/>
  <c r="B551" i="16"/>
  <c r="B552" i="16"/>
  <c r="B553" i="16"/>
  <c r="B554" i="16"/>
  <c r="B555" i="16"/>
  <c r="B556" i="16"/>
  <c r="B557" i="16"/>
  <c r="B558" i="16"/>
  <c r="B559" i="16"/>
  <c r="B560" i="16"/>
  <c r="B561" i="16"/>
  <c r="B562" i="16"/>
  <c r="B563" i="16"/>
  <c r="B564" i="16"/>
  <c r="B565" i="16"/>
  <c r="B566" i="16"/>
  <c r="B567" i="16"/>
  <c r="B568" i="16"/>
  <c r="B569" i="16"/>
  <c r="B570" i="16"/>
  <c r="B571" i="16"/>
  <c r="B572" i="16"/>
  <c r="B573" i="16"/>
  <c r="B574" i="16"/>
  <c r="B575" i="16"/>
  <c r="B576" i="16"/>
  <c r="B577" i="16"/>
  <c r="B578" i="16"/>
  <c r="B579" i="16"/>
  <c r="B580" i="16"/>
  <c r="B581" i="16"/>
  <c r="B582" i="16"/>
  <c r="B583" i="16"/>
  <c r="B584" i="16"/>
  <c r="B585" i="16"/>
  <c r="B586" i="16"/>
  <c r="B587" i="16"/>
  <c r="B588" i="16"/>
  <c r="B589" i="16"/>
  <c r="B590" i="16"/>
  <c r="B591" i="16"/>
  <c r="B592" i="16"/>
  <c r="B593" i="16"/>
  <c r="B594" i="16"/>
  <c r="B595" i="16"/>
  <c r="B596" i="16"/>
  <c r="B597" i="16"/>
  <c r="B598" i="16"/>
  <c r="B599" i="16"/>
  <c r="B600" i="16"/>
  <c r="B601" i="16"/>
  <c r="B602" i="16"/>
  <c r="B603" i="16"/>
  <c r="B604" i="16"/>
  <c r="B605" i="16"/>
  <c r="B606" i="16"/>
  <c r="B607" i="16"/>
  <c r="B608" i="16"/>
  <c r="B609" i="16"/>
  <c r="B610" i="16"/>
  <c r="B611" i="16"/>
  <c r="B612" i="16"/>
  <c r="B613" i="16"/>
  <c r="B614" i="16"/>
  <c r="B615" i="16"/>
  <c r="B616" i="16"/>
  <c r="B617" i="16"/>
  <c r="B618" i="16"/>
  <c r="B619" i="16"/>
  <c r="B620" i="16"/>
  <c r="B621" i="16"/>
  <c r="B622" i="16"/>
  <c r="B623" i="16"/>
  <c r="B624" i="16"/>
  <c r="B625" i="16"/>
  <c r="B626" i="16"/>
  <c r="B627" i="16"/>
  <c r="B628" i="16"/>
  <c r="B629" i="16"/>
  <c r="B630" i="16"/>
  <c r="B631" i="16"/>
  <c r="B632" i="16"/>
  <c r="B633" i="16"/>
  <c r="B634" i="16"/>
  <c r="B635" i="16"/>
  <c r="B636" i="16"/>
  <c r="B637" i="16"/>
  <c r="B638" i="16"/>
  <c r="B639" i="16"/>
  <c r="B640" i="16"/>
  <c r="B641" i="16"/>
  <c r="B642" i="16"/>
  <c r="B643" i="16"/>
  <c r="B644" i="16"/>
  <c r="B645" i="16"/>
  <c r="B646" i="16"/>
  <c r="B647" i="16"/>
  <c r="B648" i="16"/>
  <c r="B649" i="16"/>
  <c r="B650" i="16"/>
  <c r="B651" i="16"/>
  <c r="B652" i="16"/>
  <c r="B653" i="16"/>
  <c r="B654" i="16"/>
  <c r="B655" i="16"/>
  <c r="B656" i="16"/>
  <c r="B657" i="16"/>
  <c r="B658" i="16"/>
  <c r="B659" i="16"/>
  <c r="B660" i="16"/>
  <c r="B661" i="16"/>
  <c r="B662" i="16"/>
  <c r="B663" i="16"/>
  <c r="B664" i="16"/>
  <c r="B665" i="16"/>
  <c r="B666" i="16"/>
  <c r="B667" i="16"/>
  <c r="B668" i="16"/>
  <c r="B669" i="16"/>
  <c r="B670" i="16"/>
  <c r="B671" i="16"/>
  <c r="B672" i="16"/>
  <c r="B673" i="16"/>
  <c r="B674" i="16"/>
  <c r="B675" i="16"/>
  <c r="B676" i="16"/>
  <c r="B677" i="16"/>
  <c r="B678" i="16"/>
  <c r="B679" i="16"/>
  <c r="B680" i="16"/>
  <c r="B681" i="16"/>
  <c r="B682" i="16"/>
  <c r="B683" i="16"/>
  <c r="B684" i="16"/>
  <c r="B685" i="16"/>
  <c r="B686" i="16"/>
  <c r="B687" i="16"/>
  <c r="B688" i="16"/>
  <c r="B689" i="16"/>
  <c r="B690" i="16"/>
  <c r="B691" i="16"/>
  <c r="B692" i="16"/>
  <c r="B693" i="16"/>
  <c r="B694" i="16"/>
  <c r="B695" i="16"/>
  <c r="B696" i="16"/>
  <c r="B697" i="16"/>
  <c r="B698" i="16"/>
  <c r="B699" i="16"/>
  <c r="B700" i="16"/>
  <c r="B701" i="16"/>
  <c r="B702" i="16"/>
  <c r="B703" i="16"/>
  <c r="B704" i="16"/>
  <c r="B705" i="16"/>
  <c r="B706" i="16"/>
  <c r="B707" i="16"/>
  <c r="B708" i="16"/>
  <c r="B709" i="16"/>
  <c r="B710" i="16"/>
  <c r="B711" i="16"/>
  <c r="B712" i="16"/>
  <c r="B713" i="16"/>
  <c r="B714" i="16"/>
  <c r="B715" i="16"/>
  <c r="B716" i="16"/>
  <c r="B717" i="16"/>
  <c r="B718" i="16"/>
  <c r="B719" i="16"/>
  <c r="B720" i="16"/>
  <c r="B721" i="16"/>
  <c r="B722" i="16"/>
  <c r="B723" i="16"/>
  <c r="B724" i="16"/>
  <c r="B725" i="16"/>
  <c r="B726" i="16"/>
  <c r="B727" i="16"/>
  <c r="B728" i="16"/>
  <c r="B729" i="16"/>
  <c r="B730" i="16"/>
  <c r="B731" i="16"/>
  <c r="B732" i="16"/>
  <c r="B733" i="16"/>
  <c r="B734" i="16"/>
  <c r="B735" i="16"/>
  <c r="B736" i="16"/>
  <c r="B737" i="16"/>
  <c r="B738" i="16"/>
  <c r="B739" i="16"/>
  <c r="B740" i="16"/>
  <c r="B741" i="16"/>
  <c r="B742" i="16"/>
  <c r="B743" i="16"/>
  <c r="B744" i="16"/>
  <c r="B745" i="16"/>
  <c r="B746" i="16"/>
  <c r="B747" i="16"/>
  <c r="B748" i="16"/>
  <c r="B749" i="16"/>
  <c r="B750" i="16"/>
  <c r="B751" i="16"/>
  <c r="B752" i="16"/>
  <c r="B753" i="16"/>
  <c r="B754" i="16"/>
  <c r="B755" i="16"/>
  <c r="B756" i="16"/>
  <c r="B757" i="16"/>
  <c r="B758" i="16"/>
  <c r="B759" i="16"/>
  <c r="B760" i="16"/>
  <c r="B761" i="16"/>
  <c r="B762" i="16"/>
  <c r="B763" i="16"/>
  <c r="B764" i="16"/>
  <c r="B765" i="16"/>
  <c r="B766" i="16"/>
  <c r="B767" i="16"/>
  <c r="B768" i="16"/>
  <c r="B769" i="16"/>
  <c r="B770" i="16"/>
  <c r="B771" i="16"/>
  <c r="B772" i="16"/>
  <c r="B773" i="16"/>
  <c r="B774" i="16"/>
  <c r="B775" i="16"/>
  <c r="B776" i="16"/>
  <c r="B777" i="16"/>
  <c r="B778" i="16"/>
  <c r="B779" i="16"/>
  <c r="B780" i="16"/>
  <c r="B781" i="16"/>
  <c r="B782" i="16"/>
  <c r="B783" i="16"/>
  <c r="B784" i="16"/>
  <c r="B785" i="16"/>
  <c r="B786" i="16"/>
  <c r="B787" i="16"/>
  <c r="B788" i="16"/>
  <c r="B789" i="16"/>
  <c r="B790" i="16"/>
  <c r="B791" i="16"/>
  <c r="B792" i="16"/>
  <c r="B793" i="16"/>
  <c r="B794" i="16"/>
  <c r="B795" i="16"/>
  <c r="B796" i="16"/>
  <c r="B797" i="16"/>
  <c r="B798" i="16"/>
  <c r="B799" i="16"/>
  <c r="B800" i="16"/>
  <c r="B801" i="16"/>
  <c r="B802" i="16"/>
  <c r="B803" i="16"/>
  <c r="B804" i="16"/>
  <c r="B805" i="16"/>
  <c r="B806" i="16"/>
  <c r="B807" i="16"/>
  <c r="B808" i="16"/>
  <c r="B809" i="16"/>
  <c r="B810" i="16"/>
  <c r="B811" i="16"/>
  <c r="B812" i="16"/>
  <c r="B813" i="16"/>
  <c r="B814" i="16"/>
  <c r="B815" i="16"/>
  <c r="B816" i="16"/>
  <c r="B817" i="16"/>
  <c r="B818" i="16"/>
  <c r="B819" i="16"/>
  <c r="B820" i="16"/>
  <c r="B821" i="16"/>
  <c r="B822" i="16"/>
  <c r="B823" i="16"/>
  <c r="B824" i="16"/>
  <c r="B825" i="16"/>
  <c r="B826" i="16"/>
  <c r="B827" i="16"/>
  <c r="B828" i="16"/>
  <c r="B829" i="16"/>
  <c r="B830" i="16"/>
  <c r="B831" i="16"/>
  <c r="B832" i="16"/>
  <c r="B833" i="16"/>
  <c r="B834" i="16"/>
  <c r="B835" i="16"/>
  <c r="B836" i="16"/>
  <c r="B837" i="16"/>
  <c r="B838" i="16"/>
  <c r="B839" i="16"/>
  <c r="B840" i="16"/>
  <c r="B841" i="16"/>
  <c r="B842" i="16"/>
  <c r="B843" i="16"/>
  <c r="B844" i="16"/>
  <c r="B845" i="16"/>
  <c r="B846" i="16"/>
  <c r="B847" i="16"/>
  <c r="B848" i="16"/>
  <c r="B849" i="16"/>
  <c r="B850" i="16"/>
  <c r="B851" i="16"/>
  <c r="B852" i="16"/>
  <c r="B853" i="16"/>
  <c r="B854" i="16"/>
  <c r="B855" i="16"/>
  <c r="B856" i="16"/>
  <c r="B857" i="16"/>
  <c r="B858" i="16"/>
  <c r="B859" i="16"/>
  <c r="B860" i="16"/>
  <c r="B861" i="16"/>
  <c r="B862" i="16"/>
  <c r="B863" i="16"/>
  <c r="B864" i="16"/>
  <c r="B865" i="16"/>
  <c r="B866" i="16"/>
  <c r="B867" i="16"/>
  <c r="B868" i="16"/>
  <c r="B869" i="16"/>
  <c r="B870" i="16"/>
  <c r="B871" i="16"/>
  <c r="B872" i="16"/>
  <c r="B873" i="16"/>
  <c r="B874" i="16"/>
  <c r="B875" i="16"/>
  <c r="B876" i="16"/>
  <c r="B877" i="16"/>
  <c r="B878" i="16"/>
  <c r="B879" i="16"/>
  <c r="B880" i="16"/>
  <c r="B881" i="16"/>
  <c r="B882" i="16"/>
  <c r="B883" i="16"/>
  <c r="B884" i="16"/>
  <c r="B885" i="16"/>
  <c r="B886" i="16"/>
  <c r="B887" i="16"/>
  <c r="B888" i="16"/>
  <c r="B889" i="16"/>
  <c r="B890" i="16"/>
  <c r="B891" i="16"/>
  <c r="B892" i="16"/>
  <c r="B893" i="16"/>
  <c r="B894" i="16"/>
  <c r="B895" i="16"/>
  <c r="B896" i="16"/>
  <c r="B897" i="16"/>
  <c r="B898" i="16"/>
  <c r="B899" i="16"/>
  <c r="B900" i="16"/>
  <c r="B901" i="16"/>
  <c r="B902" i="16"/>
  <c r="B903" i="16"/>
  <c r="B904" i="16"/>
  <c r="B905" i="16"/>
  <c r="B906" i="16"/>
  <c r="B907" i="16"/>
  <c r="B908" i="16"/>
  <c r="B909" i="16"/>
  <c r="B910" i="16"/>
  <c r="B911" i="16"/>
  <c r="B912" i="16"/>
  <c r="B913" i="16"/>
  <c r="B914" i="16"/>
  <c r="B915" i="16"/>
  <c r="B916" i="16"/>
  <c r="B917" i="16"/>
  <c r="B918" i="16"/>
  <c r="B919" i="16"/>
  <c r="B920" i="16"/>
  <c r="B921" i="16"/>
  <c r="B922" i="16"/>
  <c r="B923" i="16"/>
  <c r="B924" i="16"/>
  <c r="B925" i="16"/>
  <c r="B926" i="16"/>
  <c r="B927" i="16"/>
  <c r="B928" i="16"/>
  <c r="B929" i="16"/>
  <c r="B930" i="16"/>
  <c r="B931" i="16"/>
  <c r="B932" i="16"/>
  <c r="B933" i="16"/>
  <c r="B934" i="16"/>
  <c r="B935" i="16"/>
  <c r="B936" i="16"/>
  <c r="B937" i="16"/>
  <c r="B938" i="16"/>
  <c r="B939" i="16"/>
  <c r="B940" i="16"/>
  <c r="B941" i="16"/>
  <c r="B942" i="16"/>
  <c r="B943" i="16"/>
  <c r="B944" i="16"/>
  <c r="B945" i="16"/>
  <c r="B946" i="16"/>
  <c r="B947" i="16"/>
  <c r="B948" i="16"/>
  <c r="B949" i="16"/>
  <c r="B950" i="16"/>
  <c r="B951" i="16"/>
  <c r="B952" i="16"/>
  <c r="B953" i="16"/>
  <c r="B954" i="16"/>
  <c r="B955" i="16"/>
  <c r="B956" i="16"/>
  <c r="B957" i="16"/>
  <c r="B958" i="16"/>
  <c r="B959" i="16"/>
  <c r="B960" i="16"/>
  <c r="B961" i="16"/>
  <c r="B962" i="16"/>
  <c r="B963" i="16"/>
  <c r="B964" i="16"/>
  <c r="B965" i="16"/>
  <c r="B966" i="16"/>
  <c r="B967" i="16"/>
  <c r="B968" i="16"/>
  <c r="B969" i="16"/>
  <c r="B970" i="16"/>
  <c r="B971" i="16"/>
  <c r="B972" i="16"/>
  <c r="B973" i="16"/>
  <c r="B974" i="16"/>
  <c r="B975" i="16"/>
  <c r="B976" i="16"/>
  <c r="B977" i="16"/>
  <c r="B978" i="16"/>
  <c r="B979" i="16"/>
  <c r="B980" i="16"/>
  <c r="B981" i="16"/>
  <c r="B982" i="16"/>
  <c r="B983" i="16"/>
  <c r="B984" i="16"/>
  <c r="B985" i="16"/>
  <c r="B986" i="16"/>
  <c r="B987" i="16"/>
  <c r="B988" i="16"/>
  <c r="B989" i="16"/>
  <c r="B990" i="16"/>
  <c r="B991" i="16"/>
  <c r="B992" i="16"/>
  <c r="B993" i="16"/>
  <c r="B994" i="16"/>
  <c r="B995" i="16"/>
  <c r="B996" i="16"/>
  <c r="B997" i="16"/>
  <c r="B998" i="16"/>
  <c r="B999" i="16"/>
  <c r="B1000" i="16"/>
  <c r="B1001" i="16"/>
  <c r="B1002" i="16"/>
  <c r="B1003" i="16"/>
  <c r="B1004" i="16"/>
  <c r="B1005" i="16"/>
  <c r="B1006" i="16"/>
  <c r="B1007" i="16"/>
  <c r="B1008" i="16"/>
  <c r="B1009" i="16"/>
  <c r="B1010" i="16"/>
  <c r="B1011" i="16"/>
  <c r="B1012" i="16"/>
  <c r="B1013" i="16"/>
  <c r="B1014" i="16"/>
  <c r="B1015" i="16"/>
  <c r="B1016" i="16"/>
  <c r="B1017" i="16"/>
  <c r="B1018" i="16"/>
  <c r="B1019" i="16"/>
  <c r="B1020" i="16"/>
  <c r="B1021" i="16"/>
  <c r="B1022" i="16"/>
  <c r="B1023" i="16"/>
  <c r="B1024" i="16"/>
  <c r="B1025" i="16"/>
  <c r="B1026" i="16"/>
  <c r="B1027" i="16"/>
  <c r="B1028" i="16"/>
  <c r="B1029" i="16"/>
  <c r="B1030" i="16"/>
  <c r="B1031" i="16"/>
  <c r="B1032" i="16"/>
  <c r="B1033" i="16"/>
  <c r="B1034" i="16"/>
  <c r="B1035" i="16"/>
  <c r="B1036" i="16"/>
  <c r="B1037" i="16"/>
  <c r="B1038" i="16"/>
  <c r="B1039" i="16"/>
  <c r="B1040" i="16"/>
  <c r="B1041" i="16"/>
  <c r="B1042" i="16"/>
  <c r="B1043" i="16"/>
  <c r="B1044" i="16"/>
  <c r="B1045" i="16"/>
  <c r="B1046" i="16"/>
  <c r="B1047" i="16"/>
  <c r="B1048" i="16"/>
  <c r="B1049" i="16"/>
  <c r="B1050" i="16"/>
  <c r="B1051" i="16"/>
  <c r="B1052" i="16"/>
  <c r="B1053" i="16"/>
  <c r="B1054" i="16"/>
  <c r="B1055" i="16"/>
  <c r="B1056" i="16"/>
  <c r="B1057" i="16"/>
  <c r="B1058" i="16"/>
  <c r="B1059" i="16"/>
  <c r="B1060" i="16"/>
  <c r="B1061" i="16"/>
  <c r="B1062" i="16"/>
  <c r="B1063" i="16"/>
  <c r="B1064" i="16"/>
  <c r="B1065" i="16"/>
  <c r="B1066" i="16"/>
  <c r="B1067" i="16"/>
  <c r="B1068" i="16"/>
  <c r="B1069" i="16"/>
  <c r="B1070" i="16"/>
  <c r="B1071" i="16"/>
  <c r="B1072" i="16"/>
  <c r="B1073" i="16"/>
  <c r="B1074" i="16"/>
  <c r="B1075" i="16"/>
  <c r="B1076" i="16"/>
  <c r="B1077" i="16"/>
  <c r="B1078" i="16"/>
  <c r="B1079" i="16"/>
  <c r="B1080" i="16"/>
  <c r="B1081" i="16"/>
  <c r="B1082" i="16"/>
  <c r="B1083" i="16"/>
  <c r="B1084" i="16"/>
  <c r="B1085" i="16"/>
  <c r="B1086" i="16"/>
  <c r="B1087" i="16"/>
  <c r="B1088" i="16"/>
  <c r="B1089" i="16"/>
  <c r="B1090" i="16"/>
  <c r="B1091" i="16"/>
  <c r="B1092" i="16"/>
  <c r="B1093" i="16"/>
  <c r="B1094" i="16"/>
  <c r="B1095" i="16"/>
  <c r="B1096" i="16"/>
  <c r="B1097" i="16"/>
  <c r="B1098" i="16"/>
  <c r="B1099" i="16"/>
  <c r="B1100" i="16"/>
  <c r="B1101" i="16"/>
  <c r="B1102" i="16"/>
  <c r="B1103" i="16"/>
  <c r="B1104" i="16"/>
  <c r="B1105" i="16"/>
  <c r="B1106" i="16"/>
  <c r="B1107" i="16"/>
  <c r="B1108" i="16"/>
  <c r="B1109" i="16"/>
  <c r="B1110" i="16"/>
  <c r="B1111" i="16"/>
  <c r="B1112" i="16"/>
  <c r="B1113" i="16"/>
  <c r="B1114" i="16"/>
  <c r="B1115" i="16"/>
  <c r="B1116" i="16"/>
  <c r="B1117" i="16"/>
  <c r="B1118" i="16"/>
  <c r="B1119" i="16"/>
  <c r="B1120" i="16"/>
  <c r="B1121" i="16"/>
  <c r="B1122" i="16"/>
  <c r="B1123" i="16"/>
  <c r="B1124" i="16"/>
  <c r="B1125" i="16"/>
  <c r="B1126" i="16"/>
  <c r="B1127" i="16"/>
  <c r="B1128" i="16"/>
  <c r="B1129" i="16"/>
  <c r="B1130" i="16"/>
  <c r="B1131" i="16"/>
  <c r="B1132" i="16"/>
  <c r="B1133" i="16"/>
  <c r="B1134" i="16"/>
  <c r="B1135" i="16"/>
  <c r="B1136" i="16"/>
  <c r="B1137" i="16"/>
  <c r="B1138" i="16"/>
  <c r="B1139" i="16"/>
  <c r="B1140" i="16"/>
  <c r="B1141" i="16"/>
  <c r="B1142" i="16"/>
  <c r="B1143" i="16"/>
  <c r="B1144" i="16"/>
  <c r="B1145" i="16"/>
  <c r="B1146" i="16"/>
  <c r="B1147" i="16"/>
  <c r="B1148" i="16"/>
  <c r="B1149" i="16"/>
  <c r="B1150" i="16"/>
  <c r="B1151" i="16"/>
  <c r="B1152" i="16"/>
  <c r="B1153" i="16"/>
  <c r="B1154" i="16"/>
  <c r="B1155" i="16"/>
  <c r="B1156" i="16"/>
  <c r="B1157" i="16"/>
  <c r="B1158" i="16"/>
  <c r="B1159" i="16"/>
  <c r="B1160" i="16"/>
  <c r="B1161" i="16"/>
  <c r="B1162" i="16"/>
  <c r="B1163" i="16"/>
  <c r="B1164" i="16"/>
  <c r="B1165" i="16"/>
  <c r="B1166" i="16"/>
  <c r="B1167" i="16"/>
  <c r="B1168" i="16"/>
  <c r="B1169" i="16"/>
  <c r="B1170" i="16"/>
  <c r="B1171" i="16"/>
  <c r="B1172" i="16"/>
  <c r="B1173" i="16"/>
  <c r="B1174" i="16"/>
  <c r="B1175" i="16"/>
  <c r="B1176" i="16"/>
  <c r="B1177" i="16"/>
  <c r="B1178" i="16"/>
  <c r="B1179" i="16"/>
  <c r="B1180" i="16"/>
  <c r="B1181" i="16"/>
  <c r="B1182" i="16"/>
  <c r="B1183" i="16"/>
  <c r="B1184" i="16"/>
  <c r="B1185" i="16"/>
  <c r="B1186" i="16"/>
  <c r="B1187" i="16"/>
  <c r="B1188" i="16"/>
  <c r="B1189" i="16"/>
  <c r="B1190" i="16"/>
  <c r="B1191" i="16"/>
  <c r="B1192" i="16"/>
  <c r="B1193" i="16"/>
  <c r="B1194" i="16"/>
  <c r="B1195" i="16"/>
  <c r="B1196" i="16"/>
  <c r="B1197" i="16"/>
  <c r="B1198" i="16"/>
  <c r="B1199" i="16"/>
  <c r="B1200" i="16"/>
  <c r="B1201" i="16"/>
  <c r="B1202" i="16"/>
  <c r="B1203" i="16"/>
  <c r="B1204" i="16"/>
  <c r="B1205" i="16"/>
  <c r="B1206" i="16"/>
  <c r="B1207" i="16"/>
  <c r="B1208" i="16"/>
  <c r="B1209" i="16"/>
  <c r="B1210" i="16"/>
  <c r="B1211" i="16"/>
  <c r="B1212" i="16"/>
  <c r="B1213" i="16"/>
  <c r="B1214" i="16"/>
  <c r="B1215" i="16"/>
  <c r="B1216" i="16"/>
  <c r="B1217" i="16"/>
  <c r="B1218" i="16"/>
  <c r="B1219" i="16"/>
  <c r="B1220" i="16"/>
  <c r="B1221" i="16"/>
  <c r="B1222" i="16"/>
  <c r="B1223" i="16"/>
  <c r="B1224" i="16"/>
  <c r="B1225" i="16"/>
  <c r="B1226" i="16"/>
  <c r="B1227" i="16"/>
  <c r="B1228" i="16"/>
  <c r="B1229" i="16"/>
  <c r="B1230" i="16"/>
  <c r="B1231" i="16"/>
  <c r="B1232" i="16"/>
  <c r="B1233" i="16"/>
  <c r="B1234" i="16"/>
  <c r="B1235" i="16"/>
  <c r="B1236" i="16"/>
  <c r="B1237" i="16"/>
  <c r="B1238" i="16"/>
  <c r="B1239" i="16"/>
  <c r="B1240" i="16"/>
  <c r="B1241" i="16"/>
  <c r="B1242" i="16"/>
  <c r="B1243" i="16"/>
  <c r="B1244" i="16"/>
  <c r="B1245" i="16"/>
  <c r="B1246" i="16"/>
  <c r="B1247" i="16"/>
  <c r="B1248" i="16"/>
  <c r="B1249" i="16"/>
  <c r="B1250" i="16"/>
  <c r="B1251" i="16"/>
  <c r="B1252" i="16"/>
  <c r="B1253" i="16"/>
  <c r="B1254" i="16"/>
  <c r="B1255" i="16"/>
  <c r="B1256" i="16"/>
  <c r="B1257" i="16"/>
  <c r="B1258" i="16"/>
  <c r="B1259" i="16"/>
  <c r="B1260" i="16"/>
  <c r="B1261" i="16"/>
  <c r="B1262" i="16"/>
  <c r="B1263" i="16"/>
  <c r="B1264" i="16"/>
  <c r="B1265" i="16"/>
  <c r="B1266" i="16"/>
  <c r="B1267" i="16"/>
  <c r="B1268" i="16"/>
  <c r="B1269" i="16"/>
  <c r="B1270" i="16"/>
  <c r="B1271" i="16"/>
  <c r="B1272" i="16"/>
  <c r="B1273" i="16"/>
  <c r="B1274" i="16"/>
  <c r="B1275" i="16"/>
  <c r="B1276" i="16"/>
  <c r="B1277" i="16"/>
  <c r="B1278" i="16"/>
  <c r="B1279" i="16"/>
  <c r="B1280" i="16"/>
  <c r="B1281" i="16"/>
  <c r="B1282" i="16"/>
  <c r="B1283" i="16"/>
  <c r="B1284" i="16"/>
  <c r="B1285" i="16"/>
  <c r="B1286" i="16"/>
  <c r="B1287" i="16"/>
  <c r="B1288" i="16"/>
  <c r="B1289" i="16"/>
  <c r="B1290" i="16"/>
  <c r="B1291" i="16"/>
  <c r="B1292" i="16"/>
  <c r="B1293" i="16"/>
  <c r="B1294" i="16"/>
  <c r="B1295" i="16"/>
  <c r="B1296" i="16"/>
  <c r="B1297" i="16"/>
  <c r="B1298" i="16"/>
  <c r="B1299" i="16"/>
  <c r="B1300" i="16"/>
  <c r="B1301" i="16"/>
  <c r="B1302" i="16"/>
  <c r="B1303" i="16"/>
  <c r="B1304" i="16"/>
  <c r="B1305" i="16"/>
  <c r="B1306" i="16"/>
  <c r="B1307" i="16"/>
  <c r="B1308" i="16"/>
  <c r="B1309" i="16"/>
  <c r="B1310" i="16"/>
  <c r="B1311" i="16"/>
  <c r="B1312" i="16"/>
  <c r="B1313" i="16"/>
  <c r="B1314" i="16"/>
  <c r="B1315" i="16"/>
  <c r="B1316" i="16"/>
  <c r="B1317" i="16"/>
  <c r="B1318" i="16"/>
  <c r="B1319" i="16"/>
  <c r="B1320" i="16"/>
  <c r="B1321" i="16"/>
  <c r="B1322" i="16"/>
  <c r="B1323" i="16"/>
  <c r="B1324" i="16"/>
  <c r="B1325" i="16"/>
  <c r="B1326" i="16"/>
  <c r="B1327" i="16"/>
  <c r="B1328" i="16"/>
  <c r="B1329" i="16"/>
  <c r="B1330" i="16"/>
  <c r="B1331" i="16"/>
  <c r="B1332" i="16"/>
  <c r="B1333" i="16"/>
  <c r="B1334" i="16"/>
  <c r="B1335" i="16"/>
  <c r="B1336" i="16"/>
  <c r="B1337" i="16"/>
  <c r="B1338" i="16"/>
  <c r="B1339" i="16"/>
  <c r="B1340" i="16"/>
  <c r="B1341" i="16"/>
  <c r="B1342" i="16"/>
  <c r="B1343" i="16"/>
  <c r="B1344" i="16"/>
  <c r="B1345" i="16"/>
  <c r="B1346" i="16"/>
  <c r="B1347" i="16"/>
  <c r="B1348" i="16"/>
  <c r="B1349" i="16"/>
  <c r="B1350" i="16"/>
  <c r="B1351" i="16"/>
  <c r="B1352" i="16"/>
  <c r="B1353" i="16"/>
  <c r="B1354" i="16"/>
  <c r="B1355" i="16"/>
  <c r="B1356" i="16"/>
  <c r="B1357" i="16"/>
  <c r="B1358" i="16"/>
  <c r="B1359" i="16"/>
  <c r="B1360" i="16"/>
  <c r="B1361" i="16"/>
  <c r="B1362" i="16"/>
  <c r="B1363" i="16"/>
  <c r="B1364" i="16"/>
  <c r="B1365" i="16"/>
  <c r="B1366" i="16"/>
  <c r="B1367" i="16"/>
  <c r="B1368" i="16"/>
  <c r="B1369" i="16"/>
  <c r="B1370" i="16"/>
  <c r="B1371" i="16"/>
  <c r="B1372" i="16"/>
  <c r="B1373" i="16"/>
  <c r="B1374" i="16"/>
  <c r="B1375" i="16"/>
  <c r="B1376" i="16"/>
  <c r="B1377" i="16"/>
  <c r="B1378" i="16"/>
  <c r="B1379" i="16"/>
  <c r="B1380" i="16"/>
  <c r="B1381" i="16"/>
  <c r="B1382" i="16"/>
  <c r="B1383" i="16"/>
  <c r="B1384" i="16"/>
  <c r="B1385" i="16"/>
  <c r="B1386" i="16"/>
  <c r="B1387" i="16"/>
  <c r="B1388" i="16"/>
  <c r="B1389" i="16"/>
  <c r="B1390" i="16"/>
  <c r="B1391" i="16"/>
  <c r="B1392" i="16"/>
  <c r="B1393" i="16"/>
  <c r="B1394" i="16"/>
  <c r="B1395" i="16"/>
  <c r="B1396" i="16"/>
  <c r="B1397" i="16"/>
  <c r="B1398" i="16"/>
  <c r="B1399" i="16"/>
  <c r="B1400" i="16"/>
  <c r="B1401" i="16"/>
  <c r="B1402" i="16"/>
  <c r="B1403" i="16"/>
  <c r="B1404" i="16"/>
  <c r="B1405" i="16"/>
  <c r="B1406" i="16"/>
  <c r="B1407" i="16"/>
  <c r="B1408" i="16"/>
  <c r="B1409" i="16"/>
  <c r="B1410" i="16"/>
  <c r="B1411" i="16"/>
  <c r="B1412" i="16"/>
  <c r="B1413" i="16"/>
  <c r="B1414" i="16"/>
  <c r="B1415" i="16"/>
  <c r="B1416" i="16"/>
  <c r="B1417" i="16"/>
  <c r="B1418" i="16"/>
  <c r="B1419" i="16"/>
  <c r="B1420" i="16"/>
  <c r="B1421" i="16"/>
  <c r="B1422" i="16"/>
  <c r="B1423" i="16"/>
  <c r="B1424" i="16"/>
  <c r="B1425" i="16"/>
  <c r="B1426" i="16"/>
  <c r="B1427" i="16"/>
  <c r="B1428" i="16"/>
  <c r="B1429" i="16"/>
  <c r="B1430" i="16"/>
  <c r="B1431" i="16"/>
  <c r="B1432" i="16"/>
  <c r="B1433" i="16"/>
  <c r="B1434" i="16"/>
  <c r="B1435" i="16"/>
  <c r="B1436" i="16"/>
  <c r="B1437" i="16"/>
  <c r="B1438" i="16"/>
  <c r="B1439" i="16"/>
  <c r="B1440" i="16"/>
  <c r="B1441" i="16"/>
  <c r="B1442" i="16"/>
  <c r="B1443" i="16"/>
  <c r="B1444" i="16"/>
  <c r="B1445" i="16"/>
  <c r="B1446" i="16"/>
  <c r="B1447" i="16"/>
  <c r="B1448" i="16"/>
  <c r="B1449" i="16"/>
  <c r="B1450" i="16"/>
  <c r="B1451" i="16"/>
  <c r="B1452" i="16"/>
  <c r="B1453" i="16"/>
  <c r="B1454" i="16"/>
  <c r="B1455" i="16"/>
  <c r="B1456" i="16"/>
  <c r="B1457" i="16"/>
  <c r="B1458" i="16"/>
  <c r="B1459" i="16"/>
  <c r="B1460" i="16"/>
  <c r="B1461" i="16"/>
  <c r="B1462" i="16"/>
  <c r="B1463" i="16"/>
  <c r="B1464" i="16"/>
  <c r="B1465" i="16"/>
  <c r="B1466" i="16"/>
  <c r="B1467" i="16"/>
  <c r="B1468" i="16"/>
  <c r="B1469" i="16"/>
  <c r="B1470" i="16"/>
  <c r="B1471" i="16"/>
  <c r="B1472" i="16"/>
  <c r="B1473" i="16"/>
  <c r="B1474" i="16"/>
  <c r="B1475" i="16"/>
  <c r="B1476" i="16"/>
  <c r="B1477" i="16"/>
  <c r="B1478" i="16"/>
  <c r="B1479" i="16"/>
  <c r="B1480" i="16"/>
  <c r="B1481" i="16"/>
  <c r="B1482" i="16"/>
  <c r="B1483" i="16"/>
  <c r="B1484" i="16"/>
  <c r="B1485" i="16"/>
  <c r="B1486" i="16"/>
  <c r="B1487" i="16"/>
  <c r="B1488" i="16"/>
  <c r="B1489" i="16"/>
  <c r="B1490" i="16"/>
  <c r="B1491" i="16"/>
  <c r="B1492" i="16"/>
  <c r="B1493" i="16"/>
  <c r="B1494" i="16"/>
  <c r="B1495" i="16"/>
  <c r="B1496" i="16"/>
  <c r="B1497" i="16"/>
  <c r="B1498" i="16"/>
  <c r="B1499" i="16"/>
  <c r="B1500" i="16"/>
  <c r="B1501" i="16"/>
  <c r="B1502" i="16"/>
  <c r="B1503" i="16"/>
  <c r="B1504" i="16"/>
  <c r="B1505" i="16"/>
  <c r="B1506" i="16"/>
  <c r="B1507" i="16"/>
  <c r="B1508" i="16"/>
  <c r="B1509" i="16"/>
  <c r="B1510" i="16"/>
  <c r="B1511" i="16"/>
  <c r="B1512" i="16"/>
  <c r="B1513" i="16"/>
  <c r="B1514" i="16"/>
  <c r="B1515" i="16"/>
  <c r="B1516" i="16"/>
  <c r="B1517" i="16"/>
  <c r="B1518" i="16"/>
  <c r="B1519" i="16"/>
  <c r="B1520" i="16"/>
  <c r="B1521" i="16"/>
  <c r="B1522" i="16"/>
  <c r="B1523" i="16"/>
  <c r="B1524" i="16"/>
  <c r="B1525" i="16"/>
  <c r="B1526" i="16"/>
  <c r="B1527" i="16"/>
  <c r="B1528" i="16"/>
  <c r="B1529" i="16"/>
  <c r="B1530" i="16"/>
  <c r="B1531" i="16"/>
  <c r="B1532" i="16"/>
  <c r="B1533" i="16"/>
  <c r="B1534" i="16"/>
  <c r="B1535" i="16"/>
  <c r="B1536" i="16"/>
  <c r="B1537" i="16"/>
  <c r="B1538" i="16"/>
  <c r="B1539" i="16"/>
  <c r="B1540" i="16"/>
  <c r="B1541" i="16"/>
  <c r="B1542" i="16"/>
  <c r="B1543" i="16"/>
  <c r="B1544" i="16"/>
  <c r="B1545" i="16"/>
  <c r="B1546" i="16"/>
  <c r="B1547" i="16"/>
  <c r="B1548" i="16"/>
  <c r="B1549" i="16"/>
  <c r="B1550" i="16"/>
  <c r="B1551" i="16"/>
  <c r="B1552" i="16"/>
  <c r="B1553" i="16"/>
  <c r="B1554" i="16"/>
  <c r="B1555" i="16"/>
  <c r="B1556" i="16"/>
  <c r="B1557" i="16"/>
  <c r="B1558" i="16"/>
  <c r="B1559" i="16"/>
  <c r="B1560" i="16"/>
  <c r="B1561" i="16"/>
  <c r="B1562" i="16"/>
  <c r="B1563" i="16"/>
  <c r="B1564" i="16"/>
  <c r="B1565" i="16"/>
  <c r="B1566" i="16"/>
  <c r="B1567" i="16"/>
  <c r="B1568" i="16"/>
  <c r="B1569" i="16"/>
  <c r="B1570" i="16"/>
  <c r="B1571" i="16"/>
  <c r="B1572" i="16"/>
  <c r="B1573" i="16"/>
  <c r="B1574" i="16"/>
  <c r="B1575" i="16"/>
  <c r="B1576" i="16"/>
  <c r="B1577" i="16"/>
  <c r="B1578" i="16"/>
  <c r="B1579" i="16"/>
  <c r="B1580" i="16"/>
  <c r="B1581" i="16"/>
  <c r="B1582" i="16"/>
  <c r="B1583" i="16"/>
  <c r="B1584" i="16"/>
  <c r="B1585" i="16"/>
  <c r="B1586" i="16"/>
  <c r="B1587" i="16"/>
  <c r="B1588" i="16"/>
  <c r="B1589" i="16"/>
  <c r="B1590" i="16"/>
  <c r="B1591" i="16"/>
  <c r="B1592" i="16"/>
  <c r="B1593" i="16"/>
  <c r="B1594" i="16"/>
  <c r="B1595" i="16"/>
  <c r="B1596" i="16"/>
  <c r="B1597" i="16"/>
  <c r="B1598" i="16"/>
  <c r="B1599" i="16"/>
  <c r="B1600" i="16"/>
  <c r="B1601" i="16"/>
  <c r="B1602" i="16"/>
  <c r="B1603" i="16"/>
  <c r="B1604" i="16"/>
  <c r="B1605" i="16"/>
  <c r="B1606" i="16"/>
  <c r="B1607" i="16"/>
  <c r="B1608" i="16"/>
  <c r="B1609" i="16"/>
  <c r="B1610" i="16"/>
  <c r="B1611" i="16"/>
  <c r="B1612" i="16"/>
  <c r="B1613" i="16"/>
  <c r="B1614" i="16"/>
  <c r="B1615" i="16"/>
  <c r="B1616" i="16"/>
  <c r="B1617" i="16"/>
  <c r="B1618" i="16"/>
  <c r="B1619" i="16"/>
  <c r="B1620" i="16"/>
  <c r="B1621" i="16"/>
  <c r="B1622" i="16"/>
  <c r="B1623" i="16"/>
  <c r="B1624" i="16"/>
  <c r="B1625" i="16"/>
  <c r="B1626" i="16"/>
  <c r="B1627" i="16"/>
  <c r="B1628" i="16"/>
  <c r="B1629" i="16"/>
  <c r="B1630" i="16"/>
  <c r="B1631" i="16"/>
  <c r="B1632" i="16"/>
  <c r="B1633" i="16"/>
  <c r="B1634" i="16"/>
  <c r="B1635" i="16"/>
  <c r="B1636" i="16"/>
  <c r="B1637" i="16"/>
  <c r="B1638" i="16"/>
  <c r="B1639" i="16"/>
  <c r="B1640" i="16"/>
  <c r="B1641" i="16"/>
  <c r="B1642" i="16"/>
  <c r="B1643" i="16"/>
  <c r="B1644" i="16"/>
  <c r="B1645" i="16"/>
  <c r="B1646" i="16"/>
  <c r="B1647" i="16"/>
  <c r="B1648" i="16"/>
  <c r="B1649" i="16"/>
  <c r="B1650" i="16"/>
  <c r="B1651" i="16"/>
  <c r="B1652" i="16"/>
  <c r="B1653" i="16"/>
  <c r="B1654" i="16"/>
  <c r="B1655" i="16"/>
  <c r="B1656" i="16"/>
  <c r="B1657" i="16"/>
  <c r="B1658" i="16"/>
  <c r="B1659" i="16"/>
  <c r="B1660" i="16"/>
  <c r="B1661" i="16"/>
  <c r="B1662" i="16"/>
  <c r="B1663" i="16"/>
  <c r="B1664" i="16"/>
  <c r="B1665" i="16"/>
  <c r="B1666" i="16"/>
  <c r="B1667" i="16"/>
  <c r="B1668" i="16"/>
  <c r="B1669" i="16"/>
  <c r="B1670" i="16"/>
  <c r="B1671" i="16"/>
  <c r="B1672" i="16"/>
  <c r="B1673" i="16"/>
  <c r="B1674" i="16"/>
  <c r="B1675" i="16"/>
  <c r="B1676" i="16"/>
  <c r="B1677" i="16"/>
  <c r="B1678" i="16"/>
  <c r="B1679" i="16"/>
  <c r="B1680" i="16"/>
  <c r="B1681" i="16"/>
  <c r="B1682" i="16"/>
  <c r="B1683" i="16"/>
  <c r="B1684" i="16"/>
  <c r="B1685" i="16"/>
  <c r="B1686" i="16"/>
  <c r="B1687" i="16"/>
  <c r="B1688" i="16"/>
  <c r="B1689" i="16"/>
  <c r="B1690" i="16"/>
  <c r="B1691" i="16"/>
  <c r="B1692" i="16"/>
  <c r="B1693" i="16"/>
  <c r="B1694" i="16"/>
  <c r="B1695" i="16"/>
  <c r="B1696" i="16"/>
  <c r="B1697" i="16"/>
  <c r="B1698" i="16"/>
  <c r="B1699" i="16"/>
  <c r="B1700" i="16"/>
  <c r="B1701" i="16"/>
  <c r="B1702" i="16"/>
  <c r="B1703" i="16"/>
  <c r="B1704" i="16"/>
  <c r="B1705" i="16"/>
  <c r="B1706" i="16"/>
  <c r="B1707" i="16"/>
  <c r="B1708" i="16"/>
  <c r="B1709" i="16"/>
  <c r="B1710" i="16"/>
  <c r="B1711" i="16"/>
  <c r="B1712" i="16"/>
  <c r="B1713" i="16"/>
  <c r="B1714" i="16"/>
  <c r="B1715" i="16"/>
  <c r="B1716" i="16"/>
  <c r="B1717" i="16"/>
  <c r="B1718" i="16"/>
  <c r="B1719" i="16"/>
  <c r="B1720" i="16"/>
  <c r="B1721" i="16"/>
  <c r="B1722" i="16"/>
  <c r="B1723" i="16"/>
  <c r="B1724" i="16"/>
  <c r="B1725" i="16"/>
  <c r="B1726" i="16"/>
  <c r="B1727" i="16"/>
  <c r="B1728" i="16"/>
  <c r="B1729" i="16"/>
  <c r="B1730" i="16"/>
  <c r="B1731" i="16"/>
  <c r="B1732" i="16"/>
  <c r="B1733" i="16"/>
  <c r="B1734" i="16"/>
  <c r="B1735" i="16"/>
  <c r="B1736" i="16"/>
  <c r="B1737" i="16"/>
  <c r="B1738" i="16"/>
  <c r="B1739" i="16"/>
  <c r="B1740" i="16"/>
  <c r="B1741" i="16"/>
  <c r="B1742" i="16"/>
  <c r="B1743" i="16"/>
  <c r="B1744" i="16"/>
  <c r="B1745" i="16"/>
  <c r="B1746" i="16"/>
  <c r="B1747" i="16"/>
  <c r="B1748" i="16"/>
  <c r="B1749" i="16"/>
  <c r="B1750" i="16"/>
  <c r="B1751" i="16"/>
  <c r="B1752" i="16"/>
  <c r="B1753" i="16"/>
  <c r="B1754" i="16"/>
  <c r="B1755" i="16"/>
  <c r="B1756" i="16"/>
  <c r="B1757" i="16"/>
  <c r="B1758" i="16"/>
  <c r="B1759" i="16"/>
  <c r="B1760" i="16"/>
  <c r="B1761" i="16"/>
  <c r="B1762" i="16"/>
  <c r="B1763" i="16"/>
  <c r="B1764" i="16"/>
  <c r="B1765" i="16"/>
  <c r="B1766" i="16"/>
  <c r="B1767" i="16"/>
  <c r="B1768" i="16"/>
  <c r="B1769" i="16"/>
  <c r="B1770" i="16"/>
  <c r="B1771" i="16"/>
  <c r="B1772" i="16"/>
  <c r="B1773" i="16"/>
  <c r="B1774" i="16"/>
  <c r="B1775" i="16"/>
  <c r="B1776" i="16"/>
  <c r="B1777" i="16"/>
  <c r="B1778" i="16"/>
  <c r="B1779" i="16"/>
  <c r="B1780" i="16"/>
  <c r="B1781" i="16"/>
  <c r="B1782" i="16"/>
  <c r="B1783" i="16"/>
  <c r="B1784" i="16"/>
  <c r="B1785" i="16"/>
  <c r="B1786" i="16"/>
  <c r="B1787" i="16"/>
  <c r="B1788" i="16"/>
  <c r="B1789" i="16"/>
  <c r="B1790" i="16"/>
  <c r="B1791" i="16"/>
  <c r="B1792" i="16"/>
  <c r="B8" i="16"/>
  <c r="C11" i="19" s="1"/>
  <c r="B9" i="16"/>
  <c r="R9" i="16" s="1"/>
  <c r="S12" i="19" s="1"/>
  <c r="B10" i="16"/>
  <c r="D10" i="16" s="1"/>
  <c r="E13" i="19" s="1"/>
  <c r="B11" i="16"/>
  <c r="R11" i="16"/>
  <c r="S14" i="19" s="1"/>
  <c r="B12" i="16"/>
  <c r="D12" i="16" s="1"/>
  <c r="E15" i="19" s="1"/>
  <c r="B13" i="16"/>
  <c r="R13" i="16"/>
  <c r="S16" i="19" s="1"/>
  <c r="B14" i="16"/>
  <c r="D14" i="16" s="1"/>
  <c r="E17" i="19" s="1"/>
  <c r="B15" i="16"/>
  <c r="R15" i="16"/>
  <c r="S18" i="19" s="1"/>
  <c r="B16" i="16"/>
  <c r="D16" i="16" s="1"/>
  <c r="E19" i="19" s="1"/>
  <c r="B17" i="16"/>
  <c r="R17" i="16"/>
  <c r="S20" i="19" s="1"/>
  <c r="B18" i="16"/>
  <c r="D18" i="16" s="1"/>
  <c r="E21" i="19" s="1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B208" i="16"/>
  <c r="B209" i="16"/>
  <c r="B210" i="16"/>
  <c r="B211" i="16"/>
  <c r="B212" i="16"/>
  <c r="B213" i="16"/>
  <c r="B214" i="16"/>
  <c r="B215" i="16"/>
  <c r="B216" i="16"/>
  <c r="B217" i="16"/>
  <c r="B218" i="16"/>
  <c r="B219" i="16"/>
  <c r="B220" i="16"/>
  <c r="B221" i="16"/>
  <c r="B222" i="16"/>
  <c r="B223" i="16"/>
  <c r="B224" i="16"/>
  <c r="B225" i="16"/>
  <c r="B226" i="16"/>
  <c r="B227" i="16"/>
  <c r="B228" i="16"/>
  <c r="B229" i="16"/>
  <c r="B230" i="16"/>
  <c r="B231" i="16"/>
  <c r="B232" i="16"/>
  <c r="B233" i="16"/>
  <c r="B234" i="16"/>
  <c r="B235" i="16"/>
  <c r="B236" i="16"/>
  <c r="B237" i="16"/>
  <c r="B238" i="16"/>
  <c r="B239" i="16"/>
  <c r="B240" i="16"/>
  <c r="B241" i="16"/>
  <c r="C241" i="16"/>
  <c r="D244" i="19" s="1"/>
  <c r="B242" i="16"/>
  <c r="B243" i="16"/>
  <c r="C243" i="16"/>
  <c r="D246" i="19" s="1"/>
  <c r="B244" i="16"/>
  <c r="B245" i="16"/>
  <c r="C245" i="16"/>
  <c r="D248" i="19" s="1"/>
  <c r="B246" i="16"/>
  <c r="B247" i="16"/>
  <c r="C247" i="16"/>
  <c r="D250" i="19" s="1"/>
  <c r="B248" i="16"/>
  <c r="B249" i="16"/>
  <c r="C249" i="16"/>
  <c r="D252" i="19" s="1"/>
  <c r="B250" i="16"/>
  <c r="B251" i="16"/>
  <c r="C251" i="16"/>
  <c r="D254" i="19" s="1"/>
  <c r="B252" i="16"/>
  <c r="B253" i="16"/>
  <c r="C253" i="16"/>
  <c r="D256" i="19" s="1"/>
  <c r="B254" i="16"/>
  <c r="B255" i="16"/>
  <c r="C255" i="16"/>
  <c r="D258" i="19" s="1"/>
  <c r="B256" i="16"/>
  <c r="B257" i="16"/>
  <c r="C257" i="16"/>
  <c r="D260" i="19" s="1"/>
  <c r="B258" i="16"/>
  <c r="B259" i="16"/>
  <c r="C259" i="16"/>
  <c r="D262" i="19" s="1"/>
  <c r="B260" i="16"/>
  <c r="B261" i="16"/>
  <c r="C261" i="16"/>
  <c r="D264" i="19" s="1"/>
  <c r="B262" i="16"/>
  <c r="B263" i="16"/>
  <c r="C263" i="16"/>
  <c r="D266" i="19" s="1"/>
  <c r="B264" i="16"/>
  <c r="B265" i="16"/>
  <c r="C265" i="16"/>
  <c r="D268" i="19" s="1"/>
  <c r="B266" i="16"/>
  <c r="B267" i="16"/>
  <c r="C267" i="16"/>
  <c r="D270" i="19" s="1"/>
  <c r="B268" i="16"/>
  <c r="B269" i="16"/>
  <c r="C269" i="16"/>
  <c r="D272" i="19" s="1"/>
  <c r="B270" i="16"/>
  <c r="B271" i="16"/>
  <c r="C271" i="16"/>
  <c r="D274" i="19" s="1"/>
  <c r="B272" i="16"/>
  <c r="B273" i="16"/>
  <c r="C273" i="16"/>
  <c r="D276" i="19" s="1"/>
  <c r="B274" i="16"/>
  <c r="B275" i="16"/>
  <c r="C275" i="16"/>
  <c r="D278" i="19" s="1"/>
  <c r="B276" i="16"/>
  <c r="B277" i="16"/>
  <c r="C277" i="16"/>
  <c r="D280" i="19" s="1"/>
  <c r="B278" i="16"/>
  <c r="B279" i="16"/>
  <c r="C279" i="16"/>
  <c r="D282" i="19" s="1"/>
  <c r="B280" i="16"/>
  <c r="B281" i="16"/>
  <c r="C281" i="16"/>
  <c r="D284" i="19" s="1"/>
  <c r="B282" i="16"/>
  <c r="B283" i="16"/>
  <c r="C283" i="16"/>
  <c r="D286" i="19" s="1"/>
  <c r="B284" i="16"/>
  <c r="B285" i="16"/>
  <c r="C285" i="16"/>
  <c r="D288" i="19" s="1"/>
  <c r="B286" i="16"/>
  <c r="B287" i="16"/>
  <c r="C287" i="16"/>
  <c r="D290" i="19" s="1"/>
  <c r="B288" i="16"/>
  <c r="B289" i="16"/>
  <c r="C289" i="16"/>
  <c r="D292" i="19" s="1"/>
  <c r="B290" i="16"/>
  <c r="B291" i="16"/>
  <c r="C291" i="16"/>
  <c r="D294" i="19" s="1"/>
  <c r="B292" i="16"/>
  <c r="B293" i="16"/>
  <c r="C293" i="16"/>
  <c r="D296" i="19" s="1"/>
  <c r="B294" i="16"/>
  <c r="B295" i="16"/>
  <c r="C295" i="16"/>
  <c r="D298" i="19" s="1"/>
  <c r="B296" i="16"/>
  <c r="B297" i="16"/>
  <c r="C297" i="16"/>
  <c r="D300" i="19" s="1"/>
  <c r="B298" i="16"/>
  <c r="B299" i="16"/>
  <c r="C299" i="16"/>
  <c r="D302" i="19" s="1"/>
  <c r="B300" i="16"/>
  <c r="B301" i="16"/>
  <c r="C301" i="16"/>
  <c r="D304" i="19" s="1"/>
  <c r="B302" i="16"/>
  <c r="B303" i="16"/>
  <c r="C303" i="16"/>
  <c r="D306" i="19" s="1"/>
  <c r="B304" i="16"/>
  <c r="B305" i="16"/>
  <c r="C305" i="16"/>
  <c r="D308" i="19" s="1"/>
  <c r="B306" i="16"/>
  <c r="B307" i="16"/>
  <c r="C307" i="16"/>
  <c r="D310" i="19" s="1"/>
  <c r="B308" i="16"/>
  <c r="B309" i="16"/>
  <c r="C309" i="16"/>
  <c r="D312" i="19" s="1"/>
  <c r="B310" i="16"/>
  <c r="B311" i="16"/>
  <c r="C311" i="16"/>
  <c r="D314" i="19" s="1"/>
  <c r="B312" i="16"/>
  <c r="B313" i="16"/>
  <c r="C313" i="16"/>
  <c r="D316" i="19" s="1"/>
  <c r="B314" i="16"/>
  <c r="B315" i="16"/>
  <c r="C315" i="16"/>
  <c r="D318" i="19" s="1"/>
  <c r="B316" i="16"/>
  <c r="B317" i="16"/>
  <c r="C317" i="16"/>
  <c r="D320" i="19" s="1"/>
  <c r="B318" i="16"/>
  <c r="B319" i="16"/>
  <c r="C319" i="16"/>
  <c r="D322" i="19" s="1"/>
  <c r="B320" i="16"/>
  <c r="B321" i="16"/>
  <c r="C321" i="16"/>
  <c r="D324" i="19" s="1"/>
  <c r="B322" i="16"/>
  <c r="B323" i="16"/>
  <c r="C323" i="16"/>
  <c r="D326" i="19" s="1"/>
  <c r="B324" i="16"/>
  <c r="B325" i="16"/>
  <c r="C325" i="16"/>
  <c r="D328" i="19" s="1"/>
  <c r="B326" i="16"/>
  <c r="B327" i="16"/>
  <c r="C327" i="16"/>
  <c r="D330" i="19" s="1"/>
  <c r="B328" i="16"/>
  <c r="B329" i="16"/>
  <c r="C329" i="16"/>
  <c r="D332" i="19" s="1"/>
  <c r="B330" i="16"/>
  <c r="B331" i="16"/>
  <c r="C331" i="16"/>
  <c r="D334" i="19" s="1"/>
  <c r="B332" i="16"/>
  <c r="B333" i="16"/>
  <c r="C333" i="16"/>
  <c r="D336" i="19" s="1"/>
  <c r="B334" i="16"/>
  <c r="B335" i="16"/>
  <c r="C335" i="16"/>
  <c r="D338" i="19" s="1"/>
  <c r="B336" i="16"/>
  <c r="B337" i="16"/>
  <c r="C337" i="16"/>
  <c r="D340" i="19" s="1"/>
  <c r="B338" i="16"/>
  <c r="B339" i="16"/>
  <c r="C339" i="16"/>
  <c r="D342" i="19" s="1"/>
  <c r="B340" i="16"/>
  <c r="B341" i="16"/>
  <c r="C341" i="16"/>
  <c r="D344" i="19" s="1"/>
  <c r="B342" i="16"/>
  <c r="B343" i="16"/>
  <c r="C343" i="16"/>
  <c r="D346" i="19" s="1"/>
  <c r="B344" i="16"/>
  <c r="B345" i="16"/>
  <c r="C345" i="16"/>
  <c r="D348" i="19" s="1"/>
  <c r="B346" i="16"/>
  <c r="B347" i="16"/>
  <c r="C347" i="16"/>
  <c r="D350" i="19" s="1"/>
  <c r="B348" i="16"/>
  <c r="B349" i="16"/>
  <c r="C349" i="16"/>
  <c r="D352" i="19" s="1"/>
  <c r="B350" i="16"/>
  <c r="B351" i="16"/>
  <c r="C351" i="16"/>
  <c r="D354" i="19" s="1"/>
  <c r="B352" i="16"/>
  <c r="B353" i="16"/>
  <c r="C353" i="16"/>
  <c r="D356" i="19" s="1"/>
  <c r="B354" i="16"/>
  <c r="B355" i="16"/>
  <c r="C355" i="16"/>
  <c r="D358" i="19" s="1"/>
  <c r="B356" i="16"/>
  <c r="B357" i="16"/>
  <c r="C357" i="16"/>
  <c r="D360" i="19" s="1"/>
  <c r="B358" i="16"/>
  <c r="B359" i="16"/>
  <c r="C359" i="16"/>
  <c r="D362" i="19" s="1"/>
  <c r="B360" i="16"/>
  <c r="B361" i="16"/>
  <c r="C361" i="16"/>
  <c r="D364" i="19" s="1"/>
  <c r="B362" i="16"/>
  <c r="B363" i="16"/>
  <c r="C363" i="16"/>
  <c r="D366" i="19" s="1"/>
  <c r="B364" i="16"/>
  <c r="B365" i="16"/>
  <c r="C365" i="16"/>
  <c r="D368" i="19" s="1"/>
  <c r="B366" i="16"/>
  <c r="B367" i="16"/>
  <c r="C367" i="16"/>
  <c r="D370" i="19" s="1"/>
  <c r="B368" i="16"/>
  <c r="B369" i="16"/>
  <c r="C369" i="16"/>
  <c r="D372" i="19" s="1"/>
  <c r="B370" i="16"/>
  <c r="B371" i="16"/>
  <c r="C371" i="16"/>
  <c r="D374" i="19" s="1"/>
  <c r="B372" i="16"/>
  <c r="B373" i="16"/>
  <c r="C373" i="16"/>
  <c r="D376" i="19" s="1"/>
  <c r="B374" i="16"/>
  <c r="B375" i="16"/>
  <c r="C375" i="16"/>
  <c r="D378" i="19" s="1"/>
  <c r="B376" i="16"/>
  <c r="B377" i="16"/>
  <c r="C377" i="16"/>
  <c r="D380" i="19" s="1"/>
  <c r="B378" i="16"/>
  <c r="B379" i="16"/>
  <c r="C379" i="16"/>
  <c r="D382" i="19" s="1"/>
  <c r="B380" i="16"/>
  <c r="B381" i="16"/>
  <c r="C381" i="16"/>
  <c r="D384" i="19" s="1"/>
  <c r="B382" i="16"/>
  <c r="B383" i="16"/>
  <c r="C383" i="16"/>
  <c r="D386" i="19" s="1"/>
  <c r="B384" i="16"/>
  <c r="B385" i="16"/>
  <c r="C385" i="16"/>
  <c r="D388" i="19" s="1"/>
  <c r="B386" i="16"/>
  <c r="B387" i="16"/>
  <c r="C387" i="16"/>
  <c r="D390" i="19" s="1"/>
  <c r="B388" i="16"/>
  <c r="B389" i="16"/>
  <c r="C389" i="16"/>
  <c r="D392" i="19" s="1"/>
  <c r="B390" i="16"/>
  <c r="B391" i="16"/>
  <c r="C391" i="16"/>
  <c r="D394" i="19" s="1"/>
  <c r="B392" i="16"/>
  <c r="B393" i="16"/>
  <c r="C393" i="16"/>
  <c r="D396" i="19" s="1"/>
  <c r="B394" i="16"/>
  <c r="B395" i="16"/>
  <c r="C395" i="16"/>
  <c r="D398" i="19" s="1"/>
  <c r="B396" i="16"/>
  <c r="B397" i="16"/>
  <c r="C397" i="16"/>
  <c r="D400" i="19" s="1"/>
  <c r="B398" i="16"/>
  <c r="B399" i="16"/>
  <c r="C399" i="16"/>
  <c r="D402" i="19" s="1"/>
  <c r="B400" i="16"/>
  <c r="B401" i="16"/>
  <c r="C401" i="16"/>
  <c r="D404" i="19" s="1"/>
  <c r="B402" i="16"/>
  <c r="B403" i="16"/>
  <c r="C403" i="16"/>
  <c r="D406" i="19" s="1"/>
  <c r="B404" i="16"/>
  <c r="B405" i="16"/>
  <c r="C405" i="16"/>
  <c r="D408" i="19" s="1"/>
  <c r="B406" i="16"/>
  <c r="B407" i="16"/>
  <c r="C407" i="16"/>
  <c r="D410" i="19" s="1"/>
  <c r="B408" i="16"/>
  <c r="B409" i="16"/>
  <c r="C409" i="16"/>
  <c r="D412" i="19" s="1"/>
  <c r="B410" i="16"/>
  <c r="B411" i="16"/>
  <c r="C411" i="16"/>
  <c r="D414" i="19" s="1"/>
  <c r="B412" i="16"/>
  <c r="B413" i="16"/>
  <c r="C413" i="16"/>
  <c r="D416" i="19" s="1"/>
  <c r="B414" i="16"/>
  <c r="B415" i="16"/>
  <c r="C415" i="16"/>
  <c r="D418" i="19" s="1"/>
  <c r="B416" i="16"/>
  <c r="B417" i="16"/>
  <c r="C417" i="16"/>
  <c r="D420" i="19" s="1"/>
  <c r="B418" i="16"/>
  <c r="B419" i="16"/>
  <c r="C419" i="16"/>
  <c r="D422" i="19" s="1"/>
  <c r="B420" i="16"/>
  <c r="B421" i="16"/>
  <c r="C421" i="16"/>
  <c r="D424" i="19" s="1"/>
  <c r="B422" i="16"/>
  <c r="B423" i="16"/>
  <c r="C423" i="16"/>
  <c r="D426" i="19" s="1"/>
  <c r="B424" i="16"/>
  <c r="B425" i="16"/>
  <c r="C425" i="16"/>
  <c r="D428" i="19" s="1"/>
  <c r="B426" i="16"/>
  <c r="B427" i="16"/>
  <c r="C427" i="16"/>
  <c r="D430" i="19" s="1"/>
  <c r="B428" i="16"/>
  <c r="B429" i="16"/>
  <c r="C429" i="16"/>
  <c r="D432" i="19" s="1"/>
  <c r="B430" i="16"/>
  <c r="B431" i="16"/>
  <c r="C431" i="16"/>
  <c r="D434" i="19" s="1"/>
  <c r="B432" i="16"/>
  <c r="B433" i="16"/>
  <c r="C433" i="16"/>
  <c r="D436" i="19" s="1"/>
  <c r="B434" i="16"/>
  <c r="B435" i="16"/>
  <c r="C435" i="16"/>
  <c r="D438" i="19" s="1"/>
  <c r="B436" i="16"/>
  <c r="B437" i="16"/>
  <c r="C437" i="16"/>
  <c r="D440" i="19" s="1"/>
  <c r="B438" i="16"/>
  <c r="B439" i="16"/>
  <c r="C439" i="16"/>
  <c r="D442" i="19" s="1"/>
  <c r="B440" i="16"/>
  <c r="B441" i="16"/>
  <c r="C441" i="16"/>
  <c r="D444" i="19" s="1"/>
  <c r="B442" i="16"/>
  <c r="B443" i="16"/>
  <c r="C443" i="16"/>
  <c r="D446" i="19" s="1"/>
  <c r="B444" i="16"/>
  <c r="B445" i="16"/>
  <c r="C445" i="16"/>
  <c r="D448" i="19" s="1"/>
  <c r="B446" i="16"/>
  <c r="B447" i="16"/>
  <c r="C447" i="16"/>
  <c r="D450" i="19" s="1"/>
  <c r="B448" i="16"/>
  <c r="B449" i="16"/>
  <c r="C449" i="16"/>
  <c r="D452" i="19" s="1"/>
  <c r="B450" i="16"/>
  <c r="B451" i="16"/>
  <c r="C451" i="16"/>
  <c r="D454" i="19" s="1"/>
  <c r="B452" i="16"/>
  <c r="B453" i="16"/>
  <c r="C453" i="16"/>
  <c r="D456" i="19" s="1"/>
  <c r="B454" i="16"/>
  <c r="B455" i="16"/>
  <c r="C455" i="16"/>
  <c r="D458" i="19" s="1"/>
  <c r="B456" i="16"/>
  <c r="B457" i="16"/>
  <c r="C457" i="16"/>
  <c r="D460" i="19" s="1"/>
  <c r="B458" i="16"/>
  <c r="B459" i="16"/>
  <c r="C459" i="16"/>
  <c r="D462" i="19" s="1"/>
  <c r="B460" i="16"/>
  <c r="B461" i="16"/>
  <c r="C461" i="16"/>
  <c r="D464" i="19" s="1"/>
  <c r="B462" i="16"/>
  <c r="B463" i="16"/>
  <c r="C463" i="16"/>
  <c r="D466" i="19" s="1"/>
  <c r="B464" i="16"/>
  <c r="B465" i="16"/>
  <c r="C465" i="16"/>
  <c r="D468" i="19" s="1"/>
  <c r="B466" i="16"/>
  <c r="B467" i="16"/>
  <c r="C467" i="16"/>
  <c r="D470" i="19" s="1"/>
  <c r="B468" i="16"/>
  <c r="B469" i="16"/>
  <c r="C469" i="16"/>
  <c r="D472" i="19" s="1"/>
  <c r="B470" i="16"/>
  <c r="B471" i="16"/>
  <c r="C471" i="16"/>
  <c r="D474" i="19" s="1"/>
  <c r="B472" i="16"/>
  <c r="B7" i="16"/>
  <c r="N1117" i="19"/>
  <c r="P6" i="16"/>
  <c r="P7" i="16"/>
  <c r="R1792" i="16"/>
  <c r="D1792" i="16"/>
  <c r="F1792" i="16"/>
  <c r="C1792" i="16"/>
  <c r="E1792" i="16"/>
  <c r="R1788" i="16"/>
  <c r="D1788" i="16"/>
  <c r="F1788" i="16"/>
  <c r="C1788" i="16"/>
  <c r="E1788" i="16"/>
  <c r="R1784" i="16"/>
  <c r="D1784" i="16"/>
  <c r="F1784" i="16"/>
  <c r="C1784" i="16"/>
  <c r="E1784" i="16"/>
  <c r="R1780" i="16"/>
  <c r="D1780" i="16"/>
  <c r="F1780" i="16"/>
  <c r="C1780" i="16"/>
  <c r="E1780" i="16"/>
  <c r="R1776" i="16"/>
  <c r="D1776" i="16"/>
  <c r="F1776" i="16"/>
  <c r="C1776" i="16"/>
  <c r="E1776" i="16"/>
  <c r="R1770" i="16"/>
  <c r="D1770" i="16"/>
  <c r="F1770" i="16"/>
  <c r="C1770" i="16"/>
  <c r="E1770" i="16"/>
  <c r="R1766" i="16"/>
  <c r="D1766" i="16"/>
  <c r="F1766" i="16"/>
  <c r="C1766" i="16"/>
  <c r="E1766" i="16"/>
  <c r="R1762" i="16"/>
  <c r="D1762" i="16"/>
  <c r="F1762" i="16"/>
  <c r="C1762" i="16"/>
  <c r="E1762" i="16"/>
  <c r="R1760" i="16"/>
  <c r="D1760" i="16"/>
  <c r="F1760" i="16"/>
  <c r="C1760" i="16"/>
  <c r="E1760" i="16"/>
  <c r="R1754" i="16"/>
  <c r="D1754" i="16"/>
  <c r="F1754" i="16"/>
  <c r="C1754" i="16"/>
  <c r="E1754" i="16"/>
  <c r="R1750" i="16"/>
  <c r="D1750" i="16"/>
  <c r="F1750" i="16"/>
  <c r="C1750" i="16"/>
  <c r="E1750" i="16"/>
  <c r="R1744" i="16"/>
  <c r="D1744" i="16"/>
  <c r="F1744" i="16"/>
  <c r="C1744" i="16"/>
  <c r="E1744" i="16"/>
  <c r="R1740" i="16"/>
  <c r="D1740" i="16"/>
  <c r="F1740" i="16"/>
  <c r="C1740" i="16"/>
  <c r="E1740" i="16"/>
  <c r="R1736" i="16"/>
  <c r="D1736" i="16"/>
  <c r="F1736" i="16"/>
  <c r="C1736" i="16"/>
  <c r="E1736" i="16"/>
  <c r="R1732" i="16"/>
  <c r="D1732" i="16"/>
  <c r="F1732" i="16"/>
  <c r="C1732" i="16"/>
  <c r="E1732" i="16"/>
  <c r="R1720" i="16"/>
  <c r="D1720" i="16"/>
  <c r="F1720" i="16"/>
  <c r="C1720" i="16"/>
  <c r="E1720" i="16"/>
  <c r="R1790" i="16"/>
  <c r="D1790" i="16"/>
  <c r="F1790" i="16"/>
  <c r="C1790" i="16"/>
  <c r="E1790" i="16"/>
  <c r="R1786" i="16"/>
  <c r="D1786" i="16"/>
  <c r="F1786" i="16"/>
  <c r="C1786" i="16"/>
  <c r="E1786" i="16"/>
  <c r="R1782" i="16"/>
  <c r="D1782" i="16"/>
  <c r="F1782" i="16"/>
  <c r="C1782" i="16"/>
  <c r="E1782" i="16"/>
  <c r="R1778" i="16"/>
  <c r="D1778" i="16"/>
  <c r="F1778" i="16"/>
  <c r="C1778" i="16"/>
  <c r="E1778" i="16"/>
  <c r="R1774" i="16"/>
  <c r="D1774" i="16"/>
  <c r="F1774" i="16"/>
  <c r="C1774" i="16"/>
  <c r="E1774" i="16"/>
  <c r="R1772" i="16"/>
  <c r="D1772" i="16"/>
  <c r="F1772" i="16"/>
  <c r="C1772" i="16"/>
  <c r="E1772" i="16"/>
  <c r="R1768" i="16"/>
  <c r="D1768" i="16"/>
  <c r="F1768" i="16"/>
  <c r="C1768" i="16"/>
  <c r="E1768" i="16"/>
  <c r="R1764" i="16"/>
  <c r="D1764" i="16"/>
  <c r="F1764" i="16"/>
  <c r="C1764" i="16"/>
  <c r="E1764" i="16"/>
  <c r="R1758" i="16"/>
  <c r="D1758" i="16"/>
  <c r="F1758" i="16"/>
  <c r="C1758" i="16"/>
  <c r="E1758" i="16"/>
  <c r="R1756" i="16"/>
  <c r="D1756" i="16"/>
  <c r="F1756" i="16"/>
  <c r="C1756" i="16"/>
  <c r="E1756" i="16"/>
  <c r="R1752" i="16"/>
  <c r="D1752" i="16"/>
  <c r="F1752" i="16"/>
  <c r="C1752" i="16"/>
  <c r="E1752" i="16"/>
  <c r="R1748" i="16"/>
  <c r="D1748" i="16"/>
  <c r="F1748" i="16"/>
  <c r="C1748" i="16"/>
  <c r="E1748" i="16"/>
  <c r="R1746" i="16"/>
  <c r="D1746" i="16"/>
  <c r="F1746" i="16"/>
  <c r="C1746" i="16"/>
  <c r="E1746" i="16"/>
  <c r="R1742" i="16"/>
  <c r="D1742" i="16"/>
  <c r="F1742" i="16"/>
  <c r="C1742" i="16"/>
  <c r="E1742" i="16"/>
  <c r="R1738" i="16"/>
  <c r="D1738" i="16"/>
  <c r="F1738" i="16"/>
  <c r="C1738" i="16"/>
  <c r="E1738" i="16"/>
  <c r="R1734" i="16"/>
  <c r="D1734" i="16"/>
  <c r="F1734" i="16"/>
  <c r="C1734" i="16"/>
  <c r="E1734" i="16"/>
  <c r="R1730" i="16"/>
  <c r="D1730" i="16"/>
  <c r="F1730" i="16"/>
  <c r="C1730" i="16"/>
  <c r="E1730" i="16"/>
  <c r="R1728" i="16"/>
  <c r="D1728" i="16"/>
  <c r="F1728" i="16"/>
  <c r="C1728" i="16"/>
  <c r="E1728" i="16"/>
  <c r="R1726" i="16"/>
  <c r="D1726" i="16"/>
  <c r="F1726" i="16"/>
  <c r="C1726" i="16"/>
  <c r="E1726" i="16"/>
  <c r="R1724" i="16"/>
  <c r="D1724" i="16"/>
  <c r="F1724" i="16"/>
  <c r="C1724" i="16"/>
  <c r="E1724" i="16"/>
  <c r="R1722" i="16"/>
  <c r="D1722" i="16"/>
  <c r="F1722" i="16"/>
  <c r="C1722" i="16"/>
  <c r="E1722" i="16"/>
  <c r="R1718" i="16"/>
  <c r="D1718" i="16"/>
  <c r="F1718" i="16"/>
  <c r="C1718" i="16"/>
  <c r="E1718" i="16"/>
  <c r="R1716" i="16"/>
  <c r="D1716" i="16"/>
  <c r="F1716" i="16"/>
  <c r="C1716" i="16"/>
  <c r="E1716" i="16"/>
  <c r="R1714" i="16"/>
  <c r="D1714" i="16"/>
  <c r="F1714" i="16"/>
  <c r="C1714" i="16"/>
  <c r="E1714" i="16"/>
  <c r="R1712" i="16"/>
  <c r="D1712" i="16"/>
  <c r="F1712" i="16"/>
  <c r="C1712" i="16"/>
  <c r="E1712" i="16"/>
  <c r="R1710" i="16"/>
  <c r="D1710" i="16"/>
  <c r="F1710" i="16"/>
  <c r="C1710" i="16"/>
  <c r="E1710" i="16"/>
  <c r="R1708" i="16"/>
  <c r="D1708" i="16"/>
  <c r="F1708" i="16"/>
  <c r="C1708" i="16"/>
  <c r="E1708" i="16"/>
  <c r="R1706" i="16"/>
  <c r="D1706" i="16"/>
  <c r="F1706" i="16"/>
  <c r="C1706" i="16"/>
  <c r="E1706" i="16"/>
  <c r="R1704" i="16"/>
  <c r="D1704" i="16"/>
  <c r="F1704" i="16"/>
  <c r="C1704" i="16"/>
  <c r="E1704" i="16"/>
  <c r="R1702" i="16"/>
  <c r="D1702" i="16"/>
  <c r="F1702" i="16"/>
  <c r="C1702" i="16"/>
  <c r="E1702" i="16"/>
  <c r="R1700" i="16"/>
  <c r="D1700" i="16"/>
  <c r="F1700" i="16"/>
  <c r="C1700" i="16"/>
  <c r="E1700" i="16"/>
  <c r="R1698" i="16"/>
  <c r="D1698" i="16"/>
  <c r="F1698" i="16"/>
  <c r="C1698" i="16"/>
  <c r="E1698" i="16"/>
  <c r="R1696" i="16"/>
  <c r="D1696" i="16"/>
  <c r="F1696" i="16"/>
  <c r="C1696" i="16"/>
  <c r="E1696" i="16"/>
  <c r="R1694" i="16"/>
  <c r="D1694" i="16"/>
  <c r="F1694" i="16"/>
  <c r="C1694" i="16"/>
  <c r="E1694" i="16"/>
  <c r="R1692" i="16"/>
  <c r="D1692" i="16"/>
  <c r="F1692" i="16"/>
  <c r="C1692" i="16"/>
  <c r="E1692" i="16"/>
  <c r="R1690" i="16"/>
  <c r="D1690" i="16"/>
  <c r="F1690" i="16"/>
  <c r="C1690" i="16"/>
  <c r="E1690" i="16"/>
  <c r="R1688" i="16"/>
  <c r="D1688" i="16"/>
  <c r="F1688" i="16"/>
  <c r="C1688" i="16"/>
  <c r="E1688" i="16"/>
  <c r="R1686" i="16"/>
  <c r="D1686" i="16"/>
  <c r="F1686" i="16"/>
  <c r="C1686" i="16"/>
  <c r="E1686" i="16"/>
  <c r="R1684" i="16"/>
  <c r="D1684" i="16"/>
  <c r="F1684" i="16"/>
  <c r="C1684" i="16"/>
  <c r="E1684" i="16"/>
  <c r="R1682" i="16"/>
  <c r="D1682" i="16"/>
  <c r="F1682" i="16"/>
  <c r="C1682" i="16"/>
  <c r="E1682" i="16"/>
  <c r="R1680" i="16"/>
  <c r="D1680" i="16"/>
  <c r="F1680" i="16"/>
  <c r="C1680" i="16"/>
  <c r="E1680" i="16"/>
  <c r="R1678" i="16"/>
  <c r="D1678" i="16"/>
  <c r="F1678" i="16"/>
  <c r="C1678" i="16"/>
  <c r="E1678" i="16"/>
  <c r="R1676" i="16"/>
  <c r="D1676" i="16"/>
  <c r="F1676" i="16"/>
  <c r="C1676" i="16"/>
  <c r="E1676" i="16"/>
  <c r="R1674" i="16"/>
  <c r="D1674" i="16"/>
  <c r="F1674" i="16"/>
  <c r="C1674" i="16"/>
  <c r="E1674" i="16"/>
  <c r="R1672" i="16"/>
  <c r="D1672" i="16"/>
  <c r="F1672" i="16"/>
  <c r="C1672" i="16"/>
  <c r="E1672" i="16"/>
  <c r="R1670" i="16"/>
  <c r="D1670" i="16"/>
  <c r="F1670" i="16"/>
  <c r="C1670" i="16"/>
  <c r="E1670" i="16"/>
  <c r="R1668" i="16"/>
  <c r="D1668" i="16"/>
  <c r="F1668" i="16"/>
  <c r="C1668" i="16"/>
  <c r="E1668" i="16"/>
  <c r="R1666" i="16"/>
  <c r="D1666" i="16"/>
  <c r="F1666" i="16"/>
  <c r="C1666" i="16"/>
  <c r="E1666" i="16"/>
  <c r="R1664" i="16"/>
  <c r="D1664" i="16"/>
  <c r="F1664" i="16"/>
  <c r="C1664" i="16"/>
  <c r="E1664" i="16"/>
  <c r="R1662" i="16"/>
  <c r="D1662" i="16"/>
  <c r="F1662" i="16"/>
  <c r="C1662" i="16"/>
  <c r="E1662" i="16"/>
  <c r="R1660" i="16"/>
  <c r="D1660" i="16"/>
  <c r="F1660" i="16"/>
  <c r="C1660" i="16"/>
  <c r="E1660" i="16"/>
  <c r="R1658" i="16"/>
  <c r="D1658" i="16"/>
  <c r="F1658" i="16"/>
  <c r="C1658" i="16"/>
  <c r="E1658" i="16"/>
  <c r="R1656" i="16"/>
  <c r="D1656" i="16"/>
  <c r="F1656" i="16"/>
  <c r="C1656" i="16"/>
  <c r="E1656" i="16"/>
  <c r="R1654" i="16"/>
  <c r="D1654" i="16"/>
  <c r="F1654" i="16"/>
  <c r="C1654" i="16"/>
  <c r="E1654" i="16"/>
  <c r="R1652" i="16"/>
  <c r="D1652" i="16"/>
  <c r="F1652" i="16"/>
  <c r="C1652" i="16"/>
  <c r="E1652" i="16"/>
  <c r="R1650" i="16"/>
  <c r="D1650" i="16"/>
  <c r="F1650" i="16"/>
  <c r="C1650" i="16"/>
  <c r="E1650" i="16"/>
  <c r="R1648" i="16"/>
  <c r="D1648" i="16"/>
  <c r="F1648" i="16"/>
  <c r="C1648" i="16"/>
  <c r="E1648" i="16"/>
  <c r="R1646" i="16"/>
  <c r="D1646" i="16"/>
  <c r="F1646" i="16"/>
  <c r="C1646" i="16"/>
  <c r="E1646" i="16"/>
  <c r="R1644" i="16"/>
  <c r="D1644" i="16"/>
  <c r="F1644" i="16"/>
  <c r="C1644" i="16"/>
  <c r="E1644" i="16"/>
  <c r="R1642" i="16"/>
  <c r="D1642" i="16"/>
  <c r="F1642" i="16"/>
  <c r="C1642" i="16"/>
  <c r="E1642" i="16"/>
  <c r="R1640" i="16"/>
  <c r="D1640" i="16"/>
  <c r="F1640" i="16"/>
  <c r="C1640" i="16"/>
  <c r="E1640" i="16"/>
  <c r="R1638" i="16"/>
  <c r="D1638" i="16"/>
  <c r="F1638" i="16"/>
  <c r="C1638" i="16"/>
  <c r="E1638" i="16"/>
  <c r="R1636" i="16"/>
  <c r="D1636" i="16"/>
  <c r="F1636" i="16"/>
  <c r="C1636" i="16"/>
  <c r="E1636" i="16"/>
  <c r="R1634" i="16"/>
  <c r="D1634" i="16"/>
  <c r="F1634" i="16"/>
  <c r="C1634" i="16"/>
  <c r="E1634" i="16"/>
  <c r="R1632" i="16"/>
  <c r="D1632" i="16"/>
  <c r="F1632" i="16"/>
  <c r="C1632" i="16"/>
  <c r="E1632" i="16"/>
  <c r="R1630" i="16"/>
  <c r="D1630" i="16"/>
  <c r="F1630" i="16"/>
  <c r="C1630" i="16"/>
  <c r="E1630" i="16"/>
  <c r="R1628" i="16"/>
  <c r="D1628" i="16"/>
  <c r="F1628" i="16"/>
  <c r="C1628" i="16"/>
  <c r="E1628" i="16"/>
  <c r="R1626" i="16"/>
  <c r="D1626" i="16"/>
  <c r="F1626" i="16"/>
  <c r="C1626" i="16"/>
  <c r="E1626" i="16"/>
  <c r="R1624" i="16"/>
  <c r="D1624" i="16"/>
  <c r="F1624" i="16"/>
  <c r="C1624" i="16"/>
  <c r="E1624" i="16"/>
  <c r="R1622" i="16"/>
  <c r="D1622" i="16"/>
  <c r="F1622" i="16"/>
  <c r="C1622" i="16"/>
  <c r="E1622" i="16"/>
  <c r="R1620" i="16"/>
  <c r="D1620" i="16"/>
  <c r="F1620" i="16"/>
  <c r="C1620" i="16"/>
  <c r="E1620" i="16"/>
  <c r="R1616" i="16"/>
  <c r="D1616" i="16"/>
  <c r="F1616" i="16"/>
  <c r="C1616" i="16"/>
  <c r="E1616" i="16"/>
  <c r="R1612" i="16"/>
  <c r="D1612" i="16"/>
  <c r="F1612" i="16"/>
  <c r="C1612" i="16"/>
  <c r="E1612" i="16"/>
  <c r="R1608" i="16"/>
  <c r="D1608" i="16"/>
  <c r="F1608" i="16"/>
  <c r="C1608" i="16"/>
  <c r="E1608" i="16"/>
  <c r="R1604" i="16"/>
  <c r="D1604" i="16"/>
  <c r="F1604" i="16"/>
  <c r="C1604" i="16"/>
  <c r="E1604" i="16"/>
  <c r="R1600" i="16"/>
  <c r="D1600" i="16"/>
  <c r="F1600" i="16"/>
  <c r="C1600" i="16"/>
  <c r="E1600" i="16"/>
  <c r="R1596" i="16"/>
  <c r="D1596" i="16"/>
  <c r="F1596" i="16"/>
  <c r="C1596" i="16"/>
  <c r="E1596" i="16"/>
  <c r="R1590" i="16"/>
  <c r="D1590" i="16"/>
  <c r="F1590" i="16"/>
  <c r="C1590" i="16"/>
  <c r="E1590" i="16"/>
  <c r="R1586" i="16"/>
  <c r="D1586" i="16"/>
  <c r="F1586" i="16"/>
  <c r="C1586" i="16"/>
  <c r="E1586" i="16"/>
  <c r="R1582" i="16"/>
  <c r="D1582" i="16"/>
  <c r="F1582" i="16"/>
  <c r="C1582" i="16"/>
  <c r="E1582" i="16"/>
  <c r="R1576" i="16"/>
  <c r="D1576" i="16"/>
  <c r="F1576" i="16"/>
  <c r="C1576" i="16"/>
  <c r="E1576" i="16"/>
  <c r="R1572" i="16"/>
  <c r="D1572" i="16"/>
  <c r="F1572" i="16"/>
  <c r="C1572" i="16"/>
  <c r="E1572" i="16"/>
  <c r="R1568" i="16"/>
  <c r="D1568" i="16"/>
  <c r="F1568" i="16"/>
  <c r="C1568" i="16"/>
  <c r="E1568" i="16"/>
  <c r="R1564" i="16"/>
  <c r="D1564" i="16"/>
  <c r="F1564" i="16"/>
  <c r="C1564" i="16"/>
  <c r="E1564" i="16"/>
  <c r="R1562" i="16"/>
  <c r="D1562" i="16"/>
  <c r="F1562" i="16"/>
  <c r="C1562" i="16"/>
  <c r="E1562" i="16"/>
  <c r="R1558" i="16"/>
  <c r="D1558" i="16"/>
  <c r="F1558" i="16"/>
  <c r="C1558" i="16"/>
  <c r="E1558" i="16"/>
  <c r="R1554" i="16"/>
  <c r="D1554" i="16"/>
  <c r="F1554" i="16"/>
  <c r="C1554" i="16"/>
  <c r="E1554" i="16"/>
  <c r="R1550" i="16"/>
  <c r="D1550" i="16"/>
  <c r="F1550" i="16"/>
  <c r="C1550" i="16"/>
  <c r="E1550" i="16"/>
  <c r="R1544" i="16"/>
  <c r="D1544" i="16"/>
  <c r="F1544" i="16"/>
  <c r="C1544" i="16"/>
  <c r="E1544" i="16"/>
  <c r="R1540" i="16"/>
  <c r="D1540" i="16"/>
  <c r="F1540" i="16"/>
  <c r="C1540" i="16"/>
  <c r="E1540" i="16"/>
  <c r="R1536" i="16"/>
  <c r="D1536" i="16"/>
  <c r="F1536" i="16"/>
  <c r="C1536" i="16"/>
  <c r="E1536" i="16"/>
  <c r="R1532" i="16"/>
  <c r="D1532" i="16"/>
  <c r="F1532" i="16"/>
  <c r="C1532" i="16"/>
  <c r="E1532" i="16"/>
  <c r="R1528" i="16"/>
  <c r="D1528" i="16"/>
  <c r="F1528" i="16"/>
  <c r="C1528" i="16"/>
  <c r="E1528" i="16"/>
  <c r="R1524" i="16"/>
  <c r="D1524" i="16"/>
  <c r="F1524" i="16"/>
  <c r="C1524" i="16"/>
  <c r="E1524" i="16"/>
  <c r="R1520" i="16"/>
  <c r="D1520" i="16"/>
  <c r="F1520" i="16"/>
  <c r="C1520" i="16"/>
  <c r="E1520" i="16"/>
  <c r="R1516" i="16"/>
  <c r="D1516" i="16"/>
  <c r="F1516" i="16"/>
  <c r="C1516" i="16"/>
  <c r="E1516" i="16"/>
  <c r="R1512" i="16"/>
  <c r="D1512" i="16"/>
  <c r="F1512" i="16"/>
  <c r="C1512" i="16"/>
  <c r="E1512" i="16"/>
  <c r="R1508" i="16"/>
  <c r="D1508" i="16"/>
  <c r="F1508" i="16"/>
  <c r="C1508" i="16"/>
  <c r="E1508" i="16"/>
  <c r="R1504" i="16"/>
  <c r="D1504" i="16"/>
  <c r="F1504" i="16"/>
  <c r="C1504" i="16"/>
  <c r="E1504" i="16"/>
  <c r="R1500" i="16"/>
  <c r="D1500" i="16"/>
  <c r="F1500" i="16"/>
  <c r="C1500" i="16"/>
  <c r="E1500" i="16"/>
  <c r="R1498" i="16"/>
  <c r="D1498" i="16"/>
  <c r="F1498" i="16"/>
  <c r="C1498" i="16"/>
  <c r="E1498" i="16"/>
  <c r="R1494" i="16"/>
  <c r="D1494" i="16"/>
  <c r="F1494" i="16"/>
  <c r="C1494" i="16"/>
  <c r="E1494" i="16"/>
  <c r="R1490" i="16"/>
  <c r="D1490" i="16"/>
  <c r="F1490" i="16"/>
  <c r="C1490" i="16"/>
  <c r="E1490" i="16"/>
  <c r="R1484" i="16"/>
  <c r="D1484" i="16"/>
  <c r="F1484" i="16"/>
  <c r="C1484" i="16"/>
  <c r="E1484" i="16"/>
  <c r="R1480" i="16"/>
  <c r="D1480" i="16"/>
  <c r="F1480" i="16"/>
  <c r="C1480" i="16"/>
  <c r="E1480" i="16"/>
  <c r="R1476" i="16"/>
  <c r="D1476" i="16"/>
  <c r="F1476" i="16"/>
  <c r="C1476" i="16"/>
  <c r="E1476" i="16"/>
  <c r="R1474" i="16"/>
  <c r="D1474" i="16"/>
  <c r="F1474" i="16"/>
  <c r="C1474" i="16"/>
  <c r="E1474" i="16"/>
  <c r="R1470" i="16"/>
  <c r="D1470" i="16"/>
  <c r="F1470" i="16"/>
  <c r="C1470" i="16"/>
  <c r="E1470" i="16"/>
  <c r="R1466" i="16"/>
  <c r="D1466" i="16"/>
  <c r="F1466" i="16"/>
  <c r="C1466" i="16"/>
  <c r="E1466" i="16"/>
  <c r="R1462" i="16"/>
  <c r="D1462" i="16"/>
  <c r="F1462" i="16"/>
  <c r="C1462" i="16"/>
  <c r="E1462" i="16"/>
  <c r="R1460" i="16"/>
  <c r="D1460" i="16"/>
  <c r="F1460" i="16"/>
  <c r="C1460" i="16"/>
  <c r="E1460" i="16"/>
  <c r="R1456" i="16"/>
  <c r="D1456" i="16"/>
  <c r="F1456" i="16"/>
  <c r="C1456" i="16"/>
  <c r="E1456" i="16"/>
  <c r="R1452" i="16"/>
  <c r="D1452" i="16"/>
  <c r="F1452" i="16"/>
  <c r="C1452" i="16"/>
  <c r="E1452" i="16"/>
  <c r="R1448" i="16"/>
  <c r="D1448" i="16"/>
  <c r="F1448" i="16"/>
  <c r="C1448" i="16"/>
  <c r="E1448" i="16"/>
  <c r="R1444" i="16"/>
  <c r="D1444" i="16"/>
  <c r="F1444" i="16"/>
  <c r="C1444" i="16"/>
  <c r="E1444" i="16"/>
  <c r="R1440" i="16"/>
  <c r="D1440" i="16"/>
  <c r="F1440" i="16"/>
  <c r="C1440" i="16"/>
  <c r="E1440" i="16"/>
  <c r="R1436" i="16"/>
  <c r="D1436" i="16"/>
  <c r="F1436" i="16"/>
  <c r="C1436" i="16"/>
  <c r="E1436" i="16"/>
  <c r="R1432" i="16"/>
  <c r="D1432" i="16"/>
  <c r="F1432" i="16"/>
  <c r="C1432" i="16"/>
  <c r="E1432" i="16"/>
  <c r="R1428" i="16"/>
  <c r="D1428" i="16"/>
  <c r="F1428" i="16"/>
  <c r="C1428" i="16"/>
  <c r="E1428" i="16"/>
  <c r="R1424" i="16"/>
  <c r="D1424" i="16"/>
  <c r="F1424" i="16"/>
  <c r="C1424" i="16"/>
  <c r="E1424" i="16"/>
  <c r="R1420" i="16"/>
  <c r="D1420" i="16"/>
  <c r="F1420" i="16"/>
  <c r="C1420" i="16"/>
  <c r="E1420" i="16"/>
  <c r="R1416" i="16"/>
  <c r="D1416" i="16"/>
  <c r="F1416" i="16"/>
  <c r="C1416" i="16"/>
  <c r="E1416" i="16"/>
  <c r="R1412" i="16"/>
  <c r="D1412" i="16"/>
  <c r="F1412" i="16"/>
  <c r="C1412" i="16"/>
  <c r="E1412" i="16"/>
  <c r="R1408" i="16"/>
  <c r="D1408" i="16"/>
  <c r="F1408" i="16"/>
  <c r="C1408" i="16"/>
  <c r="E1408" i="16"/>
  <c r="R1404" i="16"/>
  <c r="D1404" i="16"/>
  <c r="F1404" i="16"/>
  <c r="C1404" i="16"/>
  <c r="E1404" i="16"/>
  <c r="R1400" i="16"/>
  <c r="D1400" i="16"/>
  <c r="F1400" i="16"/>
  <c r="C1400" i="16"/>
  <c r="E1400" i="16"/>
  <c r="R1396" i="16"/>
  <c r="D1396" i="16"/>
  <c r="F1396" i="16"/>
  <c r="C1396" i="16"/>
  <c r="E1396" i="16"/>
  <c r="R1392" i="16"/>
  <c r="D1392" i="16"/>
  <c r="F1392" i="16"/>
  <c r="C1392" i="16"/>
  <c r="E1392" i="16"/>
  <c r="R1388" i="16"/>
  <c r="D1388" i="16"/>
  <c r="F1388" i="16"/>
  <c r="C1388" i="16"/>
  <c r="E1388" i="16"/>
  <c r="R1384" i="16"/>
  <c r="D1384" i="16"/>
  <c r="F1384" i="16"/>
  <c r="C1384" i="16"/>
  <c r="E1384" i="16"/>
  <c r="R1380" i="16"/>
  <c r="D1380" i="16"/>
  <c r="F1380" i="16"/>
  <c r="C1380" i="16"/>
  <c r="E1380" i="16"/>
  <c r="R1376" i="16"/>
  <c r="D1376" i="16"/>
  <c r="F1376" i="16"/>
  <c r="C1376" i="16"/>
  <c r="E1376" i="16"/>
  <c r="R1372" i="16"/>
  <c r="D1372" i="16"/>
  <c r="F1372" i="16"/>
  <c r="C1372" i="16"/>
  <c r="E1372" i="16"/>
  <c r="R1368" i="16"/>
  <c r="D1368" i="16"/>
  <c r="F1368" i="16"/>
  <c r="C1368" i="16"/>
  <c r="E1368" i="16"/>
  <c r="R1366" i="16"/>
  <c r="D1366" i="16"/>
  <c r="F1366" i="16"/>
  <c r="C1366" i="16"/>
  <c r="E1366" i="16"/>
  <c r="R1362" i="16"/>
  <c r="D1362" i="16"/>
  <c r="F1362" i="16"/>
  <c r="C1362" i="16"/>
  <c r="E1362" i="16"/>
  <c r="R1358" i="16"/>
  <c r="D1358" i="16"/>
  <c r="F1358" i="16"/>
  <c r="C1358" i="16"/>
  <c r="E1358" i="16"/>
  <c r="R1356" i="16"/>
  <c r="D1356" i="16"/>
  <c r="F1356" i="16"/>
  <c r="C1356" i="16"/>
  <c r="E1356" i="16"/>
  <c r="R1352" i="16"/>
  <c r="D1352" i="16"/>
  <c r="F1352" i="16"/>
  <c r="C1352" i="16"/>
  <c r="E1352" i="16"/>
  <c r="R1348" i="16"/>
  <c r="D1348" i="16"/>
  <c r="F1348" i="16"/>
  <c r="C1348" i="16"/>
  <c r="E1348" i="16"/>
  <c r="R1342" i="16"/>
  <c r="D1342" i="16"/>
  <c r="F1342" i="16"/>
  <c r="C1342" i="16"/>
  <c r="E1342" i="16"/>
  <c r="R1336" i="16"/>
  <c r="D1336" i="16"/>
  <c r="F1336" i="16"/>
  <c r="C1336" i="16"/>
  <c r="E1336" i="16"/>
  <c r="R1334" i="16"/>
  <c r="D1334" i="16"/>
  <c r="F1334" i="16"/>
  <c r="C1334" i="16"/>
  <c r="E1334" i="16"/>
  <c r="R1330" i="16"/>
  <c r="D1330" i="16"/>
  <c r="F1330" i="16"/>
  <c r="C1330" i="16"/>
  <c r="E1330" i="16"/>
  <c r="R1324" i="16"/>
  <c r="D1324" i="16"/>
  <c r="F1324" i="16"/>
  <c r="C1324" i="16"/>
  <c r="E1324" i="16"/>
  <c r="R1320" i="16"/>
  <c r="D1320" i="16"/>
  <c r="F1320" i="16"/>
  <c r="C1320" i="16"/>
  <c r="E1320" i="16"/>
  <c r="R1316" i="16"/>
  <c r="D1316" i="16"/>
  <c r="F1316" i="16"/>
  <c r="C1316" i="16"/>
  <c r="E1316" i="16"/>
  <c r="R1312" i="16"/>
  <c r="D1312" i="16"/>
  <c r="F1312" i="16"/>
  <c r="C1312" i="16"/>
  <c r="E1312" i="16"/>
  <c r="R1308" i="16"/>
  <c r="D1308" i="16"/>
  <c r="F1308" i="16"/>
  <c r="C1308" i="16"/>
  <c r="E1308" i="16"/>
  <c r="R1304" i="16"/>
  <c r="D1304" i="16"/>
  <c r="F1304" i="16"/>
  <c r="C1304" i="16"/>
  <c r="E1304" i="16"/>
  <c r="R1300" i="16"/>
  <c r="D1300" i="16"/>
  <c r="F1300" i="16"/>
  <c r="C1300" i="16"/>
  <c r="E1300" i="16"/>
  <c r="R1294" i="16"/>
  <c r="D1294" i="16"/>
  <c r="F1294" i="16"/>
  <c r="C1294" i="16"/>
  <c r="E1294" i="16"/>
  <c r="R1290" i="16"/>
  <c r="D1290" i="16"/>
  <c r="F1290" i="16"/>
  <c r="C1290" i="16"/>
  <c r="E1290" i="16"/>
  <c r="R1288" i="16"/>
  <c r="D1288" i="16"/>
  <c r="F1288" i="16"/>
  <c r="C1288" i="16"/>
  <c r="E1288" i="16"/>
  <c r="R1284" i="16"/>
  <c r="D1284" i="16"/>
  <c r="F1284" i="16"/>
  <c r="C1284" i="16"/>
  <c r="E1284" i="16"/>
  <c r="R1278" i="16"/>
  <c r="C1278" i="16"/>
  <c r="E1278" i="16"/>
  <c r="D1278" i="16"/>
  <c r="F1278" i="16"/>
  <c r="R1274" i="16"/>
  <c r="C1274" i="16"/>
  <c r="E1274" i="16"/>
  <c r="D1274" i="16"/>
  <c r="F1274" i="16"/>
  <c r="R1270" i="16"/>
  <c r="C1270" i="16"/>
  <c r="E1270" i="16"/>
  <c r="D1270" i="16"/>
  <c r="F1270" i="16"/>
  <c r="R1266" i="16"/>
  <c r="C1266" i="16"/>
  <c r="E1266" i="16"/>
  <c r="D1266" i="16"/>
  <c r="F1266" i="16"/>
  <c r="R1262" i="16"/>
  <c r="C1262" i="16"/>
  <c r="E1262" i="16"/>
  <c r="D1262" i="16"/>
  <c r="F1262" i="16"/>
  <c r="R1260" i="16"/>
  <c r="C1260" i="16"/>
  <c r="E1260" i="16"/>
  <c r="D1260" i="16"/>
  <c r="F1260" i="16"/>
  <c r="R1256" i="16"/>
  <c r="C1256" i="16"/>
  <c r="E1256" i="16"/>
  <c r="D1256" i="16"/>
  <c r="F1256" i="16"/>
  <c r="R1252" i="16"/>
  <c r="C1252" i="16"/>
  <c r="E1252" i="16"/>
  <c r="D1252" i="16"/>
  <c r="F1252" i="16"/>
  <c r="R1248" i="16"/>
  <c r="C1248" i="16"/>
  <c r="E1248" i="16"/>
  <c r="D1248" i="16"/>
  <c r="F1248" i="16"/>
  <c r="R1244" i="16"/>
  <c r="C1244" i="16"/>
  <c r="E1244" i="16"/>
  <c r="D1244" i="16"/>
  <c r="F1244" i="16"/>
  <c r="R1240" i="16"/>
  <c r="C1240" i="16"/>
  <c r="E1240" i="16"/>
  <c r="D1240" i="16"/>
  <c r="F1240" i="16"/>
  <c r="R1238" i="16"/>
  <c r="C1238" i="16"/>
  <c r="E1238" i="16"/>
  <c r="D1238" i="16"/>
  <c r="F1238" i="16"/>
  <c r="R1234" i="16"/>
  <c r="C1234" i="16"/>
  <c r="E1234" i="16"/>
  <c r="D1234" i="16"/>
  <c r="F1234" i="16"/>
  <c r="R1230" i="16"/>
  <c r="C1230" i="16"/>
  <c r="E1230" i="16"/>
  <c r="D1230" i="16"/>
  <c r="F1230" i="16"/>
  <c r="R1226" i="16"/>
  <c r="C1226" i="16"/>
  <c r="E1226" i="16"/>
  <c r="D1226" i="16"/>
  <c r="F1226" i="16"/>
  <c r="R1222" i="16"/>
  <c r="C1222" i="16"/>
  <c r="E1222" i="16"/>
  <c r="D1222" i="16"/>
  <c r="F1222" i="16"/>
  <c r="R1218" i="16"/>
  <c r="C1218" i="16"/>
  <c r="E1218" i="16"/>
  <c r="D1218" i="16"/>
  <c r="F1218" i="16"/>
  <c r="R1216" i="16"/>
  <c r="C1216" i="16"/>
  <c r="E1216" i="16"/>
  <c r="D1216" i="16"/>
  <c r="F1216" i="16"/>
  <c r="R1212" i="16"/>
  <c r="C1212" i="16"/>
  <c r="E1212" i="16"/>
  <c r="D1212" i="16"/>
  <c r="F1212" i="16"/>
  <c r="R1208" i="16"/>
  <c r="C1208" i="16"/>
  <c r="E1208" i="16"/>
  <c r="D1208" i="16"/>
  <c r="F1208" i="16"/>
  <c r="R1204" i="16"/>
  <c r="C1204" i="16"/>
  <c r="E1204" i="16"/>
  <c r="D1204" i="16"/>
  <c r="F1204" i="16"/>
  <c r="R1202" i="16"/>
  <c r="C1202" i="16"/>
  <c r="E1202" i="16"/>
  <c r="D1202" i="16"/>
  <c r="F1202" i="16"/>
  <c r="R1198" i="16"/>
  <c r="C1198" i="16"/>
  <c r="E1198" i="16"/>
  <c r="D1198" i="16"/>
  <c r="F1198" i="16"/>
  <c r="R1192" i="16"/>
  <c r="C1192" i="16"/>
  <c r="E1192" i="16"/>
  <c r="D1192" i="16"/>
  <c r="F1192" i="16"/>
  <c r="R1188" i="16"/>
  <c r="C1188" i="16"/>
  <c r="E1188" i="16"/>
  <c r="D1188" i="16"/>
  <c r="F1188" i="16"/>
  <c r="R1184" i="16"/>
  <c r="C1184" i="16"/>
  <c r="E1184" i="16"/>
  <c r="D1184" i="16"/>
  <c r="F1184" i="16"/>
  <c r="R1180" i="16"/>
  <c r="C1180" i="16"/>
  <c r="E1180" i="16"/>
  <c r="D1180" i="16"/>
  <c r="F1180" i="16"/>
  <c r="R1176" i="16"/>
  <c r="C1176" i="16"/>
  <c r="E1176" i="16"/>
  <c r="D1176" i="16"/>
  <c r="F1176" i="16"/>
  <c r="R1172" i="16"/>
  <c r="C1172" i="16"/>
  <c r="E1172" i="16"/>
  <c r="D1172" i="16"/>
  <c r="F1172" i="16"/>
  <c r="R1168" i="16"/>
  <c r="C1168" i="16"/>
  <c r="E1168" i="16"/>
  <c r="D1168" i="16"/>
  <c r="F1168" i="16"/>
  <c r="R1166" i="16"/>
  <c r="C1166" i="16"/>
  <c r="E1166" i="16"/>
  <c r="D1166" i="16"/>
  <c r="F1166" i="16"/>
  <c r="R1162" i="16"/>
  <c r="C1162" i="16"/>
  <c r="E1162" i="16"/>
  <c r="D1162" i="16"/>
  <c r="F1162" i="16"/>
  <c r="R1158" i="16"/>
  <c r="C1158" i="16"/>
  <c r="E1158" i="16"/>
  <c r="D1158" i="16"/>
  <c r="F1158" i="16"/>
  <c r="R1152" i="16"/>
  <c r="C1152" i="16"/>
  <c r="E1152" i="16"/>
  <c r="D1152" i="16"/>
  <c r="F1152" i="16"/>
  <c r="R1148" i="16"/>
  <c r="C1148" i="16"/>
  <c r="E1148" i="16"/>
  <c r="D1148" i="16"/>
  <c r="F1148" i="16"/>
  <c r="R1146" i="16"/>
  <c r="C1146" i="16"/>
  <c r="E1146" i="16"/>
  <c r="D1146" i="16"/>
  <c r="F1146" i="16"/>
  <c r="R1142" i="16"/>
  <c r="C1142" i="16"/>
  <c r="E1142" i="16"/>
  <c r="D1142" i="16"/>
  <c r="F1142" i="16"/>
  <c r="R1138" i="16"/>
  <c r="C1138" i="16"/>
  <c r="E1138" i="16"/>
  <c r="D1138" i="16"/>
  <c r="F1138" i="16"/>
  <c r="R1134" i="16"/>
  <c r="C1134" i="16"/>
  <c r="E1134" i="16"/>
  <c r="D1134" i="16"/>
  <c r="F1134" i="16"/>
  <c r="R1130" i="16"/>
  <c r="C1130" i="16"/>
  <c r="E1130" i="16"/>
  <c r="D1130" i="16"/>
  <c r="F1130" i="16"/>
  <c r="R1126" i="16"/>
  <c r="C1126" i="16"/>
  <c r="E1126" i="16"/>
  <c r="D1126" i="16"/>
  <c r="F1126" i="16"/>
  <c r="R1122" i="16"/>
  <c r="C1122" i="16"/>
  <c r="E1122" i="16"/>
  <c r="D1122" i="16"/>
  <c r="F1122" i="16"/>
  <c r="R1120" i="16"/>
  <c r="C1120" i="16"/>
  <c r="E1120" i="16"/>
  <c r="D1120" i="16"/>
  <c r="F1120" i="16"/>
  <c r="R1116" i="16"/>
  <c r="C1116" i="16"/>
  <c r="E1116" i="16"/>
  <c r="D1116" i="16"/>
  <c r="F1116" i="16"/>
  <c r="R1112" i="16"/>
  <c r="C1112" i="16"/>
  <c r="E1112" i="16"/>
  <c r="D1112" i="16"/>
  <c r="F1112" i="16"/>
  <c r="R1108" i="16"/>
  <c r="C1108" i="16"/>
  <c r="E1108" i="16"/>
  <c r="D1108" i="16"/>
  <c r="F1108" i="16"/>
  <c r="R1104" i="16"/>
  <c r="S1107" i="19" s="1"/>
  <c r="C1107" i="19"/>
  <c r="C1104" i="16"/>
  <c r="D1107" i="19" s="1"/>
  <c r="E1104" i="16"/>
  <c r="F1107" i="19" s="1"/>
  <c r="D1104" i="16"/>
  <c r="E1107" i="19" s="1"/>
  <c r="F1104" i="16"/>
  <c r="G1107" i="19" s="1"/>
  <c r="T1107" i="19" s="1"/>
  <c r="U1107" i="19" s="1"/>
  <c r="R1102" i="16"/>
  <c r="S1105" i="19" s="1"/>
  <c r="C1105" i="19"/>
  <c r="C1102" i="16"/>
  <c r="D1105" i="19" s="1"/>
  <c r="E1102" i="16"/>
  <c r="F1105" i="19" s="1"/>
  <c r="D1102" i="16"/>
  <c r="E1105" i="19" s="1"/>
  <c r="F1102" i="16"/>
  <c r="G1105" i="19" s="1"/>
  <c r="T1105" i="19" s="1"/>
  <c r="U1105" i="19" s="1"/>
  <c r="R1098" i="16"/>
  <c r="S1101" i="19" s="1"/>
  <c r="C1101" i="19"/>
  <c r="C1098" i="16"/>
  <c r="D1101" i="19" s="1"/>
  <c r="E1098" i="16"/>
  <c r="F1101" i="19" s="1"/>
  <c r="D1098" i="16"/>
  <c r="E1101" i="19" s="1"/>
  <c r="F1098" i="16"/>
  <c r="G1101" i="19" s="1"/>
  <c r="T1101" i="19" s="1"/>
  <c r="U1101" i="19" s="1"/>
  <c r="R1092" i="16"/>
  <c r="S1095" i="19" s="1"/>
  <c r="C1095" i="19"/>
  <c r="C1092" i="16"/>
  <c r="D1095" i="19" s="1"/>
  <c r="E1092" i="16"/>
  <c r="F1095" i="19" s="1"/>
  <c r="D1092" i="16"/>
  <c r="E1095" i="19" s="1"/>
  <c r="F1092" i="16"/>
  <c r="G1095" i="19" s="1"/>
  <c r="T1095" i="19" s="1"/>
  <c r="U1095" i="19" s="1"/>
  <c r="R1088" i="16"/>
  <c r="S1091" i="19" s="1"/>
  <c r="C1091" i="19"/>
  <c r="C1088" i="16"/>
  <c r="D1091" i="19" s="1"/>
  <c r="E1088" i="16"/>
  <c r="F1091" i="19" s="1"/>
  <c r="D1088" i="16"/>
  <c r="E1091" i="19" s="1"/>
  <c r="F1088" i="16"/>
  <c r="G1091" i="19" s="1"/>
  <c r="T1091" i="19" s="1"/>
  <c r="U1091" i="19" s="1"/>
  <c r="R1084" i="16"/>
  <c r="S1087" i="19" s="1"/>
  <c r="C1087" i="19"/>
  <c r="C1084" i="16"/>
  <c r="D1087" i="19" s="1"/>
  <c r="E1084" i="16"/>
  <c r="F1087" i="19" s="1"/>
  <c r="D1084" i="16"/>
  <c r="E1087" i="19" s="1"/>
  <c r="F1084" i="16"/>
  <c r="G1087" i="19" s="1"/>
  <c r="T1087" i="19" s="1"/>
  <c r="U1087" i="19" s="1"/>
  <c r="R1082" i="16"/>
  <c r="S1085" i="19" s="1"/>
  <c r="C1085" i="19"/>
  <c r="C1082" i="16"/>
  <c r="D1085" i="19" s="1"/>
  <c r="E1082" i="16"/>
  <c r="F1085" i="19" s="1"/>
  <c r="D1082" i="16"/>
  <c r="E1085" i="19" s="1"/>
  <c r="F1082" i="16"/>
  <c r="G1085" i="19" s="1"/>
  <c r="T1085" i="19" s="1"/>
  <c r="U1085" i="19" s="1"/>
  <c r="R1078" i="16"/>
  <c r="S1081" i="19" s="1"/>
  <c r="C1081" i="19"/>
  <c r="C1078" i="16"/>
  <c r="D1081" i="19" s="1"/>
  <c r="E1078" i="16"/>
  <c r="F1081" i="19" s="1"/>
  <c r="D1078" i="16"/>
  <c r="E1081" i="19" s="1"/>
  <c r="F1078" i="16"/>
  <c r="G1081" i="19" s="1"/>
  <c r="T1081" i="19" s="1"/>
  <c r="U1081" i="19" s="1"/>
  <c r="R1074" i="16"/>
  <c r="S1077" i="19" s="1"/>
  <c r="C1077" i="19"/>
  <c r="C1074" i="16"/>
  <c r="D1077" i="19" s="1"/>
  <c r="E1074" i="16"/>
  <c r="F1077" i="19" s="1"/>
  <c r="D1074" i="16"/>
  <c r="E1077" i="19" s="1"/>
  <c r="F1074" i="16"/>
  <c r="G1077" i="19" s="1"/>
  <c r="T1077" i="19" s="1"/>
  <c r="U1077" i="19" s="1"/>
  <c r="R1070" i="16"/>
  <c r="S1073" i="19" s="1"/>
  <c r="C1073" i="19"/>
  <c r="C1070" i="16"/>
  <c r="D1073" i="19" s="1"/>
  <c r="E1070" i="16"/>
  <c r="F1073" i="19" s="1"/>
  <c r="D1070" i="16"/>
  <c r="E1073" i="19" s="1"/>
  <c r="F1070" i="16"/>
  <c r="G1073" i="19" s="1"/>
  <c r="T1073" i="19" s="1"/>
  <c r="U1073" i="19" s="1"/>
  <c r="R1066" i="16"/>
  <c r="S1069" i="19" s="1"/>
  <c r="C1069" i="19"/>
  <c r="C1066" i="16"/>
  <c r="D1069" i="19" s="1"/>
  <c r="E1066" i="16"/>
  <c r="F1069" i="19" s="1"/>
  <c r="D1066" i="16"/>
  <c r="E1069" i="19" s="1"/>
  <c r="F1066" i="16"/>
  <c r="G1069" i="19" s="1"/>
  <c r="T1069" i="19" s="1"/>
  <c r="U1069" i="19" s="1"/>
  <c r="R1062" i="16"/>
  <c r="S1065" i="19" s="1"/>
  <c r="C1065" i="19"/>
  <c r="C1062" i="16"/>
  <c r="D1065" i="19" s="1"/>
  <c r="E1062" i="16"/>
  <c r="F1065" i="19" s="1"/>
  <c r="D1062" i="16"/>
  <c r="E1065" i="19" s="1"/>
  <c r="F1062" i="16"/>
  <c r="G1065" i="19" s="1"/>
  <c r="T1065" i="19" s="1"/>
  <c r="U1065" i="19" s="1"/>
  <c r="R1058" i="16"/>
  <c r="S1061" i="19" s="1"/>
  <c r="C1061" i="19"/>
  <c r="C1058" i="16"/>
  <c r="D1061" i="19" s="1"/>
  <c r="E1058" i="16"/>
  <c r="F1061" i="19" s="1"/>
  <c r="D1058" i="16"/>
  <c r="E1061" i="19" s="1"/>
  <c r="F1058" i="16"/>
  <c r="G1061" i="19" s="1"/>
  <c r="T1061" i="19" s="1"/>
  <c r="U1061" i="19" s="1"/>
  <c r="R1054" i="16"/>
  <c r="S1057" i="19" s="1"/>
  <c r="C1057" i="19"/>
  <c r="C1054" i="16"/>
  <c r="D1057" i="19" s="1"/>
  <c r="E1054" i="16"/>
  <c r="F1057" i="19" s="1"/>
  <c r="D1054" i="16"/>
  <c r="E1057" i="19" s="1"/>
  <c r="F1054" i="16"/>
  <c r="G1057" i="19" s="1"/>
  <c r="T1057" i="19" s="1"/>
  <c r="U1057" i="19" s="1"/>
  <c r="R1050" i="16"/>
  <c r="S1053" i="19" s="1"/>
  <c r="C1053" i="19"/>
  <c r="C1050" i="16"/>
  <c r="D1053" i="19" s="1"/>
  <c r="E1050" i="16"/>
  <c r="F1053" i="19" s="1"/>
  <c r="D1050" i="16"/>
  <c r="E1053" i="19" s="1"/>
  <c r="F1050" i="16"/>
  <c r="G1053" i="19" s="1"/>
  <c r="T1053" i="19" s="1"/>
  <c r="U1053" i="19" s="1"/>
  <c r="R1046" i="16"/>
  <c r="S1049" i="19" s="1"/>
  <c r="C1049" i="19"/>
  <c r="C1046" i="16"/>
  <c r="D1049" i="19" s="1"/>
  <c r="E1046" i="16"/>
  <c r="F1049" i="19" s="1"/>
  <c r="D1046" i="16"/>
  <c r="E1049" i="19" s="1"/>
  <c r="F1046" i="16"/>
  <c r="G1049" i="19" s="1"/>
  <c r="T1049" i="19" s="1"/>
  <c r="U1049" i="19" s="1"/>
  <c r="R1042" i="16"/>
  <c r="S1045" i="19" s="1"/>
  <c r="C1045" i="19"/>
  <c r="C1042" i="16"/>
  <c r="D1045" i="19" s="1"/>
  <c r="E1042" i="16"/>
  <c r="F1045" i="19" s="1"/>
  <c r="D1042" i="16"/>
  <c r="E1045" i="19" s="1"/>
  <c r="F1042" i="16"/>
  <c r="G1045" i="19" s="1"/>
  <c r="T1045" i="19" s="1"/>
  <c r="U1045" i="19" s="1"/>
  <c r="R1038" i="16"/>
  <c r="S1041" i="19" s="1"/>
  <c r="C1041" i="19"/>
  <c r="C1038" i="16"/>
  <c r="D1041" i="19" s="1"/>
  <c r="E1038" i="16"/>
  <c r="F1041" i="19" s="1"/>
  <c r="D1038" i="16"/>
  <c r="E1041" i="19" s="1"/>
  <c r="F1038" i="16"/>
  <c r="G1041" i="19" s="1"/>
  <c r="T1041" i="19" s="1"/>
  <c r="U1041" i="19" s="1"/>
  <c r="R1034" i="16"/>
  <c r="S1037" i="19" s="1"/>
  <c r="C1037" i="19"/>
  <c r="C1034" i="16"/>
  <c r="D1037" i="19" s="1"/>
  <c r="E1034" i="16"/>
  <c r="F1037" i="19" s="1"/>
  <c r="D1034" i="16"/>
  <c r="E1037" i="19" s="1"/>
  <c r="F1034" i="16"/>
  <c r="G1037" i="19" s="1"/>
  <c r="T1037" i="19" s="1"/>
  <c r="U1037" i="19" s="1"/>
  <c r="R1030" i="16"/>
  <c r="S1033" i="19" s="1"/>
  <c r="C1033" i="19"/>
  <c r="C1030" i="16"/>
  <c r="D1033" i="19" s="1"/>
  <c r="E1030" i="16"/>
  <c r="F1033" i="19" s="1"/>
  <c r="D1030" i="16"/>
  <c r="E1033" i="19" s="1"/>
  <c r="F1030" i="16"/>
  <c r="G1033" i="19" s="1"/>
  <c r="T1033" i="19" s="1"/>
  <c r="U1033" i="19" s="1"/>
  <c r="R1026" i="16"/>
  <c r="S1029" i="19" s="1"/>
  <c r="C1029" i="19"/>
  <c r="C1026" i="16"/>
  <c r="D1029" i="19" s="1"/>
  <c r="E1026" i="16"/>
  <c r="F1029" i="19" s="1"/>
  <c r="D1026" i="16"/>
  <c r="E1029" i="19" s="1"/>
  <c r="F1026" i="16"/>
  <c r="G1029" i="19" s="1"/>
  <c r="T1029" i="19" s="1"/>
  <c r="U1029" i="19" s="1"/>
  <c r="R1020" i="16"/>
  <c r="S1023" i="19" s="1"/>
  <c r="C1023" i="19"/>
  <c r="C1020" i="16"/>
  <c r="D1023" i="19" s="1"/>
  <c r="E1020" i="16"/>
  <c r="F1023" i="19" s="1"/>
  <c r="D1020" i="16"/>
  <c r="E1023" i="19" s="1"/>
  <c r="F1020" i="16"/>
  <c r="G1023" i="19" s="1"/>
  <c r="T1023" i="19" s="1"/>
  <c r="U1023" i="19" s="1"/>
  <c r="R1016" i="16"/>
  <c r="S1019" i="19" s="1"/>
  <c r="C1019" i="19"/>
  <c r="C1016" i="16"/>
  <c r="D1019" i="19" s="1"/>
  <c r="E1016" i="16"/>
  <c r="F1019" i="19" s="1"/>
  <c r="D1016" i="16"/>
  <c r="E1019" i="19" s="1"/>
  <c r="F1016" i="16"/>
  <c r="G1019" i="19" s="1"/>
  <c r="T1019" i="19" s="1"/>
  <c r="U1019" i="19" s="1"/>
  <c r="R1012" i="16"/>
  <c r="S1015" i="19" s="1"/>
  <c r="C1015" i="19"/>
  <c r="C1012" i="16"/>
  <c r="D1015" i="19" s="1"/>
  <c r="E1012" i="16"/>
  <c r="F1015" i="19" s="1"/>
  <c r="D1012" i="16"/>
  <c r="E1015" i="19" s="1"/>
  <c r="F1012" i="16"/>
  <c r="G1015" i="19" s="1"/>
  <c r="T1015" i="19" s="1"/>
  <c r="U1015" i="19" s="1"/>
  <c r="R1008" i="16"/>
  <c r="S1011" i="19" s="1"/>
  <c r="C1011" i="19"/>
  <c r="C1008" i="16"/>
  <c r="D1011" i="19" s="1"/>
  <c r="E1008" i="16"/>
  <c r="F1011" i="19" s="1"/>
  <c r="D1008" i="16"/>
  <c r="E1011" i="19" s="1"/>
  <c r="F1008" i="16"/>
  <c r="G1011" i="19" s="1"/>
  <c r="T1011" i="19" s="1"/>
  <c r="U1011" i="19" s="1"/>
  <c r="R1004" i="16"/>
  <c r="S1007" i="19" s="1"/>
  <c r="C1007" i="19"/>
  <c r="C1004" i="16"/>
  <c r="D1007" i="19" s="1"/>
  <c r="E1004" i="16"/>
  <c r="F1007" i="19" s="1"/>
  <c r="D1004" i="16"/>
  <c r="E1007" i="19" s="1"/>
  <c r="F1004" i="16"/>
  <c r="G1007" i="19" s="1"/>
  <c r="T1007" i="19" s="1"/>
  <c r="U1007" i="19" s="1"/>
  <c r="R1002" i="16"/>
  <c r="S1005" i="19" s="1"/>
  <c r="C1005" i="19"/>
  <c r="C1002" i="16"/>
  <c r="D1005" i="19" s="1"/>
  <c r="E1002" i="16"/>
  <c r="F1005" i="19" s="1"/>
  <c r="D1002" i="16"/>
  <c r="E1005" i="19"/>
  <c r="F1002" i="16"/>
  <c r="G1005" i="19" s="1"/>
  <c r="T1005" i="19" s="1"/>
  <c r="U1005" i="19" s="1"/>
  <c r="R998" i="16"/>
  <c r="S1001" i="19" s="1"/>
  <c r="C1001" i="19"/>
  <c r="C998" i="16"/>
  <c r="D1001" i="19" s="1"/>
  <c r="E998" i="16"/>
  <c r="F1001" i="19" s="1"/>
  <c r="D998" i="16"/>
  <c r="E1001" i="19" s="1"/>
  <c r="F998" i="16"/>
  <c r="G1001" i="19"/>
  <c r="T1001" i="19" s="1"/>
  <c r="U1001" i="19" s="1"/>
  <c r="R994" i="16"/>
  <c r="S997" i="19" s="1"/>
  <c r="C997" i="19"/>
  <c r="C994" i="16"/>
  <c r="D997" i="19" s="1"/>
  <c r="E994" i="16"/>
  <c r="F997" i="19" s="1"/>
  <c r="D994" i="16"/>
  <c r="E997" i="19" s="1"/>
  <c r="F994" i="16"/>
  <c r="G997" i="19" s="1"/>
  <c r="T997" i="19" s="1"/>
  <c r="U997" i="19" s="1"/>
  <c r="R990" i="16"/>
  <c r="S993" i="19" s="1"/>
  <c r="C993" i="19"/>
  <c r="C990" i="16"/>
  <c r="D993" i="19" s="1"/>
  <c r="E990" i="16"/>
  <c r="F993" i="19" s="1"/>
  <c r="D990" i="16"/>
  <c r="E993" i="19" s="1"/>
  <c r="F990" i="16"/>
  <c r="G993" i="19" s="1"/>
  <c r="T993" i="19" s="1"/>
  <c r="U993" i="19" s="1"/>
  <c r="R986" i="16"/>
  <c r="S989" i="19" s="1"/>
  <c r="C989" i="19"/>
  <c r="C986" i="16"/>
  <c r="D989" i="19" s="1"/>
  <c r="E986" i="16"/>
  <c r="F989" i="19" s="1"/>
  <c r="D986" i="16"/>
  <c r="E989" i="19" s="1"/>
  <c r="F986" i="16"/>
  <c r="G989" i="19" s="1"/>
  <c r="T989" i="19" s="1"/>
  <c r="U989" i="19" s="1"/>
  <c r="R982" i="16"/>
  <c r="S985" i="19" s="1"/>
  <c r="C985" i="19"/>
  <c r="C982" i="16"/>
  <c r="D985" i="19" s="1"/>
  <c r="E982" i="16"/>
  <c r="F985" i="19" s="1"/>
  <c r="D982" i="16"/>
  <c r="E985" i="19" s="1"/>
  <c r="F982" i="16"/>
  <c r="G985" i="19" s="1"/>
  <c r="T985" i="19" s="1"/>
  <c r="U985" i="19" s="1"/>
  <c r="R980" i="16"/>
  <c r="S983" i="19" s="1"/>
  <c r="C983" i="19"/>
  <c r="C980" i="16"/>
  <c r="D983" i="19" s="1"/>
  <c r="E980" i="16"/>
  <c r="F983" i="19" s="1"/>
  <c r="D980" i="16"/>
  <c r="E983" i="19" s="1"/>
  <c r="F980" i="16"/>
  <c r="G983" i="19" s="1"/>
  <c r="T983" i="19" s="1"/>
  <c r="U983" i="19" s="1"/>
  <c r="R976" i="16"/>
  <c r="S979" i="19" s="1"/>
  <c r="C979" i="19"/>
  <c r="C976" i="16"/>
  <c r="D979" i="19" s="1"/>
  <c r="E976" i="16"/>
  <c r="F979" i="19" s="1"/>
  <c r="D976" i="16"/>
  <c r="E979" i="19" s="1"/>
  <c r="F976" i="16"/>
  <c r="G979" i="19" s="1"/>
  <c r="T979" i="19" s="1"/>
  <c r="U979" i="19" s="1"/>
  <c r="R972" i="16"/>
  <c r="S975" i="19" s="1"/>
  <c r="C975" i="19"/>
  <c r="C972" i="16"/>
  <c r="D975" i="19" s="1"/>
  <c r="E972" i="16"/>
  <c r="F975" i="19" s="1"/>
  <c r="D972" i="16"/>
  <c r="E975" i="19" s="1"/>
  <c r="F972" i="16"/>
  <c r="G975" i="19" s="1"/>
  <c r="T975" i="19" s="1"/>
  <c r="U975" i="19" s="1"/>
  <c r="R968" i="16"/>
  <c r="S971" i="19" s="1"/>
  <c r="C971" i="19"/>
  <c r="C968" i="16"/>
  <c r="D971" i="19" s="1"/>
  <c r="E968" i="16"/>
  <c r="F971" i="19" s="1"/>
  <c r="D968" i="16"/>
  <c r="E971" i="19" s="1"/>
  <c r="F968" i="16"/>
  <c r="G971" i="19" s="1"/>
  <c r="T971" i="19" s="1"/>
  <c r="U971" i="19" s="1"/>
  <c r="R964" i="16"/>
  <c r="S967" i="19" s="1"/>
  <c r="C967" i="19"/>
  <c r="C964" i="16"/>
  <c r="D967" i="19" s="1"/>
  <c r="E964" i="16"/>
  <c r="F967" i="19" s="1"/>
  <c r="D964" i="16"/>
  <c r="E967" i="19" s="1"/>
  <c r="F964" i="16"/>
  <c r="G967" i="19" s="1"/>
  <c r="T967" i="19" s="1"/>
  <c r="U967" i="19" s="1"/>
  <c r="R960" i="16"/>
  <c r="S963" i="19" s="1"/>
  <c r="C963" i="19"/>
  <c r="C960" i="16"/>
  <c r="D963" i="19" s="1"/>
  <c r="E960" i="16"/>
  <c r="F963" i="19" s="1"/>
  <c r="D960" i="16"/>
  <c r="E963" i="19" s="1"/>
  <c r="F960" i="16"/>
  <c r="G963" i="19" s="1"/>
  <c r="T963" i="19" s="1"/>
  <c r="U963" i="19" s="1"/>
  <c r="R954" i="16"/>
  <c r="S957" i="19" s="1"/>
  <c r="C957" i="19"/>
  <c r="C954" i="16"/>
  <c r="D957" i="19" s="1"/>
  <c r="E954" i="16"/>
  <c r="F957" i="19" s="1"/>
  <c r="D954" i="16"/>
  <c r="E957" i="19" s="1"/>
  <c r="F954" i="16"/>
  <c r="G957" i="19" s="1"/>
  <c r="T957" i="19" s="1"/>
  <c r="U957" i="19" s="1"/>
  <c r="R950" i="16"/>
  <c r="S953" i="19" s="1"/>
  <c r="C953" i="19"/>
  <c r="C950" i="16"/>
  <c r="D953" i="19" s="1"/>
  <c r="E950" i="16"/>
  <c r="F953" i="19"/>
  <c r="D950" i="16"/>
  <c r="E953" i="19" s="1"/>
  <c r="F950" i="16"/>
  <c r="G953" i="19" s="1"/>
  <c r="T953" i="19" s="1"/>
  <c r="U953" i="19" s="1"/>
  <c r="R946" i="16"/>
  <c r="S949" i="19" s="1"/>
  <c r="C949" i="19"/>
  <c r="C946" i="16"/>
  <c r="D949" i="19" s="1"/>
  <c r="E946" i="16"/>
  <c r="F949" i="19" s="1"/>
  <c r="D946" i="16"/>
  <c r="E949" i="19" s="1"/>
  <c r="F946" i="16"/>
  <c r="G949" i="19" s="1"/>
  <c r="T949" i="19" s="1"/>
  <c r="U949" i="19" s="1"/>
  <c r="R942" i="16"/>
  <c r="S945" i="19" s="1"/>
  <c r="C945" i="19"/>
  <c r="C942" i="16"/>
  <c r="D945" i="19" s="1"/>
  <c r="E942" i="16"/>
  <c r="F945" i="19" s="1"/>
  <c r="D942" i="16"/>
  <c r="E945" i="19" s="1"/>
  <c r="F942" i="16"/>
  <c r="G945" i="19" s="1"/>
  <c r="T945" i="19" s="1"/>
  <c r="U945" i="19" s="1"/>
  <c r="R938" i="16"/>
  <c r="S941" i="19" s="1"/>
  <c r="C941" i="19"/>
  <c r="C938" i="16"/>
  <c r="D941" i="19" s="1"/>
  <c r="E938" i="16"/>
  <c r="F941" i="19" s="1"/>
  <c r="D938" i="16"/>
  <c r="E941" i="19" s="1"/>
  <c r="F938" i="16"/>
  <c r="G941" i="19" s="1"/>
  <c r="T941" i="19" s="1"/>
  <c r="U941" i="19" s="1"/>
  <c r="R936" i="16"/>
  <c r="S939" i="19" s="1"/>
  <c r="C939" i="19"/>
  <c r="C936" i="16"/>
  <c r="D939" i="19" s="1"/>
  <c r="E936" i="16"/>
  <c r="F939" i="19" s="1"/>
  <c r="D936" i="16"/>
  <c r="E939" i="19" s="1"/>
  <c r="F936" i="16"/>
  <c r="G939" i="19" s="1"/>
  <c r="T939" i="19" s="1"/>
  <c r="U939" i="19" s="1"/>
  <c r="R932" i="16"/>
  <c r="S935" i="19" s="1"/>
  <c r="C935" i="19"/>
  <c r="C932" i="16"/>
  <c r="D935" i="19" s="1"/>
  <c r="E932" i="16"/>
  <c r="F935" i="19" s="1"/>
  <c r="D932" i="16"/>
  <c r="E935" i="19" s="1"/>
  <c r="F932" i="16"/>
  <c r="G935" i="19" s="1"/>
  <c r="T935" i="19" s="1"/>
  <c r="U935" i="19" s="1"/>
  <c r="R926" i="16"/>
  <c r="S929" i="19" s="1"/>
  <c r="C929" i="19"/>
  <c r="C926" i="16"/>
  <c r="D929" i="19" s="1"/>
  <c r="E926" i="16"/>
  <c r="F929" i="19" s="1"/>
  <c r="D926" i="16"/>
  <c r="E929" i="19" s="1"/>
  <c r="F926" i="16"/>
  <c r="G929" i="19" s="1"/>
  <c r="T929" i="19" s="1"/>
  <c r="U929" i="19" s="1"/>
  <c r="R922" i="16"/>
  <c r="S925" i="19" s="1"/>
  <c r="C925" i="19"/>
  <c r="C922" i="16"/>
  <c r="D925" i="19" s="1"/>
  <c r="E922" i="16"/>
  <c r="F925" i="19" s="1"/>
  <c r="D922" i="16"/>
  <c r="E925" i="19" s="1"/>
  <c r="F922" i="16"/>
  <c r="G925" i="19" s="1"/>
  <c r="T925" i="19" s="1"/>
  <c r="U925" i="19" s="1"/>
  <c r="R918" i="16"/>
  <c r="S921" i="19" s="1"/>
  <c r="C921" i="19"/>
  <c r="C918" i="16"/>
  <c r="D921" i="19" s="1"/>
  <c r="E918" i="16"/>
  <c r="F921" i="19" s="1"/>
  <c r="D918" i="16"/>
  <c r="E921" i="19" s="1"/>
  <c r="F918" i="16"/>
  <c r="G921" i="19" s="1"/>
  <c r="T921" i="19" s="1"/>
  <c r="U921" i="19" s="1"/>
  <c r="R916" i="16"/>
  <c r="S919" i="19" s="1"/>
  <c r="C919" i="19"/>
  <c r="C916" i="16"/>
  <c r="D919" i="19" s="1"/>
  <c r="E916" i="16"/>
  <c r="F919" i="19" s="1"/>
  <c r="D916" i="16"/>
  <c r="E919" i="19" s="1"/>
  <c r="F916" i="16"/>
  <c r="G919" i="19" s="1"/>
  <c r="T919" i="19" s="1"/>
  <c r="U919" i="19" s="1"/>
  <c r="R912" i="16"/>
  <c r="S915" i="19" s="1"/>
  <c r="C915" i="19"/>
  <c r="C912" i="16"/>
  <c r="D915" i="19"/>
  <c r="E912" i="16"/>
  <c r="F915" i="19" s="1"/>
  <c r="D912" i="16"/>
  <c r="E915" i="19" s="1"/>
  <c r="F912" i="16"/>
  <c r="G915" i="19" s="1"/>
  <c r="T915" i="19" s="1"/>
  <c r="U915" i="19" s="1"/>
  <c r="R908" i="16"/>
  <c r="S911" i="19" s="1"/>
  <c r="C911" i="19"/>
  <c r="C908" i="16"/>
  <c r="D911" i="19" s="1"/>
  <c r="E908" i="16"/>
  <c r="F911" i="19" s="1"/>
  <c r="D908" i="16"/>
  <c r="E911" i="19" s="1"/>
  <c r="F908" i="16"/>
  <c r="G911" i="19" s="1"/>
  <c r="T911" i="19" s="1"/>
  <c r="U911" i="19" s="1"/>
  <c r="R906" i="16"/>
  <c r="S909" i="19" s="1"/>
  <c r="C909" i="19"/>
  <c r="C906" i="16"/>
  <c r="D909" i="19" s="1"/>
  <c r="E906" i="16"/>
  <c r="F909" i="19" s="1"/>
  <c r="D906" i="16"/>
  <c r="E909" i="19" s="1"/>
  <c r="F906" i="16"/>
  <c r="G909" i="19" s="1"/>
  <c r="T909" i="19" s="1"/>
  <c r="U909" i="19" s="1"/>
  <c r="R902" i="16"/>
  <c r="S905" i="19" s="1"/>
  <c r="C905" i="19"/>
  <c r="C902" i="16"/>
  <c r="D905" i="19" s="1"/>
  <c r="E902" i="16"/>
  <c r="F905" i="19" s="1"/>
  <c r="D902" i="16"/>
  <c r="E905" i="19" s="1"/>
  <c r="F902" i="16"/>
  <c r="G905" i="19" s="1"/>
  <c r="T905" i="19" s="1"/>
  <c r="U905" i="19" s="1"/>
  <c r="R898" i="16"/>
  <c r="S901" i="19" s="1"/>
  <c r="C901" i="19"/>
  <c r="C898" i="16"/>
  <c r="D901" i="19" s="1"/>
  <c r="E898" i="16"/>
  <c r="F901" i="19" s="1"/>
  <c r="D898" i="16"/>
  <c r="E901" i="19" s="1"/>
  <c r="F898" i="16"/>
  <c r="G901" i="19" s="1"/>
  <c r="T901" i="19" s="1"/>
  <c r="U901" i="19" s="1"/>
  <c r="R894" i="16"/>
  <c r="S897" i="19" s="1"/>
  <c r="C897" i="19"/>
  <c r="C894" i="16"/>
  <c r="D897" i="19" s="1"/>
  <c r="E894" i="16"/>
  <c r="F897" i="19" s="1"/>
  <c r="D894" i="16"/>
  <c r="E897" i="19" s="1"/>
  <c r="F894" i="16"/>
  <c r="G897" i="19" s="1"/>
  <c r="T897" i="19" s="1"/>
  <c r="U897" i="19" s="1"/>
  <c r="R888" i="16"/>
  <c r="S891" i="19" s="1"/>
  <c r="C891" i="19"/>
  <c r="C888" i="16"/>
  <c r="D891" i="19" s="1"/>
  <c r="E888" i="16"/>
  <c r="F891" i="19" s="1"/>
  <c r="D888" i="16"/>
  <c r="E891" i="19" s="1"/>
  <c r="F888" i="16"/>
  <c r="G891" i="19" s="1"/>
  <c r="T891" i="19" s="1"/>
  <c r="U891" i="19" s="1"/>
  <c r="R884" i="16"/>
  <c r="S887" i="19" s="1"/>
  <c r="C887" i="19"/>
  <c r="C884" i="16"/>
  <c r="D887" i="19" s="1"/>
  <c r="E884" i="16"/>
  <c r="F887" i="19" s="1"/>
  <c r="D884" i="16"/>
  <c r="E887" i="19" s="1"/>
  <c r="F884" i="16"/>
  <c r="G887" i="19" s="1"/>
  <c r="T887" i="19" s="1"/>
  <c r="U887" i="19" s="1"/>
  <c r="R878" i="16"/>
  <c r="S881" i="19" s="1"/>
  <c r="C881" i="19"/>
  <c r="C878" i="16"/>
  <c r="D881" i="19" s="1"/>
  <c r="E878" i="16"/>
  <c r="F881" i="19" s="1"/>
  <c r="D878" i="16"/>
  <c r="E881" i="19" s="1"/>
  <c r="F878" i="16"/>
  <c r="G881" i="19" s="1"/>
  <c r="T881" i="19" s="1"/>
  <c r="U881" i="19" s="1"/>
  <c r="R874" i="16"/>
  <c r="S877" i="19" s="1"/>
  <c r="C877" i="19"/>
  <c r="C874" i="16"/>
  <c r="D877" i="19" s="1"/>
  <c r="E874" i="16"/>
  <c r="F877" i="19" s="1"/>
  <c r="D874" i="16"/>
  <c r="E877" i="19" s="1"/>
  <c r="F874" i="16"/>
  <c r="G877" i="19" s="1"/>
  <c r="T877" i="19" s="1"/>
  <c r="U877" i="19" s="1"/>
  <c r="R870" i="16"/>
  <c r="S873" i="19" s="1"/>
  <c r="C873" i="19"/>
  <c r="C870" i="16"/>
  <c r="D873" i="19" s="1"/>
  <c r="E870" i="16"/>
  <c r="F873" i="19" s="1"/>
  <c r="D870" i="16"/>
  <c r="E873" i="19" s="1"/>
  <c r="F870" i="16"/>
  <c r="G873" i="19" s="1"/>
  <c r="T873" i="19" s="1"/>
  <c r="U873" i="19" s="1"/>
  <c r="R866" i="16"/>
  <c r="S869" i="19" s="1"/>
  <c r="C869" i="19"/>
  <c r="C866" i="16"/>
  <c r="D869" i="19" s="1"/>
  <c r="E866" i="16"/>
  <c r="F869" i="19" s="1"/>
  <c r="D866" i="16"/>
  <c r="E869" i="19" s="1"/>
  <c r="F866" i="16"/>
  <c r="G869" i="19" s="1"/>
  <c r="T869" i="19" s="1"/>
  <c r="U869" i="19" s="1"/>
  <c r="R862" i="16"/>
  <c r="S865" i="19" s="1"/>
  <c r="C865" i="19"/>
  <c r="C862" i="16"/>
  <c r="D865" i="19" s="1"/>
  <c r="E862" i="16"/>
  <c r="F865" i="19" s="1"/>
  <c r="D862" i="16"/>
  <c r="E865" i="19" s="1"/>
  <c r="F862" i="16"/>
  <c r="G865" i="19" s="1"/>
  <c r="T865" i="19" s="1"/>
  <c r="U865" i="19" s="1"/>
  <c r="R858" i="16"/>
  <c r="S861" i="19" s="1"/>
  <c r="C861" i="19"/>
  <c r="C858" i="16"/>
  <c r="D861" i="19" s="1"/>
  <c r="E858" i="16"/>
  <c r="F861" i="19" s="1"/>
  <c r="D858" i="16"/>
  <c r="E861" i="19" s="1"/>
  <c r="F858" i="16"/>
  <c r="G861" i="19" s="1"/>
  <c r="T861" i="19" s="1"/>
  <c r="U861" i="19" s="1"/>
  <c r="R854" i="16"/>
  <c r="S857" i="19" s="1"/>
  <c r="C857" i="19"/>
  <c r="C854" i="16"/>
  <c r="D857" i="19" s="1"/>
  <c r="E854" i="16"/>
  <c r="F857" i="19" s="1"/>
  <c r="D854" i="16"/>
  <c r="E857" i="19" s="1"/>
  <c r="F854" i="16"/>
  <c r="G857" i="19" s="1"/>
  <c r="T857" i="19" s="1"/>
  <c r="U857" i="19" s="1"/>
  <c r="R850" i="16"/>
  <c r="S853" i="19" s="1"/>
  <c r="C853" i="19"/>
  <c r="C850" i="16"/>
  <c r="D853" i="19" s="1"/>
  <c r="E850" i="16"/>
  <c r="F853" i="19" s="1"/>
  <c r="D850" i="16"/>
  <c r="E853" i="19" s="1"/>
  <c r="F850" i="16"/>
  <c r="G853" i="19" s="1"/>
  <c r="T853" i="19" s="1"/>
  <c r="U853" i="19" s="1"/>
  <c r="R846" i="16"/>
  <c r="S849" i="19" s="1"/>
  <c r="C849" i="19"/>
  <c r="C846" i="16"/>
  <c r="D849" i="19" s="1"/>
  <c r="E846" i="16"/>
  <c r="F849" i="19" s="1"/>
  <c r="D846" i="16"/>
  <c r="E849" i="19" s="1"/>
  <c r="F846" i="16"/>
  <c r="G849" i="19" s="1"/>
  <c r="T849" i="19" s="1"/>
  <c r="U849" i="19" s="1"/>
  <c r="R842" i="16"/>
  <c r="S845" i="19" s="1"/>
  <c r="C845" i="19"/>
  <c r="C842" i="16"/>
  <c r="D845" i="19" s="1"/>
  <c r="E842" i="16"/>
  <c r="F845" i="19" s="1"/>
  <c r="D842" i="16"/>
  <c r="E845" i="19" s="1"/>
  <c r="F842" i="16"/>
  <c r="G845" i="19" s="1"/>
  <c r="T845" i="19" s="1"/>
  <c r="U845" i="19" s="1"/>
  <c r="R784" i="16"/>
  <c r="S787" i="19" s="1"/>
  <c r="C787" i="19"/>
  <c r="C784" i="16"/>
  <c r="D787" i="19" s="1"/>
  <c r="E784" i="16"/>
  <c r="F787" i="19" s="1"/>
  <c r="D784" i="16"/>
  <c r="E787" i="19" s="1"/>
  <c r="F784" i="16"/>
  <c r="G787" i="19" s="1"/>
  <c r="T787" i="19" s="1"/>
  <c r="U787" i="19" s="1"/>
  <c r="R1618" i="16"/>
  <c r="D1618" i="16"/>
  <c r="F1618" i="16"/>
  <c r="C1618" i="16"/>
  <c r="E1618" i="16"/>
  <c r="R1614" i="16"/>
  <c r="D1614" i="16"/>
  <c r="F1614" i="16"/>
  <c r="C1614" i="16"/>
  <c r="E1614" i="16"/>
  <c r="R1610" i="16"/>
  <c r="D1610" i="16"/>
  <c r="F1610" i="16"/>
  <c r="C1610" i="16"/>
  <c r="E1610" i="16"/>
  <c r="R1606" i="16"/>
  <c r="D1606" i="16"/>
  <c r="F1606" i="16"/>
  <c r="C1606" i="16"/>
  <c r="E1606" i="16"/>
  <c r="R1602" i="16"/>
  <c r="D1602" i="16"/>
  <c r="F1602" i="16"/>
  <c r="C1602" i="16"/>
  <c r="E1602" i="16"/>
  <c r="R1598" i="16"/>
  <c r="D1598" i="16"/>
  <c r="F1598" i="16"/>
  <c r="C1598" i="16"/>
  <c r="E1598" i="16"/>
  <c r="R1594" i="16"/>
  <c r="D1594" i="16"/>
  <c r="F1594" i="16"/>
  <c r="C1594" i="16"/>
  <c r="E1594" i="16"/>
  <c r="R1592" i="16"/>
  <c r="D1592" i="16"/>
  <c r="F1592" i="16"/>
  <c r="C1592" i="16"/>
  <c r="E1592" i="16"/>
  <c r="R1588" i="16"/>
  <c r="D1588" i="16"/>
  <c r="F1588" i="16"/>
  <c r="C1588" i="16"/>
  <c r="E1588" i="16"/>
  <c r="R1584" i="16"/>
  <c r="D1584" i="16"/>
  <c r="F1584" i="16"/>
  <c r="C1584" i="16"/>
  <c r="E1584" i="16"/>
  <c r="R1580" i="16"/>
  <c r="D1580" i="16"/>
  <c r="F1580" i="16"/>
  <c r="C1580" i="16"/>
  <c r="E1580" i="16"/>
  <c r="R1578" i="16"/>
  <c r="D1578" i="16"/>
  <c r="F1578" i="16"/>
  <c r="C1578" i="16"/>
  <c r="E1578" i="16"/>
  <c r="R1574" i="16"/>
  <c r="D1574" i="16"/>
  <c r="F1574" i="16"/>
  <c r="C1574" i="16"/>
  <c r="E1574" i="16"/>
  <c r="R1570" i="16"/>
  <c r="D1570" i="16"/>
  <c r="F1570" i="16"/>
  <c r="C1570" i="16"/>
  <c r="E1570" i="16"/>
  <c r="R1566" i="16"/>
  <c r="D1566" i="16"/>
  <c r="F1566" i="16"/>
  <c r="C1566" i="16"/>
  <c r="E1566" i="16"/>
  <c r="R1560" i="16"/>
  <c r="D1560" i="16"/>
  <c r="F1560" i="16"/>
  <c r="C1560" i="16"/>
  <c r="E1560" i="16"/>
  <c r="R1556" i="16"/>
  <c r="D1556" i="16"/>
  <c r="F1556" i="16"/>
  <c r="C1556" i="16"/>
  <c r="E1556" i="16"/>
  <c r="R1552" i="16"/>
  <c r="D1552" i="16"/>
  <c r="F1552" i="16"/>
  <c r="C1552" i="16"/>
  <c r="E1552" i="16"/>
  <c r="R1548" i="16"/>
  <c r="D1548" i="16"/>
  <c r="F1548" i="16"/>
  <c r="C1548" i="16"/>
  <c r="E1548" i="16"/>
  <c r="R1546" i="16"/>
  <c r="D1546" i="16"/>
  <c r="F1546" i="16"/>
  <c r="C1546" i="16"/>
  <c r="E1546" i="16"/>
  <c r="R1542" i="16"/>
  <c r="D1542" i="16"/>
  <c r="F1542" i="16"/>
  <c r="C1542" i="16"/>
  <c r="E1542" i="16"/>
  <c r="R1538" i="16"/>
  <c r="D1538" i="16"/>
  <c r="F1538" i="16"/>
  <c r="C1538" i="16"/>
  <c r="E1538" i="16"/>
  <c r="R1534" i="16"/>
  <c r="D1534" i="16"/>
  <c r="F1534" i="16"/>
  <c r="C1534" i="16"/>
  <c r="E1534" i="16"/>
  <c r="R1530" i="16"/>
  <c r="D1530" i="16"/>
  <c r="F1530" i="16"/>
  <c r="C1530" i="16"/>
  <c r="E1530" i="16"/>
  <c r="R1526" i="16"/>
  <c r="D1526" i="16"/>
  <c r="F1526" i="16"/>
  <c r="C1526" i="16"/>
  <c r="E1526" i="16"/>
  <c r="R1522" i="16"/>
  <c r="D1522" i="16"/>
  <c r="F1522" i="16"/>
  <c r="C1522" i="16"/>
  <c r="E1522" i="16"/>
  <c r="R1518" i="16"/>
  <c r="D1518" i="16"/>
  <c r="F1518" i="16"/>
  <c r="C1518" i="16"/>
  <c r="E1518" i="16"/>
  <c r="R1514" i="16"/>
  <c r="D1514" i="16"/>
  <c r="F1514" i="16"/>
  <c r="C1514" i="16"/>
  <c r="E1514" i="16"/>
  <c r="R1510" i="16"/>
  <c r="D1510" i="16"/>
  <c r="F1510" i="16"/>
  <c r="C1510" i="16"/>
  <c r="E1510" i="16"/>
  <c r="R1506" i="16"/>
  <c r="D1506" i="16"/>
  <c r="F1506" i="16"/>
  <c r="C1506" i="16"/>
  <c r="E1506" i="16"/>
  <c r="R1502" i="16"/>
  <c r="D1502" i="16"/>
  <c r="F1502" i="16"/>
  <c r="C1502" i="16"/>
  <c r="E1502" i="16"/>
  <c r="R1496" i="16"/>
  <c r="D1496" i="16"/>
  <c r="F1496" i="16"/>
  <c r="C1496" i="16"/>
  <c r="E1496" i="16"/>
  <c r="R1492" i="16"/>
  <c r="D1492" i="16"/>
  <c r="F1492" i="16"/>
  <c r="C1492" i="16"/>
  <c r="E1492" i="16"/>
  <c r="R1488" i="16"/>
  <c r="D1488" i="16"/>
  <c r="F1488" i="16"/>
  <c r="C1488" i="16"/>
  <c r="E1488" i="16"/>
  <c r="R1486" i="16"/>
  <c r="D1486" i="16"/>
  <c r="F1486" i="16"/>
  <c r="C1486" i="16"/>
  <c r="E1486" i="16"/>
  <c r="R1482" i="16"/>
  <c r="D1482" i="16"/>
  <c r="F1482" i="16"/>
  <c r="C1482" i="16"/>
  <c r="E1482" i="16"/>
  <c r="R1478" i="16"/>
  <c r="D1478" i="16"/>
  <c r="F1478" i="16"/>
  <c r="C1478" i="16"/>
  <c r="E1478" i="16"/>
  <c r="R1472" i="16"/>
  <c r="D1472" i="16"/>
  <c r="F1472" i="16"/>
  <c r="C1472" i="16"/>
  <c r="E1472" i="16"/>
  <c r="R1468" i="16"/>
  <c r="D1468" i="16"/>
  <c r="F1468" i="16"/>
  <c r="C1468" i="16"/>
  <c r="E1468" i="16"/>
  <c r="R1464" i="16"/>
  <c r="D1464" i="16"/>
  <c r="F1464" i="16"/>
  <c r="C1464" i="16"/>
  <c r="E1464" i="16"/>
  <c r="R1458" i="16"/>
  <c r="D1458" i="16"/>
  <c r="F1458" i="16"/>
  <c r="C1458" i="16"/>
  <c r="E1458" i="16"/>
  <c r="R1454" i="16"/>
  <c r="D1454" i="16"/>
  <c r="F1454" i="16"/>
  <c r="C1454" i="16"/>
  <c r="E1454" i="16"/>
  <c r="R1450" i="16"/>
  <c r="D1450" i="16"/>
  <c r="F1450" i="16"/>
  <c r="C1450" i="16"/>
  <c r="E1450" i="16"/>
  <c r="R1446" i="16"/>
  <c r="D1446" i="16"/>
  <c r="F1446" i="16"/>
  <c r="C1446" i="16"/>
  <c r="E1446" i="16"/>
  <c r="R1442" i="16"/>
  <c r="D1442" i="16"/>
  <c r="F1442" i="16"/>
  <c r="C1442" i="16"/>
  <c r="E1442" i="16"/>
  <c r="R1438" i="16"/>
  <c r="D1438" i="16"/>
  <c r="F1438" i="16"/>
  <c r="C1438" i="16"/>
  <c r="E1438" i="16"/>
  <c r="R1434" i="16"/>
  <c r="D1434" i="16"/>
  <c r="F1434" i="16"/>
  <c r="C1434" i="16"/>
  <c r="E1434" i="16"/>
  <c r="R1430" i="16"/>
  <c r="D1430" i="16"/>
  <c r="F1430" i="16"/>
  <c r="C1430" i="16"/>
  <c r="E1430" i="16"/>
  <c r="R1426" i="16"/>
  <c r="D1426" i="16"/>
  <c r="F1426" i="16"/>
  <c r="C1426" i="16"/>
  <c r="E1426" i="16"/>
  <c r="R1422" i="16"/>
  <c r="D1422" i="16"/>
  <c r="F1422" i="16"/>
  <c r="C1422" i="16"/>
  <c r="E1422" i="16"/>
  <c r="R1418" i="16"/>
  <c r="D1418" i="16"/>
  <c r="F1418" i="16"/>
  <c r="C1418" i="16"/>
  <c r="E1418" i="16"/>
  <c r="R1414" i="16"/>
  <c r="D1414" i="16"/>
  <c r="F1414" i="16"/>
  <c r="C1414" i="16"/>
  <c r="E1414" i="16"/>
  <c r="R1410" i="16"/>
  <c r="D1410" i="16"/>
  <c r="F1410" i="16"/>
  <c r="C1410" i="16"/>
  <c r="E1410" i="16"/>
  <c r="R1406" i="16"/>
  <c r="D1406" i="16"/>
  <c r="F1406" i="16"/>
  <c r="C1406" i="16"/>
  <c r="E1406" i="16"/>
  <c r="R1402" i="16"/>
  <c r="D1402" i="16"/>
  <c r="F1402" i="16"/>
  <c r="C1402" i="16"/>
  <c r="E1402" i="16"/>
  <c r="R1398" i="16"/>
  <c r="D1398" i="16"/>
  <c r="F1398" i="16"/>
  <c r="C1398" i="16"/>
  <c r="E1398" i="16"/>
  <c r="R1394" i="16"/>
  <c r="D1394" i="16"/>
  <c r="F1394" i="16"/>
  <c r="C1394" i="16"/>
  <c r="E1394" i="16"/>
  <c r="R1390" i="16"/>
  <c r="D1390" i="16"/>
  <c r="F1390" i="16"/>
  <c r="C1390" i="16"/>
  <c r="E1390" i="16"/>
  <c r="R1386" i="16"/>
  <c r="D1386" i="16"/>
  <c r="F1386" i="16"/>
  <c r="C1386" i="16"/>
  <c r="E1386" i="16"/>
  <c r="R1382" i="16"/>
  <c r="D1382" i="16"/>
  <c r="F1382" i="16"/>
  <c r="C1382" i="16"/>
  <c r="E1382" i="16"/>
  <c r="R1378" i="16"/>
  <c r="D1378" i="16"/>
  <c r="F1378" i="16"/>
  <c r="C1378" i="16"/>
  <c r="E1378" i="16"/>
  <c r="R1374" i="16"/>
  <c r="D1374" i="16"/>
  <c r="F1374" i="16"/>
  <c r="C1374" i="16"/>
  <c r="E1374" i="16"/>
  <c r="R1370" i="16"/>
  <c r="D1370" i="16"/>
  <c r="F1370" i="16"/>
  <c r="C1370" i="16"/>
  <c r="E1370" i="16"/>
  <c r="R1364" i="16"/>
  <c r="D1364" i="16"/>
  <c r="F1364" i="16"/>
  <c r="C1364" i="16"/>
  <c r="E1364" i="16"/>
  <c r="R1360" i="16"/>
  <c r="D1360" i="16"/>
  <c r="F1360" i="16"/>
  <c r="C1360" i="16"/>
  <c r="E1360" i="16"/>
  <c r="R1354" i="16"/>
  <c r="D1354" i="16"/>
  <c r="F1354" i="16"/>
  <c r="C1354" i="16"/>
  <c r="E1354" i="16"/>
  <c r="R1350" i="16"/>
  <c r="D1350" i="16"/>
  <c r="F1350" i="16"/>
  <c r="C1350" i="16"/>
  <c r="E1350" i="16"/>
  <c r="R1346" i="16"/>
  <c r="D1346" i="16"/>
  <c r="F1346" i="16"/>
  <c r="C1346" i="16"/>
  <c r="E1346" i="16"/>
  <c r="R1344" i="16"/>
  <c r="D1344" i="16"/>
  <c r="F1344" i="16"/>
  <c r="C1344" i="16"/>
  <c r="E1344" i="16"/>
  <c r="R1340" i="16"/>
  <c r="D1340" i="16"/>
  <c r="F1340" i="16"/>
  <c r="C1340" i="16"/>
  <c r="E1340" i="16"/>
  <c r="R1338" i="16"/>
  <c r="D1338" i="16"/>
  <c r="F1338" i="16"/>
  <c r="C1338" i="16"/>
  <c r="E1338" i="16"/>
  <c r="R1332" i="16"/>
  <c r="D1332" i="16"/>
  <c r="F1332" i="16"/>
  <c r="C1332" i="16"/>
  <c r="E1332" i="16"/>
  <c r="R1328" i="16"/>
  <c r="D1328" i="16"/>
  <c r="F1328" i="16"/>
  <c r="C1328" i="16"/>
  <c r="E1328" i="16"/>
  <c r="R1326" i="16"/>
  <c r="D1326" i="16"/>
  <c r="F1326" i="16"/>
  <c r="C1326" i="16"/>
  <c r="E1326" i="16"/>
  <c r="R1322" i="16"/>
  <c r="D1322" i="16"/>
  <c r="F1322" i="16"/>
  <c r="C1322" i="16"/>
  <c r="E1322" i="16"/>
  <c r="R1318" i="16"/>
  <c r="D1318" i="16"/>
  <c r="F1318" i="16"/>
  <c r="C1318" i="16"/>
  <c r="E1318" i="16"/>
  <c r="R1314" i="16"/>
  <c r="D1314" i="16"/>
  <c r="F1314" i="16"/>
  <c r="C1314" i="16"/>
  <c r="E1314" i="16"/>
  <c r="R1310" i="16"/>
  <c r="D1310" i="16"/>
  <c r="F1310" i="16"/>
  <c r="C1310" i="16"/>
  <c r="E1310" i="16"/>
  <c r="R1306" i="16"/>
  <c r="D1306" i="16"/>
  <c r="F1306" i="16"/>
  <c r="C1306" i="16"/>
  <c r="E1306" i="16"/>
  <c r="R1302" i="16"/>
  <c r="D1302" i="16"/>
  <c r="F1302" i="16"/>
  <c r="C1302" i="16"/>
  <c r="E1302" i="16"/>
  <c r="R1298" i="16"/>
  <c r="D1298" i="16"/>
  <c r="F1298" i="16"/>
  <c r="C1298" i="16"/>
  <c r="E1298" i="16"/>
  <c r="R1296" i="16"/>
  <c r="D1296" i="16"/>
  <c r="F1296" i="16"/>
  <c r="C1296" i="16"/>
  <c r="E1296" i="16"/>
  <c r="R1292" i="16"/>
  <c r="D1292" i="16"/>
  <c r="F1292" i="16"/>
  <c r="C1292" i="16"/>
  <c r="E1292" i="16"/>
  <c r="R1286" i="16"/>
  <c r="D1286" i="16"/>
  <c r="F1286" i="16"/>
  <c r="C1286" i="16"/>
  <c r="E1286" i="16"/>
  <c r="R1282" i="16"/>
  <c r="C1282" i="16"/>
  <c r="E1282" i="16"/>
  <c r="D1282" i="16"/>
  <c r="F1282" i="16"/>
  <c r="R1280" i="16"/>
  <c r="C1280" i="16"/>
  <c r="E1280" i="16"/>
  <c r="D1280" i="16"/>
  <c r="F1280" i="16"/>
  <c r="R1276" i="16"/>
  <c r="C1276" i="16"/>
  <c r="E1276" i="16"/>
  <c r="D1276" i="16"/>
  <c r="F1276" i="16"/>
  <c r="R1272" i="16"/>
  <c r="C1272" i="16"/>
  <c r="E1272" i="16"/>
  <c r="D1272" i="16"/>
  <c r="F1272" i="16"/>
  <c r="R1268" i="16"/>
  <c r="C1268" i="16"/>
  <c r="E1268" i="16"/>
  <c r="D1268" i="16"/>
  <c r="F1268" i="16"/>
  <c r="R1264" i="16"/>
  <c r="C1264" i="16"/>
  <c r="E1264" i="16"/>
  <c r="D1264" i="16"/>
  <c r="F1264" i="16"/>
  <c r="R1258" i="16"/>
  <c r="C1258" i="16"/>
  <c r="E1258" i="16"/>
  <c r="D1258" i="16"/>
  <c r="F1258" i="16"/>
  <c r="R1254" i="16"/>
  <c r="C1254" i="16"/>
  <c r="E1254" i="16"/>
  <c r="D1254" i="16"/>
  <c r="F1254" i="16"/>
  <c r="R1250" i="16"/>
  <c r="C1250" i="16"/>
  <c r="E1250" i="16"/>
  <c r="D1250" i="16"/>
  <c r="F1250" i="16"/>
  <c r="R1246" i="16"/>
  <c r="C1246" i="16"/>
  <c r="E1246" i="16"/>
  <c r="D1246" i="16"/>
  <c r="F1246" i="16"/>
  <c r="R1242" i="16"/>
  <c r="C1242" i="16"/>
  <c r="E1242" i="16"/>
  <c r="D1242" i="16"/>
  <c r="F1242" i="16"/>
  <c r="R1236" i="16"/>
  <c r="C1236" i="16"/>
  <c r="E1236" i="16"/>
  <c r="D1236" i="16"/>
  <c r="F1236" i="16"/>
  <c r="R1232" i="16"/>
  <c r="C1232" i="16"/>
  <c r="E1232" i="16"/>
  <c r="D1232" i="16"/>
  <c r="F1232" i="16"/>
  <c r="R1228" i="16"/>
  <c r="C1228" i="16"/>
  <c r="E1228" i="16"/>
  <c r="D1228" i="16"/>
  <c r="F1228" i="16"/>
  <c r="R1224" i="16"/>
  <c r="C1224" i="16"/>
  <c r="E1224" i="16"/>
  <c r="D1224" i="16"/>
  <c r="F1224" i="16"/>
  <c r="R1220" i="16"/>
  <c r="C1220" i="16"/>
  <c r="E1220" i="16"/>
  <c r="D1220" i="16"/>
  <c r="F1220" i="16"/>
  <c r="R1214" i="16"/>
  <c r="C1214" i="16"/>
  <c r="E1214" i="16"/>
  <c r="D1214" i="16"/>
  <c r="F1214" i="16"/>
  <c r="R1210" i="16"/>
  <c r="C1210" i="16"/>
  <c r="E1210" i="16"/>
  <c r="D1210" i="16"/>
  <c r="F1210" i="16"/>
  <c r="R1206" i="16"/>
  <c r="C1206" i="16"/>
  <c r="E1206" i="16"/>
  <c r="D1206" i="16"/>
  <c r="F1206" i="16"/>
  <c r="R1200" i="16"/>
  <c r="C1200" i="16"/>
  <c r="E1200" i="16"/>
  <c r="D1200" i="16"/>
  <c r="F1200" i="16"/>
  <c r="R1196" i="16"/>
  <c r="C1196" i="16"/>
  <c r="E1196" i="16"/>
  <c r="D1196" i="16"/>
  <c r="F1196" i="16"/>
  <c r="R1194" i="16"/>
  <c r="C1194" i="16"/>
  <c r="E1194" i="16"/>
  <c r="D1194" i="16"/>
  <c r="F1194" i="16"/>
  <c r="R1190" i="16"/>
  <c r="C1190" i="16"/>
  <c r="E1190" i="16"/>
  <c r="D1190" i="16"/>
  <c r="F1190" i="16"/>
  <c r="R1186" i="16"/>
  <c r="C1186" i="16"/>
  <c r="E1186" i="16"/>
  <c r="D1186" i="16"/>
  <c r="F1186" i="16"/>
  <c r="R1182" i="16"/>
  <c r="C1182" i="16"/>
  <c r="E1182" i="16"/>
  <c r="D1182" i="16"/>
  <c r="F1182" i="16"/>
  <c r="R1178" i="16"/>
  <c r="C1178" i="16"/>
  <c r="E1178" i="16"/>
  <c r="D1178" i="16"/>
  <c r="F1178" i="16"/>
  <c r="R1174" i="16"/>
  <c r="C1174" i="16"/>
  <c r="E1174" i="16"/>
  <c r="D1174" i="16"/>
  <c r="F1174" i="16"/>
  <c r="R1170" i="16"/>
  <c r="C1170" i="16"/>
  <c r="E1170" i="16"/>
  <c r="D1170" i="16"/>
  <c r="F1170" i="16"/>
  <c r="R1164" i="16"/>
  <c r="C1164" i="16"/>
  <c r="E1164" i="16"/>
  <c r="D1164" i="16"/>
  <c r="F1164" i="16"/>
  <c r="R1160" i="16"/>
  <c r="C1160" i="16"/>
  <c r="E1160" i="16"/>
  <c r="D1160" i="16"/>
  <c r="F1160" i="16"/>
  <c r="R1156" i="16"/>
  <c r="C1156" i="16"/>
  <c r="E1156" i="16"/>
  <c r="D1156" i="16"/>
  <c r="F1156" i="16"/>
  <c r="R1154" i="16"/>
  <c r="C1154" i="16"/>
  <c r="E1154" i="16"/>
  <c r="D1154" i="16"/>
  <c r="F1154" i="16"/>
  <c r="R1150" i="16"/>
  <c r="C1150" i="16"/>
  <c r="E1150" i="16"/>
  <c r="D1150" i="16"/>
  <c r="F1150" i="16"/>
  <c r="R1144" i="16"/>
  <c r="C1144" i="16"/>
  <c r="E1144" i="16"/>
  <c r="D1144" i="16"/>
  <c r="F1144" i="16"/>
  <c r="R1140" i="16"/>
  <c r="C1140" i="16"/>
  <c r="E1140" i="16"/>
  <c r="D1140" i="16"/>
  <c r="F1140" i="16"/>
  <c r="R1136" i="16"/>
  <c r="C1136" i="16"/>
  <c r="E1136" i="16"/>
  <c r="D1136" i="16"/>
  <c r="F1136" i="16"/>
  <c r="R1132" i="16"/>
  <c r="C1132" i="16"/>
  <c r="E1132" i="16"/>
  <c r="D1132" i="16"/>
  <c r="F1132" i="16"/>
  <c r="R1128" i="16"/>
  <c r="C1128" i="16"/>
  <c r="E1128" i="16"/>
  <c r="D1128" i="16"/>
  <c r="F1128" i="16"/>
  <c r="R1124" i="16"/>
  <c r="C1124" i="16"/>
  <c r="E1124" i="16"/>
  <c r="D1124" i="16"/>
  <c r="F1124" i="16"/>
  <c r="R1118" i="16"/>
  <c r="C1118" i="16"/>
  <c r="E1118" i="16"/>
  <c r="D1118" i="16"/>
  <c r="F1118" i="16"/>
  <c r="R1114" i="16"/>
  <c r="C1114" i="16"/>
  <c r="E1114" i="16"/>
  <c r="D1114" i="16"/>
  <c r="F1114" i="16"/>
  <c r="R1110" i="16"/>
  <c r="C1110" i="16"/>
  <c r="E1110" i="16"/>
  <c r="D1110" i="16"/>
  <c r="F1110" i="16"/>
  <c r="R1106" i="16"/>
  <c r="S1109" i="19" s="1"/>
  <c r="C1109" i="19"/>
  <c r="C1106" i="16"/>
  <c r="D1109" i="19" s="1"/>
  <c r="E1106" i="16"/>
  <c r="F1109" i="19" s="1"/>
  <c r="D1106" i="16"/>
  <c r="E1109" i="19" s="1"/>
  <c r="F1106" i="16"/>
  <c r="G1109" i="19" s="1"/>
  <c r="T1109" i="19" s="1"/>
  <c r="U1109" i="19" s="1"/>
  <c r="R1100" i="16"/>
  <c r="S1103" i="19" s="1"/>
  <c r="C1103" i="19"/>
  <c r="C1100" i="16"/>
  <c r="D1103" i="19" s="1"/>
  <c r="E1100" i="16"/>
  <c r="F1103" i="19" s="1"/>
  <c r="D1100" i="16"/>
  <c r="E1103" i="19" s="1"/>
  <c r="F1100" i="16"/>
  <c r="G1103" i="19" s="1"/>
  <c r="T1103" i="19" s="1"/>
  <c r="U1103" i="19" s="1"/>
  <c r="R1096" i="16"/>
  <c r="S1099" i="19" s="1"/>
  <c r="C1099" i="19"/>
  <c r="C1096" i="16"/>
  <c r="D1099" i="19" s="1"/>
  <c r="E1096" i="16"/>
  <c r="F1099" i="19" s="1"/>
  <c r="D1096" i="16"/>
  <c r="E1099" i="19" s="1"/>
  <c r="F1096" i="16"/>
  <c r="G1099" i="19" s="1"/>
  <c r="T1099" i="19" s="1"/>
  <c r="U1099" i="19" s="1"/>
  <c r="R1094" i="16"/>
  <c r="S1097" i="19" s="1"/>
  <c r="C1097" i="19"/>
  <c r="C1094" i="16"/>
  <c r="D1097" i="19" s="1"/>
  <c r="E1094" i="16"/>
  <c r="F1097" i="19" s="1"/>
  <c r="D1094" i="16"/>
  <c r="E1097" i="19" s="1"/>
  <c r="F1094" i="16"/>
  <c r="G1097" i="19" s="1"/>
  <c r="T1097" i="19" s="1"/>
  <c r="U1097" i="19" s="1"/>
  <c r="R1090" i="16"/>
  <c r="S1093" i="19" s="1"/>
  <c r="C1093" i="19"/>
  <c r="C1090" i="16"/>
  <c r="D1093" i="19" s="1"/>
  <c r="E1090" i="16"/>
  <c r="F1093" i="19" s="1"/>
  <c r="D1090" i="16"/>
  <c r="E1093" i="19" s="1"/>
  <c r="F1090" i="16"/>
  <c r="G1093" i="19" s="1"/>
  <c r="T1093" i="19" s="1"/>
  <c r="U1093" i="19" s="1"/>
  <c r="R1086" i="16"/>
  <c r="S1089" i="19" s="1"/>
  <c r="C1089" i="19"/>
  <c r="C1086" i="16"/>
  <c r="D1089" i="19" s="1"/>
  <c r="E1086" i="16"/>
  <c r="F1089" i="19" s="1"/>
  <c r="D1086" i="16"/>
  <c r="E1089" i="19" s="1"/>
  <c r="F1086" i="16"/>
  <c r="G1089" i="19" s="1"/>
  <c r="T1089" i="19" s="1"/>
  <c r="U1089" i="19" s="1"/>
  <c r="R1080" i="16"/>
  <c r="S1083" i="19" s="1"/>
  <c r="C1083" i="19"/>
  <c r="C1080" i="16"/>
  <c r="D1083" i="19" s="1"/>
  <c r="E1080" i="16"/>
  <c r="F1083" i="19" s="1"/>
  <c r="D1080" i="16"/>
  <c r="E1083" i="19" s="1"/>
  <c r="F1080" i="16"/>
  <c r="G1083" i="19" s="1"/>
  <c r="T1083" i="19" s="1"/>
  <c r="U1083" i="19" s="1"/>
  <c r="R1076" i="16"/>
  <c r="S1079" i="19" s="1"/>
  <c r="C1079" i="19"/>
  <c r="C1076" i="16"/>
  <c r="D1079" i="19" s="1"/>
  <c r="E1076" i="16"/>
  <c r="F1079" i="19" s="1"/>
  <c r="D1076" i="16"/>
  <c r="E1079" i="19" s="1"/>
  <c r="F1076" i="16"/>
  <c r="G1079" i="19" s="1"/>
  <c r="T1079" i="19" s="1"/>
  <c r="U1079" i="19" s="1"/>
  <c r="R1072" i="16"/>
  <c r="S1075" i="19" s="1"/>
  <c r="C1075" i="19"/>
  <c r="C1072" i="16"/>
  <c r="D1075" i="19" s="1"/>
  <c r="E1072" i="16"/>
  <c r="F1075" i="19" s="1"/>
  <c r="D1072" i="16"/>
  <c r="E1075" i="19" s="1"/>
  <c r="F1072" i="16"/>
  <c r="G1075" i="19" s="1"/>
  <c r="T1075" i="19" s="1"/>
  <c r="U1075" i="19" s="1"/>
  <c r="R1068" i="16"/>
  <c r="S1071" i="19" s="1"/>
  <c r="C1071" i="19"/>
  <c r="C1068" i="16"/>
  <c r="D1071" i="19" s="1"/>
  <c r="E1068" i="16"/>
  <c r="F1071" i="19" s="1"/>
  <c r="D1068" i="16"/>
  <c r="E1071" i="19"/>
  <c r="F1068" i="16"/>
  <c r="G1071" i="19" s="1"/>
  <c r="T1071" i="19" s="1"/>
  <c r="U1071" i="19" s="1"/>
  <c r="R1064" i="16"/>
  <c r="S1067" i="19" s="1"/>
  <c r="C1067" i="19"/>
  <c r="C1064" i="16"/>
  <c r="D1067" i="19" s="1"/>
  <c r="E1064" i="16"/>
  <c r="F1067" i="19" s="1"/>
  <c r="D1064" i="16"/>
  <c r="E1067" i="19" s="1"/>
  <c r="F1064" i="16"/>
  <c r="G1067" i="19" s="1"/>
  <c r="T1067" i="19" s="1"/>
  <c r="U1067" i="19" s="1"/>
  <c r="R1060" i="16"/>
  <c r="S1063" i="19" s="1"/>
  <c r="C1063" i="19"/>
  <c r="C1060" i="16"/>
  <c r="D1063" i="19" s="1"/>
  <c r="E1060" i="16"/>
  <c r="F1063" i="19" s="1"/>
  <c r="D1060" i="16"/>
  <c r="E1063" i="19" s="1"/>
  <c r="F1060" i="16"/>
  <c r="G1063" i="19" s="1"/>
  <c r="T1063" i="19" s="1"/>
  <c r="U1063" i="19" s="1"/>
  <c r="R1056" i="16"/>
  <c r="S1059" i="19" s="1"/>
  <c r="C1059" i="19"/>
  <c r="C1056" i="16"/>
  <c r="D1059" i="19" s="1"/>
  <c r="E1056" i="16"/>
  <c r="F1059" i="19" s="1"/>
  <c r="D1056" i="16"/>
  <c r="E1059" i="19" s="1"/>
  <c r="F1056" i="16"/>
  <c r="G1059" i="19" s="1"/>
  <c r="T1059" i="19" s="1"/>
  <c r="U1059" i="19" s="1"/>
  <c r="R1052" i="16"/>
  <c r="S1055" i="19" s="1"/>
  <c r="C1055" i="19"/>
  <c r="C1052" i="16"/>
  <c r="D1055" i="19" s="1"/>
  <c r="E1052" i="16"/>
  <c r="F1055" i="19" s="1"/>
  <c r="D1052" i="16"/>
  <c r="E1055" i="19" s="1"/>
  <c r="F1052" i="16"/>
  <c r="G1055" i="19" s="1"/>
  <c r="T1055" i="19" s="1"/>
  <c r="U1055" i="19" s="1"/>
  <c r="R1048" i="16"/>
  <c r="S1051" i="19" s="1"/>
  <c r="C1051" i="19"/>
  <c r="C1048" i="16"/>
  <c r="D1051" i="19" s="1"/>
  <c r="E1048" i="16"/>
  <c r="F1051" i="19" s="1"/>
  <c r="D1048" i="16"/>
  <c r="E1051" i="19" s="1"/>
  <c r="F1048" i="16"/>
  <c r="G1051" i="19" s="1"/>
  <c r="T1051" i="19" s="1"/>
  <c r="U1051" i="19" s="1"/>
  <c r="R1044" i="16"/>
  <c r="S1047" i="19" s="1"/>
  <c r="C1047" i="19"/>
  <c r="C1044" i="16"/>
  <c r="D1047" i="19" s="1"/>
  <c r="E1044" i="16"/>
  <c r="F1047" i="19" s="1"/>
  <c r="D1044" i="16"/>
  <c r="E1047" i="19" s="1"/>
  <c r="F1044" i="16"/>
  <c r="G1047" i="19"/>
  <c r="T1047" i="19" s="1"/>
  <c r="U1047" i="19" s="1"/>
  <c r="R1040" i="16"/>
  <c r="S1043" i="19" s="1"/>
  <c r="C1043" i="19"/>
  <c r="C1040" i="16"/>
  <c r="D1043" i="19" s="1"/>
  <c r="E1040" i="16"/>
  <c r="F1043" i="19" s="1"/>
  <c r="D1040" i="16"/>
  <c r="E1043" i="19" s="1"/>
  <c r="F1040" i="16"/>
  <c r="G1043" i="19" s="1"/>
  <c r="T1043" i="19" s="1"/>
  <c r="U1043" i="19" s="1"/>
  <c r="R1036" i="16"/>
  <c r="S1039" i="19" s="1"/>
  <c r="C1039" i="19"/>
  <c r="C1036" i="16"/>
  <c r="D1039" i="19" s="1"/>
  <c r="E1036" i="16"/>
  <c r="F1039" i="19" s="1"/>
  <c r="D1036" i="16"/>
  <c r="E1039" i="19" s="1"/>
  <c r="F1036" i="16"/>
  <c r="G1039" i="19" s="1"/>
  <c r="T1039" i="19" s="1"/>
  <c r="U1039" i="19" s="1"/>
  <c r="R1032" i="16"/>
  <c r="S1035" i="19" s="1"/>
  <c r="C1035" i="19"/>
  <c r="C1032" i="16"/>
  <c r="D1035" i="19" s="1"/>
  <c r="E1032" i="16"/>
  <c r="F1035" i="19" s="1"/>
  <c r="D1032" i="16"/>
  <c r="E1035" i="19" s="1"/>
  <c r="F1032" i="16"/>
  <c r="G1035" i="19" s="1"/>
  <c r="T1035" i="19" s="1"/>
  <c r="U1035" i="19" s="1"/>
  <c r="R1028" i="16"/>
  <c r="S1031" i="19" s="1"/>
  <c r="C1031" i="19"/>
  <c r="C1028" i="16"/>
  <c r="D1031" i="19" s="1"/>
  <c r="E1028" i="16"/>
  <c r="F1031" i="19" s="1"/>
  <c r="D1028" i="16"/>
  <c r="E1031" i="19" s="1"/>
  <c r="F1028" i="16"/>
  <c r="G1031" i="19" s="1"/>
  <c r="T1031" i="19" s="1"/>
  <c r="U1031" i="19" s="1"/>
  <c r="R1024" i="16"/>
  <c r="S1027" i="19" s="1"/>
  <c r="C1027" i="19"/>
  <c r="C1024" i="16"/>
  <c r="D1027" i="19" s="1"/>
  <c r="E1024" i="16"/>
  <c r="F1027" i="19" s="1"/>
  <c r="D1024" i="16"/>
  <c r="E1027" i="19" s="1"/>
  <c r="F1024" i="16"/>
  <c r="G1027" i="19" s="1"/>
  <c r="T1027" i="19" s="1"/>
  <c r="U1027" i="19" s="1"/>
  <c r="R1022" i="16"/>
  <c r="S1025" i="19" s="1"/>
  <c r="C1025" i="19"/>
  <c r="C1022" i="16"/>
  <c r="D1025" i="19" s="1"/>
  <c r="E1022" i="16"/>
  <c r="F1025" i="19" s="1"/>
  <c r="D1022" i="16"/>
  <c r="E1025" i="19" s="1"/>
  <c r="F1022" i="16"/>
  <c r="G1025" i="19" s="1"/>
  <c r="T1025" i="19" s="1"/>
  <c r="U1025" i="19" s="1"/>
  <c r="R1018" i="16"/>
  <c r="S1021" i="19" s="1"/>
  <c r="C1021" i="19"/>
  <c r="C1018" i="16"/>
  <c r="D1021" i="19" s="1"/>
  <c r="E1018" i="16"/>
  <c r="F1021" i="19" s="1"/>
  <c r="D1018" i="16"/>
  <c r="E1021" i="19" s="1"/>
  <c r="F1018" i="16"/>
  <c r="G1021" i="19" s="1"/>
  <c r="T1021" i="19" s="1"/>
  <c r="U1021" i="19" s="1"/>
  <c r="R1014" i="16"/>
  <c r="S1017" i="19" s="1"/>
  <c r="C1017" i="19"/>
  <c r="C1014" i="16"/>
  <c r="D1017" i="19" s="1"/>
  <c r="E1014" i="16"/>
  <c r="F1017" i="19" s="1"/>
  <c r="D1014" i="16"/>
  <c r="E1017" i="19" s="1"/>
  <c r="F1014" i="16"/>
  <c r="G1017" i="19" s="1"/>
  <c r="T1017" i="19" s="1"/>
  <c r="U1017" i="19" s="1"/>
  <c r="R1010" i="16"/>
  <c r="S1013" i="19" s="1"/>
  <c r="C1013" i="19"/>
  <c r="C1010" i="16"/>
  <c r="D1013" i="19" s="1"/>
  <c r="E1010" i="16"/>
  <c r="F1013" i="19" s="1"/>
  <c r="D1010" i="16"/>
  <c r="E1013" i="19" s="1"/>
  <c r="F1010" i="16"/>
  <c r="G1013" i="19" s="1"/>
  <c r="T1013" i="19" s="1"/>
  <c r="U1013" i="19" s="1"/>
  <c r="R1006" i="16"/>
  <c r="S1009" i="19" s="1"/>
  <c r="C1009" i="19"/>
  <c r="C1006" i="16"/>
  <c r="D1009" i="19" s="1"/>
  <c r="E1006" i="16"/>
  <c r="F1009" i="19" s="1"/>
  <c r="D1006" i="16"/>
  <c r="E1009" i="19" s="1"/>
  <c r="F1006" i="16"/>
  <c r="G1009" i="19" s="1"/>
  <c r="T1009" i="19" s="1"/>
  <c r="U1009" i="19" s="1"/>
  <c r="R1000" i="16"/>
  <c r="S1003" i="19" s="1"/>
  <c r="C1003" i="19"/>
  <c r="C1000" i="16"/>
  <c r="D1003" i="19" s="1"/>
  <c r="E1000" i="16"/>
  <c r="F1003" i="19" s="1"/>
  <c r="D1000" i="16"/>
  <c r="E1003" i="19" s="1"/>
  <c r="F1000" i="16"/>
  <c r="G1003" i="19" s="1"/>
  <c r="T1003" i="19" s="1"/>
  <c r="U1003" i="19" s="1"/>
  <c r="R996" i="16"/>
  <c r="S999" i="19" s="1"/>
  <c r="C999" i="19"/>
  <c r="C996" i="16"/>
  <c r="D999" i="19" s="1"/>
  <c r="E996" i="16"/>
  <c r="F999" i="19" s="1"/>
  <c r="D996" i="16"/>
  <c r="E999" i="19" s="1"/>
  <c r="F996" i="16"/>
  <c r="G999" i="19" s="1"/>
  <c r="T999" i="19" s="1"/>
  <c r="U999" i="19" s="1"/>
  <c r="R992" i="16"/>
  <c r="S995" i="19" s="1"/>
  <c r="C995" i="19"/>
  <c r="C992" i="16"/>
  <c r="D995" i="19" s="1"/>
  <c r="E992" i="16"/>
  <c r="F995" i="19" s="1"/>
  <c r="D992" i="16"/>
  <c r="E995" i="19" s="1"/>
  <c r="F992" i="16"/>
  <c r="G995" i="19" s="1"/>
  <c r="T995" i="19" s="1"/>
  <c r="U995" i="19" s="1"/>
  <c r="R988" i="16"/>
  <c r="S991" i="19" s="1"/>
  <c r="C991" i="19"/>
  <c r="C988" i="16"/>
  <c r="D991" i="19" s="1"/>
  <c r="E988" i="16"/>
  <c r="F991" i="19" s="1"/>
  <c r="D988" i="16"/>
  <c r="E991" i="19" s="1"/>
  <c r="F988" i="16"/>
  <c r="G991" i="19" s="1"/>
  <c r="T991" i="19" s="1"/>
  <c r="U991" i="19" s="1"/>
  <c r="R984" i="16"/>
  <c r="S987" i="19" s="1"/>
  <c r="C987" i="19"/>
  <c r="C984" i="16"/>
  <c r="D987" i="19" s="1"/>
  <c r="E984" i="16"/>
  <c r="F987" i="19" s="1"/>
  <c r="D984" i="16"/>
  <c r="E987" i="19" s="1"/>
  <c r="F984" i="16"/>
  <c r="G987" i="19" s="1"/>
  <c r="T987" i="19" s="1"/>
  <c r="U987" i="19" s="1"/>
  <c r="R978" i="16"/>
  <c r="S981" i="19" s="1"/>
  <c r="C981" i="19"/>
  <c r="C978" i="16"/>
  <c r="D981" i="19" s="1"/>
  <c r="E978" i="16"/>
  <c r="F981" i="19" s="1"/>
  <c r="D978" i="16"/>
  <c r="E981" i="19" s="1"/>
  <c r="F978" i="16"/>
  <c r="G981" i="19" s="1"/>
  <c r="T981" i="19" s="1"/>
  <c r="U981" i="19" s="1"/>
  <c r="R974" i="16"/>
  <c r="S977" i="19" s="1"/>
  <c r="C977" i="19"/>
  <c r="C974" i="16"/>
  <c r="D977" i="19" s="1"/>
  <c r="E974" i="16"/>
  <c r="F977" i="19" s="1"/>
  <c r="D974" i="16"/>
  <c r="E977" i="19" s="1"/>
  <c r="F974" i="16"/>
  <c r="G977" i="19" s="1"/>
  <c r="T977" i="19" s="1"/>
  <c r="U977" i="19" s="1"/>
  <c r="R970" i="16"/>
  <c r="S973" i="19" s="1"/>
  <c r="C973" i="19"/>
  <c r="C970" i="16"/>
  <c r="D973" i="19" s="1"/>
  <c r="E970" i="16"/>
  <c r="F973" i="19" s="1"/>
  <c r="D970" i="16"/>
  <c r="E973" i="19" s="1"/>
  <c r="F970" i="16"/>
  <c r="G973" i="19" s="1"/>
  <c r="T973" i="19" s="1"/>
  <c r="U973" i="19" s="1"/>
  <c r="R966" i="16"/>
  <c r="S969" i="19" s="1"/>
  <c r="C969" i="19"/>
  <c r="C966" i="16"/>
  <c r="D969" i="19" s="1"/>
  <c r="E966" i="16"/>
  <c r="F969" i="19"/>
  <c r="D966" i="16"/>
  <c r="E969" i="19" s="1"/>
  <c r="F966" i="16"/>
  <c r="G969" i="19" s="1"/>
  <c r="T969" i="19" s="1"/>
  <c r="U969" i="19" s="1"/>
  <c r="R962" i="16"/>
  <c r="S965" i="19" s="1"/>
  <c r="C965" i="19"/>
  <c r="C962" i="16"/>
  <c r="D965" i="19" s="1"/>
  <c r="E962" i="16"/>
  <c r="F965" i="19" s="1"/>
  <c r="D962" i="16"/>
  <c r="E965" i="19" s="1"/>
  <c r="F962" i="16"/>
  <c r="G965" i="19" s="1"/>
  <c r="T965" i="19" s="1"/>
  <c r="U965" i="19" s="1"/>
  <c r="R958" i="16"/>
  <c r="S961" i="19" s="1"/>
  <c r="C961" i="19"/>
  <c r="C958" i="16"/>
  <c r="D961" i="19" s="1"/>
  <c r="E958" i="16"/>
  <c r="F961" i="19" s="1"/>
  <c r="D958" i="16"/>
  <c r="E961" i="19" s="1"/>
  <c r="F958" i="16"/>
  <c r="G961" i="19" s="1"/>
  <c r="T961" i="19" s="1"/>
  <c r="U961" i="19" s="1"/>
  <c r="R956" i="16"/>
  <c r="S959" i="19" s="1"/>
  <c r="C959" i="19"/>
  <c r="C956" i="16"/>
  <c r="D959" i="19" s="1"/>
  <c r="E956" i="16"/>
  <c r="F959" i="19" s="1"/>
  <c r="D956" i="16"/>
  <c r="E959" i="19" s="1"/>
  <c r="F956" i="16"/>
  <c r="G959" i="19" s="1"/>
  <c r="T959" i="19" s="1"/>
  <c r="U959" i="19" s="1"/>
  <c r="R952" i="16"/>
  <c r="S955" i="19" s="1"/>
  <c r="C955" i="19"/>
  <c r="C952" i="16"/>
  <c r="D955" i="19" s="1"/>
  <c r="E952" i="16"/>
  <c r="F955" i="19" s="1"/>
  <c r="D952" i="16"/>
  <c r="E955" i="19" s="1"/>
  <c r="F952" i="16"/>
  <c r="G955" i="19" s="1"/>
  <c r="T955" i="19" s="1"/>
  <c r="U955" i="19" s="1"/>
  <c r="R948" i="16"/>
  <c r="S951" i="19" s="1"/>
  <c r="C951" i="19"/>
  <c r="C948" i="16"/>
  <c r="D951" i="19" s="1"/>
  <c r="E948" i="16"/>
  <c r="F951" i="19" s="1"/>
  <c r="D948" i="16"/>
  <c r="E951" i="19" s="1"/>
  <c r="F948" i="16"/>
  <c r="G951" i="19" s="1"/>
  <c r="T951" i="19" s="1"/>
  <c r="U951" i="19" s="1"/>
  <c r="R944" i="16"/>
  <c r="S947" i="19" s="1"/>
  <c r="C947" i="19"/>
  <c r="C944" i="16"/>
  <c r="D947" i="19" s="1"/>
  <c r="E944" i="16"/>
  <c r="F947" i="19" s="1"/>
  <c r="D944" i="16"/>
  <c r="E947" i="19" s="1"/>
  <c r="F944" i="16"/>
  <c r="G947" i="19" s="1"/>
  <c r="T947" i="19" s="1"/>
  <c r="U947" i="19" s="1"/>
  <c r="R940" i="16"/>
  <c r="S943" i="19" s="1"/>
  <c r="C943" i="19"/>
  <c r="C940" i="16"/>
  <c r="D943" i="19" s="1"/>
  <c r="E940" i="16"/>
  <c r="F943" i="19" s="1"/>
  <c r="D940" i="16"/>
  <c r="E943" i="19" s="1"/>
  <c r="F940" i="16"/>
  <c r="G943" i="19" s="1"/>
  <c r="T943" i="19" s="1"/>
  <c r="U943" i="19" s="1"/>
  <c r="R934" i="16"/>
  <c r="S937" i="19" s="1"/>
  <c r="C937" i="19"/>
  <c r="C934" i="16"/>
  <c r="D937" i="19" s="1"/>
  <c r="E934" i="16"/>
  <c r="F937" i="19" s="1"/>
  <c r="D934" i="16"/>
  <c r="E937" i="19" s="1"/>
  <c r="F934" i="16"/>
  <c r="G937" i="19" s="1"/>
  <c r="T937" i="19" s="1"/>
  <c r="U937" i="19" s="1"/>
  <c r="R930" i="16"/>
  <c r="S933" i="19" s="1"/>
  <c r="C933" i="19"/>
  <c r="C930" i="16"/>
  <c r="D933" i="19" s="1"/>
  <c r="E930" i="16"/>
  <c r="F933" i="19" s="1"/>
  <c r="D930" i="16"/>
  <c r="E933" i="19" s="1"/>
  <c r="F930" i="16"/>
  <c r="G933" i="19" s="1"/>
  <c r="T933" i="19" s="1"/>
  <c r="U933" i="19" s="1"/>
  <c r="R928" i="16"/>
  <c r="S931" i="19" s="1"/>
  <c r="C931" i="19"/>
  <c r="C928" i="16"/>
  <c r="D931" i="19" s="1"/>
  <c r="E928" i="16"/>
  <c r="F931" i="19" s="1"/>
  <c r="D928" i="16"/>
  <c r="E931" i="19" s="1"/>
  <c r="F928" i="16"/>
  <c r="G931" i="19" s="1"/>
  <c r="T931" i="19" s="1"/>
  <c r="U931" i="19" s="1"/>
  <c r="R924" i="16"/>
  <c r="S927" i="19" s="1"/>
  <c r="C927" i="19"/>
  <c r="C924" i="16"/>
  <c r="D927" i="19" s="1"/>
  <c r="E924" i="16"/>
  <c r="F927" i="19" s="1"/>
  <c r="D924" i="16"/>
  <c r="E927" i="19" s="1"/>
  <c r="F924" i="16"/>
  <c r="G927" i="19" s="1"/>
  <c r="T927" i="19" s="1"/>
  <c r="U927" i="19" s="1"/>
  <c r="R920" i="16"/>
  <c r="S923" i="19" s="1"/>
  <c r="C923" i="19"/>
  <c r="C920" i="16"/>
  <c r="D923" i="19" s="1"/>
  <c r="E920" i="16"/>
  <c r="F923" i="19" s="1"/>
  <c r="D920" i="16"/>
  <c r="E923" i="19" s="1"/>
  <c r="F920" i="16"/>
  <c r="G923" i="19" s="1"/>
  <c r="T923" i="19" s="1"/>
  <c r="U923" i="19" s="1"/>
  <c r="R914" i="16"/>
  <c r="S917" i="19" s="1"/>
  <c r="C917" i="19"/>
  <c r="C914" i="16"/>
  <c r="D917" i="19" s="1"/>
  <c r="E914" i="16"/>
  <c r="F917" i="19" s="1"/>
  <c r="D914" i="16"/>
  <c r="E917" i="19" s="1"/>
  <c r="F914" i="16"/>
  <c r="G917" i="19" s="1"/>
  <c r="T917" i="19" s="1"/>
  <c r="U917" i="19" s="1"/>
  <c r="R910" i="16"/>
  <c r="S913" i="19" s="1"/>
  <c r="C913" i="19"/>
  <c r="C910" i="16"/>
  <c r="D913" i="19" s="1"/>
  <c r="E910" i="16"/>
  <c r="F913" i="19" s="1"/>
  <c r="D910" i="16"/>
  <c r="E913" i="19" s="1"/>
  <c r="F910" i="16"/>
  <c r="G913" i="19" s="1"/>
  <c r="T913" i="19" s="1"/>
  <c r="U913" i="19" s="1"/>
  <c r="R904" i="16"/>
  <c r="S907" i="19" s="1"/>
  <c r="C907" i="19"/>
  <c r="C904" i="16"/>
  <c r="D907" i="19" s="1"/>
  <c r="E904" i="16"/>
  <c r="F907" i="19" s="1"/>
  <c r="D904" i="16"/>
  <c r="E907" i="19" s="1"/>
  <c r="F904" i="16"/>
  <c r="G907" i="19" s="1"/>
  <c r="T907" i="19" s="1"/>
  <c r="U907" i="19" s="1"/>
  <c r="R900" i="16"/>
  <c r="S903" i="19" s="1"/>
  <c r="C903" i="19"/>
  <c r="C900" i="16"/>
  <c r="D903" i="19" s="1"/>
  <c r="E900" i="16"/>
  <c r="F903" i="19" s="1"/>
  <c r="D900" i="16"/>
  <c r="E903" i="19" s="1"/>
  <c r="F900" i="16"/>
  <c r="G903" i="19" s="1"/>
  <c r="T903" i="19" s="1"/>
  <c r="U903" i="19" s="1"/>
  <c r="R896" i="16"/>
  <c r="S899" i="19" s="1"/>
  <c r="C899" i="19"/>
  <c r="C896" i="16"/>
  <c r="D899" i="19" s="1"/>
  <c r="E896" i="16"/>
  <c r="F899" i="19" s="1"/>
  <c r="D896" i="16"/>
  <c r="E899" i="19" s="1"/>
  <c r="F896" i="16"/>
  <c r="G899" i="19" s="1"/>
  <c r="T899" i="19" s="1"/>
  <c r="U899" i="19" s="1"/>
  <c r="R892" i="16"/>
  <c r="S895" i="19" s="1"/>
  <c r="C895" i="19"/>
  <c r="C892" i="16"/>
  <c r="D895" i="19" s="1"/>
  <c r="E892" i="16"/>
  <c r="F895" i="19" s="1"/>
  <c r="D892" i="16"/>
  <c r="E895" i="19" s="1"/>
  <c r="F892" i="16"/>
  <c r="G895" i="19" s="1"/>
  <c r="T895" i="19" s="1"/>
  <c r="U895" i="19" s="1"/>
  <c r="R890" i="16"/>
  <c r="S893" i="19" s="1"/>
  <c r="C893" i="19"/>
  <c r="C890" i="16"/>
  <c r="D893" i="19" s="1"/>
  <c r="E890" i="16"/>
  <c r="F893" i="19" s="1"/>
  <c r="D890" i="16"/>
  <c r="E893" i="19" s="1"/>
  <c r="F890" i="16"/>
  <c r="G893" i="19" s="1"/>
  <c r="T893" i="19" s="1"/>
  <c r="U893" i="19" s="1"/>
  <c r="R886" i="16"/>
  <c r="S889" i="19" s="1"/>
  <c r="C889" i="19"/>
  <c r="C886" i="16"/>
  <c r="D889" i="19" s="1"/>
  <c r="E886" i="16"/>
  <c r="F889" i="19" s="1"/>
  <c r="D886" i="16"/>
  <c r="E889" i="19" s="1"/>
  <c r="F886" i="16"/>
  <c r="G889" i="19" s="1"/>
  <c r="T889" i="19" s="1"/>
  <c r="U889" i="19" s="1"/>
  <c r="R882" i="16"/>
  <c r="S885" i="19" s="1"/>
  <c r="C885" i="19"/>
  <c r="C882" i="16"/>
  <c r="D885" i="19" s="1"/>
  <c r="E882" i="16"/>
  <c r="F885" i="19" s="1"/>
  <c r="D882" i="16"/>
  <c r="E885" i="19" s="1"/>
  <c r="F882" i="16"/>
  <c r="G885" i="19" s="1"/>
  <c r="T885" i="19" s="1"/>
  <c r="U885" i="19" s="1"/>
  <c r="R880" i="16"/>
  <c r="S883" i="19" s="1"/>
  <c r="C883" i="19"/>
  <c r="C880" i="16"/>
  <c r="D883" i="19" s="1"/>
  <c r="E880" i="16"/>
  <c r="F883" i="19" s="1"/>
  <c r="D880" i="16"/>
  <c r="E883" i="19" s="1"/>
  <c r="F880" i="16"/>
  <c r="G883" i="19" s="1"/>
  <c r="T883" i="19" s="1"/>
  <c r="U883" i="19" s="1"/>
  <c r="R876" i="16"/>
  <c r="S879" i="19" s="1"/>
  <c r="C879" i="19"/>
  <c r="C876" i="16"/>
  <c r="D879" i="19" s="1"/>
  <c r="E876" i="16"/>
  <c r="F879" i="19" s="1"/>
  <c r="D876" i="16"/>
  <c r="E879" i="19" s="1"/>
  <c r="F876" i="16"/>
  <c r="G879" i="19" s="1"/>
  <c r="T879" i="19" s="1"/>
  <c r="U879" i="19" s="1"/>
  <c r="R872" i="16"/>
  <c r="S875" i="19" s="1"/>
  <c r="C875" i="19"/>
  <c r="C872" i="16"/>
  <c r="D875" i="19" s="1"/>
  <c r="E872" i="16"/>
  <c r="F875" i="19" s="1"/>
  <c r="D872" i="16"/>
  <c r="E875" i="19" s="1"/>
  <c r="F872" i="16"/>
  <c r="G875" i="19" s="1"/>
  <c r="T875" i="19" s="1"/>
  <c r="U875" i="19" s="1"/>
  <c r="R868" i="16"/>
  <c r="S871" i="19" s="1"/>
  <c r="C871" i="19"/>
  <c r="C868" i="16"/>
  <c r="D871" i="19" s="1"/>
  <c r="E868" i="16"/>
  <c r="F871" i="19" s="1"/>
  <c r="D868" i="16"/>
  <c r="E871" i="19" s="1"/>
  <c r="F868" i="16"/>
  <c r="G871" i="19" s="1"/>
  <c r="T871" i="19" s="1"/>
  <c r="U871" i="19" s="1"/>
  <c r="R864" i="16"/>
  <c r="S867" i="19" s="1"/>
  <c r="C867" i="19"/>
  <c r="C864" i="16"/>
  <c r="D867" i="19" s="1"/>
  <c r="E864" i="16"/>
  <c r="F867" i="19" s="1"/>
  <c r="D864" i="16"/>
  <c r="E867" i="19" s="1"/>
  <c r="F864" i="16"/>
  <c r="G867" i="19" s="1"/>
  <c r="T867" i="19" s="1"/>
  <c r="U867" i="19" s="1"/>
  <c r="R860" i="16"/>
  <c r="S863" i="19" s="1"/>
  <c r="C863" i="19"/>
  <c r="C860" i="16"/>
  <c r="D863" i="19" s="1"/>
  <c r="E860" i="16"/>
  <c r="F863" i="19" s="1"/>
  <c r="D860" i="16"/>
  <c r="E863" i="19" s="1"/>
  <c r="F860" i="16"/>
  <c r="G863" i="19" s="1"/>
  <c r="T863" i="19" s="1"/>
  <c r="U863" i="19" s="1"/>
  <c r="R856" i="16"/>
  <c r="S859" i="19" s="1"/>
  <c r="C859" i="19"/>
  <c r="C856" i="16"/>
  <c r="D859" i="19" s="1"/>
  <c r="E856" i="16"/>
  <c r="F859" i="19" s="1"/>
  <c r="D856" i="16"/>
  <c r="E859" i="19" s="1"/>
  <c r="F856" i="16"/>
  <c r="G859" i="19" s="1"/>
  <c r="T859" i="19" s="1"/>
  <c r="U859" i="19" s="1"/>
  <c r="R852" i="16"/>
  <c r="S855" i="19" s="1"/>
  <c r="C855" i="19"/>
  <c r="C852" i="16"/>
  <c r="D855" i="19" s="1"/>
  <c r="E852" i="16"/>
  <c r="F855" i="19" s="1"/>
  <c r="D852" i="16"/>
  <c r="E855" i="19" s="1"/>
  <c r="F852" i="16"/>
  <c r="G855" i="19" s="1"/>
  <c r="T855" i="19" s="1"/>
  <c r="U855" i="19" s="1"/>
  <c r="R848" i="16"/>
  <c r="S851" i="19" s="1"/>
  <c r="C851" i="19"/>
  <c r="C848" i="16"/>
  <c r="D851" i="19" s="1"/>
  <c r="E848" i="16"/>
  <c r="F851" i="19" s="1"/>
  <c r="D848" i="16"/>
  <c r="E851" i="19" s="1"/>
  <c r="F848" i="16"/>
  <c r="G851" i="19" s="1"/>
  <c r="T851" i="19" s="1"/>
  <c r="U851" i="19" s="1"/>
  <c r="R844" i="16"/>
  <c r="S847" i="19" s="1"/>
  <c r="C847" i="19"/>
  <c r="C844" i="16"/>
  <c r="D847" i="19" s="1"/>
  <c r="E844" i="16"/>
  <c r="F847" i="19" s="1"/>
  <c r="D844" i="16"/>
  <c r="E847" i="19" s="1"/>
  <c r="F844" i="16"/>
  <c r="G847" i="19" s="1"/>
  <c r="T847" i="19" s="1"/>
  <c r="U847" i="19" s="1"/>
  <c r="R840" i="16"/>
  <c r="S843" i="19" s="1"/>
  <c r="C843" i="19"/>
  <c r="C840" i="16"/>
  <c r="D843" i="19" s="1"/>
  <c r="E840" i="16"/>
  <c r="F843" i="19" s="1"/>
  <c r="D840" i="16"/>
  <c r="E843" i="19" s="1"/>
  <c r="F840" i="16"/>
  <c r="G843" i="19" s="1"/>
  <c r="T843" i="19" s="1"/>
  <c r="U843" i="19" s="1"/>
  <c r="R838" i="16"/>
  <c r="S841" i="19" s="1"/>
  <c r="C841" i="19"/>
  <c r="C838" i="16"/>
  <c r="D841" i="19" s="1"/>
  <c r="E838" i="16"/>
  <c r="F841" i="19" s="1"/>
  <c r="D838" i="16"/>
  <c r="E841" i="19" s="1"/>
  <c r="F838" i="16"/>
  <c r="G841" i="19" s="1"/>
  <c r="T841" i="19" s="1"/>
  <c r="U841" i="19" s="1"/>
  <c r="R836" i="16"/>
  <c r="S839" i="19" s="1"/>
  <c r="C839" i="19"/>
  <c r="C836" i="16"/>
  <c r="D839" i="19" s="1"/>
  <c r="E836" i="16"/>
  <c r="F839" i="19" s="1"/>
  <c r="D836" i="16"/>
  <c r="E839" i="19" s="1"/>
  <c r="F836" i="16"/>
  <c r="G839" i="19" s="1"/>
  <c r="T839" i="19" s="1"/>
  <c r="U839" i="19" s="1"/>
  <c r="R834" i="16"/>
  <c r="S837" i="19" s="1"/>
  <c r="C837" i="19"/>
  <c r="C834" i="16"/>
  <c r="D837" i="19" s="1"/>
  <c r="E834" i="16"/>
  <c r="F837" i="19" s="1"/>
  <c r="D834" i="16"/>
  <c r="E837" i="19" s="1"/>
  <c r="F834" i="16"/>
  <c r="G837" i="19" s="1"/>
  <c r="T837" i="19" s="1"/>
  <c r="U837" i="19" s="1"/>
  <c r="R832" i="16"/>
  <c r="S835" i="19" s="1"/>
  <c r="C835" i="19"/>
  <c r="C832" i="16"/>
  <c r="D835" i="19" s="1"/>
  <c r="E832" i="16"/>
  <c r="F835" i="19" s="1"/>
  <c r="D832" i="16"/>
  <c r="E835" i="19" s="1"/>
  <c r="F832" i="16"/>
  <c r="G835" i="19" s="1"/>
  <c r="T835" i="19" s="1"/>
  <c r="U835" i="19" s="1"/>
  <c r="R830" i="16"/>
  <c r="S833" i="19" s="1"/>
  <c r="C833" i="19"/>
  <c r="C830" i="16"/>
  <c r="D833" i="19" s="1"/>
  <c r="E830" i="16"/>
  <c r="F833" i="19" s="1"/>
  <c r="D830" i="16"/>
  <c r="E833" i="19" s="1"/>
  <c r="F830" i="16"/>
  <c r="G833" i="19" s="1"/>
  <c r="T833" i="19" s="1"/>
  <c r="U833" i="19" s="1"/>
  <c r="R828" i="16"/>
  <c r="S831" i="19" s="1"/>
  <c r="C831" i="19"/>
  <c r="C828" i="16"/>
  <c r="D831" i="19" s="1"/>
  <c r="E828" i="16"/>
  <c r="F831" i="19" s="1"/>
  <c r="D828" i="16"/>
  <c r="E831" i="19" s="1"/>
  <c r="F828" i="16"/>
  <c r="G831" i="19" s="1"/>
  <c r="T831" i="19" s="1"/>
  <c r="U831" i="19" s="1"/>
  <c r="R826" i="16"/>
  <c r="S829" i="19" s="1"/>
  <c r="C829" i="19"/>
  <c r="C826" i="16"/>
  <c r="D829" i="19" s="1"/>
  <c r="E826" i="16"/>
  <c r="F829" i="19" s="1"/>
  <c r="D826" i="16"/>
  <c r="E829" i="19" s="1"/>
  <c r="F826" i="16"/>
  <c r="G829" i="19" s="1"/>
  <c r="T829" i="19" s="1"/>
  <c r="U829" i="19" s="1"/>
  <c r="R824" i="16"/>
  <c r="S827" i="19" s="1"/>
  <c r="C827" i="19"/>
  <c r="C824" i="16"/>
  <c r="D827" i="19" s="1"/>
  <c r="E824" i="16"/>
  <c r="F827" i="19" s="1"/>
  <c r="D824" i="16"/>
  <c r="E827" i="19" s="1"/>
  <c r="F824" i="16"/>
  <c r="G827" i="19" s="1"/>
  <c r="T827" i="19" s="1"/>
  <c r="U827" i="19" s="1"/>
  <c r="R822" i="16"/>
  <c r="S825" i="19" s="1"/>
  <c r="C825" i="19"/>
  <c r="C822" i="16"/>
  <c r="D825" i="19" s="1"/>
  <c r="E822" i="16"/>
  <c r="F825" i="19" s="1"/>
  <c r="D822" i="16"/>
  <c r="E825" i="19" s="1"/>
  <c r="F822" i="16"/>
  <c r="G825" i="19" s="1"/>
  <c r="T825" i="19" s="1"/>
  <c r="U825" i="19" s="1"/>
  <c r="R820" i="16"/>
  <c r="S823" i="19" s="1"/>
  <c r="C823" i="19"/>
  <c r="C820" i="16"/>
  <c r="D823" i="19" s="1"/>
  <c r="E820" i="16"/>
  <c r="F823" i="19" s="1"/>
  <c r="D820" i="16"/>
  <c r="E823" i="19" s="1"/>
  <c r="F820" i="16"/>
  <c r="G823" i="19" s="1"/>
  <c r="T823" i="19" s="1"/>
  <c r="U823" i="19" s="1"/>
  <c r="R818" i="16"/>
  <c r="S821" i="19" s="1"/>
  <c r="C821" i="19"/>
  <c r="C818" i="16"/>
  <c r="D821" i="19" s="1"/>
  <c r="E818" i="16"/>
  <c r="F821" i="19" s="1"/>
  <c r="D818" i="16"/>
  <c r="E821" i="19" s="1"/>
  <c r="F818" i="16"/>
  <c r="G821" i="19" s="1"/>
  <c r="T821" i="19" s="1"/>
  <c r="U821" i="19" s="1"/>
  <c r="R816" i="16"/>
  <c r="S819" i="19" s="1"/>
  <c r="C819" i="19"/>
  <c r="C816" i="16"/>
  <c r="D819" i="19" s="1"/>
  <c r="E816" i="16"/>
  <c r="F819" i="19" s="1"/>
  <c r="D816" i="16"/>
  <c r="E819" i="19" s="1"/>
  <c r="F816" i="16"/>
  <c r="G819" i="19" s="1"/>
  <c r="T819" i="19" s="1"/>
  <c r="U819" i="19" s="1"/>
  <c r="R814" i="16"/>
  <c r="S817" i="19" s="1"/>
  <c r="C817" i="19"/>
  <c r="C814" i="16"/>
  <c r="D817" i="19" s="1"/>
  <c r="E814" i="16"/>
  <c r="F817" i="19" s="1"/>
  <c r="D814" i="16"/>
  <c r="E817" i="19" s="1"/>
  <c r="F814" i="16"/>
  <c r="G817" i="19" s="1"/>
  <c r="T817" i="19" s="1"/>
  <c r="U817" i="19" s="1"/>
  <c r="R812" i="16"/>
  <c r="S815" i="19" s="1"/>
  <c r="C815" i="19"/>
  <c r="C812" i="16"/>
  <c r="D815" i="19" s="1"/>
  <c r="E812" i="16"/>
  <c r="F815" i="19" s="1"/>
  <c r="D812" i="16"/>
  <c r="E815" i="19" s="1"/>
  <c r="F812" i="16"/>
  <c r="G815" i="19" s="1"/>
  <c r="T815" i="19" s="1"/>
  <c r="U815" i="19" s="1"/>
  <c r="R810" i="16"/>
  <c r="S813" i="19" s="1"/>
  <c r="C813" i="19"/>
  <c r="C810" i="16"/>
  <c r="D813" i="19" s="1"/>
  <c r="E810" i="16"/>
  <c r="F813" i="19" s="1"/>
  <c r="D810" i="16"/>
  <c r="E813" i="19" s="1"/>
  <c r="F810" i="16"/>
  <c r="G813" i="19" s="1"/>
  <c r="T813" i="19" s="1"/>
  <c r="U813" i="19" s="1"/>
  <c r="R808" i="16"/>
  <c r="S811" i="19" s="1"/>
  <c r="C811" i="19"/>
  <c r="C808" i="16"/>
  <c r="D811" i="19" s="1"/>
  <c r="E808" i="16"/>
  <c r="F811" i="19" s="1"/>
  <c r="D808" i="16"/>
  <c r="E811" i="19" s="1"/>
  <c r="F808" i="16"/>
  <c r="G811" i="19" s="1"/>
  <c r="T811" i="19" s="1"/>
  <c r="U811" i="19" s="1"/>
  <c r="R806" i="16"/>
  <c r="S809" i="19" s="1"/>
  <c r="C809" i="19"/>
  <c r="C806" i="16"/>
  <c r="D809" i="19" s="1"/>
  <c r="E806" i="16"/>
  <c r="F809" i="19" s="1"/>
  <c r="D806" i="16"/>
  <c r="E809" i="19" s="1"/>
  <c r="F806" i="16"/>
  <c r="G809" i="19" s="1"/>
  <c r="T809" i="19" s="1"/>
  <c r="U809" i="19" s="1"/>
  <c r="R804" i="16"/>
  <c r="S807" i="19" s="1"/>
  <c r="C807" i="19"/>
  <c r="C804" i="16"/>
  <c r="D807" i="19" s="1"/>
  <c r="E804" i="16"/>
  <c r="F807" i="19" s="1"/>
  <c r="D804" i="16"/>
  <c r="E807" i="19" s="1"/>
  <c r="F804" i="16"/>
  <c r="G807" i="19" s="1"/>
  <c r="T807" i="19" s="1"/>
  <c r="U807" i="19" s="1"/>
  <c r="R802" i="16"/>
  <c r="S805" i="19" s="1"/>
  <c r="C805" i="19"/>
  <c r="C802" i="16"/>
  <c r="D805" i="19" s="1"/>
  <c r="E802" i="16"/>
  <c r="F805" i="19" s="1"/>
  <c r="D802" i="16"/>
  <c r="E805" i="19" s="1"/>
  <c r="F802" i="16"/>
  <c r="G805" i="19" s="1"/>
  <c r="T805" i="19" s="1"/>
  <c r="U805" i="19" s="1"/>
  <c r="R800" i="16"/>
  <c r="S803" i="19" s="1"/>
  <c r="C803" i="19"/>
  <c r="C800" i="16"/>
  <c r="D803" i="19" s="1"/>
  <c r="E800" i="16"/>
  <c r="F803" i="19" s="1"/>
  <c r="D800" i="16"/>
  <c r="E803" i="19" s="1"/>
  <c r="F800" i="16"/>
  <c r="G803" i="19" s="1"/>
  <c r="T803" i="19" s="1"/>
  <c r="U803" i="19" s="1"/>
  <c r="R798" i="16"/>
  <c r="S801" i="19" s="1"/>
  <c r="C801" i="19"/>
  <c r="C798" i="16"/>
  <c r="D801" i="19" s="1"/>
  <c r="E798" i="16"/>
  <c r="F801" i="19" s="1"/>
  <c r="D798" i="16"/>
  <c r="E801" i="19" s="1"/>
  <c r="F798" i="16"/>
  <c r="G801" i="19" s="1"/>
  <c r="T801" i="19" s="1"/>
  <c r="U801" i="19" s="1"/>
  <c r="R796" i="16"/>
  <c r="S799" i="19" s="1"/>
  <c r="C799" i="19"/>
  <c r="C796" i="16"/>
  <c r="D799" i="19" s="1"/>
  <c r="E796" i="16"/>
  <c r="F799" i="19" s="1"/>
  <c r="D796" i="16"/>
  <c r="E799" i="19" s="1"/>
  <c r="F796" i="16"/>
  <c r="G799" i="19" s="1"/>
  <c r="T799" i="19" s="1"/>
  <c r="U799" i="19" s="1"/>
  <c r="R794" i="16"/>
  <c r="S797" i="19" s="1"/>
  <c r="C797" i="19"/>
  <c r="C794" i="16"/>
  <c r="D797" i="19" s="1"/>
  <c r="E794" i="16"/>
  <c r="F797" i="19" s="1"/>
  <c r="D794" i="16"/>
  <c r="E797" i="19" s="1"/>
  <c r="F794" i="16"/>
  <c r="G797" i="19" s="1"/>
  <c r="T797" i="19" s="1"/>
  <c r="U797" i="19" s="1"/>
  <c r="R792" i="16"/>
  <c r="S795" i="19" s="1"/>
  <c r="C795" i="19"/>
  <c r="C792" i="16"/>
  <c r="D795" i="19" s="1"/>
  <c r="E792" i="16"/>
  <c r="F795" i="19" s="1"/>
  <c r="D792" i="16"/>
  <c r="E795" i="19" s="1"/>
  <c r="F792" i="16"/>
  <c r="G795" i="19" s="1"/>
  <c r="T795" i="19" s="1"/>
  <c r="U795" i="19" s="1"/>
  <c r="R790" i="16"/>
  <c r="S793" i="19" s="1"/>
  <c r="C793" i="19"/>
  <c r="C790" i="16"/>
  <c r="D793" i="19" s="1"/>
  <c r="E790" i="16"/>
  <c r="F793" i="19" s="1"/>
  <c r="D790" i="16"/>
  <c r="E793" i="19" s="1"/>
  <c r="F790" i="16"/>
  <c r="G793" i="19" s="1"/>
  <c r="T793" i="19" s="1"/>
  <c r="U793" i="19" s="1"/>
  <c r="R788" i="16"/>
  <c r="S791" i="19" s="1"/>
  <c r="C791" i="19"/>
  <c r="C788" i="16"/>
  <c r="D791" i="19" s="1"/>
  <c r="E788" i="16"/>
  <c r="F791" i="19" s="1"/>
  <c r="D788" i="16"/>
  <c r="E791" i="19" s="1"/>
  <c r="F788" i="16"/>
  <c r="G791" i="19"/>
  <c r="T791" i="19" s="1"/>
  <c r="U791" i="19" s="1"/>
  <c r="R786" i="16"/>
  <c r="S789" i="19" s="1"/>
  <c r="C789" i="19"/>
  <c r="C786" i="16"/>
  <c r="D789" i="19" s="1"/>
  <c r="E786" i="16"/>
  <c r="F789" i="19" s="1"/>
  <c r="D786" i="16"/>
  <c r="E789" i="19" s="1"/>
  <c r="F786" i="16"/>
  <c r="G789" i="19" s="1"/>
  <c r="T789" i="19" s="1"/>
  <c r="U789" i="19" s="1"/>
  <c r="R782" i="16"/>
  <c r="S785" i="19" s="1"/>
  <c r="C785" i="19"/>
  <c r="C782" i="16"/>
  <c r="D785" i="19" s="1"/>
  <c r="E782" i="16"/>
  <c r="F785" i="19" s="1"/>
  <c r="D782" i="16"/>
  <c r="E785" i="19" s="1"/>
  <c r="F782" i="16"/>
  <c r="G785" i="19" s="1"/>
  <c r="T785" i="19" s="1"/>
  <c r="U785" i="19" s="1"/>
  <c r="R780" i="16"/>
  <c r="S783" i="19" s="1"/>
  <c r="C783" i="19"/>
  <c r="C780" i="16"/>
  <c r="D783" i="19" s="1"/>
  <c r="E780" i="16"/>
  <c r="F783" i="19" s="1"/>
  <c r="D780" i="16"/>
  <c r="E783" i="19" s="1"/>
  <c r="F780" i="16"/>
  <c r="G783" i="19" s="1"/>
  <c r="T783" i="19" s="1"/>
  <c r="U783" i="19" s="1"/>
  <c r="R778" i="16"/>
  <c r="S781" i="19" s="1"/>
  <c r="C781" i="19"/>
  <c r="C778" i="16"/>
  <c r="D781" i="19" s="1"/>
  <c r="E778" i="16"/>
  <c r="F781" i="19" s="1"/>
  <c r="D778" i="16"/>
  <c r="E781" i="19" s="1"/>
  <c r="F778" i="16"/>
  <c r="G781" i="19" s="1"/>
  <c r="T781" i="19" s="1"/>
  <c r="U781" i="19" s="1"/>
  <c r="R776" i="16"/>
  <c r="S779" i="19" s="1"/>
  <c r="C779" i="19"/>
  <c r="C776" i="16"/>
  <c r="D779" i="19" s="1"/>
  <c r="E776" i="16"/>
  <c r="F779" i="19" s="1"/>
  <c r="D776" i="16"/>
  <c r="E779" i="19" s="1"/>
  <c r="F776" i="16"/>
  <c r="G779" i="19" s="1"/>
  <c r="T779" i="19" s="1"/>
  <c r="U779" i="19" s="1"/>
  <c r="R774" i="16"/>
  <c r="S777" i="19" s="1"/>
  <c r="C777" i="19"/>
  <c r="C774" i="16"/>
  <c r="D777" i="19" s="1"/>
  <c r="E774" i="16"/>
  <c r="F777" i="19" s="1"/>
  <c r="D774" i="16"/>
  <c r="E777" i="19" s="1"/>
  <c r="F774" i="16"/>
  <c r="G777" i="19" s="1"/>
  <c r="T777" i="19" s="1"/>
  <c r="U777" i="19" s="1"/>
  <c r="R772" i="16"/>
  <c r="S775" i="19" s="1"/>
  <c r="C775" i="19"/>
  <c r="C772" i="16"/>
  <c r="D775" i="19" s="1"/>
  <c r="E772" i="16"/>
  <c r="F775" i="19" s="1"/>
  <c r="D772" i="16"/>
  <c r="E775" i="19" s="1"/>
  <c r="F772" i="16"/>
  <c r="G775" i="19" s="1"/>
  <c r="T775" i="19" s="1"/>
  <c r="U775" i="19" s="1"/>
  <c r="R770" i="16"/>
  <c r="S773" i="19" s="1"/>
  <c r="C773" i="19"/>
  <c r="C770" i="16"/>
  <c r="D773" i="19" s="1"/>
  <c r="E770" i="16"/>
  <c r="F773" i="19" s="1"/>
  <c r="D770" i="16"/>
  <c r="E773" i="19" s="1"/>
  <c r="F770" i="16"/>
  <c r="G773" i="19" s="1"/>
  <c r="T773" i="19" s="1"/>
  <c r="U773" i="19" s="1"/>
  <c r="R768" i="16"/>
  <c r="S771" i="19" s="1"/>
  <c r="C771" i="19"/>
  <c r="C768" i="16"/>
  <c r="D771" i="19" s="1"/>
  <c r="E768" i="16"/>
  <c r="F771" i="19" s="1"/>
  <c r="D768" i="16"/>
  <c r="E771" i="19" s="1"/>
  <c r="F768" i="16"/>
  <c r="G771" i="19" s="1"/>
  <c r="T771" i="19" s="1"/>
  <c r="U771" i="19" s="1"/>
  <c r="R766" i="16"/>
  <c r="S769" i="19" s="1"/>
  <c r="C769" i="19"/>
  <c r="C766" i="16"/>
  <c r="D769" i="19" s="1"/>
  <c r="E766" i="16"/>
  <c r="F769" i="19" s="1"/>
  <c r="D766" i="16"/>
  <c r="E769" i="19" s="1"/>
  <c r="F766" i="16"/>
  <c r="G769" i="19" s="1"/>
  <c r="T769" i="19" s="1"/>
  <c r="U769" i="19" s="1"/>
  <c r="R764" i="16"/>
  <c r="S767" i="19" s="1"/>
  <c r="C767" i="19"/>
  <c r="C764" i="16"/>
  <c r="D767" i="19" s="1"/>
  <c r="E764" i="16"/>
  <c r="F767" i="19" s="1"/>
  <c r="D764" i="16"/>
  <c r="E767" i="19" s="1"/>
  <c r="F764" i="16"/>
  <c r="G767" i="19" s="1"/>
  <c r="T767" i="19" s="1"/>
  <c r="U767" i="19" s="1"/>
  <c r="R762" i="16"/>
  <c r="S765" i="19" s="1"/>
  <c r="C765" i="19"/>
  <c r="C762" i="16"/>
  <c r="D765" i="19" s="1"/>
  <c r="E762" i="16"/>
  <c r="F765" i="19" s="1"/>
  <c r="D762" i="16"/>
  <c r="E765" i="19" s="1"/>
  <c r="F762" i="16"/>
  <c r="G765" i="19" s="1"/>
  <c r="T765" i="19" s="1"/>
  <c r="U765" i="19" s="1"/>
  <c r="R760" i="16"/>
  <c r="S763" i="19" s="1"/>
  <c r="C763" i="19"/>
  <c r="C760" i="16"/>
  <c r="D763" i="19" s="1"/>
  <c r="E760" i="16"/>
  <c r="F763" i="19" s="1"/>
  <c r="D760" i="16"/>
  <c r="E763" i="19" s="1"/>
  <c r="F760" i="16"/>
  <c r="G763" i="19" s="1"/>
  <c r="T763" i="19" s="1"/>
  <c r="U763" i="19" s="1"/>
  <c r="R758" i="16"/>
  <c r="S761" i="19" s="1"/>
  <c r="C761" i="19"/>
  <c r="C758" i="16"/>
  <c r="D761" i="19" s="1"/>
  <c r="E758" i="16"/>
  <c r="F761" i="19" s="1"/>
  <c r="D758" i="16"/>
  <c r="E761" i="19" s="1"/>
  <c r="F758" i="16"/>
  <c r="G761" i="19" s="1"/>
  <c r="T761" i="19" s="1"/>
  <c r="U761" i="19" s="1"/>
  <c r="R756" i="16"/>
  <c r="S759" i="19" s="1"/>
  <c r="C759" i="19"/>
  <c r="C756" i="16"/>
  <c r="D759" i="19" s="1"/>
  <c r="E756" i="16"/>
  <c r="F759" i="19" s="1"/>
  <c r="D756" i="16"/>
  <c r="E759" i="19" s="1"/>
  <c r="F756" i="16"/>
  <c r="G759" i="19" s="1"/>
  <c r="T759" i="19" s="1"/>
  <c r="U759" i="19" s="1"/>
  <c r="R754" i="16"/>
  <c r="S757" i="19" s="1"/>
  <c r="C757" i="19"/>
  <c r="C754" i="16"/>
  <c r="D757" i="19" s="1"/>
  <c r="E754" i="16"/>
  <c r="F757" i="19" s="1"/>
  <c r="D754" i="16"/>
  <c r="E757" i="19" s="1"/>
  <c r="F754" i="16"/>
  <c r="G757" i="19" s="1"/>
  <c r="T757" i="19" s="1"/>
  <c r="U757" i="19" s="1"/>
  <c r="R752" i="16"/>
  <c r="S755" i="19" s="1"/>
  <c r="C755" i="19"/>
  <c r="C752" i="16"/>
  <c r="D755" i="19" s="1"/>
  <c r="E752" i="16"/>
  <c r="F755" i="19" s="1"/>
  <c r="D752" i="16"/>
  <c r="E755" i="19" s="1"/>
  <c r="F752" i="16"/>
  <c r="G755" i="19" s="1"/>
  <c r="T755" i="19" s="1"/>
  <c r="U755" i="19" s="1"/>
  <c r="R750" i="16"/>
  <c r="S753" i="19" s="1"/>
  <c r="C753" i="19"/>
  <c r="C750" i="16"/>
  <c r="D753" i="19" s="1"/>
  <c r="E750" i="16"/>
  <c r="F753" i="19" s="1"/>
  <c r="D750" i="16"/>
  <c r="E753" i="19" s="1"/>
  <c r="F750" i="16"/>
  <c r="G753" i="19" s="1"/>
  <c r="T753" i="19" s="1"/>
  <c r="U753" i="19" s="1"/>
  <c r="R748" i="16"/>
  <c r="S751" i="19" s="1"/>
  <c r="C751" i="19"/>
  <c r="C748" i="16"/>
  <c r="D751" i="19" s="1"/>
  <c r="E748" i="16"/>
  <c r="F751" i="19" s="1"/>
  <c r="D748" i="16"/>
  <c r="E751" i="19" s="1"/>
  <c r="F748" i="16"/>
  <c r="G751" i="19" s="1"/>
  <c r="T751" i="19" s="1"/>
  <c r="U751" i="19" s="1"/>
  <c r="R746" i="16"/>
  <c r="S749" i="19" s="1"/>
  <c r="C749" i="19"/>
  <c r="C746" i="16"/>
  <c r="D749" i="19" s="1"/>
  <c r="E746" i="16"/>
  <c r="F749" i="19" s="1"/>
  <c r="D746" i="16"/>
  <c r="E749" i="19" s="1"/>
  <c r="F746" i="16"/>
  <c r="G749" i="19" s="1"/>
  <c r="T749" i="19" s="1"/>
  <c r="U749" i="19" s="1"/>
  <c r="R744" i="16"/>
  <c r="S747" i="19" s="1"/>
  <c r="C747" i="19"/>
  <c r="C744" i="16"/>
  <c r="D747" i="19" s="1"/>
  <c r="E744" i="16"/>
  <c r="F747" i="19" s="1"/>
  <c r="D744" i="16"/>
  <c r="E747" i="19" s="1"/>
  <c r="F744" i="16"/>
  <c r="G747" i="19" s="1"/>
  <c r="T747" i="19" s="1"/>
  <c r="U747" i="19" s="1"/>
  <c r="R742" i="16"/>
  <c r="S745" i="19" s="1"/>
  <c r="C745" i="19"/>
  <c r="C742" i="16"/>
  <c r="D745" i="19" s="1"/>
  <c r="E742" i="16"/>
  <c r="F745" i="19" s="1"/>
  <c r="D742" i="16"/>
  <c r="E745" i="19"/>
  <c r="F742" i="16"/>
  <c r="G745" i="19" s="1"/>
  <c r="T745" i="19" s="1"/>
  <c r="U745" i="19" s="1"/>
  <c r="R740" i="16"/>
  <c r="S743" i="19" s="1"/>
  <c r="C743" i="19"/>
  <c r="C740" i="16"/>
  <c r="D743" i="19" s="1"/>
  <c r="E740" i="16"/>
  <c r="F743" i="19" s="1"/>
  <c r="D740" i="16"/>
  <c r="E743" i="19" s="1"/>
  <c r="F740" i="16"/>
  <c r="G743" i="19" s="1"/>
  <c r="T743" i="19" s="1"/>
  <c r="U743" i="19" s="1"/>
  <c r="R738" i="16"/>
  <c r="S741" i="19" s="1"/>
  <c r="C741" i="19"/>
  <c r="C738" i="16"/>
  <c r="D741" i="19" s="1"/>
  <c r="E738" i="16"/>
  <c r="F741" i="19" s="1"/>
  <c r="D738" i="16"/>
  <c r="E741" i="19" s="1"/>
  <c r="F738" i="16"/>
  <c r="G741" i="19" s="1"/>
  <c r="T741" i="19" s="1"/>
  <c r="U741" i="19" s="1"/>
  <c r="R736" i="16"/>
  <c r="S739" i="19" s="1"/>
  <c r="C739" i="19"/>
  <c r="C736" i="16"/>
  <c r="D739" i="19" s="1"/>
  <c r="E736" i="16"/>
  <c r="F739" i="19" s="1"/>
  <c r="D736" i="16"/>
  <c r="E739" i="19" s="1"/>
  <c r="F736" i="16"/>
  <c r="G739" i="19" s="1"/>
  <c r="T739" i="19" s="1"/>
  <c r="U739" i="19" s="1"/>
  <c r="R734" i="16"/>
  <c r="S737" i="19" s="1"/>
  <c r="C737" i="19"/>
  <c r="C734" i="16"/>
  <c r="D737" i="19"/>
  <c r="E734" i="16"/>
  <c r="F737" i="19" s="1"/>
  <c r="D734" i="16"/>
  <c r="E737" i="19" s="1"/>
  <c r="F734" i="16"/>
  <c r="G737" i="19" s="1"/>
  <c r="T737" i="19" s="1"/>
  <c r="U737" i="19" s="1"/>
  <c r="R732" i="16"/>
  <c r="S735" i="19" s="1"/>
  <c r="C735" i="19"/>
  <c r="C732" i="16"/>
  <c r="D735" i="19" s="1"/>
  <c r="E732" i="16"/>
  <c r="F735" i="19" s="1"/>
  <c r="D732" i="16"/>
  <c r="E735" i="19" s="1"/>
  <c r="F732" i="16"/>
  <c r="G735" i="19" s="1"/>
  <c r="T735" i="19" s="1"/>
  <c r="U735" i="19" s="1"/>
  <c r="R730" i="16"/>
  <c r="S733" i="19" s="1"/>
  <c r="C733" i="19"/>
  <c r="C730" i="16"/>
  <c r="D733" i="19" s="1"/>
  <c r="E730" i="16"/>
  <c r="F733" i="19" s="1"/>
  <c r="D730" i="16"/>
  <c r="E733" i="19" s="1"/>
  <c r="F730" i="16"/>
  <c r="G733" i="19" s="1"/>
  <c r="T733" i="19" s="1"/>
  <c r="U733" i="19" s="1"/>
  <c r="R728" i="16"/>
  <c r="S731" i="19" s="1"/>
  <c r="C731" i="19"/>
  <c r="C728" i="16"/>
  <c r="D731" i="19" s="1"/>
  <c r="E728" i="16"/>
  <c r="F731" i="19" s="1"/>
  <c r="D728" i="16"/>
  <c r="E731" i="19" s="1"/>
  <c r="F728" i="16"/>
  <c r="G731" i="19" s="1"/>
  <c r="T731" i="19" s="1"/>
  <c r="U731" i="19" s="1"/>
  <c r="R726" i="16"/>
  <c r="S729" i="19" s="1"/>
  <c r="C729" i="19"/>
  <c r="C726" i="16"/>
  <c r="D729" i="19" s="1"/>
  <c r="E726" i="16"/>
  <c r="F729" i="19" s="1"/>
  <c r="D726" i="16"/>
  <c r="E729" i="19" s="1"/>
  <c r="F726" i="16"/>
  <c r="G729" i="19" s="1"/>
  <c r="T729" i="19" s="1"/>
  <c r="U729" i="19" s="1"/>
  <c r="R724" i="16"/>
  <c r="S727" i="19" s="1"/>
  <c r="C727" i="19"/>
  <c r="C724" i="16"/>
  <c r="D727" i="19" s="1"/>
  <c r="E724" i="16"/>
  <c r="F727" i="19" s="1"/>
  <c r="D724" i="16"/>
  <c r="E727" i="19" s="1"/>
  <c r="F724" i="16"/>
  <c r="G727" i="19" s="1"/>
  <c r="T727" i="19" s="1"/>
  <c r="U727" i="19" s="1"/>
  <c r="R722" i="16"/>
  <c r="S725" i="19" s="1"/>
  <c r="C725" i="19"/>
  <c r="C722" i="16"/>
  <c r="D725" i="19" s="1"/>
  <c r="E722" i="16"/>
  <c r="F725" i="19" s="1"/>
  <c r="D722" i="16"/>
  <c r="E725" i="19" s="1"/>
  <c r="F722" i="16"/>
  <c r="G725" i="19" s="1"/>
  <c r="T725" i="19" s="1"/>
  <c r="U725" i="19" s="1"/>
  <c r="R720" i="16"/>
  <c r="S723" i="19" s="1"/>
  <c r="C723" i="19"/>
  <c r="C720" i="16"/>
  <c r="D723" i="19" s="1"/>
  <c r="E720" i="16"/>
  <c r="F723" i="19" s="1"/>
  <c r="D720" i="16"/>
  <c r="E723" i="19" s="1"/>
  <c r="F720" i="16"/>
  <c r="G723" i="19" s="1"/>
  <c r="T723" i="19" s="1"/>
  <c r="U723" i="19" s="1"/>
  <c r="R718" i="16"/>
  <c r="S721" i="19" s="1"/>
  <c r="C721" i="19"/>
  <c r="C718" i="16"/>
  <c r="D721" i="19" s="1"/>
  <c r="E718" i="16"/>
  <c r="F721" i="19" s="1"/>
  <c r="D718" i="16"/>
  <c r="E721" i="19" s="1"/>
  <c r="F718" i="16"/>
  <c r="G721" i="19" s="1"/>
  <c r="T721" i="19" s="1"/>
  <c r="U721" i="19" s="1"/>
  <c r="R716" i="16"/>
  <c r="S719" i="19" s="1"/>
  <c r="C719" i="19"/>
  <c r="C716" i="16"/>
  <c r="D719" i="19" s="1"/>
  <c r="E716" i="16"/>
  <c r="F719" i="19" s="1"/>
  <c r="D716" i="16"/>
  <c r="E719" i="19" s="1"/>
  <c r="F716" i="16"/>
  <c r="G719" i="19" s="1"/>
  <c r="T719" i="19" s="1"/>
  <c r="U719" i="19" s="1"/>
  <c r="R714" i="16"/>
  <c r="S717" i="19" s="1"/>
  <c r="C717" i="19"/>
  <c r="C714" i="16"/>
  <c r="D717" i="19" s="1"/>
  <c r="E714" i="16"/>
  <c r="F717" i="19" s="1"/>
  <c r="D714" i="16"/>
  <c r="E717" i="19" s="1"/>
  <c r="F714" i="16"/>
  <c r="G717" i="19" s="1"/>
  <c r="T717" i="19" s="1"/>
  <c r="U717" i="19" s="1"/>
  <c r="R712" i="16"/>
  <c r="S715" i="19" s="1"/>
  <c r="C715" i="19"/>
  <c r="C712" i="16"/>
  <c r="D715" i="19" s="1"/>
  <c r="E712" i="16"/>
  <c r="F715" i="19" s="1"/>
  <c r="D712" i="16"/>
  <c r="E715" i="19" s="1"/>
  <c r="F712" i="16"/>
  <c r="G715" i="19" s="1"/>
  <c r="T715" i="19" s="1"/>
  <c r="U715" i="19" s="1"/>
  <c r="R710" i="16"/>
  <c r="S713" i="19" s="1"/>
  <c r="C713" i="19"/>
  <c r="C710" i="16"/>
  <c r="D713" i="19" s="1"/>
  <c r="E710" i="16"/>
  <c r="F713" i="19" s="1"/>
  <c r="D710" i="16"/>
  <c r="E713" i="19" s="1"/>
  <c r="F710" i="16"/>
  <c r="G713" i="19" s="1"/>
  <c r="T713" i="19" s="1"/>
  <c r="U713" i="19" s="1"/>
  <c r="R708" i="16"/>
  <c r="S711" i="19" s="1"/>
  <c r="C711" i="19"/>
  <c r="C708" i="16"/>
  <c r="D711" i="19" s="1"/>
  <c r="E708" i="16"/>
  <c r="F711" i="19" s="1"/>
  <c r="D708" i="16"/>
  <c r="E711" i="19" s="1"/>
  <c r="F708" i="16"/>
  <c r="G711" i="19" s="1"/>
  <c r="T711" i="19" s="1"/>
  <c r="U711" i="19" s="1"/>
  <c r="R706" i="16"/>
  <c r="S709" i="19" s="1"/>
  <c r="C709" i="19"/>
  <c r="C706" i="16"/>
  <c r="D709" i="19" s="1"/>
  <c r="E706" i="16"/>
  <c r="F709" i="19" s="1"/>
  <c r="D706" i="16"/>
  <c r="E709" i="19" s="1"/>
  <c r="F706" i="16"/>
  <c r="G709" i="19" s="1"/>
  <c r="T709" i="19" s="1"/>
  <c r="U709" i="19" s="1"/>
  <c r="R704" i="16"/>
  <c r="S707" i="19" s="1"/>
  <c r="C707" i="19"/>
  <c r="C704" i="16"/>
  <c r="D707" i="19" s="1"/>
  <c r="E704" i="16"/>
  <c r="F707" i="19" s="1"/>
  <c r="D704" i="16"/>
  <c r="E707" i="19" s="1"/>
  <c r="F704" i="16"/>
  <c r="G707" i="19" s="1"/>
  <c r="T707" i="19" s="1"/>
  <c r="U707" i="19" s="1"/>
  <c r="R702" i="16"/>
  <c r="S705" i="19" s="1"/>
  <c r="C705" i="19"/>
  <c r="C702" i="16"/>
  <c r="D705" i="19" s="1"/>
  <c r="E702" i="16"/>
  <c r="F705" i="19" s="1"/>
  <c r="D702" i="16"/>
  <c r="E705" i="19" s="1"/>
  <c r="F702" i="16"/>
  <c r="G705" i="19" s="1"/>
  <c r="T705" i="19" s="1"/>
  <c r="U705" i="19" s="1"/>
  <c r="R700" i="16"/>
  <c r="S703" i="19" s="1"/>
  <c r="C703" i="19"/>
  <c r="C700" i="16"/>
  <c r="D703" i="19" s="1"/>
  <c r="E700" i="16"/>
  <c r="F703" i="19" s="1"/>
  <c r="D700" i="16"/>
  <c r="E703" i="19" s="1"/>
  <c r="F700" i="16"/>
  <c r="G703" i="19" s="1"/>
  <c r="T703" i="19" s="1"/>
  <c r="U703" i="19" s="1"/>
  <c r="R698" i="16"/>
  <c r="S701" i="19" s="1"/>
  <c r="C701" i="19"/>
  <c r="D698" i="16"/>
  <c r="E701" i="19" s="1"/>
  <c r="F698" i="16"/>
  <c r="G701" i="19" s="1"/>
  <c r="T701" i="19" s="1"/>
  <c r="U701" i="19" s="1"/>
  <c r="E698" i="16"/>
  <c r="F701" i="19" s="1"/>
  <c r="C698" i="16"/>
  <c r="D701" i="19" s="1"/>
  <c r="R696" i="16"/>
  <c r="S699" i="19" s="1"/>
  <c r="C699" i="19"/>
  <c r="D696" i="16"/>
  <c r="E699" i="19" s="1"/>
  <c r="F696" i="16"/>
  <c r="G699" i="19" s="1"/>
  <c r="T699" i="19" s="1"/>
  <c r="U699" i="19" s="1"/>
  <c r="E696" i="16"/>
  <c r="F699" i="19" s="1"/>
  <c r="C696" i="16"/>
  <c r="D699" i="19" s="1"/>
  <c r="R694" i="16"/>
  <c r="S697" i="19" s="1"/>
  <c r="C697" i="19"/>
  <c r="D694" i="16"/>
  <c r="E697" i="19" s="1"/>
  <c r="F694" i="16"/>
  <c r="G697" i="19" s="1"/>
  <c r="T697" i="19" s="1"/>
  <c r="U697" i="19" s="1"/>
  <c r="E694" i="16"/>
  <c r="F697" i="19" s="1"/>
  <c r="C694" i="16"/>
  <c r="D697" i="19" s="1"/>
  <c r="R692" i="16"/>
  <c r="S695" i="19" s="1"/>
  <c r="C695" i="19"/>
  <c r="D692" i="16"/>
  <c r="E695" i="19" s="1"/>
  <c r="F692" i="16"/>
  <c r="G695" i="19" s="1"/>
  <c r="T695" i="19" s="1"/>
  <c r="U695" i="19" s="1"/>
  <c r="E692" i="16"/>
  <c r="F695" i="19" s="1"/>
  <c r="C692" i="16"/>
  <c r="D695" i="19" s="1"/>
  <c r="R690" i="16"/>
  <c r="S693" i="19" s="1"/>
  <c r="C693" i="19"/>
  <c r="D690" i="16"/>
  <c r="E693" i="19" s="1"/>
  <c r="F690" i="16"/>
  <c r="G693" i="19" s="1"/>
  <c r="T693" i="19" s="1"/>
  <c r="U693" i="19" s="1"/>
  <c r="E690" i="16"/>
  <c r="F693" i="19" s="1"/>
  <c r="C690" i="16"/>
  <c r="D693" i="19" s="1"/>
  <c r="R688" i="16"/>
  <c r="S691" i="19" s="1"/>
  <c r="C691" i="19"/>
  <c r="D688" i="16"/>
  <c r="E691" i="19" s="1"/>
  <c r="F688" i="16"/>
  <c r="G691" i="19" s="1"/>
  <c r="T691" i="19" s="1"/>
  <c r="U691" i="19" s="1"/>
  <c r="E688" i="16"/>
  <c r="F691" i="19" s="1"/>
  <c r="C688" i="16"/>
  <c r="D691" i="19" s="1"/>
  <c r="R686" i="16"/>
  <c r="S689" i="19" s="1"/>
  <c r="C689" i="19"/>
  <c r="D686" i="16"/>
  <c r="E689" i="19" s="1"/>
  <c r="F686" i="16"/>
  <c r="G689" i="19" s="1"/>
  <c r="T689" i="19" s="1"/>
  <c r="U689" i="19" s="1"/>
  <c r="E686" i="16"/>
  <c r="F689" i="19" s="1"/>
  <c r="C686" i="16"/>
  <c r="D689" i="19" s="1"/>
  <c r="R684" i="16"/>
  <c r="S687" i="19" s="1"/>
  <c r="C687" i="19"/>
  <c r="D684" i="16"/>
  <c r="E687" i="19" s="1"/>
  <c r="F684" i="16"/>
  <c r="G687" i="19" s="1"/>
  <c r="T687" i="19" s="1"/>
  <c r="U687" i="19" s="1"/>
  <c r="E684" i="16"/>
  <c r="F687" i="19" s="1"/>
  <c r="C684" i="16"/>
  <c r="D687" i="19" s="1"/>
  <c r="R682" i="16"/>
  <c r="S685" i="19" s="1"/>
  <c r="C685" i="19"/>
  <c r="D682" i="16"/>
  <c r="E685" i="19" s="1"/>
  <c r="F682" i="16"/>
  <c r="G685" i="19" s="1"/>
  <c r="T685" i="19" s="1"/>
  <c r="U685" i="19" s="1"/>
  <c r="E682" i="16"/>
  <c r="F685" i="19" s="1"/>
  <c r="C682" i="16"/>
  <c r="D685" i="19" s="1"/>
  <c r="R680" i="16"/>
  <c r="S683" i="19" s="1"/>
  <c r="C683" i="19"/>
  <c r="D680" i="16"/>
  <c r="E683" i="19" s="1"/>
  <c r="F680" i="16"/>
  <c r="G683" i="19" s="1"/>
  <c r="T683" i="19" s="1"/>
  <c r="U683" i="19" s="1"/>
  <c r="E680" i="16"/>
  <c r="F683" i="19" s="1"/>
  <c r="C680" i="16"/>
  <c r="D683" i="19" s="1"/>
  <c r="R678" i="16"/>
  <c r="S681" i="19" s="1"/>
  <c r="C681" i="19"/>
  <c r="D678" i="16"/>
  <c r="E681" i="19" s="1"/>
  <c r="F678" i="16"/>
  <c r="G681" i="19" s="1"/>
  <c r="T681" i="19" s="1"/>
  <c r="U681" i="19" s="1"/>
  <c r="E678" i="16"/>
  <c r="F681" i="19" s="1"/>
  <c r="C678" i="16"/>
  <c r="D681" i="19" s="1"/>
  <c r="R676" i="16"/>
  <c r="S679" i="19" s="1"/>
  <c r="C679" i="19"/>
  <c r="D676" i="16"/>
  <c r="E679" i="19" s="1"/>
  <c r="F676" i="16"/>
  <c r="G679" i="19" s="1"/>
  <c r="T679" i="19" s="1"/>
  <c r="U679" i="19" s="1"/>
  <c r="E676" i="16"/>
  <c r="F679" i="19" s="1"/>
  <c r="C676" i="16"/>
  <c r="D679" i="19" s="1"/>
  <c r="R674" i="16"/>
  <c r="S677" i="19" s="1"/>
  <c r="C677" i="19"/>
  <c r="D674" i="16"/>
  <c r="E677" i="19" s="1"/>
  <c r="F674" i="16"/>
  <c r="G677" i="19" s="1"/>
  <c r="T677" i="19" s="1"/>
  <c r="U677" i="19" s="1"/>
  <c r="E674" i="16"/>
  <c r="F677" i="19" s="1"/>
  <c r="C674" i="16"/>
  <c r="D677" i="19" s="1"/>
  <c r="R672" i="16"/>
  <c r="S675" i="19" s="1"/>
  <c r="C675" i="19"/>
  <c r="D672" i="16"/>
  <c r="E675" i="19" s="1"/>
  <c r="F672" i="16"/>
  <c r="G675" i="19" s="1"/>
  <c r="T675" i="19" s="1"/>
  <c r="U675" i="19" s="1"/>
  <c r="E672" i="16"/>
  <c r="F675" i="19" s="1"/>
  <c r="C672" i="16"/>
  <c r="D675" i="19" s="1"/>
  <c r="R670" i="16"/>
  <c r="S673" i="19" s="1"/>
  <c r="C673" i="19"/>
  <c r="D670" i="16"/>
  <c r="E673" i="19" s="1"/>
  <c r="F670" i="16"/>
  <c r="G673" i="19" s="1"/>
  <c r="T673" i="19" s="1"/>
  <c r="U673" i="19" s="1"/>
  <c r="E670" i="16"/>
  <c r="F673" i="19" s="1"/>
  <c r="C670" i="16"/>
  <c r="D673" i="19" s="1"/>
  <c r="R668" i="16"/>
  <c r="S671" i="19" s="1"/>
  <c r="C671" i="19"/>
  <c r="D668" i="16"/>
  <c r="E671" i="19" s="1"/>
  <c r="F668" i="16"/>
  <c r="G671" i="19" s="1"/>
  <c r="T671" i="19" s="1"/>
  <c r="U671" i="19" s="1"/>
  <c r="E668" i="16"/>
  <c r="F671" i="19" s="1"/>
  <c r="C668" i="16"/>
  <c r="D671" i="19" s="1"/>
  <c r="R666" i="16"/>
  <c r="S669" i="19" s="1"/>
  <c r="C669" i="19"/>
  <c r="D666" i="16"/>
  <c r="E669" i="19" s="1"/>
  <c r="F666" i="16"/>
  <c r="G669" i="19" s="1"/>
  <c r="T669" i="19" s="1"/>
  <c r="U669" i="19" s="1"/>
  <c r="E666" i="16"/>
  <c r="F669" i="19"/>
  <c r="C666" i="16"/>
  <c r="D669" i="19" s="1"/>
  <c r="R664" i="16"/>
  <c r="S667" i="19" s="1"/>
  <c r="C667" i="19"/>
  <c r="D664" i="16"/>
  <c r="E667" i="19" s="1"/>
  <c r="F664" i="16"/>
  <c r="G667" i="19" s="1"/>
  <c r="T667" i="19" s="1"/>
  <c r="U667" i="19" s="1"/>
  <c r="E664" i="16"/>
  <c r="F667" i="19" s="1"/>
  <c r="C664" i="16"/>
  <c r="D667" i="19" s="1"/>
  <c r="R662" i="16"/>
  <c r="S665" i="19" s="1"/>
  <c r="C665" i="19"/>
  <c r="D662" i="16"/>
  <c r="E665" i="19" s="1"/>
  <c r="F662" i="16"/>
  <c r="G665" i="19" s="1"/>
  <c r="T665" i="19" s="1"/>
  <c r="U665" i="19" s="1"/>
  <c r="E662" i="16"/>
  <c r="F665" i="19" s="1"/>
  <c r="C662" i="16"/>
  <c r="D665" i="19" s="1"/>
  <c r="R660" i="16"/>
  <c r="S663" i="19" s="1"/>
  <c r="C663" i="19"/>
  <c r="D660" i="16"/>
  <c r="E663" i="19" s="1"/>
  <c r="F660" i="16"/>
  <c r="G663" i="19" s="1"/>
  <c r="T663" i="19" s="1"/>
  <c r="U663" i="19" s="1"/>
  <c r="E660" i="16"/>
  <c r="F663" i="19" s="1"/>
  <c r="C660" i="16"/>
  <c r="D663" i="19" s="1"/>
  <c r="R658" i="16"/>
  <c r="S661" i="19" s="1"/>
  <c r="C661" i="19"/>
  <c r="D658" i="16"/>
  <c r="E661" i="19" s="1"/>
  <c r="F658" i="16"/>
  <c r="G661" i="19" s="1"/>
  <c r="T661" i="19" s="1"/>
  <c r="U661" i="19" s="1"/>
  <c r="E658" i="16"/>
  <c r="F661" i="19" s="1"/>
  <c r="C658" i="16"/>
  <c r="D661" i="19" s="1"/>
  <c r="R656" i="16"/>
  <c r="S659" i="19" s="1"/>
  <c r="C659" i="19"/>
  <c r="D656" i="16"/>
  <c r="E659" i="19" s="1"/>
  <c r="F656" i="16"/>
  <c r="G659" i="19" s="1"/>
  <c r="T659" i="19" s="1"/>
  <c r="U659" i="19" s="1"/>
  <c r="E656" i="16"/>
  <c r="F659" i="19" s="1"/>
  <c r="C656" i="16"/>
  <c r="D659" i="19" s="1"/>
  <c r="R654" i="16"/>
  <c r="S657" i="19" s="1"/>
  <c r="C657" i="19"/>
  <c r="D654" i="16"/>
  <c r="E657" i="19" s="1"/>
  <c r="F654" i="16"/>
  <c r="G657" i="19" s="1"/>
  <c r="T657" i="19" s="1"/>
  <c r="U657" i="19" s="1"/>
  <c r="E654" i="16"/>
  <c r="F657" i="19" s="1"/>
  <c r="C654" i="16"/>
  <c r="D657" i="19" s="1"/>
  <c r="R652" i="16"/>
  <c r="S655" i="19" s="1"/>
  <c r="C655" i="19"/>
  <c r="D652" i="16"/>
  <c r="E655" i="19" s="1"/>
  <c r="F652" i="16"/>
  <c r="G655" i="19" s="1"/>
  <c r="T655" i="19" s="1"/>
  <c r="U655" i="19" s="1"/>
  <c r="E652" i="16"/>
  <c r="F655" i="19" s="1"/>
  <c r="C652" i="16"/>
  <c r="D655" i="19" s="1"/>
  <c r="R650" i="16"/>
  <c r="S653" i="19" s="1"/>
  <c r="C653" i="19"/>
  <c r="D650" i="16"/>
  <c r="E653" i="19" s="1"/>
  <c r="F650" i="16"/>
  <c r="G653" i="19" s="1"/>
  <c r="T653" i="19" s="1"/>
  <c r="U653" i="19" s="1"/>
  <c r="E650" i="16"/>
  <c r="F653" i="19" s="1"/>
  <c r="C650" i="16"/>
  <c r="D653" i="19" s="1"/>
  <c r="R648" i="16"/>
  <c r="S651" i="19" s="1"/>
  <c r="C651" i="19"/>
  <c r="D648" i="16"/>
  <c r="E651" i="19" s="1"/>
  <c r="F648" i="16"/>
  <c r="G651" i="19" s="1"/>
  <c r="T651" i="19" s="1"/>
  <c r="U651" i="19" s="1"/>
  <c r="E648" i="16"/>
  <c r="F651" i="19" s="1"/>
  <c r="C648" i="16"/>
  <c r="D651" i="19" s="1"/>
  <c r="R646" i="16"/>
  <c r="S649" i="19" s="1"/>
  <c r="C649" i="19"/>
  <c r="D646" i="16"/>
  <c r="E649" i="19" s="1"/>
  <c r="F646" i="16"/>
  <c r="G649" i="19" s="1"/>
  <c r="T649" i="19" s="1"/>
  <c r="U649" i="19" s="1"/>
  <c r="E646" i="16"/>
  <c r="F649" i="19" s="1"/>
  <c r="C646" i="16"/>
  <c r="D649" i="19" s="1"/>
  <c r="R644" i="16"/>
  <c r="S647" i="19" s="1"/>
  <c r="C647" i="19"/>
  <c r="D644" i="16"/>
  <c r="E647" i="19" s="1"/>
  <c r="F644" i="16"/>
  <c r="G647" i="19" s="1"/>
  <c r="T647" i="19" s="1"/>
  <c r="U647" i="19" s="1"/>
  <c r="E644" i="16"/>
  <c r="F647" i="19" s="1"/>
  <c r="C644" i="16"/>
  <c r="D647" i="19" s="1"/>
  <c r="R642" i="16"/>
  <c r="S645" i="19" s="1"/>
  <c r="C645" i="19"/>
  <c r="D642" i="16"/>
  <c r="E645" i="19" s="1"/>
  <c r="F642" i="16"/>
  <c r="G645" i="19" s="1"/>
  <c r="T645" i="19" s="1"/>
  <c r="U645" i="19" s="1"/>
  <c r="E642" i="16"/>
  <c r="F645" i="19" s="1"/>
  <c r="C642" i="16"/>
  <c r="D645" i="19" s="1"/>
  <c r="R640" i="16"/>
  <c r="S643" i="19" s="1"/>
  <c r="C643" i="19"/>
  <c r="D640" i="16"/>
  <c r="E643" i="19" s="1"/>
  <c r="F640" i="16"/>
  <c r="G643" i="19" s="1"/>
  <c r="T643" i="19" s="1"/>
  <c r="U643" i="19" s="1"/>
  <c r="E640" i="16"/>
  <c r="F643" i="19" s="1"/>
  <c r="C640" i="16"/>
  <c r="D643" i="19" s="1"/>
  <c r="R638" i="16"/>
  <c r="S641" i="19" s="1"/>
  <c r="C641" i="19"/>
  <c r="D638" i="16"/>
  <c r="E641" i="19" s="1"/>
  <c r="F638" i="16"/>
  <c r="G641" i="19" s="1"/>
  <c r="T641" i="19" s="1"/>
  <c r="U641" i="19" s="1"/>
  <c r="E638" i="16"/>
  <c r="F641" i="19" s="1"/>
  <c r="C638" i="16"/>
  <c r="D641" i="19" s="1"/>
  <c r="R636" i="16"/>
  <c r="S639" i="19" s="1"/>
  <c r="C639" i="19"/>
  <c r="D636" i="16"/>
  <c r="E639" i="19" s="1"/>
  <c r="F636" i="16"/>
  <c r="G639" i="19" s="1"/>
  <c r="T639" i="19" s="1"/>
  <c r="U639" i="19" s="1"/>
  <c r="E636" i="16"/>
  <c r="F639" i="19" s="1"/>
  <c r="C636" i="16"/>
  <c r="D639" i="19" s="1"/>
  <c r="R634" i="16"/>
  <c r="S637" i="19" s="1"/>
  <c r="C637" i="19"/>
  <c r="D634" i="16"/>
  <c r="E637" i="19" s="1"/>
  <c r="F634" i="16"/>
  <c r="G637" i="19" s="1"/>
  <c r="T637" i="19" s="1"/>
  <c r="U637" i="19" s="1"/>
  <c r="E634" i="16"/>
  <c r="F637" i="19" s="1"/>
  <c r="C634" i="16"/>
  <c r="D637" i="19" s="1"/>
  <c r="R632" i="16"/>
  <c r="S635" i="19" s="1"/>
  <c r="C635" i="19"/>
  <c r="D632" i="16"/>
  <c r="E635" i="19" s="1"/>
  <c r="F632" i="16"/>
  <c r="G635" i="19" s="1"/>
  <c r="T635" i="19" s="1"/>
  <c r="U635" i="19" s="1"/>
  <c r="E632" i="16"/>
  <c r="F635" i="19" s="1"/>
  <c r="C632" i="16"/>
  <c r="D635" i="19" s="1"/>
  <c r="R630" i="16"/>
  <c r="S633" i="19" s="1"/>
  <c r="C633" i="19"/>
  <c r="D630" i="16"/>
  <c r="E633" i="19" s="1"/>
  <c r="F630" i="16"/>
  <c r="G633" i="19" s="1"/>
  <c r="T633" i="19" s="1"/>
  <c r="U633" i="19" s="1"/>
  <c r="E630" i="16"/>
  <c r="F633" i="19" s="1"/>
  <c r="C630" i="16"/>
  <c r="D633" i="19" s="1"/>
  <c r="R628" i="16"/>
  <c r="S631" i="19" s="1"/>
  <c r="C631" i="19"/>
  <c r="D628" i="16"/>
  <c r="E631" i="19" s="1"/>
  <c r="F628" i="16"/>
  <c r="G631" i="19" s="1"/>
  <c r="T631" i="19" s="1"/>
  <c r="U631" i="19" s="1"/>
  <c r="E628" i="16"/>
  <c r="F631" i="19" s="1"/>
  <c r="C628" i="16"/>
  <c r="D631" i="19" s="1"/>
  <c r="R626" i="16"/>
  <c r="S629" i="19" s="1"/>
  <c r="C629" i="19"/>
  <c r="D626" i="16"/>
  <c r="E629" i="19" s="1"/>
  <c r="F626" i="16"/>
  <c r="G629" i="19" s="1"/>
  <c r="T629" i="19" s="1"/>
  <c r="U629" i="19" s="1"/>
  <c r="E626" i="16"/>
  <c r="F629" i="19" s="1"/>
  <c r="C626" i="16"/>
  <c r="D629" i="19" s="1"/>
  <c r="R624" i="16"/>
  <c r="S627" i="19" s="1"/>
  <c r="C627" i="19"/>
  <c r="D624" i="16"/>
  <c r="E627" i="19" s="1"/>
  <c r="F624" i="16"/>
  <c r="G627" i="19" s="1"/>
  <c r="T627" i="19" s="1"/>
  <c r="U627" i="19" s="1"/>
  <c r="E624" i="16"/>
  <c r="F627" i="19" s="1"/>
  <c r="C624" i="16"/>
  <c r="D627" i="19" s="1"/>
  <c r="R622" i="16"/>
  <c r="S625" i="19" s="1"/>
  <c r="C625" i="19"/>
  <c r="D622" i="16"/>
  <c r="E625" i="19" s="1"/>
  <c r="F622" i="16"/>
  <c r="G625" i="19" s="1"/>
  <c r="T625" i="19" s="1"/>
  <c r="U625" i="19" s="1"/>
  <c r="E622" i="16"/>
  <c r="F625" i="19" s="1"/>
  <c r="C622" i="16"/>
  <c r="D625" i="19" s="1"/>
  <c r="R620" i="16"/>
  <c r="S623" i="19" s="1"/>
  <c r="C623" i="19"/>
  <c r="D620" i="16"/>
  <c r="E623" i="19" s="1"/>
  <c r="F620" i="16"/>
  <c r="G623" i="19" s="1"/>
  <c r="T623" i="19" s="1"/>
  <c r="U623" i="19" s="1"/>
  <c r="E620" i="16"/>
  <c r="F623" i="19" s="1"/>
  <c r="C620" i="16"/>
  <c r="D623" i="19" s="1"/>
  <c r="R618" i="16"/>
  <c r="S621" i="19" s="1"/>
  <c r="C621" i="19"/>
  <c r="D618" i="16"/>
  <c r="E621" i="19" s="1"/>
  <c r="F618" i="16"/>
  <c r="G621" i="19" s="1"/>
  <c r="T621" i="19" s="1"/>
  <c r="U621" i="19" s="1"/>
  <c r="E618" i="16"/>
  <c r="F621" i="19" s="1"/>
  <c r="C618" i="16"/>
  <c r="D621" i="19" s="1"/>
  <c r="R616" i="16"/>
  <c r="S619" i="19" s="1"/>
  <c r="C619" i="19"/>
  <c r="D616" i="16"/>
  <c r="E619" i="19" s="1"/>
  <c r="F616" i="16"/>
  <c r="G619" i="19" s="1"/>
  <c r="T619" i="19" s="1"/>
  <c r="U619" i="19" s="1"/>
  <c r="E616" i="16"/>
  <c r="F619" i="19" s="1"/>
  <c r="C616" i="16"/>
  <c r="D619" i="19" s="1"/>
  <c r="R614" i="16"/>
  <c r="S617" i="19" s="1"/>
  <c r="C617" i="19"/>
  <c r="D614" i="16"/>
  <c r="E617" i="19" s="1"/>
  <c r="F614" i="16"/>
  <c r="G617" i="19" s="1"/>
  <c r="T617" i="19" s="1"/>
  <c r="U617" i="19" s="1"/>
  <c r="E614" i="16"/>
  <c r="F617" i="19" s="1"/>
  <c r="C614" i="16"/>
  <c r="D617" i="19" s="1"/>
  <c r="R612" i="16"/>
  <c r="S615" i="19" s="1"/>
  <c r="C615" i="19"/>
  <c r="D612" i="16"/>
  <c r="E615" i="19" s="1"/>
  <c r="F612" i="16"/>
  <c r="G615" i="19" s="1"/>
  <c r="T615" i="19" s="1"/>
  <c r="U615" i="19" s="1"/>
  <c r="E612" i="16"/>
  <c r="F615" i="19" s="1"/>
  <c r="C612" i="16"/>
  <c r="D615" i="19" s="1"/>
  <c r="R610" i="16"/>
  <c r="S613" i="19" s="1"/>
  <c r="C613" i="19"/>
  <c r="D610" i="16"/>
  <c r="E613" i="19" s="1"/>
  <c r="F610" i="16"/>
  <c r="G613" i="19" s="1"/>
  <c r="T613" i="19" s="1"/>
  <c r="U613" i="19" s="1"/>
  <c r="E610" i="16"/>
  <c r="F613" i="19" s="1"/>
  <c r="C610" i="16"/>
  <c r="D613" i="19" s="1"/>
  <c r="R608" i="16"/>
  <c r="S611" i="19" s="1"/>
  <c r="C611" i="19"/>
  <c r="D608" i="16"/>
  <c r="E611" i="19" s="1"/>
  <c r="F608" i="16"/>
  <c r="G611" i="19" s="1"/>
  <c r="T611" i="19" s="1"/>
  <c r="U611" i="19" s="1"/>
  <c r="E608" i="16"/>
  <c r="F611" i="19" s="1"/>
  <c r="C608" i="16"/>
  <c r="D611" i="19" s="1"/>
  <c r="R606" i="16"/>
  <c r="S609" i="19" s="1"/>
  <c r="C609" i="19"/>
  <c r="D606" i="16"/>
  <c r="E609" i="19" s="1"/>
  <c r="F606" i="16"/>
  <c r="G609" i="19" s="1"/>
  <c r="T609" i="19" s="1"/>
  <c r="U609" i="19" s="1"/>
  <c r="E606" i="16"/>
  <c r="F609" i="19" s="1"/>
  <c r="C606" i="16"/>
  <c r="D609" i="19" s="1"/>
  <c r="R604" i="16"/>
  <c r="S607" i="19" s="1"/>
  <c r="C607" i="19"/>
  <c r="D604" i="16"/>
  <c r="E607" i="19" s="1"/>
  <c r="F604" i="16"/>
  <c r="G607" i="19" s="1"/>
  <c r="T607" i="19" s="1"/>
  <c r="U607" i="19" s="1"/>
  <c r="E604" i="16"/>
  <c r="F607" i="19" s="1"/>
  <c r="C604" i="16"/>
  <c r="D607" i="19" s="1"/>
  <c r="R602" i="16"/>
  <c r="S605" i="19" s="1"/>
  <c r="C605" i="19"/>
  <c r="D602" i="16"/>
  <c r="E605" i="19" s="1"/>
  <c r="F602" i="16"/>
  <c r="G605" i="19" s="1"/>
  <c r="T605" i="19" s="1"/>
  <c r="U605" i="19" s="1"/>
  <c r="E602" i="16"/>
  <c r="F605" i="19" s="1"/>
  <c r="C602" i="16"/>
  <c r="D605" i="19" s="1"/>
  <c r="R600" i="16"/>
  <c r="S603" i="19" s="1"/>
  <c r="C603" i="19"/>
  <c r="D600" i="16"/>
  <c r="E603" i="19" s="1"/>
  <c r="F600" i="16"/>
  <c r="G603" i="19" s="1"/>
  <c r="T603" i="19" s="1"/>
  <c r="U603" i="19" s="1"/>
  <c r="E600" i="16"/>
  <c r="F603" i="19" s="1"/>
  <c r="C600" i="16"/>
  <c r="D603" i="19" s="1"/>
  <c r="R598" i="16"/>
  <c r="S601" i="19" s="1"/>
  <c r="C601" i="19"/>
  <c r="D598" i="16"/>
  <c r="E601" i="19" s="1"/>
  <c r="F598" i="16"/>
  <c r="G601" i="19" s="1"/>
  <c r="T601" i="19" s="1"/>
  <c r="U601" i="19" s="1"/>
  <c r="E598" i="16"/>
  <c r="F601" i="19" s="1"/>
  <c r="C598" i="16"/>
  <c r="D601" i="19" s="1"/>
  <c r="R596" i="16"/>
  <c r="S599" i="19" s="1"/>
  <c r="C599" i="19"/>
  <c r="D596" i="16"/>
  <c r="E599" i="19" s="1"/>
  <c r="F596" i="16"/>
  <c r="G599" i="19" s="1"/>
  <c r="T599" i="19" s="1"/>
  <c r="U599" i="19" s="1"/>
  <c r="E596" i="16"/>
  <c r="F599" i="19" s="1"/>
  <c r="C596" i="16"/>
  <c r="D599" i="19" s="1"/>
  <c r="R594" i="16"/>
  <c r="S597" i="19" s="1"/>
  <c r="C597" i="19"/>
  <c r="D594" i="16"/>
  <c r="E597" i="19" s="1"/>
  <c r="F594" i="16"/>
  <c r="G597" i="19" s="1"/>
  <c r="T597" i="19" s="1"/>
  <c r="U597" i="19" s="1"/>
  <c r="E594" i="16"/>
  <c r="F597" i="19" s="1"/>
  <c r="C594" i="16"/>
  <c r="D597" i="19" s="1"/>
  <c r="R592" i="16"/>
  <c r="S595" i="19" s="1"/>
  <c r="C595" i="19"/>
  <c r="D592" i="16"/>
  <c r="E595" i="19" s="1"/>
  <c r="F592" i="16"/>
  <c r="G595" i="19" s="1"/>
  <c r="T595" i="19" s="1"/>
  <c r="U595" i="19" s="1"/>
  <c r="E592" i="16"/>
  <c r="F595" i="19" s="1"/>
  <c r="C592" i="16"/>
  <c r="D595" i="19" s="1"/>
  <c r="R590" i="16"/>
  <c r="S593" i="19" s="1"/>
  <c r="C593" i="19"/>
  <c r="D590" i="16"/>
  <c r="E593" i="19" s="1"/>
  <c r="F590" i="16"/>
  <c r="G593" i="19" s="1"/>
  <c r="T593" i="19" s="1"/>
  <c r="U593" i="19" s="1"/>
  <c r="E590" i="16"/>
  <c r="F593" i="19" s="1"/>
  <c r="C590" i="16"/>
  <c r="D593" i="19" s="1"/>
  <c r="R588" i="16"/>
  <c r="S591" i="19" s="1"/>
  <c r="C591" i="19"/>
  <c r="D588" i="16"/>
  <c r="E591" i="19" s="1"/>
  <c r="F588" i="16"/>
  <c r="G591" i="19" s="1"/>
  <c r="T591" i="19" s="1"/>
  <c r="U591" i="19" s="1"/>
  <c r="E588" i="16"/>
  <c r="F591" i="19" s="1"/>
  <c r="C588" i="16"/>
  <c r="D591" i="19" s="1"/>
  <c r="R586" i="16"/>
  <c r="S589" i="19" s="1"/>
  <c r="C589" i="19"/>
  <c r="D586" i="16"/>
  <c r="E589" i="19" s="1"/>
  <c r="F586" i="16"/>
  <c r="G589" i="19" s="1"/>
  <c r="T589" i="19" s="1"/>
  <c r="U589" i="19" s="1"/>
  <c r="E586" i="16"/>
  <c r="F589" i="19" s="1"/>
  <c r="C586" i="16"/>
  <c r="D589" i="19" s="1"/>
  <c r="R584" i="16"/>
  <c r="S587" i="19" s="1"/>
  <c r="C587" i="19"/>
  <c r="D584" i="16"/>
  <c r="E587" i="19" s="1"/>
  <c r="F584" i="16"/>
  <c r="G587" i="19" s="1"/>
  <c r="T587" i="19" s="1"/>
  <c r="U587" i="19" s="1"/>
  <c r="E584" i="16"/>
  <c r="F587" i="19" s="1"/>
  <c r="C584" i="16"/>
  <c r="D587" i="19" s="1"/>
  <c r="R582" i="16"/>
  <c r="S585" i="19" s="1"/>
  <c r="C585" i="19"/>
  <c r="D582" i="16"/>
  <c r="E585" i="19" s="1"/>
  <c r="F582" i="16"/>
  <c r="G585" i="19" s="1"/>
  <c r="T585" i="19" s="1"/>
  <c r="U585" i="19" s="1"/>
  <c r="E582" i="16"/>
  <c r="F585" i="19" s="1"/>
  <c r="C582" i="16"/>
  <c r="D585" i="19" s="1"/>
  <c r="R580" i="16"/>
  <c r="S583" i="19" s="1"/>
  <c r="C583" i="19"/>
  <c r="D580" i="16"/>
  <c r="E583" i="19" s="1"/>
  <c r="F580" i="16"/>
  <c r="G583" i="19" s="1"/>
  <c r="T583" i="19" s="1"/>
  <c r="U583" i="19" s="1"/>
  <c r="E580" i="16"/>
  <c r="F583" i="19" s="1"/>
  <c r="C580" i="16"/>
  <c r="D583" i="19" s="1"/>
  <c r="R578" i="16"/>
  <c r="S581" i="19" s="1"/>
  <c r="C581" i="19"/>
  <c r="D578" i="16"/>
  <c r="E581" i="19" s="1"/>
  <c r="F578" i="16"/>
  <c r="G581" i="19" s="1"/>
  <c r="T581" i="19" s="1"/>
  <c r="U581" i="19" s="1"/>
  <c r="E578" i="16"/>
  <c r="F581" i="19" s="1"/>
  <c r="C578" i="16"/>
  <c r="D581" i="19" s="1"/>
  <c r="R576" i="16"/>
  <c r="S579" i="19" s="1"/>
  <c r="C579" i="19"/>
  <c r="D576" i="16"/>
  <c r="E579" i="19" s="1"/>
  <c r="F576" i="16"/>
  <c r="G579" i="19" s="1"/>
  <c r="T579" i="19" s="1"/>
  <c r="U579" i="19" s="1"/>
  <c r="E576" i="16"/>
  <c r="F579" i="19" s="1"/>
  <c r="C576" i="16"/>
  <c r="D579" i="19" s="1"/>
  <c r="R574" i="16"/>
  <c r="S577" i="19" s="1"/>
  <c r="C577" i="19"/>
  <c r="D574" i="16"/>
  <c r="E577" i="19" s="1"/>
  <c r="F574" i="16"/>
  <c r="G577" i="19" s="1"/>
  <c r="T577" i="19" s="1"/>
  <c r="U577" i="19" s="1"/>
  <c r="E574" i="16"/>
  <c r="F577" i="19" s="1"/>
  <c r="C574" i="16"/>
  <c r="D577" i="19" s="1"/>
  <c r="R572" i="16"/>
  <c r="S575" i="19" s="1"/>
  <c r="C575" i="19"/>
  <c r="D572" i="16"/>
  <c r="E575" i="19" s="1"/>
  <c r="F572" i="16"/>
  <c r="G575" i="19" s="1"/>
  <c r="T575" i="19" s="1"/>
  <c r="U575" i="19" s="1"/>
  <c r="E572" i="16"/>
  <c r="F575" i="19" s="1"/>
  <c r="C572" i="16"/>
  <c r="D575" i="19" s="1"/>
  <c r="R570" i="16"/>
  <c r="S573" i="19" s="1"/>
  <c r="C573" i="19"/>
  <c r="D570" i="16"/>
  <c r="E573" i="19" s="1"/>
  <c r="F570" i="16"/>
  <c r="G573" i="19" s="1"/>
  <c r="T573" i="19" s="1"/>
  <c r="U573" i="19" s="1"/>
  <c r="E570" i="16"/>
  <c r="F573" i="19" s="1"/>
  <c r="C570" i="16"/>
  <c r="D573" i="19" s="1"/>
  <c r="R568" i="16"/>
  <c r="S571" i="19" s="1"/>
  <c r="C571" i="19"/>
  <c r="D568" i="16"/>
  <c r="E571" i="19" s="1"/>
  <c r="F568" i="16"/>
  <c r="G571" i="19" s="1"/>
  <c r="T571" i="19" s="1"/>
  <c r="U571" i="19" s="1"/>
  <c r="E568" i="16"/>
  <c r="F571" i="19" s="1"/>
  <c r="C568" i="16"/>
  <c r="D571" i="19" s="1"/>
  <c r="R566" i="16"/>
  <c r="S569" i="19" s="1"/>
  <c r="C569" i="19"/>
  <c r="D566" i="16"/>
  <c r="E569" i="19" s="1"/>
  <c r="F566" i="16"/>
  <c r="G569" i="19" s="1"/>
  <c r="T569" i="19" s="1"/>
  <c r="U569" i="19" s="1"/>
  <c r="E566" i="16"/>
  <c r="F569" i="19" s="1"/>
  <c r="C566" i="16"/>
  <c r="D569" i="19" s="1"/>
  <c r="R564" i="16"/>
  <c r="S567" i="19" s="1"/>
  <c r="C567" i="19"/>
  <c r="D564" i="16"/>
  <c r="E567" i="19" s="1"/>
  <c r="F564" i="16"/>
  <c r="G567" i="19" s="1"/>
  <c r="T567" i="19" s="1"/>
  <c r="U567" i="19" s="1"/>
  <c r="E564" i="16"/>
  <c r="F567" i="19"/>
  <c r="C564" i="16"/>
  <c r="D567" i="19" s="1"/>
  <c r="R562" i="16"/>
  <c r="S565" i="19" s="1"/>
  <c r="C565" i="19"/>
  <c r="D562" i="16"/>
  <c r="E565" i="19" s="1"/>
  <c r="F562" i="16"/>
  <c r="G565" i="19" s="1"/>
  <c r="T565" i="19" s="1"/>
  <c r="U565" i="19" s="1"/>
  <c r="E562" i="16"/>
  <c r="F565" i="19" s="1"/>
  <c r="C562" i="16"/>
  <c r="D565" i="19" s="1"/>
  <c r="R560" i="16"/>
  <c r="S563" i="19" s="1"/>
  <c r="C563" i="19"/>
  <c r="D560" i="16"/>
  <c r="E563" i="19" s="1"/>
  <c r="F560" i="16"/>
  <c r="G563" i="19" s="1"/>
  <c r="T563" i="19" s="1"/>
  <c r="U563" i="19" s="1"/>
  <c r="E560" i="16"/>
  <c r="F563" i="19" s="1"/>
  <c r="C560" i="16"/>
  <c r="D563" i="19" s="1"/>
  <c r="R558" i="16"/>
  <c r="S561" i="19" s="1"/>
  <c r="C561" i="19"/>
  <c r="D558" i="16"/>
  <c r="E561" i="19" s="1"/>
  <c r="F558" i="16"/>
  <c r="G561" i="19" s="1"/>
  <c r="T561" i="19" s="1"/>
  <c r="U561" i="19" s="1"/>
  <c r="E558" i="16"/>
  <c r="F561" i="19" s="1"/>
  <c r="C558" i="16"/>
  <c r="D561" i="19" s="1"/>
  <c r="R556" i="16"/>
  <c r="S559" i="19" s="1"/>
  <c r="C559" i="19"/>
  <c r="D556" i="16"/>
  <c r="E559" i="19" s="1"/>
  <c r="F556" i="16"/>
  <c r="G559" i="19" s="1"/>
  <c r="T559" i="19" s="1"/>
  <c r="U559" i="19" s="1"/>
  <c r="E556" i="16"/>
  <c r="F559" i="19" s="1"/>
  <c r="C556" i="16"/>
  <c r="D559" i="19" s="1"/>
  <c r="R554" i="16"/>
  <c r="S557" i="19" s="1"/>
  <c r="C557" i="19"/>
  <c r="D554" i="16"/>
  <c r="E557" i="19" s="1"/>
  <c r="F554" i="16"/>
  <c r="G557" i="19" s="1"/>
  <c r="T557" i="19" s="1"/>
  <c r="U557" i="19" s="1"/>
  <c r="E554" i="16"/>
  <c r="F557" i="19" s="1"/>
  <c r="C554" i="16"/>
  <c r="D557" i="19" s="1"/>
  <c r="R552" i="16"/>
  <c r="S555" i="19" s="1"/>
  <c r="C555" i="19"/>
  <c r="D552" i="16"/>
  <c r="E555" i="19" s="1"/>
  <c r="F552" i="16"/>
  <c r="G555" i="19" s="1"/>
  <c r="T555" i="19" s="1"/>
  <c r="U555" i="19" s="1"/>
  <c r="E552" i="16"/>
  <c r="F555" i="19" s="1"/>
  <c r="C552" i="16"/>
  <c r="D555" i="19" s="1"/>
  <c r="R550" i="16"/>
  <c r="S553" i="19" s="1"/>
  <c r="C553" i="19"/>
  <c r="D550" i="16"/>
  <c r="E553" i="19" s="1"/>
  <c r="F550" i="16"/>
  <c r="G553" i="19" s="1"/>
  <c r="T553" i="19" s="1"/>
  <c r="U553" i="19" s="1"/>
  <c r="E550" i="16"/>
  <c r="F553" i="19" s="1"/>
  <c r="C550" i="16"/>
  <c r="D553" i="19" s="1"/>
  <c r="R548" i="16"/>
  <c r="S551" i="19" s="1"/>
  <c r="C551" i="19"/>
  <c r="D548" i="16"/>
  <c r="E551" i="19" s="1"/>
  <c r="F548" i="16"/>
  <c r="G551" i="19" s="1"/>
  <c r="T551" i="19" s="1"/>
  <c r="U551" i="19" s="1"/>
  <c r="E548" i="16"/>
  <c r="F551" i="19" s="1"/>
  <c r="C548" i="16"/>
  <c r="D551" i="19" s="1"/>
  <c r="R546" i="16"/>
  <c r="S549" i="19" s="1"/>
  <c r="C549" i="19"/>
  <c r="D546" i="16"/>
  <c r="E549" i="19" s="1"/>
  <c r="F546" i="16"/>
  <c r="G549" i="19" s="1"/>
  <c r="T549" i="19" s="1"/>
  <c r="U549" i="19" s="1"/>
  <c r="E546" i="16"/>
  <c r="F549" i="19" s="1"/>
  <c r="C546" i="16"/>
  <c r="D549" i="19" s="1"/>
  <c r="R544" i="16"/>
  <c r="S547" i="19" s="1"/>
  <c r="C547" i="19"/>
  <c r="D544" i="16"/>
  <c r="E547" i="19" s="1"/>
  <c r="F544" i="16"/>
  <c r="G547" i="19" s="1"/>
  <c r="T547" i="19" s="1"/>
  <c r="U547" i="19" s="1"/>
  <c r="E544" i="16"/>
  <c r="F547" i="19" s="1"/>
  <c r="C544" i="16"/>
  <c r="D547" i="19" s="1"/>
  <c r="R542" i="16"/>
  <c r="S545" i="19" s="1"/>
  <c r="C545" i="19"/>
  <c r="D542" i="16"/>
  <c r="E545" i="19" s="1"/>
  <c r="F542" i="16"/>
  <c r="G545" i="19" s="1"/>
  <c r="T545" i="19" s="1"/>
  <c r="U545" i="19" s="1"/>
  <c r="E542" i="16"/>
  <c r="F545" i="19" s="1"/>
  <c r="C542" i="16"/>
  <c r="D545" i="19" s="1"/>
  <c r="R540" i="16"/>
  <c r="S543" i="19" s="1"/>
  <c r="C543" i="19"/>
  <c r="D540" i="16"/>
  <c r="E543" i="19" s="1"/>
  <c r="F540" i="16"/>
  <c r="G543" i="19" s="1"/>
  <c r="T543" i="19" s="1"/>
  <c r="U543" i="19" s="1"/>
  <c r="E540" i="16"/>
  <c r="F543" i="19" s="1"/>
  <c r="C540" i="16"/>
  <c r="D543" i="19" s="1"/>
  <c r="R538" i="16"/>
  <c r="S541" i="19" s="1"/>
  <c r="C541" i="19"/>
  <c r="D538" i="16"/>
  <c r="E541" i="19" s="1"/>
  <c r="F538" i="16"/>
  <c r="G541" i="19" s="1"/>
  <c r="T541" i="19" s="1"/>
  <c r="U541" i="19" s="1"/>
  <c r="E538" i="16"/>
  <c r="F541" i="19" s="1"/>
  <c r="C538" i="16"/>
  <c r="D541" i="19" s="1"/>
  <c r="R536" i="16"/>
  <c r="S539" i="19" s="1"/>
  <c r="C539" i="19"/>
  <c r="D536" i="16"/>
  <c r="E539" i="19" s="1"/>
  <c r="F536" i="16"/>
  <c r="G539" i="19" s="1"/>
  <c r="T539" i="19" s="1"/>
  <c r="U539" i="19" s="1"/>
  <c r="E536" i="16"/>
  <c r="F539" i="19" s="1"/>
  <c r="C536" i="16"/>
  <c r="D539" i="19" s="1"/>
  <c r="R534" i="16"/>
  <c r="S537" i="19" s="1"/>
  <c r="C537" i="19"/>
  <c r="D534" i="16"/>
  <c r="E537" i="19" s="1"/>
  <c r="F534" i="16"/>
  <c r="G537" i="19" s="1"/>
  <c r="T537" i="19" s="1"/>
  <c r="U537" i="19" s="1"/>
  <c r="E534" i="16"/>
  <c r="F537" i="19" s="1"/>
  <c r="C534" i="16"/>
  <c r="D537" i="19" s="1"/>
  <c r="R532" i="16"/>
  <c r="S535" i="19" s="1"/>
  <c r="C535" i="19"/>
  <c r="D532" i="16"/>
  <c r="E535" i="19" s="1"/>
  <c r="F532" i="16"/>
  <c r="G535" i="19" s="1"/>
  <c r="T535" i="19" s="1"/>
  <c r="U535" i="19" s="1"/>
  <c r="E532" i="16"/>
  <c r="F535" i="19" s="1"/>
  <c r="C532" i="16"/>
  <c r="D535" i="19" s="1"/>
  <c r="R530" i="16"/>
  <c r="S533" i="19" s="1"/>
  <c r="C533" i="19"/>
  <c r="D530" i="16"/>
  <c r="E533" i="19" s="1"/>
  <c r="F530" i="16"/>
  <c r="G533" i="19" s="1"/>
  <c r="T533" i="19" s="1"/>
  <c r="U533" i="19" s="1"/>
  <c r="E530" i="16"/>
  <c r="F533" i="19" s="1"/>
  <c r="C530" i="16"/>
  <c r="D533" i="19" s="1"/>
  <c r="R528" i="16"/>
  <c r="S531" i="19" s="1"/>
  <c r="C531" i="19"/>
  <c r="D528" i="16"/>
  <c r="E531" i="19" s="1"/>
  <c r="F528" i="16"/>
  <c r="G531" i="19" s="1"/>
  <c r="T531" i="19" s="1"/>
  <c r="U531" i="19" s="1"/>
  <c r="E528" i="16"/>
  <c r="F531" i="19" s="1"/>
  <c r="C528" i="16"/>
  <c r="D531" i="19" s="1"/>
  <c r="R526" i="16"/>
  <c r="S529" i="19" s="1"/>
  <c r="C529" i="19"/>
  <c r="D526" i="16"/>
  <c r="E529" i="19" s="1"/>
  <c r="F526" i="16"/>
  <c r="G529" i="19" s="1"/>
  <c r="T529" i="19" s="1"/>
  <c r="U529" i="19" s="1"/>
  <c r="E526" i="16"/>
  <c r="F529" i="19" s="1"/>
  <c r="C526" i="16"/>
  <c r="D529" i="19" s="1"/>
  <c r="R524" i="16"/>
  <c r="S527" i="19" s="1"/>
  <c r="C527" i="19"/>
  <c r="D524" i="16"/>
  <c r="E527" i="19" s="1"/>
  <c r="F524" i="16"/>
  <c r="G527" i="19" s="1"/>
  <c r="T527" i="19" s="1"/>
  <c r="U527" i="19" s="1"/>
  <c r="E524" i="16"/>
  <c r="F527" i="19" s="1"/>
  <c r="C524" i="16"/>
  <c r="D527" i="19" s="1"/>
  <c r="R522" i="16"/>
  <c r="S525" i="19" s="1"/>
  <c r="C525" i="19"/>
  <c r="D522" i="16"/>
  <c r="E525" i="19" s="1"/>
  <c r="F522" i="16"/>
  <c r="G525" i="19" s="1"/>
  <c r="T525" i="19" s="1"/>
  <c r="U525" i="19" s="1"/>
  <c r="E522" i="16"/>
  <c r="F525" i="19" s="1"/>
  <c r="C522" i="16"/>
  <c r="D525" i="19" s="1"/>
  <c r="R520" i="16"/>
  <c r="S523" i="19" s="1"/>
  <c r="C523" i="19"/>
  <c r="D520" i="16"/>
  <c r="E523" i="19" s="1"/>
  <c r="F520" i="16"/>
  <c r="G523" i="19" s="1"/>
  <c r="T523" i="19" s="1"/>
  <c r="U523" i="19" s="1"/>
  <c r="E520" i="16"/>
  <c r="F523" i="19" s="1"/>
  <c r="C520" i="16"/>
  <c r="D523" i="19" s="1"/>
  <c r="R518" i="16"/>
  <c r="S521" i="19" s="1"/>
  <c r="C521" i="19"/>
  <c r="D518" i="16"/>
  <c r="E521" i="19" s="1"/>
  <c r="F518" i="16"/>
  <c r="G521" i="19" s="1"/>
  <c r="T521" i="19" s="1"/>
  <c r="U521" i="19" s="1"/>
  <c r="E518" i="16"/>
  <c r="F521" i="19" s="1"/>
  <c r="C518" i="16"/>
  <c r="D521" i="19" s="1"/>
  <c r="R516" i="16"/>
  <c r="S519" i="19" s="1"/>
  <c r="C519" i="19"/>
  <c r="D516" i="16"/>
  <c r="E519" i="19" s="1"/>
  <c r="F516" i="16"/>
  <c r="G519" i="19" s="1"/>
  <c r="T519" i="19" s="1"/>
  <c r="U519" i="19" s="1"/>
  <c r="E516" i="16"/>
  <c r="F519" i="19" s="1"/>
  <c r="C516" i="16"/>
  <c r="D519" i="19" s="1"/>
  <c r="R514" i="16"/>
  <c r="S517" i="19" s="1"/>
  <c r="C517" i="19"/>
  <c r="D514" i="16"/>
  <c r="E517" i="19" s="1"/>
  <c r="F514" i="16"/>
  <c r="G517" i="19" s="1"/>
  <c r="T517" i="19" s="1"/>
  <c r="U517" i="19" s="1"/>
  <c r="E514" i="16"/>
  <c r="F517" i="19" s="1"/>
  <c r="C514" i="16"/>
  <c r="D517" i="19" s="1"/>
  <c r="R512" i="16"/>
  <c r="S515" i="19" s="1"/>
  <c r="C515" i="19"/>
  <c r="D512" i="16"/>
  <c r="E515" i="19" s="1"/>
  <c r="F512" i="16"/>
  <c r="G515" i="19" s="1"/>
  <c r="T515" i="19" s="1"/>
  <c r="U515" i="19" s="1"/>
  <c r="E512" i="16"/>
  <c r="F515" i="19" s="1"/>
  <c r="C512" i="16"/>
  <c r="D515" i="19" s="1"/>
  <c r="R510" i="16"/>
  <c r="S513" i="19" s="1"/>
  <c r="C513" i="19"/>
  <c r="D510" i="16"/>
  <c r="E513" i="19" s="1"/>
  <c r="F510" i="16"/>
  <c r="G513" i="19" s="1"/>
  <c r="T513" i="19" s="1"/>
  <c r="U513" i="19" s="1"/>
  <c r="E510" i="16"/>
  <c r="F513" i="19" s="1"/>
  <c r="C510" i="16"/>
  <c r="D513" i="19" s="1"/>
  <c r="R508" i="16"/>
  <c r="S511" i="19" s="1"/>
  <c r="C511" i="19"/>
  <c r="D508" i="16"/>
  <c r="E511" i="19" s="1"/>
  <c r="F508" i="16"/>
  <c r="G511" i="19" s="1"/>
  <c r="T511" i="19" s="1"/>
  <c r="U511" i="19" s="1"/>
  <c r="E508" i="16"/>
  <c r="F511" i="19" s="1"/>
  <c r="C508" i="16"/>
  <c r="D511" i="19" s="1"/>
  <c r="R506" i="16"/>
  <c r="S509" i="19" s="1"/>
  <c r="C509" i="19"/>
  <c r="D506" i="16"/>
  <c r="E509" i="19" s="1"/>
  <c r="F506" i="16"/>
  <c r="G509" i="19" s="1"/>
  <c r="T509" i="19" s="1"/>
  <c r="U509" i="19" s="1"/>
  <c r="E506" i="16"/>
  <c r="F509" i="19" s="1"/>
  <c r="C506" i="16"/>
  <c r="D509" i="19" s="1"/>
  <c r="R504" i="16"/>
  <c r="S507" i="19" s="1"/>
  <c r="C507" i="19"/>
  <c r="D504" i="16"/>
  <c r="E507" i="19" s="1"/>
  <c r="F504" i="16"/>
  <c r="G507" i="19" s="1"/>
  <c r="T507" i="19" s="1"/>
  <c r="U507" i="19" s="1"/>
  <c r="E504" i="16"/>
  <c r="F507" i="19" s="1"/>
  <c r="C504" i="16"/>
  <c r="D507" i="19" s="1"/>
  <c r="R502" i="16"/>
  <c r="S505" i="19" s="1"/>
  <c r="C505" i="19"/>
  <c r="D502" i="16"/>
  <c r="E505" i="19" s="1"/>
  <c r="F502" i="16"/>
  <c r="G505" i="19" s="1"/>
  <c r="T505" i="19" s="1"/>
  <c r="U505" i="19" s="1"/>
  <c r="E502" i="16"/>
  <c r="F505" i="19" s="1"/>
  <c r="C502" i="16"/>
  <c r="D505" i="19" s="1"/>
  <c r="R500" i="16"/>
  <c r="S503" i="19" s="1"/>
  <c r="C503" i="19"/>
  <c r="D500" i="16"/>
  <c r="E503" i="19" s="1"/>
  <c r="F500" i="16"/>
  <c r="G503" i="19" s="1"/>
  <c r="T503" i="19" s="1"/>
  <c r="U503" i="19" s="1"/>
  <c r="E500" i="16"/>
  <c r="F503" i="19" s="1"/>
  <c r="C500" i="16"/>
  <c r="D503" i="19" s="1"/>
  <c r="R498" i="16"/>
  <c r="S501" i="19" s="1"/>
  <c r="C501" i="19"/>
  <c r="D498" i="16"/>
  <c r="E501" i="19" s="1"/>
  <c r="F498" i="16"/>
  <c r="G501" i="19" s="1"/>
  <c r="T501" i="19" s="1"/>
  <c r="U501" i="19" s="1"/>
  <c r="E498" i="16"/>
  <c r="F501" i="19" s="1"/>
  <c r="C498" i="16"/>
  <c r="D501" i="19" s="1"/>
  <c r="R496" i="16"/>
  <c r="S499" i="19" s="1"/>
  <c r="C499" i="19"/>
  <c r="D496" i="16"/>
  <c r="E499" i="19" s="1"/>
  <c r="F496" i="16"/>
  <c r="G499" i="19" s="1"/>
  <c r="T499" i="19" s="1"/>
  <c r="U499" i="19" s="1"/>
  <c r="E496" i="16"/>
  <c r="F499" i="19" s="1"/>
  <c r="C496" i="16"/>
  <c r="D499" i="19" s="1"/>
  <c r="R494" i="16"/>
  <c r="S497" i="19" s="1"/>
  <c r="C497" i="19"/>
  <c r="D494" i="16"/>
  <c r="E497" i="19" s="1"/>
  <c r="F494" i="16"/>
  <c r="G497" i="19" s="1"/>
  <c r="T497" i="19" s="1"/>
  <c r="U497" i="19" s="1"/>
  <c r="E494" i="16"/>
  <c r="F497" i="19" s="1"/>
  <c r="C494" i="16"/>
  <c r="D497" i="19" s="1"/>
  <c r="R492" i="16"/>
  <c r="S495" i="19" s="1"/>
  <c r="C495" i="19"/>
  <c r="D492" i="16"/>
  <c r="E495" i="19" s="1"/>
  <c r="F492" i="16"/>
  <c r="G495" i="19" s="1"/>
  <c r="T495" i="19" s="1"/>
  <c r="U495" i="19" s="1"/>
  <c r="E492" i="16"/>
  <c r="F495" i="19" s="1"/>
  <c r="C492" i="16"/>
  <c r="D495" i="19" s="1"/>
  <c r="R490" i="16"/>
  <c r="S493" i="19" s="1"/>
  <c r="C493" i="19"/>
  <c r="D490" i="16"/>
  <c r="E493" i="19" s="1"/>
  <c r="F490" i="16"/>
  <c r="G493" i="19" s="1"/>
  <c r="T493" i="19" s="1"/>
  <c r="U493" i="19" s="1"/>
  <c r="E490" i="16"/>
  <c r="F493" i="19" s="1"/>
  <c r="C490" i="16"/>
  <c r="D493" i="19" s="1"/>
  <c r="R488" i="16"/>
  <c r="S491" i="19" s="1"/>
  <c r="C491" i="19"/>
  <c r="D488" i="16"/>
  <c r="E491" i="19" s="1"/>
  <c r="F488" i="16"/>
  <c r="G491" i="19" s="1"/>
  <c r="T491" i="19" s="1"/>
  <c r="U491" i="19" s="1"/>
  <c r="E488" i="16"/>
  <c r="F491" i="19" s="1"/>
  <c r="C488" i="16"/>
  <c r="D491" i="19" s="1"/>
  <c r="R486" i="16"/>
  <c r="S489" i="19" s="1"/>
  <c r="C489" i="19"/>
  <c r="D486" i="16"/>
  <c r="E489" i="19" s="1"/>
  <c r="F486" i="16"/>
  <c r="G489" i="19" s="1"/>
  <c r="T489" i="19" s="1"/>
  <c r="U489" i="19" s="1"/>
  <c r="E486" i="16"/>
  <c r="F489" i="19" s="1"/>
  <c r="C486" i="16"/>
  <c r="D489" i="19" s="1"/>
  <c r="R484" i="16"/>
  <c r="S487" i="19" s="1"/>
  <c r="C487" i="19"/>
  <c r="D484" i="16"/>
  <c r="E487" i="19" s="1"/>
  <c r="F484" i="16"/>
  <c r="G487" i="19" s="1"/>
  <c r="T487" i="19" s="1"/>
  <c r="U487" i="19" s="1"/>
  <c r="E484" i="16"/>
  <c r="F487" i="19" s="1"/>
  <c r="C484" i="16"/>
  <c r="D487" i="19" s="1"/>
  <c r="R1791" i="16"/>
  <c r="D1791" i="16"/>
  <c r="F1791" i="16"/>
  <c r="C1791" i="16"/>
  <c r="E1791" i="16"/>
  <c r="R1789" i="16"/>
  <c r="D1789" i="16"/>
  <c r="F1789" i="16"/>
  <c r="C1789" i="16"/>
  <c r="E1789" i="16"/>
  <c r="R1787" i="16"/>
  <c r="D1787" i="16"/>
  <c r="F1787" i="16"/>
  <c r="C1787" i="16"/>
  <c r="E1787" i="16"/>
  <c r="R1785" i="16"/>
  <c r="D1785" i="16"/>
  <c r="F1785" i="16"/>
  <c r="C1785" i="16"/>
  <c r="E1785" i="16"/>
  <c r="R1783" i="16"/>
  <c r="D1783" i="16"/>
  <c r="F1783" i="16"/>
  <c r="C1783" i="16"/>
  <c r="E1783" i="16"/>
  <c r="R1781" i="16"/>
  <c r="D1781" i="16"/>
  <c r="F1781" i="16"/>
  <c r="C1781" i="16"/>
  <c r="E1781" i="16"/>
  <c r="R1779" i="16"/>
  <c r="D1779" i="16"/>
  <c r="F1779" i="16"/>
  <c r="C1779" i="16"/>
  <c r="E1779" i="16"/>
  <c r="R1777" i="16"/>
  <c r="D1777" i="16"/>
  <c r="F1777" i="16"/>
  <c r="C1777" i="16"/>
  <c r="E1777" i="16"/>
  <c r="R1775" i="16"/>
  <c r="D1775" i="16"/>
  <c r="F1775" i="16"/>
  <c r="C1775" i="16"/>
  <c r="E1775" i="16"/>
  <c r="R1773" i="16"/>
  <c r="D1773" i="16"/>
  <c r="F1773" i="16"/>
  <c r="C1773" i="16"/>
  <c r="E1773" i="16"/>
  <c r="R1771" i="16"/>
  <c r="D1771" i="16"/>
  <c r="F1771" i="16"/>
  <c r="C1771" i="16"/>
  <c r="E1771" i="16"/>
  <c r="R1769" i="16"/>
  <c r="D1769" i="16"/>
  <c r="F1769" i="16"/>
  <c r="C1769" i="16"/>
  <c r="E1769" i="16"/>
  <c r="R1767" i="16"/>
  <c r="D1767" i="16"/>
  <c r="F1767" i="16"/>
  <c r="C1767" i="16"/>
  <c r="E1767" i="16"/>
  <c r="R1765" i="16"/>
  <c r="D1765" i="16"/>
  <c r="F1765" i="16"/>
  <c r="C1765" i="16"/>
  <c r="E1765" i="16"/>
  <c r="R1763" i="16"/>
  <c r="D1763" i="16"/>
  <c r="F1763" i="16"/>
  <c r="C1763" i="16"/>
  <c r="E1763" i="16"/>
  <c r="R1761" i="16"/>
  <c r="D1761" i="16"/>
  <c r="F1761" i="16"/>
  <c r="C1761" i="16"/>
  <c r="E1761" i="16"/>
  <c r="R1759" i="16"/>
  <c r="D1759" i="16"/>
  <c r="F1759" i="16"/>
  <c r="C1759" i="16"/>
  <c r="E1759" i="16"/>
  <c r="R1757" i="16"/>
  <c r="D1757" i="16"/>
  <c r="F1757" i="16"/>
  <c r="C1757" i="16"/>
  <c r="E1757" i="16"/>
  <c r="R1755" i="16"/>
  <c r="D1755" i="16"/>
  <c r="F1755" i="16"/>
  <c r="C1755" i="16"/>
  <c r="E1755" i="16"/>
  <c r="R1753" i="16"/>
  <c r="D1753" i="16"/>
  <c r="F1753" i="16"/>
  <c r="C1753" i="16"/>
  <c r="E1753" i="16"/>
  <c r="R1751" i="16"/>
  <c r="D1751" i="16"/>
  <c r="F1751" i="16"/>
  <c r="C1751" i="16"/>
  <c r="E1751" i="16"/>
  <c r="R1749" i="16"/>
  <c r="D1749" i="16"/>
  <c r="F1749" i="16"/>
  <c r="C1749" i="16"/>
  <c r="E1749" i="16"/>
  <c r="R1747" i="16"/>
  <c r="D1747" i="16"/>
  <c r="F1747" i="16"/>
  <c r="C1747" i="16"/>
  <c r="E1747" i="16"/>
  <c r="R1745" i="16"/>
  <c r="D1745" i="16"/>
  <c r="F1745" i="16"/>
  <c r="C1745" i="16"/>
  <c r="E1745" i="16"/>
  <c r="R1743" i="16"/>
  <c r="D1743" i="16"/>
  <c r="F1743" i="16"/>
  <c r="C1743" i="16"/>
  <c r="E1743" i="16"/>
  <c r="R1741" i="16"/>
  <c r="D1741" i="16"/>
  <c r="F1741" i="16"/>
  <c r="C1741" i="16"/>
  <c r="E1741" i="16"/>
  <c r="R1739" i="16"/>
  <c r="D1739" i="16"/>
  <c r="F1739" i="16"/>
  <c r="C1739" i="16"/>
  <c r="E1739" i="16"/>
  <c r="R1737" i="16"/>
  <c r="D1737" i="16"/>
  <c r="F1737" i="16"/>
  <c r="C1737" i="16"/>
  <c r="E1737" i="16"/>
  <c r="R1735" i="16"/>
  <c r="D1735" i="16"/>
  <c r="F1735" i="16"/>
  <c r="C1735" i="16"/>
  <c r="E1735" i="16"/>
  <c r="R1733" i="16"/>
  <c r="D1733" i="16"/>
  <c r="F1733" i="16"/>
  <c r="C1733" i="16"/>
  <c r="E1733" i="16"/>
  <c r="R1731" i="16"/>
  <c r="D1731" i="16"/>
  <c r="F1731" i="16"/>
  <c r="C1731" i="16"/>
  <c r="E1731" i="16"/>
  <c r="R1729" i="16"/>
  <c r="D1729" i="16"/>
  <c r="F1729" i="16"/>
  <c r="C1729" i="16"/>
  <c r="E1729" i="16"/>
  <c r="R1727" i="16"/>
  <c r="D1727" i="16"/>
  <c r="F1727" i="16"/>
  <c r="C1727" i="16"/>
  <c r="E1727" i="16"/>
  <c r="R1725" i="16"/>
  <c r="D1725" i="16"/>
  <c r="F1725" i="16"/>
  <c r="C1725" i="16"/>
  <c r="E1725" i="16"/>
  <c r="R1723" i="16"/>
  <c r="D1723" i="16"/>
  <c r="F1723" i="16"/>
  <c r="C1723" i="16"/>
  <c r="E1723" i="16"/>
  <c r="R1721" i="16"/>
  <c r="D1721" i="16"/>
  <c r="F1721" i="16"/>
  <c r="C1721" i="16"/>
  <c r="E1721" i="16"/>
  <c r="R1719" i="16"/>
  <c r="D1719" i="16"/>
  <c r="F1719" i="16"/>
  <c r="C1719" i="16"/>
  <c r="E1719" i="16"/>
  <c r="R1717" i="16"/>
  <c r="D1717" i="16"/>
  <c r="F1717" i="16"/>
  <c r="C1717" i="16"/>
  <c r="E1717" i="16"/>
  <c r="R1715" i="16"/>
  <c r="D1715" i="16"/>
  <c r="F1715" i="16"/>
  <c r="C1715" i="16"/>
  <c r="E1715" i="16"/>
  <c r="R1713" i="16"/>
  <c r="D1713" i="16"/>
  <c r="F1713" i="16"/>
  <c r="C1713" i="16"/>
  <c r="E1713" i="16"/>
  <c r="R1711" i="16"/>
  <c r="D1711" i="16"/>
  <c r="F1711" i="16"/>
  <c r="C1711" i="16"/>
  <c r="E1711" i="16"/>
  <c r="R1709" i="16"/>
  <c r="D1709" i="16"/>
  <c r="F1709" i="16"/>
  <c r="C1709" i="16"/>
  <c r="E1709" i="16"/>
  <c r="R1707" i="16"/>
  <c r="D1707" i="16"/>
  <c r="F1707" i="16"/>
  <c r="C1707" i="16"/>
  <c r="E1707" i="16"/>
  <c r="R1705" i="16"/>
  <c r="D1705" i="16"/>
  <c r="F1705" i="16"/>
  <c r="C1705" i="16"/>
  <c r="E1705" i="16"/>
  <c r="R1703" i="16"/>
  <c r="D1703" i="16"/>
  <c r="F1703" i="16"/>
  <c r="C1703" i="16"/>
  <c r="E1703" i="16"/>
  <c r="R1701" i="16"/>
  <c r="D1701" i="16"/>
  <c r="F1701" i="16"/>
  <c r="C1701" i="16"/>
  <c r="E1701" i="16"/>
  <c r="R1699" i="16"/>
  <c r="D1699" i="16"/>
  <c r="F1699" i="16"/>
  <c r="C1699" i="16"/>
  <c r="E1699" i="16"/>
  <c r="R1697" i="16"/>
  <c r="D1697" i="16"/>
  <c r="F1697" i="16"/>
  <c r="C1697" i="16"/>
  <c r="E1697" i="16"/>
  <c r="R1695" i="16"/>
  <c r="D1695" i="16"/>
  <c r="F1695" i="16"/>
  <c r="C1695" i="16"/>
  <c r="E1695" i="16"/>
  <c r="R1693" i="16"/>
  <c r="D1693" i="16"/>
  <c r="F1693" i="16"/>
  <c r="C1693" i="16"/>
  <c r="E1693" i="16"/>
  <c r="R1691" i="16"/>
  <c r="D1691" i="16"/>
  <c r="F1691" i="16"/>
  <c r="C1691" i="16"/>
  <c r="E1691" i="16"/>
  <c r="R1689" i="16"/>
  <c r="D1689" i="16"/>
  <c r="F1689" i="16"/>
  <c r="C1689" i="16"/>
  <c r="E1689" i="16"/>
  <c r="R1687" i="16"/>
  <c r="D1687" i="16"/>
  <c r="F1687" i="16"/>
  <c r="C1687" i="16"/>
  <c r="E1687" i="16"/>
  <c r="R1685" i="16"/>
  <c r="D1685" i="16"/>
  <c r="F1685" i="16"/>
  <c r="C1685" i="16"/>
  <c r="E1685" i="16"/>
  <c r="R1683" i="16"/>
  <c r="D1683" i="16"/>
  <c r="F1683" i="16"/>
  <c r="C1683" i="16"/>
  <c r="E1683" i="16"/>
  <c r="R1681" i="16"/>
  <c r="D1681" i="16"/>
  <c r="F1681" i="16"/>
  <c r="C1681" i="16"/>
  <c r="E1681" i="16"/>
  <c r="R1679" i="16"/>
  <c r="D1679" i="16"/>
  <c r="F1679" i="16"/>
  <c r="C1679" i="16"/>
  <c r="E1679" i="16"/>
  <c r="R1677" i="16"/>
  <c r="D1677" i="16"/>
  <c r="F1677" i="16"/>
  <c r="C1677" i="16"/>
  <c r="E1677" i="16"/>
  <c r="R1675" i="16"/>
  <c r="D1675" i="16"/>
  <c r="F1675" i="16"/>
  <c r="C1675" i="16"/>
  <c r="E1675" i="16"/>
  <c r="R1673" i="16"/>
  <c r="D1673" i="16"/>
  <c r="F1673" i="16"/>
  <c r="C1673" i="16"/>
  <c r="E1673" i="16"/>
  <c r="R1671" i="16"/>
  <c r="D1671" i="16"/>
  <c r="F1671" i="16"/>
  <c r="C1671" i="16"/>
  <c r="E1671" i="16"/>
  <c r="R1669" i="16"/>
  <c r="D1669" i="16"/>
  <c r="F1669" i="16"/>
  <c r="C1669" i="16"/>
  <c r="E1669" i="16"/>
  <c r="R1667" i="16"/>
  <c r="D1667" i="16"/>
  <c r="F1667" i="16"/>
  <c r="C1667" i="16"/>
  <c r="E1667" i="16"/>
  <c r="R1665" i="16"/>
  <c r="D1665" i="16"/>
  <c r="F1665" i="16"/>
  <c r="C1665" i="16"/>
  <c r="E1665" i="16"/>
  <c r="R1663" i="16"/>
  <c r="D1663" i="16"/>
  <c r="F1663" i="16"/>
  <c r="C1663" i="16"/>
  <c r="E1663" i="16"/>
  <c r="R1661" i="16"/>
  <c r="D1661" i="16"/>
  <c r="F1661" i="16"/>
  <c r="C1661" i="16"/>
  <c r="E1661" i="16"/>
  <c r="R1659" i="16"/>
  <c r="D1659" i="16"/>
  <c r="F1659" i="16"/>
  <c r="C1659" i="16"/>
  <c r="E1659" i="16"/>
  <c r="R1657" i="16"/>
  <c r="D1657" i="16"/>
  <c r="F1657" i="16"/>
  <c r="C1657" i="16"/>
  <c r="E1657" i="16"/>
  <c r="R1655" i="16"/>
  <c r="D1655" i="16"/>
  <c r="F1655" i="16"/>
  <c r="C1655" i="16"/>
  <c r="E1655" i="16"/>
  <c r="R1653" i="16"/>
  <c r="D1653" i="16"/>
  <c r="F1653" i="16"/>
  <c r="C1653" i="16"/>
  <c r="E1653" i="16"/>
  <c r="R1651" i="16"/>
  <c r="D1651" i="16"/>
  <c r="F1651" i="16"/>
  <c r="C1651" i="16"/>
  <c r="E1651" i="16"/>
  <c r="R1649" i="16"/>
  <c r="D1649" i="16"/>
  <c r="F1649" i="16"/>
  <c r="C1649" i="16"/>
  <c r="E1649" i="16"/>
  <c r="R1647" i="16"/>
  <c r="D1647" i="16"/>
  <c r="F1647" i="16"/>
  <c r="C1647" i="16"/>
  <c r="E1647" i="16"/>
  <c r="R1645" i="16"/>
  <c r="D1645" i="16"/>
  <c r="F1645" i="16"/>
  <c r="C1645" i="16"/>
  <c r="E1645" i="16"/>
  <c r="R1643" i="16"/>
  <c r="D1643" i="16"/>
  <c r="F1643" i="16"/>
  <c r="C1643" i="16"/>
  <c r="E1643" i="16"/>
  <c r="R1641" i="16"/>
  <c r="D1641" i="16"/>
  <c r="F1641" i="16"/>
  <c r="C1641" i="16"/>
  <c r="E1641" i="16"/>
  <c r="R1639" i="16"/>
  <c r="D1639" i="16"/>
  <c r="F1639" i="16"/>
  <c r="C1639" i="16"/>
  <c r="E1639" i="16"/>
  <c r="R1637" i="16"/>
  <c r="D1637" i="16"/>
  <c r="F1637" i="16"/>
  <c r="C1637" i="16"/>
  <c r="E1637" i="16"/>
  <c r="R1635" i="16"/>
  <c r="D1635" i="16"/>
  <c r="F1635" i="16"/>
  <c r="C1635" i="16"/>
  <c r="E1635" i="16"/>
  <c r="R1633" i="16"/>
  <c r="D1633" i="16"/>
  <c r="F1633" i="16"/>
  <c r="C1633" i="16"/>
  <c r="E1633" i="16"/>
  <c r="R1631" i="16"/>
  <c r="D1631" i="16"/>
  <c r="F1631" i="16"/>
  <c r="C1631" i="16"/>
  <c r="E1631" i="16"/>
  <c r="R1629" i="16"/>
  <c r="D1629" i="16"/>
  <c r="F1629" i="16"/>
  <c r="C1629" i="16"/>
  <c r="E1629" i="16"/>
  <c r="R1627" i="16"/>
  <c r="D1627" i="16"/>
  <c r="F1627" i="16"/>
  <c r="C1627" i="16"/>
  <c r="E1627" i="16"/>
  <c r="R1625" i="16"/>
  <c r="D1625" i="16"/>
  <c r="F1625" i="16"/>
  <c r="C1625" i="16"/>
  <c r="E1625" i="16"/>
  <c r="R1623" i="16"/>
  <c r="D1623" i="16"/>
  <c r="F1623" i="16"/>
  <c r="C1623" i="16"/>
  <c r="E1623" i="16"/>
  <c r="R1621" i="16"/>
  <c r="D1621" i="16"/>
  <c r="F1621" i="16"/>
  <c r="C1621" i="16"/>
  <c r="E1621" i="16"/>
  <c r="R1619" i="16"/>
  <c r="D1619" i="16"/>
  <c r="F1619" i="16"/>
  <c r="C1619" i="16"/>
  <c r="E1619" i="16"/>
  <c r="R1617" i="16"/>
  <c r="D1617" i="16"/>
  <c r="F1617" i="16"/>
  <c r="C1617" i="16"/>
  <c r="E1617" i="16"/>
  <c r="R1615" i="16"/>
  <c r="D1615" i="16"/>
  <c r="F1615" i="16"/>
  <c r="C1615" i="16"/>
  <c r="E1615" i="16"/>
  <c r="R1613" i="16"/>
  <c r="D1613" i="16"/>
  <c r="F1613" i="16"/>
  <c r="C1613" i="16"/>
  <c r="E1613" i="16"/>
  <c r="R1611" i="16"/>
  <c r="D1611" i="16"/>
  <c r="F1611" i="16"/>
  <c r="C1611" i="16"/>
  <c r="E1611" i="16"/>
  <c r="R1609" i="16"/>
  <c r="D1609" i="16"/>
  <c r="F1609" i="16"/>
  <c r="C1609" i="16"/>
  <c r="E1609" i="16"/>
  <c r="R1607" i="16"/>
  <c r="D1607" i="16"/>
  <c r="F1607" i="16"/>
  <c r="C1607" i="16"/>
  <c r="E1607" i="16"/>
  <c r="R1605" i="16"/>
  <c r="D1605" i="16"/>
  <c r="F1605" i="16"/>
  <c r="C1605" i="16"/>
  <c r="E1605" i="16"/>
  <c r="R1603" i="16"/>
  <c r="D1603" i="16"/>
  <c r="F1603" i="16"/>
  <c r="C1603" i="16"/>
  <c r="E1603" i="16"/>
  <c r="R1601" i="16"/>
  <c r="D1601" i="16"/>
  <c r="F1601" i="16"/>
  <c r="C1601" i="16"/>
  <c r="E1601" i="16"/>
  <c r="R1599" i="16"/>
  <c r="D1599" i="16"/>
  <c r="F1599" i="16"/>
  <c r="C1599" i="16"/>
  <c r="E1599" i="16"/>
  <c r="R1597" i="16"/>
  <c r="D1597" i="16"/>
  <c r="F1597" i="16"/>
  <c r="C1597" i="16"/>
  <c r="E1597" i="16"/>
  <c r="R1595" i="16"/>
  <c r="D1595" i="16"/>
  <c r="F1595" i="16"/>
  <c r="C1595" i="16"/>
  <c r="E1595" i="16"/>
  <c r="R1593" i="16"/>
  <c r="D1593" i="16"/>
  <c r="F1593" i="16"/>
  <c r="C1593" i="16"/>
  <c r="E1593" i="16"/>
  <c r="R1591" i="16"/>
  <c r="D1591" i="16"/>
  <c r="F1591" i="16"/>
  <c r="C1591" i="16"/>
  <c r="E1591" i="16"/>
  <c r="R1589" i="16"/>
  <c r="D1589" i="16"/>
  <c r="F1589" i="16"/>
  <c r="C1589" i="16"/>
  <c r="E1589" i="16"/>
  <c r="R1587" i="16"/>
  <c r="D1587" i="16"/>
  <c r="F1587" i="16"/>
  <c r="C1587" i="16"/>
  <c r="E1587" i="16"/>
  <c r="R1585" i="16"/>
  <c r="D1585" i="16"/>
  <c r="F1585" i="16"/>
  <c r="C1585" i="16"/>
  <c r="E1585" i="16"/>
  <c r="R1583" i="16"/>
  <c r="D1583" i="16"/>
  <c r="F1583" i="16"/>
  <c r="C1583" i="16"/>
  <c r="E1583" i="16"/>
  <c r="R1581" i="16"/>
  <c r="D1581" i="16"/>
  <c r="F1581" i="16"/>
  <c r="C1581" i="16"/>
  <c r="E1581" i="16"/>
  <c r="R1579" i="16"/>
  <c r="D1579" i="16"/>
  <c r="F1579" i="16"/>
  <c r="C1579" i="16"/>
  <c r="E1579" i="16"/>
  <c r="R1577" i="16"/>
  <c r="D1577" i="16"/>
  <c r="F1577" i="16"/>
  <c r="C1577" i="16"/>
  <c r="E1577" i="16"/>
  <c r="R1575" i="16"/>
  <c r="D1575" i="16"/>
  <c r="F1575" i="16"/>
  <c r="C1575" i="16"/>
  <c r="E1575" i="16"/>
  <c r="R1573" i="16"/>
  <c r="D1573" i="16"/>
  <c r="F1573" i="16"/>
  <c r="C1573" i="16"/>
  <c r="E1573" i="16"/>
  <c r="R1571" i="16"/>
  <c r="D1571" i="16"/>
  <c r="F1571" i="16"/>
  <c r="C1571" i="16"/>
  <c r="E1571" i="16"/>
  <c r="R1569" i="16"/>
  <c r="D1569" i="16"/>
  <c r="F1569" i="16"/>
  <c r="C1569" i="16"/>
  <c r="E1569" i="16"/>
  <c r="R1567" i="16"/>
  <c r="D1567" i="16"/>
  <c r="F1567" i="16"/>
  <c r="C1567" i="16"/>
  <c r="E1567" i="16"/>
  <c r="R1565" i="16"/>
  <c r="D1565" i="16"/>
  <c r="F1565" i="16"/>
  <c r="C1565" i="16"/>
  <c r="E1565" i="16"/>
  <c r="R1563" i="16"/>
  <c r="D1563" i="16"/>
  <c r="F1563" i="16"/>
  <c r="C1563" i="16"/>
  <c r="E1563" i="16"/>
  <c r="R1561" i="16"/>
  <c r="D1561" i="16"/>
  <c r="F1561" i="16"/>
  <c r="C1561" i="16"/>
  <c r="E1561" i="16"/>
  <c r="R1559" i="16"/>
  <c r="D1559" i="16"/>
  <c r="F1559" i="16"/>
  <c r="C1559" i="16"/>
  <c r="E1559" i="16"/>
  <c r="R1557" i="16"/>
  <c r="D1557" i="16"/>
  <c r="F1557" i="16"/>
  <c r="C1557" i="16"/>
  <c r="E1557" i="16"/>
  <c r="R1555" i="16"/>
  <c r="D1555" i="16"/>
  <c r="F1555" i="16"/>
  <c r="C1555" i="16"/>
  <c r="E1555" i="16"/>
  <c r="R1553" i="16"/>
  <c r="D1553" i="16"/>
  <c r="F1553" i="16"/>
  <c r="C1553" i="16"/>
  <c r="E1553" i="16"/>
  <c r="R1551" i="16"/>
  <c r="D1551" i="16"/>
  <c r="F1551" i="16"/>
  <c r="C1551" i="16"/>
  <c r="E1551" i="16"/>
  <c r="R1549" i="16"/>
  <c r="D1549" i="16"/>
  <c r="F1549" i="16"/>
  <c r="C1549" i="16"/>
  <c r="E1549" i="16"/>
  <c r="R1547" i="16"/>
  <c r="D1547" i="16"/>
  <c r="F1547" i="16"/>
  <c r="C1547" i="16"/>
  <c r="E1547" i="16"/>
  <c r="R1545" i="16"/>
  <c r="D1545" i="16"/>
  <c r="F1545" i="16"/>
  <c r="C1545" i="16"/>
  <c r="E1545" i="16"/>
  <c r="R1543" i="16"/>
  <c r="D1543" i="16"/>
  <c r="F1543" i="16"/>
  <c r="C1543" i="16"/>
  <c r="E1543" i="16"/>
  <c r="R1541" i="16"/>
  <c r="D1541" i="16"/>
  <c r="F1541" i="16"/>
  <c r="C1541" i="16"/>
  <c r="E1541" i="16"/>
  <c r="R1539" i="16"/>
  <c r="D1539" i="16"/>
  <c r="F1539" i="16"/>
  <c r="C1539" i="16"/>
  <c r="E1539" i="16"/>
  <c r="R1537" i="16"/>
  <c r="D1537" i="16"/>
  <c r="F1537" i="16"/>
  <c r="C1537" i="16"/>
  <c r="E1537" i="16"/>
  <c r="R1535" i="16"/>
  <c r="D1535" i="16"/>
  <c r="F1535" i="16"/>
  <c r="C1535" i="16"/>
  <c r="E1535" i="16"/>
  <c r="R1533" i="16"/>
  <c r="D1533" i="16"/>
  <c r="F1533" i="16"/>
  <c r="C1533" i="16"/>
  <c r="E1533" i="16"/>
  <c r="R1531" i="16"/>
  <c r="D1531" i="16"/>
  <c r="F1531" i="16"/>
  <c r="C1531" i="16"/>
  <c r="E1531" i="16"/>
  <c r="R1529" i="16"/>
  <c r="D1529" i="16"/>
  <c r="F1529" i="16"/>
  <c r="C1529" i="16"/>
  <c r="E1529" i="16"/>
  <c r="R1527" i="16"/>
  <c r="D1527" i="16"/>
  <c r="F1527" i="16"/>
  <c r="C1527" i="16"/>
  <c r="E1527" i="16"/>
  <c r="R1525" i="16"/>
  <c r="D1525" i="16"/>
  <c r="F1525" i="16"/>
  <c r="C1525" i="16"/>
  <c r="E1525" i="16"/>
  <c r="R1523" i="16"/>
  <c r="D1523" i="16"/>
  <c r="F1523" i="16"/>
  <c r="C1523" i="16"/>
  <c r="E1523" i="16"/>
  <c r="R1521" i="16"/>
  <c r="D1521" i="16"/>
  <c r="F1521" i="16"/>
  <c r="C1521" i="16"/>
  <c r="E1521" i="16"/>
  <c r="R1519" i="16"/>
  <c r="D1519" i="16"/>
  <c r="F1519" i="16"/>
  <c r="C1519" i="16"/>
  <c r="E1519" i="16"/>
  <c r="R1517" i="16"/>
  <c r="D1517" i="16"/>
  <c r="F1517" i="16"/>
  <c r="C1517" i="16"/>
  <c r="E1517" i="16"/>
  <c r="R1515" i="16"/>
  <c r="D1515" i="16"/>
  <c r="F1515" i="16"/>
  <c r="C1515" i="16"/>
  <c r="E1515" i="16"/>
  <c r="R1513" i="16"/>
  <c r="D1513" i="16"/>
  <c r="F1513" i="16"/>
  <c r="C1513" i="16"/>
  <c r="E1513" i="16"/>
  <c r="R1511" i="16"/>
  <c r="D1511" i="16"/>
  <c r="F1511" i="16"/>
  <c r="C1511" i="16"/>
  <c r="E1511" i="16"/>
  <c r="R1509" i="16"/>
  <c r="D1509" i="16"/>
  <c r="F1509" i="16"/>
  <c r="C1509" i="16"/>
  <c r="E1509" i="16"/>
  <c r="R1507" i="16"/>
  <c r="D1507" i="16"/>
  <c r="F1507" i="16"/>
  <c r="C1507" i="16"/>
  <c r="E1507" i="16"/>
  <c r="R1505" i="16"/>
  <c r="D1505" i="16"/>
  <c r="F1505" i="16"/>
  <c r="C1505" i="16"/>
  <c r="E1505" i="16"/>
  <c r="R1503" i="16"/>
  <c r="D1503" i="16"/>
  <c r="F1503" i="16"/>
  <c r="C1503" i="16"/>
  <c r="E1503" i="16"/>
  <c r="R1501" i="16"/>
  <c r="D1501" i="16"/>
  <c r="F1501" i="16"/>
  <c r="C1501" i="16"/>
  <c r="E1501" i="16"/>
  <c r="R1499" i="16"/>
  <c r="D1499" i="16"/>
  <c r="F1499" i="16"/>
  <c r="C1499" i="16"/>
  <c r="E1499" i="16"/>
  <c r="R1497" i="16"/>
  <c r="D1497" i="16"/>
  <c r="F1497" i="16"/>
  <c r="C1497" i="16"/>
  <c r="E1497" i="16"/>
  <c r="R1495" i="16"/>
  <c r="D1495" i="16"/>
  <c r="F1495" i="16"/>
  <c r="C1495" i="16"/>
  <c r="E1495" i="16"/>
  <c r="R1493" i="16"/>
  <c r="D1493" i="16"/>
  <c r="F1493" i="16"/>
  <c r="C1493" i="16"/>
  <c r="E1493" i="16"/>
  <c r="R1491" i="16"/>
  <c r="D1491" i="16"/>
  <c r="F1491" i="16"/>
  <c r="C1491" i="16"/>
  <c r="E1491" i="16"/>
  <c r="R1489" i="16"/>
  <c r="D1489" i="16"/>
  <c r="F1489" i="16"/>
  <c r="C1489" i="16"/>
  <c r="E1489" i="16"/>
  <c r="R1487" i="16"/>
  <c r="D1487" i="16"/>
  <c r="F1487" i="16"/>
  <c r="C1487" i="16"/>
  <c r="E1487" i="16"/>
  <c r="R1485" i="16"/>
  <c r="D1485" i="16"/>
  <c r="F1485" i="16"/>
  <c r="C1485" i="16"/>
  <c r="E1485" i="16"/>
  <c r="R1483" i="16"/>
  <c r="D1483" i="16"/>
  <c r="F1483" i="16"/>
  <c r="C1483" i="16"/>
  <c r="E1483" i="16"/>
  <c r="R1481" i="16"/>
  <c r="D1481" i="16"/>
  <c r="F1481" i="16"/>
  <c r="C1481" i="16"/>
  <c r="E1481" i="16"/>
  <c r="R1479" i="16"/>
  <c r="D1479" i="16"/>
  <c r="F1479" i="16"/>
  <c r="C1479" i="16"/>
  <c r="E1479" i="16"/>
  <c r="R1477" i="16"/>
  <c r="D1477" i="16"/>
  <c r="F1477" i="16"/>
  <c r="C1477" i="16"/>
  <c r="E1477" i="16"/>
  <c r="R1475" i="16"/>
  <c r="D1475" i="16"/>
  <c r="F1475" i="16"/>
  <c r="C1475" i="16"/>
  <c r="E1475" i="16"/>
  <c r="R1473" i="16"/>
  <c r="D1473" i="16"/>
  <c r="F1473" i="16"/>
  <c r="C1473" i="16"/>
  <c r="E1473" i="16"/>
  <c r="R1471" i="16"/>
  <c r="D1471" i="16"/>
  <c r="F1471" i="16"/>
  <c r="C1471" i="16"/>
  <c r="E1471" i="16"/>
  <c r="R1469" i="16"/>
  <c r="D1469" i="16"/>
  <c r="F1469" i="16"/>
  <c r="C1469" i="16"/>
  <c r="E1469" i="16"/>
  <c r="R1467" i="16"/>
  <c r="D1467" i="16"/>
  <c r="F1467" i="16"/>
  <c r="C1467" i="16"/>
  <c r="E1467" i="16"/>
  <c r="R1465" i="16"/>
  <c r="D1465" i="16"/>
  <c r="F1465" i="16"/>
  <c r="C1465" i="16"/>
  <c r="E1465" i="16"/>
  <c r="R1463" i="16"/>
  <c r="D1463" i="16"/>
  <c r="F1463" i="16"/>
  <c r="C1463" i="16"/>
  <c r="E1463" i="16"/>
  <c r="R1461" i="16"/>
  <c r="D1461" i="16"/>
  <c r="F1461" i="16"/>
  <c r="C1461" i="16"/>
  <c r="E1461" i="16"/>
  <c r="R1459" i="16"/>
  <c r="D1459" i="16"/>
  <c r="F1459" i="16"/>
  <c r="C1459" i="16"/>
  <c r="E1459" i="16"/>
  <c r="R1457" i="16"/>
  <c r="D1457" i="16"/>
  <c r="F1457" i="16"/>
  <c r="C1457" i="16"/>
  <c r="E1457" i="16"/>
  <c r="R1455" i="16"/>
  <c r="D1455" i="16"/>
  <c r="F1455" i="16"/>
  <c r="C1455" i="16"/>
  <c r="E1455" i="16"/>
  <c r="R1453" i="16"/>
  <c r="D1453" i="16"/>
  <c r="F1453" i="16"/>
  <c r="C1453" i="16"/>
  <c r="E1453" i="16"/>
  <c r="R1451" i="16"/>
  <c r="D1451" i="16"/>
  <c r="F1451" i="16"/>
  <c r="C1451" i="16"/>
  <c r="E1451" i="16"/>
  <c r="R1449" i="16"/>
  <c r="D1449" i="16"/>
  <c r="F1449" i="16"/>
  <c r="C1449" i="16"/>
  <c r="E1449" i="16"/>
  <c r="R1447" i="16"/>
  <c r="D1447" i="16"/>
  <c r="F1447" i="16"/>
  <c r="C1447" i="16"/>
  <c r="E1447" i="16"/>
  <c r="R1445" i="16"/>
  <c r="D1445" i="16"/>
  <c r="F1445" i="16"/>
  <c r="C1445" i="16"/>
  <c r="E1445" i="16"/>
  <c r="R1443" i="16"/>
  <c r="D1443" i="16"/>
  <c r="F1443" i="16"/>
  <c r="C1443" i="16"/>
  <c r="E1443" i="16"/>
  <c r="R1441" i="16"/>
  <c r="D1441" i="16"/>
  <c r="F1441" i="16"/>
  <c r="C1441" i="16"/>
  <c r="E1441" i="16"/>
  <c r="R1439" i="16"/>
  <c r="D1439" i="16"/>
  <c r="F1439" i="16"/>
  <c r="C1439" i="16"/>
  <c r="E1439" i="16"/>
  <c r="R1437" i="16"/>
  <c r="D1437" i="16"/>
  <c r="F1437" i="16"/>
  <c r="C1437" i="16"/>
  <c r="E1437" i="16"/>
  <c r="R1435" i="16"/>
  <c r="D1435" i="16"/>
  <c r="F1435" i="16"/>
  <c r="C1435" i="16"/>
  <c r="E1435" i="16"/>
  <c r="R1433" i="16"/>
  <c r="D1433" i="16"/>
  <c r="F1433" i="16"/>
  <c r="C1433" i="16"/>
  <c r="E1433" i="16"/>
  <c r="R1431" i="16"/>
  <c r="D1431" i="16"/>
  <c r="F1431" i="16"/>
  <c r="C1431" i="16"/>
  <c r="E1431" i="16"/>
  <c r="R1429" i="16"/>
  <c r="D1429" i="16"/>
  <c r="F1429" i="16"/>
  <c r="C1429" i="16"/>
  <c r="E1429" i="16"/>
  <c r="R1427" i="16"/>
  <c r="D1427" i="16"/>
  <c r="F1427" i="16"/>
  <c r="C1427" i="16"/>
  <c r="E1427" i="16"/>
  <c r="R1425" i="16"/>
  <c r="D1425" i="16"/>
  <c r="F1425" i="16"/>
  <c r="C1425" i="16"/>
  <c r="E1425" i="16"/>
  <c r="R1423" i="16"/>
  <c r="D1423" i="16"/>
  <c r="F1423" i="16"/>
  <c r="C1423" i="16"/>
  <c r="E1423" i="16"/>
  <c r="R1421" i="16"/>
  <c r="D1421" i="16"/>
  <c r="F1421" i="16"/>
  <c r="C1421" i="16"/>
  <c r="E1421" i="16"/>
  <c r="R1419" i="16"/>
  <c r="D1419" i="16"/>
  <c r="F1419" i="16"/>
  <c r="C1419" i="16"/>
  <c r="E1419" i="16"/>
  <c r="R1417" i="16"/>
  <c r="D1417" i="16"/>
  <c r="F1417" i="16"/>
  <c r="C1417" i="16"/>
  <c r="E1417" i="16"/>
  <c r="R1415" i="16"/>
  <c r="D1415" i="16"/>
  <c r="F1415" i="16"/>
  <c r="C1415" i="16"/>
  <c r="E1415" i="16"/>
  <c r="R1413" i="16"/>
  <c r="D1413" i="16"/>
  <c r="F1413" i="16"/>
  <c r="C1413" i="16"/>
  <c r="E1413" i="16"/>
  <c r="R1411" i="16"/>
  <c r="D1411" i="16"/>
  <c r="F1411" i="16"/>
  <c r="C1411" i="16"/>
  <c r="E1411" i="16"/>
  <c r="R1409" i="16"/>
  <c r="D1409" i="16"/>
  <c r="F1409" i="16"/>
  <c r="C1409" i="16"/>
  <c r="E1409" i="16"/>
  <c r="R1407" i="16"/>
  <c r="D1407" i="16"/>
  <c r="F1407" i="16"/>
  <c r="C1407" i="16"/>
  <c r="E1407" i="16"/>
  <c r="R1405" i="16"/>
  <c r="D1405" i="16"/>
  <c r="F1405" i="16"/>
  <c r="C1405" i="16"/>
  <c r="E1405" i="16"/>
  <c r="R1403" i="16"/>
  <c r="D1403" i="16"/>
  <c r="F1403" i="16"/>
  <c r="C1403" i="16"/>
  <c r="E1403" i="16"/>
  <c r="R1401" i="16"/>
  <c r="D1401" i="16"/>
  <c r="F1401" i="16"/>
  <c r="C1401" i="16"/>
  <c r="E1401" i="16"/>
  <c r="R1399" i="16"/>
  <c r="D1399" i="16"/>
  <c r="F1399" i="16"/>
  <c r="C1399" i="16"/>
  <c r="E1399" i="16"/>
  <c r="R1397" i="16"/>
  <c r="D1397" i="16"/>
  <c r="F1397" i="16"/>
  <c r="C1397" i="16"/>
  <c r="E1397" i="16"/>
  <c r="R1395" i="16"/>
  <c r="D1395" i="16"/>
  <c r="F1395" i="16"/>
  <c r="C1395" i="16"/>
  <c r="E1395" i="16"/>
  <c r="R1393" i="16"/>
  <c r="D1393" i="16"/>
  <c r="F1393" i="16"/>
  <c r="C1393" i="16"/>
  <c r="E1393" i="16"/>
  <c r="R1391" i="16"/>
  <c r="D1391" i="16"/>
  <c r="F1391" i="16"/>
  <c r="C1391" i="16"/>
  <c r="E1391" i="16"/>
  <c r="R1389" i="16"/>
  <c r="D1389" i="16"/>
  <c r="F1389" i="16"/>
  <c r="C1389" i="16"/>
  <c r="E1389" i="16"/>
  <c r="R1387" i="16"/>
  <c r="D1387" i="16"/>
  <c r="F1387" i="16"/>
  <c r="C1387" i="16"/>
  <c r="E1387" i="16"/>
  <c r="R1385" i="16"/>
  <c r="D1385" i="16"/>
  <c r="F1385" i="16"/>
  <c r="C1385" i="16"/>
  <c r="E1385" i="16"/>
  <c r="R1383" i="16"/>
  <c r="D1383" i="16"/>
  <c r="F1383" i="16"/>
  <c r="C1383" i="16"/>
  <c r="E1383" i="16"/>
  <c r="R1381" i="16"/>
  <c r="D1381" i="16"/>
  <c r="F1381" i="16"/>
  <c r="C1381" i="16"/>
  <c r="E1381" i="16"/>
  <c r="R1379" i="16"/>
  <c r="D1379" i="16"/>
  <c r="F1379" i="16"/>
  <c r="C1379" i="16"/>
  <c r="E1379" i="16"/>
  <c r="R1377" i="16"/>
  <c r="D1377" i="16"/>
  <c r="F1377" i="16"/>
  <c r="C1377" i="16"/>
  <c r="E1377" i="16"/>
  <c r="R1375" i="16"/>
  <c r="D1375" i="16"/>
  <c r="F1375" i="16"/>
  <c r="C1375" i="16"/>
  <c r="E1375" i="16"/>
  <c r="R1373" i="16"/>
  <c r="D1373" i="16"/>
  <c r="F1373" i="16"/>
  <c r="C1373" i="16"/>
  <c r="E1373" i="16"/>
  <c r="R1371" i="16"/>
  <c r="D1371" i="16"/>
  <c r="F1371" i="16"/>
  <c r="C1371" i="16"/>
  <c r="E1371" i="16"/>
  <c r="R1369" i="16"/>
  <c r="D1369" i="16"/>
  <c r="F1369" i="16"/>
  <c r="C1369" i="16"/>
  <c r="E1369" i="16"/>
  <c r="R1367" i="16"/>
  <c r="D1367" i="16"/>
  <c r="F1367" i="16"/>
  <c r="C1367" i="16"/>
  <c r="E1367" i="16"/>
  <c r="R1365" i="16"/>
  <c r="D1365" i="16"/>
  <c r="F1365" i="16"/>
  <c r="C1365" i="16"/>
  <c r="E1365" i="16"/>
  <c r="R1363" i="16"/>
  <c r="D1363" i="16"/>
  <c r="F1363" i="16"/>
  <c r="C1363" i="16"/>
  <c r="E1363" i="16"/>
  <c r="R1361" i="16"/>
  <c r="D1361" i="16"/>
  <c r="F1361" i="16"/>
  <c r="C1361" i="16"/>
  <c r="E1361" i="16"/>
  <c r="R1359" i="16"/>
  <c r="D1359" i="16"/>
  <c r="F1359" i="16"/>
  <c r="C1359" i="16"/>
  <c r="E1359" i="16"/>
  <c r="R1357" i="16"/>
  <c r="D1357" i="16"/>
  <c r="F1357" i="16"/>
  <c r="C1357" i="16"/>
  <c r="E1357" i="16"/>
  <c r="R1355" i="16"/>
  <c r="D1355" i="16"/>
  <c r="F1355" i="16"/>
  <c r="C1355" i="16"/>
  <c r="E1355" i="16"/>
  <c r="R1353" i="16"/>
  <c r="D1353" i="16"/>
  <c r="F1353" i="16"/>
  <c r="C1353" i="16"/>
  <c r="E1353" i="16"/>
  <c r="R1351" i="16"/>
  <c r="D1351" i="16"/>
  <c r="F1351" i="16"/>
  <c r="C1351" i="16"/>
  <c r="E1351" i="16"/>
  <c r="R1349" i="16"/>
  <c r="D1349" i="16"/>
  <c r="F1349" i="16"/>
  <c r="C1349" i="16"/>
  <c r="E1349" i="16"/>
  <c r="R1347" i="16"/>
  <c r="D1347" i="16"/>
  <c r="F1347" i="16"/>
  <c r="C1347" i="16"/>
  <c r="E1347" i="16"/>
  <c r="R1345" i="16"/>
  <c r="D1345" i="16"/>
  <c r="F1345" i="16"/>
  <c r="C1345" i="16"/>
  <c r="E1345" i="16"/>
  <c r="R1343" i="16"/>
  <c r="D1343" i="16"/>
  <c r="F1343" i="16"/>
  <c r="C1343" i="16"/>
  <c r="E1343" i="16"/>
  <c r="R1341" i="16"/>
  <c r="D1341" i="16"/>
  <c r="F1341" i="16"/>
  <c r="C1341" i="16"/>
  <c r="E1341" i="16"/>
  <c r="R1339" i="16"/>
  <c r="D1339" i="16"/>
  <c r="F1339" i="16"/>
  <c r="C1339" i="16"/>
  <c r="E1339" i="16"/>
  <c r="R1337" i="16"/>
  <c r="D1337" i="16"/>
  <c r="F1337" i="16"/>
  <c r="C1337" i="16"/>
  <c r="E1337" i="16"/>
  <c r="R1335" i="16"/>
  <c r="D1335" i="16"/>
  <c r="F1335" i="16"/>
  <c r="C1335" i="16"/>
  <c r="E1335" i="16"/>
  <c r="R1333" i="16"/>
  <c r="D1333" i="16"/>
  <c r="F1333" i="16"/>
  <c r="C1333" i="16"/>
  <c r="E1333" i="16"/>
  <c r="R1331" i="16"/>
  <c r="D1331" i="16"/>
  <c r="F1331" i="16"/>
  <c r="C1331" i="16"/>
  <c r="E1331" i="16"/>
  <c r="R1329" i="16"/>
  <c r="D1329" i="16"/>
  <c r="F1329" i="16"/>
  <c r="C1329" i="16"/>
  <c r="E1329" i="16"/>
  <c r="R1327" i="16"/>
  <c r="D1327" i="16"/>
  <c r="F1327" i="16"/>
  <c r="C1327" i="16"/>
  <c r="E1327" i="16"/>
  <c r="R1325" i="16"/>
  <c r="D1325" i="16"/>
  <c r="F1325" i="16"/>
  <c r="C1325" i="16"/>
  <c r="E1325" i="16"/>
  <c r="R1323" i="16"/>
  <c r="D1323" i="16"/>
  <c r="F1323" i="16"/>
  <c r="C1323" i="16"/>
  <c r="E1323" i="16"/>
  <c r="R1321" i="16"/>
  <c r="D1321" i="16"/>
  <c r="F1321" i="16"/>
  <c r="C1321" i="16"/>
  <c r="E1321" i="16"/>
  <c r="R1319" i="16"/>
  <c r="D1319" i="16"/>
  <c r="F1319" i="16"/>
  <c r="C1319" i="16"/>
  <c r="E1319" i="16"/>
  <c r="R1317" i="16"/>
  <c r="D1317" i="16"/>
  <c r="F1317" i="16"/>
  <c r="C1317" i="16"/>
  <c r="E1317" i="16"/>
  <c r="R1315" i="16"/>
  <c r="D1315" i="16"/>
  <c r="F1315" i="16"/>
  <c r="C1315" i="16"/>
  <c r="E1315" i="16"/>
  <c r="R1313" i="16"/>
  <c r="D1313" i="16"/>
  <c r="F1313" i="16"/>
  <c r="C1313" i="16"/>
  <c r="E1313" i="16"/>
  <c r="R1311" i="16"/>
  <c r="D1311" i="16"/>
  <c r="F1311" i="16"/>
  <c r="C1311" i="16"/>
  <c r="E1311" i="16"/>
  <c r="R1309" i="16"/>
  <c r="D1309" i="16"/>
  <c r="F1309" i="16"/>
  <c r="C1309" i="16"/>
  <c r="E1309" i="16"/>
  <c r="R1307" i="16"/>
  <c r="D1307" i="16"/>
  <c r="F1307" i="16"/>
  <c r="C1307" i="16"/>
  <c r="E1307" i="16"/>
  <c r="R1305" i="16"/>
  <c r="D1305" i="16"/>
  <c r="F1305" i="16"/>
  <c r="C1305" i="16"/>
  <c r="E1305" i="16"/>
  <c r="R1303" i="16"/>
  <c r="D1303" i="16"/>
  <c r="F1303" i="16"/>
  <c r="C1303" i="16"/>
  <c r="E1303" i="16"/>
  <c r="R1301" i="16"/>
  <c r="D1301" i="16"/>
  <c r="F1301" i="16"/>
  <c r="C1301" i="16"/>
  <c r="E1301" i="16"/>
  <c r="R1299" i="16"/>
  <c r="D1299" i="16"/>
  <c r="F1299" i="16"/>
  <c r="C1299" i="16"/>
  <c r="E1299" i="16"/>
  <c r="R1297" i="16"/>
  <c r="D1297" i="16"/>
  <c r="F1297" i="16"/>
  <c r="C1297" i="16"/>
  <c r="E1297" i="16"/>
  <c r="R1295" i="16"/>
  <c r="D1295" i="16"/>
  <c r="F1295" i="16"/>
  <c r="C1295" i="16"/>
  <c r="E1295" i="16"/>
  <c r="R1293" i="16"/>
  <c r="D1293" i="16"/>
  <c r="F1293" i="16"/>
  <c r="C1293" i="16"/>
  <c r="E1293" i="16"/>
  <c r="R1291" i="16"/>
  <c r="D1291" i="16"/>
  <c r="F1291" i="16"/>
  <c r="C1291" i="16"/>
  <c r="E1291" i="16"/>
  <c r="R1289" i="16"/>
  <c r="D1289" i="16"/>
  <c r="F1289" i="16"/>
  <c r="C1289" i="16"/>
  <c r="E1289" i="16"/>
  <c r="R1287" i="16"/>
  <c r="D1287" i="16"/>
  <c r="F1287" i="16"/>
  <c r="C1287" i="16"/>
  <c r="E1287" i="16"/>
  <c r="R1285" i="16"/>
  <c r="D1285" i="16"/>
  <c r="F1285" i="16"/>
  <c r="C1285" i="16"/>
  <c r="E1285" i="16"/>
  <c r="R1283" i="16"/>
  <c r="C1283" i="16"/>
  <c r="D1283" i="16"/>
  <c r="F1283" i="16"/>
  <c r="E1283" i="16"/>
  <c r="R1281" i="16"/>
  <c r="C1281" i="16"/>
  <c r="E1281" i="16"/>
  <c r="D1281" i="16"/>
  <c r="F1281" i="16"/>
  <c r="R1279" i="16"/>
  <c r="C1279" i="16"/>
  <c r="E1279" i="16"/>
  <c r="D1279" i="16"/>
  <c r="F1279" i="16"/>
  <c r="R1277" i="16"/>
  <c r="C1277" i="16"/>
  <c r="E1277" i="16"/>
  <c r="D1277" i="16"/>
  <c r="F1277" i="16"/>
  <c r="R1275" i="16"/>
  <c r="C1275" i="16"/>
  <c r="E1275" i="16"/>
  <c r="D1275" i="16"/>
  <c r="F1275" i="16"/>
  <c r="R1273" i="16"/>
  <c r="C1273" i="16"/>
  <c r="E1273" i="16"/>
  <c r="D1273" i="16"/>
  <c r="F1273" i="16"/>
  <c r="R1271" i="16"/>
  <c r="C1271" i="16"/>
  <c r="E1271" i="16"/>
  <c r="D1271" i="16"/>
  <c r="F1271" i="16"/>
  <c r="R1269" i="16"/>
  <c r="C1269" i="16"/>
  <c r="E1269" i="16"/>
  <c r="D1269" i="16"/>
  <c r="F1269" i="16"/>
  <c r="R1267" i="16"/>
  <c r="C1267" i="16"/>
  <c r="E1267" i="16"/>
  <c r="D1267" i="16"/>
  <c r="F1267" i="16"/>
  <c r="R1265" i="16"/>
  <c r="C1265" i="16"/>
  <c r="E1265" i="16"/>
  <c r="D1265" i="16"/>
  <c r="F1265" i="16"/>
  <c r="R1263" i="16"/>
  <c r="C1263" i="16"/>
  <c r="E1263" i="16"/>
  <c r="D1263" i="16"/>
  <c r="F1263" i="16"/>
  <c r="R1261" i="16"/>
  <c r="C1261" i="16"/>
  <c r="E1261" i="16"/>
  <c r="D1261" i="16"/>
  <c r="F1261" i="16"/>
  <c r="R1259" i="16"/>
  <c r="C1259" i="16"/>
  <c r="E1259" i="16"/>
  <c r="D1259" i="16"/>
  <c r="F1259" i="16"/>
  <c r="R1257" i="16"/>
  <c r="C1257" i="16"/>
  <c r="E1257" i="16"/>
  <c r="D1257" i="16"/>
  <c r="F1257" i="16"/>
  <c r="R1255" i="16"/>
  <c r="C1255" i="16"/>
  <c r="E1255" i="16"/>
  <c r="D1255" i="16"/>
  <c r="F1255" i="16"/>
  <c r="R1253" i="16"/>
  <c r="C1253" i="16"/>
  <c r="E1253" i="16"/>
  <c r="D1253" i="16"/>
  <c r="F1253" i="16"/>
  <c r="R1251" i="16"/>
  <c r="C1251" i="16"/>
  <c r="E1251" i="16"/>
  <c r="D1251" i="16"/>
  <c r="F1251" i="16"/>
  <c r="R1249" i="16"/>
  <c r="C1249" i="16"/>
  <c r="E1249" i="16"/>
  <c r="D1249" i="16"/>
  <c r="F1249" i="16"/>
  <c r="R1247" i="16"/>
  <c r="C1247" i="16"/>
  <c r="E1247" i="16"/>
  <c r="D1247" i="16"/>
  <c r="F1247" i="16"/>
  <c r="R1245" i="16"/>
  <c r="C1245" i="16"/>
  <c r="E1245" i="16"/>
  <c r="D1245" i="16"/>
  <c r="F1245" i="16"/>
  <c r="R1243" i="16"/>
  <c r="C1243" i="16"/>
  <c r="E1243" i="16"/>
  <c r="D1243" i="16"/>
  <c r="F1243" i="16"/>
  <c r="R1241" i="16"/>
  <c r="C1241" i="16"/>
  <c r="E1241" i="16"/>
  <c r="D1241" i="16"/>
  <c r="F1241" i="16"/>
  <c r="R1239" i="16"/>
  <c r="C1239" i="16"/>
  <c r="E1239" i="16"/>
  <c r="D1239" i="16"/>
  <c r="F1239" i="16"/>
  <c r="R1237" i="16"/>
  <c r="C1237" i="16"/>
  <c r="E1237" i="16"/>
  <c r="D1237" i="16"/>
  <c r="F1237" i="16"/>
  <c r="R1235" i="16"/>
  <c r="C1235" i="16"/>
  <c r="E1235" i="16"/>
  <c r="D1235" i="16"/>
  <c r="F1235" i="16"/>
  <c r="R1233" i="16"/>
  <c r="C1233" i="16"/>
  <c r="E1233" i="16"/>
  <c r="D1233" i="16"/>
  <c r="F1233" i="16"/>
  <c r="R1231" i="16"/>
  <c r="C1231" i="16"/>
  <c r="E1231" i="16"/>
  <c r="D1231" i="16"/>
  <c r="F1231" i="16"/>
  <c r="R1229" i="16"/>
  <c r="C1229" i="16"/>
  <c r="E1229" i="16"/>
  <c r="D1229" i="16"/>
  <c r="F1229" i="16"/>
  <c r="R1227" i="16"/>
  <c r="C1227" i="16"/>
  <c r="E1227" i="16"/>
  <c r="D1227" i="16"/>
  <c r="F1227" i="16"/>
  <c r="R1225" i="16"/>
  <c r="C1225" i="16"/>
  <c r="E1225" i="16"/>
  <c r="D1225" i="16"/>
  <c r="F1225" i="16"/>
  <c r="R1223" i="16"/>
  <c r="C1223" i="16"/>
  <c r="E1223" i="16"/>
  <c r="D1223" i="16"/>
  <c r="F1223" i="16"/>
  <c r="R1221" i="16"/>
  <c r="C1221" i="16"/>
  <c r="E1221" i="16"/>
  <c r="D1221" i="16"/>
  <c r="F1221" i="16"/>
  <c r="R1219" i="16"/>
  <c r="C1219" i="16"/>
  <c r="E1219" i="16"/>
  <c r="D1219" i="16"/>
  <c r="F1219" i="16"/>
  <c r="R1217" i="16"/>
  <c r="C1217" i="16"/>
  <c r="E1217" i="16"/>
  <c r="D1217" i="16"/>
  <c r="F1217" i="16"/>
  <c r="R1215" i="16"/>
  <c r="C1215" i="16"/>
  <c r="E1215" i="16"/>
  <c r="D1215" i="16"/>
  <c r="F1215" i="16"/>
  <c r="R1213" i="16"/>
  <c r="C1213" i="16"/>
  <c r="E1213" i="16"/>
  <c r="D1213" i="16"/>
  <c r="F1213" i="16"/>
  <c r="R1211" i="16"/>
  <c r="C1211" i="16"/>
  <c r="E1211" i="16"/>
  <c r="D1211" i="16"/>
  <c r="F1211" i="16"/>
  <c r="R1209" i="16"/>
  <c r="C1209" i="16"/>
  <c r="E1209" i="16"/>
  <c r="D1209" i="16"/>
  <c r="F1209" i="16"/>
  <c r="R1207" i="16"/>
  <c r="C1207" i="16"/>
  <c r="E1207" i="16"/>
  <c r="D1207" i="16"/>
  <c r="F1207" i="16"/>
  <c r="R1205" i="16"/>
  <c r="C1205" i="16"/>
  <c r="E1205" i="16"/>
  <c r="D1205" i="16"/>
  <c r="F1205" i="16"/>
  <c r="R1203" i="16"/>
  <c r="C1203" i="16"/>
  <c r="E1203" i="16"/>
  <c r="D1203" i="16"/>
  <c r="F1203" i="16"/>
  <c r="R1201" i="16"/>
  <c r="C1201" i="16"/>
  <c r="E1201" i="16"/>
  <c r="D1201" i="16"/>
  <c r="F1201" i="16"/>
  <c r="R1199" i="16"/>
  <c r="C1199" i="16"/>
  <c r="E1199" i="16"/>
  <c r="D1199" i="16"/>
  <c r="F1199" i="16"/>
  <c r="R1197" i="16"/>
  <c r="C1197" i="16"/>
  <c r="E1197" i="16"/>
  <c r="D1197" i="16"/>
  <c r="F1197" i="16"/>
  <c r="R1195" i="16"/>
  <c r="C1195" i="16"/>
  <c r="E1195" i="16"/>
  <c r="D1195" i="16"/>
  <c r="F1195" i="16"/>
  <c r="R1193" i="16"/>
  <c r="C1193" i="16"/>
  <c r="E1193" i="16"/>
  <c r="D1193" i="16"/>
  <c r="F1193" i="16"/>
  <c r="R1191" i="16"/>
  <c r="C1191" i="16"/>
  <c r="E1191" i="16"/>
  <c r="D1191" i="16"/>
  <c r="F1191" i="16"/>
  <c r="R1189" i="16"/>
  <c r="C1189" i="16"/>
  <c r="E1189" i="16"/>
  <c r="D1189" i="16"/>
  <c r="F1189" i="16"/>
  <c r="R1187" i="16"/>
  <c r="C1187" i="16"/>
  <c r="E1187" i="16"/>
  <c r="D1187" i="16"/>
  <c r="F1187" i="16"/>
  <c r="R1185" i="16"/>
  <c r="C1185" i="16"/>
  <c r="E1185" i="16"/>
  <c r="D1185" i="16"/>
  <c r="F1185" i="16"/>
  <c r="R1183" i="16"/>
  <c r="C1183" i="16"/>
  <c r="E1183" i="16"/>
  <c r="D1183" i="16"/>
  <c r="F1183" i="16"/>
  <c r="R1181" i="16"/>
  <c r="C1181" i="16"/>
  <c r="E1181" i="16"/>
  <c r="D1181" i="16"/>
  <c r="F1181" i="16"/>
  <c r="R1179" i="16"/>
  <c r="C1179" i="16"/>
  <c r="E1179" i="16"/>
  <c r="D1179" i="16"/>
  <c r="F1179" i="16"/>
  <c r="R1177" i="16"/>
  <c r="C1177" i="16"/>
  <c r="E1177" i="16"/>
  <c r="D1177" i="16"/>
  <c r="F1177" i="16"/>
  <c r="R1175" i="16"/>
  <c r="C1175" i="16"/>
  <c r="E1175" i="16"/>
  <c r="D1175" i="16"/>
  <c r="F1175" i="16"/>
  <c r="R1173" i="16"/>
  <c r="C1173" i="16"/>
  <c r="E1173" i="16"/>
  <c r="D1173" i="16"/>
  <c r="F1173" i="16"/>
  <c r="R1171" i="16"/>
  <c r="C1171" i="16"/>
  <c r="E1171" i="16"/>
  <c r="D1171" i="16"/>
  <c r="F1171" i="16"/>
  <c r="R1169" i="16"/>
  <c r="C1169" i="16"/>
  <c r="E1169" i="16"/>
  <c r="D1169" i="16"/>
  <c r="F1169" i="16"/>
  <c r="R1167" i="16"/>
  <c r="C1167" i="16"/>
  <c r="E1167" i="16"/>
  <c r="D1167" i="16"/>
  <c r="F1167" i="16"/>
  <c r="R1165" i="16"/>
  <c r="C1165" i="16"/>
  <c r="E1165" i="16"/>
  <c r="D1165" i="16"/>
  <c r="F1165" i="16"/>
  <c r="R1163" i="16"/>
  <c r="C1163" i="16"/>
  <c r="E1163" i="16"/>
  <c r="D1163" i="16"/>
  <c r="F1163" i="16"/>
  <c r="R1161" i="16"/>
  <c r="C1161" i="16"/>
  <c r="E1161" i="16"/>
  <c r="D1161" i="16"/>
  <c r="F1161" i="16"/>
  <c r="R1159" i="16"/>
  <c r="C1159" i="16"/>
  <c r="E1159" i="16"/>
  <c r="D1159" i="16"/>
  <c r="F1159" i="16"/>
  <c r="R1157" i="16"/>
  <c r="C1157" i="16"/>
  <c r="E1157" i="16"/>
  <c r="D1157" i="16"/>
  <c r="F1157" i="16"/>
  <c r="R1155" i="16"/>
  <c r="C1155" i="16"/>
  <c r="E1155" i="16"/>
  <c r="D1155" i="16"/>
  <c r="F1155" i="16"/>
  <c r="R1153" i="16"/>
  <c r="C1153" i="16"/>
  <c r="E1153" i="16"/>
  <c r="D1153" i="16"/>
  <c r="F1153" i="16"/>
  <c r="R1151" i="16"/>
  <c r="C1151" i="16"/>
  <c r="E1151" i="16"/>
  <c r="D1151" i="16"/>
  <c r="F1151" i="16"/>
  <c r="R1149" i="16"/>
  <c r="C1149" i="16"/>
  <c r="E1149" i="16"/>
  <c r="D1149" i="16"/>
  <c r="F1149" i="16"/>
  <c r="R1147" i="16"/>
  <c r="C1147" i="16"/>
  <c r="E1147" i="16"/>
  <c r="D1147" i="16"/>
  <c r="F1147" i="16"/>
  <c r="R1145" i="16"/>
  <c r="C1145" i="16"/>
  <c r="E1145" i="16"/>
  <c r="D1145" i="16"/>
  <c r="F1145" i="16"/>
  <c r="R1143" i="16"/>
  <c r="C1143" i="16"/>
  <c r="E1143" i="16"/>
  <c r="D1143" i="16"/>
  <c r="F1143" i="16"/>
  <c r="R1141" i="16"/>
  <c r="C1141" i="16"/>
  <c r="E1141" i="16"/>
  <c r="D1141" i="16"/>
  <c r="F1141" i="16"/>
  <c r="R1139" i="16"/>
  <c r="C1139" i="16"/>
  <c r="E1139" i="16"/>
  <c r="D1139" i="16"/>
  <c r="F1139" i="16"/>
  <c r="R1137" i="16"/>
  <c r="C1137" i="16"/>
  <c r="E1137" i="16"/>
  <c r="D1137" i="16"/>
  <c r="F1137" i="16"/>
  <c r="R1135" i="16"/>
  <c r="C1135" i="16"/>
  <c r="E1135" i="16"/>
  <c r="D1135" i="16"/>
  <c r="F1135" i="16"/>
  <c r="R1133" i="16"/>
  <c r="C1133" i="16"/>
  <c r="E1133" i="16"/>
  <c r="D1133" i="16"/>
  <c r="F1133" i="16"/>
  <c r="R1131" i="16"/>
  <c r="C1131" i="16"/>
  <c r="E1131" i="16"/>
  <c r="D1131" i="16"/>
  <c r="F1131" i="16"/>
  <c r="R1129" i="16"/>
  <c r="C1129" i="16"/>
  <c r="E1129" i="16"/>
  <c r="D1129" i="16"/>
  <c r="F1129" i="16"/>
  <c r="R1127" i="16"/>
  <c r="C1127" i="16"/>
  <c r="E1127" i="16"/>
  <c r="D1127" i="16"/>
  <c r="F1127" i="16"/>
  <c r="R1125" i="16"/>
  <c r="C1125" i="16"/>
  <c r="E1125" i="16"/>
  <c r="D1125" i="16"/>
  <c r="F1125" i="16"/>
  <c r="R1123" i="16"/>
  <c r="C1123" i="16"/>
  <c r="E1123" i="16"/>
  <c r="D1123" i="16"/>
  <c r="F1123" i="16"/>
  <c r="R1121" i="16"/>
  <c r="C1121" i="16"/>
  <c r="E1121" i="16"/>
  <c r="D1121" i="16"/>
  <c r="F1121" i="16"/>
  <c r="R1119" i="16"/>
  <c r="C1119" i="16"/>
  <c r="E1119" i="16"/>
  <c r="D1119" i="16"/>
  <c r="F1119" i="16"/>
  <c r="R1117" i="16"/>
  <c r="C1117" i="16"/>
  <c r="E1117" i="16"/>
  <c r="D1117" i="16"/>
  <c r="F1117" i="16"/>
  <c r="R1115" i="16"/>
  <c r="C1115" i="16"/>
  <c r="E1115" i="16"/>
  <c r="D1115" i="16"/>
  <c r="F1115" i="16"/>
  <c r="R1113" i="16"/>
  <c r="C1113" i="16"/>
  <c r="E1113" i="16"/>
  <c r="D1113" i="16"/>
  <c r="F1113" i="16"/>
  <c r="R1111" i="16"/>
  <c r="C1111" i="16"/>
  <c r="E1111" i="16"/>
  <c r="D1111" i="16"/>
  <c r="F1111" i="16"/>
  <c r="R1109" i="16"/>
  <c r="C1109" i="16"/>
  <c r="E1109" i="16"/>
  <c r="D1109" i="16"/>
  <c r="F1109" i="16"/>
  <c r="R1107" i="16"/>
  <c r="C1107" i="16"/>
  <c r="E1107" i="16"/>
  <c r="D1107" i="16"/>
  <c r="F1107" i="16"/>
  <c r="C1108" i="19"/>
  <c r="R1105" i="16"/>
  <c r="S1108" i="19" s="1"/>
  <c r="C1105" i="16"/>
  <c r="D1108" i="19" s="1"/>
  <c r="E1105" i="16"/>
  <c r="F1108" i="19" s="1"/>
  <c r="D1105" i="16"/>
  <c r="E1108" i="19" s="1"/>
  <c r="F1105" i="16"/>
  <c r="G1108" i="19" s="1"/>
  <c r="T1108" i="19" s="1"/>
  <c r="U1108" i="19" s="1"/>
  <c r="C1106" i="19"/>
  <c r="R1103" i="16"/>
  <c r="S1106" i="19" s="1"/>
  <c r="C1103" i="16"/>
  <c r="D1106" i="19" s="1"/>
  <c r="E1103" i="16"/>
  <c r="F1106" i="19" s="1"/>
  <c r="D1103" i="16"/>
  <c r="E1106" i="19" s="1"/>
  <c r="F1103" i="16"/>
  <c r="G1106" i="19" s="1"/>
  <c r="T1106" i="19" s="1"/>
  <c r="U1106" i="19" s="1"/>
  <c r="C1104" i="19"/>
  <c r="R1101" i="16"/>
  <c r="S1104" i="19" s="1"/>
  <c r="C1101" i="16"/>
  <c r="D1104" i="19" s="1"/>
  <c r="E1101" i="16"/>
  <c r="F1104" i="19" s="1"/>
  <c r="D1101" i="16"/>
  <c r="E1104" i="19" s="1"/>
  <c r="F1101" i="16"/>
  <c r="G1104" i="19" s="1"/>
  <c r="T1104" i="19" s="1"/>
  <c r="U1104" i="19" s="1"/>
  <c r="C1102" i="19"/>
  <c r="R1099" i="16"/>
  <c r="S1102" i="19" s="1"/>
  <c r="C1099" i="16"/>
  <c r="D1102" i="19" s="1"/>
  <c r="E1099" i="16"/>
  <c r="F1102" i="19" s="1"/>
  <c r="D1099" i="16"/>
  <c r="E1102" i="19" s="1"/>
  <c r="F1099" i="16"/>
  <c r="G1102" i="19" s="1"/>
  <c r="T1102" i="19" s="1"/>
  <c r="U1102" i="19" s="1"/>
  <c r="C1100" i="19"/>
  <c r="R1097" i="16"/>
  <c r="S1100" i="19" s="1"/>
  <c r="C1097" i="16"/>
  <c r="D1100" i="19" s="1"/>
  <c r="E1097" i="16"/>
  <c r="F1100" i="19" s="1"/>
  <c r="D1097" i="16"/>
  <c r="E1100" i="19" s="1"/>
  <c r="F1097" i="16"/>
  <c r="G1100" i="19" s="1"/>
  <c r="T1100" i="19" s="1"/>
  <c r="U1100" i="19" s="1"/>
  <c r="C1098" i="19"/>
  <c r="R1095" i="16"/>
  <c r="S1098" i="19" s="1"/>
  <c r="C1095" i="16"/>
  <c r="D1098" i="19" s="1"/>
  <c r="E1095" i="16"/>
  <c r="F1098" i="19" s="1"/>
  <c r="D1095" i="16"/>
  <c r="E1098" i="19" s="1"/>
  <c r="F1095" i="16"/>
  <c r="G1098" i="19" s="1"/>
  <c r="T1098" i="19" s="1"/>
  <c r="U1098" i="19" s="1"/>
  <c r="C1096" i="19"/>
  <c r="R1093" i="16"/>
  <c r="S1096" i="19" s="1"/>
  <c r="C1093" i="16"/>
  <c r="D1096" i="19" s="1"/>
  <c r="E1093" i="16"/>
  <c r="F1096" i="19" s="1"/>
  <c r="D1093" i="16"/>
  <c r="E1096" i="19" s="1"/>
  <c r="F1093" i="16"/>
  <c r="G1096" i="19" s="1"/>
  <c r="T1096" i="19" s="1"/>
  <c r="U1096" i="19" s="1"/>
  <c r="C1094" i="19"/>
  <c r="R1091" i="16"/>
  <c r="S1094" i="19" s="1"/>
  <c r="C1091" i="16"/>
  <c r="D1094" i="19" s="1"/>
  <c r="E1091" i="16"/>
  <c r="F1094" i="19" s="1"/>
  <c r="D1091" i="16"/>
  <c r="E1094" i="19" s="1"/>
  <c r="F1091" i="16"/>
  <c r="G1094" i="19" s="1"/>
  <c r="T1094" i="19" s="1"/>
  <c r="U1094" i="19" s="1"/>
  <c r="C1092" i="19"/>
  <c r="R1089" i="16"/>
  <c r="S1092" i="19" s="1"/>
  <c r="C1089" i="16"/>
  <c r="D1092" i="19" s="1"/>
  <c r="E1089" i="16"/>
  <c r="F1092" i="19" s="1"/>
  <c r="D1089" i="16"/>
  <c r="E1092" i="19" s="1"/>
  <c r="F1089" i="16"/>
  <c r="G1092" i="19" s="1"/>
  <c r="T1092" i="19" s="1"/>
  <c r="U1092" i="19" s="1"/>
  <c r="C1090" i="19"/>
  <c r="R1087" i="16"/>
  <c r="S1090" i="19" s="1"/>
  <c r="C1087" i="16"/>
  <c r="D1090" i="19" s="1"/>
  <c r="E1087" i="16"/>
  <c r="F1090" i="19" s="1"/>
  <c r="D1087" i="16"/>
  <c r="E1090" i="19" s="1"/>
  <c r="F1087" i="16"/>
  <c r="G1090" i="19" s="1"/>
  <c r="T1090" i="19" s="1"/>
  <c r="U1090" i="19" s="1"/>
  <c r="C1088" i="19"/>
  <c r="R1085" i="16"/>
  <c r="S1088" i="19" s="1"/>
  <c r="C1085" i="16"/>
  <c r="D1088" i="19" s="1"/>
  <c r="E1085" i="16"/>
  <c r="F1088" i="19" s="1"/>
  <c r="D1085" i="16"/>
  <c r="E1088" i="19" s="1"/>
  <c r="F1085" i="16"/>
  <c r="G1088" i="19" s="1"/>
  <c r="T1088" i="19" s="1"/>
  <c r="U1088" i="19" s="1"/>
  <c r="C1086" i="19"/>
  <c r="R1083" i="16"/>
  <c r="S1086" i="19" s="1"/>
  <c r="C1083" i="16"/>
  <c r="D1086" i="19" s="1"/>
  <c r="E1083" i="16"/>
  <c r="F1086" i="19" s="1"/>
  <c r="D1083" i="16"/>
  <c r="E1086" i="19" s="1"/>
  <c r="F1083" i="16"/>
  <c r="G1086" i="19" s="1"/>
  <c r="T1086" i="19" s="1"/>
  <c r="U1086" i="19" s="1"/>
  <c r="C1084" i="19"/>
  <c r="R1081" i="16"/>
  <c r="S1084" i="19" s="1"/>
  <c r="C1081" i="16"/>
  <c r="D1084" i="19" s="1"/>
  <c r="E1081" i="16"/>
  <c r="F1084" i="19" s="1"/>
  <c r="D1081" i="16"/>
  <c r="E1084" i="19" s="1"/>
  <c r="F1081" i="16"/>
  <c r="G1084" i="19" s="1"/>
  <c r="T1084" i="19" s="1"/>
  <c r="U1084" i="19" s="1"/>
  <c r="C1082" i="19"/>
  <c r="R1079" i="16"/>
  <c r="S1082" i="19" s="1"/>
  <c r="C1079" i="16"/>
  <c r="D1082" i="19" s="1"/>
  <c r="E1079" i="16"/>
  <c r="F1082" i="19" s="1"/>
  <c r="D1079" i="16"/>
  <c r="E1082" i="19" s="1"/>
  <c r="F1079" i="16"/>
  <c r="G1082" i="19" s="1"/>
  <c r="T1082" i="19" s="1"/>
  <c r="U1082" i="19" s="1"/>
  <c r="R1077" i="16"/>
  <c r="S1080" i="19" s="1"/>
  <c r="C1080" i="19"/>
  <c r="C1077" i="16"/>
  <c r="D1080" i="19" s="1"/>
  <c r="E1077" i="16"/>
  <c r="F1080" i="19" s="1"/>
  <c r="D1077" i="16"/>
  <c r="E1080" i="19" s="1"/>
  <c r="F1077" i="16"/>
  <c r="G1080" i="19" s="1"/>
  <c r="T1080" i="19" s="1"/>
  <c r="U1080" i="19" s="1"/>
  <c r="R1075" i="16"/>
  <c r="S1078" i="19" s="1"/>
  <c r="C1078" i="19"/>
  <c r="C1075" i="16"/>
  <c r="D1078" i="19" s="1"/>
  <c r="E1075" i="16"/>
  <c r="F1078" i="19" s="1"/>
  <c r="D1075" i="16"/>
  <c r="E1078" i="19" s="1"/>
  <c r="F1075" i="16"/>
  <c r="G1078" i="19" s="1"/>
  <c r="T1078" i="19" s="1"/>
  <c r="U1078" i="19" s="1"/>
  <c r="R1073" i="16"/>
  <c r="S1076" i="19" s="1"/>
  <c r="C1076" i="19"/>
  <c r="C1073" i="16"/>
  <c r="D1076" i="19" s="1"/>
  <c r="E1073" i="16"/>
  <c r="F1076" i="19" s="1"/>
  <c r="D1073" i="16"/>
  <c r="E1076" i="19" s="1"/>
  <c r="F1073" i="16"/>
  <c r="G1076" i="19" s="1"/>
  <c r="T1076" i="19" s="1"/>
  <c r="U1076" i="19" s="1"/>
  <c r="R1071" i="16"/>
  <c r="S1074" i="19" s="1"/>
  <c r="C1074" i="19"/>
  <c r="C1071" i="16"/>
  <c r="D1074" i="19" s="1"/>
  <c r="E1071" i="16"/>
  <c r="F1074" i="19" s="1"/>
  <c r="D1071" i="16"/>
  <c r="E1074" i="19" s="1"/>
  <c r="F1071" i="16"/>
  <c r="G1074" i="19" s="1"/>
  <c r="T1074" i="19" s="1"/>
  <c r="U1074" i="19" s="1"/>
  <c r="R1069" i="16"/>
  <c r="S1072" i="19" s="1"/>
  <c r="C1072" i="19"/>
  <c r="C1069" i="16"/>
  <c r="D1072" i="19" s="1"/>
  <c r="E1069" i="16"/>
  <c r="F1072" i="19" s="1"/>
  <c r="D1069" i="16"/>
  <c r="E1072" i="19" s="1"/>
  <c r="F1069" i="16"/>
  <c r="G1072" i="19" s="1"/>
  <c r="T1072" i="19" s="1"/>
  <c r="U1072" i="19" s="1"/>
  <c r="R1067" i="16"/>
  <c r="S1070" i="19" s="1"/>
  <c r="C1070" i="19"/>
  <c r="C1067" i="16"/>
  <c r="D1070" i="19" s="1"/>
  <c r="E1067" i="16"/>
  <c r="F1070" i="19" s="1"/>
  <c r="D1067" i="16"/>
  <c r="E1070" i="19" s="1"/>
  <c r="F1067" i="16"/>
  <c r="G1070" i="19" s="1"/>
  <c r="T1070" i="19" s="1"/>
  <c r="U1070" i="19" s="1"/>
  <c r="R1065" i="16"/>
  <c r="S1068" i="19" s="1"/>
  <c r="C1068" i="19"/>
  <c r="C1065" i="16"/>
  <c r="D1068" i="19" s="1"/>
  <c r="E1065" i="16"/>
  <c r="F1068" i="19" s="1"/>
  <c r="D1065" i="16"/>
  <c r="E1068" i="19" s="1"/>
  <c r="F1065" i="16"/>
  <c r="G1068" i="19" s="1"/>
  <c r="T1068" i="19" s="1"/>
  <c r="U1068" i="19" s="1"/>
  <c r="R1063" i="16"/>
  <c r="S1066" i="19" s="1"/>
  <c r="C1066" i="19"/>
  <c r="C1063" i="16"/>
  <c r="D1066" i="19" s="1"/>
  <c r="E1063" i="16"/>
  <c r="F1066" i="19" s="1"/>
  <c r="D1063" i="16"/>
  <c r="E1066" i="19" s="1"/>
  <c r="F1063" i="16"/>
  <c r="G1066" i="19" s="1"/>
  <c r="T1066" i="19" s="1"/>
  <c r="U1066" i="19" s="1"/>
  <c r="R1061" i="16"/>
  <c r="S1064" i="19" s="1"/>
  <c r="C1064" i="19"/>
  <c r="C1061" i="16"/>
  <c r="D1064" i="19" s="1"/>
  <c r="E1061" i="16"/>
  <c r="F1064" i="19" s="1"/>
  <c r="D1061" i="16"/>
  <c r="E1064" i="19" s="1"/>
  <c r="F1061" i="16"/>
  <c r="G1064" i="19" s="1"/>
  <c r="T1064" i="19" s="1"/>
  <c r="U1064" i="19" s="1"/>
  <c r="R1059" i="16"/>
  <c r="S1062" i="19" s="1"/>
  <c r="C1062" i="19"/>
  <c r="C1059" i="16"/>
  <c r="D1062" i="19" s="1"/>
  <c r="E1059" i="16"/>
  <c r="F1062" i="19" s="1"/>
  <c r="D1059" i="16"/>
  <c r="E1062" i="19" s="1"/>
  <c r="F1059" i="16"/>
  <c r="G1062" i="19" s="1"/>
  <c r="T1062" i="19" s="1"/>
  <c r="U1062" i="19" s="1"/>
  <c r="R1057" i="16"/>
  <c r="S1060" i="19" s="1"/>
  <c r="C1060" i="19"/>
  <c r="C1057" i="16"/>
  <c r="D1060" i="19" s="1"/>
  <c r="E1057" i="16"/>
  <c r="F1060" i="19" s="1"/>
  <c r="D1057" i="16"/>
  <c r="E1060" i="19" s="1"/>
  <c r="F1057" i="16"/>
  <c r="G1060" i="19" s="1"/>
  <c r="T1060" i="19" s="1"/>
  <c r="U1060" i="19" s="1"/>
  <c r="R1055" i="16"/>
  <c r="S1058" i="19" s="1"/>
  <c r="C1058" i="19"/>
  <c r="C1055" i="16"/>
  <c r="D1058" i="19" s="1"/>
  <c r="E1055" i="16"/>
  <c r="F1058" i="19" s="1"/>
  <c r="D1055" i="16"/>
  <c r="E1058" i="19" s="1"/>
  <c r="F1055" i="16"/>
  <c r="G1058" i="19" s="1"/>
  <c r="T1058" i="19" s="1"/>
  <c r="U1058" i="19" s="1"/>
  <c r="R1053" i="16"/>
  <c r="S1056" i="19" s="1"/>
  <c r="C1056" i="19"/>
  <c r="C1053" i="16"/>
  <c r="D1056" i="19" s="1"/>
  <c r="E1053" i="16"/>
  <c r="F1056" i="19" s="1"/>
  <c r="D1053" i="16"/>
  <c r="E1056" i="19" s="1"/>
  <c r="F1053" i="16"/>
  <c r="G1056" i="19" s="1"/>
  <c r="T1056" i="19" s="1"/>
  <c r="U1056" i="19" s="1"/>
  <c r="R1051" i="16"/>
  <c r="S1054" i="19" s="1"/>
  <c r="C1054" i="19"/>
  <c r="C1051" i="16"/>
  <c r="D1054" i="19" s="1"/>
  <c r="E1051" i="16"/>
  <c r="F1054" i="19" s="1"/>
  <c r="D1051" i="16"/>
  <c r="E1054" i="19" s="1"/>
  <c r="F1051" i="16"/>
  <c r="G1054" i="19" s="1"/>
  <c r="T1054" i="19" s="1"/>
  <c r="U1054" i="19" s="1"/>
  <c r="R1049" i="16"/>
  <c r="S1052" i="19" s="1"/>
  <c r="C1052" i="19"/>
  <c r="C1049" i="16"/>
  <c r="D1052" i="19" s="1"/>
  <c r="E1049" i="16"/>
  <c r="F1052" i="19" s="1"/>
  <c r="D1049" i="16"/>
  <c r="E1052" i="19" s="1"/>
  <c r="F1049" i="16"/>
  <c r="G1052" i="19" s="1"/>
  <c r="T1052" i="19" s="1"/>
  <c r="U1052" i="19" s="1"/>
  <c r="R1047" i="16"/>
  <c r="S1050" i="19" s="1"/>
  <c r="C1050" i="19"/>
  <c r="C1047" i="16"/>
  <c r="D1050" i="19" s="1"/>
  <c r="E1047" i="16"/>
  <c r="F1050" i="19" s="1"/>
  <c r="D1047" i="16"/>
  <c r="E1050" i="19" s="1"/>
  <c r="F1047" i="16"/>
  <c r="G1050" i="19" s="1"/>
  <c r="T1050" i="19" s="1"/>
  <c r="U1050" i="19" s="1"/>
  <c r="R1045" i="16"/>
  <c r="S1048" i="19" s="1"/>
  <c r="C1048" i="19"/>
  <c r="C1045" i="16"/>
  <c r="D1048" i="19" s="1"/>
  <c r="E1045" i="16"/>
  <c r="F1048" i="19" s="1"/>
  <c r="D1045" i="16"/>
  <c r="E1048" i="19" s="1"/>
  <c r="F1045" i="16"/>
  <c r="G1048" i="19" s="1"/>
  <c r="T1048" i="19" s="1"/>
  <c r="U1048" i="19" s="1"/>
  <c r="R1043" i="16"/>
  <c r="S1046" i="19" s="1"/>
  <c r="C1046" i="19"/>
  <c r="C1043" i="16"/>
  <c r="D1046" i="19" s="1"/>
  <c r="E1043" i="16"/>
  <c r="F1046" i="19" s="1"/>
  <c r="D1043" i="16"/>
  <c r="E1046" i="19" s="1"/>
  <c r="F1043" i="16"/>
  <c r="G1046" i="19" s="1"/>
  <c r="T1046" i="19" s="1"/>
  <c r="U1046" i="19" s="1"/>
  <c r="R1041" i="16"/>
  <c r="S1044" i="19" s="1"/>
  <c r="C1044" i="19"/>
  <c r="C1041" i="16"/>
  <c r="D1044" i="19" s="1"/>
  <c r="E1041" i="16"/>
  <c r="F1044" i="19" s="1"/>
  <c r="D1041" i="16"/>
  <c r="E1044" i="19" s="1"/>
  <c r="F1041" i="16"/>
  <c r="G1044" i="19" s="1"/>
  <c r="T1044" i="19" s="1"/>
  <c r="U1044" i="19" s="1"/>
  <c r="R1039" i="16"/>
  <c r="S1042" i="19" s="1"/>
  <c r="C1042" i="19"/>
  <c r="C1039" i="16"/>
  <c r="D1042" i="19" s="1"/>
  <c r="E1039" i="16"/>
  <c r="F1042" i="19" s="1"/>
  <c r="D1039" i="16"/>
  <c r="E1042" i="19" s="1"/>
  <c r="F1039" i="16"/>
  <c r="G1042" i="19" s="1"/>
  <c r="T1042" i="19" s="1"/>
  <c r="U1042" i="19" s="1"/>
  <c r="R1037" i="16"/>
  <c r="S1040" i="19" s="1"/>
  <c r="C1040" i="19"/>
  <c r="C1037" i="16"/>
  <c r="D1040" i="19" s="1"/>
  <c r="E1037" i="16"/>
  <c r="F1040" i="19" s="1"/>
  <c r="D1037" i="16"/>
  <c r="E1040" i="19" s="1"/>
  <c r="F1037" i="16"/>
  <c r="G1040" i="19" s="1"/>
  <c r="T1040" i="19" s="1"/>
  <c r="U1040" i="19" s="1"/>
  <c r="R1035" i="16"/>
  <c r="S1038" i="19" s="1"/>
  <c r="C1038" i="19"/>
  <c r="C1035" i="16"/>
  <c r="D1038" i="19" s="1"/>
  <c r="E1035" i="16"/>
  <c r="F1038" i="19" s="1"/>
  <c r="D1035" i="16"/>
  <c r="E1038" i="19" s="1"/>
  <c r="F1035" i="16"/>
  <c r="G1038" i="19" s="1"/>
  <c r="T1038" i="19" s="1"/>
  <c r="U1038" i="19" s="1"/>
  <c r="R1033" i="16"/>
  <c r="S1036" i="19" s="1"/>
  <c r="C1036" i="19"/>
  <c r="C1033" i="16"/>
  <c r="D1036" i="19" s="1"/>
  <c r="E1033" i="16"/>
  <c r="F1036" i="19" s="1"/>
  <c r="D1033" i="16"/>
  <c r="E1036" i="19" s="1"/>
  <c r="F1033" i="16"/>
  <c r="G1036" i="19" s="1"/>
  <c r="T1036" i="19" s="1"/>
  <c r="U1036" i="19" s="1"/>
  <c r="R1031" i="16"/>
  <c r="S1034" i="19" s="1"/>
  <c r="C1034" i="19"/>
  <c r="C1031" i="16"/>
  <c r="D1034" i="19" s="1"/>
  <c r="E1031" i="16"/>
  <c r="F1034" i="19" s="1"/>
  <c r="D1031" i="16"/>
  <c r="E1034" i="19" s="1"/>
  <c r="F1031" i="16"/>
  <c r="G1034" i="19" s="1"/>
  <c r="T1034" i="19" s="1"/>
  <c r="U1034" i="19" s="1"/>
  <c r="R1029" i="16"/>
  <c r="S1032" i="19" s="1"/>
  <c r="C1032" i="19"/>
  <c r="C1029" i="16"/>
  <c r="D1032" i="19" s="1"/>
  <c r="E1029" i="16"/>
  <c r="F1032" i="19" s="1"/>
  <c r="D1029" i="16"/>
  <c r="E1032" i="19" s="1"/>
  <c r="F1029" i="16"/>
  <c r="G1032" i="19" s="1"/>
  <c r="T1032" i="19" s="1"/>
  <c r="U1032" i="19" s="1"/>
  <c r="R1027" i="16"/>
  <c r="S1030" i="19" s="1"/>
  <c r="C1030" i="19"/>
  <c r="C1027" i="16"/>
  <c r="D1030" i="19" s="1"/>
  <c r="E1027" i="16"/>
  <c r="F1030" i="19" s="1"/>
  <c r="D1027" i="16"/>
  <c r="E1030" i="19" s="1"/>
  <c r="F1027" i="16"/>
  <c r="G1030" i="19" s="1"/>
  <c r="T1030" i="19" s="1"/>
  <c r="U1030" i="19" s="1"/>
  <c r="R1025" i="16"/>
  <c r="S1028" i="19" s="1"/>
  <c r="C1028" i="19"/>
  <c r="C1025" i="16"/>
  <c r="D1028" i="19" s="1"/>
  <c r="E1025" i="16"/>
  <c r="F1028" i="19" s="1"/>
  <c r="D1025" i="16"/>
  <c r="E1028" i="19" s="1"/>
  <c r="F1025" i="16"/>
  <c r="G1028" i="19" s="1"/>
  <c r="T1028" i="19" s="1"/>
  <c r="U1028" i="19" s="1"/>
  <c r="R1023" i="16"/>
  <c r="S1026" i="19" s="1"/>
  <c r="C1026" i="19"/>
  <c r="C1023" i="16"/>
  <c r="D1026" i="19" s="1"/>
  <c r="E1023" i="16"/>
  <c r="F1026" i="19" s="1"/>
  <c r="D1023" i="16"/>
  <c r="E1026" i="19" s="1"/>
  <c r="F1023" i="16"/>
  <c r="G1026" i="19" s="1"/>
  <c r="T1026" i="19" s="1"/>
  <c r="U1026" i="19" s="1"/>
  <c r="R1021" i="16"/>
  <c r="S1024" i="19" s="1"/>
  <c r="C1024" i="19"/>
  <c r="C1021" i="16"/>
  <c r="D1024" i="19" s="1"/>
  <c r="E1021" i="16"/>
  <c r="F1024" i="19" s="1"/>
  <c r="D1021" i="16"/>
  <c r="E1024" i="19" s="1"/>
  <c r="F1021" i="16"/>
  <c r="G1024" i="19" s="1"/>
  <c r="T1024" i="19" s="1"/>
  <c r="U1024" i="19" s="1"/>
  <c r="R1019" i="16"/>
  <c r="S1022" i="19" s="1"/>
  <c r="C1022" i="19"/>
  <c r="C1019" i="16"/>
  <c r="D1022" i="19" s="1"/>
  <c r="E1019" i="16"/>
  <c r="F1022" i="19" s="1"/>
  <c r="D1019" i="16"/>
  <c r="E1022" i="19" s="1"/>
  <c r="F1019" i="16"/>
  <c r="G1022" i="19" s="1"/>
  <c r="T1022" i="19" s="1"/>
  <c r="U1022" i="19" s="1"/>
  <c r="R1017" i="16"/>
  <c r="S1020" i="19" s="1"/>
  <c r="C1020" i="19"/>
  <c r="C1017" i="16"/>
  <c r="D1020" i="19" s="1"/>
  <c r="E1017" i="16"/>
  <c r="F1020" i="19" s="1"/>
  <c r="D1017" i="16"/>
  <c r="E1020" i="19" s="1"/>
  <c r="F1017" i="16"/>
  <c r="G1020" i="19" s="1"/>
  <c r="T1020" i="19" s="1"/>
  <c r="U1020" i="19" s="1"/>
  <c r="R1015" i="16"/>
  <c r="S1018" i="19" s="1"/>
  <c r="C1018" i="19"/>
  <c r="C1015" i="16"/>
  <c r="D1018" i="19" s="1"/>
  <c r="E1015" i="16"/>
  <c r="F1018" i="19" s="1"/>
  <c r="D1015" i="16"/>
  <c r="E1018" i="19" s="1"/>
  <c r="F1015" i="16"/>
  <c r="G1018" i="19" s="1"/>
  <c r="T1018" i="19" s="1"/>
  <c r="U1018" i="19" s="1"/>
  <c r="R1013" i="16"/>
  <c r="S1016" i="19" s="1"/>
  <c r="C1016" i="19"/>
  <c r="C1013" i="16"/>
  <c r="D1016" i="19" s="1"/>
  <c r="E1013" i="16"/>
  <c r="F1016" i="19" s="1"/>
  <c r="D1013" i="16"/>
  <c r="E1016" i="19" s="1"/>
  <c r="F1013" i="16"/>
  <c r="G1016" i="19" s="1"/>
  <c r="T1016" i="19" s="1"/>
  <c r="U1016" i="19" s="1"/>
  <c r="R1011" i="16"/>
  <c r="S1014" i="19" s="1"/>
  <c r="C1014" i="19"/>
  <c r="C1011" i="16"/>
  <c r="D1014" i="19" s="1"/>
  <c r="E1011" i="16"/>
  <c r="F1014" i="19" s="1"/>
  <c r="D1011" i="16"/>
  <c r="E1014" i="19" s="1"/>
  <c r="F1011" i="16"/>
  <c r="G1014" i="19" s="1"/>
  <c r="T1014" i="19" s="1"/>
  <c r="U1014" i="19" s="1"/>
  <c r="R1009" i="16"/>
  <c r="S1012" i="19" s="1"/>
  <c r="C1012" i="19"/>
  <c r="C1009" i="16"/>
  <c r="D1012" i="19" s="1"/>
  <c r="E1009" i="16"/>
  <c r="F1012" i="19" s="1"/>
  <c r="D1009" i="16"/>
  <c r="E1012" i="19" s="1"/>
  <c r="F1009" i="16"/>
  <c r="G1012" i="19" s="1"/>
  <c r="T1012" i="19" s="1"/>
  <c r="U1012" i="19" s="1"/>
  <c r="R1007" i="16"/>
  <c r="S1010" i="19" s="1"/>
  <c r="C1010" i="19"/>
  <c r="C1007" i="16"/>
  <c r="D1010" i="19" s="1"/>
  <c r="E1007" i="16"/>
  <c r="F1010" i="19" s="1"/>
  <c r="D1007" i="16"/>
  <c r="E1010" i="19" s="1"/>
  <c r="F1007" i="16"/>
  <c r="G1010" i="19" s="1"/>
  <c r="T1010" i="19" s="1"/>
  <c r="U1010" i="19" s="1"/>
  <c r="R1005" i="16"/>
  <c r="S1008" i="19" s="1"/>
  <c r="C1008" i="19"/>
  <c r="C1005" i="16"/>
  <c r="D1008" i="19" s="1"/>
  <c r="E1005" i="16"/>
  <c r="F1008" i="19" s="1"/>
  <c r="D1005" i="16"/>
  <c r="E1008" i="19" s="1"/>
  <c r="F1005" i="16"/>
  <c r="G1008" i="19" s="1"/>
  <c r="T1008" i="19" s="1"/>
  <c r="U1008" i="19" s="1"/>
  <c r="R1003" i="16"/>
  <c r="S1006" i="19" s="1"/>
  <c r="C1006" i="19"/>
  <c r="C1003" i="16"/>
  <c r="D1006" i="19" s="1"/>
  <c r="E1003" i="16"/>
  <c r="F1006" i="19" s="1"/>
  <c r="D1003" i="16"/>
  <c r="E1006" i="19" s="1"/>
  <c r="F1003" i="16"/>
  <c r="G1006" i="19" s="1"/>
  <c r="T1006" i="19" s="1"/>
  <c r="U1006" i="19" s="1"/>
  <c r="R1001" i="16"/>
  <c r="S1004" i="19" s="1"/>
  <c r="C1004" i="19"/>
  <c r="C1001" i="16"/>
  <c r="D1004" i="19" s="1"/>
  <c r="E1001" i="16"/>
  <c r="F1004" i="19" s="1"/>
  <c r="D1001" i="16"/>
  <c r="E1004" i="19" s="1"/>
  <c r="F1001" i="16"/>
  <c r="G1004" i="19" s="1"/>
  <c r="T1004" i="19" s="1"/>
  <c r="U1004" i="19" s="1"/>
  <c r="R999" i="16"/>
  <c r="S1002" i="19" s="1"/>
  <c r="C1002" i="19"/>
  <c r="C999" i="16"/>
  <c r="D1002" i="19" s="1"/>
  <c r="E999" i="16"/>
  <c r="F1002" i="19" s="1"/>
  <c r="D999" i="16"/>
  <c r="E1002" i="19" s="1"/>
  <c r="F999" i="16"/>
  <c r="G1002" i="19" s="1"/>
  <c r="T1002" i="19" s="1"/>
  <c r="U1002" i="19" s="1"/>
  <c r="R997" i="16"/>
  <c r="S1000" i="19" s="1"/>
  <c r="C1000" i="19"/>
  <c r="C997" i="16"/>
  <c r="D1000" i="19" s="1"/>
  <c r="E997" i="16"/>
  <c r="F1000" i="19" s="1"/>
  <c r="D997" i="16"/>
  <c r="E1000" i="19" s="1"/>
  <c r="F997" i="16"/>
  <c r="G1000" i="19" s="1"/>
  <c r="T1000" i="19" s="1"/>
  <c r="U1000" i="19" s="1"/>
  <c r="R995" i="16"/>
  <c r="S998" i="19" s="1"/>
  <c r="C998" i="19"/>
  <c r="C995" i="16"/>
  <c r="D998" i="19" s="1"/>
  <c r="E995" i="16"/>
  <c r="F998" i="19" s="1"/>
  <c r="D995" i="16"/>
  <c r="E998" i="19" s="1"/>
  <c r="F995" i="16"/>
  <c r="G998" i="19" s="1"/>
  <c r="T998" i="19" s="1"/>
  <c r="U998" i="19" s="1"/>
  <c r="R993" i="16"/>
  <c r="S996" i="19" s="1"/>
  <c r="C996" i="19"/>
  <c r="C993" i="16"/>
  <c r="D996" i="19" s="1"/>
  <c r="E993" i="16"/>
  <c r="F996" i="19" s="1"/>
  <c r="D993" i="16"/>
  <c r="E996" i="19" s="1"/>
  <c r="F993" i="16"/>
  <c r="G996" i="19" s="1"/>
  <c r="T996" i="19" s="1"/>
  <c r="U996" i="19" s="1"/>
  <c r="R991" i="16"/>
  <c r="S994" i="19" s="1"/>
  <c r="C994" i="19"/>
  <c r="C991" i="16"/>
  <c r="D994" i="19" s="1"/>
  <c r="E991" i="16"/>
  <c r="F994" i="19" s="1"/>
  <c r="D991" i="16"/>
  <c r="E994" i="19" s="1"/>
  <c r="F991" i="16"/>
  <c r="G994" i="19" s="1"/>
  <c r="T994" i="19" s="1"/>
  <c r="U994" i="19" s="1"/>
  <c r="R989" i="16"/>
  <c r="S992" i="19" s="1"/>
  <c r="C992" i="19"/>
  <c r="C989" i="16"/>
  <c r="D992" i="19" s="1"/>
  <c r="E989" i="16"/>
  <c r="F992" i="19"/>
  <c r="D989" i="16"/>
  <c r="E992" i="19" s="1"/>
  <c r="F989" i="16"/>
  <c r="G992" i="19" s="1"/>
  <c r="T992" i="19" s="1"/>
  <c r="U992" i="19" s="1"/>
  <c r="R987" i="16"/>
  <c r="S990" i="19" s="1"/>
  <c r="C990" i="19"/>
  <c r="C987" i="16"/>
  <c r="D990" i="19" s="1"/>
  <c r="E987" i="16"/>
  <c r="F990" i="19" s="1"/>
  <c r="D987" i="16"/>
  <c r="E990" i="19" s="1"/>
  <c r="F987" i="16"/>
  <c r="G990" i="19" s="1"/>
  <c r="T990" i="19" s="1"/>
  <c r="U990" i="19" s="1"/>
  <c r="R985" i="16"/>
  <c r="S988" i="19" s="1"/>
  <c r="C988" i="19"/>
  <c r="C985" i="16"/>
  <c r="D988" i="19"/>
  <c r="E985" i="16"/>
  <c r="F988" i="19" s="1"/>
  <c r="D985" i="16"/>
  <c r="E988" i="19" s="1"/>
  <c r="F985" i="16"/>
  <c r="G988" i="19" s="1"/>
  <c r="T988" i="19" s="1"/>
  <c r="U988" i="19" s="1"/>
  <c r="R983" i="16"/>
  <c r="S986" i="19" s="1"/>
  <c r="C986" i="19"/>
  <c r="C983" i="16"/>
  <c r="D986" i="19" s="1"/>
  <c r="E983" i="16"/>
  <c r="F986" i="19" s="1"/>
  <c r="D983" i="16"/>
  <c r="E986" i="19" s="1"/>
  <c r="F983" i="16"/>
  <c r="G986" i="19" s="1"/>
  <c r="T986" i="19" s="1"/>
  <c r="U986" i="19" s="1"/>
  <c r="R981" i="16"/>
  <c r="S984" i="19" s="1"/>
  <c r="C984" i="19"/>
  <c r="C981" i="16"/>
  <c r="D984" i="19" s="1"/>
  <c r="E981" i="16"/>
  <c r="F984" i="19" s="1"/>
  <c r="D981" i="16"/>
  <c r="E984" i="19" s="1"/>
  <c r="F981" i="16"/>
  <c r="G984" i="19" s="1"/>
  <c r="T984" i="19" s="1"/>
  <c r="U984" i="19" s="1"/>
  <c r="R979" i="16"/>
  <c r="S982" i="19" s="1"/>
  <c r="C982" i="19"/>
  <c r="C979" i="16"/>
  <c r="D982" i="19" s="1"/>
  <c r="E979" i="16"/>
  <c r="F982" i="19" s="1"/>
  <c r="D979" i="16"/>
  <c r="E982" i="19" s="1"/>
  <c r="F979" i="16"/>
  <c r="G982" i="19" s="1"/>
  <c r="T982" i="19" s="1"/>
  <c r="U982" i="19" s="1"/>
  <c r="R977" i="16"/>
  <c r="S980" i="19" s="1"/>
  <c r="C980" i="19"/>
  <c r="C977" i="16"/>
  <c r="D980" i="19" s="1"/>
  <c r="E977" i="16"/>
  <c r="F980" i="19" s="1"/>
  <c r="D977" i="16"/>
  <c r="E980" i="19" s="1"/>
  <c r="F977" i="16"/>
  <c r="G980" i="19" s="1"/>
  <c r="T980" i="19" s="1"/>
  <c r="U980" i="19" s="1"/>
  <c r="R975" i="16"/>
  <c r="S978" i="19" s="1"/>
  <c r="C978" i="19"/>
  <c r="C975" i="16"/>
  <c r="D978" i="19" s="1"/>
  <c r="E975" i="16"/>
  <c r="F978" i="19" s="1"/>
  <c r="D975" i="16"/>
  <c r="E978" i="19" s="1"/>
  <c r="F975" i="16"/>
  <c r="G978" i="19" s="1"/>
  <c r="T978" i="19" s="1"/>
  <c r="U978" i="19" s="1"/>
  <c r="R973" i="16"/>
  <c r="S976" i="19" s="1"/>
  <c r="C976" i="19"/>
  <c r="C973" i="16"/>
  <c r="D976" i="19" s="1"/>
  <c r="E973" i="16"/>
  <c r="F976" i="19" s="1"/>
  <c r="D973" i="16"/>
  <c r="E976" i="19" s="1"/>
  <c r="F973" i="16"/>
  <c r="G976" i="19" s="1"/>
  <c r="T976" i="19" s="1"/>
  <c r="U976" i="19" s="1"/>
  <c r="R971" i="16"/>
  <c r="S974" i="19" s="1"/>
  <c r="C974" i="19"/>
  <c r="C971" i="16"/>
  <c r="D974" i="19" s="1"/>
  <c r="E971" i="16"/>
  <c r="F974" i="19" s="1"/>
  <c r="D971" i="16"/>
  <c r="E974" i="19" s="1"/>
  <c r="F971" i="16"/>
  <c r="G974" i="19" s="1"/>
  <c r="T974" i="19" s="1"/>
  <c r="U974" i="19" s="1"/>
  <c r="R969" i="16"/>
  <c r="S972" i="19" s="1"/>
  <c r="C972" i="19"/>
  <c r="C969" i="16"/>
  <c r="D972" i="19" s="1"/>
  <c r="E969" i="16"/>
  <c r="F972" i="19" s="1"/>
  <c r="D969" i="16"/>
  <c r="E972" i="19" s="1"/>
  <c r="F969" i="16"/>
  <c r="G972" i="19"/>
  <c r="T972" i="19" s="1"/>
  <c r="U972" i="19" s="1"/>
  <c r="R967" i="16"/>
  <c r="S970" i="19" s="1"/>
  <c r="C970" i="19"/>
  <c r="C967" i="16"/>
  <c r="D970" i="19" s="1"/>
  <c r="E967" i="16"/>
  <c r="F970" i="19" s="1"/>
  <c r="D967" i="16"/>
  <c r="E970" i="19" s="1"/>
  <c r="F967" i="16"/>
  <c r="G970" i="19" s="1"/>
  <c r="T970" i="19" s="1"/>
  <c r="U970" i="19" s="1"/>
  <c r="R965" i="16"/>
  <c r="S968" i="19" s="1"/>
  <c r="C968" i="19"/>
  <c r="C965" i="16"/>
  <c r="D968" i="19" s="1"/>
  <c r="E965" i="16"/>
  <c r="F968" i="19" s="1"/>
  <c r="D965" i="16"/>
  <c r="E968" i="19" s="1"/>
  <c r="F965" i="16"/>
  <c r="G968" i="19" s="1"/>
  <c r="T968" i="19" s="1"/>
  <c r="U968" i="19" s="1"/>
  <c r="R963" i="16"/>
  <c r="S966" i="19" s="1"/>
  <c r="C966" i="19"/>
  <c r="C963" i="16"/>
  <c r="D966" i="19" s="1"/>
  <c r="E963" i="16"/>
  <c r="F966" i="19" s="1"/>
  <c r="D963" i="16"/>
  <c r="E966" i="19" s="1"/>
  <c r="F963" i="16"/>
  <c r="G966" i="19" s="1"/>
  <c r="T966" i="19" s="1"/>
  <c r="U966" i="19" s="1"/>
  <c r="R961" i="16"/>
  <c r="S964" i="19" s="1"/>
  <c r="C964" i="19"/>
  <c r="C961" i="16"/>
  <c r="D964" i="19" s="1"/>
  <c r="E961" i="16"/>
  <c r="F964" i="19" s="1"/>
  <c r="D961" i="16"/>
  <c r="E964" i="19" s="1"/>
  <c r="F961" i="16"/>
  <c r="G964" i="19" s="1"/>
  <c r="T964" i="19" s="1"/>
  <c r="U964" i="19" s="1"/>
  <c r="R959" i="16"/>
  <c r="S962" i="19" s="1"/>
  <c r="C962" i="19"/>
  <c r="C959" i="16"/>
  <c r="D962" i="19" s="1"/>
  <c r="E959" i="16"/>
  <c r="F962" i="19" s="1"/>
  <c r="D959" i="16"/>
  <c r="E962" i="19" s="1"/>
  <c r="F959" i="16"/>
  <c r="G962" i="19" s="1"/>
  <c r="T962" i="19" s="1"/>
  <c r="U962" i="19" s="1"/>
  <c r="R957" i="16"/>
  <c r="S960" i="19" s="1"/>
  <c r="C960" i="19"/>
  <c r="C957" i="16"/>
  <c r="D960" i="19" s="1"/>
  <c r="E957" i="16"/>
  <c r="F960" i="19" s="1"/>
  <c r="D957" i="16"/>
  <c r="E960" i="19" s="1"/>
  <c r="F957" i="16"/>
  <c r="G960" i="19" s="1"/>
  <c r="T960" i="19" s="1"/>
  <c r="U960" i="19" s="1"/>
  <c r="R955" i="16"/>
  <c r="S958" i="19" s="1"/>
  <c r="C958" i="19"/>
  <c r="C955" i="16"/>
  <c r="D958" i="19" s="1"/>
  <c r="E955" i="16"/>
  <c r="F958" i="19" s="1"/>
  <c r="D955" i="16"/>
  <c r="E958" i="19" s="1"/>
  <c r="F955" i="16"/>
  <c r="G958" i="19" s="1"/>
  <c r="T958" i="19" s="1"/>
  <c r="U958" i="19" s="1"/>
  <c r="R953" i="16"/>
  <c r="S956" i="19" s="1"/>
  <c r="C956" i="19"/>
  <c r="C953" i="16"/>
  <c r="D956" i="19" s="1"/>
  <c r="E953" i="16"/>
  <c r="F956" i="19" s="1"/>
  <c r="D953" i="16"/>
  <c r="E956" i="19" s="1"/>
  <c r="F953" i="16"/>
  <c r="G956" i="19" s="1"/>
  <c r="T956" i="19" s="1"/>
  <c r="U956" i="19" s="1"/>
  <c r="R951" i="16"/>
  <c r="S954" i="19" s="1"/>
  <c r="C954" i="19"/>
  <c r="C951" i="16"/>
  <c r="D954" i="19" s="1"/>
  <c r="E951" i="16"/>
  <c r="F954" i="19" s="1"/>
  <c r="D951" i="16"/>
  <c r="E954" i="19" s="1"/>
  <c r="F951" i="16"/>
  <c r="G954" i="19" s="1"/>
  <c r="T954" i="19" s="1"/>
  <c r="U954" i="19" s="1"/>
  <c r="R949" i="16"/>
  <c r="S952" i="19" s="1"/>
  <c r="C952" i="19"/>
  <c r="C949" i="16"/>
  <c r="D952" i="19" s="1"/>
  <c r="E949" i="16"/>
  <c r="F952" i="19" s="1"/>
  <c r="D949" i="16"/>
  <c r="E952" i="19" s="1"/>
  <c r="F949" i="16"/>
  <c r="G952" i="19" s="1"/>
  <c r="T952" i="19" s="1"/>
  <c r="U952" i="19" s="1"/>
  <c r="R947" i="16"/>
  <c r="S950" i="19" s="1"/>
  <c r="C950" i="19"/>
  <c r="C947" i="16"/>
  <c r="D950" i="19" s="1"/>
  <c r="E947" i="16"/>
  <c r="F950" i="19" s="1"/>
  <c r="D947" i="16"/>
  <c r="E950" i="19" s="1"/>
  <c r="F947" i="16"/>
  <c r="G950" i="19" s="1"/>
  <c r="T950" i="19" s="1"/>
  <c r="U950" i="19" s="1"/>
  <c r="R945" i="16"/>
  <c r="S948" i="19" s="1"/>
  <c r="C948" i="19"/>
  <c r="C945" i="16"/>
  <c r="D948" i="19" s="1"/>
  <c r="E945" i="16"/>
  <c r="F948" i="19" s="1"/>
  <c r="D945" i="16"/>
  <c r="E948" i="19" s="1"/>
  <c r="F945" i="16"/>
  <c r="G948" i="19" s="1"/>
  <c r="T948" i="19" s="1"/>
  <c r="U948" i="19" s="1"/>
  <c r="R943" i="16"/>
  <c r="S946" i="19" s="1"/>
  <c r="C946" i="19"/>
  <c r="C943" i="16"/>
  <c r="D946" i="19" s="1"/>
  <c r="E943" i="16"/>
  <c r="F946" i="19" s="1"/>
  <c r="D943" i="16"/>
  <c r="E946" i="19" s="1"/>
  <c r="F943" i="16"/>
  <c r="G946" i="19" s="1"/>
  <c r="T946" i="19" s="1"/>
  <c r="U946" i="19" s="1"/>
  <c r="R941" i="16"/>
  <c r="S944" i="19" s="1"/>
  <c r="C944" i="19"/>
  <c r="C941" i="16"/>
  <c r="D944" i="19" s="1"/>
  <c r="E941" i="16"/>
  <c r="F944" i="19" s="1"/>
  <c r="D941" i="16"/>
  <c r="E944" i="19" s="1"/>
  <c r="F941" i="16"/>
  <c r="G944" i="19" s="1"/>
  <c r="T944" i="19" s="1"/>
  <c r="U944" i="19" s="1"/>
  <c r="R939" i="16"/>
  <c r="S942" i="19" s="1"/>
  <c r="C942" i="19"/>
  <c r="C939" i="16"/>
  <c r="D942" i="19" s="1"/>
  <c r="E939" i="16"/>
  <c r="F942" i="19" s="1"/>
  <c r="D939" i="16"/>
  <c r="E942" i="19" s="1"/>
  <c r="F939" i="16"/>
  <c r="G942" i="19" s="1"/>
  <c r="T942" i="19" s="1"/>
  <c r="U942" i="19" s="1"/>
  <c r="R937" i="16"/>
  <c r="S940" i="19" s="1"/>
  <c r="C940" i="19"/>
  <c r="C937" i="16"/>
  <c r="D940" i="19" s="1"/>
  <c r="E937" i="16"/>
  <c r="F940" i="19" s="1"/>
  <c r="D937" i="16"/>
  <c r="E940" i="19" s="1"/>
  <c r="F937" i="16"/>
  <c r="G940" i="19" s="1"/>
  <c r="T940" i="19" s="1"/>
  <c r="U940" i="19" s="1"/>
  <c r="R935" i="16"/>
  <c r="S938" i="19" s="1"/>
  <c r="C938" i="19"/>
  <c r="C935" i="16"/>
  <c r="D938" i="19" s="1"/>
  <c r="E935" i="16"/>
  <c r="F938" i="19" s="1"/>
  <c r="D935" i="16"/>
  <c r="E938" i="19" s="1"/>
  <c r="F935" i="16"/>
  <c r="G938" i="19" s="1"/>
  <c r="T938" i="19" s="1"/>
  <c r="U938" i="19" s="1"/>
  <c r="R933" i="16"/>
  <c r="S936" i="19" s="1"/>
  <c r="C936" i="19"/>
  <c r="C933" i="16"/>
  <c r="D936" i="19" s="1"/>
  <c r="E933" i="16"/>
  <c r="F936" i="19" s="1"/>
  <c r="D933" i="16"/>
  <c r="E936" i="19" s="1"/>
  <c r="F933" i="16"/>
  <c r="G936" i="19" s="1"/>
  <c r="T936" i="19" s="1"/>
  <c r="U936" i="19" s="1"/>
  <c r="R931" i="16"/>
  <c r="S934" i="19" s="1"/>
  <c r="C934" i="19"/>
  <c r="C931" i="16"/>
  <c r="D934" i="19" s="1"/>
  <c r="E931" i="16"/>
  <c r="F934" i="19" s="1"/>
  <c r="D931" i="16"/>
  <c r="E934" i="19" s="1"/>
  <c r="F931" i="16"/>
  <c r="G934" i="19" s="1"/>
  <c r="T934" i="19" s="1"/>
  <c r="U934" i="19" s="1"/>
  <c r="R929" i="16"/>
  <c r="S932" i="19" s="1"/>
  <c r="C932" i="19"/>
  <c r="C929" i="16"/>
  <c r="D932" i="19" s="1"/>
  <c r="E929" i="16"/>
  <c r="F932" i="19" s="1"/>
  <c r="D929" i="16"/>
  <c r="E932" i="19" s="1"/>
  <c r="F929" i="16"/>
  <c r="G932" i="19" s="1"/>
  <c r="T932" i="19" s="1"/>
  <c r="U932" i="19" s="1"/>
  <c r="R927" i="16"/>
  <c r="S930" i="19" s="1"/>
  <c r="C930" i="19"/>
  <c r="C927" i="16"/>
  <c r="D930" i="19" s="1"/>
  <c r="E927" i="16"/>
  <c r="F930" i="19" s="1"/>
  <c r="D927" i="16"/>
  <c r="E930" i="19" s="1"/>
  <c r="F927" i="16"/>
  <c r="G930" i="19" s="1"/>
  <c r="T930" i="19" s="1"/>
  <c r="U930" i="19" s="1"/>
  <c r="R925" i="16"/>
  <c r="S928" i="19" s="1"/>
  <c r="C928" i="19"/>
  <c r="C925" i="16"/>
  <c r="D928" i="19" s="1"/>
  <c r="E925" i="16"/>
  <c r="F928" i="19" s="1"/>
  <c r="D925" i="16"/>
  <c r="E928" i="19" s="1"/>
  <c r="F925" i="16"/>
  <c r="G928" i="19" s="1"/>
  <c r="T928" i="19" s="1"/>
  <c r="U928" i="19" s="1"/>
  <c r="R923" i="16"/>
  <c r="S926" i="19" s="1"/>
  <c r="C926" i="19"/>
  <c r="C923" i="16"/>
  <c r="D926" i="19" s="1"/>
  <c r="E923" i="16"/>
  <c r="F926" i="19" s="1"/>
  <c r="D923" i="16"/>
  <c r="E926" i="19" s="1"/>
  <c r="F923" i="16"/>
  <c r="G926" i="19" s="1"/>
  <c r="T926" i="19" s="1"/>
  <c r="U926" i="19" s="1"/>
  <c r="R921" i="16"/>
  <c r="S924" i="19" s="1"/>
  <c r="C924" i="19"/>
  <c r="C921" i="16"/>
  <c r="D924" i="19" s="1"/>
  <c r="E921" i="16"/>
  <c r="F924" i="19" s="1"/>
  <c r="D921" i="16"/>
  <c r="E924" i="19" s="1"/>
  <c r="F921" i="16"/>
  <c r="G924" i="19" s="1"/>
  <c r="T924" i="19" s="1"/>
  <c r="U924" i="19" s="1"/>
  <c r="R919" i="16"/>
  <c r="S922" i="19" s="1"/>
  <c r="C922" i="19"/>
  <c r="C919" i="16"/>
  <c r="D922" i="19" s="1"/>
  <c r="E919" i="16"/>
  <c r="F922" i="19" s="1"/>
  <c r="D919" i="16"/>
  <c r="E922" i="19" s="1"/>
  <c r="F919" i="16"/>
  <c r="G922" i="19" s="1"/>
  <c r="T922" i="19" s="1"/>
  <c r="U922" i="19" s="1"/>
  <c r="R917" i="16"/>
  <c r="S920" i="19" s="1"/>
  <c r="C920" i="19"/>
  <c r="C917" i="16"/>
  <c r="D920" i="19" s="1"/>
  <c r="E917" i="16"/>
  <c r="F920" i="19" s="1"/>
  <c r="D917" i="16"/>
  <c r="E920" i="19" s="1"/>
  <c r="F917" i="16"/>
  <c r="G920" i="19" s="1"/>
  <c r="T920" i="19" s="1"/>
  <c r="U920" i="19" s="1"/>
  <c r="R915" i="16"/>
  <c r="S918" i="19" s="1"/>
  <c r="C918" i="19"/>
  <c r="C915" i="16"/>
  <c r="D918" i="19" s="1"/>
  <c r="E915" i="16"/>
  <c r="F918" i="19" s="1"/>
  <c r="D915" i="16"/>
  <c r="E918" i="19" s="1"/>
  <c r="F915" i="16"/>
  <c r="G918" i="19" s="1"/>
  <c r="T918" i="19" s="1"/>
  <c r="U918" i="19" s="1"/>
  <c r="R913" i="16"/>
  <c r="S916" i="19" s="1"/>
  <c r="C916" i="19"/>
  <c r="C913" i="16"/>
  <c r="D916" i="19" s="1"/>
  <c r="E913" i="16"/>
  <c r="F916" i="19" s="1"/>
  <c r="D913" i="16"/>
  <c r="E916" i="19" s="1"/>
  <c r="F913" i="16"/>
  <c r="G916" i="19" s="1"/>
  <c r="T916" i="19" s="1"/>
  <c r="U916" i="19" s="1"/>
  <c r="R911" i="16"/>
  <c r="S914" i="19" s="1"/>
  <c r="C914" i="19"/>
  <c r="C911" i="16"/>
  <c r="D914" i="19" s="1"/>
  <c r="E911" i="16"/>
  <c r="F914" i="19" s="1"/>
  <c r="D911" i="16"/>
  <c r="E914" i="19" s="1"/>
  <c r="F911" i="16"/>
  <c r="G914" i="19" s="1"/>
  <c r="T914" i="19" s="1"/>
  <c r="U914" i="19" s="1"/>
  <c r="R909" i="16"/>
  <c r="S912" i="19" s="1"/>
  <c r="C912" i="19"/>
  <c r="C909" i="16"/>
  <c r="D912" i="19" s="1"/>
  <c r="E909" i="16"/>
  <c r="F912" i="19" s="1"/>
  <c r="D909" i="16"/>
  <c r="E912" i="19" s="1"/>
  <c r="F909" i="16"/>
  <c r="G912" i="19" s="1"/>
  <c r="T912" i="19" s="1"/>
  <c r="U912" i="19" s="1"/>
  <c r="R907" i="16"/>
  <c r="S910" i="19" s="1"/>
  <c r="C910" i="19"/>
  <c r="C907" i="16"/>
  <c r="D910" i="19" s="1"/>
  <c r="E907" i="16"/>
  <c r="F910" i="19" s="1"/>
  <c r="D907" i="16"/>
  <c r="E910" i="19" s="1"/>
  <c r="F907" i="16"/>
  <c r="G910" i="19" s="1"/>
  <c r="T910" i="19" s="1"/>
  <c r="U910" i="19" s="1"/>
  <c r="R905" i="16"/>
  <c r="S908" i="19" s="1"/>
  <c r="C908" i="19"/>
  <c r="C905" i="16"/>
  <c r="D908" i="19" s="1"/>
  <c r="E905" i="16"/>
  <c r="F908" i="19" s="1"/>
  <c r="D905" i="16"/>
  <c r="E908" i="19" s="1"/>
  <c r="F905" i="16"/>
  <c r="G908" i="19" s="1"/>
  <c r="T908" i="19" s="1"/>
  <c r="U908" i="19" s="1"/>
  <c r="R903" i="16"/>
  <c r="S906" i="19" s="1"/>
  <c r="C906" i="19"/>
  <c r="C903" i="16"/>
  <c r="D906" i="19" s="1"/>
  <c r="E903" i="16"/>
  <c r="F906" i="19" s="1"/>
  <c r="D903" i="16"/>
  <c r="E906" i="19" s="1"/>
  <c r="F903" i="16"/>
  <c r="G906" i="19" s="1"/>
  <c r="T906" i="19" s="1"/>
  <c r="U906" i="19" s="1"/>
  <c r="R901" i="16"/>
  <c r="S904" i="19" s="1"/>
  <c r="C904" i="19"/>
  <c r="C901" i="16"/>
  <c r="D904" i="19" s="1"/>
  <c r="E901" i="16"/>
  <c r="F904" i="19" s="1"/>
  <c r="D901" i="16"/>
  <c r="E904" i="19" s="1"/>
  <c r="F901" i="16"/>
  <c r="G904" i="19" s="1"/>
  <c r="T904" i="19" s="1"/>
  <c r="U904" i="19" s="1"/>
  <c r="R899" i="16"/>
  <c r="S902" i="19" s="1"/>
  <c r="C902" i="19"/>
  <c r="C899" i="16"/>
  <c r="D902" i="19" s="1"/>
  <c r="E899" i="16"/>
  <c r="F902" i="19" s="1"/>
  <c r="D899" i="16"/>
  <c r="E902" i="19" s="1"/>
  <c r="F899" i="16"/>
  <c r="G902" i="19" s="1"/>
  <c r="T902" i="19" s="1"/>
  <c r="U902" i="19" s="1"/>
  <c r="R897" i="16"/>
  <c r="S900" i="19" s="1"/>
  <c r="C900" i="19"/>
  <c r="C897" i="16"/>
  <c r="D900" i="19" s="1"/>
  <c r="E897" i="16"/>
  <c r="F900" i="19" s="1"/>
  <c r="D897" i="16"/>
  <c r="E900" i="19" s="1"/>
  <c r="F897" i="16"/>
  <c r="G900" i="19" s="1"/>
  <c r="T900" i="19" s="1"/>
  <c r="U900" i="19" s="1"/>
  <c r="R895" i="16"/>
  <c r="S898" i="19" s="1"/>
  <c r="C898" i="19"/>
  <c r="C895" i="16"/>
  <c r="D898" i="19" s="1"/>
  <c r="E895" i="16"/>
  <c r="F898" i="19" s="1"/>
  <c r="D895" i="16"/>
  <c r="E898" i="19" s="1"/>
  <c r="F895" i="16"/>
  <c r="G898" i="19" s="1"/>
  <c r="T898" i="19" s="1"/>
  <c r="U898" i="19" s="1"/>
  <c r="R893" i="16"/>
  <c r="S896" i="19" s="1"/>
  <c r="C896" i="19"/>
  <c r="C893" i="16"/>
  <c r="D896" i="19" s="1"/>
  <c r="E893" i="16"/>
  <c r="F896" i="19" s="1"/>
  <c r="D893" i="16"/>
  <c r="E896" i="19" s="1"/>
  <c r="F893" i="16"/>
  <c r="G896" i="19" s="1"/>
  <c r="T896" i="19" s="1"/>
  <c r="U896" i="19" s="1"/>
  <c r="R891" i="16"/>
  <c r="S894" i="19" s="1"/>
  <c r="C894" i="19"/>
  <c r="C891" i="16"/>
  <c r="D894" i="19" s="1"/>
  <c r="E891" i="16"/>
  <c r="F894" i="19" s="1"/>
  <c r="D891" i="16"/>
  <c r="E894" i="19" s="1"/>
  <c r="F891" i="16"/>
  <c r="G894" i="19" s="1"/>
  <c r="T894" i="19" s="1"/>
  <c r="U894" i="19" s="1"/>
  <c r="R889" i="16"/>
  <c r="S892" i="19" s="1"/>
  <c r="C892" i="19"/>
  <c r="C889" i="16"/>
  <c r="D892" i="19" s="1"/>
  <c r="E889" i="16"/>
  <c r="F892" i="19" s="1"/>
  <c r="D889" i="16"/>
  <c r="E892" i="19" s="1"/>
  <c r="F889" i="16"/>
  <c r="G892" i="19" s="1"/>
  <c r="T892" i="19" s="1"/>
  <c r="U892" i="19" s="1"/>
  <c r="R887" i="16"/>
  <c r="S890" i="19" s="1"/>
  <c r="C890" i="19"/>
  <c r="C887" i="16"/>
  <c r="D890" i="19" s="1"/>
  <c r="E887" i="16"/>
  <c r="F890" i="19" s="1"/>
  <c r="D887" i="16"/>
  <c r="E890" i="19" s="1"/>
  <c r="F887" i="16"/>
  <c r="G890" i="19" s="1"/>
  <c r="T890" i="19" s="1"/>
  <c r="U890" i="19" s="1"/>
  <c r="R885" i="16"/>
  <c r="S888" i="19" s="1"/>
  <c r="C888" i="19"/>
  <c r="C885" i="16"/>
  <c r="D888" i="19" s="1"/>
  <c r="E885" i="16"/>
  <c r="F888" i="19" s="1"/>
  <c r="D885" i="16"/>
  <c r="E888" i="19" s="1"/>
  <c r="F885" i="16"/>
  <c r="G888" i="19" s="1"/>
  <c r="T888" i="19" s="1"/>
  <c r="U888" i="19" s="1"/>
  <c r="R883" i="16"/>
  <c r="S886" i="19" s="1"/>
  <c r="C886" i="19"/>
  <c r="C883" i="16"/>
  <c r="D886" i="19" s="1"/>
  <c r="E883" i="16"/>
  <c r="F886" i="19" s="1"/>
  <c r="D883" i="16"/>
  <c r="E886" i="19" s="1"/>
  <c r="F883" i="16"/>
  <c r="G886" i="19" s="1"/>
  <c r="T886" i="19" s="1"/>
  <c r="U886" i="19" s="1"/>
  <c r="R881" i="16"/>
  <c r="S884" i="19" s="1"/>
  <c r="C884" i="19"/>
  <c r="C881" i="16"/>
  <c r="D884" i="19" s="1"/>
  <c r="E881" i="16"/>
  <c r="F884" i="19" s="1"/>
  <c r="D881" i="16"/>
  <c r="E884" i="19" s="1"/>
  <c r="F881" i="16"/>
  <c r="G884" i="19" s="1"/>
  <c r="T884" i="19" s="1"/>
  <c r="U884" i="19" s="1"/>
  <c r="R879" i="16"/>
  <c r="S882" i="19" s="1"/>
  <c r="C882" i="19"/>
  <c r="C879" i="16"/>
  <c r="D882" i="19" s="1"/>
  <c r="E879" i="16"/>
  <c r="F882" i="19" s="1"/>
  <c r="D879" i="16"/>
  <c r="E882" i="19" s="1"/>
  <c r="F879" i="16"/>
  <c r="G882" i="19" s="1"/>
  <c r="T882" i="19" s="1"/>
  <c r="U882" i="19" s="1"/>
  <c r="R877" i="16"/>
  <c r="S880" i="19" s="1"/>
  <c r="C880" i="19"/>
  <c r="C877" i="16"/>
  <c r="D880" i="19" s="1"/>
  <c r="E877" i="16"/>
  <c r="F880" i="19" s="1"/>
  <c r="D877" i="16"/>
  <c r="E880" i="19" s="1"/>
  <c r="F877" i="16"/>
  <c r="G880" i="19" s="1"/>
  <c r="T880" i="19" s="1"/>
  <c r="U880" i="19" s="1"/>
  <c r="R875" i="16"/>
  <c r="S878" i="19" s="1"/>
  <c r="C878" i="19"/>
  <c r="C875" i="16"/>
  <c r="D878" i="19" s="1"/>
  <c r="E875" i="16"/>
  <c r="F878" i="19" s="1"/>
  <c r="D875" i="16"/>
  <c r="E878" i="19" s="1"/>
  <c r="F875" i="16"/>
  <c r="G878" i="19" s="1"/>
  <c r="T878" i="19" s="1"/>
  <c r="U878" i="19" s="1"/>
  <c r="R873" i="16"/>
  <c r="S876" i="19" s="1"/>
  <c r="C876" i="19"/>
  <c r="C873" i="16"/>
  <c r="D876" i="19" s="1"/>
  <c r="E873" i="16"/>
  <c r="F876" i="19" s="1"/>
  <c r="D873" i="16"/>
  <c r="E876" i="19" s="1"/>
  <c r="F873" i="16"/>
  <c r="G876" i="19" s="1"/>
  <c r="T876" i="19" s="1"/>
  <c r="U876" i="19" s="1"/>
  <c r="R871" i="16"/>
  <c r="S874" i="19" s="1"/>
  <c r="C874" i="19"/>
  <c r="C871" i="16"/>
  <c r="D874" i="19" s="1"/>
  <c r="E871" i="16"/>
  <c r="F874" i="19" s="1"/>
  <c r="D871" i="16"/>
  <c r="E874" i="19" s="1"/>
  <c r="F871" i="16"/>
  <c r="G874" i="19" s="1"/>
  <c r="T874" i="19" s="1"/>
  <c r="U874" i="19" s="1"/>
  <c r="R869" i="16"/>
  <c r="S872" i="19" s="1"/>
  <c r="C872" i="19"/>
  <c r="C869" i="16"/>
  <c r="D872" i="19" s="1"/>
  <c r="E869" i="16"/>
  <c r="F872" i="19" s="1"/>
  <c r="D869" i="16"/>
  <c r="E872" i="19" s="1"/>
  <c r="F869" i="16"/>
  <c r="G872" i="19" s="1"/>
  <c r="T872" i="19" s="1"/>
  <c r="U872" i="19" s="1"/>
  <c r="R867" i="16"/>
  <c r="S870" i="19" s="1"/>
  <c r="C870" i="19"/>
  <c r="C867" i="16"/>
  <c r="D870" i="19" s="1"/>
  <c r="E867" i="16"/>
  <c r="F870" i="19" s="1"/>
  <c r="D867" i="16"/>
  <c r="E870" i="19" s="1"/>
  <c r="F867" i="16"/>
  <c r="G870" i="19" s="1"/>
  <c r="T870" i="19" s="1"/>
  <c r="U870" i="19" s="1"/>
  <c r="R865" i="16"/>
  <c r="S868" i="19" s="1"/>
  <c r="C868" i="19"/>
  <c r="C865" i="16"/>
  <c r="D868" i="19" s="1"/>
  <c r="E865" i="16"/>
  <c r="F868" i="19" s="1"/>
  <c r="D865" i="16"/>
  <c r="E868" i="19" s="1"/>
  <c r="F865" i="16"/>
  <c r="G868" i="19" s="1"/>
  <c r="T868" i="19" s="1"/>
  <c r="U868" i="19" s="1"/>
  <c r="R863" i="16"/>
  <c r="S866" i="19" s="1"/>
  <c r="C866" i="19"/>
  <c r="C863" i="16"/>
  <c r="D866" i="19" s="1"/>
  <c r="E863" i="16"/>
  <c r="F866" i="19" s="1"/>
  <c r="D863" i="16"/>
  <c r="E866" i="19" s="1"/>
  <c r="F863" i="16"/>
  <c r="G866" i="19" s="1"/>
  <c r="T866" i="19" s="1"/>
  <c r="U866" i="19" s="1"/>
  <c r="R861" i="16"/>
  <c r="S864" i="19" s="1"/>
  <c r="C864" i="19"/>
  <c r="C861" i="16"/>
  <c r="D864" i="19" s="1"/>
  <c r="E861" i="16"/>
  <c r="F864" i="19" s="1"/>
  <c r="D861" i="16"/>
  <c r="E864" i="19" s="1"/>
  <c r="F861" i="16"/>
  <c r="G864" i="19" s="1"/>
  <c r="T864" i="19" s="1"/>
  <c r="U864" i="19" s="1"/>
  <c r="R859" i="16"/>
  <c r="S862" i="19" s="1"/>
  <c r="C862" i="19"/>
  <c r="C859" i="16"/>
  <c r="D862" i="19" s="1"/>
  <c r="E859" i="16"/>
  <c r="F862" i="19" s="1"/>
  <c r="D859" i="16"/>
  <c r="E862" i="19" s="1"/>
  <c r="F859" i="16"/>
  <c r="G862" i="19" s="1"/>
  <c r="T862" i="19" s="1"/>
  <c r="U862" i="19" s="1"/>
  <c r="R857" i="16"/>
  <c r="S860" i="19" s="1"/>
  <c r="C860" i="19"/>
  <c r="C857" i="16"/>
  <c r="D860" i="19" s="1"/>
  <c r="E857" i="16"/>
  <c r="F860" i="19" s="1"/>
  <c r="D857" i="16"/>
  <c r="E860" i="19" s="1"/>
  <c r="F857" i="16"/>
  <c r="G860" i="19" s="1"/>
  <c r="T860" i="19" s="1"/>
  <c r="U860" i="19" s="1"/>
  <c r="R855" i="16"/>
  <c r="S858" i="19" s="1"/>
  <c r="C858" i="19"/>
  <c r="C855" i="16"/>
  <c r="D858" i="19" s="1"/>
  <c r="E855" i="16"/>
  <c r="F858" i="19" s="1"/>
  <c r="D855" i="16"/>
  <c r="E858" i="19" s="1"/>
  <c r="F855" i="16"/>
  <c r="G858" i="19" s="1"/>
  <c r="T858" i="19" s="1"/>
  <c r="U858" i="19" s="1"/>
  <c r="R853" i="16"/>
  <c r="S856" i="19" s="1"/>
  <c r="C856" i="19"/>
  <c r="C853" i="16"/>
  <c r="D856" i="19" s="1"/>
  <c r="E853" i="16"/>
  <c r="F856" i="19" s="1"/>
  <c r="D853" i="16"/>
  <c r="E856" i="19" s="1"/>
  <c r="F853" i="16"/>
  <c r="G856" i="19" s="1"/>
  <c r="T856" i="19" s="1"/>
  <c r="U856" i="19" s="1"/>
  <c r="R851" i="16"/>
  <c r="S854" i="19" s="1"/>
  <c r="C854" i="19"/>
  <c r="C851" i="16"/>
  <c r="D854" i="19" s="1"/>
  <c r="E851" i="16"/>
  <c r="F854" i="19" s="1"/>
  <c r="D851" i="16"/>
  <c r="E854" i="19" s="1"/>
  <c r="F851" i="16"/>
  <c r="G854" i="19" s="1"/>
  <c r="T854" i="19" s="1"/>
  <c r="U854" i="19" s="1"/>
  <c r="R849" i="16"/>
  <c r="S852" i="19" s="1"/>
  <c r="C852" i="19"/>
  <c r="C849" i="16"/>
  <c r="D852" i="19" s="1"/>
  <c r="E849" i="16"/>
  <c r="F852" i="19" s="1"/>
  <c r="D849" i="16"/>
  <c r="E852" i="19" s="1"/>
  <c r="F849" i="16"/>
  <c r="G852" i="19" s="1"/>
  <c r="T852" i="19" s="1"/>
  <c r="U852" i="19" s="1"/>
  <c r="R847" i="16"/>
  <c r="S850" i="19" s="1"/>
  <c r="C850" i="19"/>
  <c r="C847" i="16"/>
  <c r="D850" i="19" s="1"/>
  <c r="E847" i="16"/>
  <c r="F850" i="19" s="1"/>
  <c r="D847" i="16"/>
  <c r="E850" i="19" s="1"/>
  <c r="F847" i="16"/>
  <c r="G850" i="19" s="1"/>
  <c r="T850" i="19" s="1"/>
  <c r="U850" i="19" s="1"/>
  <c r="R845" i="16"/>
  <c r="S848" i="19" s="1"/>
  <c r="C848" i="19"/>
  <c r="C845" i="16"/>
  <c r="D848" i="19" s="1"/>
  <c r="E845" i="16"/>
  <c r="F848" i="19" s="1"/>
  <c r="D845" i="16"/>
  <c r="E848" i="19" s="1"/>
  <c r="F845" i="16"/>
  <c r="G848" i="19" s="1"/>
  <c r="T848" i="19" s="1"/>
  <c r="U848" i="19" s="1"/>
  <c r="R843" i="16"/>
  <c r="S846" i="19" s="1"/>
  <c r="C846" i="19"/>
  <c r="C843" i="16"/>
  <c r="D846" i="19" s="1"/>
  <c r="E843" i="16"/>
  <c r="F846" i="19" s="1"/>
  <c r="D843" i="16"/>
  <c r="E846" i="19" s="1"/>
  <c r="F843" i="16"/>
  <c r="G846" i="19" s="1"/>
  <c r="T846" i="19" s="1"/>
  <c r="U846" i="19" s="1"/>
  <c r="R841" i="16"/>
  <c r="S844" i="19" s="1"/>
  <c r="C844" i="19"/>
  <c r="C841" i="16"/>
  <c r="D844" i="19" s="1"/>
  <c r="E841" i="16"/>
  <c r="F844" i="19" s="1"/>
  <c r="D841" i="16"/>
  <c r="E844" i="19" s="1"/>
  <c r="F841" i="16"/>
  <c r="G844" i="19"/>
  <c r="T844" i="19" s="1"/>
  <c r="U844" i="19" s="1"/>
  <c r="R839" i="16"/>
  <c r="S842" i="19" s="1"/>
  <c r="C842" i="19"/>
  <c r="C839" i="16"/>
  <c r="D842" i="19" s="1"/>
  <c r="E839" i="16"/>
  <c r="F842" i="19" s="1"/>
  <c r="D839" i="16"/>
  <c r="E842" i="19" s="1"/>
  <c r="F839" i="16"/>
  <c r="G842" i="19" s="1"/>
  <c r="T842" i="19" s="1"/>
  <c r="U842" i="19" s="1"/>
  <c r="R837" i="16"/>
  <c r="S840" i="19" s="1"/>
  <c r="C840" i="19"/>
  <c r="C837" i="16"/>
  <c r="D840" i="19" s="1"/>
  <c r="E837" i="16"/>
  <c r="F840" i="19" s="1"/>
  <c r="D837" i="16"/>
  <c r="E840" i="19" s="1"/>
  <c r="F837" i="16"/>
  <c r="G840" i="19" s="1"/>
  <c r="T840" i="19" s="1"/>
  <c r="U840" i="19" s="1"/>
  <c r="R835" i="16"/>
  <c r="S838" i="19" s="1"/>
  <c r="C838" i="19"/>
  <c r="C835" i="16"/>
  <c r="D838" i="19" s="1"/>
  <c r="E835" i="16"/>
  <c r="F838" i="19" s="1"/>
  <c r="D835" i="16"/>
  <c r="E838" i="19" s="1"/>
  <c r="F835" i="16"/>
  <c r="G838" i="19" s="1"/>
  <c r="T838" i="19" s="1"/>
  <c r="U838" i="19" s="1"/>
  <c r="R833" i="16"/>
  <c r="S836" i="19" s="1"/>
  <c r="C836" i="19"/>
  <c r="C833" i="16"/>
  <c r="D836" i="19" s="1"/>
  <c r="E833" i="16"/>
  <c r="F836" i="19" s="1"/>
  <c r="D833" i="16"/>
  <c r="E836" i="19" s="1"/>
  <c r="F833" i="16"/>
  <c r="G836" i="19" s="1"/>
  <c r="T836" i="19" s="1"/>
  <c r="U836" i="19" s="1"/>
  <c r="R831" i="16"/>
  <c r="S834" i="19" s="1"/>
  <c r="C834" i="19"/>
  <c r="C831" i="16"/>
  <c r="D834" i="19" s="1"/>
  <c r="E831" i="16"/>
  <c r="F834" i="19" s="1"/>
  <c r="D831" i="16"/>
  <c r="E834" i="19" s="1"/>
  <c r="F831" i="16"/>
  <c r="G834" i="19" s="1"/>
  <c r="T834" i="19" s="1"/>
  <c r="U834" i="19" s="1"/>
  <c r="R829" i="16"/>
  <c r="S832" i="19" s="1"/>
  <c r="C832" i="19"/>
  <c r="C829" i="16"/>
  <c r="D832" i="19" s="1"/>
  <c r="E829" i="16"/>
  <c r="F832" i="19" s="1"/>
  <c r="D829" i="16"/>
  <c r="E832" i="19" s="1"/>
  <c r="F829" i="16"/>
  <c r="G832" i="19" s="1"/>
  <c r="T832" i="19" s="1"/>
  <c r="U832" i="19" s="1"/>
  <c r="R827" i="16"/>
  <c r="S830" i="19" s="1"/>
  <c r="C830" i="19"/>
  <c r="C827" i="16"/>
  <c r="D830" i="19" s="1"/>
  <c r="E827" i="16"/>
  <c r="F830" i="19" s="1"/>
  <c r="D827" i="16"/>
  <c r="E830" i="19" s="1"/>
  <c r="F827" i="16"/>
  <c r="G830" i="19" s="1"/>
  <c r="T830" i="19" s="1"/>
  <c r="U830" i="19" s="1"/>
  <c r="R825" i="16"/>
  <c r="S828" i="19" s="1"/>
  <c r="C828" i="19"/>
  <c r="C825" i="16"/>
  <c r="D828" i="19" s="1"/>
  <c r="E825" i="16"/>
  <c r="F828" i="19" s="1"/>
  <c r="D825" i="16"/>
  <c r="E828" i="19" s="1"/>
  <c r="F825" i="16"/>
  <c r="G828" i="19" s="1"/>
  <c r="T828" i="19" s="1"/>
  <c r="U828" i="19" s="1"/>
  <c r="R823" i="16"/>
  <c r="S826" i="19" s="1"/>
  <c r="C826" i="19"/>
  <c r="C823" i="16"/>
  <c r="D826" i="19" s="1"/>
  <c r="E823" i="16"/>
  <c r="F826" i="19" s="1"/>
  <c r="D823" i="16"/>
  <c r="E826" i="19" s="1"/>
  <c r="F823" i="16"/>
  <c r="G826" i="19" s="1"/>
  <c r="T826" i="19" s="1"/>
  <c r="U826" i="19" s="1"/>
  <c r="R821" i="16"/>
  <c r="S824" i="19" s="1"/>
  <c r="C824" i="19"/>
  <c r="C821" i="16"/>
  <c r="D824" i="19" s="1"/>
  <c r="E821" i="16"/>
  <c r="F824" i="19" s="1"/>
  <c r="D821" i="16"/>
  <c r="E824" i="19" s="1"/>
  <c r="F821" i="16"/>
  <c r="G824" i="19" s="1"/>
  <c r="T824" i="19" s="1"/>
  <c r="U824" i="19" s="1"/>
  <c r="R819" i="16"/>
  <c r="S822" i="19" s="1"/>
  <c r="C822" i="19"/>
  <c r="C819" i="16"/>
  <c r="D822" i="19" s="1"/>
  <c r="E819" i="16"/>
  <c r="F822" i="19" s="1"/>
  <c r="D819" i="16"/>
  <c r="E822" i="19" s="1"/>
  <c r="F819" i="16"/>
  <c r="G822" i="19" s="1"/>
  <c r="T822" i="19" s="1"/>
  <c r="U822" i="19" s="1"/>
  <c r="R817" i="16"/>
  <c r="S820" i="19" s="1"/>
  <c r="C820" i="19"/>
  <c r="C817" i="16"/>
  <c r="D820" i="19" s="1"/>
  <c r="E817" i="16"/>
  <c r="F820" i="19" s="1"/>
  <c r="D817" i="16"/>
  <c r="E820" i="19" s="1"/>
  <c r="F817" i="16"/>
  <c r="G820" i="19" s="1"/>
  <c r="T820" i="19" s="1"/>
  <c r="U820" i="19" s="1"/>
  <c r="R815" i="16"/>
  <c r="S818" i="19" s="1"/>
  <c r="C818" i="19"/>
  <c r="C815" i="16"/>
  <c r="D818" i="19" s="1"/>
  <c r="E815" i="16"/>
  <c r="F818" i="19" s="1"/>
  <c r="D815" i="16"/>
  <c r="E818" i="19" s="1"/>
  <c r="F815" i="16"/>
  <c r="G818" i="19" s="1"/>
  <c r="T818" i="19" s="1"/>
  <c r="U818" i="19" s="1"/>
  <c r="R813" i="16"/>
  <c r="S816" i="19" s="1"/>
  <c r="C816" i="19"/>
  <c r="C813" i="16"/>
  <c r="D816" i="19" s="1"/>
  <c r="E813" i="16"/>
  <c r="F816" i="19" s="1"/>
  <c r="D813" i="16"/>
  <c r="E816" i="19" s="1"/>
  <c r="F813" i="16"/>
  <c r="G816" i="19" s="1"/>
  <c r="T816" i="19" s="1"/>
  <c r="U816" i="19" s="1"/>
  <c r="R811" i="16"/>
  <c r="S814" i="19" s="1"/>
  <c r="C814" i="19"/>
  <c r="C811" i="16"/>
  <c r="D814" i="19" s="1"/>
  <c r="E811" i="16"/>
  <c r="F814" i="19" s="1"/>
  <c r="D811" i="16"/>
  <c r="E814" i="19" s="1"/>
  <c r="F811" i="16"/>
  <c r="G814" i="19" s="1"/>
  <c r="T814" i="19" s="1"/>
  <c r="U814" i="19" s="1"/>
  <c r="R809" i="16"/>
  <c r="S812" i="19" s="1"/>
  <c r="C812" i="19"/>
  <c r="C809" i="16"/>
  <c r="D812" i="19" s="1"/>
  <c r="E809" i="16"/>
  <c r="F812" i="19" s="1"/>
  <c r="D809" i="16"/>
  <c r="E812" i="19" s="1"/>
  <c r="F809" i="16"/>
  <c r="G812" i="19" s="1"/>
  <c r="T812" i="19" s="1"/>
  <c r="U812" i="19" s="1"/>
  <c r="R807" i="16"/>
  <c r="S810" i="19" s="1"/>
  <c r="C810" i="19"/>
  <c r="C807" i="16"/>
  <c r="D810" i="19" s="1"/>
  <c r="E807" i="16"/>
  <c r="F810" i="19" s="1"/>
  <c r="D807" i="16"/>
  <c r="E810" i="19" s="1"/>
  <c r="F807" i="16"/>
  <c r="G810" i="19" s="1"/>
  <c r="T810" i="19" s="1"/>
  <c r="U810" i="19" s="1"/>
  <c r="R805" i="16"/>
  <c r="S808" i="19" s="1"/>
  <c r="C808" i="19"/>
  <c r="C805" i="16"/>
  <c r="D808" i="19" s="1"/>
  <c r="E805" i="16"/>
  <c r="F808" i="19" s="1"/>
  <c r="D805" i="16"/>
  <c r="E808" i="19" s="1"/>
  <c r="F805" i="16"/>
  <c r="G808" i="19" s="1"/>
  <c r="T808" i="19" s="1"/>
  <c r="U808" i="19" s="1"/>
  <c r="R803" i="16"/>
  <c r="S806" i="19" s="1"/>
  <c r="C806" i="19"/>
  <c r="C803" i="16"/>
  <c r="D806" i="19" s="1"/>
  <c r="E803" i="16"/>
  <c r="F806" i="19" s="1"/>
  <c r="D803" i="16"/>
  <c r="E806" i="19" s="1"/>
  <c r="F803" i="16"/>
  <c r="G806" i="19" s="1"/>
  <c r="T806" i="19" s="1"/>
  <c r="U806" i="19" s="1"/>
  <c r="R801" i="16"/>
  <c r="S804" i="19" s="1"/>
  <c r="C804" i="19"/>
  <c r="C801" i="16"/>
  <c r="D804" i="19" s="1"/>
  <c r="E801" i="16"/>
  <c r="F804" i="19"/>
  <c r="D801" i="16"/>
  <c r="E804" i="19" s="1"/>
  <c r="F801" i="16"/>
  <c r="G804" i="19"/>
  <c r="T804" i="19" s="1"/>
  <c r="U804" i="19" s="1"/>
  <c r="R799" i="16"/>
  <c r="S802" i="19" s="1"/>
  <c r="C802" i="19"/>
  <c r="C799" i="16"/>
  <c r="D802" i="19" s="1"/>
  <c r="E799" i="16"/>
  <c r="F802" i="19" s="1"/>
  <c r="D799" i="16"/>
  <c r="E802" i="19" s="1"/>
  <c r="F799" i="16"/>
  <c r="G802" i="19" s="1"/>
  <c r="T802" i="19" s="1"/>
  <c r="U802" i="19" s="1"/>
  <c r="R797" i="16"/>
  <c r="S800" i="19" s="1"/>
  <c r="C800" i="19"/>
  <c r="C797" i="16"/>
  <c r="D800" i="19" s="1"/>
  <c r="E797" i="16"/>
  <c r="F800" i="19" s="1"/>
  <c r="D797" i="16"/>
  <c r="E800" i="19" s="1"/>
  <c r="F797" i="16"/>
  <c r="G800" i="19" s="1"/>
  <c r="T800" i="19" s="1"/>
  <c r="U800" i="19" s="1"/>
  <c r="R795" i="16"/>
  <c r="S798" i="19" s="1"/>
  <c r="C798" i="19"/>
  <c r="C795" i="16"/>
  <c r="D798" i="19" s="1"/>
  <c r="E795" i="16"/>
  <c r="F798" i="19" s="1"/>
  <c r="D795" i="16"/>
  <c r="E798" i="19" s="1"/>
  <c r="F795" i="16"/>
  <c r="G798" i="19" s="1"/>
  <c r="T798" i="19" s="1"/>
  <c r="U798" i="19" s="1"/>
  <c r="R793" i="16"/>
  <c r="S796" i="19" s="1"/>
  <c r="C796" i="19"/>
  <c r="C793" i="16"/>
  <c r="D796" i="19" s="1"/>
  <c r="E793" i="16"/>
  <c r="F796" i="19" s="1"/>
  <c r="D793" i="16"/>
  <c r="E796" i="19" s="1"/>
  <c r="F793" i="16"/>
  <c r="G796" i="19" s="1"/>
  <c r="T796" i="19" s="1"/>
  <c r="U796" i="19" s="1"/>
  <c r="R791" i="16"/>
  <c r="S794" i="19" s="1"/>
  <c r="C794" i="19"/>
  <c r="C791" i="16"/>
  <c r="D794" i="19" s="1"/>
  <c r="E791" i="16"/>
  <c r="F794" i="19" s="1"/>
  <c r="D791" i="16"/>
  <c r="E794" i="19" s="1"/>
  <c r="F791" i="16"/>
  <c r="G794" i="19" s="1"/>
  <c r="T794" i="19" s="1"/>
  <c r="U794" i="19" s="1"/>
  <c r="R789" i="16"/>
  <c r="S792" i="19" s="1"/>
  <c r="C792" i="19"/>
  <c r="C789" i="16"/>
  <c r="D792" i="19" s="1"/>
  <c r="E789" i="16"/>
  <c r="F792" i="19" s="1"/>
  <c r="D789" i="16"/>
  <c r="E792" i="19" s="1"/>
  <c r="F789" i="16"/>
  <c r="G792" i="19" s="1"/>
  <c r="T792" i="19" s="1"/>
  <c r="U792" i="19" s="1"/>
  <c r="R787" i="16"/>
  <c r="S790" i="19" s="1"/>
  <c r="C790" i="19"/>
  <c r="C787" i="16"/>
  <c r="D790" i="19" s="1"/>
  <c r="E787" i="16"/>
  <c r="F790" i="19" s="1"/>
  <c r="D787" i="16"/>
  <c r="E790" i="19" s="1"/>
  <c r="F787" i="16"/>
  <c r="G790" i="19" s="1"/>
  <c r="T790" i="19" s="1"/>
  <c r="U790" i="19" s="1"/>
  <c r="R785" i="16"/>
  <c r="S788" i="19" s="1"/>
  <c r="C788" i="19"/>
  <c r="C785" i="16"/>
  <c r="D788" i="19" s="1"/>
  <c r="E785" i="16"/>
  <c r="F788" i="19" s="1"/>
  <c r="D785" i="16"/>
  <c r="E788" i="19" s="1"/>
  <c r="F785" i="16"/>
  <c r="G788" i="19" s="1"/>
  <c r="T788" i="19" s="1"/>
  <c r="U788" i="19" s="1"/>
  <c r="R783" i="16"/>
  <c r="S786" i="19" s="1"/>
  <c r="C786" i="19"/>
  <c r="C783" i="16"/>
  <c r="D786" i="19" s="1"/>
  <c r="E783" i="16"/>
  <c r="F786" i="19" s="1"/>
  <c r="D783" i="16"/>
  <c r="E786" i="19" s="1"/>
  <c r="F783" i="16"/>
  <c r="G786" i="19" s="1"/>
  <c r="T786" i="19" s="1"/>
  <c r="U786" i="19" s="1"/>
  <c r="R781" i="16"/>
  <c r="S784" i="19" s="1"/>
  <c r="C784" i="19"/>
  <c r="C781" i="16"/>
  <c r="D784" i="19" s="1"/>
  <c r="E781" i="16"/>
  <c r="F784" i="19" s="1"/>
  <c r="D781" i="16"/>
  <c r="E784" i="19" s="1"/>
  <c r="F781" i="16"/>
  <c r="G784" i="19" s="1"/>
  <c r="T784" i="19" s="1"/>
  <c r="U784" i="19" s="1"/>
  <c r="R779" i="16"/>
  <c r="S782" i="19" s="1"/>
  <c r="C782" i="19"/>
  <c r="C779" i="16"/>
  <c r="D782" i="19" s="1"/>
  <c r="E779" i="16"/>
  <c r="F782" i="19" s="1"/>
  <c r="D779" i="16"/>
  <c r="E782" i="19" s="1"/>
  <c r="F779" i="16"/>
  <c r="G782" i="19" s="1"/>
  <c r="T782" i="19" s="1"/>
  <c r="U782" i="19" s="1"/>
  <c r="R777" i="16"/>
  <c r="S780" i="19" s="1"/>
  <c r="C780" i="19"/>
  <c r="C777" i="16"/>
  <c r="D780" i="19" s="1"/>
  <c r="E777" i="16"/>
  <c r="F780" i="19" s="1"/>
  <c r="D777" i="16"/>
  <c r="E780" i="19" s="1"/>
  <c r="F777" i="16"/>
  <c r="G780" i="19" s="1"/>
  <c r="T780" i="19" s="1"/>
  <c r="U780" i="19" s="1"/>
  <c r="R775" i="16"/>
  <c r="S778" i="19" s="1"/>
  <c r="C778" i="19"/>
  <c r="C775" i="16"/>
  <c r="D778" i="19" s="1"/>
  <c r="E775" i="16"/>
  <c r="F778" i="19" s="1"/>
  <c r="D775" i="16"/>
  <c r="E778" i="19" s="1"/>
  <c r="F775" i="16"/>
  <c r="G778" i="19" s="1"/>
  <c r="T778" i="19" s="1"/>
  <c r="U778" i="19" s="1"/>
  <c r="R773" i="16"/>
  <c r="S776" i="19" s="1"/>
  <c r="C776" i="19"/>
  <c r="C773" i="16"/>
  <c r="D776" i="19" s="1"/>
  <c r="E773" i="16"/>
  <c r="F776" i="19" s="1"/>
  <c r="D773" i="16"/>
  <c r="E776" i="19" s="1"/>
  <c r="F773" i="16"/>
  <c r="G776" i="19" s="1"/>
  <c r="T776" i="19" s="1"/>
  <c r="U776" i="19" s="1"/>
  <c r="R771" i="16"/>
  <c r="S774" i="19" s="1"/>
  <c r="C774" i="19"/>
  <c r="C771" i="16"/>
  <c r="D774" i="19" s="1"/>
  <c r="E771" i="16"/>
  <c r="F774" i="19" s="1"/>
  <c r="D771" i="16"/>
  <c r="E774" i="19" s="1"/>
  <c r="F771" i="16"/>
  <c r="G774" i="19" s="1"/>
  <c r="T774" i="19" s="1"/>
  <c r="U774" i="19" s="1"/>
  <c r="R769" i="16"/>
  <c r="S772" i="19" s="1"/>
  <c r="C772" i="19"/>
  <c r="C769" i="16"/>
  <c r="D772" i="19" s="1"/>
  <c r="E769" i="16"/>
  <c r="F772" i="19" s="1"/>
  <c r="D769" i="16"/>
  <c r="E772" i="19" s="1"/>
  <c r="F769" i="16"/>
  <c r="G772" i="19" s="1"/>
  <c r="T772" i="19" s="1"/>
  <c r="U772" i="19" s="1"/>
  <c r="R767" i="16"/>
  <c r="S770" i="19" s="1"/>
  <c r="C770" i="19"/>
  <c r="C767" i="16"/>
  <c r="D770" i="19" s="1"/>
  <c r="E767" i="16"/>
  <c r="F770" i="19" s="1"/>
  <c r="D767" i="16"/>
  <c r="E770" i="19" s="1"/>
  <c r="F767" i="16"/>
  <c r="G770" i="19" s="1"/>
  <c r="T770" i="19" s="1"/>
  <c r="U770" i="19" s="1"/>
  <c r="R765" i="16"/>
  <c r="S768" i="19" s="1"/>
  <c r="C768" i="19"/>
  <c r="C765" i="16"/>
  <c r="D768" i="19" s="1"/>
  <c r="E765" i="16"/>
  <c r="F768" i="19" s="1"/>
  <c r="D765" i="16"/>
  <c r="E768" i="19" s="1"/>
  <c r="F765" i="16"/>
  <c r="G768" i="19" s="1"/>
  <c r="T768" i="19" s="1"/>
  <c r="U768" i="19" s="1"/>
  <c r="R763" i="16"/>
  <c r="S766" i="19" s="1"/>
  <c r="C766" i="19"/>
  <c r="C763" i="16"/>
  <c r="D766" i="19" s="1"/>
  <c r="E763" i="16"/>
  <c r="F766" i="19" s="1"/>
  <c r="D763" i="16"/>
  <c r="E766" i="19" s="1"/>
  <c r="F763" i="16"/>
  <c r="G766" i="19" s="1"/>
  <c r="T766" i="19" s="1"/>
  <c r="U766" i="19" s="1"/>
  <c r="R761" i="16"/>
  <c r="S764" i="19" s="1"/>
  <c r="C764" i="19"/>
  <c r="C761" i="16"/>
  <c r="D764" i="19" s="1"/>
  <c r="E761" i="16"/>
  <c r="F764" i="19" s="1"/>
  <c r="D761" i="16"/>
  <c r="E764" i="19" s="1"/>
  <c r="F761" i="16"/>
  <c r="G764" i="19" s="1"/>
  <c r="T764" i="19" s="1"/>
  <c r="U764" i="19" s="1"/>
  <c r="R759" i="16"/>
  <c r="S762" i="19" s="1"/>
  <c r="C762" i="19"/>
  <c r="C759" i="16"/>
  <c r="D762" i="19" s="1"/>
  <c r="E759" i="16"/>
  <c r="F762" i="19" s="1"/>
  <c r="D759" i="16"/>
  <c r="E762" i="19" s="1"/>
  <c r="F759" i="16"/>
  <c r="G762" i="19" s="1"/>
  <c r="T762" i="19" s="1"/>
  <c r="U762" i="19" s="1"/>
  <c r="R757" i="16"/>
  <c r="S760" i="19" s="1"/>
  <c r="C760" i="19"/>
  <c r="C757" i="16"/>
  <c r="D760" i="19" s="1"/>
  <c r="E757" i="16"/>
  <c r="F760" i="19" s="1"/>
  <c r="D757" i="16"/>
  <c r="E760" i="19" s="1"/>
  <c r="F757" i="16"/>
  <c r="G760" i="19" s="1"/>
  <c r="T760" i="19" s="1"/>
  <c r="U760" i="19" s="1"/>
  <c r="R755" i="16"/>
  <c r="S758" i="19" s="1"/>
  <c r="C758" i="19"/>
  <c r="C755" i="16"/>
  <c r="D758" i="19" s="1"/>
  <c r="E755" i="16"/>
  <c r="F758" i="19" s="1"/>
  <c r="D755" i="16"/>
  <c r="E758" i="19" s="1"/>
  <c r="F755" i="16"/>
  <c r="G758" i="19" s="1"/>
  <c r="T758" i="19" s="1"/>
  <c r="U758" i="19" s="1"/>
  <c r="R753" i="16"/>
  <c r="S756" i="19" s="1"/>
  <c r="C756" i="19"/>
  <c r="C753" i="16"/>
  <c r="D756" i="19" s="1"/>
  <c r="E753" i="16"/>
  <c r="F756" i="19" s="1"/>
  <c r="D753" i="16"/>
  <c r="E756" i="19" s="1"/>
  <c r="F753" i="16"/>
  <c r="G756" i="19"/>
  <c r="T756" i="19" s="1"/>
  <c r="U756" i="19" s="1"/>
  <c r="R751" i="16"/>
  <c r="S754" i="19" s="1"/>
  <c r="C754" i="19"/>
  <c r="C751" i="16"/>
  <c r="D754" i="19" s="1"/>
  <c r="E751" i="16"/>
  <c r="F754" i="19" s="1"/>
  <c r="D751" i="16"/>
  <c r="E754" i="19" s="1"/>
  <c r="F751" i="16"/>
  <c r="G754" i="19" s="1"/>
  <c r="T754" i="19" s="1"/>
  <c r="U754" i="19" s="1"/>
  <c r="R749" i="16"/>
  <c r="S752" i="19" s="1"/>
  <c r="C752" i="19"/>
  <c r="C749" i="16"/>
  <c r="D752" i="19" s="1"/>
  <c r="E749" i="16"/>
  <c r="F752" i="19" s="1"/>
  <c r="D749" i="16"/>
  <c r="E752" i="19" s="1"/>
  <c r="F749" i="16"/>
  <c r="G752" i="19" s="1"/>
  <c r="T752" i="19" s="1"/>
  <c r="U752" i="19" s="1"/>
  <c r="R747" i="16"/>
  <c r="S750" i="19" s="1"/>
  <c r="C750" i="19"/>
  <c r="C747" i="16"/>
  <c r="D750" i="19" s="1"/>
  <c r="E747" i="16"/>
  <c r="F750" i="19" s="1"/>
  <c r="D747" i="16"/>
  <c r="E750" i="19" s="1"/>
  <c r="F747" i="16"/>
  <c r="G750" i="19" s="1"/>
  <c r="T750" i="19" s="1"/>
  <c r="U750" i="19" s="1"/>
  <c r="R745" i="16"/>
  <c r="S748" i="19" s="1"/>
  <c r="C748" i="19"/>
  <c r="C745" i="16"/>
  <c r="D748" i="19" s="1"/>
  <c r="E745" i="16"/>
  <c r="F748" i="19" s="1"/>
  <c r="D745" i="16"/>
  <c r="E748" i="19" s="1"/>
  <c r="F745" i="16"/>
  <c r="G748" i="19" s="1"/>
  <c r="T748" i="19" s="1"/>
  <c r="U748" i="19" s="1"/>
  <c r="R743" i="16"/>
  <c r="S746" i="19" s="1"/>
  <c r="C746" i="19"/>
  <c r="C743" i="16"/>
  <c r="D746" i="19" s="1"/>
  <c r="E743" i="16"/>
  <c r="F746" i="19" s="1"/>
  <c r="D743" i="16"/>
  <c r="E746" i="19" s="1"/>
  <c r="F743" i="16"/>
  <c r="G746" i="19" s="1"/>
  <c r="T746" i="19" s="1"/>
  <c r="U746" i="19" s="1"/>
  <c r="R741" i="16"/>
  <c r="S744" i="19" s="1"/>
  <c r="C744" i="19"/>
  <c r="C741" i="16"/>
  <c r="D744" i="19" s="1"/>
  <c r="E741" i="16"/>
  <c r="F744" i="19" s="1"/>
  <c r="D741" i="16"/>
  <c r="E744" i="19" s="1"/>
  <c r="F741" i="16"/>
  <c r="G744" i="19" s="1"/>
  <c r="T744" i="19" s="1"/>
  <c r="U744" i="19" s="1"/>
  <c r="R739" i="16"/>
  <c r="S742" i="19" s="1"/>
  <c r="C742" i="19"/>
  <c r="C739" i="16"/>
  <c r="D742" i="19" s="1"/>
  <c r="E739" i="16"/>
  <c r="F742" i="19" s="1"/>
  <c r="D739" i="16"/>
  <c r="E742" i="19" s="1"/>
  <c r="F739" i="16"/>
  <c r="G742" i="19" s="1"/>
  <c r="T742" i="19" s="1"/>
  <c r="U742" i="19" s="1"/>
  <c r="R737" i="16"/>
  <c r="S740" i="19" s="1"/>
  <c r="C740" i="19"/>
  <c r="C737" i="16"/>
  <c r="D740" i="19" s="1"/>
  <c r="E737" i="16"/>
  <c r="F740" i="19"/>
  <c r="D737" i="16"/>
  <c r="E740" i="19" s="1"/>
  <c r="F737" i="16"/>
  <c r="G740" i="19" s="1"/>
  <c r="T740" i="19" s="1"/>
  <c r="U740" i="19" s="1"/>
  <c r="R735" i="16"/>
  <c r="S738" i="19" s="1"/>
  <c r="C738" i="19"/>
  <c r="C735" i="16"/>
  <c r="D738" i="19" s="1"/>
  <c r="E735" i="16"/>
  <c r="F738" i="19" s="1"/>
  <c r="D735" i="16"/>
  <c r="E738" i="19" s="1"/>
  <c r="F735" i="16"/>
  <c r="G738" i="19" s="1"/>
  <c r="T738" i="19" s="1"/>
  <c r="U738" i="19" s="1"/>
  <c r="R733" i="16"/>
  <c r="S736" i="19" s="1"/>
  <c r="C736" i="19"/>
  <c r="C733" i="16"/>
  <c r="D736" i="19" s="1"/>
  <c r="E733" i="16"/>
  <c r="F736" i="19" s="1"/>
  <c r="D733" i="16"/>
  <c r="E736" i="19" s="1"/>
  <c r="F733" i="16"/>
  <c r="G736" i="19" s="1"/>
  <c r="T736" i="19" s="1"/>
  <c r="U736" i="19" s="1"/>
  <c r="R731" i="16"/>
  <c r="S734" i="19" s="1"/>
  <c r="C734" i="19"/>
  <c r="C731" i="16"/>
  <c r="D734" i="19" s="1"/>
  <c r="E731" i="16"/>
  <c r="F734" i="19" s="1"/>
  <c r="D731" i="16"/>
  <c r="E734" i="19" s="1"/>
  <c r="F731" i="16"/>
  <c r="G734" i="19" s="1"/>
  <c r="T734" i="19" s="1"/>
  <c r="U734" i="19" s="1"/>
  <c r="R729" i="16"/>
  <c r="S732" i="19" s="1"/>
  <c r="C732" i="19"/>
  <c r="C729" i="16"/>
  <c r="D732" i="19" s="1"/>
  <c r="E729" i="16"/>
  <c r="F732" i="19" s="1"/>
  <c r="D729" i="16"/>
  <c r="E732" i="19" s="1"/>
  <c r="F729" i="16"/>
  <c r="G732" i="19" s="1"/>
  <c r="T732" i="19" s="1"/>
  <c r="U732" i="19" s="1"/>
  <c r="R727" i="16"/>
  <c r="S730" i="19" s="1"/>
  <c r="C730" i="19"/>
  <c r="C727" i="16"/>
  <c r="D730" i="19" s="1"/>
  <c r="E727" i="16"/>
  <c r="F730" i="19" s="1"/>
  <c r="D727" i="16"/>
  <c r="E730" i="19" s="1"/>
  <c r="F727" i="16"/>
  <c r="G730" i="19" s="1"/>
  <c r="T730" i="19" s="1"/>
  <c r="U730" i="19" s="1"/>
  <c r="R725" i="16"/>
  <c r="S728" i="19" s="1"/>
  <c r="C728" i="19"/>
  <c r="C725" i="16"/>
  <c r="D728" i="19" s="1"/>
  <c r="E725" i="16"/>
  <c r="F728" i="19" s="1"/>
  <c r="D725" i="16"/>
  <c r="E728" i="19" s="1"/>
  <c r="F725" i="16"/>
  <c r="G728" i="19" s="1"/>
  <c r="T728" i="19" s="1"/>
  <c r="U728" i="19" s="1"/>
  <c r="R723" i="16"/>
  <c r="S726" i="19" s="1"/>
  <c r="C726" i="19"/>
  <c r="C723" i="16"/>
  <c r="D726" i="19" s="1"/>
  <c r="E723" i="16"/>
  <c r="F726" i="19" s="1"/>
  <c r="D723" i="16"/>
  <c r="E726" i="19" s="1"/>
  <c r="F723" i="16"/>
  <c r="G726" i="19" s="1"/>
  <c r="T726" i="19" s="1"/>
  <c r="U726" i="19" s="1"/>
  <c r="R721" i="16"/>
  <c r="S724" i="19" s="1"/>
  <c r="C724" i="19"/>
  <c r="C721" i="16"/>
  <c r="D724" i="19"/>
  <c r="E721" i="16"/>
  <c r="F724" i="19" s="1"/>
  <c r="D721" i="16"/>
  <c r="E724" i="19" s="1"/>
  <c r="F721" i="16"/>
  <c r="G724" i="19" s="1"/>
  <c r="T724" i="19" s="1"/>
  <c r="U724" i="19" s="1"/>
  <c r="R719" i="16"/>
  <c r="S722" i="19" s="1"/>
  <c r="C722" i="19"/>
  <c r="C719" i="16"/>
  <c r="D722" i="19" s="1"/>
  <c r="E719" i="16"/>
  <c r="F722" i="19" s="1"/>
  <c r="D719" i="16"/>
  <c r="E722" i="19" s="1"/>
  <c r="F719" i="16"/>
  <c r="G722" i="19" s="1"/>
  <c r="T722" i="19" s="1"/>
  <c r="U722" i="19" s="1"/>
  <c r="R717" i="16"/>
  <c r="S720" i="19" s="1"/>
  <c r="C720" i="19"/>
  <c r="C717" i="16"/>
  <c r="D720" i="19" s="1"/>
  <c r="E717" i="16"/>
  <c r="F720" i="19" s="1"/>
  <c r="D717" i="16"/>
  <c r="E720" i="19" s="1"/>
  <c r="F717" i="16"/>
  <c r="G720" i="19" s="1"/>
  <c r="T720" i="19" s="1"/>
  <c r="U720" i="19" s="1"/>
  <c r="R715" i="16"/>
  <c r="S718" i="19" s="1"/>
  <c r="C718" i="19"/>
  <c r="C715" i="16"/>
  <c r="D718" i="19" s="1"/>
  <c r="E715" i="16"/>
  <c r="F718" i="19" s="1"/>
  <c r="D715" i="16"/>
  <c r="E718" i="19" s="1"/>
  <c r="F715" i="16"/>
  <c r="G718" i="19" s="1"/>
  <c r="T718" i="19" s="1"/>
  <c r="U718" i="19" s="1"/>
  <c r="R713" i="16"/>
  <c r="S716" i="19" s="1"/>
  <c r="C716" i="19"/>
  <c r="C713" i="16"/>
  <c r="D716" i="19" s="1"/>
  <c r="E713" i="16"/>
  <c r="F716" i="19" s="1"/>
  <c r="D713" i="16"/>
  <c r="E716" i="19" s="1"/>
  <c r="F713" i="16"/>
  <c r="G716" i="19" s="1"/>
  <c r="T716" i="19" s="1"/>
  <c r="U716" i="19" s="1"/>
  <c r="R711" i="16"/>
  <c r="S714" i="19" s="1"/>
  <c r="C714" i="19"/>
  <c r="C711" i="16"/>
  <c r="D714" i="19" s="1"/>
  <c r="E711" i="16"/>
  <c r="F714" i="19" s="1"/>
  <c r="D711" i="16"/>
  <c r="E714" i="19" s="1"/>
  <c r="F711" i="16"/>
  <c r="G714" i="19" s="1"/>
  <c r="T714" i="19" s="1"/>
  <c r="U714" i="19" s="1"/>
  <c r="R709" i="16"/>
  <c r="S712" i="19" s="1"/>
  <c r="C712" i="19"/>
  <c r="C709" i="16"/>
  <c r="D712" i="19" s="1"/>
  <c r="E709" i="16"/>
  <c r="F712" i="19" s="1"/>
  <c r="D709" i="16"/>
  <c r="E712" i="19" s="1"/>
  <c r="F709" i="16"/>
  <c r="G712" i="19" s="1"/>
  <c r="T712" i="19" s="1"/>
  <c r="U712" i="19" s="1"/>
  <c r="R707" i="16"/>
  <c r="S710" i="19" s="1"/>
  <c r="C710" i="19"/>
  <c r="C707" i="16"/>
  <c r="D710" i="19" s="1"/>
  <c r="E707" i="16"/>
  <c r="F710" i="19" s="1"/>
  <c r="D707" i="16"/>
  <c r="E710" i="19" s="1"/>
  <c r="F707" i="16"/>
  <c r="G710" i="19" s="1"/>
  <c r="T710" i="19" s="1"/>
  <c r="U710" i="19" s="1"/>
  <c r="R705" i="16"/>
  <c r="S708" i="19" s="1"/>
  <c r="C708" i="19"/>
  <c r="C705" i="16"/>
  <c r="D708" i="19" s="1"/>
  <c r="E705" i="16"/>
  <c r="F708" i="19" s="1"/>
  <c r="D705" i="16"/>
  <c r="E708" i="19" s="1"/>
  <c r="F705" i="16"/>
  <c r="G708" i="19" s="1"/>
  <c r="T708" i="19" s="1"/>
  <c r="U708" i="19" s="1"/>
  <c r="R703" i="16"/>
  <c r="S706" i="19" s="1"/>
  <c r="C706" i="19"/>
  <c r="C703" i="16"/>
  <c r="D706" i="19" s="1"/>
  <c r="E703" i="16"/>
  <c r="F706" i="19" s="1"/>
  <c r="D703" i="16"/>
  <c r="E706" i="19" s="1"/>
  <c r="F703" i="16"/>
  <c r="G706" i="19" s="1"/>
  <c r="T706" i="19" s="1"/>
  <c r="U706" i="19" s="1"/>
  <c r="R701" i="16"/>
  <c r="S704" i="19" s="1"/>
  <c r="C704" i="19"/>
  <c r="C701" i="16"/>
  <c r="D704" i="19" s="1"/>
  <c r="E701" i="16"/>
  <c r="F704" i="19" s="1"/>
  <c r="D701" i="16"/>
  <c r="E704" i="19" s="1"/>
  <c r="F701" i="16"/>
  <c r="G704" i="19" s="1"/>
  <c r="T704" i="19" s="1"/>
  <c r="U704" i="19" s="1"/>
  <c r="R699" i="16"/>
  <c r="S702" i="19" s="1"/>
  <c r="C702" i="19"/>
  <c r="D699" i="16"/>
  <c r="E702" i="19" s="1"/>
  <c r="E699" i="16"/>
  <c r="F702" i="19" s="1"/>
  <c r="C699" i="16"/>
  <c r="D702" i="19" s="1"/>
  <c r="F699" i="16"/>
  <c r="G702" i="19" s="1"/>
  <c r="T702" i="19" s="1"/>
  <c r="U702" i="19" s="1"/>
  <c r="R697" i="16"/>
  <c r="S700" i="19" s="1"/>
  <c r="C700" i="19"/>
  <c r="D697" i="16"/>
  <c r="E700" i="19" s="1"/>
  <c r="F697" i="16"/>
  <c r="G700" i="19" s="1"/>
  <c r="T700" i="19" s="1"/>
  <c r="U700" i="19" s="1"/>
  <c r="E697" i="16"/>
  <c r="F700" i="19" s="1"/>
  <c r="C697" i="16"/>
  <c r="D700" i="19" s="1"/>
  <c r="R695" i="16"/>
  <c r="S698" i="19" s="1"/>
  <c r="C698" i="19"/>
  <c r="D695" i="16"/>
  <c r="E698" i="19" s="1"/>
  <c r="F695" i="16"/>
  <c r="G698" i="19" s="1"/>
  <c r="T698" i="19" s="1"/>
  <c r="U698" i="19" s="1"/>
  <c r="E695" i="16"/>
  <c r="F698" i="19" s="1"/>
  <c r="C695" i="16"/>
  <c r="D698" i="19" s="1"/>
  <c r="R693" i="16"/>
  <c r="S696" i="19" s="1"/>
  <c r="C696" i="19"/>
  <c r="D693" i="16"/>
  <c r="E696" i="19" s="1"/>
  <c r="F693" i="16"/>
  <c r="G696" i="19" s="1"/>
  <c r="T696" i="19" s="1"/>
  <c r="U696" i="19" s="1"/>
  <c r="E693" i="16"/>
  <c r="F696" i="19" s="1"/>
  <c r="C693" i="16"/>
  <c r="D696" i="19" s="1"/>
  <c r="R691" i="16"/>
  <c r="S694" i="19" s="1"/>
  <c r="C694" i="19"/>
  <c r="D691" i="16"/>
  <c r="E694" i="19" s="1"/>
  <c r="F691" i="16"/>
  <c r="G694" i="19" s="1"/>
  <c r="T694" i="19" s="1"/>
  <c r="U694" i="19" s="1"/>
  <c r="E691" i="16"/>
  <c r="F694" i="19" s="1"/>
  <c r="C691" i="16"/>
  <c r="D694" i="19" s="1"/>
  <c r="R689" i="16"/>
  <c r="S692" i="19" s="1"/>
  <c r="C692" i="19"/>
  <c r="D689" i="16"/>
  <c r="E692" i="19" s="1"/>
  <c r="F689" i="16"/>
  <c r="G692" i="19" s="1"/>
  <c r="T692" i="19" s="1"/>
  <c r="U692" i="19" s="1"/>
  <c r="E689" i="16"/>
  <c r="F692" i="19" s="1"/>
  <c r="C689" i="16"/>
  <c r="D692" i="19" s="1"/>
  <c r="R687" i="16"/>
  <c r="S690" i="19" s="1"/>
  <c r="C690" i="19"/>
  <c r="D687" i="16"/>
  <c r="E690" i="19" s="1"/>
  <c r="F687" i="16"/>
  <c r="G690" i="19" s="1"/>
  <c r="T690" i="19" s="1"/>
  <c r="U690" i="19" s="1"/>
  <c r="E687" i="16"/>
  <c r="F690" i="19" s="1"/>
  <c r="C687" i="16"/>
  <c r="D690" i="19" s="1"/>
  <c r="R685" i="16"/>
  <c r="S688" i="19" s="1"/>
  <c r="C688" i="19"/>
  <c r="D685" i="16"/>
  <c r="E688" i="19" s="1"/>
  <c r="F685" i="16"/>
  <c r="G688" i="19" s="1"/>
  <c r="T688" i="19" s="1"/>
  <c r="U688" i="19" s="1"/>
  <c r="E685" i="16"/>
  <c r="F688" i="19" s="1"/>
  <c r="C685" i="16"/>
  <c r="D688" i="19" s="1"/>
  <c r="R683" i="16"/>
  <c r="S686" i="19" s="1"/>
  <c r="C686" i="19"/>
  <c r="D683" i="16"/>
  <c r="E686" i="19" s="1"/>
  <c r="F683" i="16"/>
  <c r="G686" i="19" s="1"/>
  <c r="T686" i="19" s="1"/>
  <c r="U686" i="19" s="1"/>
  <c r="E683" i="16"/>
  <c r="F686" i="19" s="1"/>
  <c r="C683" i="16"/>
  <c r="D686" i="19" s="1"/>
  <c r="R681" i="16"/>
  <c r="S684" i="19" s="1"/>
  <c r="C684" i="19"/>
  <c r="D681" i="16"/>
  <c r="E684" i="19" s="1"/>
  <c r="F681" i="16"/>
  <c r="G684" i="19" s="1"/>
  <c r="T684" i="19" s="1"/>
  <c r="U684" i="19" s="1"/>
  <c r="E681" i="16"/>
  <c r="F684" i="19" s="1"/>
  <c r="C681" i="16"/>
  <c r="D684" i="19" s="1"/>
  <c r="R679" i="16"/>
  <c r="S682" i="19" s="1"/>
  <c r="C682" i="19"/>
  <c r="D679" i="16"/>
  <c r="E682" i="19" s="1"/>
  <c r="F679" i="16"/>
  <c r="G682" i="19" s="1"/>
  <c r="T682" i="19" s="1"/>
  <c r="U682" i="19" s="1"/>
  <c r="E679" i="16"/>
  <c r="F682" i="19" s="1"/>
  <c r="C679" i="16"/>
  <c r="D682" i="19" s="1"/>
  <c r="R677" i="16"/>
  <c r="S680" i="19" s="1"/>
  <c r="C680" i="19"/>
  <c r="D677" i="16"/>
  <c r="E680" i="19" s="1"/>
  <c r="F677" i="16"/>
  <c r="G680" i="19" s="1"/>
  <c r="T680" i="19" s="1"/>
  <c r="U680" i="19" s="1"/>
  <c r="E677" i="16"/>
  <c r="F680" i="19" s="1"/>
  <c r="C677" i="16"/>
  <c r="D680" i="19" s="1"/>
  <c r="R675" i="16"/>
  <c r="S678" i="19" s="1"/>
  <c r="C678" i="19"/>
  <c r="D675" i="16"/>
  <c r="E678" i="19" s="1"/>
  <c r="F675" i="16"/>
  <c r="G678" i="19" s="1"/>
  <c r="T678" i="19" s="1"/>
  <c r="U678" i="19" s="1"/>
  <c r="E675" i="16"/>
  <c r="F678" i="19" s="1"/>
  <c r="C675" i="16"/>
  <c r="D678" i="19" s="1"/>
  <c r="R673" i="16"/>
  <c r="S676" i="19" s="1"/>
  <c r="C676" i="19"/>
  <c r="D673" i="16"/>
  <c r="E676" i="19" s="1"/>
  <c r="F673" i="16"/>
  <c r="G676" i="19" s="1"/>
  <c r="T676" i="19" s="1"/>
  <c r="U676" i="19" s="1"/>
  <c r="E673" i="16"/>
  <c r="F676" i="19" s="1"/>
  <c r="C673" i="16"/>
  <c r="D676" i="19" s="1"/>
  <c r="R671" i="16"/>
  <c r="S674" i="19" s="1"/>
  <c r="C674" i="19"/>
  <c r="D671" i="16"/>
  <c r="E674" i="19" s="1"/>
  <c r="F671" i="16"/>
  <c r="G674" i="19" s="1"/>
  <c r="T674" i="19" s="1"/>
  <c r="U674" i="19" s="1"/>
  <c r="E671" i="16"/>
  <c r="F674" i="19" s="1"/>
  <c r="C671" i="16"/>
  <c r="D674" i="19" s="1"/>
  <c r="R669" i="16"/>
  <c r="S672" i="19" s="1"/>
  <c r="C672" i="19"/>
  <c r="D669" i="16"/>
  <c r="E672" i="19" s="1"/>
  <c r="F669" i="16"/>
  <c r="G672" i="19" s="1"/>
  <c r="T672" i="19" s="1"/>
  <c r="U672" i="19" s="1"/>
  <c r="E669" i="16"/>
  <c r="F672" i="19" s="1"/>
  <c r="C669" i="16"/>
  <c r="D672" i="19" s="1"/>
  <c r="R667" i="16"/>
  <c r="S670" i="19" s="1"/>
  <c r="C670" i="19"/>
  <c r="D667" i="16"/>
  <c r="E670" i="19" s="1"/>
  <c r="F667" i="16"/>
  <c r="G670" i="19" s="1"/>
  <c r="T670" i="19" s="1"/>
  <c r="U670" i="19" s="1"/>
  <c r="E667" i="16"/>
  <c r="F670" i="19" s="1"/>
  <c r="C667" i="16"/>
  <c r="D670" i="19" s="1"/>
  <c r="R665" i="16"/>
  <c r="S668" i="19" s="1"/>
  <c r="C668" i="19"/>
  <c r="D665" i="16"/>
  <c r="E668" i="19" s="1"/>
  <c r="F665" i="16"/>
  <c r="G668" i="19" s="1"/>
  <c r="T668" i="19" s="1"/>
  <c r="U668" i="19" s="1"/>
  <c r="E665" i="16"/>
  <c r="F668" i="19" s="1"/>
  <c r="C665" i="16"/>
  <c r="D668" i="19" s="1"/>
  <c r="R663" i="16"/>
  <c r="S666" i="19" s="1"/>
  <c r="C666" i="19"/>
  <c r="D663" i="16"/>
  <c r="E666" i="19" s="1"/>
  <c r="F663" i="16"/>
  <c r="G666" i="19" s="1"/>
  <c r="T666" i="19" s="1"/>
  <c r="U666" i="19" s="1"/>
  <c r="E663" i="16"/>
  <c r="F666" i="19" s="1"/>
  <c r="C663" i="16"/>
  <c r="D666" i="19" s="1"/>
  <c r="R661" i="16"/>
  <c r="S664" i="19" s="1"/>
  <c r="C664" i="19"/>
  <c r="D661" i="16"/>
  <c r="E664" i="19" s="1"/>
  <c r="F661" i="16"/>
  <c r="G664" i="19" s="1"/>
  <c r="T664" i="19" s="1"/>
  <c r="U664" i="19" s="1"/>
  <c r="E661" i="16"/>
  <c r="F664" i="19" s="1"/>
  <c r="C661" i="16"/>
  <c r="D664" i="19" s="1"/>
  <c r="R659" i="16"/>
  <c r="S662" i="19" s="1"/>
  <c r="C662" i="19"/>
  <c r="D659" i="16"/>
  <c r="E662" i="19" s="1"/>
  <c r="F659" i="16"/>
  <c r="G662" i="19" s="1"/>
  <c r="T662" i="19" s="1"/>
  <c r="U662" i="19" s="1"/>
  <c r="E659" i="16"/>
  <c r="F662" i="19" s="1"/>
  <c r="C659" i="16"/>
  <c r="D662" i="19" s="1"/>
  <c r="R657" i="16"/>
  <c r="S660" i="19" s="1"/>
  <c r="C660" i="19"/>
  <c r="D657" i="16"/>
  <c r="E660" i="19"/>
  <c r="F657" i="16"/>
  <c r="G660" i="19" s="1"/>
  <c r="T660" i="19" s="1"/>
  <c r="U660" i="19" s="1"/>
  <c r="E657" i="16"/>
  <c r="F660" i="19" s="1"/>
  <c r="C657" i="16"/>
  <c r="D660" i="19" s="1"/>
  <c r="R655" i="16"/>
  <c r="S658" i="19" s="1"/>
  <c r="C658" i="19"/>
  <c r="D655" i="16"/>
  <c r="E658" i="19" s="1"/>
  <c r="F655" i="16"/>
  <c r="G658" i="19" s="1"/>
  <c r="T658" i="19" s="1"/>
  <c r="U658" i="19" s="1"/>
  <c r="E655" i="16"/>
  <c r="F658" i="19" s="1"/>
  <c r="C655" i="16"/>
  <c r="D658" i="19" s="1"/>
  <c r="R653" i="16"/>
  <c r="S656" i="19" s="1"/>
  <c r="C656" i="19"/>
  <c r="D653" i="16"/>
  <c r="E656" i="19" s="1"/>
  <c r="F653" i="16"/>
  <c r="G656" i="19" s="1"/>
  <c r="T656" i="19" s="1"/>
  <c r="U656" i="19" s="1"/>
  <c r="E653" i="16"/>
  <c r="F656" i="19" s="1"/>
  <c r="C653" i="16"/>
  <c r="D656" i="19" s="1"/>
  <c r="R651" i="16"/>
  <c r="S654" i="19" s="1"/>
  <c r="C654" i="19"/>
  <c r="D651" i="16"/>
  <c r="E654" i="19" s="1"/>
  <c r="F651" i="16"/>
  <c r="G654" i="19" s="1"/>
  <c r="T654" i="19" s="1"/>
  <c r="U654" i="19" s="1"/>
  <c r="E651" i="16"/>
  <c r="F654" i="19" s="1"/>
  <c r="C651" i="16"/>
  <c r="D654" i="19" s="1"/>
  <c r="R649" i="16"/>
  <c r="S652" i="19" s="1"/>
  <c r="C652" i="19"/>
  <c r="D649" i="16"/>
  <c r="E652" i="19" s="1"/>
  <c r="F649" i="16"/>
  <c r="G652" i="19" s="1"/>
  <c r="T652" i="19" s="1"/>
  <c r="U652" i="19" s="1"/>
  <c r="E649" i="16"/>
  <c r="F652" i="19" s="1"/>
  <c r="C649" i="16"/>
  <c r="D652" i="19" s="1"/>
  <c r="R647" i="16"/>
  <c r="S650" i="19" s="1"/>
  <c r="C650" i="19"/>
  <c r="D647" i="16"/>
  <c r="E650" i="19" s="1"/>
  <c r="F647" i="16"/>
  <c r="G650" i="19" s="1"/>
  <c r="T650" i="19" s="1"/>
  <c r="U650" i="19" s="1"/>
  <c r="E647" i="16"/>
  <c r="F650" i="19" s="1"/>
  <c r="C647" i="16"/>
  <c r="D650" i="19" s="1"/>
  <c r="R645" i="16"/>
  <c r="S648" i="19" s="1"/>
  <c r="C648" i="19"/>
  <c r="D645" i="16"/>
  <c r="E648" i="19" s="1"/>
  <c r="F645" i="16"/>
  <c r="G648" i="19" s="1"/>
  <c r="T648" i="19" s="1"/>
  <c r="U648" i="19" s="1"/>
  <c r="E645" i="16"/>
  <c r="F648" i="19" s="1"/>
  <c r="C645" i="16"/>
  <c r="D648" i="19"/>
  <c r="R643" i="16"/>
  <c r="S646" i="19" s="1"/>
  <c r="C646" i="19"/>
  <c r="D643" i="16"/>
  <c r="E646" i="19" s="1"/>
  <c r="F643" i="16"/>
  <c r="G646" i="19" s="1"/>
  <c r="T646" i="19" s="1"/>
  <c r="U646" i="19" s="1"/>
  <c r="E643" i="16"/>
  <c r="F646" i="19" s="1"/>
  <c r="C643" i="16"/>
  <c r="D646" i="19" s="1"/>
  <c r="R641" i="16"/>
  <c r="S644" i="19" s="1"/>
  <c r="C644" i="19"/>
  <c r="D641" i="16"/>
  <c r="E644" i="19" s="1"/>
  <c r="F641" i="16"/>
  <c r="G644" i="19" s="1"/>
  <c r="T644" i="19" s="1"/>
  <c r="U644" i="19" s="1"/>
  <c r="E641" i="16"/>
  <c r="F644" i="19" s="1"/>
  <c r="C641" i="16"/>
  <c r="D644" i="19" s="1"/>
  <c r="R639" i="16"/>
  <c r="S642" i="19" s="1"/>
  <c r="C642" i="19"/>
  <c r="D639" i="16"/>
  <c r="E642" i="19" s="1"/>
  <c r="F639" i="16"/>
  <c r="G642" i="19" s="1"/>
  <c r="T642" i="19" s="1"/>
  <c r="U642" i="19" s="1"/>
  <c r="E639" i="16"/>
  <c r="F642" i="19" s="1"/>
  <c r="C639" i="16"/>
  <c r="D642" i="19" s="1"/>
  <c r="R637" i="16"/>
  <c r="S640" i="19" s="1"/>
  <c r="C640" i="19"/>
  <c r="D637" i="16"/>
  <c r="E640" i="19" s="1"/>
  <c r="F637" i="16"/>
  <c r="G640" i="19" s="1"/>
  <c r="T640" i="19" s="1"/>
  <c r="U640" i="19" s="1"/>
  <c r="E637" i="16"/>
  <c r="F640" i="19" s="1"/>
  <c r="C637" i="16"/>
  <c r="D640" i="19" s="1"/>
  <c r="R635" i="16"/>
  <c r="S638" i="19" s="1"/>
  <c r="C638" i="19"/>
  <c r="D635" i="16"/>
  <c r="E638" i="19" s="1"/>
  <c r="F635" i="16"/>
  <c r="G638" i="19" s="1"/>
  <c r="T638" i="19" s="1"/>
  <c r="U638" i="19" s="1"/>
  <c r="E635" i="16"/>
  <c r="F638" i="19" s="1"/>
  <c r="C635" i="16"/>
  <c r="D638" i="19" s="1"/>
  <c r="R633" i="16"/>
  <c r="S636" i="19" s="1"/>
  <c r="C636" i="19"/>
  <c r="D633" i="16"/>
  <c r="E636" i="19" s="1"/>
  <c r="F633" i="16"/>
  <c r="G636" i="19" s="1"/>
  <c r="T636" i="19" s="1"/>
  <c r="U636" i="19" s="1"/>
  <c r="E633" i="16"/>
  <c r="F636" i="19" s="1"/>
  <c r="C633" i="16"/>
  <c r="D636" i="19" s="1"/>
  <c r="R631" i="16"/>
  <c r="S634" i="19" s="1"/>
  <c r="C634" i="19"/>
  <c r="D631" i="16"/>
  <c r="E634" i="19" s="1"/>
  <c r="F631" i="16"/>
  <c r="G634" i="19" s="1"/>
  <c r="T634" i="19" s="1"/>
  <c r="U634" i="19" s="1"/>
  <c r="E631" i="16"/>
  <c r="F634" i="19" s="1"/>
  <c r="C631" i="16"/>
  <c r="D634" i="19" s="1"/>
  <c r="R629" i="16"/>
  <c r="S632" i="19" s="1"/>
  <c r="C632" i="19"/>
  <c r="D629" i="16"/>
  <c r="E632" i="19" s="1"/>
  <c r="F629" i="16"/>
  <c r="G632" i="19" s="1"/>
  <c r="T632" i="19" s="1"/>
  <c r="U632" i="19" s="1"/>
  <c r="E629" i="16"/>
  <c r="F632" i="19" s="1"/>
  <c r="C629" i="16"/>
  <c r="D632" i="19" s="1"/>
  <c r="R627" i="16"/>
  <c r="S630" i="19" s="1"/>
  <c r="C630" i="19"/>
  <c r="D627" i="16"/>
  <c r="E630" i="19" s="1"/>
  <c r="F627" i="16"/>
  <c r="G630" i="19" s="1"/>
  <c r="T630" i="19" s="1"/>
  <c r="U630" i="19" s="1"/>
  <c r="E627" i="16"/>
  <c r="F630" i="19" s="1"/>
  <c r="C627" i="16"/>
  <c r="D630" i="19" s="1"/>
  <c r="R625" i="16"/>
  <c r="S628" i="19" s="1"/>
  <c r="C628" i="19"/>
  <c r="D625" i="16"/>
  <c r="E628" i="19" s="1"/>
  <c r="F625" i="16"/>
  <c r="G628" i="19" s="1"/>
  <c r="T628" i="19" s="1"/>
  <c r="U628" i="19" s="1"/>
  <c r="E625" i="16"/>
  <c r="F628" i="19" s="1"/>
  <c r="C625" i="16"/>
  <c r="D628" i="19" s="1"/>
  <c r="R623" i="16"/>
  <c r="S626" i="19" s="1"/>
  <c r="C626" i="19"/>
  <c r="D623" i="16"/>
  <c r="E626" i="19" s="1"/>
  <c r="F623" i="16"/>
  <c r="G626" i="19" s="1"/>
  <c r="T626" i="19" s="1"/>
  <c r="U626" i="19" s="1"/>
  <c r="E623" i="16"/>
  <c r="F626" i="19"/>
  <c r="C623" i="16"/>
  <c r="D626" i="19" s="1"/>
  <c r="R621" i="16"/>
  <c r="S624" i="19" s="1"/>
  <c r="C624" i="19"/>
  <c r="D621" i="16"/>
  <c r="E624" i="19" s="1"/>
  <c r="F621" i="16"/>
  <c r="G624" i="19" s="1"/>
  <c r="T624" i="19" s="1"/>
  <c r="U624" i="19" s="1"/>
  <c r="E621" i="16"/>
  <c r="F624" i="19" s="1"/>
  <c r="C621" i="16"/>
  <c r="D624" i="19" s="1"/>
  <c r="R619" i="16"/>
  <c r="S622" i="19" s="1"/>
  <c r="C622" i="19"/>
  <c r="D619" i="16"/>
  <c r="E622" i="19" s="1"/>
  <c r="F619" i="16"/>
  <c r="G622" i="19" s="1"/>
  <c r="T622" i="19" s="1"/>
  <c r="U622" i="19" s="1"/>
  <c r="E619" i="16"/>
  <c r="F622" i="19" s="1"/>
  <c r="C619" i="16"/>
  <c r="D622" i="19" s="1"/>
  <c r="R617" i="16"/>
  <c r="S620" i="19" s="1"/>
  <c r="C620" i="19"/>
  <c r="D617" i="16"/>
  <c r="E620" i="19" s="1"/>
  <c r="F617" i="16"/>
  <c r="G620" i="19" s="1"/>
  <c r="T620" i="19" s="1"/>
  <c r="U620" i="19" s="1"/>
  <c r="E617" i="16"/>
  <c r="F620" i="19" s="1"/>
  <c r="C617" i="16"/>
  <c r="D620" i="19" s="1"/>
  <c r="R615" i="16"/>
  <c r="S618" i="19" s="1"/>
  <c r="C618" i="19"/>
  <c r="D615" i="16"/>
  <c r="E618" i="19" s="1"/>
  <c r="F615" i="16"/>
  <c r="G618" i="19" s="1"/>
  <c r="T618" i="19" s="1"/>
  <c r="U618" i="19" s="1"/>
  <c r="E615" i="16"/>
  <c r="F618" i="19" s="1"/>
  <c r="C615" i="16"/>
  <c r="D618" i="19" s="1"/>
  <c r="R613" i="16"/>
  <c r="S616" i="19" s="1"/>
  <c r="C616" i="19"/>
  <c r="D613" i="16"/>
  <c r="E616" i="19" s="1"/>
  <c r="F613" i="16"/>
  <c r="G616" i="19" s="1"/>
  <c r="T616" i="19" s="1"/>
  <c r="U616" i="19" s="1"/>
  <c r="E613" i="16"/>
  <c r="F616" i="19" s="1"/>
  <c r="C613" i="16"/>
  <c r="D616" i="19" s="1"/>
  <c r="R611" i="16"/>
  <c r="S614" i="19" s="1"/>
  <c r="C614" i="19"/>
  <c r="D611" i="16"/>
  <c r="E614" i="19" s="1"/>
  <c r="F611" i="16"/>
  <c r="G614" i="19" s="1"/>
  <c r="T614" i="19" s="1"/>
  <c r="U614" i="19" s="1"/>
  <c r="E611" i="16"/>
  <c r="F614" i="19" s="1"/>
  <c r="C611" i="16"/>
  <c r="D614" i="19" s="1"/>
  <c r="R609" i="16"/>
  <c r="S612" i="19" s="1"/>
  <c r="C612" i="19"/>
  <c r="D609" i="16"/>
  <c r="E612" i="19" s="1"/>
  <c r="F609" i="16"/>
  <c r="G612" i="19" s="1"/>
  <c r="T612" i="19" s="1"/>
  <c r="U612" i="19" s="1"/>
  <c r="E609" i="16"/>
  <c r="F612" i="19" s="1"/>
  <c r="C609" i="16"/>
  <c r="D612" i="19" s="1"/>
  <c r="R607" i="16"/>
  <c r="S610" i="19" s="1"/>
  <c r="C610" i="19"/>
  <c r="D607" i="16"/>
  <c r="E610" i="19" s="1"/>
  <c r="F607" i="16"/>
  <c r="G610" i="19" s="1"/>
  <c r="T610" i="19" s="1"/>
  <c r="U610" i="19" s="1"/>
  <c r="E607" i="16"/>
  <c r="F610" i="19" s="1"/>
  <c r="C607" i="16"/>
  <c r="D610" i="19" s="1"/>
  <c r="R605" i="16"/>
  <c r="S608" i="19" s="1"/>
  <c r="C608" i="19"/>
  <c r="D605" i="16"/>
  <c r="E608" i="19" s="1"/>
  <c r="F605" i="16"/>
  <c r="G608" i="19" s="1"/>
  <c r="T608" i="19" s="1"/>
  <c r="U608" i="19" s="1"/>
  <c r="E605" i="16"/>
  <c r="F608" i="19" s="1"/>
  <c r="C605" i="16"/>
  <c r="D608" i="19" s="1"/>
  <c r="R603" i="16"/>
  <c r="S606" i="19" s="1"/>
  <c r="C606" i="19"/>
  <c r="D603" i="16"/>
  <c r="E606" i="19" s="1"/>
  <c r="F603" i="16"/>
  <c r="G606" i="19" s="1"/>
  <c r="T606" i="19" s="1"/>
  <c r="U606" i="19" s="1"/>
  <c r="E603" i="16"/>
  <c r="F606" i="19" s="1"/>
  <c r="C603" i="16"/>
  <c r="D606" i="19" s="1"/>
  <c r="R601" i="16"/>
  <c r="S604" i="19" s="1"/>
  <c r="C604" i="19"/>
  <c r="D601" i="16"/>
  <c r="E604" i="19" s="1"/>
  <c r="F601" i="16"/>
  <c r="G604" i="19" s="1"/>
  <c r="T604" i="19" s="1"/>
  <c r="U604" i="19" s="1"/>
  <c r="E601" i="16"/>
  <c r="F604" i="19" s="1"/>
  <c r="C601" i="16"/>
  <c r="D604" i="19" s="1"/>
  <c r="R599" i="16"/>
  <c r="S602" i="19" s="1"/>
  <c r="C602" i="19"/>
  <c r="D599" i="16"/>
  <c r="E602" i="19" s="1"/>
  <c r="F599" i="16"/>
  <c r="G602" i="19" s="1"/>
  <c r="T602" i="19" s="1"/>
  <c r="U602" i="19" s="1"/>
  <c r="E599" i="16"/>
  <c r="F602" i="19" s="1"/>
  <c r="C599" i="16"/>
  <c r="D602" i="19" s="1"/>
  <c r="R597" i="16"/>
  <c r="S600" i="19" s="1"/>
  <c r="C600" i="19"/>
  <c r="D597" i="16"/>
  <c r="E600" i="19" s="1"/>
  <c r="F597" i="16"/>
  <c r="G600" i="19" s="1"/>
  <c r="T600" i="19" s="1"/>
  <c r="U600" i="19" s="1"/>
  <c r="E597" i="16"/>
  <c r="F600" i="19" s="1"/>
  <c r="C597" i="16"/>
  <c r="D600" i="19" s="1"/>
  <c r="R595" i="16"/>
  <c r="S598" i="19" s="1"/>
  <c r="C598" i="19"/>
  <c r="D595" i="16"/>
  <c r="E598" i="19" s="1"/>
  <c r="F595" i="16"/>
  <c r="G598" i="19" s="1"/>
  <c r="T598" i="19" s="1"/>
  <c r="U598" i="19" s="1"/>
  <c r="E595" i="16"/>
  <c r="F598" i="19" s="1"/>
  <c r="C595" i="16"/>
  <c r="D598" i="19" s="1"/>
  <c r="R593" i="16"/>
  <c r="S596" i="19" s="1"/>
  <c r="C596" i="19"/>
  <c r="D593" i="16"/>
  <c r="E596" i="19" s="1"/>
  <c r="F593" i="16"/>
  <c r="G596" i="19" s="1"/>
  <c r="T596" i="19" s="1"/>
  <c r="U596" i="19" s="1"/>
  <c r="E593" i="16"/>
  <c r="F596" i="19" s="1"/>
  <c r="C593" i="16"/>
  <c r="D596" i="19" s="1"/>
  <c r="R591" i="16"/>
  <c r="S594" i="19" s="1"/>
  <c r="C594" i="19"/>
  <c r="D591" i="16"/>
  <c r="E594" i="19" s="1"/>
  <c r="F591" i="16"/>
  <c r="G594" i="19" s="1"/>
  <c r="T594" i="19" s="1"/>
  <c r="U594" i="19" s="1"/>
  <c r="E591" i="16"/>
  <c r="F594" i="19" s="1"/>
  <c r="C591" i="16"/>
  <c r="D594" i="19" s="1"/>
  <c r="R589" i="16"/>
  <c r="S592" i="19" s="1"/>
  <c r="C592" i="19"/>
  <c r="D589" i="16"/>
  <c r="E592" i="19" s="1"/>
  <c r="F589" i="16"/>
  <c r="G592" i="19" s="1"/>
  <c r="T592" i="19" s="1"/>
  <c r="U592" i="19" s="1"/>
  <c r="E589" i="16"/>
  <c r="F592" i="19" s="1"/>
  <c r="C589" i="16"/>
  <c r="D592" i="19" s="1"/>
  <c r="R587" i="16"/>
  <c r="S590" i="19" s="1"/>
  <c r="C590" i="19"/>
  <c r="D587" i="16"/>
  <c r="E590" i="19" s="1"/>
  <c r="F587" i="16"/>
  <c r="G590" i="19" s="1"/>
  <c r="T590" i="19" s="1"/>
  <c r="U590" i="19" s="1"/>
  <c r="E587" i="16"/>
  <c r="F590" i="19" s="1"/>
  <c r="C587" i="16"/>
  <c r="D590" i="19" s="1"/>
  <c r="R585" i="16"/>
  <c r="S588" i="19" s="1"/>
  <c r="C588" i="19"/>
  <c r="D585" i="16"/>
  <c r="E588" i="19" s="1"/>
  <c r="F585" i="16"/>
  <c r="G588" i="19" s="1"/>
  <c r="T588" i="19" s="1"/>
  <c r="U588" i="19" s="1"/>
  <c r="E585" i="16"/>
  <c r="F588" i="19" s="1"/>
  <c r="C585" i="16"/>
  <c r="D588" i="19" s="1"/>
  <c r="R583" i="16"/>
  <c r="S586" i="19" s="1"/>
  <c r="C586" i="19"/>
  <c r="D583" i="16"/>
  <c r="E586" i="19" s="1"/>
  <c r="F583" i="16"/>
  <c r="G586" i="19" s="1"/>
  <c r="T586" i="19" s="1"/>
  <c r="U586" i="19" s="1"/>
  <c r="E583" i="16"/>
  <c r="F586" i="19" s="1"/>
  <c r="C583" i="16"/>
  <c r="D586" i="19" s="1"/>
  <c r="R581" i="16"/>
  <c r="S584" i="19" s="1"/>
  <c r="C584" i="19"/>
  <c r="D581" i="16"/>
  <c r="E584" i="19" s="1"/>
  <c r="F581" i="16"/>
  <c r="G584" i="19" s="1"/>
  <c r="T584" i="19" s="1"/>
  <c r="U584" i="19" s="1"/>
  <c r="E581" i="16"/>
  <c r="F584" i="19" s="1"/>
  <c r="C581" i="16"/>
  <c r="D584" i="19" s="1"/>
  <c r="R579" i="16"/>
  <c r="S582" i="19" s="1"/>
  <c r="C582" i="19"/>
  <c r="D579" i="16"/>
  <c r="E582" i="19" s="1"/>
  <c r="F579" i="16"/>
  <c r="G582" i="19" s="1"/>
  <c r="T582" i="19" s="1"/>
  <c r="U582" i="19" s="1"/>
  <c r="E579" i="16"/>
  <c r="F582" i="19" s="1"/>
  <c r="C579" i="16"/>
  <c r="D582" i="19" s="1"/>
  <c r="R577" i="16"/>
  <c r="S580" i="19" s="1"/>
  <c r="C580" i="19"/>
  <c r="D577" i="16"/>
  <c r="E580" i="19" s="1"/>
  <c r="F577" i="16"/>
  <c r="G580" i="19" s="1"/>
  <c r="T580" i="19" s="1"/>
  <c r="U580" i="19" s="1"/>
  <c r="E577" i="16"/>
  <c r="F580" i="19" s="1"/>
  <c r="C577" i="16"/>
  <c r="D580" i="19" s="1"/>
  <c r="R575" i="16"/>
  <c r="S578" i="19" s="1"/>
  <c r="C578" i="19"/>
  <c r="D575" i="16"/>
  <c r="E578" i="19" s="1"/>
  <c r="F575" i="16"/>
  <c r="G578" i="19" s="1"/>
  <c r="T578" i="19" s="1"/>
  <c r="U578" i="19" s="1"/>
  <c r="E575" i="16"/>
  <c r="F578" i="19" s="1"/>
  <c r="C575" i="16"/>
  <c r="D578" i="19" s="1"/>
  <c r="R573" i="16"/>
  <c r="S576" i="19" s="1"/>
  <c r="C576" i="19"/>
  <c r="D573" i="16"/>
  <c r="E576" i="19" s="1"/>
  <c r="F573" i="16"/>
  <c r="G576" i="19" s="1"/>
  <c r="T576" i="19" s="1"/>
  <c r="U576" i="19" s="1"/>
  <c r="E573" i="16"/>
  <c r="F576" i="19" s="1"/>
  <c r="C573" i="16"/>
  <c r="D576" i="19" s="1"/>
  <c r="R571" i="16"/>
  <c r="S574" i="19" s="1"/>
  <c r="C574" i="19"/>
  <c r="D571" i="16"/>
  <c r="E574" i="19" s="1"/>
  <c r="F571" i="16"/>
  <c r="G574" i="19" s="1"/>
  <c r="T574" i="19" s="1"/>
  <c r="U574" i="19" s="1"/>
  <c r="E571" i="16"/>
  <c r="F574" i="19" s="1"/>
  <c r="C571" i="16"/>
  <c r="D574" i="19" s="1"/>
  <c r="R569" i="16"/>
  <c r="S572" i="19" s="1"/>
  <c r="C572" i="19"/>
  <c r="D569" i="16"/>
  <c r="E572" i="19" s="1"/>
  <c r="F569" i="16"/>
  <c r="G572" i="19" s="1"/>
  <c r="T572" i="19" s="1"/>
  <c r="U572" i="19" s="1"/>
  <c r="E569" i="16"/>
  <c r="F572" i="19" s="1"/>
  <c r="C569" i="16"/>
  <c r="D572" i="19" s="1"/>
  <c r="R567" i="16"/>
  <c r="S570" i="19" s="1"/>
  <c r="C570" i="19"/>
  <c r="D567" i="16"/>
  <c r="E570" i="19" s="1"/>
  <c r="F567" i="16"/>
  <c r="G570" i="19" s="1"/>
  <c r="T570" i="19" s="1"/>
  <c r="U570" i="19" s="1"/>
  <c r="E567" i="16"/>
  <c r="F570" i="19" s="1"/>
  <c r="C567" i="16"/>
  <c r="D570" i="19" s="1"/>
  <c r="R565" i="16"/>
  <c r="S568" i="19" s="1"/>
  <c r="C568" i="19"/>
  <c r="D565" i="16"/>
  <c r="E568" i="19" s="1"/>
  <c r="F565" i="16"/>
  <c r="G568" i="19" s="1"/>
  <c r="T568" i="19" s="1"/>
  <c r="U568" i="19" s="1"/>
  <c r="E565" i="16"/>
  <c r="F568" i="19" s="1"/>
  <c r="C565" i="16"/>
  <c r="D568" i="19" s="1"/>
  <c r="R563" i="16"/>
  <c r="S566" i="19" s="1"/>
  <c r="C566" i="19"/>
  <c r="D563" i="16"/>
  <c r="E566" i="19" s="1"/>
  <c r="F563" i="16"/>
  <c r="G566" i="19" s="1"/>
  <c r="T566" i="19" s="1"/>
  <c r="U566" i="19" s="1"/>
  <c r="E563" i="16"/>
  <c r="F566" i="19" s="1"/>
  <c r="C563" i="16"/>
  <c r="D566" i="19" s="1"/>
  <c r="R561" i="16"/>
  <c r="S564" i="19" s="1"/>
  <c r="C564" i="19"/>
  <c r="D561" i="16"/>
  <c r="E564" i="19" s="1"/>
  <c r="F561" i="16"/>
  <c r="G564" i="19" s="1"/>
  <c r="T564" i="19" s="1"/>
  <c r="U564" i="19" s="1"/>
  <c r="E561" i="16"/>
  <c r="F564" i="19" s="1"/>
  <c r="C561" i="16"/>
  <c r="D564" i="19" s="1"/>
  <c r="R559" i="16"/>
  <c r="S562" i="19" s="1"/>
  <c r="C562" i="19"/>
  <c r="D559" i="16"/>
  <c r="E562" i="19" s="1"/>
  <c r="F559" i="16"/>
  <c r="G562" i="19" s="1"/>
  <c r="T562" i="19" s="1"/>
  <c r="U562" i="19" s="1"/>
  <c r="E559" i="16"/>
  <c r="F562" i="19" s="1"/>
  <c r="C559" i="16"/>
  <c r="D562" i="19" s="1"/>
  <c r="R557" i="16"/>
  <c r="S560" i="19" s="1"/>
  <c r="C560" i="19"/>
  <c r="D557" i="16"/>
  <c r="E560" i="19" s="1"/>
  <c r="F557" i="16"/>
  <c r="G560" i="19" s="1"/>
  <c r="T560" i="19" s="1"/>
  <c r="U560" i="19" s="1"/>
  <c r="E557" i="16"/>
  <c r="F560" i="19" s="1"/>
  <c r="C557" i="16"/>
  <c r="D560" i="19" s="1"/>
  <c r="R555" i="16"/>
  <c r="S558" i="19" s="1"/>
  <c r="C558" i="19"/>
  <c r="D555" i="16"/>
  <c r="E558" i="19" s="1"/>
  <c r="F555" i="16"/>
  <c r="G558" i="19" s="1"/>
  <c r="T558" i="19" s="1"/>
  <c r="U558" i="19" s="1"/>
  <c r="E555" i="16"/>
  <c r="F558" i="19" s="1"/>
  <c r="C555" i="16"/>
  <c r="D558" i="19" s="1"/>
  <c r="R553" i="16"/>
  <c r="S556" i="19" s="1"/>
  <c r="C556" i="19"/>
  <c r="D553" i="16"/>
  <c r="E556" i="19" s="1"/>
  <c r="F553" i="16"/>
  <c r="G556" i="19" s="1"/>
  <c r="T556" i="19" s="1"/>
  <c r="U556" i="19" s="1"/>
  <c r="E553" i="16"/>
  <c r="F556" i="19" s="1"/>
  <c r="C553" i="16"/>
  <c r="D556" i="19" s="1"/>
  <c r="R551" i="16"/>
  <c r="S554" i="19" s="1"/>
  <c r="C554" i="19"/>
  <c r="D551" i="16"/>
  <c r="E554" i="19" s="1"/>
  <c r="F551" i="16"/>
  <c r="G554" i="19" s="1"/>
  <c r="T554" i="19" s="1"/>
  <c r="U554" i="19" s="1"/>
  <c r="E551" i="16"/>
  <c r="F554" i="19" s="1"/>
  <c r="C551" i="16"/>
  <c r="D554" i="19" s="1"/>
  <c r="R549" i="16"/>
  <c r="S552" i="19" s="1"/>
  <c r="C552" i="19"/>
  <c r="D549" i="16"/>
  <c r="E552" i="19" s="1"/>
  <c r="F549" i="16"/>
  <c r="G552" i="19" s="1"/>
  <c r="T552" i="19" s="1"/>
  <c r="U552" i="19" s="1"/>
  <c r="E549" i="16"/>
  <c r="F552" i="19" s="1"/>
  <c r="C549" i="16"/>
  <c r="D552" i="19" s="1"/>
  <c r="R547" i="16"/>
  <c r="S550" i="19" s="1"/>
  <c r="C550" i="19"/>
  <c r="D547" i="16"/>
  <c r="E550" i="19" s="1"/>
  <c r="F547" i="16"/>
  <c r="G550" i="19" s="1"/>
  <c r="T550" i="19" s="1"/>
  <c r="U550" i="19" s="1"/>
  <c r="E547" i="16"/>
  <c r="F550" i="19" s="1"/>
  <c r="C547" i="16"/>
  <c r="D550" i="19" s="1"/>
  <c r="R545" i="16"/>
  <c r="S548" i="19" s="1"/>
  <c r="C548" i="19"/>
  <c r="D545" i="16"/>
  <c r="E548" i="19" s="1"/>
  <c r="F545" i="16"/>
  <c r="G548" i="19" s="1"/>
  <c r="T548" i="19" s="1"/>
  <c r="U548" i="19" s="1"/>
  <c r="E545" i="16"/>
  <c r="F548" i="19" s="1"/>
  <c r="C545" i="16"/>
  <c r="D548" i="19" s="1"/>
  <c r="R543" i="16"/>
  <c r="S546" i="19" s="1"/>
  <c r="C546" i="19"/>
  <c r="D543" i="16"/>
  <c r="E546" i="19" s="1"/>
  <c r="F543" i="16"/>
  <c r="G546" i="19" s="1"/>
  <c r="T546" i="19" s="1"/>
  <c r="U546" i="19" s="1"/>
  <c r="E543" i="16"/>
  <c r="F546" i="19" s="1"/>
  <c r="C543" i="16"/>
  <c r="D546" i="19" s="1"/>
  <c r="R541" i="16"/>
  <c r="S544" i="19" s="1"/>
  <c r="C544" i="19"/>
  <c r="D541" i="16"/>
  <c r="E544" i="19" s="1"/>
  <c r="F541" i="16"/>
  <c r="G544" i="19" s="1"/>
  <c r="T544" i="19" s="1"/>
  <c r="U544" i="19" s="1"/>
  <c r="E541" i="16"/>
  <c r="F544" i="19" s="1"/>
  <c r="C541" i="16"/>
  <c r="D544" i="19" s="1"/>
  <c r="R539" i="16"/>
  <c r="S542" i="19" s="1"/>
  <c r="C542" i="19"/>
  <c r="D539" i="16"/>
  <c r="E542" i="19" s="1"/>
  <c r="F539" i="16"/>
  <c r="G542" i="19" s="1"/>
  <c r="T542" i="19" s="1"/>
  <c r="U542" i="19" s="1"/>
  <c r="E539" i="16"/>
  <c r="F542" i="19" s="1"/>
  <c r="C539" i="16"/>
  <c r="D542" i="19" s="1"/>
  <c r="R537" i="16"/>
  <c r="S540" i="19" s="1"/>
  <c r="C540" i="19"/>
  <c r="D537" i="16"/>
  <c r="E540" i="19" s="1"/>
  <c r="F537" i="16"/>
  <c r="G540" i="19" s="1"/>
  <c r="T540" i="19" s="1"/>
  <c r="U540" i="19" s="1"/>
  <c r="E537" i="16"/>
  <c r="F540" i="19" s="1"/>
  <c r="C537" i="16"/>
  <c r="D540" i="19" s="1"/>
  <c r="R535" i="16"/>
  <c r="S538" i="19" s="1"/>
  <c r="C538" i="19"/>
  <c r="D535" i="16"/>
  <c r="E538" i="19" s="1"/>
  <c r="F535" i="16"/>
  <c r="G538" i="19" s="1"/>
  <c r="T538" i="19" s="1"/>
  <c r="U538" i="19" s="1"/>
  <c r="E535" i="16"/>
  <c r="F538" i="19" s="1"/>
  <c r="C535" i="16"/>
  <c r="D538" i="19" s="1"/>
  <c r="R533" i="16"/>
  <c r="S536" i="19" s="1"/>
  <c r="C536" i="19"/>
  <c r="D533" i="16"/>
  <c r="E536" i="19" s="1"/>
  <c r="F533" i="16"/>
  <c r="G536" i="19" s="1"/>
  <c r="T536" i="19" s="1"/>
  <c r="U536" i="19" s="1"/>
  <c r="E533" i="16"/>
  <c r="F536" i="19" s="1"/>
  <c r="C533" i="16"/>
  <c r="D536" i="19" s="1"/>
  <c r="R531" i="16"/>
  <c r="S534" i="19" s="1"/>
  <c r="C534" i="19"/>
  <c r="D531" i="16"/>
  <c r="E534" i="19" s="1"/>
  <c r="F531" i="16"/>
  <c r="G534" i="19" s="1"/>
  <c r="T534" i="19" s="1"/>
  <c r="U534" i="19" s="1"/>
  <c r="E531" i="16"/>
  <c r="F534" i="19" s="1"/>
  <c r="C531" i="16"/>
  <c r="D534" i="19" s="1"/>
  <c r="R529" i="16"/>
  <c r="S532" i="19" s="1"/>
  <c r="C532" i="19"/>
  <c r="D529" i="16"/>
  <c r="E532" i="19" s="1"/>
  <c r="F529" i="16"/>
  <c r="G532" i="19" s="1"/>
  <c r="T532" i="19" s="1"/>
  <c r="U532" i="19" s="1"/>
  <c r="E529" i="16"/>
  <c r="F532" i="19" s="1"/>
  <c r="C529" i="16"/>
  <c r="D532" i="19" s="1"/>
  <c r="R527" i="16"/>
  <c r="S530" i="19" s="1"/>
  <c r="C530" i="19"/>
  <c r="D527" i="16"/>
  <c r="E530" i="19" s="1"/>
  <c r="F527" i="16"/>
  <c r="G530" i="19" s="1"/>
  <c r="T530" i="19" s="1"/>
  <c r="U530" i="19" s="1"/>
  <c r="E527" i="16"/>
  <c r="F530" i="19" s="1"/>
  <c r="C527" i="16"/>
  <c r="D530" i="19" s="1"/>
  <c r="R525" i="16"/>
  <c r="S528" i="19" s="1"/>
  <c r="C528" i="19"/>
  <c r="D525" i="16"/>
  <c r="E528" i="19" s="1"/>
  <c r="F525" i="16"/>
  <c r="G528" i="19" s="1"/>
  <c r="T528" i="19" s="1"/>
  <c r="U528" i="19" s="1"/>
  <c r="E525" i="16"/>
  <c r="F528" i="19" s="1"/>
  <c r="C525" i="16"/>
  <c r="D528" i="19" s="1"/>
  <c r="R523" i="16"/>
  <c r="S526" i="19" s="1"/>
  <c r="C526" i="19"/>
  <c r="D523" i="16"/>
  <c r="E526" i="19" s="1"/>
  <c r="F523" i="16"/>
  <c r="G526" i="19" s="1"/>
  <c r="T526" i="19" s="1"/>
  <c r="U526" i="19" s="1"/>
  <c r="E523" i="16"/>
  <c r="F526" i="19" s="1"/>
  <c r="C523" i="16"/>
  <c r="D526" i="19" s="1"/>
  <c r="R521" i="16"/>
  <c r="S524" i="19" s="1"/>
  <c r="C524" i="19"/>
  <c r="D521" i="16"/>
  <c r="E524" i="19" s="1"/>
  <c r="F521" i="16"/>
  <c r="G524" i="19" s="1"/>
  <c r="T524" i="19" s="1"/>
  <c r="U524" i="19" s="1"/>
  <c r="E521" i="16"/>
  <c r="F524" i="19" s="1"/>
  <c r="C521" i="16"/>
  <c r="D524" i="19" s="1"/>
  <c r="R519" i="16"/>
  <c r="S522" i="19" s="1"/>
  <c r="C522" i="19"/>
  <c r="D519" i="16"/>
  <c r="E522" i="19" s="1"/>
  <c r="F519" i="16"/>
  <c r="G522" i="19" s="1"/>
  <c r="T522" i="19" s="1"/>
  <c r="U522" i="19" s="1"/>
  <c r="E519" i="16"/>
  <c r="F522" i="19" s="1"/>
  <c r="C519" i="16"/>
  <c r="D522" i="19" s="1"/>
  <c r="R517" i="16"/>
  <c r="S520" i="19" s="1"/>
  <c r="C520" i="19"/>
  <c r="D517" i="16"/>
  <c r="E520" i="19" s="1"/>
  <c r="F517" i="16"/>
  <c r="G520" i="19" s="1"/>
  <c r="T520" i="19" s="1"/>
  <c r="U520" i="19" s="1"/>
  <c r="E517" i="16"/>
  <c r="F520" i="19" s="1"/>
  <c r="C517" i="16"/>
  <c r="D520" i="19" s="1"/>
  <c r="R515" i="16"/>
  <c r="S518" i="19" s="1"/>
  <c r="C518" i="19"/>
  <c r="D515" i="16"/>
  <c r="E518" i="19" s="1"/>
  <c r="F515" i="16"/>
  <c r="G518" i="19" s="1"/>
  <c r="T518" i="19" s="1"/>
  <c r="U518" i="19" s="1"/>
  <c r="E515" i="16"/>
  <c r="F518" i="19" s="1"/>
  <c r="C515" i="16"/>
  <c r="D518" i="19" s="1"/>
  <c r="R513" i="16"/>
  <c r="S516" i="19" s="1"/>
  <c r="C516" i="19"/>
  <c r="D513" i="16"/>
  <c r="E516" i="19" s="1"/>
  <c r="F513" i="16"/>
  <c r="G516" i="19" s="1"/>
  <c r="T516" i="19" s="1"/>
  <c r="U516" i="19" s="1"/>
  <c r="E513" i="16"/>
  <c r="F516" i="19" s="1"/>
  <c r="C513" i="16"/>
  <c r="D516" i="19" s="1"/>
  <c r="R511" i="16"/>
  <c r="S514" i="19" s="1"/>
  <c r="C514" i="19"/>
  <c r="D511" i="16"/>
  <c r="E514" i="19" s="1"/>
  <c r="F511" i="16"/>
  <c r="G514" i="19" s="1"/>
  <c r="T514" i="19" s="1"/>
  <c r="U514" i="19" s="1"/>
  <c r="E511" i="16"/>
  <c r="F514" i="19" s="1"/>
  <c r="C511" i="16"/>
  <c r="D514" i="19" s="1"/>
  <c r="R509" i="16"/>
  <c r="S512" i="19" s="1"/>
  <c r="C512" i="19"/>
  <c r="D509" i="16"/>
  <c r="E512" i="19" s="1"/>
  <c r="F509" i="16"/>
  <c r="G512" i="19" s="1"/>
  <c r="T512" i="19" s="1"/>
  <c r="U512" i="19" s="1"/>
  <c r="E509" i="16"/>
  <c r="F512" i="19" s="1"/>
  <c r="C509" i="16"/>
  <c r="D512" i="19" s="1"/>
  <c r="R507" i="16"/>
  <c r="S510" i="19" s="1"/>
  <c r="C510" i="19"/>
  <c r="D507" i="16"/>
  <c r="E510" i="19" s="1"/>
  <c r="F507" i="16"/>
  <c r="G510" i="19" s="1"/>
  <c r="T510" i="19" s="1"/>
  <c r="U510" i="19" s="1"/>
  <c r="E507" i="16"/>
  <c r="F510" i="19" s="1"/>
  <c r="C507" i="16"/>
  <c r="D510" i="19" s="1"/>
  <c r="R505" i="16"/>
  <c r="S508" i="19" s="1"/>
  <c r="C508" i="19"/>
  <c r="D505" i="16"/>
  <c r="E508" i="19" s="1"/>
  <c r="F505" i="16"/>
  <c r="G508" i="19" s="1"/>
  <c r="T508" i="19" s="1"/>
  <c r="U508" i="19" s="1"/>
  <c r="E505" i="16"/>
  <c r="F508" i="19" s="1"/>
  <c r="C505" i="16"/>
  <c r="D508" i="19" s="1"/>
  <c r="R503" i="16"/>
  <c r="S506" i="19" s="1"/>
  <c r="C506" i="19"/>
  <c r="D503" i="16"/>
  <c r="E506" i="19" s="1"/>
  <c r="F503" i="16"/>
  <c r="G506" i="19" s="1"/>
  <c r="T506" i="19" s="1"/>
  <c r="U506" i="19" s="1"/>
  <c r="E503" i="16"/>
  <c r="F506" i="19" s="1"/>
  <c r="C503" i="16"/>
  <c r="D506" i="19" s="1"/>
  <c r="R501" i="16"/>
  <c r="S504" i="19" s="1"/>
  <c r="C504" i="19"/>
  <c r="D501" i="16"/>
  <c r="E504" i="19" s="1"/>
  <c r="F501" i="16"/>
  <c r="G504" i="19" s="1"/>
  <c r="T504" i="19" s="1"/>
  <c r="U504" i="19" s="1"/>
  <c r="E501" i="16"/>
  <c r="F504" i="19" s="1"/>
  <c r="C501" i="16"/>
  <c r="D504" i="19" s="1"/>
  <c r="R499" i="16"/>
  <c r="S502" i="19" s="1"/>
  <c r="C502" i="19"/>
  <c r="D499" i="16"/>
  <c r="E502" i="19" s="1"/>
  <c r="F499" i="16"/>
  <c r="G502" i="19" s="1"/>
  <c r="T502" i="19" s="1"/>
  <c r="U502" i="19" s="1"/>
  <c r="E499" i="16"/>
  <c r="F502" i="19" s="1"/>
  <c r="C499" i="16"/>
  <c r="D502" i="19" s="1"/>
  <c r="R497" i="16"/>
  <c r="S500" i="19" s="1"/>
  <c r="C500" i="19"/>
  <c r="D497" i="16"/>
  <c r="E500" i="19" s="1"/>
  <c r="F497" i="16"/>
  <c r="G500" i="19"/>
  <c r="T500" i="19" s="1"/>
  <c r="U500" i="19" s="1"/>
  <c r="E497" i="16"/>
  <c r="F500" i="19" s="1"/>
  <c r="C497" i="16"/>
  <c r="D500" i="19" s="1"/>
  <c r="R495" i="16"/>
  <c r="S498" i="19" s="1"/>
  <c r="C498" i="19"/>
  <c r="D495" i="16"/>
  <c r="E498" i="19" s="1"/>
  <c r="F495" i="16"/>
  <c r="G498" i="19"/>
  <c r="T498" i="19" s="1"/>
  <c r="U498" i="19" s="1"/>
  <c r="E495" i="16"/>
  <c r="F498" i="19" s="1"/>
  <c r="C495" i="16"/>
  <c r="D498" i="19" s="1"/>
  <c r="R493" i="16"/>
  <c r="S496" i="19" s="1"/>
  <c r="C496" i="19"/>
  <c r="D493" i="16"/>
  <c r="E496" i="19" s="1"/>
  <c r="F493" i="16"/>
  <c r="G496" i="19" s="1"/>
  <c r="T496" i="19" s="1"/>
  <c r="U496" i="19" s="1"/>
  <c r="E493" i="16"/>
  <c r="F496" i="19" s="1"/>
  <c r="C493" i="16"/>
  <c r="D496" i="19" s="1"/>
  <c r="R491" i="16"/>
  <c r="S494" i="19" s="1"/>
  <c r="C494" i="19"/>
  <c r="D491" i="16"/>
  <c r="E494" i="19" s="1"/>
  <c r="F491" i="16"/>
  <c r="G494" i="19" s="1"/>
  <c r="T494" i="19" s="1"/>
  <c r="U494" i="19" s="1"/>
  <c r="E491" i="16"/>
  <c r="F494" i="19" s="1"/>
  <c r="C491" i="16"/>
  <c r="D494" i="19" s="1"/>
  <c r="R489" i="16"/>
  <c r="S492" i="19" s="1"/>
  <c r="C492" i="19"/>
  <c r="D489" i="16"/>
  <c r="E492" i="19" s="1"/>
  <c r="F489" i="16"/>
  <c r="G492" i="19" s="1"/>
  <c r="T492" i="19" s="1"/>
  <c r="U492" i="19" s="1"/>
  <c r="E489" i="16"/>
  <c r="F492" i="19" s="1"/>
  <c r="C489" i="16"/>
  <c r="D492" i="19" s="1"/>
  <c r="R487" i="16"/>
  <c r="S490" i="19" s="1"/>
  <c r="C490" i="19"/>
  <c r="D487" i="16"/>
  <c r="E490" i="19" s="1"/>
  <c r="F487" i="16"/>
  <c r="G490" i="19" s="1"/>
  <c r="T490" i="19" s="1"/>
  <c r="U490" i="19" s="1"/>
  <c r="E487" i="16"/>
  <c r="F490" i="19" s="1"/>
  <c r="C487" i="16"/>
  <c r="D490" i="19" s="1"/>
  <c r="R485" i="16"/>
  <c r="S488" i="19" s="1"/>
  <c r="C488" i="19"/>
  <c r="D485" i="16"/>
  <c r="E488" i="19" s="1"/>
  <c r="F485" i="16"/>
  <c r="G488" i="19" s="1"/>
  <c r="T488" i="19" s="1"/>
  <c r="U488" i="19" s="1"/>
  <c r="E485" i="16"/>
  <c r="F488" i="19" s="1"/>
  <c r="C485" i="16"/>
  <c r="D488" i="19" s="1"/>
  <c r="F7" i="16"/>
  <c r="E18" i="16"/>
  <c r="F21" i="19" s="1"/>
  <c r="C18" i="16"/>
  <c r="D21" i="19" s="1"/>
  <c r="E17" i="16"/>
  <c r="F20" i="19" s="1"/>
  <c r="C17" i="16"/>
  <c r="D20" i="19" s="1"/>
  <c r="E16" i="16"/>
  <c r="F19" i="19" s="1"/>
  <c r="C16" i="16"/>
  <c r="D19" i="19" s="1"/>
  <c r="E15" i="16"/>
  <c r="F18" i="19" s="1"/>
  <c r="C15" i="16"/>
  <c r="D18" i="19"/>
  <c r="E14" i="16"/>
  <c r="F17" i="19" s="1"/>
  <c r="C14" i="16"/>
  <c r="D17" i="19" s="1"/>
  <c r="E13" i="16"/>
  <c r="F16" i="19" s="1"/>
  <c r="C13" i="16"/>
  <c r="D16" i="19" s="1"/>
  <c r="E12" i="16"/>
  <c r="F15" i="19" s="1"/>
  <c r="C12" i="16"/>
  <c r="D15" i="19" s="1"/>
  <c r="E11" i="16"/>
  <c r="F14" i="19" s="1"/>
  <c r="C11" i="16"/>
  <c r="D14" i="19" s="1"/>
  <c r="E10" i="16"/>
  <c r="F13" i="19" s="1"/>
  <c r="C10" i="16"/>
  <c r="D13" i="19" s="1"/>
  <c r="E9" i="16"/>
  <c r="F12" i="19" s="1"/>
  <c r="C9" i="16"/>
  <c r="D12" i="19" s="1"/>
  <c r="E8" i="16"/>
  <c r="F11" i="19" s="1"/>
  <c r="C8" i="16"/>
  <c r="C12" i="19"/>
  <c r="B771" i="19" s="1"/>
  <c r="C13" i="19"/>
  <c r="C14" i="19"/>
  <c r="C15" i="19"/>
  <c r="C16" i="19"/>
  <c r="C17" i="19"/>
  <c r="C18" i="19"/>
  <c r="C19" i="19"/>
  <c r="C20" i="19"/>
  <c r="C21" i="19"/>
  <c r="R18" i="16"/>
  <c r="S21" i="19" s="1"/>
  <c r="R14" i="16"/>
  <c r="S17" i="19" s="1"/>
  <c r="R10" i="16"/>
  <c r="S13" i="19" s="1"/>
  <c r="H11" i="21"/>
  <c r="J11" i="21"/>
  <c r="L11" i="21"/>
  <c r="N11" i="21"/>
  <c r="H12" i="21"/>
  <c r="J12" i="21"/>
  <c r="L12" i="21"/>
  <c r="N12" i="21"/>
  <c r="H13" i="21"/>
  <c r="J13" i="21"/>
  <c r="L13" i="21"/>
  <c r="N13" i="21"/>
  <c r="H14" i="21"/>
  <c r="J14" i="21"/>
  <c r="L14" i="21"/>
  <c r="N14" i="21"/>
  <c r="O10" i="21"/>
  <c r="M10" i="21"/>
  <c r="K10" i="21"/>
  <c r="I10" i="21"/>
  <c r="E10" i="21"/>
  <c r="I11" i="21"/>
  <c r="K11" i="21"/>
  <c r="M11" i="21"/>
  <c r="O11" i="21"/>
  <c r="I12" i="21"/>
  <c r="K12" i="21"/>
  <c r="M12" i="21"/>
  <c r="O12" i="21"/>
  <c r="I13" i="21"/>
  <c r="K13" i="21"/>
  <c r="M13" i="21"/>
  <c r="O13" i="21"/>
  <c r="I14" i="21"/>
  <c r="K14" i="21"/>
  <c r="M14" i="21"/>
  <c r="O14" i="21"/>
  <c r="N10" i="21"/>
  <c r="L10" i="21"/>
  <c r="J10" i="21"/>
  <c r="H10" i="21"/>
  <c r="D10" i="21"/>
  <c r="E7" i="16"/>
  <c r="F10" i="19" s="1"/>
  <c r="F18" i="16"/>
  <c r="G21" i="19" s="1"/>
  <c r="T21" i="19" s="1"/>
  <c r="U21" i="19" s="1"/>
  <c r="F17" i="16"/>
  <c r="G20" i="19" s="1"/>
  <c r="T20" i="19" s="1"/>
  <c r="U20" i="19" s="1"/>
  <c r="D17" i="16"/>
  <c r="E20" i="19" s="1"/>
  <c r="F16" i="16"/>
  <c r="G19" i="19" s="1"/>
  <c r="T19" i="19" s="1"/>
  <c r="U19" i="19" s="1"/>
  <c r="F15" i="16"/>
  <c r="G18" i="19" s="1"/>
  <c r="T18" i="19" s="1"/>
  <c r="U18" i="19" s="1"/>
  <c r="D15" i="16"/>
  <c r="E18" i="19" s="1"/>
  <c r="F14" i="16"/>
  <c r="G17" i="19" s="1"/>
  <c r="T17" i="19" s="1"/>
  <c r="U17" i="19" s="1"/>
  <c r="F13" i="16"/>
  <c r="G16" i="19" s="1"/>
  <c r="T16" i="19" s="1"/>
  <c r="U16" i="19" s="1"/>
  <c r="D13" i="16"/>
  <c r="E16" i="19" s="1"/>
  <c r="F12" i="16"/>
  <c r="G15" i="19" s="1"/>
  <c r="T15" i="19" s="1"/>
  <c r="U15" i="19" s="1"/>
  <c r="F11" i="16"/>
  <c r="G14" i="19" s="1"/>
  <c r="T14" i="19" s="1"/>
  <c r="U14" i="19" s="1"/>
  <c r="D11" i="16"/>
  <c r="E14" i="19" s="1"/>
  <c r="F10" i="16"/>
  <c r="G13" i="19" s="1"/>
  <c r="T13" i="19" s="1"/>
  <c r="U13" i="19" s="1"/>
  <c r="F9" i="16"/>
  <c r="G12" i="19" s="1"/>
  <c r="T12" i="19" s="1"/>
  <c r="U12" i="19" s="1"/>
  <c r="D9" i="16"/>
  <c r="E12" i="19" s="1"/>
  <c r="F8" i="16"/>
  <c r="G11" i="19" s="1"/>
  <c r="T11" i="19" s="1"/>
  <c r="U11" i="19" s="1"/>
  <c r="D8" i="16"/>
  <c r="C10" i="19"/>
  <c r="R472" i="16"/>
  <c r="S475" i="19" s="1"/>
  <c r="C475" i="19"/>
  <c r="D472" i="16"/>
  <c r="E475" i="19" s="1"/>
  <c r="F472" i="16"/>
  <c r="G475" i="19" s="1"/>
  <c r="T475" i="19" s="1"/>
  <c r="U475" i="19" s="1"/>
  <c r="E472" i="16"/>
  <c r="F475" i="19" s="1"/>
  <c r="C472" i="16"/>
  <c r="D475" i="19" s="1"/>
  <c r="R470" i="16"/>
  <c r="S473" i="19" s="1"/>
  <c r="C473" i="19"/>
  <c r="D470" i="16"/>
  <c r="E473" i="19" s="1"/>
  <c r="F470" i="16"/>
  <c r="G473" i="19" s="1"/>
  <c r="T473" i="19" s="1"/>
  <c r="U473" i="19" s="1"/>
  <c r="E470" i="16"/>
  <c r="F473" i="19" s="1"/>
  <c r="C470" i="16"/>
  <c r="D473" i="19" s="1"/>
  <c r="R468" i="16"/>
  <c r="S471" i="19" s="1"/>
  <c r="D468" i="16"/>
  <c r="E471" i="19" s="1"/>
  <c r="F468" i="16"/>
  <c r="G471" i="19" s="1"/>
  <c r="T471" i="19" s="1"/>
  <c r="U471" i="19" s="1"/>
  <c r="C471" i="19"/>
  <c r="E468" i="16"/>
  <c r="F471" i="19" s="1"/>
  <c r="C468" i="16"/>
  <c r="D471" i="19" s="1"/>
  <c r="R466" i="16"/>
  <c r="S469" i="19" s="1"/>
  <c r="C469" i="19"/>
  <c r="D466" i="16"/>
  <c r="E469" i="19" s="1"/>
  <c r="F466" i="16"/>
  <c r="G469" i="19" s="1"/>
  <c r="T469" i="19" s="1"/>
  <c r="U469" i="19" s="1"/>
  <c r="E466" i="16"/>
  <c r="F469" i="19"/>
  <c r="C466" i="16"/>
  <c r="D469" i="19" s="1"/>
  <c r="R464" i="16"/>
  <c r="S467" i="19" s="1"/>
  <c r="C467" i="19"/>
  <c r="D464" i="16"/>
  <c r="E467" i="19" s="1"/>
  <c r="F464" i="16"/>
  <c r="G467" i="19" s="1"/>
  <c r="T467" i="19" s="1"/>
  <c r="U467" i="19" s="1"/>
  <c r="E464" i="16"/>
  <c r="F467" i="19" s="1"/>
  <c r="C464" i="16"/>
  <c r="D467" i="19" s="1"/>
  <c r="R462" i="16"/>
  <c r="S465" i="19" s="1"/>
  <c r="C465" i="19"/>
  <c r="D462" i="16"/>
  <c r="E465" i="19" s="1"/>
  <c r="F462" i="16"/>
  <c r="G465" i="19" s="1"/>
  <c r="T465" i="19" s="1"/>
  <c r="U465" i="19" s="1"/>
  <c r="E462" i="16"/>
  <c r="F465" i="19" s="1"/>
  <c r="C462" i="16"/>
  <c r="D465" i="19" s="1"/>
  <c r="R460" i="16"/>
  <c r="S463" i="19" s="1"/>
  <c r="D460" i="16"/>
  <c r="E463" i="19"/>
  <c r="F460" i="16"/>
  <c r="G463" i="19" s="1"/>
  <c r="T463" i="19" s="1"/>
  <c r="U463" i="19" s="1"/>
  <c r="C463" i="19"/>
  <c r="E460" i="16"/>
  <c r="F463" i="19" s="1"/>
  <c r="C460" i="16"/>
  <c r="D463" i="19" s="1"/>
  <c r="R458" i="16"/>
  <c r="S461" i="19" s="1"/>
  <c r="C461" i="19"/>
  <c r="D458" i="16"/>
  <c r="E461" i="19" s="1"/>
  <c r="F458" i="16"/>
  <c r="G461" i="19" s="1"/>
  <c r="T461" i="19" s="1"/>
  <c r="U461" i="19" s="1"/>
  <c r="E458" i="16"/>
  <c r="F461" i="19" s="1"/>
  <c r="C458" i="16"/>
  <c r="D461" i="19" s="1"/>
  <c r="R456" i="16"/>
  <c r="S459" i="19" s="1"/>
  <c r="D456" i="16"/>
  <c r="E459" i="19" s="1"/>
  <c r="F456" i="16"/>
  <c r="G459" i="19" s="1"/>
  <c r="T459" i="19" s="1"/>
  <c r="U459" i="19" s="1"/>
  <c r="C459" i="19"/>
  <c r="E456" i="16"/>
  <c r="F459" i="19" s="1"/>
  <c r="C456" i="16"/>
  <c r="D459" i="19" s="1"/>
  <c r="R454" i="16"/>
  <c r="S457" i="19" s="1"/>
  <c r="C457" i="19"/>
  <c r="D454" i="16"/>
  <c r="E457" i="19" s="1"/>
  <c r="F454" i="16"/>
  <c r="G457" i="19" s="1"/>
  <c r="T457" i="19" s="1"/>
  <c r="U457" i="19" s="1"/>
  <c r="E454" i="16"/>
  <c r="F457" i="19" s="1"/>
  <c r="C454" i="16"/>
  <c r="D457" i="19" s="1"/>
  <c r="R452" i="16"/>
  <c r="S455" i="19" s="1"/>
  <c r="D452" i="16"/>
  <c r="E455" i="19" s="1"/>
  <c r="F452" i="16"/>
  <c r="G455" i="19" s="1"/>
  <c r="T455" i="19" s="1"/>
  <c r="U455" i="19" s="1"/>
  <c r="C455" i="19"/>
  <c r="E452" i="16"/>
  <c r="F455" i="19" s="1"/>
  <c r="C452" i="16"/>
  <c r="D455" i="19" s="1"/>
  <c r="R450" i="16"/>
  <c r="S453" i="19" s="1"/>
  <c r="C453" i="19"/>
  <c r="D450" i="16"/>
  <c r="E453" i="19" s="1"/>
  <c r="F450" i="16"/>
  <c r="G453" i="19" s="1"/>
  <c r="T453" i="19" s="1"/>
  <c r="U453" i="19" s="1"/>
  <c r="E450" i="16"/>
  <c r="F453" i="19" s="1"/>
  <c r="C450" i="16"/>
  <c r="D453" i="19" s="1"/>
  <c r="R448" i="16"/>
  <c r="S451" i="19" s="1"/>
  <c r="D448" i="16"/>
  <c r="E451" i="19" s="1"/>
  <c r="F448" i="16"/>
  <c r="G451" i="19" s="1"/>
  <c r="T451" i="19" s="1"/>
  <c r="U451" i="19" s="1"/>
  <c r="C451" i="19"/>
  <c r="E448" i="16"/>
  <c r="F451" i="19" s="1"/>
  <c r="C448" i="16"/>
  <c r="D451" i="19" s="1"/>
  <c r="R446" i="16"/>
  <c r="S449" i="19" s="1"/>
  <c r="C449" i="19"/>
  <c r="D446" i="16"/>
  <c r="E449" i="19" s="1"/>
  <c r="F446" i="16"/>
  <c r="G449" i="19" s="1"/>
  <c r="T449" i="19" s="1"/>
  <c r="U449" i="19" s="1"/>
  <c r="E446" i="16"/>
  <c r="F449" i="19" s="1"/>
  <c r="C446" i="16"/>
  <c r="D449" i="19" s="1"/>
  <c r="R444" i="16"/>
  <c r="S447" i="19" s="1"/>
  <c r="D444" i="16"/>
  <c r="E447" i="19" s="1"/>
  <c r="F444" i="16"/>
  <c r="G447" i="19" s="1"/>
  <c r="T447" i="19" s="1"/>
  <c r="U447" i="19" s="1"/>
  <c r="C447" i="19"/>
  <c r="E444" i="16"/>
  <c r="F447" i="19" s="1"/>
  <c r="C444" i="16"/>
  <c r="D447" i="19" s="1"/>
  <c r="R442" i="16"/>
  <c r="S445" i="19" s="1"/>
  <c r="C445" i="19"/>
  <c r="D442" i="16"/>
  <c r="E445" i="19"/>
  <c r="F442" i="16"/>
  <c r="G445" i="19" s="1"/>
  <c r="T445" i="19" s="1"/>
  <c r="U445" i="19" s="1"/>
  <c r="E442" i="16"/>
  <c r="F445" i="19" s="1"/>
  <c r="C442" i="16"/>
  <c r="D445" i="19" s="1"/>
  <c r="R440" i="16"/>
  <c r="S443" i="19" s="1"/>
  <c r="D440" i="16"/>
  <c r="E443" i="19" s="1"/>
  <c r="F440" i="16"/>
  <c r="G443" i="19" s="1"/>
  <c r="T443" i="19" s="1"/>
  <c r="U443" i="19" s="1"/>
  <c r="C443" i="19"/>
  <c r="E440" i="16"/>
  <c r="F443" i="19" s="1"/>
  <c r="C440" i="16"/>
  <c r="D443" i="19" s="1"/>
  <c r="R438" i="16"/>
  <c r="S441" i="19" s="1"/>
  <c r="C441" i="19"/>
  <c r="D438" i="16"/>
  <c r="E441" i="19" s="1"/>
  <c r="F438" i="16"/>
  <c r="G441" i="19" s="1"/>
  <c r="T441" i="19" s="1"/>
  <c r="U441" i="19" s="1"/>
  <c r="E438" i="16"/>
  <c r="F441" i="19" s="1"/>
  <c r="C438" i="16"/>
  <c r="D441" i="19" s="1"/>
  <c r="R436" i="16"/>
  <c r="S439" i="19" s="1"/>
  <c r="D436" i="16"/>
  <c r="E439" i="19" s="1"/>
  <c r="F436" i="16"/>
  <c r="G439" i="19" s="1"/>
  <c r="T439" i="19" s="1"/>
  <c r="U439" i="19" s="1"/>
  <c r="C439" i="19"/>
  <c r="E436" i="16"/>
  <c r="F439" i="19" s="1"/>
  <c r="C436" i="16"/>
  <c r="D439" i="19" s="1"/>
  <c r="R434" i="16"/>
  <c r="S437" i="19" s="1"/>
  <c r="C437" i="19"/>
  <c r="D434" i="16"/>
  <c r="E437" i="19" s="1"/>
  <c r="F434" i="16"/>
  <c r="G437" i="19" s="1"/>
  <c r="T437" i="19" s="1"/>
  <c r="U437" i="19" s="1"/>
  <c r="E434" i="16"/>
  <c r="F437" i="19" s="1"/>
  <c r="C434" i="16"/>
  <c r="D437" i="19" s="1"/>
  <c r="R432" i="16"/>
  <c r="S435" i="19" s="1"/>
  <c r="D432" i="16"/>
  <c r="E435" i="19" s="1"/>
  <c r="F432" i="16"/>
  <c r="G435" i="19" s="1"/>
  <c r="T435" i="19" s="1"/>
  <c r="U435" i="19" s="1"/>
  <c r="C435" i="19"/>
  <c r="E432" i="16"/>
  <c r="F435" i="19" s="1"/>
  <c r="C432" i="16"/>
  <c r="D435" i="19" s="1"/>
  <c r="R430" i="16"/>
  <c r="S433" i="19" s="1"/>
  <c r="C433" i="19"/>
  <c r="D430" i="16"/>
  <c r="E433" i="19" s="1"/>
  <c r="F430" i="16"/>
  <c r="G433" i="19" s="1"/>
  <c r="T433" i="19" s="1"/>
  <c r="U433" i="19" s="1"/>
  <c r="E430" i="16"/>
  <c r="F433" i="19" s="1"/>
  <c r="C430" i="16"/>
  <c r="D433" i="19" s="1"/>
  <c r="R428" i="16"/>
  <c r="S431" i="19" s="1"/>
  <c r="D428" i="16"/>
  <c r="E431" i="19" s="1"/>
  <c r="F428" i="16"/>
  <c r="G431" i="19" s="1"/>
  <c r="T431" i="19" s="1"/>
  <c r="U431" i="19" s="1"/>
  <c r="C431" i="19"/>
  <c r="E428" i="16"/>
  <c r="F431" i="19" s="1"/>
  <c r="C428" i="16"/>
  <c r="D431" i="19" s="1"/>
  <c r="R426" i="16"/>
  <c r="S429" i="19" s="1"/>
  <c r="C429" i="19"/>
  <c r="D426" i="16"/>
  <c r="E429" i="19" s="1"/>
  <c r="F426" i="16"/>
  <c r="G429" i="19" s="1"/>
  <c r="T429" i="19" s="1"/>
  <c r="U429" i="19" s="1"/>
  <c r="E426" i="16"/>
  <c r="F429" i="19" s="1"/>
  <c r="C426" i="16"/>
  <c r="D429" i="19" s="1"/>
  <c r="R424" i="16"/>
  <c r="S427" i="19" s="1"/>
  <c r="D424" i="16"/>
  <c r="E427" i="19" s="1"/>
  <c r="F424" i="16"/>
  <c r="G427" i="19" s="1"/>
  <c r="T427" i="19" s="1"/>
  <c r="U427" i="19" s="1"/>
  <c r="C427" i="19"/>
  <c r="E424" i="16"/>
  <c r="F427" i="19" s="1"/>
  <c r="C424" i="16"/>
  <c r="D427" i="19" s="1"/>
  <c r="R422" i="16"/>
  <c r="S425" i="19" s="1"/>
  <c r="C425" i="19"/>
  <c r="D422" i="16"/>
  <c r="E425" i="19" s="1"/>
  <c r="F422" i="16"/>
  <c r="G425" i="19" s="1"/>
  <c r="T425" i="19" s="1"/>
  <c r="U425" i="19" s="1"/>
  <c r="E422" i="16"/>
  <c r="F425" i="19" s="1"/>
  <c r="C422" i="16"/>
  <c r="D425" i="19" s="1"/>
  <c r="R420" i="16"/>
  <c r="S423" i="19" s="1"/>
  <c r="D420" i="16"/>
  <c r="E423" i="19" s="1"/>
  <c r="F420" i="16"/>
  <c r="G423" i="19" s="1"/>
  <c r="T423" i="19" s="1"/>
  <c r="U423" i="19" s="1"/>
  <c r="C423" i="19"/>
  <c r="E420" i="16"/>
  <c r="F423" i="19"/>
  <c r="C420" i="16"/>
  <c r="D423" i="19" s="1"/>
  <c r="R418" i="16"/>
  <c r="S421" i="19" s="1"/>
  <c r="C421" i="19"/>
  <c r="D418" i="16"/>
  <c r="E421" i="19" s="1"/>
  <c r="F418" i="16"/>
  <c r="G421" i="19" s="1"/>
  <c r="T421" i="19" s="1"/>
  <c r="U421" i="19" s="1"/>
  <c r="E418" i="16"/>
  <c r="F421" i="19" s="1"/>
  <c r="C418" i="16"/>
  <c r="D421" i="19" s="1"/>
  <c r="R416" i="16"/>
  <c r="S419" i="19" s="1"/>
  <c r="D416" i="16"/>
  <c r="E419" i="19" s="1"/>
  <c r="F416" i="16"/>
  <c r="G419" i="19" s="1"/>
  <c r="T419" i="19" s="1"/>
  <c r="U419" i="19" s="1"/>
  <c r="C419" i="19"/>
  <c r="E416" i="16"/>
  <c r="F419" i="19" s="1"/>
  <c r="C416" i="16"/>
  <c r="D419" i="19" s="1"/>
  <c r="R414" i="16"/>
  <c r="S417" i="19" s="1"/>
  <c r="C417" i="19"/>
  <c r="D414" i="16"/>
  <c r="E417" i="19" s="1"/>
  <c r="F414" i="16"/>
  <c r="G417" i="19" s="1"/>
  <c r="T417" i="19" s="1"/>
  <c r="U417" i="19" s="1"/>
  <c r="E414" i="16"/>
  <c r="F417" i="19" s="1"/>
  <c r="C414" i="16"/>
  <c r="D417" i="19" s="1"/>
  <c r="R412" i="16"/>
  <c r="S415" i="19" s="1"/>
  <c r="D412" i="16"/>
  <c r="E415" i="19" s="1"/>
  <c r="F412" i="16"/>
  <c r="G415" i="19" s="1"/>
  <c r="T415" i="19" s="1"/>
  <c r="U415" i="19" s="1"/>
  <c r="C415" i="19"/>
  <c r="E412" i="16"/>
  <c r="F415" i="19" s="1"/>
  <c r="C412" i="16"/>
  <c r="D415" i="19" s="1"/>
  <c r="R410" i="16"/>
  <c r="S413" i="19" s="1"/>
  <c r="C413" i="19"/>
  <c r="D410" i="16"/>
  <c r="E413" i="19" s="1"/>
  <c r="F410" i="16"/>
  <c r="G413" i="19" s="1"/>
  <c r="T413" i="19" s="1"/>
  <c r="U413" i="19" s="1"/>
  <c r="E410" i="16"/>
  <c r="F413" i="19" s="1"/>
  <c r="C410" i="16"/>
  <c r="D413" i="19" s="1"/>
  <c r="R408" i="16"/>
  <c r="S411" i="19" s="1"/>
  <c r="D408" i="16"/>
  <c r="E411" i="19" s="1"/>
  <c r="F408" i="16"/>
  <c r="G411" i="19" s="1"/>
  <c r="T411" i="19" s="1"/>
  <c r="U411" i="19" s="1"/>
  <c r="C411" i="19"/>
  <c r="E408" i="16"/>
  <c r="F411" i="19" s="1"/>
  <c r="C408" i="16"/>
  <c r="D411" i="19" s="1"/>
  <c r="R406" i="16"/>
  <c r="S409" i="19" s="1"/>
  <c r="C409" i="19"/>
  <c r="D406" i="16"/>
  <c r="E409" i="19" s="1"/>
  <c r="F406" i="16"/>
  <c r="G409" i="19" s="1"/>
  <c r="T409" i="19" s="1"/>
  <c r="U409" i="19" s="1"/>
  <c r="E406" i="16"/>
  <c r="F409" i="19" s="1"/>
  <c r="C406" i="16"/>
  <c r="D409" i="19" s="1"/>
  <c r="R404" i="16"/>
  <c r="S407" i="19" s="1"/>
  <c r="D404" i="16"/>
  <c r="E407" i="19" s="1"/>
  <c r="F404" i="16"/>
  <c r="G407" i="19" s="1"/>
  <c r="T407" i="19" s="1"/>
  <c r="U407" i="19" s="1"/>
  <c r="C407" i="19"/>
  <c r="E404" i="16"/>
  <c r="F407" i="19" s="1"/>
  <c r="C404" i="16"/>
  <c r="D407" i="19"/>
  <c r="R402" i="16"/>
  <c r="S405" i="19" s="1"/>
  <c r="C405" i="19"/>
  <c r="D402" i="16"/>
  <c r="E405" i="19" s="1"/>
  <c r="F402" i="16"/>
  <c r="G405" i="19" s="1"/>
  <c r="T405" i="19" s="1"/>
  <c r="U405" i="19" s="1"/>
  <c r="E402" i="16"/>
  <c r="F405" i="19" s="1"/>
  <c r="C402" i="16"/>
  <c r="D405" i="19" s="1"/>
  <c r="R400" i="16"/>
  <c r="S403" i="19" s="1"/>
  <c r="D400" i="16"/>
  <c r="E403" i="19" s="1"/>
  <c r="F400" i="16"/>
  <c r="G403" i="19" s="1"/>
  <c r="T403" i="19" s="1"/>
  <c r="U403" i="19" s="1"/>
  <c r="C403" i="19"/>
  <c r="E400" i="16"/>
  <c r="F403" i="19" s="1"/>
  <c r="C400" i="16"/>
  <c r="D403" i="19" s="1"/>
  <c r="R398" i="16"/>
  <c r="S401" i="19" s="1"/>
  <c r="C401" i="19"/>
  <c r="D398" i="16"/>
  <c r="E401" i="19" s="1"/>
  <c r="F398" i="16"/>
  <c r="G401" i="19" s="1"/>
  <c r="T401" i="19" s="1"/>
  <c r="U401" i="19" s="1"/>
  <c r="E398" i="16"/>
  <c r="F401" i="19" s="1"/>
  <c r="C398" i="16"/>
  <c r="D401" i="19" s="1"/>
  <c r="R396" i="16"/>
  <c r="S399" i="19" s="1"/>
  <c r="D396" i="16"/>
  <c r="E399" i="19" s="1"/>
  <c r="F396" i="16"/>
  <c r="G399" i="19" s="1"/>
  <c r="T399" i="19" s="1"/>
  <c r="U399" i="19" s="1"/>
  <c r="C399" i="19"/>
  <c r="E396" i="16"/>
  <c r="F399" i="19" s="1"/>
  <c r="C396" i="16"/>
  <c r="D399" i="19" s="1"/>
  <c r="R394" i="16"/>
  <c r="S397" i="19" s="1"/>
  <c r="C397" i="19"/>
  <c r="D394" i="16"/>
  <c r="E397" i="19" s="1"/>
  <c r="F394" i="16"/>
  <c r="G397" i="19" s="1"/>
  <c r="T397" i="19" s="1"/>
  <c r="U397" i="19" s="1"/>
  <c r="E394" i="16"/>
  <c r="F397" i="19" s="1"/>
  <c r="C394" i="16"/>
  <c r="D397" i="19" s="1"/>
  <c r="R392" i="16"/>
  <c r="S395" i="19" s="1"/>
  <c r="D392" i="16"/>
  <c r="E395" i="19" s="1"/>
  <c r="F392" i="16"/>
  <c r="G395" i="19" s="1"/>
  <c r="T395" i="19" s="1"/>
  <c r="U395" i="19" s="1"/>
  <c r="C395" i="19"/>
  <c r="E392" i="16"/>
  <c r="F395" i="19" s="1"/>
  <c r="C392" i="16"/>
  <c r="D395" i="19" s="1"/>
  <c r="R390" i="16"/>
  <c r="S393" i="19" s="1"/>
  <c r="C393" i="19"/>
  <c r="D390" i="16"/>
  <c r="E393" i="19" s="1"/>
  <c r="F390" i="16"/>
  <c r="G393" i="19" s="1"/>
  <c r="T393" i="19" s="1"/>
  <c r="U393" i="19" s="1"/>
  <c r="E390" i="16"/>
  <c r="F393" i="19" s="1"/>
  <c r="C390" i="16"/>
  <c r="D393" i="19" s="1"/>
  <c r="R388" i="16"/>
  <c r="S391" i="19" s="1"/>
  <c r="D388" i="16"/>
  <c r="E391" i="19" s="1"/>
  <c r="F388" i="16"/>
  <c r="G391" i="19" s="1"/>
  <c r="T391" i="19" s="1"/>
  <c r="U391" i="19" s="1"/>
  <c r="C391" i="19"/>
  <c r="E388" i="16"/>
  <c r="F391" i="19"/>
  <c r="C388" i="16"/>
  <c r="D391" i="19" s="1"/>
  <c r="R386" i="16"/>
  <c r="S389" i="19" s="1"/>
  <c r="C389" i="19"/>
  <c r="D386" i="16"/>
  <c r="E389" i="19" s="1"/>
  <c r="F386" i="16"/>
  <c r="G389" i="19" s="1"/>
  <c r="T389" i="19" s="1"/>
  <c r="U389" i="19" s="1"/>
  <c r="E386" i="16"/>
  <c r="F389" i="19" s="1"/>
  <c r="C386" i="16"/>
  <c r="D389" i="19" s="1"/>
  <c r="R384" i="16"/>
  <c r="S387" i="19" s="1"/>
  <c r="D384" i="16"/>
  <c r="E387" i="19" s="1"/>
  <c r="F384" i="16"/>
  <c r="G387" i="19" s="1"/>
  <c r="T387" i="19" s="1"/>
  <c r="U387" i="19" s="1"/>
  <c r="C387" i="19"/>
  <c r="E384" i="16"/>
  <c r="F387" i="19" s="1"/>
  <c r="C384" i="16"/>
  <c r="D387" i="19" s="1"/>
  <c r="R382" i="16"/>
  <c r="S385" i="19" s="1"/>
  <c r="C385" i="19"/>
  <c r="D382" i="16"/>
  <c r="E385" i="19" s="1"/>
  <c r="F382" i="16"/>
  <c r="G385" i="19" s="1"/>
  <c r="T385" i="19" s="1"/>
  <c r="U385" i="19" s="1"/>
  <c r="E382" i="16"/>
  <c r="F385" i="19" s="1"/>
  <c r="C382" i="16"/>
  <c r="D385" i="19" s="1"/>
  <c r="R380" i="16"/>
  <c r="S383" i="19" s="1"/>
  <c r="D380" i="16"/>
  <c r="E383" i="19" s="1"/>
  <c r="F380" i="16"/>
  <c r="G383" i="19" s="1"/>
  <c r="T383" i="19" s="1"/>
  <c r="U383" i="19" s="1"/>
  <c r="C383" i="19"/>
  <c r="E380" i="16"/>
  <c r="F383" i="19" s="1"/>
  <c r="C380" i="16"/>
  <c r="D383" i="19" s="1"/>
  <c r="R378" i="16"/>
  <c r="S381" i="19" s="1"/>
  <c r="C381" i="19"/>
  <c r="D378" i="16"/>
  <c r="E381" i="19" s="1"/>
  <c r="F378" i="16"/>
  <c r="G381" i="19" s="1"/>
  <c r="T381" i="19" s="1"/>
  <c r="U381" i="19" s="1"/>
  <c r="E378" i="16"/>
  <c r="F381" i="19" s="1"/>
  <c r="C378" i="16"/>
  <c r="D381" i="19" s="1"/>
  <c r="R376" i="16"/>
  <c r="S379" i="19" s="1"/>
  <c r="D376" i="16"/>
  <c r="E379" i="19" s="1"/>
  <c r="F376" i="16"/>
  <c r="G379" i="19" s="1"/>
  <c r="T379" i="19" s="1"/>
  <c r="U379" i="19" s="1"/>
  <c r="C379" i="19"/>
  <c r="E376" i="16"/>
  <c r="F379" i="19" s="1"/>
  <c r="C376" i="16"/>
  <c r="D379" i="19" s="1"/>
  <c r="R374" i="16"/>
  <c r="S377" i="19" s="1"/>
  <c r="C377" i="19"/>
  <c r="D374" i="16"/>
  <c r="E377" i="19" s="1"/>
  <c r="F374" i="16"/>
  <c r="G377" i="19" s="1"/>
  <c r="T377" i="19" s="1"/>
  <c r="U377" i="19" s="1"/>
  <c r="E374" i="16"/>
  <c r="F377" i="19" s="1"/>
  <c r="C374" i="16"/>
  <c r="D377" i="19" s="1"/>
  <c r="R372" i="16"/>
  <c r="S375" i="19" s="1"/>
  <c r="D372" i="16"/>
  <c r="E375" i="19" s="1"/>
  <c r="F372" i="16"/>
  <c r="G375" i="19" s="1"/>
  <c r="T375" i="19" s="1"/>
  <c r="U375" i="19" s="1"/>
  <c r="C375" i="19"/>
  <c r="E372" i="16"/>
  <c r="F375" i="19" s="1"/>
  <c r="C372" i="16"/>
  <c r="D375" i="19" s="1"/>
  <c r="R370" i="16"/>
  <c r="S373" i="19" s="1"/>
  <c r="C373" i="19"/>
  <c r="D370" i="16"/>
  <c r="E373" i="19" s="1"/>
  <c r="F370" i="16"/>
  <c r="G373" i="19" s="1"/>
  <c r="T373" i="19" s="1"/>
  <c r="U373" i="19" s="1"/>
  <c r="E370" i="16"/>
  <c r="F373" i="19" s="1"/>
  <c r="C370" i="16"/>
  <c r="D373" i="19" s="1"/>
  <c r="R368" i="16"/>
  <c r="S371" i="19" s="1"/>
  <c r="D368" i="16"/>
  <c r="E371" i="19" s="1"/>
  <c r="F368" i="16"/>
  <c r="G371" i="19" s="1"/>
  <c r="T371" i="19" s="1"/>
  <c r="U371" i="19" s="1"/>
  <c r="C371" i="19"/>
  <c r="E368" i="16"/>
  <c r="F371" i="19" s="1"/>
  <c r="C368" i="16"/>
  <c r="D371" i="19" s="1"/>
  <c r="R366" i="16"/>
  <c r="S369" i="19" s="1"/>
  <c r="C369" i="19"/>
  <c r="D366" i="16"/>
  <c r="E369" i="19" s="1"/>
  <c r="F366" i="16"/>
  <c r="G369" i="19" s="1"/>
  <c r="T369" i="19" s="1"/>
  <c r="U369" i="19" s="1"/>
  <c r="E366" i="16"/>
  <c r="F369" i="19" s="1"/>
  <c r="C366" i="16"/>
  <c r="D369" i="19" s="1"/>
  <c r="R364" i="16"/>
  <c r="S367" i="19" s="1"/>
  <c r="D364" i="16"/>
  <c r="E367" i="19" s="1"/>
  <c r="F364" i="16"/>
  <c r="G367" i="19" s="1"/>
  <c r="T367" i="19" s="1"/>
  <c r="U367" i="19" s="1"/>
  <c r="C367" i="19"/>
  <c r="E364" i="16"/>
  <c r="F367" i="19" s="1"/>
  <c r="C364" i="16"/>
  <c r="D367" i="19" s="1"/>
  <c r="R362" i="16"/>
  <c r="S365" i="19" s="1"/>
  <c r="C365" i="19"/>
  <c r="D362" i="16"/>
  <c r="E365" i="19" s="1"/>
  <c r="F362" i="16"/>
  <c r="G365" i="19" s="1"/>
  <c r="T365" i="19" s="1"/>
  <c r="U365" i="19" s="1"/>
  <c r="E362" i="16"/>
  <c r="F365" i="19" s="1"/>
  <c r="C362" i="16"/>
  <c r="D365" i="19" s="1"/>
  <c r="R360" i="16"/>
  <c r="S363" i="19" s="1"/>
  <c r="D360" i="16"/>
  <c r="E363" i="19" s="1"/>
  <c r="F360" i="16"/>
  <c r="G363" i="19" s="1"/>
  <c r="T363" i="19" s="1"/>
  <c r="U363" i="19" s="1"/>
  <c r="C363" i="19"/>
  <c r="E360" i="16"/>
  <c r="F363" i="19" s="1"/>
  <c r="C360" i="16"/>
  <c r="D363" i="19" s="1"/>
  <c r="R358" i="16"/>
  <c r="S361" i="19" s="1"/>
  <c r="C361" i="19"/>
  <c r="D358" i="16"/>
  <c r="E361" i="19" s="1"/>
  <c r="F358" i="16"/>
  <c r="G361" i="19" s="1"/>
  <c r="T361" i="19" s="1"/>
  <c r="U361" i="19" s="1"/>
  <c r="E358" i="16"/>
  <c r="F361" i="19" s="1"/>
  <c r="C358" i="16"/>
  <c r="D361" i="19" s="1"/>
  <c r="R356" i="16"/>
  <c r="S359" i="19" s="1"/>
  <c r="D356" i="16"/>
  <c r="E359" i="19" s="1"/>
  <c r="F356" i="16"/>
  <c r="G359" i="19" s="1"/>
  <c r="T359" i="19" s="1"/>
  <c r="U359" i="19" s="1"/>
  <c r="C359" i="19"/>
  <c r="E356" i="16"/>
  <c r="F359" i="19" s="1"/>
  <c r="C356" i="16"/>
  <c r="D359" i="19" s="1"/>
  <c r="R354" i="16"/>
  <c r="S357" i="19" s="1"/>
  <c r="C357" i="19"/>
  <c r="D354" i="16"/>
  <c r="E357" i="19" s="1"/>
  <c r="F354" i="16"/>
  <c r="G357" i="19" s="1"/>
  <c r="T357" i="19" s="1"/>
  <c r="U357" i="19" s="1"/>
  <c r="E354" i="16"/>
  <c r="F357" i="19" s="1"/>
  <c r="C354" i="16"/>
  <c r="D357" i="19" s="1"/>
  <c r="R352" i="16"/>
  <c r="S355" i="19" s="1"/>
  <c r="D352" i="16"/>
  <c r="E355" i="19" s="1"/>
  <c r="F352" i="16"/>
  <c r="G355" i="19" s="1"/>
  <c r="T355" i="19" s="1"/>
  <c r="U355" i="19" s="1"/>
  <c r="C355" i="19"/>
  <c r="E352" i="16"/>
  <c r="F355" i="19" s="1"/>
  <c r="C352" i="16"/>
  <c r="D355" i="19" s="1"/>
  <c r="R350" i="16"/>
  <c r="S353" i="19" s="1"/>
  <c r="C353" i="19"/>
  <c r="D350" i="16"/>
  <c r="E353" i="19" s="1"/>
  <c r="F350" i="16"/>
  <c r="G353" i="19" s="1"/>
  <c r="T353" i="19" s="1"/>
  <c r="U353" i="19" s="1"/>
  <c r="E350" i="16"/>
  <c r="F353" i="19" s="1"/>
  <c r="C350" i="16"/>
  <c r="D353" i="19" s="1"/>
  <c r="R348" i="16"/>
  <c r="S351" i="19" s="1"/>
  <c r="D348" i="16"/>
  <c r="E351" i="19" s="1"/>
  <c r="F348" i="16"/>
  <c r="G351" i="19" s="1"/>
  <c r="T351" i="19" s="1"/>
  <c r="U351" i="19" s="1"/>
  <c r="C351" i="19"/>
  <c r="E348" i="16"/>
  <c r="F351" i="19" s="1"/>
  <c r="C348" i="16"/>
  <c r="D351" i="19" s="1"/>
  <c r="R346" i="16"/>
  <c r="S349" i="19" s="1"/>
  <c r="C349" i="19"/>
  <c r="D346" i="16"/>
  <c r="E349" i="19" s="1"/>
  <c r="F346" i="16"/>
  <c r="G349" i="19" s="1"/>
  <c r="T349" i="19" s="1"/>
  <c r="U349" i="19" s="1"/>
  <c r="E346" i="16"/>
  <c r="F349" i="19" s="1"/>
  <c r="C346" i="16"/>
  <c r="D349" i="19" s="1"/>
  <c r="R344" i="16"/>
  <c r="S347" i="19" s="1"/>
  <c r="D344" i="16"/>
  <c r="E347" i="19" s="1"/>
  <c r="F344" i="16"/>
  <c r="G347" i="19" s="1"/>
  <c r="T347" i="19" s="1"/>
  <c r="U347" i="19" s="1"/>
  <c r="C347" i="19"/>
  <c r="E344" i="16"/>
  <c r="F347" i="19" s="1"/>
  <c r="C344" i="16"/>
  <c r="D347" i="19" s="1"/>
  <c r="R342" i="16"/>
  <c r="S345" i="19" s="1"/>
  <c r="C345" i="19"/>
  <c r="D342" i="16"/>
  <c r="E345" i="19" s="1"/>
  <c r="F342" i="16"/>
  <c r="G345" i="19" s="1"/>
  <c r="T345" i="19" s="1"/>
  <c r="U345" i="19" s="1"/>
  <c r="E342" i="16"/>
  <c r="F345" i="19" s="1"/>
  <c r="C342" i="16"/>
  <c r="D345" i="19" s="1"/>
  <c r="R340" i="16"/>
  <c r="S343" i="19" s="1"/>
  <c r="D340" i="16"/>
  <c r="E343" i="19" s="1"/>
  <c r="F340" i="16"/>
  <c r="G343" i="19" s="1"/>
  <c r="T343" i="19" s="1"/>
  <c r="U343" i="19" s="1"/>
  <c r="C343" i="19"/>
  <c r="E340" i="16"/>
  <c r="F343" i="19" s="1"/>
  <c r="C340" i="16"/>
  <c r="D343" i="19" s="1"/>
  <c r="R338" i="16"/>
  <c r="S341" i="19" s="1"/>
  <c r="C341" i="19"/>
  <c r="D338" i="16"/>
  <c r="E341" i="19" s="1"/>
  <c r="F338" i="16"/>
  <c r="G341" i="19" s="1"/>
  <c r="T341" i="19" s="1"/>
  <c r="U341" i="19" s="1"/>
  <c r="E338" i="16"/>
  <c r="F341" i="19" s="1"/>
  <c r="C338" i="16"/>
  <c r="D341" i="19" s="1"/>
  <c r="R336" i="16"/>
  <c r="S339" i="19" s="1"/>
  <c r="D336" i="16"/>
  <c r="E339" i="19" s="1"/>
  <c r="F336" i="16"/>
  <c r="G339" i="19" s="1"/>
  <c r="T339" i="19" s="1"/>
  <c r="U339" i="19" s="1"/>
  <c r="C339" i="19"/>
  <c r="E336" i="16"/>
  <c r="F339" i="19" s="1"/>
  <c r="C336" i="16"/>
  <c r="D339" i="19" s="1"/>
  <c r="R334" i="16"/>
  <c r="S337" i="19" s="1"/>
  <c r="C337" i="19"/>
  <c r="D334" i="16"/>
  <c r="E337" i="19" s="1"/>
  <c r="F334" i="16"/>
  <c r="G337" i="19" s="1"/>
  <c r="T337" i="19" s="1"/>
  <c r="U337" i="19" s="1"/>
  <c r="E334" i="16"/>
  <c r="F337" i="19" s="1"/>
  <c r="C334" i="16"/>
  <c r="D337" i="19" s="1"/>
  <c r="R332" i="16"/>
  <c r="S335" i="19" s="1"/>
  <c r="D332" i="16"/>
  <c r="E335" i="19" s="1"/>
  <c r="F332" i="16"/>
  <c r="G335" i="19" s="1"/>
  <c r="T335" i="19" s="1"/>
  <c r="U335" i="19" s="1"/>
  <c r="C335" i="19"/>
  <c r="E332" i="16"/>
  <c r="F335" i="19" s="1"/>
  <c r="C332" i="16"/>
  <c r="D335" i="19" s="1"/>
  <c r="R330" i="16"/>
  <c r="S333" i="19" s="1"/>
  <c r="C333" i="19"/>
  <c r="D330" i="16"/>
  <c r="E333" i="19" s="1"/>
  <c r="F330" i="16"/>
  <c r="G333" i="19" s="1"/>
  <c r="T333" i="19" s="1"/>
  <c r="U333" i="19" s="1"/>
  <c r="E330" i="16"/>
  <c r="F333" i="19" s="1"/>
  <c r="C330" i="16"/>
  <c r="D333" i="19" s="1"/>
  <c r="R328" i="16"/>
  <c r="S331" i="19" s="1"/>
  <c r="D328" i="16"/>
  <c r="E331" i="19" s="1"/>
  <c r="F328" i="16"/>
  <c r="G331" i="19" s="1"/>
  <c r="T331" i="19" s="1"/>
  <c r="U331" i="19" s="1"/>
  <c r="C331" i="19"/>
  <c r="E328" i="16"/>
  <c r="F331" i="19" s="1"/>
  <c r="C328" i="16"/>
  <c r="D331" i="19" s="1"/>
  <c r="R326" i="16"/>
  <c r="S329" i="19" s="1"/>
  <c r="C329" i="19"/>
  <c r="D326" i="16"/>
  <c r="E329" i="19" s="1"/>
  <c r="F326" i="16"/>
  <c r="G329" i="19" s="1"/>
  <c r="T329" i="19" s="1"/>
  <c r="U329" i="19" s="1"/>
  <c r="E326" i="16"/>
  <c r="F329" i="19" s="1"/>
  <c r="C326" i="16"/>
  <c r="D329" i="19" s="1"/>
  <c r="R324" i="16"/>
  <c r="S327" i="19" s="1"/>
  <c r="D324" i="16"/>
  <c r="E327" i="19" s="1"/>
  <c r="F324" i="16"/>
  <c r="G327" i="19" s="1"/>
  <c r="T327" i="19" s="1"/>
  <c r="U327" i="19" s="1"/>
  <c r="C327" i="19"/>
  <c r="E324" i="16"/>
  <c r="F327" i="19" s="1"/>
  <c r="C324" i="16"/>
  <c r="D327" i="19" s="1"/>
  <c r="R322" i="16"/>
  <c r="S325" i="19" s="1"/>
  <c r="C325" i="19"/>
  <c r="D322" i="16"/>
  <c r="E325" i="19" s="1"/>
  <c r="F322" i="16"/>
  <c r="G325" i="19" s="1"/>
  <c r="T325" i="19" s="1"/>
  <c r="U325" i="19" s="1"/>
  <c r="E322" i="16"/>
  <c r="F325" i="19" s="1"/>
  <c r="C322" i="16"/>
  <c r="D325" i="19" s="1"/>
  <c r="R320" i="16"/>
  <c r="S323" i="19" s="1"/>
  <c r="D320" i="16"/>
  <c r="E323" i="19" s="1"/>
  <c r="F320" i="16"/>
  <c r="G323" i="19" s="1"/>
  <c r="T323" i="19" s="1"/>
  <c r="U323" i="19" s="1"/>
  <c r="C323" i="19"/>
  <c r="E320" i="16"/>
  <c r="F323" i="19" s="1"/>
  <c r="C320" i="16"/>
  <c r="D323" i="19" s="1"/>
  <c r="R318" i="16"/>
  <c r="S321" i="19" s="1"/>
  <c r="C321" i="19"/>
  <c r="D318" i="16"/>
  <c r="E321" i="19" s="1"/>
  <c r="F318" i="16"/>
  <c r="G321" i="19" s="1"/>
  <c r="T321" i="19" s="1"/>
  <c r="U321" i="19" s="1"/>
  <c r="E318" i="16"/>
  <c r="F321" i="19" s="1"/>
  <c r="C318" i="16"/>
  <c r="D321" i="19" s="1"/>
  <c r="R316" i="16"/>
  <c r="S319" i="19" s="1"/>
  <c r="D316" i="16"/>
  <c r="E319" i="19" s="1"/>
  <c r="F316" i="16"/>
  <c r="G319" i="19" s="1"/>
  <c r="T319" i="19" s="1"/>
  <c r="U319" i="19" s="1"/>
  <c r="C319" i="19"/>
  <c r="E316" i="16"/>
  <c r="F319" i="19" s="1"/>
  <c r="C316" i="16"/>
  <c r="D319" i="19" s="1"/>
  <c r="R314" i="16"/>
  <c r="S317" i="19" s="1"/>
  <c r="C317" i="19"/>
  <c r="D314" i="16"/>
  <c r="E317" i="19" s="1"/>
  <c r="F314" i="16"/>
  <c r="G317" i="19" s="1"/>
  <c r="T317" i="19" s="1"/>
  <c r="U317" i="19" s="1"/>
  <c r="E314" i="16"/>
  <c r="F317" i="19" s="1"/>
  <c r="C314" i="16"/>
  <c r="D317" i="19" s="1"/>
  <c r="R312" i="16"/>
  <c r="S315" i="19" s="1"/>
  <c r="D312" i="16"/>
  <c r="E315" i="19" s="1"/>
  <c r="F312" i="16"/>
  <c r="G315" i="19" s="1"/>
  <c r="T315" i="19" s="1"/>
  <c r="U315" i="19" s="1"/>
  <c r="C315" i="19"/>
  <c r="E312" i="16"/>
  <c r="F315" i="19" s="1"/>
  <c r="C312" i="16"/>
  <c r="D315" i="19" s="1"/>
  <c r="R310" i="16"/>
  <c r="S313" i="19" s="1"/>
  <c r="C313" i="19"/>
  <c r="D310" i="16"/>
  <c r="E313" i="19" s="1"/>
  <c r="F310" i="16"/>
  <c r="G313" i="19" s="1"/>
  <c r="T313" i="19" s="1"/>
  <c r="U313" i="19" s="1"/>
  <c r="E310" i="16"/>
  <c r="F313" i="19" s="1"/>
  <c r="C310" i="16"/>
  <c r="D313" i="19" s="1"/>
  <c r="R308" i="16"/>
  <c r="S311" i="19" s="1"/>
  <c r="D308" i="16"/>
  <c r="E311" i="19" s="1"/>
  <c r="F308" i="16"/>
  <c r="G311" i="19" s="1"/>
  <c r="T311" i="19" s="1"/>
  <c r="U311" i="19" s="1"/>
  <c r="C311" i="19"/>
  <c r="E308" i="16"/>
  <c r="F311" i="19" s="1"/>
  <c r="C308" i="16"/>
  <c r="D311" i="19" s="1"/>
  <c r="R306" i="16"/>
  <c r="S309" i="19" s="1"/>
  <c r="C309" i="19"/>
  <c r="D306" i="16"/>
  <c r="E309" i="19" s="1"/>
  <c r="F306" i="16"/>
  <c r="G309" i="19" s="1"/>
  <c r="T309" i="19" s="1"/>
  <c r="U309" i="19" s="1"/>
  <c r="E306" i="16"/>
  <c r="F309" i="19" s="1"/>
  <c r="C306" i="16"/>
  <c r="D309" i="19" s="1"/>
  <c r="R304" i="16"/>
  <c r="S307" i="19" s="1"/>
  <c r="D304" i="16"/>
  <c r="E307" i="19" s="1"/>
  <c r="F304" i="16"/>
  <c r="G307" i="19" s="1"/>
  <c r="T307" i="19" s="1"/>
  <c r="U307" i="19" s="1"/>
  <c r="C307" i="19"/>
  <c r="E304" i="16"/>
  <c r="F307" i="19" s="1"/>
  <c r="C304" i="16"/>
  <c r="D307" i="19" s="1"/>
  <c r="R302" i="16"/>
  <c r="S305" i="19" s="1"/>
  <c r="C305" i="19"/>
  <c r="D302" i="16"/>
  <c r="E305" i="19" s="1"/>
  <c r="F302" i="16"/>
  <c r="G305" i="19" s="1"/>
  <c r="T305" i="19" s="1"/>
  <c r="U305" i="19" s="1"/>
  <c r="E302" i="16"/>
  <c r="F305" i="19" s="1"/>
  <c r="C302" i="16"/>
  <c r="D305" i="19" s="1"/>
  <c r="R300" i="16"/>
  <c r="S303" i="19" s="1"/>
  <c r="D300" i="16"/>
  <c r="E303" i="19" s="1"/>
  <c r="F300" i="16"/>
  <c r="G303" i="19" s="1"/>
  <c r="T303" i="19" s="1"/>
  <c r="U303" i="19" s="1"/>
  <c r="C303" i="19"/>
  <c r="E300" i="16"/>
  <c r="F303" i="19"/>
  <c r="C300" i="16"/>
  <c r="D303" i="19" s="1"/>
  <c r="R298" i="16"/>
  <c r="S301" i="19" s="1"/>
  <c r="C301" i="19"/>
  <c r="D298" i="16"/>
  <c r="E301" i="19" s="1"/>
  <c r="F298" i="16"/>
  <c r="G301" i="19" s="1"/>
  <c r="T301" i="19" s="1"/>
  <c r="U301" i="19" s="1"/>
  <c r="E298" i="16"/>
  <c r="F301" i="19" s="1"/>
  <c r="C298" i="16"/>
  <c r="D301" i="19" s="1"/>
  <c r="R296" i="16"/>
  <c r="S299" i="19" s="1"/>
  <c r="D296" i="16"/>
  <c r="E299" i="19" s="1"/>
  <c r="F296" i="16"/>
  <c r="G299" i="19" s="1"/>
  <c r="T299" i="19" s="1"/>
  <c r="U299" i="19" s="1"/>
  <c r="C299" i="19"/>
  <c r="E296" i="16"/>
  <c r="F299" i="19" s="1"/>
  <c r="C296" i="16"/>
  <c r="D299" i="19" s="1"/>
  <c r="R294" i="16"/>
  <c r="S297" i="19" s="1"/>
  <c r="C297" i="19"/>
  <c r="D294" i="16"/>
  <c r="E297" i="19" s="1"/>
  <c r="F294" i="16"/>
  <c r="G297" i="19" s="1"/>
  <c r="T297" i="19" s="1"/>
  <c r="U297" i="19" s="1"/>
  <c r="E294" i="16"/>
  <c r="F297" i="19" s="1"/>
  <c r="C294" i="16"/>
  <c r="D297" i="19" s="1"/>
  <c r="R292" i="16"/>
  <c r="S295" i="19" s="1"/>
  <c r="D292" i="16"/>
  <c r="E295" i="19" s="1"/>
  <c r="F292" i="16"/>
  <c r="G295" i="19" s="1"/>
  <c r="T295" i="19" s="1"/>
  <c r="U295" i="19" s="1"/>
  <c r="C295" i="19"/>
  <c r="E292" i="16"/>
  <c r="F295" i="19" s="1"/>
  <c r="C292" i="16"/>
  <c r="D295" i="19" s="1"/>
  <c r="R290" i="16"/>
  <c r="S293" i="19" s="1"/>
  <c r="C293" i="19"/>
  <c r="D290" i="16"/>
  <c r="E293" i="19" s="1"/>
  <c r="F290" i="16"/>
  <c r="G293" i="19" s="1"/>
  <c r="T293" i="19" s="1"/>
  <c r="U293" i="19" s="1"/>
  <c r="E290" i="16"/>
  <c r="F293" i="19" s="1"/>
  <c r="C290" i="16"/>
  <c r="D293" i="19" s="1"/>
  <c r="R288" i="16"/>
  <c r="S291" i="19" s="1"/>
  <c r="D288" i="16"/>
  <c r="E291" i="19" s="1"/>
  <c r="F288" i="16"/>
  <c r="G291" i="19" s="1"/>
  <c r="T291" i="19" s="1"/>
  <c r="U291" i="19" s="1"/>
  <c r="C291" i="19"/>
  <c r="E288" i="16"/>
  <c r="F291" i="19" s="1"/>
  <c r="C288" i="16"/>
  <c r="D291" i="19" s="1"/>
  <c r="R286" i="16"/>
  <c r="S289" i="19" s="1"/>
  <c r="C289" i="19"/>
  <c r="D286" i="16"/>
  <c r="E289" i="19" s="1"/>
  <c r="F286" i="16"/>
  <c r="G289" i="19" s="1"/>
  <c r="T289" i="19" s="1"/>
  <c r="U289" i="19" s="1"/>
  <c r="E286" i="16"/>
  <c r="F289" i="19" s="1"/>
  <c r="C286" i="16"/>
  <c r="D289" i="19" s="1"/>
  <c r="R284" i="16"/>
  <c r="S287" i="19" s="1"/>
  <c r="D284" i="16"/>
  <c r="E287" i="19" s="1"/>
  <c r="F284" i="16"/>
  <c r="G287" i="19" s="1"/>
  <c r="T287" i="19" s="1"/>
  <c r="U287" i="19" s="1"/>
  <c r="C287" i="19"/>
  <c r="E284" i="16"/>
  <c r="F287" i="19" s="1"/>
  <c r="C284" i="16"/>
  <c r="D287" i="19" s="1"/>
  <c r="R282" i="16"/>
  <c r="S285" i="19" s="1"/>
  <c r="C285" i="19"/>
  <c r="D282" i="16"/>
  <c r="E285" i="19" s="1"/>
  <c r="F282" i="16"/>
  <c r="G285" i="19" s="1"/>
  <c r="T285" i="19" s="1"/>
  <c r="U285" i="19" s="1"/>
  <c r="E282" i="16"/>
  <c r="F285" i="19" s="1"/>
  <c r="C282" i="16"/>
  <c r="D285" i="19" s="1"/>
  <c r="R280" i="16"/>
  <c r="S283" i="19" s="1"/>
  <c r="D280" i="16"/>
  <c r="E283" i="19" s="1"/>
  <c r="F280" i="16"/>
  <c r="G283" i="19" s="1"/>
  <c r="T283" i="19" s="1"/>
  <c r="U283" i="19" s="1"/>
  <c r="C283" i="19"/>
  <c r="E280" i="16"/>
  <c r="F283" i="19" s="1"/>
  <c r="C280" i="16"/>
  <c r="D283" i="19" s="1"/>
  <c r="R278" i="16"/>
  <c r="S281" i="19" s="1"/>
  <c r="C281" i="19"/>
  <c r="D278" i="16"/>
  <c r="E281" i="19" s="1"/>
  <c r="F278" i="16"/>
  <c r="G281" i="19" s="1"/>
  <c r="T281" i="19" s="1"/>
  <c r="U281" i="19" s="1"/>
  <c r="E278" i="16"/>
  <c r="F281" i="19" s="1"/>
  <c r="C278" i="16"/>
  <c r="D281" i="19" s="1"/>
  <c r="R276" i="16"/>
  <c r="S279" i="19" s="1"/>
  <c r="D276" i="16"/>
  <c r="E279" i="19" s="1"/>
  <c r="F276" i="16"/>
  <c r="G279" i="19" s="1"/>
  <c r="T279" i="19" s="1"/>
  <c r="U279" i="19" s="1"/>
  <c r="C279" i="19"/>
  <c r="E276" i="16"/>
  <c r="F279" i="19" s="1"/>
  <c r="C276" i="16"/>
  <c r="D279" i="19" s="1"/>
  <c r="R274" i="16"/>
  <c r="S277" i="19" s="1"/>
  <c r="C277" i="19"/>
  <c r="D274" i="16"/>
  <c r="E277" i="19" s="1"/>
  <c r="F274" i="16"/>
  <c r="G277" i="19" s="1"/>
  <c r="T277" i="19" s="1"/>
  <c r="U277" i="19" s="1"/>
  <c r="E274" i="16"/>
  <c r="F277" i="19" s="1"/>
  <c r="C274" i="16"/>
  <c r="D277" i="19" s="1"/>
  <c r="R272" i="16"/>
  <c r="S275" i="19" s="1"/>
  <c r="D272" i="16"/>
  <c r="E275" i="19" s="1"/>
  <c r="F272" i="16"/>
  <c r="G275" i="19" s="1"/>
  <c r="T275" i="19" s="1"/>
  <c r="U275" i="19" s="1"/>
  <c r="C275" i="19"/>
  <c r="E272" i="16"/>
  <c r="F275" i="19" s="1"/>
  <c r="C272" i="16"/>
  <c r="D275" i="19" s="1"/>
  <c r="R270" i="16"/>
  <c r="S273" i="19" s="1"/>
  <c r="C273" i="19"/>
  <c r="D270" i="16"/>
  <c r="E273" i="19" s="1"/>
  <c r="F270" i="16"/>
  <c r="G273" i="19" s="1"/>
  <c r="T273" i="19" s="1"/>
  <c r="U273" i="19" s="1"/>
  <c r="E270" i="16"/>
  <c r="F273" i="19" s="1"/>
  <c r="C270" i="16"/>
  <c r="D273" i="19" s="1"/>
  <c r="R268" i="16"/>
  <c r="S271" i="19" s="1"/>
  <c r="D268" i="16"/>
  <c r="E271" i="19" s="1"/>
  <c r="F268" i="16"/>
  <c r="G271" i="19" s="1"/>
  <c r="T271" i="19" s="1"/>
  <c r="U271" i="19" s="1"/>
  <c r="C271" i="19"/>
  <c r="E268" i="16"/>
  <c r="F271" i="19" s="1"/>
  <c r="C268" i="16"/>
  <c r="D271" i="19" s="1"/>
  <c r="R266" i="16"/>
  <c r="S269" i="19" s="1"/>
  <c r="C269" i="19"/>
  <c r="D266" i="16"/>
  <c r="E269" i="19" s="1"/>
  <c r="F266" i="16"/>
  <c r="G269" i="19" s="1"/>
  <c r="T269" i="19" s="1"/>
  <c r="U269" i="19" s="1"/>
  <c r="E266" i="16"/>
  <c r="F269" i="19" s="1"/>
  <c r="C266" i="16"/>
  <c r="D269" i="19" s="1"/>
  <c r="R264" i="16"/>
  <c r="S267" i="19" s="1"/>
  <c r="D264" i="16"/>
  <c r="E267" i="19" s="1"/>
  <c r="F264" i="16"/>
  <c r="G267" i="19" s="1"/>
  <c r="T267" i="19" s="1"/>
  <c r="U267" i="19" s="1"/>
  <c r="C267" i="19"/>
  <c r="E264" i="16"/>
  <c r="F267" i="19" s="1"/>
  <c r="C264" i="16"/>
  <c r="D267" i="19" s="1"/>
  <c r="R262" i="16"/>
  <c r="S265" i="19" s="1"/>
  <c r="C265" i="19"/>
  <c r="D262" i="16"/>
  <c r="E265" i="19" s="1"/>
  <c r="F262" i="16"/>
  <c r="G265" i="19" s="1"/>
  <c r="T265" i="19" s="1"/>
  <c r="U265" i="19" s="1"/>
  <c r="E262" i="16"/>
  <c r="F265" i="19" s="1"/>
  <c r="C262" i="16"/>
  <c r="D265" i="19" s="1"/>
  <c r="R260" i="16"/>
  <c r="S263" i="19" s="1"/>
  <c r="D260" i="16"/>
  <c r="E263" i="19" s="1"/>
  <c r="F260" i="16"/>
  <c r="G263" i="19" s="1"/>
  <c r="T263" i="19" s="1"/>
  <c r="U263" i="19" s="1"/>
  <c r="C263" i="19"/>
  <c r="E260" i="16"/>
  <c r="F263" i="19" s="1"/>
  <c r="C260" i="16"/>
  <c r="D263" i="19" s="1"/>
  <c r="R258" i="16"/>
  <c r="S261" i="19" s="1"/>
  <c r="C261" i="19"/>
  <c r="D258" i="16"/>
  <c r="E261" i="19" s="1"/>
  <c r="F258" i="16"/>
  <c r="G261" i="19" s="1"/>
  <c r="T261" i="19" s="1"/>
  <c r="U261" i="19" s="1"/>
  <c r="E258" i="16"/>
  <c r="F261" i="19" s="1"/>
  <c r="C258" i="16"/>
  <c r="D261" i="19" s="1"/>
  <c r="R256" i="16"/>
  <c r="S259" i="19" s="1"/>
  <c r="D256" i="16"/>
  <c r="E259" i="19" s="1"/>
  <c r="F256" i="16"/>
  <c r="G259" i="19" s="1"/>
  <c r="T259" i="19" s="1"/>
  <c r="U259" i="19" s="1"/>
  <c r="C259" i="19"/>
  <c r="E256" i="16"/>
  <c r="F259" i="19" s="1"/>
  <c r="C256" i="16"/>
  <c r="D259" i="19"/>
  <c r="R254" i="16"/>
  <c r="S257" i="19" s="1"/>
  <c r="C257" i="19"/>
  <c r="D254" i="16"/>
  <c r="E257" i="19" s="1"/>
  <c r="F254" i="16"/>
  <c r="G257" i="19" s="1"/>
  <c r="T257" i="19" s="1"/>
  <c r="U257" i="19" s="1"/>
  <c r="E254" i="16"/>
  <c r="F257" i="19" s="1"/>
  <c r="C254" i="16"/>
  <c r="D257" i="19" s="1"/>
  <c r="R252" i="16"/>
  <c r="S255" i="19" s="1"/>
  <c r="D252" i="16"/>
  <c r="E255" i="19" s="1"/>
  <c r="F252" i="16"/>
  <c r="G255" i="19" s="1"/>
  <c r="T255" i="19" s="1"/>
  <c r="U255" i="19" s="1"/>
  <c r="C255" i="19"/>
  <c r="E252" i="16"/>
  <c r="F255" i="19" s="1"/>
  <c r="C252" i="16"/>
  <c r="D255" i="19" s="1"/>
  <c r="R250" i="16"/>
  <c r="S253" i="19" s="1"/>
  <c r="C253" i="19"/>
  <c r="D250" i="16"/>
  <c r="E253" i="19" s="1"/>
  <c r="F250" i="16"/>
  <c r="G253" i="19" s="1"/>
  <c r="T253" i="19" s="1"/>
  <c r="U253" i="19" s="1"/>
  <c r="E250" i="16"/>
  <c r="F253" i="19" s="1"/>
  <c r="C250" i="16"/>
  <c r="D253" i="19" s="1"/>
  <c r="R248" i="16"/>
  <c r="S251" i="19" s="1"/>
  <c r="D248" i="16"/>
  <c r="E251" i="19" s="1"/>
  <c r="F248" i="16"/>
  <c r="G251" i="19" s="1"/>
  <c r="T251" i="19" s="1"/>
  <c r="U251" i="19" s="1"/>
  <c r="C251" i="19"/>
  <c r="E248" i="16"/>
  <c r="F251" i="19"/>
  <c r="C248" i="16"/>
  <c r="D251" i="19" s="1"/>
  <c r="R246" i="16"/>
  <c r="S249" i="19" s="1"/>
  <c r="C249" i="19"/>
  <c r="D246" i="16"/>
  <c r="E249" i="19" s="1"/>
  <c r="F246" i="16"/>
  <c r="G249" i="19" s="1"/>
  <c r="T249" i="19" s="1"/>
  <c r="U249" i="19" s="1"/>
  <c r="E246" i="16"/>
  <c r="F249" i="19" s="1"/>
  <c r="C246" i="16"/>
  <c r="D249" i="19" s="1"/>
  <c r="R244" i="16"/>
  <c r="S247" i="19" s="1"/>
  <c r="D244" i="16"/>
  <c r="E247" i="19" s="1"/>
  <c r="F244" i="16"/>
  <c r="G247" i="19" s="1"/>
  <c r="T247" i="19" s="1"/>
  <c r="U247" i="19" s="1"/>
  <c r="C247" i="19"/>
  <c r="E244" i="16"/>
  <c r="F247" i="19" s="1"/>
  <c r="C244" i="16"/>
  <c r="D247" i="19" s="1"/>
  <c r="R242" i="16"/>
  <c r="S245" i="19" s="1"/>
  <c r="C245" i="19"/>
  <c r="D242" i="16"/>
  <c r="E245" i="19" s="1"/>
  <c r="F242" i="16"/>
  <c r="G245" i="19" s="1"/>
  <c r="T245" i="19" s="1"/>
  <c r="U245" i="19" s="1"/>
  <c r="E242" i="16"/>
  <c r="F245" i="19" s="1"/>
  <c r="C242" i="16"/>
  <c r="D245" i="19" s="1"/>
  <c r="R240" i="16"/>
  <c r="S243" i="19" s="1"/>
  <c r="D240" i="16"/>
  <c r="E243" i="19" s="1"/>
  <c r="F240" i="16"/>
  <c r="G243" i="19" s="1"/>
  <c r="T243" i="19" s="1"/>
  <c r="U243" i="19" s="1"/>
  <c r="C243" i="19"/>
  <c r="C240" i="16"/>
  <c r="D243" i="19" s="1"/>
  <c r="E240" i="16"/>
  <c r="F243" i="19"/>
  <c r="R238" i="16"/>
  <c r="S241" i="19" s="1"/>
  <c r="C241" i="19"/>
  <c r="D238" i="16"/>
  <c r="E241" i="19" s="1"/>
  <c r="F238" i="16"/>
  <c r="G241" i="19" s="1"/>
  <c r="T241" i="19" s="1"/>
  <c r="U241" i="19" s="1"/>
  <c r="C238" i="16"/>
  <c r="D241" i="19" s="1"/>
  <c r="E238" i="16"/>
  <c r="F241" i="19" s="1"/>
  <c r="R236" i="16"/>
  <c r="S239" i="19" s="1"/>
  <c r="D236" i="16"/>
  <c r="E239" i="19" s="1"/>
  <c r="F236" i="16"/>
  <c r="G239" i="19" s="1"/>
  <c r="T239" i="19" s="1"/>
  <c r="U239" i="19" s="1"/>
  <c r="C239" i="19"/>
  <c r="C236" i="16"/>
  <c r="D239" i="19" s="1"/>
  <c r="E236" i="16"/>
  <c r="F239" i="19" s="1"/>
  <c r="R234" i="16"/>
  <c r="S237" i="19" s="1"/>
  <c r="C237" i="19"/>
  <c r="D234" i="16"/>
  <c r="E237" i="19" s="1"/>
  <c r="F234" i="16"/>
  <c r="G237" i="19" s="1"/>
  <c r="T237" i="19" s="1"/>
  <c r="U237" i="19" s="1"/>
  <c r="C234" i="16"/>
  <c r="D237" i="19" s="1"/>
  <c r="E234" i="16"/>
  <c r="F237" i="19" s="1"/>
  <c r="R232" i="16"/>
  <c r="S235" i="19" s="1"/>
  <c r="D232" i="16"/>
  <c r="E235" i="19" s="1"/>
  <c r="F232" i="16"/>
  <c r="G235" i="19" s="1"/>
  <c r="T235" i="19" s="1"/>
  <c r="U235" i="19" s="1"/>
  <c r="C235" i="19"/>
  <c r="C232" i="16"/>
  <c r="D235" i="19" s="1"/>
  <c r="E232" i="16"/>
  <c r="F235" i="19" s="1"/>
  <c r="R230" i="16"/>
  <c r="S233" i="19" s="1"/>
  <c r="C233" i="19"/>
  <c r="D230" i="16"/>
  <c r="E233" i="19" s="1"/>
  <c r="F230" i="16"/>
  <c r="G233" i="19" s="1"/>
  <c r="T233" i="19" s="1"/>
  <c r="U233" i="19" s="1"/>
  <c r="C230" i="16"/>
  <c r="D233" i="19" s="1"/>
  <c r="E230" i="16"/>
  <c r="F233" i="19" s="1"/>
  <c r="R228" i="16"/>
  <c r="S231" i="19" s="1"/>
  <c r="D228" i="16"/>
  <c r="E231" i="19" s="1"/>
  <c r="F228" i="16"/>
  <c r="G231" i="19" s="1"/>
  <c r="T231" i="19" s="1"/>
  <c r="U231" i="19" s="1"/>
  <c r="C231" i="19"/>
  <c r="C228" i="16"/>
  <c r="D231" i="19" s="1"/>
  <c r="E228" i="16"/>
  <c r="F231" i="19" s="1"/>
  <c r="R226" i="16"/>
  <c r="S229" i="19" s="1"/>
  <c r="C229" i="19"/>
  <c r="D226" i="16"/>
  <c r="E229" i="19" s="1"/>
  <c r="F226" i="16"/>
  <c r="G229" i="19" s="1"/>
  <c r="T229" i="19" s="1"/>
  <c r="U229" i="19" s="1"/>
  <c r="C226" i="16"/>
  <c r="D229" i="19" s="1"/>
  <c r="E226" i="16"/>
  <c r="F229" i="19" s="1"/>
  <c r="R224" i="16"/>
  <c r="S227" i="19" s="1"/>
  <c r="D224" i="16"/>
  <c r="E227" i="19" s="1"/>
  <c r="F224" i="16"/>
  <c r="G227" i="19" s="1"/>
  <c r="T227" i="19" s="1"/>
  <c r="U227" i="19" s="1"/>
  <c r="C227" i="19"/>
  <c r="C224" i="16"/>
  <c r="D227" i="19" s="1"/>
  <c r="E224" i="16"/>
  <c r="F227" i="19" s="1"/>
  <c r="R220" i="16"/>
  <c r="S223" i="19" s="1"/>
  <c r="D220" i="16"/>
  <c r="E223" i="19"/>
  <c r="F220" i="16"/>
  <c r="G223" i="19" s="1"/>
  <c r="T223" i="19" s="1"/>
  <c r="U223" i="19" s="1"/>
  <c r="C223" i="19"/>
  <c r="C220" i="16"/>
  <c r="D223" i="19" s="1"/>
  <c r="E220" i="16"/>
  <c r="F223" i="19" s="1"/>
  <c r="R216" i="16"/>
  <c r="S219" i="19" s="1"/>
  <c r="D216" i="16"/>
  <c r="E219" i="19" s="1"/>
  <c r="F216" i="16"/>
  <c r="G219" i="19" s="1"/>
  <c r="T219" i="19" s="1"/>
  <c r="U219" i="19" s="1"/>
  <c r="C219" i="19"/>
  <c r="C216" i="16"/>
  <c r="D219" i="19" s="1"/>
  <c r="E216" i="16"/>
  <c r="F219" i="19" s="1"/>
  <c r="R212" i="16"/>
  <c r="S215" i="19" s="1"/>
  <c r="D212" i="16"/>
  <c r="E215" i="19" s="1"/>
  <c r="F212" i="16"/>
  <c r="G215" i="19" s="1"/>
  <c r="T215" i="19" s="1"/>
  <c r="U215" i="19" s="1"/>
  <c r="C215" i="19"/>
  <c r="C212" i="16"/>
  <c r="D215" i="19" s="1"/>
  <c r="E212" i="16"/>
  <c r="F215" i="19" s="1"/>
  <c r="R208" i="16"/>
  <c r="S211" i="19" s="1"/>
  <c r="D208" i="16"/>
  <c r="E211" i="19" s="1"/>
  <c r="F208" i="16"/>
  <c r="G211" i="19" s="1"/>
  <c r="T211" i="19" s="1"/>
  <c r="U211" i="19" s="1"/>
  <c r="C211" i="19"/>
  <c r="C208" i="16"/>
  <c r="D211" i="19" s="1"/>
  <c r="E208" i="16"/>
  <c r="F211" i="19" s="1"/>
  <c r="R204" i="16"/>
  <c r="S207" i="19" s="1"/>
  <c r="D204" i="16"/>
  <c r="E207" i="19" s="1"/>
  <c r="F204" i="16"/>
  <c r="G207" i="19" s="1"/>
  <c r="T207" i="19" s="1"/>
  <c r="U207" i="19" s="1"/>
  <c r="C207" i="19"/>
  <c r="C204" i="16"/>
  <c r="D207" i="19" s="1"/>
  <c r="E204" i="16"/>
  <c r="F207" i="19" s="1"/>
  <c r="R200" i="16"/>
  <c r="S203" i="19" s="1"/>
  <c r="D200" i="16"/>
  <c r="E203" i="19" s="1"/>
  <c r="F200" i="16"/>
  <c r="G203" i="19" s="1"/>
  <c r="T203" i="19" s="1"/>
  <c r="U203" i="19" s="1"/>
  <c r="C203" i="19"/>
  <c r="C200" i="16"/>
  <c r="D203" i="19" s="1"/>
  <c r="E200" i="16"/>
  <c r="F203" i="19" s="1"/>
  <c r="R196" i="16"/>
  <c r="S199" i="19" s="1"/>
  <c r="D196" i="16"/>
  <c r="E199" i="19" s="1"/>
  <c r="F196" i="16"/>
  <c r="G199" i="19" s="1"/>
  <c r="T199" i="19" s="1"/>
  <c r="U199" i="19" s="1"/>
  <c r="C199" i="19"/>
  <c r="C196" i="16"/>
  <c r="D199" i="19" s="1"/>
  <c r="E196" i="16"/>
  <c r="F199" i="19" s="1"/>
  <c r="R192" i="16"/>
  <c r="S195" i="19" s="1"/>
  <c r="D192" i="16"/>
  <c r="E195" i="19" s="1"/>
  <c r="F192" i="16"/>
  <c r="G195" i="19" s="1"/>
  <c r="T195" i="19" s="1"/>
  <c r="U195" i="19" s="1"/>
  <c r="C195" i="19"/>
  <c r="C192" i="16"/>
  <c r="D195" i="19" s="1"/>
  <c r="E192" i="16"/>
  <c r="F195" i="19" s="1"/>
  <c r="R188" i="16"/>
  <c r="S191" i="19" s="1"/>
  <c r="D188" i="16"/>
  <c r="E191" i="19" s="1"/>
  <c r="F188" i="16"/>
  <c r="G191" i="19" s="1"/>
  <c r="T191" i="19" s="1"/>
  <c r="U191" i="19" s="1"/>
  <c r="C191" i="19"/>
  <c r="C188" i="16"/>
  <c r="D191" i="19" s="1"/>
  <c r="E188" i="16"/>
  <c r="F191" i="19" s="1"/>
  <c r="R184" i="16"/>
  <c r="S187" i="19" s="1"/>
  <c r="D184" i="16"/>
  <c r="E187" i="19" s="1"/>
  <c r="F184" i="16"/>
  <c r="G187" i="19" s="1"/>
  <c r="T187" i="19" s="1"/>
  <c r="U187" i="19" s="1"/>
  <c r="C187" i="19"/>
  <c r="C184" i="16"/>
  <c r="D187" i="19" s="1"/>
  <c r="E184" i="16"/>
  <c r="F187" i="19" s="1"/>
  <c r="R180" i="16"/>
  <c r="S183" i="19" s="1"/>
  <c r="D180" i="16"/>
  <c r="E183" i="19" s="1"/>
  <c r="F180" i="16"/>
  <c r="G183" i="19" s="1"/>
  <c r="T183" i="19" s="1"/>
  <c r="U183" i="19" s="1"/>
  <c r="C183" i="19"/>
  <c r="C180" i="16"/>
  <c r="D183" i="19" s="1"/>
  <c r="E180" i="16"/>
  <c r="F183" i="19" s="1"/>
  <c r="R176" i="16"/>
  <c r="S179" i="19" s="1"/>
  <c r="D176" i="16"/>
  <c r="E179" i="19" s="1"/>
  <c r="F176" i="16"/>
  <c r="G179" i="19" s="1"/>
  <c r="T179" i="19" s="1"/>
  <c r="U179" i="19" s="1"/>
  <c r="C179" i="19"/>
  <c r="C176" i="16"/>
  <c r="D179" i="19" s="1"/>
  <c r="E176" i="16"/>
  <c r="F179" i="19" s="1"/>
  <c r="R172" i="16"/>
  <c r="S175" i="19" s="1"/>
  <c r="D172" i="16"/>
  <c r="E175" i="19" s="1"/>
  <c r="F172" i="16"/>
  <c r="G175" i="19" s="1"/>
  <c r="T175" i="19" s="1"/>
  <c r="U175" i="19" s="1"/>
  <c r="C175" i="19"/>
  <c r="C172" i="16"/>
  <c r="D175" i="19" s="1"/>
  <c r="E172" i="16"/>
  <c r="F175" i="19" s="1"/>
  <c r="R168" i="16"/>
  <c r="S171" i="19" s="1"/>
  <c r="D168" i="16"/>
  <c r="E171" i="19" s="1"/>
  <c r="F168" i="16"/>
  <c r="G171" i="19" s="1"/>
  <c r="T171" i="19" s="1"/>
  <c r="U171" i="19" s="1"/>
  <c r="C171" i="19"/>
  <c r="C168" i="16"/>
  <c r="D171" i="19" s="1"/>
  <c r="E168" i="16"/>
  <c r="F171" i="19" s="1"/>
  <c r="R164" i="16"/>
  <c r="S167" i="19" s="1"/>
  <c r="D164" i="16"/>
  <c r="E167" i="19" s="1"/>
  <c r="F164" i="16"/>
  <c r="G167" i="19" s="1"/>
  <c r="T167" i="19" s="1"/>
  <c r="U167" i="19" s="1"/>
  <c r="C167" i="19"/>
  <c r="C164" i="16"/>
  <c r="D167" i="19" s="1"/>
  <c r="E164" i="16"/>
  <c r="F167" i="19" s="1"/>
  <c r="R160" i="16"/>
  <c r="S163" i="19" s="1"/>
  <c r="D160" i="16"/>
  <c r="E163" i="19" s="1"/>
  <c r="F160" i="16"/>
  <c r="G163" i="19" s="1"/>
  <c r="T163" i="19" s="1"/>
  <c r="U163" i="19" s="1"/>
  <c r="C163" i="19"/>
  <c r="C160" i="16"/>
  <c r="D163" i="19" s="1"/>
  <c r="E160" i="16"/>
  <c r="F163" i="19"/>
  <c r="R156" i="16"/>
  <c r="S159" i="19" s="1"/>
  <c r="D156" i="16"/>
  <c r="E159" i="19" s="1"/>
  <c r="F156" i="16"/>
  <c r="G159" i="19" s="1"/>
  <c r="T159" i="19" s="1"/>
  <c r="U159" i="19" s="1"/>
  <c r="C159" i="19"/>
  <c r="C156" i="16"/>
  <c r="D159" i="19" s="1"/>
  <c r="E156" i="16"/>
  <c r="F159" i="19" s="1"/>
  <c r="R152" i="16"/>
  <c r="S155" i="19" s="1"/>
  <c r="D152" i="16"/>
  <c r="E155" i="19" s="1"/>
  <c r="F152" i="16"/>
  <c r="G155" i="19" s="1"/>
  <c r="T155" i="19" s="1"/>
  <c r="U155" i="19" s="1"/>
  <c r="C155" i="19"/>
  <c r="C152" i="16"/>
  <c r="D155" i="19" s="1"/>
  <c r="E152" i="16"/>
  <c r="F155" i="19" s="1"/>
  <c r="R148" i="16"/>
  <c r="S151" i="19" s="1"/>
  <c r="D148" i="16"/>
  <c r="E151" i="19" s="1"/>
  <c r="F148" i="16"/>
  <c r="G151" i="19" s="1"/>
  <c r="T151" i="19" s="1"/>
  <c r="U151" i="19" s="1"/>
  <c r="C151" i="19"/>
  <c r="C148" i="16"/>
  <c r="D151" i="19" s="1"/>
  <c r="E148" i="16"/>
  <c r="F151" i="19" s="1"/>
  <c r="R144" i="16"/>
  <c r="S147" i="19" s="1"/>
  <c r="D144" i="16"/>
  <c r="E147" i="19" s="1"/>
  <c r="F144" i="16"/>
  <c r="G147" i="19" s="1"/>
  <c r="T147" i="19" s="1"/>
  <c r="U147" i="19" s="1"/>
  <c r="C147" i="19"/>
  <c r="C144" i="16"/>
  <c r="D147" i="19" s="1"/>
  <c r="E144" i="16"/>
  <c r="F147" i="19" s="1"/>
  <c r="R140" i="16"/>
  <c r="S143" i="19" s="1"/>
  <c r="D140" i="16"/>
  <c r="E143" i="19"/>
  <c r="F140" i="16"/>
  <c r="G143" i="19" s="1"/>
  <c r="T143" i="19" s="1"/>
  <c r="U143" i="19" s="1"/>
  <c r="C143" i="19"/>
  <c r="C140" i="16"/>
  <c r="D143" i="19" s="1"/>
  <c r="E140" i="16"/>
  <c r="F143" i="19" s="1"/>
  <c r="R136" i="16"/>
  <c r="S139" i="19" s="1"/>
  <c r="D136" i="16"/>
  <c r="E139" i="19" s="1"/>
  <c r="F136" i="16"/>
  <c r="G139" i="19" s="1"/>
  <c r="T139" i="19" s="1"/>
  <c r="U139" i="19" s="1"/>
  <c r="C139" i="19"/>
  <c r="C136" i="16"/>
  <c r="D139" i="19" s="1"/>
  <c r="E136" i="16"/>
  <c r="F139" i="19" s="1"/>
  <c r="R134" i="16"/>
  <c r="S137" i="19" s="1"/>
  <c r="D134" i="16"/>
  <c r="E137" i="19" s="1"/>
  <c r="F134" i="16"/>
  <c r="G137" i="19" s="1"/>
  <c r="T137" i="19" s="1"/>
  <c r="U137" i="19" s="1"/>
  <c r="C137" i="19"/>
  <c r="C134" i="16"/>
  <c r="D137" i="19" s="1"/>
  <c r="E134" i="16"/>
  <c r="F137" i="19" s="1"/>
  <c r="R132" i="16"/>
  <c r="S135" i="19" s="1"/>
  <c r="D132" i="16"/>
  <c r="E135" i="19" s="1"/>
  <c r="F132" i="16"/>
  <c r="G135" i="19" s="1"/>
  <c r="T135" i="19" s="1"/>
  <c r="U135" i="19" s="1"/>
  <c r="C135" i="19"/>
  <c r="C132" i="16"/>
  <c r="D135" i="19"/>
  <c r="E132" i="16"/>
  <c r="F135" i="19"/>
  <c r="R128" i="16"/>
  <c r="S131" i="19" s="1"/>
  <c r="D128" i="16"/>
  <c r="E131" i="19"/>
  <c r="F128" i="16"/>
  <c r="G131" i="19"/>
  <c r="T131" i="19" s="1"/>
  <c r="U131" i="19" s="1"/>
  <c r="C131" i="19"/>
  <c r="C128" i="16"/>
  <c r="D131" i="19" s="1"/>
  <c r="E128" i="16"/>
  <c r="F131" i="19" s="1"/>
  <c r="R126" i="16"/>
  <c r="S129" i="19" s="1"/>
  <c r="D126" i="16"/>
  <c r="E129" i="19" s="1"/>
  <c r="F126" i="16"/>
  <c r="G129" i="19" s="1"/>
  <c r="T129" i="19" s="1"/>
  <c r="U129" i="19" s="1"/>
  <c r="C129" i="19"/>
  <c r="C126" i="16"/>
  <c r="D129" i="19" s="1"/>
  <c r="E126" i="16"/>
  <c r="F129" i="19" s="1"/>
  <c r="R124" i="16"/>
  <c r="S127" i="19" s="1"/>
  <c r="D124" i="16"/>
  <c r="E127" i="19" s="1"/>
  <c r="F124" i="16"/>
  <c r="G127" i="19" s="1"/>
  <c r="T127" i="19" s="1"/>
  <c r="U127" i="19" s="1"/>
  <c r="C127" i="19"/>
  <c r="C124" i="16"/>
  <c r="D127" i="19" s="1"/>
  <c r="E124" i="16"/>
  <c r="F127" i="19" s="1"/>
  <c r="R122" i="16"/>
  <c r="S125" i="19" s="1"/>
  <c r="D122" i="16"/>
  <c r="E125" i="19" s="1"/>
  <c r="F122" i="16"/>
  <c r="G125" i="19" s="1"/>
  <c r="T125" i="19" s="1"/>
  <c r="U125" i="19" s="1"/>
  <c r="C125" i="19"/>
  <c r="C122" i="16"/>
  <c r="D125" i="19" s="1"/>
  <c r="E122" i="16"/>
  <c r="F125" i="19" s="1"/>
  <c r="R120" i="16"/>
  <c r="S123" i="19" s="1"/>
  <c r="D120" i="16"/>
  <c r="E123" i="19" s="1"/>
  <c r="F120" i="16"/>
  <c r="G123" i="19" s="1"/>
  <c r="T123" i="19" s="1"/>
  <c r="U123" i="19" s="1"/>
  <c r="C123" i="19"/>
  <c r="C120" i="16"/>
  <c r="D123" i="19" s="1"/>
  <c r="E120" i="16"/>
  <c r="F123" i="19" s="1"/>
  <c r="R118" i="16"/>
  <c r="S121" i="19" s="1"/>
  <c r="D118" i="16"/>
  <c r="E121" i="19" s="1"/>
  <c r="F118" i="16"/>
  <c r="G121" i="19" s="1"/>
  <c r="T121" i="19" s="1"/>
  <c r="U121" i="19" s="1"/>
  <c r="C121" i="19"/>
  <c r="C118" i="16"/>
  <c r="D121" i="19" s="1"/>
  <c r="E118" i="16"/>
  <c r="F121" i="19" s="1"/>
  <c r="R116" i="16"/>
  <c r="S119" i="19" s="1"/>
  <c r="D116" i="16"/>
  <c r="E119" i="19" s="1"/>
  <c r="F116" i="16"/>
  <c r="G119" i="19" s="1"/>
  <c r="T119" i="19" s="1"/>
  <c r="U119" i="19" s="1"/>
  <c r="C119" i="19"/>
  <c r="C116" i="16"/>
  <c r="D119" i="19" s="1"/>
  <c r="E116" i="16"/>
  <c r="F119" i="19" s="1"/>
  <c r="R114" i="16"/>
  <c r="S117" i="19" s="1"/>
  <c r="D114" i="16"/>
  <c r="E117" i="19" s="1"/>
  <c r="F114" i="16"/>
  <c r="G117" i="19" s="1"/>
  <c r="T117" i="19" s="1"/>
  <c r="U117" i="19" s="1"/>
  <c r="C117" i="19"/>
  <c r="C114" i="16"/>
  <c r="D117" i="19" s="1"/>
  <c r="E114" i="16"/>
  <c r="F117" i="19" s="1"/>
  <c r="R112" i="16"/>
  <c r="S115" i="19" s="1"/>
  <c r="D112" i="16"/>
  <c r="E115" i="19" s="1"/>
  <c r="C112" i="16"/>
  <c r="D115" i="19" s="1"/>
  <c r="F112" i="16"/>
  <c r="G115" i="19" s="1"/>
  <c r="T115" i="19" s="1"/>
  <c r="U115" i="19" s="1"/>
  <c r="C115" i="19"/>
  <c r="E112" i="16"/>
  <c r="F115" i="19" s="1"/>
  <c r="R110" i="16"/>
  <c r="S113" i="19" s="1"/>
  <c r="D110" i="16"/>
  <c r="E113" i="19" s="1"/>
  <c r="F110" i="16"/>
  <c r="G113" i="19" s="1"/>
  <c r="T113" i="19" s="1"/>
  <c r="U113" i="19" s="1"/>
  <c r="C110" i="16"/>
  <c r="D113" i="19" s="1"/>
  <c r="C113" i="19"/>
  <c r="E110" i="16"/>
  <c r="F113" i="19" s="1"/>
  <c r="R108" i="16"/>
  <c r="S111" i="19" s="1"/>
  <c r="D108" i="16"/>
  <c r="E111" i="19" s="1"/>
  <c r="F108" i="16"/>
  <c r="G111" i="19" s="1"/>
  <c r="T111" i="19" s="1"/>
  <c r="U111" i="19" s="1"/>
  <c r="C108" i="16"/>
  <c r="D111" i="19" s="1"/>
  <c r="C111" i="19"/>
  <c r="E108" i="16"/>
  <c r="F111" i="19" s="1"/>
  <c r="R106" i="16"/>
  <c r="S109" i="19" s="1"/>
  <c r="D106" i="16"/>
  <c r="E109" i="19" s="1"/>
  <c r="F106" i="16"/>
  <c r="G109" i="19" s="1"/>
  <c r="T109" i="19" s="1"/>
  <c r="U109" i="19" s="1"/>
  <c r="C106" i="16"/>
  <c r="D109" i="19" s="1"/>
  <c r="C109" i="19"/>
  <c r="E106" i="16"/>
  <c r="F109" i="19" s="1"/>
  <c r="R104" i="16"/>
  <c r="S107" i="19" s="1"/>
  <c r="D104" i="16"/>
  <c r="E107" i="19" s="1"/>
  <c r="F104" i="16"/>
  <c r="G107" i="19" s="1"/>
  <c r="T107" i="19" s="1"/>
  <c r="U107" i="19" s="1"/>
  <c r="C104" i="16"/>
  <c r="D107" i="19" s="1"/>
  <c r="C107" i="19"/>
  <c r="E104" i="16"/>
  <c r="F107" i="19" s="1"/>
  <c r="R102" i="16"/>
  <c r="S105" i="19" s="1"/>
  <c r="D102" i="16"/>
  <c r="E105" i="19" s="1"/>
  <c r="F102" i="16"/>
  <c r="G105" i="19" s="1"/>
  <c r="T105" i="19" s="1"/>
  <c r="U105" i="19" s="1"/>
  <c r="C102" i="16"/>
  <c r="D105" i="19" s="1"/>
  <c r="C105" i="19"/>
  <c r="E102" i="16"/>
  <c r="F105" i="19" s="1"/>
  <c r="R100" i="16"/>
  <c r="S103" i="19" s="1"/>
  <c r="D100" i="16"/>
  <c r="E103" i="19" s="1"/>
  <c r="F100" i="16"/>
  <c r="G103" i="19" s="1"/>
  <c r="T103" i="19" s="1"/>
  <c r="U103" i="19" s="1"/>
  <c r="C100" i="16"/>
  <c r="D103" i="19" s="1"/>
  <c r="C103" i="19"/>
  <c r="E100" i="16"/>
  <c r="F103" i="19" s="1"/>
  <c r="R98" i="16"/>
  <c r="S101" i="19" s="1"/>
  <c r="D98" i="16"/>
  <c r="E101" i="19" s="1"/>
  <c r="F98" i="16"/>
  <c r="G101" i="19" s="1"/>
  <c r="T101" i="19" s="1"/>
  <c r="U101" i="19" s="1"/>
  <c r="C98" i="16"/>
  <c r="D101" i="19" s="1"/>
  <c r="C101" i="19"/>
  <c r="E98" i="16"/>
  <c r="F101" i="19" s="1"/>
  <c r="R96" i="16"/>
  <c r="S99" i="19" s="1"/>
  <c r="D96" i="16"/>
  <c r="E99" i="19" s="1"/>
  <c r="F96" i="16"/>
  <c r="G99" i="19" s="1"/>
  <c r="T99" i="19" s="1"/>
  <c r="U99" i="19" s="1"/>
  <c r="C96" i="16"/>
  <c r="D99" i="19"/>
  <c r="C99" i="19"/>
  <c r="E96" i="16"/>
  <c r="F99" i="19" s="1"/>
  <c r="R94" i="16"/>
  <c r="S97" i="19" s="1"/>
  <c r="D94" i="16"/>
  <c r="E97" i="19" s="1"/>
  <c r="F94" i="16"/>
  <c r="G97" i="19" s="1"/>
  <c r="T97" i="19" s="1"/>
  <c r="U97" i="19" s="1"/>
  <c r="C94" i="16"/>
  <c r="D97" i="19" s="1"/>
  <c r="C97" i="19"/>
  <c r="E94" i="16"/>
  <c r="F97" i="19" s="1"/>
  <c r="R92" i="16"/>
  <c r="S95" i="19" s="1"/>
  <c r="D92" i="16"/>
  <c r="E95" i="19" s="1"/>
  <c r="F92" i="16"/>
  <c r="G95" i="19" s="1"/>
  <c r="T95" i="19" s="1"/>
  <c r="U95" i="19" s="1"/>
  <c r="C92" i="16"/>
  <c r="D95" i="19" s="1"/>
  <c r="C95" i="19"/>
  <c r="E92" i="16"/>
  <c r="F95" i="19" s="1"/>
  <c r="R90" i="16"/>
  <c r="S93" i="19" s="1"/>
  <c r="D90" i="16"/>
  <c r="E93" i="19" s="1"/>
  <c r="F90" i="16"/>
  <c r="G93" i="19" s="1"/>
  <c r="T93" i="19" s="1"/>
  <c r="U93" i="19" s="1"/>
  <c r="C90" i="16"/>
  <c r="D93" i="19" s="1"/>
  <c r="C93" i="19"/>
  <c r="E90" i="16"/>
  <c r="F93" i="19" s="1"/>
  <c r="R88" i="16"/>
  <c r="S91" i="19" s="1"/>
  <c r="D88" i="16"/>
  <c r="E91" i="19" s="1"/>
  <c r="F88" i="16"/>
  <c r="G91" i="19" s="1"/>
  <c r="T91" i="19" s="1"/>
  <c r="U91" i="19" s="1"/>
  <c r="C88" i="16"/>
  <c r="D91" i="19" s="1"/>
  <c r="C91" i="19"/>
  <c r="E88" i="16"/>
  <c r="F91" i="19" s="1"/>
  <c r="R86" i="16"/>
  <c r="S89" i="19" s="1"/>
  <c r="D86" i="16"/>
  <c r="E89" i="19" s="1"/>
  <c r="F86" i="16"/>
  <c r="G89" i="19" s="1"/>
  <c r="T89" i="19" s="1"/>
  <c r="U89" i="19" s="1"/>
  <c r="C86" i="16"/>
  <c r="D89" i="19" s="1"/>
  <c r="C89" i="19"/>
  <c r="E86" i="16"/>
  <c r="F89" i="19" s="1"/>
  <c r="R84" i="16"/>
  <c r="S87" i="19" s="1"/>
  <c r="D84" i="16"/>
  <c r="E87" i="19" s="1"/>
  <c r="F84" i="16"/>
  <c r="G87" i="19" s="1"/>
  <c r="T87" i="19" s="1"/>
  <c r="U87" i="19" s="1"/>
  <c r="C84" i="16"/>
  <c r="D87" i="19" s="1"/>
  <c r="C87" i="19"/>
  <c r="E84" i="16"/>
  <c r="F87" i="19" s="1"/>
  <c r="R82" i="16"/>
  <c r="S85" i="19" s="1"/>
  <c r="D82" i="16"/>
  <c r="E85" i="19" s="1"/>
  <c r="F82" i="16"/>
  <c r="G85" i="19" s="1"/>
  <c r="T85" i="19" s="1"/>
  <c r="U85" i="19" s="1"/>
  <c r="C82" i="16"/>
  <c r="D85" i="19" s="1"/>
  <c r="C85" i="19"/>
  <c r="E82" i="16"/>
  <c r="F85" i="19" s="1"/>
  <c r="R80" i="16"/>
  <c r="S83" i="19" s="1"/>
  <c r="D80" i="16"/>
  <c r="E83" i="19" s="1"/>
  <c r="F80" i="16"/>
  <c r="G83" i="19" s="1"/>
  <c r="T83" i="19" s="1"/>
  <c r="U83" i="19" s="1"/>
  <c r="C80" i="16"/>
  <c r="D83" i="19" s="1"/>
  <c r="C83" i="19"/>
  <c r="E80" i="16"/>
  <c r="F83" i="19" s="1"/>
  <c r="R78" i="16"/>
  <c r="S81" i="19" s="1"/>
  <c r="D78" i="16"/>
  <c r="E81" i="19" s="1"/>
  <c r="F78" i="16"/>
  <c r="G81" i="19" s="1"/>
  <c r="T81" i="19" s="1"/>
  <c r="U81" i="19" s="1"/>
  <c r="C78" i="16"/>
  <c r="D81" i="19" s="1"/>
  <c r="C81" i="19"/>
  <c r="E78" i="16"/>
  <c r="F81" i="19" s="1"/>
  <c r="R76" i="16"/>
  <c r="S79" i="19" s="1"/>
  <c r="D76" i="16"/>
  <c r="E79" i="19" s="1"/>
  <c r="F76" i="16"/>
  <c r="G79" i="19" s="1"/>
  <c r="T79" i="19" s="1"/>
  <c r="U79" i="19" s="1"/>
  <c r="C76" i="16"/>
  <c r="D79" i="19" s="1"/>
  <c r="C79" i="19"/>
  <c r="E76" i="16"/>
  <c r="F79" i="19" s="1"/>
  <c r="R72" i="16"/>
  <c r="S75" i="19" s="1"/>
  <c r="D72" i="16"/>
  <c r="E75" i="19" s="1"/>
  <c r="F72" i="16"/>
  <c r="G75" i="19" s="1"/>
  <c r="T75" i="19" s="1"/>
  <c r="U75" i="19" s="1"/>
  <c r="C72" i="16"/>
  <c r="D75" i="19" s="1"/>
  <c r="C75" i="19"/>
  <c r="E72" i="16"/>
  <c r="F75" i="19" s="1"/>
  <c r="R70" i="16"/>
  <c r="S73" i="19" s="1"/>
  <c r="D70" i="16"/>
  <c r="E73" i="19" s="1"/>
  <c r="F70" i="16"/>
  <c r="G73" i="19" s="1"/>
  <c r="T73" i="19" s="1"/>
  <c r="U73" i="19" s="1"/>
  <c r="C70" i="16"/>
  <c r="D73" i="19" s="1"/>
  <c r="C73" i="19"/>
  <c r="E70" i="16"/>
  <c r="F73" i="19" s="1"/>
  <c r="R68" i="16"/>
  <c r="S71" i="19" s="1"/>
  <c r="D68" i="16"/>
  <c r="E71" i="19" s="1"/>
  <c r="F68" i="16"/>
  <c r="G71" i="19" s="1"/>
  <c r="T71" i="19" s="1"/>
  <c r="U71" i="19" s="1"/>
  <c r="C68" i="16"/>
  <c r="D71" i="19" s="1"/>
  <c r="C71" i="19"/>
  <c r="E68" i="16"/>
  <c r="F71" i="19" s="1"/>
  <c r="R66" i="16"/>
  <c r="S69" i="19" s="1"/>
  <c r="D66" i="16"/>
  <c r="E69" i="19" s="1"/>
  <c r="F66" i="16"/>
  <c r="G69" i="19" s="1"/>
  <c r="T69" i="19" s="1"/>
  <c r="U69" i="19" s="1"/>
  <c r="C66" i="16"/>
  <c r="D69" i="19" s="1"/>
  <c r="C69" i="19"/>
  <c r="E66" i="16"/>
  <c r="F69" i="19" s="1"/>
  <c r="R64" i="16"/>
  <c r="S67" i="19" s="1"/>
  <c r="D64" i="16"/>
  <c r="E67" i="19" s="1"/>
  <c r="F64" i="16"/>
  <c r="G67" i="19" s="1"/>
  <c r="T67" i="19" s="1"/>
  <c r="U67" i="19" s="1"/>
  <c r="C64" i="16"/>
  <c r="D67" i="19" s="1"/>
  <c r="C67" i="19"/>
  <c r="E64" i="16"/>
  <c r="F67" i="19" s="1"/>
  <c r="R62" i="16"/>
  <c r="S65" i="19" s="1"/>
  <c r="D62" i="16"/>
  <c r="E65" i="19" s="1"/>
  <c r="F62" i="16"/>
  <c r="G65" i="19" s="1"/>
  <c r="T65" i="19" s="1"/>
  <c r="U65" i="19" s="1"/>
  <c r="C62" i="16"/>
  <c r="D65" i="19" s="1"/>
  <c r="C65" i="19"/>
  <c r="E62" i="16"/>
  <c r="F65" i="19" s="1"/>
  <c r="R60" i="16"/>
  <c r="S63" i="19" s="1"/>
  <c r="D60" i="16"/>
  <c r="E63" i="19" s="1"/>
  <c r="F60" i="16"/>
  <c r="G63" i="19" s="1"/>
  <c r="T63" i="19" s="1"/>
  <c r="U63" i="19" s="1"/>
  <c r="C60" i="16"/>
  <c r="D63" i="19" s="1"/>
  <c r="C63" i="19"/>
  <c r="E60" i="16"/>
  <c r="F63" i="19" s="1"/>
  <c r="R58" i="16"/>
  <c r="S61" i="19" s="1"/>
  <c r="D58" i="16"/>
  <c r="E61" i="19" s="1"/>
  <c r="F58" i="16"/>
  <c r="G61" i="19" s="1"/>
  <c r="T61" i="19" s="1"/>
  <c r="U61" i="19" s="1"/>
  <c r="C58" i="16"/>
  <c r="D61" i="19" s="1"/>
  <c r="C61" i="19"/>
  <c r="E58" i="16"/>
  <c r="F61" i="19" s="1"/>
  <c r="R56" i="16"/>
  <c r="S59" i="19" s="1"/>
  <c r="D56" i="16"/>
  <c r="E59" i="19" s="1"/>
  <c r="F56" i="16"/>
  <c r="G59" i="19" s="1"/>
  <c r="T59" i="19" s="1"/>
  <c r="U59" i="19" s="1"/>
  <c r="C56" i="16"/>
  <c r="D59" i="19" s="1"/>
  <c r="C59" i="19"/>
  <c r="E56" i="16"/>
  <c r="F59" i="19" s="1"/>
  <c r="R54" i="16"/>
  <c r="S57" i="19" s="1"/>
  <c r="D54" i="16"/>
  <c r="E57" i="19" s="1"/>
  <c r="F54" i="16"/>
  <c r="G57" i="19" s="1"/>
  <c r="T57" i="19" s="1"/>
  <c r="U57" i="19" s="1"/>
  <c r="C54" i="16"/>
  <c r="D57" i="19" s="1"/>
  <c r="C57" i="19"/>
  <c r="E54" i="16"/>
  <c r="F57" i="19" s="1"/>
  <c r="R52" i="16"/>
  <c r="S55" i="19" s="1"/>
  <c r="D52" i="16"/>
  <c r="E55" i="19" s="1"/>
  <c r="F52" i="16"/>
  <c r="G55" i="19" s="1"/>
  <c r="T55" i="19" s="1"/>
  <c r="U55" i="19" s="1"/>
  <c r="C52" i="16"/>
  <c r="D55" i="19" s="1"/>
  <c r="C55" i="19"/>
  <c r="E52" i="16"/>
  <c r="F55" i="19" s="1"/>
  <c r="R50" i="16"/>
  <c r="S53" i="19" s="1"/>
  <c r="D50" i="16"/>
  <c r="E53" i="19" s="1"/>
  <c r="F50" i="16"/>
  <c r="G53" i="19" s="1"/>
  <c r="T53" i="19" s="1"/>
  <c r="U53" i="19" s="1"/>
  <c r="C50" i="16"/>
  <c r="D53" i="19" s="1"/>
  <c r="C53" i="19"/>
  <c r="E50" i="16"/>
  <c r="F53" i="19" s="1"/>
  <c r="R48" i="16"/>
  <c r="S51" i="19" s="1"/>
  <c r="D48" i="16"/>
  <c r="E51" i="19" s="1"/>
  <c r="F48" i="16"/>
  <c r="G51" i="19" s="1"/>
  <c r="T51" i="19" s="1"/>
  <c r="U51" i="19" s="1"/>
  <c r="C48" i="16"/>
  <c r="D51" i="19" s="1"/>
  <c r="C51" i="19"/>
  <c r="E48" i="16"/>
  <c r="F51" i="19" s="1"/>
  <c r="R46" i="16"/>
  <c r="S49" i="19" s="1"/>
  <c r="D46" i="16"/>
  <c r="E49" i="19" s="1"/>
  <c r="F46" i="16"/>
  <c r="G49" i="19" s="1"/>
  <c r="T49" i="19" s="1"/>
  <c r="U49" i="19" s="1"/>
  <c r="C46" i="16"/>
  <c r="D49" i="19" s="1"/>
  <c r="C49" i="19"/>
  <c r="E46" i="16"/>
  <c r="F49" i="19" s="1"/>
  <c r="R44" i="16"/>
  <c r="S47" i="19" s="1"/>
  <c r="D44" i="16"/>
  <c r="E47" i="19" s="1"/>
  <c r="F44" i="16"/>
  <c r="G47" i="19" s="1"/>
  <c r="T47" i="19" s="1"/>
  <c r="U47" i="19" s="1"/>
  <c r="C44" i="16"/>
  <c r="D47" i="19" s="1"/>
  <c r="C47" i="19"/>
  <c r="E44" i="16"/>
  <c r="F47" i="19" s="1"/>
  <c r="R42" i="16"/>
  <c r="S45" i="19" s="1"/>
  <c r="D42" i="16"/>
  <c r="E45" i="19" s="1"/>
  <c r="F42" i="16"/>
  <c r="G45" i="19" s="1"/>
  <c r="T45" i="19" s="1"/>
  <c r="U45" i="19" s="1"/>
  <c r="C42" i="16"/>
  <c r="D45" i="19" s="1"/>
  <c r="C45" i="19"/>
  <c r="E42" i="16"/>
  <c r="F45" i="19" s="1"/>
  <c r="R40" i="16"/>
  <c r="S43" i="19" s="1"/>
  <c r="D40" i="16"/>
  <c r="E43" i="19" s="1"/>
  <c r="F40" i="16"/>
  <c r="G43" i="19" s="1"/>
  <c r="T43" i="19" s="1"/>
  <c r="U43" i="19" s="1"/>
  <c r="C40" i="16"/>
  <c r="D43" i="19" s="1"/>
  <c r="C43" i="19"/>
  <c r="E40" i="16"/>
  <c r="F43" i="19" s="1"/>
  <c r="R38" i="16"/>
  <c r="S41" i="19" s="1"/>
  <c r="D38" i="16"/>
  <c r="E41" i="19" s="1"/>
  <c r="F38" i="16"/>
  <c r="G41" i="19" s="1"/>
  <c r="T41" i="19" s="1"/>
  <c r="U41" i="19" s="1"/>
  <c r="C38" i="16"/>
  <c r="D41" i="19" s="1"/>
  <c r="C41" i="19"/>
  <c r="E38" i="16"/>
  <c r="F41" i="19" s="1"/>
  <c r="D36" i="16"/>
  <c r="E39" i="19" s="1"/>
  <c r="F36" i="16"/>
  <c r="G39" i="19" s="1"/>
  <c r="T39" i="19" s="1"/>
  <c r="U39" i="19" s="1"/>
  <c r="C36" i="16"/>
  <c r="D39" i="19" s="1"/>
  <c r="C39" i="19"/>
  <c r="E36" i="16"/>
  <c r="F39" i="19" s="1"/>
  <c r="R34" i="16"/>
  <c r="S37" i="19" s="1"/>
  <c r="D34" i="16"/>
  <c r="E37" i="19" s="1"/>
  <c r="F34" i="16"/>
  <c r="G37" i="19" s="1"/>
  <c r="T37" i="19" s="1"/>
  <c r="U37" i="19" s="1"/>
  <c r="C34" i="16"/>
  <c r="D37" i="19" s="1"/>
  <c r="C37" i="19"/>
  <c r="E34" i="16"/>
  <c r="F37" i="19" s="1"/>
  <c r="D32" i="16"/>
  <c r="E35" i="19" s="1"/>
  <c r="F32" i="16"/>
  <c r="G35" i="19" s="1"/>
  <c r="T35" i="19" s="1"/>
  <c r="U35" i="19" s="1"/>
  <c r="C32" i="16"/>
  <c r="D35" i="19" s="1"/>
  <c r="C35" i="19"/>
  <c r="E32" i="16"/>
  <c r="F35" i="19" s="1"/>
  <c r="R30" i="16"/>
  <c r="S33" i="19" s="1"/>
  <c r="D30" i="16"/>
  <c r="E33" i="19" s="1"/>
  <c r="F30" i="16"/>
  <c r="G33" i="19"/>
  <c r="T33" i="19" s="1"/>
  <c r="U33" i="19" s="1"/>
  <c r="C30" i="16"/>
  <c r="D33" i="19" s="1"/>
  <c r="C33" i="19"/>
  <c r="E30" i="16"/>
  <c r="F33" i="19" s="1"/>
  <c r="D28" i="16"/>
  <c r="E31" i="19" s="1"/>
  <c r="F28" i="16"/>
  <c r="G31" i="19" s="1"/>
  <c r="T31" i="19" s="1"/>
  <c r="U31" i="19" s="1"/>
  <c r="C28" i="16"/>
  <c r="D31" i="19" s="1"/>
  <c r="C31" i="19"/>
  <c r="E28" i="16"/>
  <c r="F31" i="19" s="1"/>
  <c r="R26" i="16"/>
  <c r="S29" i="19" s="1"/>
  <c r="D26" i="16"/>
  <c r="E29" i="19" s="1"/>
  <c r="F26" i="16"/>
  <c r="G29" i="19" s="1"/>
  <c r="T29" i="19" s="1"/>
  <c r="U29" i="19" s="1"/>
  <c r="C26" i="16"/>
  <c r="D29" i="19" s="1"/>
  <c r="C29" i="19"/>
  <c r="E26" i="16"/>
  <c r="F29" i="19" s="1"/>
  <c r="D24" i="16"/>
  <c r="E27" i="19" s="1"/>
  <c r="F24" i="16"/>
  <c r="G27" i="19" s="1"/>
  <c r="T27" i="19" s="1"/>
  <c r="U27" i="19" s="1"/>
  <c r="C24" i="16"/>
  <c r="D27" i="19" s="1"/>
  <c r="C27" i="19"/>
  <c r="E24" i="16"/>
  <c r="F27" i="19" s="1"/>
  <c r="R22" i="16"/>
  <c r="S25" i="19" s="1"/>
  <c r="D22" i="16"/>
  <c r="E25" i="19" s="1"/>
  <c r="F22" i="16"/>
  <c r="G25" i="19" s="1"/>
  <c r="T25" i="19" s="1"/>
  <c r="U25" i="19" s="1"/>
  <c r="C22" i="16"/>
  <c r="D25" i="19" s="1"/>
  <c r="C25" i="19"/>
  <c r="E22" i="16"/>
  <c r="F25" i="19" s="1"/>
  <c r="D20" i="16"/>
  <c r="E23" i="19" s="1"/>
  <c r="F20" i="16"/>
  <c r="G23" i="19" s="1"/>
  <c r="T23" i="19" s="1"/>
  <c r="U23" i="19" s="1"/>
  <c r="C20" i="16"/>
  <c r="D23" i="19" s="1"/>
  <c r="C23" i="19"/>
  <c r="E20" i="16"/>
  <c r="F23" i="19" s="1"/>
  <c r="R483" i="16"/>
  <c r="S486" i="19" s="1"/>
  <c r="C486" i="19"/>
  <c r="D483" i="16"/>
  <c r="E486" i="19" s="1"/>
  <c r="F483" i="16"/>
  <c r="G486" i="19" s="1"/>
  <c r="T486" i="19" s="1"/>
  <c r="U486" i="19" s="1"/>
  <c r="R481" i="16"/>
  <c r="S484" i="19" s="1"/>
  <c r="C484" i="19"/>
  <c r="D481" i="16"/>
  <c r="E484" i="19" s="1"/>
  <c r="F481" i="16"/>
  <c r="G484" i="19" s="1"/>
  <c r="T484" i="19" s="1"/>
  <c r="U484" i="19" s="1"/>
  <c r="R479" i="16"/>
  <c r="S482" i="19" s="1"/>
  <c r="C482" i="19"/>
  <c r="D479" i="16"/>
  <c r="E482" i="19" s="1"/>
  <c r="F479" i="16"/>
  <c r="G482" i="19" s="1"/>
  <c r="T482" i="19" s="1"/>
  <c r="U482" i="19" s="1"/>
  <c r="R477" i="16"/>
  <c r="S480" i="19" s="1"/>
  <c r="C480" i="19"/>
  <c r="D477" i="16"/>
  <c r="E480" i="19" s="1"/>
  <c r="F477" i="16"/>
  <c r="G480" i="19" s="1"/>
  <c r="T480" i="19" s="1"/>
  <c r="U480" i="19" s="1"/>
  <c r="R475" i="16"/>
  <c r="S478" i="19" s="1"/>
  <c r="C478" i="19"/>
  <c r="D475" i="16"/>
  <c r="E478" i="19" s="1"/>
  <c r="F475" i="16"/>
  <c r="G478" i="19" s="1"/>
  <c r="T478" i="19" s="1"/>
  <c r="U478" i="19" s="1"/>
  <c r="R473" i="16"/>
  <c r="S476" i="19" s="1"/>
  <c r="C476" i="19"/>
  <c r="D473" i="16"/>
  <c r="E476" i="19" s="1"/>
  <c r="F473" i="16"/>
  <c r="G476" i="19" s="1"/>
  <c r="T476" i="19" s="1"/>
  <c r="U476" i="19" s="1"/>
  <c r="C483" i="16"/>
  <c r="D486" i="19" s="1"/>
  <c r="C481" i="16"/>
  <c r="D484" i="19" s="1"/>
  <c r="C479" i="16"/>
  <c r="D482" i="19" s="1"/>
  <c r="C477" i="16"/>
  <c r="D480" i="19" s="1"/>
  <c r="C475" i="16"/>
  <c r="D478" i="19" s="1"/>
  <c r="C473" i="16"/>
  <c r="D476" i="19" s="1"/>
  <c r="R222" i="16"/>
  <c r="S225" i="19" s="1"/>
  <c r="C225" i="19"/>
  <c r="D222" i="16"/>
  <c r="E225" i="19" s="1"/>
  <c r="F222" i="16"/>
  <c r="G225" i="19" s="1"/>
  <c r="T225" i="19" s="1"/>
  <c r="U225" i="19" s="1"/>
  <c r="C222" i="16"/>
  <c r="D225" i="19" s="1"/>
  <c r="E222" i="16"/>
  <c r="F225" i="19" s="1"/>
  <c r="R218" i="16"/>
  <c r="S221" i="19" s="1"/>
  <c r="C221" i="19"/>
  <c r="D218" i="16"/>
  <c r="E221" i="19" s="1"/>
  <c r="F218" i="16"/>
  <c r="G221" i="19" s="1"/>
  <c r="T221" i="19" s="1"/>
  <c r="U221" i="19" s="1"/>
  <c r="C218" i="16"/>
  <c r="D221" i="19" s="1"/>
  <c r="E218" i="16"/>
  <c r="F221" i="19" s="1"/>
  <c r="R214" i="16"/>
  <c r="S217" i="19" s="1"/>
  <c r="D214" i="16"/>
  <c r="E217" i="19" s="1"/>
  <c r="F214" i="16"/>
  <c r="G217" i="19" s="1"/>
  <c r="T217" i="19" s="1"/>
  <c r="U217" i="19" s="1"/>
  <c r="C217" i="19"/>
  <c r="C214" i="16"/>
  <c r="D217" i="19" s="1"/>
  <c r="E214" i="16"/>
  <c r="F217" i="19" s="1"/>
  <c r="R210" i="16"/>
  <c r="S213" i="19" s="1"/>
  <c r="D210" i="16"/>
  <c r="E213" i="19" s="1"/>
  <c r="F210" i="16"/>
  <c r="G213" i="19" s="1"/>
  <c r="T213" i="19" s="1"/>
  <c r="U213" i="19" s="1"/>
  <c r="C213" i="19"/>
  <c r="C210" i="16"/>
  <c r="D213" i="19"/>
  <c r="E210" i="16"/>
  <c r="F213" i="19" s="1"/>
  <c r="R206" i="16"/>
  <c r="S209" i="19" s="1"/>
  <c r="D206" i="16"/>
  <c r="E209" i="19" s="1"/>
  <c r="F206" i="16"/>
  <c r="G209" i="19" s="1"/>
  <c r="T209" i="19" s="1"/>
  <c r="U209" i="19" s="1"/>
  <c r="C209" i="19"/>
  <c r="C206" i="16"/>
  <c r="D209" i="19" s="1"/>
  <c r="E206" i="16"/>
  <c r="F209" i="19" s="1"/>
  <c r="R202" i="16"/>
  <c r="S205" i="19" s="1"/>
  <c r="D202" i="16"/>
  <c r="E205" i="19" s="1"/>
  <c r="F202" i="16"/>
  <c r="G205" i="19" s="1"/>
  <c r="T205" i="19" s="1"/>
  <c r="U205" i="19" s="1"/>
  <c r="C205" i="19"/>
  <c r="C202" i="16"/>
  <c r="D205" i="19" s="1"/>
  <c r="E202" i="16"/>
  <c r="F205" i="19" s="1"/>
  <c r="R198" i="16"/>
  <c r="S201" i="19" s="1"/>
  <c r="D198" i="16"/>
  <c r="E201" i="19" s="1"/>
  <c r="F198" i="16"/>
  <c r="G201" i="19" s="1"/>
  <c r="T201" i="19" s="1"/>
  <c r="U201" i="19" s="1"/>
  <c r="C201" i="19"/>
  <c r="C198" i="16"/>
  <c r="D201" i="19" s="1"/>
  <c r="E198" i="16"/>
  <c r="F201" i="19" s="1"/>
  <c r="R194" i="16"/>
  <c r="S197" i="19" s="1"/>
  <c r="D194" i="16"/>
  <c r="E197" i="19" s="1"/>
  <c r="F194" i="16"/>
  <c r="G197" i="19" s="1"/>
  <c r="T197" i="19" s="1"/>
  <c r="U197" i="19" s="1"/>
  <c r="C197" i="19"/>
  <c r="C194" i="16"/>
  <c r="D197" i="19" s="1"/>
  <c r="E194" i="16"/>
  <c r="F197" i="19" s="1"/>
  <c r="R190" i="16"/>
  <c r="S193" i="19" s="1"/>
  <c r="D190" i="16"/>
  <c r="E193" i="19" s="1"/>
  <c r="F190" i="16"/>
  <c r="G193" i="19" s="1"/>
  <c r="T193" i="19" s="1"/>
  <c r="U193" i="19" s="1"/>
  <c r="C193" i="19"/>
  <c r="C190" i="16"/>
  <c r="D193" i="19" s="1"/>
  <c r="E190" i="16"/>
  <c r="F193" i="19" s="1"/>
  <c r="R186" i="16"/>
  <c r="S189" i="19" s="1"/>
  <c r="D186" i="16"/>
  <c r="E189" i="19" s="1"/>
  <c r="F186" i="16"/>
  <c r="G189" i="19" s="1"/>
  <c r="T189" i="19" s="1"/>
  <c r="U189" i="19" s="1"/>
  <c r="C189" i="19"/>
  <c r="C186" i="16"/>
  <c r="D189" i="19" s="1"/>
  <c r="E186" i="16"/>
  <c r="F189" i="19" s="1"/>
  <c r="R182" i="16"/>
  <c r="S185" i="19" s="1"/>
  <c r="D182" i="16"/>
  <c r="E185" i="19" s="1"/>
  <c r="F182" i="16"/>
  <c r="G185" i="19" s="1"/>
  <c r="T185" i="19" s="1"/>
  <c r="U185" i="19" s="1"/>
  <c r="C185" i="19"/>
  <c r="C182" i="16"/>
  <c r="D185" i="19" s="1"/>
  <c r="E182" i="16"/>
  <c r="F185" i="19" s="1"/>
  <c r="R178" i="16"/>
  <c r="S181" i="19" s="1"/>
  <c r="D178" i="16"/>
  <c r="E181" i="19" s="1"/>
  <c r="F178" i="16"/>
  <c r="G181" i="19" s="1"/>
  <c r="T181" i="19" s="1"/>
  <c r="U181" i="19" s="1"/>
  <c r="C181" i="19"/>
  <c r="C178" i="16"/>
  <c r="D181" i="19" s="1"/>
  <c r="E178" i="16"/>
  <c r="F181" i="19"/>
  <c r="R174" i="16"/>
  <c r="S177" i="19" s="1"/>
  <c r="D174" i="16"/>
  <c r="E177" i="19" s="1"/>
  <c r="F174" i="16"/>
  <c r="G177" i="19" s="1"/>
  <c r="T177" i="19" s="1"/>
  <c r="U177" i="19" s="1"/>
  <c r="C177" i="19"/>
  <c r="C174" i="16"/>
  <c r="D177" i="19" s="1"/>
  <c r="E174" i="16"/>
  <c r="F177" i="19" s="1"/>
  <c r="R170" i="16"/>
  <c r="S173" i="19" s="1"/>
  <c r="D170" i="16"/>
  <c r="E173" i="19" s="1"/>
  <c r="F170" i="16"/>
  <c r="G173" i="19" s="1"/>
  <c r="T173" i="19" s="1"/>
  <c r="U173" i="19" s="1"/>
  <c r="C173" i="19"/>
  <c r="C170" i="16"/>
  <c r="D173" i="19" s="1"/>
  <c r="E170" i="16"/>
  <c r="F173" i="19" s="1"/>
  <c r="R166" i="16"/>
  <c r="S169" i="19" s="1"/>
  <c r="D166" i="16"/>
  <c r="E169" i="19" s="1"/>
  <c r="F166" i="16"/>
  <c r="G169" i="19" s="1"/>
  <c r="T169" i="19" s="1"/>
  <c r="U169" i="19" s="1"/>
  <c r="C169" i="19"/>
  <c r="C166" i="16"/>
  <c r="D169" i="19" s="1"/>
  <c r="E166" i="16"/>
  <c r="F169" i="19" s="1"/>
  <c r="R162" i="16"/>
  <c r="S165" i="19" s="1"/>
  <c r="D162" i="16"/>
  <c r="E165" i="19" s="1"/>
  <c r="F162" i="16"/>
  <c r="G165" i="19" s="1"/>
  <c r="T165" i="19" s="1"/>
  <c r="U165" i="19" s="1"/>
  <c r="C165" i="19"/>
  <c r="C162" i="16"/>
  <c r="D165" i="19" s="1"/>
  <c r="E162" i="16"/>
  <c r="F165" i="19" s="1"/>
  <c r="R158" i="16"/>
  <c r="S161" i="19" s="1"/>
  <c r="D158" i="16"/>
  <c r="E161" i="19" s="1"/>
  <c r="F158" i="16"/>
  <c r="G161" i="19" s="1"/>
  <c r="T161" i="19" s="1"/>
  <c r="U161" i="19" s="1"/>
  <c r="C161" i="19"/>
  <c r="C158" i="16"/>
  <c r="D161" i="19" s="1"/>
  <c r="E158" i="16"/>
  <c r="F161" i="19" s="1"/>
  <c r="R154" i="16"/>
  <c r="S157" i="19" s="1"/>
  <c r="D154" i="16"/>
  <c r="E157" i="19" s="1"/>
  <c r="F154" i="16"/>
  <c r="G157" i="19" s="1"/>
  <c r="T157" i="19" s="1"/>
  <c r="U157" i="19" s="1"/>
  <c r="C157" i="19"/>
  <c r="C154" i="16"/>
  <c r="D157" i="19" s="1"/>
  <c r="E154" i="16"/>
  <c r="F157" i="19" s="1"/>
  <c r="R150" i="16"/>
  <c r="S153" i="19" s="1"/>
  <c r="D150" i="16"/>
  <c r="E153" i="19" s="1"/>
  <c r="F150" i="16"/>
  <c r="G153" i="19" s="1"/>
  <c r="T153" i="19" s="1"/>
  <c r="U153" i="19" s="1"/>
  <c r="C153" i="19"/>
  <c r="C150" i="16"/>
  <c r="D153" i="19" s="1"/>
  <c r="E150" i="16"/>
  <c r="F153" i="19" s="1"/>
  <c r="R146" i="16"/>
  <c r="S149" i="19" s="1"/>
  <c r="D146" i="16"/>
  <c r="E149" i="19" s="1"/>
  <c r="F146" i="16"/>
  <c r="G149" i="19" s="1"/>
  <c r="T149" i="19" s="1"/>
  <c r="U149" i="19" s="1"/>
  <c r="C149" i="19"/>
  <c r="C146" i="16"/>
  <c r="D149" i="19" s="1"/>
  <c r="E146" i="16"/>
  <c r="F149" i="19" s="1"/>
  <c r="R142" i="16"/>
  <c r="S145" i="19" s="1"/>
  <c r="D142" i="16"/>
  <c r="E145" i="19" s="1"/>
  <c r="F142" i="16"/>
  <c r="G145" i="19" s="1"/>
  <c r="T145" i="19" s="1"/>
  <c r="U145" i="19" s="1"/>
  <c r="C145" i="19"/>
  <c r="C142" i="16"/>
  <c r="D145" i="19" s="1"/>
  <c r="E142" i="16"/>
  <c r="F145" i="19" s="1"/>
  <c r="R138" i="16"/>
  <c r="S141" i="19" s="1"/>
  <c r="D138" i="16"/>
  <c r="E141" i="19" s="1"/>
  <c r="F138" i="16"/>
  <c r="G141" i="19" s="1"/>
  <c r="T141" i="19" s="1"/>
  <c r="U141" i="19" s="1"/>
  <c r="C141" i="19"/>
  <c r="C138" i="16"/>
  <c r="D141" i="19" s="1"/>
  <c r="E138" i="16"/>
  <c r="F141" i="19" s="1"/>
  <c r="R130" i="16"/>
  <c r="S133" i="19" s="1"/>
  <c r="D130" i="16"/>
  <c r="E133" i="19" s="1"/>
  <c r="F130" i="16"/>
  <c r="G133" i="19" s="1"/>
  <c r="T133" i="19" s="1"/>
  <c r="U133" i="19" s="1"/>
  <c r="C133" i="19"/>
  <c r="C130" i="16"/>
  <c r="D133" i="19" s="1"/>
  <c r="E130" i="16"/>
  <c r="F133" i="19" s="1"/>
  <c r="R74" i="16"/>
  <c r="S77" i="19" s="1"/>
  <c r="D74" i="16"/>
  <c r="E77" i="19" s="1"/>
  <c r="F74" i="16"/>
  <c r="G77" i="19" s="1"/>
  <c r="T77" i="19" s="1"/>
  <c r="U77" i="19" s="1"/>
  <c r="C74" i="16"/>
  <c r="D77" i="19" s="1"/>
  <c r="C77" i="19"/>
  <c r="E74" i="16"/>
  <c r="F77" i="19" s="1"/>
  <c r="R471" i="16"/>
  <c r="S474" i="19" s="1"/>
  <c r="C474" i="19"/>
  <c r="D471" i="16"/>
  <c r="E474" i="19" s="1"/>
  <c r="F471" i="16"/>
  <c r="G474" i="19" s="1"/>
  <c r="T474" i="19" s="1"/>
  <c r="U474" i="19" s="1"/>
  <c r="R469" i="16"/>
  <c r="S472" i="19" s="1"/>
  <c r="C472" i="19"/>
  <c r="D469" i="16"/>
  <c r="E472" i="19"/>
  <c r="F469" i="16"/>
  <c r="G472" i="19" s="1"/>
  <c r="T472" i="19" s="1"/>
  <c r="U472" i="19" s="1"/>
  <c r="R467" i="16"/>
  <c r="S470" i="19" s="1"/>
  <c r="C470" i="19"/>
  <c r="D467" i="16"/>
  <c r="E470" i="19" s="1"/>
  <c r="F467" i="16"/>
  <c r="G470" i="19" s="1"/>
  <c r="T470" i="19" s="1"/>
  <c r="U470" i="19" s="1"/>
  <c r="R465" i="16"/>
  <c r="S468" i="19" s="1"/>
  <c r="C468" i="19"/>
  <c r="D465" i="16"/>
  <c r="E468" i="19" s="1"/>
  <c r="F465" i="16"/>
  <c r="G468" i="19" s="1"/>
  <c r="T468" i="19" s="1"/>
  <c r="U468" i="19" s="1"/>
  <c r="R463" i="16"/>
  <c r="S466" i="19" s="1"/>
  <c r="C466" i="19"/>
  <c r="D463" i="16"/>
  <c r="E466" i="19" s="1"/>
  <c r="F463" i="16"/>
  <c r="G466" i="19" s="1"/>
  <c r="T466" i="19" s="1"/>
  <c r="U466" i="19" s="1"/>
  <c r="R461" i="16"/>
  <c r="S464" i="19" s="1"/>
  <c r="C464" i="19"/>
  <c r="D461" i="16"/>
  <c r="E464" i="19" s="1"/>
  <c r="F461" i="16"/>
  <c r="G464" i="19" s="1"/>
  <c r="T464" i="19" s="1"/>
  <c r="U464" i="19" s="1"/>
  <c r="R459" i="16"/>
  <c r="S462" i="19" s="1"/>
  <c r="C462" i="19"/>
  <c r="D459" i="16"/>
  <c r="E462" i="19" s="1"/>
  <c r="F459" i="16"/>
  <c r="G462" i="19" s="1"/>
  <c r="T462" i="19" s="1"/>
  <c r="U462" i="19" s="1"/>
  <c r="R457" i="16"/>
  <c r="S460" i="19" s="1"/>
  <c r="C460" i="19"/>
  <c r="D457" i="16"/>
  <c r="E460" i="19" s="1"/>
  <c r="F457" i="16"/>
  <c r="G460" i="19" s="1"/>
  <c r="T460" i="19" s="1"/>
  <c r="U460" i="19" s="1"/>
  <c r="R455" i="16"/>
  <c r="S458" i="19" s="1"/>
  <c r="C458" i="19"/>
  <c r="D455" i="16"/>
  <c r="E458" i="19" s="1"/>
  <c r="F455" i="16"/>
  <c r="G458" i="19" s="1"/>
  <c r="T458" i="19" s="1"/>
  <c r="U458" i="19" s="1"/>
  <c r="R453" i="16"/>
  <c r="S456" i="19" s="1"/>
  <c r="C456" i="19"/>
  <c r="D453" i="16"/>
  <c r="E456" i="19" s="1"/>
  <c r="F453" i="16"/>
  <c r="G456" i="19" s="1"/>
  <c r="T456" i="19" s="1"/>
  <c r="U456" i="19" s="1"/>
  <c r="R451" i="16"/>
  <c r="S454" i="19" s="1"/>
  <c r="C454" i="19"/>
  <c r="D451" i="16"/>
  <c r="E454" i="19" s="1"/>
  <c r="F451" i="16"/>
  <c r="G454" i="19" s="1"/>
  <c r="T454" i="19" s="1"/>
  <c r="U454" i="19" s="1"/>
  <c r="R449" i="16"/>
  <c r="S452" i="19" s="1"/>
  <c r="C452" i="19"/>
  <c r="D449" i="16"/>
  <c r="E452" i="19" s="1"/>
  <c r="F449" i="16"/>
  <c r="G452" i="19" s="1"/>
  <c r="T452" i="19" s="1"/>
  <c r="U452" i="19" s="1"/>
  <c r="R447" i="16"/>
  <c r="S450" i="19" s="1"/>
  <c r="C450" i="19"/>
  <c r="D447" i="16"/>
  <c r="E450" i="19" s="1"/>
  <c r="F447" i="16"/>
  <c r="G450" i="19" s="1"/>
  <c r="T450" i="19" s="1"/>
  <c r="U450" i="19" s="1"/>
  <c r="R445" i="16"/>
  <c r="S448" i="19" s="1"/>
  <c r="C448" i="19"/>
  <c r="D445" i="16"/>
  <c r="E448" i="19" s="1"/>
  <c r="F445" i="16"/>
  <c r="G448" i="19" s="1"/>
  <c r="T448" i="19" s="1"/>
  <c r="U448" i="19" s="1"/>
  <c r="R443" i="16"/>
  <c r="S446" i="19" s="1"/>
  <c r="C446" i="19"/>
  <c r="D443" i="16"/>
  <c r="E446" i="19" s="1"/>
  <c r="F443" i="16"/>
  <c r="G446" i="19" s="1"/>
  <c r="T446" i="19" s="1"/>
  <c r="U446" i="19" s="1"/>
  <c r="R441" i="16"/>
  <c r="S444" i="19" s="1"/>
  <c r="C444" i="19"/>
  <c r="D441" i="16"/>
  <c r="E444" i="19" s="1"/>
  <c r="F441" i="16"/>
  <c r="G444" i="19" s="1"/>
  <c r="T444" i="19" s="1"/>
  <c r="U444" i="19" s="1"/>
  <c r="R439" i="16"/>
  <c r="S442" i="19" s="1"/>
  <c r="C442" i="19"/>
  <c r="D439" i="16"/>
  <c r="E442" i="19" s="1"/>
  <c r="F439" i="16"/>
  <c r="G442" i="19" s="1"/>
  <c r="T442" i="19" s="1"/>
  <c r="U442" i="19" s="1"/>
  <c r="R437" i="16"/>
  <c r="S440" i="19" s="1"/>
  <c r="C440" i="19"/>
  <c r="D437" i="16"/>
  <c r="E440" i="19" s="1"/>
  <c r="F437" i="16"/>
  <c r="G440" i="19" s="1"/>
  <c r="T440" i="19" s="1"/>
  <c r="U440" i="19" s="1"/>
  <c r="R435" i="16"/>
  <c r="S438" i="19" s="1"/>
  <c r="C438" i="19"/>
  <c r="D435" i="16"/>
  <c r="E438" i="19" s="1"/>
  <c r="F435" i="16"/>
  <c r="G438" i="19" s="1"/>
  <c r="T438" i="19" s="1"/>
  <c r="U438" i="19" s="1"/>
  <c r="R433" i="16"/>
  <c r="S436" i="19" s="1"/>
  <c r="C436" i="19"/>
  <c r="D433" i="16"/>
  <c r="E436" i="19" s="1"/>
  <c r="F433" i="16"/>
  <c r="G436" i="19" s="1"/>
  <c r="T436" i="19" s="1"/>
  <c r="U436" i="19" s="1"/>
  <c r="R431" i="16"/>
  <c r="S434" i="19" s="1"/>
  <c r="C434" i="19"/>
  <c r="D431" i="16"/>
  <c r="E434" i="19" s="1"/>
  <c r="F431" i="16"/>
  <c r="G434" i="19" s="1"/>
  <c r="T434" i="19" s="1"/>
  <c r="U434" i="19" s="1"/>
  <c r="R429" i="16"/>
  <c r="S432" i="19" s="1"/>
  <c r="C432" i="19"/>
  <c r="D429" i="16"/>
  <c r="E432" i="19" s="1"/>
  <c r="F429" i="16"/>
  <c r="G432" i="19" s="1"/>
  <c r="T432" i="19" s="1"/>
  <c r="U432" i="19" s="1"/>
  <c r="R427" i="16"/>
  <c r="S430" i="19" s="1"/>
  <c r="C430" i="19"/>
  <c r="D427" i="16"/>
  <c r="E430" i="19" s="1"/>
  <c r="F427" i="16"/>
  <c r="G430" i="19" s="1"/>
  <c r="T430" i="19" s="1"/>
  <c r="U430" i="19" s="1"/>
  <c r="R425" i="16"/>
  <c r="S428" i="19" s="1"/>
  <c r="C428" i="19"/>
  <c r="D425" i="16"/>
  <c r="E428" i="19" s="1"/>
  <c r="F425" i="16"/>
  <c r="G428" i="19" s="1"/>
  <c r="T428" i="19" s="1"/>
  <c r="U428" i="19" s="1"/>
  <c r="R423" i="16"/>
  <c r="S426" i="19" s="1"/>
  <c r="C426" i="19"/>
  <c r="D423" i="16"/>
  <c r="E426" i="19" s="1"/>
  <c r="F423" i="16"/>
  <c r="G426" i="19" s="1"/>
  <c r="T426" i="19" s="1"/>
  <c r="U426" i="19" s="1"/>
  <c r="R421" i="16"/>
  <c r="S424" i="19" s="1"/>
  <c r="C424" i="19"/>
  <c r="D421" i="16"/>
  <c r="E424" i="19" s="1"/>
  <c r="F421" i="16"/>
  <c r="G424" i="19" s="1"/>
  <c r="T424" i="19" s="1"/>
  <c r="U424" i="19" s="1"/>
  <c r="R419" i="16"/>
  <c r="S422" i="19" s="1"/>
  <c r="C422" i="19"/>
  <c r="D419" i="16"/>
  <c r="E422" i="19" s="1"/>
  <c r="F419" i="16"/>
  <c r="G422" i="19" s="1"/>
  <c r="T422" i="19" s="1"/>
  <c r="U422" i="19" s="1"/>
  <c r="R417" i="16"/>
  <c r="S420" i="19" s="1"/>
  <c r="C420" i="19"/>
  <c r="D417" i="16"/>
  <c r="E420" i="19" s="1"/>
  <c r="F417" i="16"/>
  <c r="G420" i="19" s="1"/>
  <c r="T420" i="19" s="1"/>
  <c r="U420" i="19" s="1"/>
  <c r="R415" i="16"/>
  <c r="S418" i="19" s="1"/>
  <c r="C418" i="19"/>
  <c r="D415" i="16"/>
  <c r="E418" i="19" s="1"/>
  <c r="F415" i="16"/>
  <c r="G418" i="19" s="1"/>
  <c r="T418" i="19" s="1"/>
  <c r="U418" i="19" s="1"/>
  <c r="R413" i="16"/>
  <c r="S416" i="19" s="1"/>
  <c r="C416" i="19"/>
  <c r="D413" i="16"/>
  <c r="E416" i="19" s="1"/>
  <c r="F413" i="16"/>
  <c r="G416" i="19" s="1"/>
  <c r="T416" i="19" s="1"/>
  <c r="U416" i="19" s="1"/>
  <c r="R411" i="16"/>
  <c r="S414" i="19" s="1"/>
  <c r="C414" i="19"/>
  <c r="D411" i="16"/>
  <c r="E414" i="19" s="1"/>
  <c r="F411" i="16"/>
  <c r="G414" i="19" s="1"/>
  <c r="T414" i="19" s="1"/>
  <c r="U414" i="19" s="1"/>
  <c r="R409" i="16"/>
  <c r="S412" i="19" s="1"/>
  <c r="C412" i="19"/>
  <c r="D409" i="16"/>
  <c r="E412" i="19" s="1"/>
  <c r="F409" i="16"/>
  <c r="G412" i="19" s="1"/>
  <c r="T412" i="19" s="1"/>
  <c r="U412" i="19" s="1"/>
  <c r="R407" i="16"/>
  <c r="S410" i="19" s="1"/>
  <c r="C410" i="19"/>
  <c r="D407" i="16"/>
  <c r="E410" i="19" s="1"/>
  <c r="F407" i="16"/>
  <c r="G410" i="19" s="1"/>
  <c r="T410" i="19" s="1"/>
  <c r="U410" i="19" s="1"/>
  <c r="R405" i="16"/>
  <c r="S408" i="19" s="1"/>
  <c r="C408" i="19"/>
  <c r="D405" i="16"/>
  <c r="E408" i="19" s="1"/>
  <c r="F405" i="16"/>
  <c r="G408" i="19" s="1"/>
  <c r="T408" i="19" s="1"/>
  <c r="U408" i="19" s="1"/>
  <c r="R403" i="16"/>
  <c r="S406" i="19" s="1"/>
  <c r="C406" i="19"/>
  <c r="D403" i="16"/>
  <c r="E406" i="19" s="1"/>
  <c r="F403" i="16"/>
  <c r="G406" i="19" s="1"/>
  <c r="T406" i="19" s="1"/>
  <c r="U406" i="19" s="1"/>
  <c r="R401" i="16"/>
  <c r="S404" i="19" s="1"/>
  <c r="C404" i="19"/>
  <c r="D401" i="16"/>
  <c r="F401" i="16"/>
  <c r="G404" i="19" s="1"/>
  <c r="T404" i="19" s="1"/>
  <c r="U404" i="19" s="1"/>
  <c r="R399" i="16"/>
  <c r="S402" i="19" s="1"/>
  <c r="C402" i="19"/>
  <c r="D399" i="16"/>
  <c r="E402" i="19" s="1"/>
  <c r="F399" i="16"/>
  <c r="G402" i="19" s="1"/>
  <c r="T402" i="19" s="1"/>
  <c r="U402" i="19" s="1"/>
  <c r="R397" i="16"/>
  <c r="S400" i="19" s="1"/>
  <c r="C400" i="19"/>
  <c r="D397" i="16"/>
  <c r="E400" i="19"/>
  <c r="F397" i="16"/>
  <c r="G400" i="19" s="1"/>
  <c r="T400" i="19" s="1"/>
  <c r="U400" i="19" s="1"/>
  <c r="R395" i="16"/>
  <c r="S398" i="19" s="1"/>
  <c r="C398" i="19"/>
  <c r="D395" i="16"/>
  <c r="E398" i="19" s="1"/>
  <c r="F395" i="16"/>
  <c r="G398" i="19" s="1"/>
  <c r="T398" i="19" s="1"/>
  <c r="U398" i="19" s="1"/>
  <c r="R393" i="16"/>
  <c r="S396" i="19" s="1"/>
  <c r="C396" i="19"/>
  <c r="D393" i="16"/>
  <c r="E396" i="19" s="1"/>
  <c r="F393" i="16"/>
  <c r="G396" i="19" s="1"/>
  <c r="T396" i="19" s="1"/>
  <c r="U396" i="19" s="1"/>
  <c r="R391" i="16"/>
  <c r="S394" i="19" s="1"/>
  <c r="C394" i="19"/>
  <c r="D391" i="16"/>
  <c r="E394" i="19" s="1"/>
  <c r="F391" i="16"/>
  <c r="G394" i="19" s="1"/>
  <c r="T394" i="19" s="1"/>
  <c r="U394" i="19" s="1"/>
  <c r="R389" i="16"/>
  <c r="S392" i="19" s="1"/>
  <c r="C392" i="19"/>
  <c r="D389" i="16"/>
  <c r="E392" i="19" s="1"/>
  <c r="F389" i="16"/>
  <c r="G392" i="19" s="1"/>
  <c r="T392" i="19" s="1"/>
  <c r="U392" i="19" s="1"/>
  <c r="R387" i="16"/>
  <c r="S390" i="19" s="1"/>
  <c r="C390" i="19"/>
  <c r="D387" i="16"/>
  <c r="E390" i="19" s="1"/>
  <c r="F387" i="16"/>
  <c r="G390" i="19" s="1"/>
  <c r="T390" i="19" s="1"/>
  <c r="U390" i="19" s="1"/>
  <c r="R385" i="16"/>
  <c r="S388" i="19" s="1"/>
  <c r="C388" i="19"/>
  <c r="D385" i="16"/>
  <c r="E388" i="19" s="1"/>
  <c r="F385" i="16"/>
  <c r="G388" i="19" s="1"/>
  <c r="T388" i="19" s="1"/>
  <c r="U388" i="19" s="1"/>
  <c r="R383" i="16"/>
  <c r="S386" i="19" s="1"/>
  <c r="C386" i="19"/>
  <c r="D383" i="16"/>
  <c r="E386" i="19" s="1"/>
  <c r="F383" i="16"/>
  <c r="G386" i="19" s="1"/>
  <c r="T386" i="19" s="1"/>
  <c r="U386" i="19" s="1"/>
  <c r="R381" i="16"/>
  <c r="S384" i="19" s="1"/>
  <c r="C384" i="19"/>
  <c r="D381" i="16"/>
  <c r="E384" i="19" s="1"/>
  <c r="F381" i="16"/>
  <c r="G384" i="19" s="1"/>
  <c r="T384" i="19" s="1"/>
  <c r="U384" i="19" s="1"/>
  <c r="R379" i="16"/>
  <c r="S382" i="19" s="1"/>
  <c r="C382" i="19"/>
  <c r="D379" i="16"/>
  <c r="E382" i="19" s="1"/>
  <c r="F379" i="16"/>
  <c r="G382" i="19" s="1"/>
  <c r="T382" i="19" s="1"/>
  <c r="U382" i="19" s="1"/>
  <c r="R377" i="16"/>
  <c r="S380" i="19" s="1"/>
  <c r="C380" i="19"/>
  <c r="D377" i="16"/>
  <c r="E380" i="19" s="1"/>
  <c r="F377" i="16"/>
  <c r="G380" i="19" s="1"/>
  <c r="T380" i="19" s="1"/>
  <c r="U380" i="19" s="1"/>
  <c r="R375" i="16"/>
  <c r="S378" i="19" s="1"/>
  <c r="C378" i="19"/>
  <c r="D375" i="16"/>
  <c r="E378" i="19" s="1"/>
  <c r="F375" i="16"/>
  <c r="G378" i="19" s="1"/>
  <c r="T378" i="19" s="1"/>
  <c r="U378" i="19" s="1"/>
  <c r="R373" i="16"/>
  <c r="S376" i="19" s="1"/>
  <c r="C376" i="19"/>
  <c r="D373" i="16"/>
  <c r="E376" i="19" s="1"/>
  <c r="F373" i="16"/>
  <c r="G376" i="19" s="1"/>
  <c r="T376" i="19" s="1"/>
  <c r="U376" i="19" s="1"/>
  <c r="R371" i="16"/>
  <c r="S374" i="19" s="1"/>
  <c r="C374" i="19"/>
  <c r="D371" i="16"/>
  <c r="E374" i="19" s="1"/>
  <c r="F371" i="16"/>
  <c r="G374" i="19" s="1"/>
  <c r="T374" i="19" s="1"/>
  <c r="U374" i="19" s="1"/>
  <c r="R369" i="16"/>
  <c r="S372" i="19" s="1"/>
  <c r="C372" i="19"/>
  <c r="D369" i="16"/>
  <c r="E372" i="19" s="1"/>
  <c r="F369" i="16"/>
  <c r="G372" i="19" s="1"/>
  <c r="T372" i="19" s="1"/>
  <c r="U372" i="19" s="1"/>
  <c r="R367" i="16"/>
  <c r="S370" i="19" s="1"/>
  <c r="C370" i="19"/>
  <c r="D367" i="16"/>
  <c r="E370" i="19" s="1"/>
  <c r="F367" i="16"/>
  <c r="G370" i="19" s="1"/>
  <c r="T370" i="19" s="1"/>
  <c r="U370" i="19" s="1"/>
  <c r="R365" i="16"/>
  <c r="S368" i="19" s="1"/>
  <c r="C368" i="19"/>
  <c r="D365" i="16"/>
  <c r="E368" i="19" s="1"/>
  <c r="F365" i="16"/>
  <c r="G368" i="19" s="1"/>
  <c r="T368" i="19" s="1"/>
  <c r="U368" i="19" s="1"/>
  <c r="R363" i="16"/>
  <c r="S366" i="19" s="1"/>
  <c r="C366" i="19"/>
  <c r="D363" i="16"/>
  <c r="E366" i="19" s="1"/>
  <c r="F363" i="16"/>
  <c r="G366" i="19" s="1"/>
  <c r="T366" i="19" s="1"/>
  <c r="U366" i="19" s="1"/>
  <c r="R361" i="16"/>
  <c r="S364" i="19" s="1"/>
  <c r="C364" i="19"/>
  <c r="D361" i="16"/>
  <c r="E364" i="19" s="1"/>
  <c r="F361" i="16"/>
  <c r="G364" i="19" s="1"/>
  <c r="T364" i="19" s="1"/>
  <c r="U364" i="19" s="1"/>
  <c r="R359" i="16"/>
  <c r="S362" i="19" s="1"/>
  <c r="C362" i="19"/>
  <c r="D359" i="16"/>
  <c r="E362" i="19" s="1"/>
  <c r="F359" i="16"/>
  <c r="G362" i="19" s="1"/>
  <c r="T362" i="19" s="1"/>
  <c r="U362" i="19" s="1"/>
  <c r="R357" i="16"/>
  <c r="S360" i="19" s="1"/>
  <c r="C360" i="19"/>
  <c r="D357" i="16"/>
  <c r="E360" i="19" s="1"/>
  <c r="F357" i="16"/>
  <c r="G360" i="19" s="1"/>
  <c r="T360" i="19" s="1"/>
  <c r="U360" i="19" s="1"/>
  <c r="R355" i="16"/>
  <c r="S358" i="19" s="1"/>
  <c r="C358" i="19"/>
  <c r="D355" i="16"/>
  <c r="E358" i="19" s="1"/>
  <c r="F355" i="16"/>
  <c r="G358" i="19" s="1"/>
  <c r="T358" i="19" s="1"/>
  <c r="U358" i="19" s="1"/>
  <c r="R353" i="16"/>
  <c r="S356" i="19" s="1"/>
  <c r="C356" i="19"/>
  <c r="D353" i="16"/>
  <c r="E356" i="19" s="1"/>
  <c r="F353" i="16"/>
  <c r="G356" i="19" s="1"/>
  <c r="T356" i="19" s="1"/>
  <c r="U356" i="19" s="1"/>
  <c r="R351" i="16"/>
  <c r="S354" i="19" s="1"/>
  <c r="C354" i="19"/>
  <c r="D351" i="16"/>
  <c r="E354" i="19" s="1"/>
  <c r="F351" i="16"/>
  <c r="G354" i="19" s="1"/>
  <c r="T354" i="19" s="1"/>
  <c r="U354" i="19" s="1"/>
  <c r="R349" i="16"/>
  <c r="S352" i="19" s="1"/>
  <c r="C352" i="19"/>
  <c r="D349" i="16"/>
  <c r="E352" i="19" s="1"/>
  <c r="F349" i="16"/>
  <c r="G352" i="19" s="1"/>
  <c r="T352" i="19" s="1"/>
  <c r="U352" i="19" s="1"/>
  <c r="R347" i="16"/>
  <c r="S350" i="19" s="1"/>
  <c r="C350" i="19"/>
  <c r="D347" i="16"/>
  <c r="E350" i="19" s="1"/>
  <c r="F347" i="16"/>
  <c r="G350" i="19" s="1"/>
  <c r="T350" i="19" s="1"/>
  <c r="U350" i="19" s="1"/>
  <c r="R345" i="16"/>
  <c r="S348" i="19" s="1"/>
  <c r="C348" i="19"/>
  <c r="D345" i="16"/>
  <c r="E348" i="19" s="1"/>
  <c r="F345" i="16"/>
  <c r="G348" i="19" s="1"/>
  <c r="T348" i="19" s="1"/>
  <c r="U348" i="19" s="1"/>
  <c r="R343" i="16"/>
  <c r="S346" i="19" s="1"/>
  <c r="C346" i="19"/>
  <c r="D343" i="16"/>
  <c r="E346" i="19" s="1"/>
  <c r="F343" i="16"/>
  <c r="G346" i="19" s="1"/>
  <c r="T346" i="19" s="1"/>
  <c r="U346" i="19" s="1"/>
  <c r="R341" i="16"/>
  <c r="S344" i="19" s="1"/>
  <c r="C344" i="19"/>
  <c r="D341" i="16"/>
  <c r="E344" i="19" s="1"/>
  <c r="F341" i="16"/>
  <c r="G344" i="19" s="1"/>
  <c r="T344" i="19" s="1"/>
  <c r="U344" i="19" s="1"/>
  <c r="R339" i="16"/>
  <c r="S342" i="19" s="1"/>
  <c r="C342" i="19"/>
  <c r="D339" i="16"/>
  <c r="E342" i="19" s="1"/>
  <c r="F339" i="16"/>
  <c r="G342" i="19" s="1"/>
  <c r="T342" i="19" s="1"/>
  <c r="U342" i="19" s="1"/>
  <c r="R337" i="16"/>
  <c r="S340" i="19" s="1"/>
  <c r="C340" i="19"/>
  <c r="D337" i="16"/>
  <c r="E340" i="19" s="1"/>
  <c r="F337" i="16"/>
  <c r="G340" i="19" s="1"/>
  <c r="T340" i="19" s="1"/>
  <c r="U340" i="19" s="1"/>
  <c r="R335" i="16"/>
  <c r="S338" i="19" s="1"/>
  <c r="C338" i="19"/>
  <c r="D335" i="16"/>
  <c r="E338" i="19" s="1"/>
  <c r="F335" i="16"/>
  <c r="G338" i="19" s="1"/>
  <c r="T338" i="19" s="1"/>
  <c r="U338" i="19" s="1"/>
  <c r="R333" i="16"/>
  <c r="S336" i="19" s="1"/>
  <c r="C336" i="19"/>
  <c r="D333" i="16"/>
  <c r="E336" i="19" s="1"/>
  <c r="F333" i="16"/>
  <c r="G336" i="19" s="1"/>
  <c r="T336" i="19" s="1"/>
  <c r="U336" i="19" s="1"/>
  <c r="R331" i="16"/>
  <c r="S334" i="19" s="1"/>
  <c r="C334" i="19"/>
  <c r="D331" i="16"/>
  <c r="E334" i="19" s="1"/>
  <c r="F331" i="16"/>
  <c r="G334" i="19" s="1"/>
  <c r="T334" i="19" s="1"/>
  <c r="U334" i="19" s="1"/>
  <c r="R329" i="16"/>
  <c r="S332" i="19" s="1"/>
  <c r="C332" i="19"/>
  <c r="D329" i="16"/>
  <c r="E332" i="19" s="1"/>
  <c r="F329" i="16"/>
  <c r="G332" i="19" s="1"/>
  <c r="T332" i="19" s="1"/>
  <c r="U332" i="19" s="1"/>
  <c r="R327" i="16"/>
  <c r="S330" i="19" s="1"/>
  <c r="C330" i="19"/>
  <c r="D327" i="16"/>
  <c r="E330" i="19" s="1"/>
  <c r="F327" i="16"/>
  <c r="G330" i="19" s="1"/>
  <c r="T330" i="19" s="1"/>
  <c r="U330" i="19" s="1"/>
  <c r="R325" i="16"/>
  <c r="S328" i="19" s="1"/>
  <c r="C328" i="19"/>
  <c r="D325" i="16"/>
  <c r="E328" i="19" s="1"/>
  <c r="F325" i="16"/>
  <c r="G328" i="19" s="1"/>
  <c r="T328" i="19" s="1"/>
  <c r="U328" i="19" s="1"/>
  <c r="R323" i="16"/>
  <c r="S326" i="19" s="1"/>
  <c r="C326" i="19"/>
  <c r="D323" i="16"/>
  <c r="E326" i="19" s="1"/>
  <c r="F323" i="16"/>
  <c r="G326" i="19" s="1"/>
  <c r="T326" i="19" s="1"/>
  <c r="U326" i="19" s="1"/>
  <c r="R321" i="16"/>
  <c r="S324" i="19" s="1"/>
  <c r="C324" i="19"/>
  <c r="D321" i="16"/>
  <c r="E324" i="19" s="1"/>
  <c r="F321" i="16"/>
  <c r="G324" i="19" s="1"/>
  <c r="T324" i="19" s="1"/>
  <c r="U324" i="19" s="1"/>
  <c r="R319" i="16"/>
  <c r="S322" i="19" s="1"/>
  <c r="C322" i="19"/>
  <c r="D319" i="16"/>
  <c r="E322" i="19" s="1"/>
  <c r="F319" i="16"/>
  <c r="G322" i="19"/>
  <c r="T322" i="19" s="1"/>
  <c r="U322" i="19" s="1"/>
  <c r="R317" i="16"/>
  <c r="S320" i="19" s="1"/>
  <c r="C320" i="19"/>
  <c r="D317" i="16"/>
  <c r="E320" i="19" s="1"/>
  <c r="F317" i="16"/>
  <c r="G320" i="19" s="1"/>
  <c r="T320" i="19" s="1"/>
  <c r="U320" i="19" s="1"/>
  <c r="R315" i="16"/>
  <c r="S318" i="19" s="1"/>
  <c r="C318" i="19"/>
  <c r="D315" i="16"/>
  <c r="E318" i="19" s="1"/>
  <c r="F315" i="16"/>
  <c r="G318" i="19" s="1"/>
  <c r="T318" i="19" s="1"/>
  <c r="U318" i="19" s="1"/>
  <c r="R313" i="16"/>
  <c r="S316" i="19" s="1"/>
  <c r="C316" i="19"/>
  <c r="D313" i="16"/>
  <c r="E316" i="19" s="1"/>
  <c r="F313" i="16"/>
  <c r="G316" i="19" s="1"/>
  <c r="T316" i="19" s="1"/>
  <c r="U316" i="19" s="1"/>
  <c r="R311" i="16"/>
  <c r="S314" i="19" s="1"/>
  <c r="C314" i="19"/>
  <c r="D311" i="16"/>
  <c r="E314" i="19" s="1"/>
  <c r="F311" i="16"/>
  <c r="G314" i="19" s="1"/>
  <c r="T314" i="19" s="1"/>
  <c r="U314" i="19" s="1"/>
  <c r="R309" i="16"/>
  <c r="S312" i="19" s="1"/>
  <c r="C312" i="19"/>
  <c r="D309" i="16"/>
  <c r="E312" i="19" s="1"/>
  <c r="F309" i="16"/>
  <c r="G312" i="19" s="1"/>
  <c r="T312" i="19" s="1"/>
  <c r="U312" i="19" s="1"/>
  <c r="R307" i="16"/>
  <c r="S310" i="19" s="1"/>
  <c r="C310" i="19"/>
  <c r="D307" i="16"/>
  <c r="E310" i="19" s="1"/>
  <c r="F307" i="16"/>
  <c r="G310" i="19" s="1"/>
  <c r="T310" i="19" s="1"/>
  <c r="U310" i="19" s="1"/>
  <c r="R305" i="16"/>
  <c r="S308" i="19" s="1"/>
  <c r="C308" i="19"/>
  <c r="D305" i="16"/>
  <c r="E308" i="19" s="1"/>
  <c r="F305" i="16"/>
  <c r="G308" i="19" s="1"/>
  <c r="T308" i="19" s="1"/>
  <c r="U308" i="19" s="1"/>
  <c r="R303" i="16"/>
  <c r="S306" i="19" s="1"/>
  <c r="C306" i="19"/>
  <c r="D303" i="16"/>
  <c r="E306" i="19" s="1"/>
  <c r="F303" i="16"/>
  <c r="G306" i="19" s="1"/>
  <c r="T306" i="19" s="1"/>
  <c r="U306" i="19" s="1"/>
  <c r="R301" i="16"/>
  <c r="S304" i="19" s="1"/>
  <c r="C304" i="19"/>
  <c r="D301" i="16"/>
  <c r="E304" i="19" s="1"/>
  <c r="F301" i="16"/>
  <c r="G304" i="19" s="1"/>
  <c r="T304" i="19" s="1"/>
  <c r="U304" i="19" s="1"/>
  <c r="R299" i="16"/>
  <c r="S302" i="19" s="1"/>
  <c r="C302" i="19"/>
  <c r="D299" i="16"/>
  <c r="E302" i="19" s="1"/>
  <c r="F299" i="16"/>
  <c r="G302" i="19" s="1"/>
  <c r="T302" i="19" s="1"/>
  <c r="U302" i="19" s="1"/>
  <c r="R297" i="16"/>
  <c r="S300" i="19" s="1"/>
  <c r="C300" i="19"/>
  <c r="D297" i="16"/>
  <c r="E300" i="19" s="1"/>
  <c r="F297" i="16"/>
  <c r="G300" i="19" s="1"/>
  <c r="T300" i="19" s="1"/>
  <c r="U300" i="19" s="1"/>
  <c r="R295" i="16"/>
  <c r="S298" i="19" s="1"/>
  <c r="C298" i="19"/>
  <c r="D295" i="16"/>
  <c r="E298" i="19" s="1"/>
  <c r="F295" i="16"/>
  <c r="G298" i="19" s="1"/>
  <c r="T298" i="19" s="1"/>
  <c r="U298" i="19" s="1"/>
  <c r="R293" i="16"/>
  <c r="S296" i="19" s="1"/>
  <c r="C296" i="19"/>
  <c r="D293" i="16"/>
  <c r="E296" i="19" s="1"/>
  <c r="F293" i="16"/>
  <c r="G296" i="19" s="1"/>
  <c r="T296" i="19" s="1"/>
  <c r="U296" i="19" s="1"/>
  <c r="R291" i="16"/>
  <c r="S294" i="19" s="1"/>
  <c r="C294" i="19"/>
  <c r="D291" i="16"/>
  <c r="E294" i="19" s="1"/>
  <c r="F291" i="16"/>
  <c r="G294" i="19" s="1"/>
  <c r="T294" i="19" s="1"/>
  <c r="U294" i="19" s="1"/>
  <c r="R289" i="16"/>
  <c r="S292" i="19" s="1"/>
  <c r="C292" i="19"/>
  <c r="D289" i="16"/>
  <c r="E292" i="19" s="1"/>
  <c r="F289" i="16"/>
  <c r="G292" i="19" s="1"/>
  <c r="T292" i="19" s="1"/>
  <c r="U292" i="19" s="1"/>
  <c r="R287" i="16"/>
  <c r="S290" i="19" s="1"/>
  <c r="C290" i="19"/>
  <c r="D287" i="16"/>
  <c r="E290" i="19" s="1"/>
  <c r="F287" i="16"/>
  <c r="G290" i="19" s="1"/>
  <c r="T290" i="19" s="1"/>
  <c r="U290" i="19" s="1"/>
  <c r="R285" i="16"/>
  <c r="S288" i="19" s="1"/>
  <c r="C288" i="19"/>
  <c r="D285" i="16"/>
  <c r="E288" i="19" s="1"/>
  <c r="F285" i="16"/>
  <c r="G288" i="19" s="1"/>
  <c r="T288" i="19" s="1"/>
  <c r="U288" i="19" s="1"/>
  <c r="R283" i="16"/>
  <c r="S286" i="19" s="1"/>
  <c r="C286" i="19"/>
  <c r="D283" i="16"/>
  <c r="E286" i="19" s="1"/>
  <c r="F283" i="16"/>
  <c r="G286" i="19" s="1"/>
  <c r="T286" i="19" s="1"/>
  <c r="U286" i="19" s="1"/>
  <c r="R281" i="16"/>
  <c r="S284" i="19" s="1"/>
  <c r="C284" i="19"/>
  <c r="D281" i="16"/>
  <c r="E284" i="19" s="1"/>
  <c r="F281" i="16"/>
  <c r="G284" i="19" s="1"/>
  <c r="T284" i="19" s="1"/>
  <c r="U284" i="19" s="1"/>
  <c r="R279" i="16"/>
  <c r="S282" i="19" s="1"/>
  <c r="C282" i="19"/>
  <c r="D279" i="16"/>
  <c r="E282" i="19" s="1"/>
  <c r="F279" i="16"/>
  <c r="G282" i="19" s="1"/>
  <c r="T282" i="19" s="1"/>
  <c r="U282" i="19" s="1"/>
  <c r="R277" i="16"/>
  <c r="S280" i="19" s="1"/>
  <c r="C280" i="19"/>
  <c r="D277" i="16"/>
  <c r="E280" i="19" s="1"/>
  <c r="F277" i="16"/>
  <c r="G280" i="19" s="1"/>
  <c r="T280" i="19" s="1"/>
  <c r="U280" i="19" s="1"/>
  <c r="R275" i="16"/>
  <c r="S278" i="19" s="1"/>
  <c r="C278" i="19"/>
  <c r="D275" i="16"/>
  <c r="E278" i="19" s="1"/>
  <c r="F275" i="16"/>
  <c r="G278" i="19" s="1"/>
  <c r="T278" i="19" s="1"/>
  <c r="U278" i="19" s="1"/>
  <c r="R273" i="16"/>
  <c r="S276" i="19" s="1"/>
  <c r="C276" i="19"/>
  <c r="D273" i="16"/>
  <c r="E276" i="19" s="1"/>
  <c r="F273" i="16"/>
  <c r="G276" i="19" s="1"/>
  <c r="T276" i="19" s="1"/>
  <c r="U276" i="19" s="1"/>
  <c r="R271" i="16"/>
  <c r="S274" i="19" s="1"/>
  <c r="C274" i="19"/>
  <c r="D271" i="16"/>
  <c r="E274" i="19" s="1"/>
  <c r="F271" i="16"/>
  <c r="G274" i="19" s="1"/>
  <c r="T274" i="19" s="1"/>
  <c r="U274" i="19" s="1"/>
  <c r="R269" i="16"/>
  <c r="S272" i="19" s="1"/>
  <c r="C272" i="19"/>
  <c r="D269" i="16"/>
  <c r="E272" i="19" s="1"/>
  <c r="F269" i="16"/>
  <c r="G272" i="19" s="1"/>
  <c r="T272" i="19" s="1"/>
  <c r="U272" i="19" s="1"/>
  <c r="R267" i="16"/>
  <c r="S270" i="19" s="1"/>
  <c r="C270" i="19"/>
  <c r="D267" i="16"/>
  <c r="E270" i="19" s="1"/>
  <c r="F267" i="16"/>
  <c r="G270" i="19" s="1"/>
  <c r="T270" i="19" s="1"/>
  <c r="U270" i="19" s="1"/>
  <c r="R265" i="16"/>
  <c r="S268" i="19" s="1"/>
  <c r="C268" i="19"/>
  <c r="D265" i="16"/>
  <c r="E268" i="19" s="1"/>
  <c r="F265" i="16"/>
  <c r="G268" i="19" s="1"/>
  <c r="T268" i="19" s="1"/>
  <c r="U268" i="19" s="1"/>
  <c r="R263" i="16"/>
  <c r="S266" i="19" s="1"/>
  <c r="C266" i="19"/>
  <c r="D263" i="16"/>
  <c r="E266" i="19" s="1"/>
  <c r="F263" i="16"/>
  <c r="G266" i="19" s="1"/>
  <c r="T266" i="19" s="1"/>
  <c r="U266" i="19" s="1"/>
  <c r="R261" i="16"/>
  <c r="S264" i="19" s="1"/>
  <c r="C264" i="19"/>
  <c r="D261" i="16"/>
  <c r="E264" i="19" s="1"/>
  <c r="F261" i="16"/>
  <c r="G264" i="19" s="1"/>
  <c r="T264" i="19" s="1"/>
  <c r="U264" i="19" s="1"/>
  <c r="R259" i="16"/>
  <c r="S262" i="19" s="1"/>
  <c r="C262" i="19"/>
  <c r="D259" i="16"/>
  <c r="E262" i="19" s="1"/>
  <c r="F259" i="16"/>
  <c r="G262" i="19" s="1"/>
  <c r="T262" i="19" s="1"/>
  <c r="U262" i="19" s="1"/>
  <c r="R257" i="16"/>
  <c r="S260" i="19" s="1"/>
  <c r="C260" i="19"/>
  <c r="D257" i="16"/>
  <c r="E260" i="19" s="1"/>
  <c r="F257" i="16"/>
  <c r="G260" i="19" s="1"/>
  <c r="T260" i="19" s="1"/>
  <c r="U260" i="19" s="1"/>
  <c r="R255" i="16"/>
  <c r="S258" i="19" s="1"/>
  <c r="C258" i="19"/>
  <c r="D255" i="16"/>
  <c r="E258" i="19" s="1"/>
  <c r="F255" i="16"/>
  <c r="G258" i="19" s="1"/>
  <c r="T258" i="19" s="1"/>
  <c r="U258" i="19" s="1"/>
  <c r="R253" i="16"/>
  <c r="S256" i="19" s="1"/>
  <c r="C256" i="19"/>
  <c r="D253" i="16"/>
  <c r="E256" i="19" s="1"/>
  <c r="F253" i="16"/>
  <c r="G256" i="19" s="1"/>
  <c r="T256" i="19" s="1"/>
  <c r="U256" i="19" s="1"/>
  <c r="R251" i="16"/>
  <c r="S254" i="19" s="1"/>
  <c r="C254" i="19"/>
  <c r="D251" i="16"/>
  <c r="E254" i="19" s="1"/>
  <c r="F251" i="16"/>
  <c r="G254" i="19" s="1"/>
  <c r="T254" i="19" s="1"/>
  <c r="U254" i="19" s="1"/>
  <c r="R249" i="16"/>
  <c r="S252" i="19" s="1"/>
  <c r="C252" i="19"/>
  <c r="D249" i="16"/>
  <c r="E252" i="19" s="1"/>
  <c r="F249" i="16"/>
  <c r="G252" i="19" s="1"/>
  <c r="T252" i="19" s="1"/>
  <c r="U252" i="19" s="1"/>
  <c r="R247" i="16"/>
  <c r="S250" i="19" s="1"/>
  <c r="C250" i="19"/>
  <c r="D247" i="16"/>
  <c r="E250" i="19" s="1"/>
  <c r="F247" i="16"/>
  <c r="G250" i="19" s="1"/>
  <c r="T250" i="19" s="1"/>
  <c r="U250" i="19" s="1"/>
  <c r="R245" i="16"/>
  <c r="S248" i="19" s="1"/>
  <c r="C248" i="19"/>
  <c r="D245" i="16"/>
  <c r="E248" i="19" s="1"/>
  <c r="F245" i="16"/>
  <c r="G248" i="19" s="1"/>
  <c r="T248" i="19" s="1"/>
  <c r="U248" i="19" s="1"/>
  <c r="R243" i="16"/>
  <c r="S246" i="19" s="1"/>
  <c r="C246" i="19"/>
  <c r="D243" i="16"/>
  <c r="E246" i="19" s="1"/>
  <c r="F243" i="16"/>
  <c r="G246" i="19" s="1"/>
  <c r="T246" i="19" s="1"/>
  <c r="U246" i="19" s="1"/>
  <c r="R241" i="16"/>
  <c r="S244" i="19" s="1"/>
  <c r="C244" i="19"/>
  <c r="D241" i="16"/>
  <c r="E244" i="19" s="1"/>
  <c r="F241" i="16"/>
  <c r="G244" i="19" s="1"/>
  <c r="T244" i="19" s="1"/>
  <c r="U244" i="19" s="1"/>
  <c r="R239" i="16"/>
  <c r="S242" i="19" s="1"/>
  <c r="C242" i="19"/>
  <c r="D239" i="16"/>
  <c r="E242" i="19" s="1"/>
  <c r="F239" i="16"/>
  <c r="G242" i="19" s="1"/>
  <c r="T242" i="19" s="1"/>
  <c r="U242" i="19" s="1"/>
  <c r="C239" i="16"/>
  <c r="D242" i="19" s="1"/>
  <c r="E239" i="16"/>
  <c r="F242" i="19" s="1"/>
  <c r="R237" i="16"/>
  <c r="S240" i="19" s="1"/>
  <c r="C240" i="19"/>
  <c r="D237" i="16"/>
  <c r="E240" i="19" s="1"/>
  <c r="F237" i="16"/>
  <c r="G240" i="19" s="1"/>
  <c r="T240" i="19" s="1"/>
  <c r="U240" i="19" s="1"/>
  <c r="C237" i="16"/>
  <c r="D240" i="19" s="1"/>
  <c r="E237" i="16"/>
  <c r="F240" i="19" s="1"/>
  <c r="R235" i="16"/>
  <c r="S238" i="19" s="1"/>
  <c r="C238" i="19"/>
  <c r="D235" i="16"/>
  <c r="E238" i="19" s="1"/>
  <c r="F235" i="16"/>
  <c r="G238" i="19" s="1"/>
  <c r="T238" i="19" s="1"/>
  <c r="U238" i="19" s="1"/>
  <c r="C235" i="16"/>
  <c r="D238" i="19" s="1"/>
  <c r="E235" i="16"/>
  <c r="F238" i="19" s="1"/>
  <c r="R233" i="16"/>
  <c r="S236" i="19" s="1"/>
  <c r="C236" i="19"/>
  <c r="D233" i="16"/>
  <c r="E236" i="19" s="1"/>
  <c r="F233" i="16"/>
  <c r="G236" i="19" s="1"/>
  <c r="T236" i="19" s="1"/>
  <c r="U236" i="19" s="1"/>
  <c r="C233" i="16"/>
  <c r="D236" i="19" s="1"/>
  <c r="E233" i="16"/>
  <c r="F236" i="19" s="1"/>
  <c r="R231" i="16"/>
  <c r="S234" i="19" s="1"/>
  <c r="C234" i="19"/>
  <c r="D231" i="16"/>
  <c r="E234" i="19" s="1"/>
  <c r="F231" i="16"/>
  <c r="G234" i="19" s="1"/>
  <c r="T234" i="19" s="1"/>
  <c r="U234" i="19" s="1"/>
  <c r="C231" i="16"/>
  <c r="D234" i="19" s="1"/>
  <c r="E231" i="16"/>
  <c r="F234" i="19" s="1"/>
  <c r="R229" i="16"/>
  <c r="S232" i="19" s="1"/>
  <c r="C232" i="19"/>
  <c r="D229" i="16"/>
  <c r="E232" i="19" s="1"/>
  <c r="F229" i="16"/>
  <c r="G232" i="19" s="1"/>
  <c r="T232" i="19" s="1"/>
  <c r="U232" i="19" s="1"/>
  <c r="C229" i="16"/>
  <c r="D232" i="19" s="1"/>
  <c r="E229" i="16"/>
  <c r="F232" i="19" s="1"/>
  <c r="R227" i="16"/>
  <c r="S230" i="19" s="1"/>
  <c r="C230" i="19"/>
  <c r="D227" i="16"/>
  <c r="E230" i="19" s="1"/>
  <c r="F227" i="16"/>
  <c r="G230" i="19" s="1"/>
  <c r="T230" i="19" s="1"/>
  <c r="U230" i="19" s="1"/>
  <c r="C227" i="16"/>
  <c r="D230" i="19" s="1"/>
  <c r="E227" i="16"/>
  <c r="F230" i="19" s="1"/>
  <c r="R225" i="16"/>
  <c r="S228" i="19" s="1"/>
  <c r="C228" i="19"/>
  <c r="D225" i="16"/>
  <c r="E228" i="19" s="1"/>
  <c r="F225" i="16"/>
  <c r="G228" i="19" s="1"/>
  <c r="T228" i="19" s="1"/>
  <c r="U228" i="19" s="1"/>
  <c r="C225" i="16"/>
  <c r="D228" i="19" s="1"/>
  <c r="E225" i="16"/>
  <c r="F228" i="19" s="1"/>
  <c r="R223" i="16"/>
  <c r="S226" i="19" s="1"/>
  <c r="C226" i="19"/>
  <c r="D223" i="16"/>
  <c r="E226" i="19" s="1"/>
  <c r="F223" i="16"/>
  <c r="G226" i="19" s="1"/>
  <c r="T226" i="19" s="1"/>
  <c r="U226" i="19" s="1"/>
  <c r="C223" i="16"/>
  <c r="D226" i="19" s="1"/>
  <c r="E223" i="16"/>
  <c r="F226" i="19" s="1"/>
  <c r="R221" i="16"/>
  <c r="S224" i="19" s="1"/>
  <c r="C224" i="19"/>
  <c r="D221" i="16"/>
  <c r="E224" i="19" s="1"/>
  <c r="F221" i="16"/>
  <c r="G224" i="19" s="1"/>
  <c r="T224" i="19" s="1"/>
  <c r="U224" i="19" s="1"/>
  <c r="C221" i="16"/>
  <c r="D224" i="19" s="1"/>
  <c r="E221" i="16"/>
  <c r="F224" i="19" s="1"/>
  <c r="R219" i="16"/>
  <c r="S222" i="19" s="1"/>
  <c r="C222" i="19"/>
  <c r="D219" i="16"/>
  <c r="E222" i="19" s="1"/>
  <c r="F219" i="16"/>
  <c r="G222" i="19" s="1"/>
  <c r="T222" i="19" s="1"/>
  <c r="U222" i="19" s="1"/>
  <c r="C219" i="16"/>
  <c r="D222" i="19" s="1"/>
  <c r="E219" i="16"/>
  <c r="F222" i="19" s="1"/>
  <c r="R217" i="16"/>
  <c r="S220" i="19" s="1"/>
  <c r="C220" i="19"/>
  <c r="D217" i="16"/>
  <c r="E220" i="19" s="1"/>
  <c r="F217" i="16"/>
  <c r="G220" i="19" s="1"/>
  <c r="T220" i="19" s="1"/>
  <c r="U220" i="19" s="1"/>
  <c r="C217" i="16"/>
  <c r="D220" i="19" s="1"/>
  <c r="E217" i="16"/>
  <c r="F220" i="19" s="1"/>
  <c r="R215" i="16"/>
  <c r="S218" i="19" s="1"/>
  <c r="C218" i="19"/>
  <c r="D215" i="16"/>
  <c r="E218" i="19" s="1"/>
  <c r="F215" i="16"/>
  <c r="G218" i="19" s="1"/>
  <c r="T218" i="19" s="1"/>
  <c r="U218" i="19" s="1"/>
  <c r="C215" i="16"/>
  <c r="D218" i="19" s="1"/>
  <c r="E215" i="16"/>
  <c r="F218" i="19" s="1"/>
  <c r="R213" i="16"/>
  <c r="S216" i="19" s="1"/>
  <c r="C216" i="19"/>
  <c r="D213" i="16"/>
  <c r="E216" i="19" s="1"/>
  <c r="F213" i="16"/>
  <c r="G216" i="19" s="1"/>
  <c r="T216" i="19" s="1"/>
  <c r="U216" i="19" s="1"/>
  <c r="C213" i="16"/>
  <c r="D216" i="19" s="1"/>
  <c r="E213" i="16"/>
  <c r="F216" i="19" s="1"/>
  <c r="R211" i="16"/>
  <c r="S214" i="19" s="1"/>
  <c r="C214" i="19"/>
  <c r="D211" i="16"/>
  <c r="E214" i="19" s="1"/>
  <c r="F211" i="16"/>
  <c r="G214" i="19" s="1"/>
  <c r="T214" i="19" s="1"/>
  <c r="U214" i="19" s="1"/>
  <c r="C211" i="16"/>
  <c r="D214" i="19" s="1"/>
  <c r="E211" i="16"/>
  <c r="F214" i="19" s="1"/>
  <c r="R209" i="16"/>
  <c r="S212" i="19" s="1"/>
  <c r="C212" i="19"/>
  <c r="D209" i="16"/>
  <c r="E212" i="19" s="1"/>
  <c r="F209" i="16"/>
  <c r="G212" i="19" s="1"/>
  <c r="T212" i="19" s="1"/>
  <c r="U212" i="19" s="1"/>
  <c r="C209" i="16"/>
  <c r="D212" i="19" s="1"/>
  <c r="E209" i="16"/>
  <c r="F212" i="19" s="1"/>
  <c r="R207" i="16"/>
  <c r="S210" i="19" s="1"/>
  <c r="C210" i="19"/>
  <c r="D207" i="16"/>
  <c r="E210" i="19" s="1"/>
  <c r="F207" i="16"/>
  <c r="G210" i="19" s="1"/>
  <c r="T210" i="19" s="1"/>
  <c r="U210" i="19" s="1"/>
  <c r="C207" i="16"/>
  <c r="D210" i="19"/>
  <c r="E207" i="16"/>
  <c r="F210" i="19" s="1"/>
  <c r="R205" i="16"/>
  <c r="S208" i="19" s="1"/>
  <c r="C208" i="19"/>
  <c r="D205" i="16"/>
  <c r="E208" i="19" s="1"/>
  <c r="F205" i="16"/>
  <c r="G208" i="19" s="1"/>
  <c r="T208" i="19" s="1"/>
  <c r="U208" i="19" s="1"/>
  <c r="C205" i="16"/>
  <c r="D208" i="19" s="1"/>
  <c r="E205" i="16"/>
  <c r="F208" i="19" s="1"/>
  <c r="R203" i="16"/>
  <c r="S206" i="19" s="1"/>
  <c r="C206" i="19"/>
  <c r="D203" i="16"/>
  <c r="E206" i="19" s="1"/>
  <c r="F203" i="16"/>
  <c r="G206" i="19" s="1"/>
  <c r="T206" i="19" s="1"/>
  <c r="U206" i="19" s="1"/>
  <c r="C203" i="16"/>
  <c r="D206" i="19" s="1"/>
  <c r="E203" i="16"/>
  <c r="F206" i="19" s="1"/>
  <c r="R201" i="16"/>
  <c r="S204" i="19" s="1"/>
  <c r="C204" i="19"/>
  <c r="D201" i="16"/>
  <c r="E204" i="19" s="1"/>
  <c r="F201" i="16"/>
  <c r="G204" i="19" s="1"/>
  <c r="T204" i="19" s="1"/>
  <c r="U204" i="19" s="1"/>
  <c r="C201" i="16"/>
  <c r="D204" i="19" s="1"/>
  <c r="E201" i="16"/>
  <c r="F204" i="19" s="1"/>
  <c r="R199" i="16"/>
  <c r="S202" i="19" s="1"/>
  <c r="C202" i="19"/>
  <c r="D199" i="16"/>
  <c r="E202" i="19" s="1"/>
  <c r="F199" i="16"/>
  <c r="G202" i="19" s="1"/>
  <c r="T202" i="19" s="1"/>
  <c r="U202" i="19" s="1"/>
  <c r="C199" i="16"/>
  <c r="D202" i="19" s="1"/>
  <c r="E199" i="16"/>
  <c r="F202" i="19" s="1"/>
  <c r="R197" i="16"/>
  <c r="S200" i="19" s="1"/>
  <c r="C200" i="19"/>
  <c r="D197" i="16"/>
  <c r="E200" i="19" s="1"/>
  <c r="F197" i="16"/>
  <c r="G200" i="19" s="1"/>
  <c r="T200" i="19" s="1"/>
  <c r="U200" i="19" s="1"/>
  <c r="C197" i="16"/>
  <c r="D200" i="19" s="1"/>
  <c r="E197" i="16"/>
  <c r="F200" i="19" s="1"/>
  <c r="R195" i="16"/>
  <c r="S198" i="19" s="1"/>
  <c r="C198" i="19"/>
  <c r="D195" i="16"/>
  <c r="E198" i="19" s="1"/>
  <c r="F195" i="16"/>
  <c r="G198" i="19" s="1"/>
  <c r="T198" i="19" s="1"/>
  <c r="U198" i="19" s="1"/>
  <c r="C195" i="16"/>
  <c r="D198" i="19" s="1"/>
  <c r="E195" i="16"/>
  <c r="F198" i="19" s="1"/>
  <c r="R193" i="16"/>
  <c r="S196" i="19" s="1"/>
  <c r="C196" i="19"/>
  <c r="D193" i="16"/>
  <c r="E196" i="19" s="1"/>
  <c r="F193" i="16"/>
  <c r="G196" i="19" s="1"/>
  <c r="T196" i="19" s="1"/>
  <c r="U196" i="19" s="1"/>
  <c r="C193" i="16"/>
  <c r="D196" i="19" s="1"/>
  <c r="E193" i="16"/>
  <c r="F196" i="19" s="1"/>
  <c r="R191" i="16"/>
  <c r="S194" i="19" s="1"/>
  <c r="C194" i="19"/>
  <c r="D191" i="16"/>
  <c r="E194" i="19" s="1"/>
  <c r="F191" i="16"/>
  <c r="G194" i="19" s="1"/>
  <c r="T194" i="19" s="1"/>
  <c r="U194" i="19" s="1"/>
  <c r="C191" i="16"/>
  <c r="D194" i="19" s="1"/>
  <c r="E191" i="16"/>
  <c r="F194" i="19" s="1"/>
  <c r="R189" i="16"/>
  <c r="S192" i="19" s="1"/>
  <c r="C192" i="19"/>
  <c r="D189" i="16"/>
  <c r="E192" i="19" s="1"/>
  <c r="F189" i="16"/>
  <c r="G192" i="19" s="1"/>
  <c r="T192" i="19" s="1"/>
  <c r="U192" i="19" s="1"/>
  <c r="C189" i="16"/>
  <c r="D192" i="19" s="1"/>
  <c r="E189" i="16"/>
  <c r="F192" i="19" s="1"/>
  <c r="R187" i="16"/>
  <c r="S190" i="19" s="1"/>
  <c r="C190" i="19"/>
  <c r="D187" i="16"/>
  <c r="E190" i="19" s="1"/>
  <c r="F187" i="16"/>
  <c r="G190" i="19" s="1"/>
  <c r="T190" i="19" s="1"/>
  <c r="U190" i="19" s="1"/>
  <c r="C187" i="16"/>
  <c r="D190" i="19" s="1"/>
  <c r="E187" i="16"/>
  <c r="F190" i="19" s="1"/>
  <c r="R185" i="16"/>
  <c r="S188" i="19" s="1"/>
  <c r="C188" i="19"/>
  <c r="D185" i="16"/>
  <c r="E188" i="19" s="1"/>
  <c r="F185" i="16"/>
  <c r="G188" i="19" s="1"/>
  <c r="T188" i="19" s="1"/>
  <c r="U188" i="19" s="1"/>
  <c r="C185" i="16"/>
  <c r="D188" i="19" s="1"/>
  <c r="E185" i="16"/>
  <c r="F188" i="19" s="1"/>
  <c r="R183" i="16"/>
  <c r="S186" i="19" s="1"/>
  <c r="C186" i="19"/>
  <c r="D183" i="16"/>
  <c r="E186" i="19" s="1"/>
  <c r="F183" i="16"/>
  <c r="G186" i="19" s="1"/>
  <c r="T186" i="19" s="1"/>
  <c r="U186" i="19" s="1"/>
  <c r="C183" i="16"/>
  <c r="D186" i="19" s="1"/>
  <c r="E183" i="16"/>
  <c r="F186" i="19" s="1"/>
  <c r="R181" i="16"/>
  <c r="S184" i="19" s="1"/>
  <c r="C184" i="19"/>
  <c r="D181" i="16"/>
  <c r="E184" i="19" s="1"/>
  <c r="F181" i="16"/>
  <c r="G184" i="19" s="1"/>
  <c r="T184" i="19" s="1"/>
  <c r="U184" i="19" s="1"/>
  <c r="C181" i="16"/>
  <c r="D184" i="19" s="1"/>
  <c r="E181" i="16"/>
  <c r="F184" i="19" s="1"/>
  <c r="R179" i="16"/>
  <c r="S182" i="19" s="1"/>
  <c r="C182" i="19"/>
  <c r="D179" i="16"/>
  <c r="E182" i="19" s="1"/>
  <c r="F179" i="16"/>
  <c r="G182" i="19" s="1"/>
  <c r="T182" i="19" s="1"/>
  <c r="U182" i="19" s="1"/>
  <c r="C179" i="16"/>
  <c r="D182" i="19" s="1"/>
  <c r="E179" i="16"/>
  <c r="F182" i="19" s="1"/>
  <c r="R177" i="16"/>
  <c r="S180" i="19" s="1"/>
  <c r="C180" i="19"/>
  <c r="D177" i="16"/>
  <c r="E180" i="19" s="1"/>
  <c r="F177" i="16"/>
  <c r="G180" i="19" s="1"/>
  <c r="T180" i="19" s="1"/>
  <c r="U180" i="19" s="1"/>
  <c r="C177" i="16"/>
  <c r="D180" i="19" s="1"/>
  <c r="E177" i="16"/>
  <c r="F180" i="19" s="1"/>
  <c r="R175" i="16"/>
  <c r="S178" i="19" s="1"/>
  <c r="C178" i="19"/>
  <c r="D175" i="16"/>
  <c r="E178" i="19" s="1"/>
  <c r="F175" i="16"/>
  <c r="G178" i="19" s="1"/>
  <c r="T178" i="19" s="1"/>
  <c r="U178" i="19" s="1"/>
  <c r="C175" i="16"/>
  <c r="D178" i="19" s="1"/>
  <c r="E175" i="16"/>
  <c r="F178" i="19" s="1"/>
  <c r="R173" i="16"/>
  <c r="S176" i="19" s="1"/>
  <c r="C176" i="19"/>
  <c r="D173" i="16"/>
  <c r="E176" i="19" s="1"/>
  <c r="F173" i="16"/>
  <c r="G176" i="19" s="1"/>
  <c r="T176" i="19" s="1"/>
  <c r="U176" i="19" s="1"/>
  <c r="C173" i="16"/>
  <c r="D176" i="19" s="1"/>
  <c r="E173" i="16"/>
  <c r="F176" i="19" s="1"/>
  <c r="R171" i="16"/>
  <c r="S174" i="19" s="1"/>
  <c r="C174" i="19"/>
  <c r="D171" i="16"/>
  <c r="E174" i="19" s="1"/>
  <c r="F171" i="16"/>
  <c r="G174" i="19" s="1"/>
  <c r="T174" i="19" s="1"/>
  <c r="U174" i="19" s="1"/>
  <c r="C171" i="16"/>
  <c r="D174" i="19" s="1"/>
  <c r="E171" i="16"/>
  <c r="F174" i="19" s="1"/>
  <c r="R169" i="16"/>
  <c r="S172" i="19" s="1"/>
  <c r="C172" i="19"/>
  <c r="D169" i="16"/>
  <c r="E172" i="19" s="1"/>
  <c r="F169" i="16"/>
  <c r="G172" i="19" s="1"/>
  <c r="T172" i="19" s="1"/>
  <c r="U172" i="19" s="1"/>
  <c r="C169" i="16"/>
  <c r="D172" i="19" s="1"/>
  <c r="E169" i="16"/>
  <c r="F172" i="19" s="1"/>
  <c r="R167" i="16"/>
  <c r="S170" i="19" s="1"/>
  <c r="C170" i="19"/>
  <c r="D167" i="16"/>
  <c r="E170" i="19" s="1"/>
  <c r="F167" i="16"/>
  <c r="G170" i="19" s="1"/>
  <c r="T170" i="19" s="1"/>
  <c r="U170" i="19" s="1"/>
  <c r="C167" i="16"/>
  <c r="D170" i="19" s="1"/>
  <c r="E167" i="16"/>
  <c r="F170" i="19" s="1"/>
  <c r="R165" i="16"/>
  <c r="S168" i="19" s="1"/>
  <c r="C168" i="19"/>
  <c r="D165" i="16"/>
  <c r="E168" i="19" s="1"/>
  <c r="F165" i="16"/>
  <c r="G168" i="19" s="1"/>
  <c r="T168" i="19" s="1"/>
  <c r="U168" i="19" s="1"/>
  <c r="C165" i="16"/>
  <c r="D168" i="19" s="1"/>
  <c r="E165" i="16"/>
  <c r="F168" i="19" s="1"/>
  <c r="R163" i="16"/>
  <c r="S166" i="19" s="1"/>
  <c r="C166" i="19"/>
  <c r="D163" i="16"/>
  <c r="E166" i="19" s="1"/>
  <c r="F163" i="16"/>
  <c r="G166" i="19" s="1"/>
  <c r="T166" i="19" s="1"/>
  <c r="U166" i="19" s="1"/>
  <c r="C163" i="16"/>
  <c r="D166" i="19" s="1"/>
  <c r="E163" i="16"/>
  <c r="F166" i="19" s="1"/>
  <c r="R161" i="16"/>
  <c r="S164" i="19" s="1"/>
  <c r="C164" i="19"/>
  <c r="D161" i="16"/>
  <c r="E164" i="19" s="1"/>
  <c r="F161" i="16"/>
  <c r="G164" i="19" s="1"/>
  <c r="T164" i="19" s="1"/>
  <c r="U164" i="19" s="1"/>
  <c r="C161" i="16"/>
  <c r="D164" i="19" s="1"/>
  <c r="E161" i="16"/>
  <c r="F164" i="19" s="1"/>
  <c r="R159" i="16"/>
  <c r="S162" i="19" s="1"/>
  <c r="C162" i="19"/>
  <c r="D159" i="16"/>
  <c r="E162" i="19" s="1"/>
  <c r="F159" i="16"/>
  <c r="G162" i="19" s="1"/>
  <c r="T162" i="19" s="1"/>
  <c r="U162" i="19" s="1"/>
  <c r="C159" i="16"/>
  <c r="D162" i="19" s="1"/>
  <c r="E159" i="16"/>
  <c r="F162" i="19" s="1"/>
  <c r="R157" i="16"/>
  <c r="S160" i="19" s="1"/>
  <c r="C160" i="19"/>
  <c r="D157" i="16"/>
  <c r="E160" i="19" s="1"/>
  <c r="F157" i="16"/>
  <c r="G160" i="19" s="1"/>
  <c r="T160" i="19" s="1"/>
  <c r="U160" i="19" s="1"/>
  <c r="C157" i="16"/>
  <c r="D160" i="19" s="1"/>
  <c r="E157" i="16"/>
  <c r="F160" i="19" s="1"/>
  <c r="R155" i="16"/>
  <c r="S158" i="19" s="1"/>
  <c r="C158" i="19"/>
  <c r="D155" i="16"/>
  <c r="E158" i="19" s="1"/>
  <c r="F155" i="16"/>
  <c r="G158" i="19" s="1"/>
  <c r="T158" i="19" s="1"/>
  <c r="U158" i="19" s="1"/>
  <c r="C155" i="16"/>
  <c r="D158" i="19" s="1"/>
  <c r="E155" i="16"/>
  <c r="F158" i="19" s="1"/>
  <c r="R153" i="16"/>
  <c r="S156" i="19" s="1"/>
  <c r="C156" i="19"/>
  <c r="D153" i="16"/>
  <c r="E156" i="19" s="1"/>
  <c r="F153" i="16"/>
  <c r="G156" i="19" s="1"/>
  <c r="T156" i="19" s="1"/>
  <c r="U156" i="19" s="1"/>
  <c r="C153" i="16"/>
  <c r="D156" i="19" s="1"/>
  <c r="E153" i="16"/>
  <c r="F156" i="19" s="1"/>
  <c r="R151" i="16"/>
  <c r="S154" i="19" s="1"/>
  <c r="C154" i="19"/>
  <c r="D151" i="16"/>
  <c r="E154" i="19" s="1"/>
  <c r="F151" i="16"/>
  <c r="G154" i="19" s="1"/>
  <c r="T154" i="19" s="1"/>
  <c r="U154" i="19" s="1"/>
  <c r="C151" i="16"/>
  <c r="D154" i="19" s="1"/>
  <c r="E151" i="16"/>
  <c r="F154" i="19" s="1"/>
  <c r="R149" i="16"/>
  <c r="S152" i="19" s="1"/>
  <c r="C152" i="19"/>
  <c r="D149" i="16"/>
  <c r="E152" i="19" s="1"/>
  <c r="F149" i="16"/>
  <c r="G152" i="19" s="1"/>
  <c r="T152" i="19" s="1"/>
  <c r="U152" i="19" s="1"/>
  <c r="C149" i="16"/>
  <c r="D152" i="19" s="1"/>
  <c r="E149" i="16"/>
  <c r="F152" i="19" s="1"/>
  <c r="R147" i="16"/>
  <c r="S150" i="19" s="1"/>
  <c r="C150" i="19"/>
  <c r="D147" i="16"/>
  <c r="E150" i="19" s="1"/>
  <c r="F147" i="16"/>
  <c r="G150" i="19" s="1"/>
  <c r="T150" i="19" s="1"/>
  <c r="U150" i="19" s="1"/>
  <c r="C147" i="16"/>
  <c r="D150" i="19" s="1"/>
  <c r="E147" i="16"/>
  <c r="F150" i="19" s="1"/>
  <c r="R145" i="16"/>
  <c r="S148" i="19" s="1"/>
  <c r="C148" i="19"/>
  <c r="D145" i="16"/>
  <c r="E148" i="19" s="1"/>
  <c r="F145" i="16"/>
  <c r="G148" i="19" s="1"/>
  <c r="T148" i="19" s="1"/>
  <c r="U148" i="19" s="1"/>
  <c r="C145" i="16"/>
  <c r="D148" i="19" s="1"/>
  <c r="E145" i="16"/>
  <c r="F148" i="19" s="1"/>
  <c r="R143" i="16"/>
  <c r="S146" i="19" s="1"/>
  <c r="C146" i="19"/>
  <c r="D143" i="16"/>
  <c r="E146" i="19" s="1"/>
  <c r="F143" i="16"/>
  <c r="G146" i="19" s="1"/>
  <c r="T146" i="19" s="1"/>
  <c r="U146" i="19" s="1"/>
  <c r="C143" i="16"/>
  <c r="D146" i="19" s="1"/>
  <c r="E143" i="16"/>
  <c r="F146" i="19" s="1"/>
  <c r="R141" i="16"/>
  <c r="S144" i="19" s="1"/>
  <c r="C144" i="19"/>
  <c r="D141" i="16"/>
  <c r="E144" i="19" s="1"/>
  <c r="F141" i="16"/>
  <c r="G144" i="19" s="1"/>
  <c r="T144" i="19" s="1"/>
  <c r="U144" i="19" s="1"/>
  <c r="C141" i="16"/>
  <c r="D144" i="19" s="1"/>
  <c r="E141" i="16"/>
  <c r="F144" i="19" s="1"/>
  <c r="R139" i="16"/>
  <c r="S142" i="19" s="1"/>
  <c r="C142" i="19"/>
  <c r="D139" i="16"/>
  <c r="E142" i="19" s="1"/>
  <c r="F139" i="16"/>
  <c r="G142" i="19" s="1"/>
  <c r="T142" i="19" s="1"/>
  <c r="U142" i="19" s="1"/>
  <c r="C139" i="16"/>
  <c r="D142" i="19" s="1"/>
  <c r="E139" i="16"/>
  <c r="F142" i="19" s="1"/>
  <c r="R137" i="16"/>
  <c r="S140" i="19" s="1"/>
  <c r="C140" i="19"/>
  <c r="D137" i="16"/>
  <c r="E140" i="19" s="1"/>
  <c r="F137" i="16"/>
  <c r="G140" i="19" s="1"/>
  <c r="T140" i="19" s="1"/>
  <c r="U140" i="19" s="1"/>
  <c r="C137" i="16"/>
  <c r="D140" i="19" s="1"/>
  <c r="E137" i="16"/>
  <c r="F140" i="19" s="1"/>
  <c r="R135" i="16"/>
  <c r="S138" i="19" s="1"/>
  <c r="C138" i="19"/>
  <c r="D135" i="16"/>
  <c r="E138" i="19" s="1"/>
  <c r="F135" i="16"/>
  <c r="G138" i="19"/>
  <c r="T138" i="19" s="1"/>
  <c r="U138" i="19" s="1"/>
  <c r="C135" i="16"/>
  <c r="D138" i="19" s="1"/>
  <c r="E135" i="16"/>
  <c r="F138" i="19" s="1"/>
  <c r="R133" i="16"/>
  <c r="S136" i="19" s="1"/>
  <c r="C136" i="19"/>
  <c r="D133" i="16"/>
  <c r="E136" i="19" s="1"/>
  <c r="F133" i="16"/>
  <c r="G136" i="19" s="1"/>
  <c r="T136" i="19" s="1"/>
  <c r="U136" i="19" s="1"/>
  <c r="C133" i="16"/>
  <c r="D136" i="19" s="1"/>
  <c r="E133" i="16"/>
  <c r="F136" i="19" s="1"/>
  <c r="R131" i="16"/>
  <c r="S134" i="19" s="1"/>
  <c r="C134" i="19"/>
  <c r="D131" i="16"/>
  <c r="E134" i="19" s="1"/>
  <c r="F131" i="16"/>
  <c r="G134" i="19" s="1"/>
  <c r="T134" i="19" s="1"/>
  <c r="U134" i="19" s="1"/>
  <c r="C131" i="16"/>
  <c r="D134" i="19" s="1"/>
  <c r="E131" i="16"/>
  <c r="F134" i="19" s="1"/>
  <c r="R129" i="16"/>
  <c r="S132" i="19" s="1"/>
  <c r="C132" i="19"/>
  <c r="D129" i="16"/>
  <c r="E132" i="19" s="1"/>
  <c r="F129" i="16"/>
  <c r="G132" i="19"/>
  <c r="T132" i="19" s="1"/>
  <c r="U132" i="19" s="1"/>
  <c r="C129" i="16"/>
  <c r="D132" i="19" s="1"/>
  <c r="E129" i="16"/>
  <c r="F132" i="19" s="1"/>
  <c r="R127" i="16"/>
  <c r="S130" i="19" s="1"/>
  <c r="C130" i="19"/>
  <c r="D127" i="16"/>
  <c r="E130" i="19" s="1"/>
  <c r="F127" i="16"/>
  <c r="G130" i="19" s="1"/>
  <c r="T130" i="19" s="1"/>
  <c r="U130" i="19" s="1"/>
  <c r="C127" i="16"/>
  <c r="D130" i="19" s="1"/>
  <c r="E127" i="16"/>
  <c r="F130" i="19" s="1"/>
  <c r="R125" i="16"/>
  <c r="S128" i="19" s="1"/>
  <c r="C128" i="19"/>
  <c r="D125" i="16"/>
  <c r="E128" i="19" s="1"/>
  <c r="F125" i="16"/>
  <c r="G128" i="19" s="1"/>
  <c r="T128" i="19" s="1"/>
  <c r="U128" i="19" s="1"/>
  <c r="C125" i="16"/>
  <c r="D128" i="19" s="1"/>
  <c r="E125" i="16"/>
  <c r="F128" i="19" s="1"/>
  <c r="R123" i="16"/>
  <c r="S126" i="19" s="1"/>
  <c r="C126" i="19"/>
  <c r="D123" i="16"/>
  <c r="E126" i="19" s="1"/>
  <c r="F123" i="16"/>
  <c r="G126" i="19" s="1"/>
  <c r="T126" i="19" s="1"/>
  <c r="U126" i="19" s="1"/>
  <c r="C123" i="16"/>
  <c r="D126" i="19" s="1"/>
  <c r="E123" i="16"/>
  <c r="F126" i="19" s="1"/>
  <c r="R121" i="16"/>
  <c r="S124" i="19" s="1"/>
  <c r="C124" i="19"/>
  <c r="D121" i="16"/>
  <c r="E124" i="19" s="1"/>
  <c r="F121" i="16"/>
  <c r="G124" i="19" s="1"/>
  <c r="T124" i="19" s="1"/>
  <c r="U124" i="19" s="1"/>
  <c r="C121" i="16"/>
  <c r="D124" i="19" s="1"/>
  <c r="E121" i="16"/>
  <c r="F124" i="19" s="1"/>
  <c r="R119" i="16"/>
  <c r="S122" i="19" s="1"/>
  <c r="C122" i="19"/>
  <c r="D119" i="16"/>
  <c r="E122" i="19" s="1"/>
  <c r="F119" i="16"/>
  <c r="G122" i="19" s="1"/>
  <c r="T122" i="19" s="1"/>
  <c r="U122" i="19" s="1"/>
  <c r="C119" i="16"/>
  <c r="D122" i="19" s="1"/>
  <c r="E119" i="16"/>
  <c r="F122" i="19" s="1"/>
  <c r="R117" i="16"/>
  <c r="S120" i="19" s="1"/>
  <c r="C120" i="19"/>
  <c r="D117" i="16"/>
  <c r="E120" i="19" s="1"/>
  <c r="F117" i="16"/>
  <c r="G120" i="19" s="1"/>
  <c r="T120" i="19" s="1"/>
  <c r="U120" i="19" s="1"/>
  <c r="C117" i="16"/>
  <c r="D120" i="19" s="1"/>
  <c r="E117" i="16"/>
  <c r="F120" i="19" s="1"/>
  <c r="R115" i="16"/>
  <c r="S118" i="19" s="1"/>
  <c r="C118" i="19"/>
  <c r="D115" i="16"/>
  <c r="E118" i="19" s="1"/>
  <c r="F115" i="16"/>
  <c r="G118" i="19" s="1"/>
  <c r="T118" i="19" s="1"/>
  <c r="U118" i="19" s="1"/>
  <c r="C115" i="16"/>
  <c r="D118" i="19" s="1"/>
  <c r="E115" i="16"/>
  <c r="F118" i="19" s="1"/>
  <c r="R113" i="16"/>
  <c r="S116" i="19" s="1"/>
  <c r="C116" i="19"/>
  <c r="D113" i="16"/>
  <c r="E116" i="19" s="1"/>
  <c r="F113" i="16"/>
  <c r="G116" i="19" s="1"/>
  <c r="T116" i="19" s="1"/>
  <c r="U116" i="19" s="1"/>
  <c r="C113" i="16"/>
  <c r="D116" i="19" s="1"/>
  <c r="E113" i="16"/>
  <c r="F116" i="19" s="1"/>
  <c r="R111" i="16"/>
  <c r="S114" i="19" s="1"/>
  <c r="D111" i="16"/>
  <c r="E114" i="19" s="1"/>
  <c r="F111" i="16"/>
  <c r="G114" i="19"/>
  <c r="T114" i="19" s="1"/>
  <c r="U114" i="19" s="1"/>
  <c r="C114" i="19"/>
  <c r="C111" i="16"/>
  <c r="D114" i="19" s="1"/>
  <c r="E111" i="16"/>
  <c r="F114" i="19" s="1"/>
  <c r="R109" i="16"/>
  <c r="S112" i="19" s="1"/>
  <c r="D109" i="16"/>
  <c r="E112" i="19" s="1"/>
  <c r="F109" i="16"/>
  <c r="G112" i="19" s="1"/>
  <c r="T112" i="19" s="1"/>
  <c r="U112" i="19" s="1"/>
  <c r="C112" i="19"/>
  <c r="C109" i="16"/>
  <c r="D112" i="19" s="1"/>
  <c r="E109" i="16"/>
  <c r="F112" i="19" s="1"/>
  <c r="R107" i="16"/>
  <c r="S110" i="19" s="1"/>
  <c r="D107" i="16"/>
  <c r="E110" i="19" s="1"/>
  <c r="F107" i="16"/>
  <c r="G110" i="19" s="1"/>
  <c r="T110" i="19" s="1"/>
  <c r="U110" i="19" s="1"/>
  <c r="C110" i="19"/>
  <c r="C107" i="16"/>
  <c r="D110" i="19" s="1"/>
  <c r="E107" i="16"/>
  <c r="F110" i="19" s="1"/>
  <c r="R105" i="16"/>
  <c r="S108" i="19" s="1"/>
  <c r="D105" i="16"/>
  <c r="E108" i="19" s="1"/>
  <c r="F105" i="16"/>
  <c r="G108" i="19" s="1"/>
  <c r="T108" i="19" s="1"/>
  <c r="U108" i="19" s="1"/>
  <c r="C108" i="19"/>
  <c r="C105" i="16"/>
  <c r="D108" i="19" s="1"/>
  <c r="E105" i="16"/>
  <c r="F108" i="19" s="1"/>
  <c r="R103" i="16"/>
  <c r="S106" i="19" s="1"/>
  <c r="D103" i="16"/>
  <c r="E106" i="19" s="1"/>
  <c r="F103" i="16"/>
  <c r="G106" i="19" s="1"/>
  <c r="T106" i="19" s="1"/>
  <c r="U106" i="19" s="1"/>
  <c r="C106" i="19"/>
  <c r="C103" i="16"/>
  <c r="D106" i="19" s="1"/>
  <c r="E103" i="16"/>
  <c r="F106" i="19" s="1"/>
  <c r="R101" i="16"/>
  <c r="S104" i="19" s="1"/>
  <c r="D101" i="16"/>
  <c r="E104" i="19" s="1"/>
  <c r="F101" i="16"/>
  <c r="G104" i="19" s="1"/>
  <c r="T104" i="19" s="1"/>
  <c r="U104" i="19" s="1"/>
  <c r="C104" i="19"/>
  <c r="C101" i="16"/>
  <c r="D104" i="19" s="1"/>
  <c r="E101" i="16"/>
  <c r="F104" i="19" s="1"/>
  <c r="R99" i="16"/>
  <c r="S102" i="19" s="1"/>
  <c r="D99" i="16"/>
  <c r="E102" i="19" s="1"/>
  <c r="F99" i="16"/>
  <c r="G102" i="19" s="1"/>
  <c r="T102" i="19" s="1"/>
  <c r="U102" i="19" s="1"/>
  <c r="C102" i="19"/>
  <c r="C99" i="16"/>
  <c r="D102" i="19" s="1"/>
  <c r="E99" i="16"/>
  <c r="F102" i="19" s="1"/>
  <c r="R97" i="16"/>
  <c r="S100" i="19" s="1"/>
  <c r="D97" i="16"/>
  <c r="E100" i="19" s="1"/>
  <c r="F97" i="16"/>
  <c r="G100" i="19" s="1"/>
  <c r="T100" i="19" s="1"/>
  <c r="U100" i="19" s="1"/>
  <c r="C100" i="19"/>
  <c r="C97" i="16"/>
  <c r="D100" i="19" s="1"/>
  <c r="E97" i="16"/>
  <c r="F100" i="19" s="1"/>
  <c r="R95" i="16"/>
  <c r="S98" i="19" s="1"/>
  <c r="D95" i="16"/>
  <c r="E98" i="19" s="1"/>
  <c r="F95" i="16"/>
  <c r="G98" i="19" s="1"/>
  <c r="T98" i="19" s="1"/>
  <c r="U98" i="19" s="1"/>
  <c r="C98" i="19"/>
  <c r="C95" i="16"/>
  <c r="D98" i="19" s="1"/>
  <c r="E95" i="16"/>
  <c r="F98" i="19" s="1"/>
  <c r="R93" i="16"/>
  <c r="S96" i="19" s="1"/>
  <c r="D93" i="16"/>
  <c r="E96" i="19" s="1"/>
  <c r="F93" i="16"/>
  <c r="G96" i="19" s="1"/>
  <c r="T96" i="19" s="1"/>
  <c r="U96" i="19" s="1"/>
  <c r="C96" i="19"/>
  <c r="C93" i="16"/>
  <c r="D96" i="19" s="1"/>
  <c r="E93" i="16"/>
  <c r="F96" i="19" s="1"/>
  <c r="R91" i="16"/>
  <c r="S94" i="19" s="1"/>
  <c r="D91" i="16"/>
  <c r="E94" i="19" s="1"/>
  <c r="F91" i="16"/>
  <c r="G94" i="19" s="1"/>
  <c r="T94" i="19" s="1"/>
  <c r="U94" i="19" s="1"/>
  <c r="C94" i="19"/>
  <c r="C91" i="16"/>
  <c r="D94" i="19" s="1"/>
  <c r="E91" i="16"/>
  <c r="F94" i="19"/>
  <c r="R89" i="16"/>
  <c r="S92" i="19" s="1"/>
  <c r="D89" i="16"/>
  <c r="E92" i="19" s="1"/>
  <c r="F89" i="16"/>
  <c r="G92" i="19" s="1"/>
  <c r="T92" i="19" s="1"/>
  <c r="U92" i="19" s="1"/>
  <c r="C92" i="19"/>
  <c r="C89" i="16"/>
  <c r="D92" i="19" s="1"/>
  <c r="E89" i="16"/>
  <c r="F92" i="19" s="1"/>
  <c r="R87" i="16"/>
  <c r="S90" i="19" s="1"/>
  <c r="D87" i="16"/>
  <c r="E90" i="19" s="1"/>
  <c r="F87" i="16"/>
  <c r="G90" i="19" s="1"/>
  <c r="T90" i="19" s="1"/>
  <c r="U90" i="19" s="1"/>
  <c r="C90" i="19"/>
  <c r="C87" i="16"/>
  <c r="D90" i="19"/>
  <c r="E87" i="16"/>
  <c r="F90" i="19" s="1"/>
  <c r="R85" i="16"/>
  <c r="S88" i="19" s="1"/>
  <c r="D85" i="16"/>
  <c r="E88" i="19" s="1"/>
  <c r="F85" i="16"/>
  <c r="G88" i="19" s="1"/>
  <c r="T88" i="19" s="1"/>
  <c r="U88" i="19" s="1"/>
  <c r="C88" i="19"/>
  <c r="C85" i="16"/>
  <c r="D88" i="19" s="1"/>
  <c r="E85" i="16"/>
  <c r="F88" i="19" s="1"/>
  <c r="R83" i="16"/>
  <c r="S86" i="19" s="1"/>
  <c r="D83" i="16"/>
  <c r="E86" i="19" s="1"/>
  <c r="F83" i="16"/>
  <c r="G86" i="19" s="1"/>
  <c r="T86" i="19" s="1"/>
  <c r="U86" i="19" s="1"/>
  <c r="C86" i="19"/>
  <c r="C83" i="16"/>
  <c r="D86" i="19" s="1"/>
  <c r="E83" i="16"/>
  <c r="F86" i="19" s="1"/>
  <c r="R81" i="16"/>
  <c r="S84" i="19" s="1"/>
  <c r="D81" i="16"/>
  <c r="E84" i="19" s="1"/>
  <c r="F81" i="16"/>
  <c r="G84" i="19" s="1"/>
  <c r="T84" i="19" s="1"/>
  <c r="U84" i="19" s="1"/>
  <c r="C84" i="19"/>
  <c r="C81" i="16"/>
  <c r="D84" i="19" s="1"/>
  <c r="E81" i="16"/>
  <c r="F84" i="19" s="1"/>
  <c r="R79" i="16"/>
  <c r="S82" i="19" s="1"/>
  <c r="D79" i="16"/>
  <c r="E82" i="19" s="1"/>
  <c r="F79" i="16"/>
  <c r="G82" i="19" s="1"/>
  <c r="T82" i="19" s="1"/>
  <c r="U82" i="19" s="1"/>
  <c r="C82" i="19"/>
  <c r="C79" i="16"/>
  <c r="D82" i="19" s="1"/>
  <c r="E79" i="16"/>
  <c r="F82" i="19" s="1"/>
  <c r="R77" i="16"/>
  <c r="S80" i="19" s="1"/>
  <c r="D77" i="16"/>
  <c r="E80" i="19" s="1"/>
  <c r="F77" i="16"/>
  <c r="G80" i="19" s="1"/>
  <c r="T80" i="19" s="1"/>
  <c r="U80" i="19" s="1"/>
  <c r="C80" i="19"/>
  <c r="C77" i="16"/>
  <c r="D80" i="19" s="1"/>
  <c r="E77" i="16"/>
  <c r="F80" i="19" s="1"/>
  <c r="R75" i="16"/>
  <c r="S78" i="19" s="1"/>
  <c r="D75" i="16"/>
  <c r="E78" i="19" s="1"/>
  <c r="F75" i="16"/>
  <c r="G78" i="19" s="1"/>
  <c r="T78" i="19" s="1"/>
  <c r="U78" i="19" s="1"/>
  <c r="C78" i="19"/>
  <c r="C75" i="16"/>
  <c r="D78" i="19" s="1"/>
  <c r="E75" i="16"/>
  <c r="F78" i="19" s="1"/>
  <c r="R73" i="16"/>
  <c r="S76" i="19" s="1"/>
  <c r="D73" i="16"/>
  <c r="E76" i="19" s="1"/>
  <c r="F73" i="16"/>
  <c r="G76" i="19" s="1"/>
  <c r="T76" i="19" s="1"/>
  <c r="U76" i="19" s="1"/>
  <c r="C76" i="19"/>
  <c r="C73" i="16"/>
  <c r="D76" i="19" s="1"/>
  <c r="E73" i="16"/>
  <c r="F76" i="19" s="1"/>
  <c r="R71" i="16"/>
  <c r="S74" i="19" s="1"/>
  <c r="D71" i="16"/>
  <c r="E74" i="19" s="1"/>
  <c r="F71" i="16"/>
  <c r="G74" i="19" s="1"/>
  <c r="T74" i="19" s="1"/>
  <c r="U74" i="19" s="1"/>
  <c r="C74" i="19"/>
  <c r="C71" i="16"/>
  <c r="D74" i="19" s="1"/>
  <c r="E71" i="16"/>
  <c r="F74" i="19" s="1"/>
  <c r="R69" i="16"/>
  <c r="S72" i="19" s="1"/>
  <c r="D69" i="16"/>
  <c r="E72" i="19" s="1"/>
  <c r="F69" i="16"/>
  <c r="G72" i="19" s="1"/>
  <c r="T72" i="19" s="1"/>
  <c r="U72" i="19" s="1"/>
  <c r="C72" i="19"/>
  <c r="C69" i="16"/>
  <c r="D72" i="19" s="1"/>
  <c r="E69" i="16"/>
  <c r="F72" i="19" s="1"/>
  <c r="R67" i="16"/>
  <c r="S70" i="19" s="1"/>
  <c r="D67" i="16"/>
  <c r="E70" i="19" s="1"/>
  <c r="F67" i="16"/>
  <c r="G70" i="19" s="1"/>
  <c r="T70" i="19" s="1"/>
  <c r="U70" i="19" s="1"/>
  <c r="C70" i="19"/>
  <c r="C67" i="16"/>
  <c r="D70" i="19" s="1"/>
  <c r="E67" i="16"/>
  <c r="F70" i="19" s="1"/>
  <c r="R65" i="16"/>
  <c r="S68" i="19" s="1"/>
  <c r="D65" i="16"/>
  <c r="E68" i="19" s="1"/>
  <c r="F65" i="16"/>
  <c r="G68" i="19" s="1"/>
  <c r="T68" i="19" s="1"/>
  <c r="U68" i="19" s="1"/>
  <c r="C68" i="19"/>
  <c r="C65" i="16"/>
  <c r="D68" i="19" s="1"/>
  <c r="E65" i="16"/>
  <c r="F68" i="19" s="1"/>
  <c r="R63" i="16"/>
  <c r="S66" i="19" s="1"/>
  <c r="D63" i="16"/>
  <c r="E66" i="19" s="1"/>
  <c r="F63" i="16"/>
  <c r="G66" i="19" s="1"/>
  <c r="T66" i="19" s="1"/>
  <c r="U66" i="19" s="1"/>
  <c r="C66" i="19"/>
  <c r="C63" i="16"/>
  <c r="D66" i="19" s="1"/>
  <c r="E63" i="16"/>
  <c r="F66" i="19" s="1"/>
  <c r="R61" i="16"/>
  <c r="S64" i="19" s="1"/>
  <c r="D61" i="16"/>
  <c r="E64" i="19" s="1"/>
  <c r="F61" i="16"/>
  <c r="G64" i="19" s="1"/>
  <c r="T64" i="19" s="1"/>
  <c r="U64" i="19" s="1"/>
  <c r="C64" i="19"/>
  <c r="C61" i="16"/>
  <c r="D64" i="19" s="1"/>
  <c r="E61" i="16"/>
  <c r="F64" i="19" s="1"/>
  <c r="R59" i="16"/>
  <c r="S62" i="19" s="1"/>
  <c r="D59" i="16"/>
  <c r="E62" i="19" s="1"/>
  <c r="F59" i="16"/>
  <c r="G62" i="19" s="1"/>
  <c r="T62" i="19" s="1"/>
  <c r="U62" i="19" s="1"/>
  <c r="C62" i="19"/>
  <c r="C59" i="16"/>
  <c r="D62" i="19" s="1"/>
  <c r="E59" i="16"/>
  <c r="F62" i="19" s="1"/>
  <c r="R57" i="16"/>
  <c r="S60" i="19" s="1"/>
  <c r="D57" i="16"/>
  <c r="E60" i="19" s="1"/>
  <c r="F57" i="16"/>
  <c r="G60" i="19" s="1"/>
  <c r="T60" i="19" s="1"/>
  <c r="U60" i="19" s="1"/>
  <c r="C60" i="19"/>
  <c r="C57" i="16"/>
  <c r="D60" i="19" s="1"/>
  <c r="E57" i="16"/>
  <c r="F60" i="19" s="1"/>
  <c r="R55" i="16"/>
  <c r="S58" i="19" s="1"/>
  <c r="D55" i="16"/>
  <c r="E58" i="19" s="1"/>
  <c r="F55" i="16"/>
  <c r="G58" i="19" s="1"/>
  <c r="T58" i="19" s="1"/>
  <c r="U58" i="19" s="1"/>
  <c r="C58" i="19"/>
  <c r="C55" i="16"/>
  <c r="D58" i="19" s="1"/>
  <c r="E55" i="16"/>
  <c r="F58" i="19" s="1"/>
  <c r="R53" i="16"/>
  <c r="S56" i="19" s="1"/>
  <c r="D53" i="16"/>
  <c r="E56" i="19" s="1"/>
  <c r="F53" i="16"/>
  <c r="G56" i="19" s="1"/>
  <c r="T56" i="19" s="1"/>
  <c r="U56" i="19" s="1"/>
  <c r="C56" i="19"/>
  <c r="C53" i="16"/>
  <c r="D56" i="19" s="1"/>
  <c r="E53" i="16"/>
  <c r="F56" i="19" s="1"/>
  <c r="R51" i="16"/>
  <c r="S54" i="19" s="1"/>
  <c r="D51" i="16"/>
  <c r="E54" i="19" s="1"/>
  <c r="F51" i="16"/>
  <c r="G54" i="19" s="1"/>
  <c r="T54" i="19" s="1"/>
  <c r="U54" i="19" s="1"/>
  <c r="C54" i="19"/>
  <c r="C51" i="16"/>
  <c r="D54" i="19" s="1"/>
  <c r="E51" i="16"/>
  <c r="F54" i="19" s="1"/>
  <c r="R49" i="16"/>
  <c r="S52" i="19" s="1"/>
  <c r="D49" i="16"/>
  <c r="E52" i="19" s="1"/>
  <c r="F49" i="16"/>
  <c r="G52" i="19" s="1"/>
  <c r="T52" i="19" s="1"/>
  <c r="U52" i="19" s="1"/>
  <c r="C52" i="19"/>
  <c r="C49" i="16"/>
  <c r="D52" i="19" s="1"/>
  <c r="E49" i="16"/>
  <c r="F52" i="19" s="1"/>
  <c r="R47" i="16"/>
  <c r="S50" i="19" s="1"/>
  <c r="D47" i="16"/>
  <c r="E50" i="19" s="1"/>
  <c r="F47" i="16"/>
  <c r="G50" i="19" s="1"/>
  <c r="T50" i="19" s="1"/>
  <c r="U50" i="19" s="1"/>
  <c r="C50" i="19"/>
  <c r="C47" i="16"/>
  <c r="D50" i="19"/>
  <c r="E47" i="16"/>
  <c r="F50" i="19" s="1"/>
  <c r="R45" i="16"/>
  <c r="S48" i="19" s="1"/>
  <c r="D45" i="16"/>
  <c r="E48" i="19" s="1"/>
  <c r="F45" i="16"/>
  <c r="G48" i="19" s="1"/>
  <c r="T48" i="19" s="1"/>
  <c r="U48" i="19" s="1"/>
  <c r="C48" i="19"/>
  <c r="C45" i="16"/>
  <c r="D48" i="19" s="1"/>
  <c r="E45" i="16"/>
  <c r="F48" i="19" s="1"/>
  <c r="R43" i="16"/>
  <c r="S46" i="19" s="1"/>
  <c r="D43" i="16"/>
  <c r="E46" i="19" s="1"/>
  <c r="F43" i="16"/>
  <c r="G46" i="19" s="1"/>
  <c r="T46" i="19" s="1"/>
  <c r="U46" i="19" s="1"/>
  <c r="C46" i="19"/>
  <c r="C43" i="16"/>
  <c r="D46" i="19" s="1"/>
  <c r="E43" i="16"/>
  <c r="F46" i="19" s="1"/>
  <c r="R41" i="16"/>
  <c r="S44" i="19" s="1"/>
  <c r="D41" i="16"/>
  <c r="E44" i="19" s="1"/>
  <c r="F41" i="16"/>
  <c r="G44" i="19" s="1"/>
  <c r="T44" i="19" s="1"/>
  <c r="U44" i="19" s="1"/>
  <c r="C44" i="19"/>
  <c r="C41" i="16"/>
  <c r="D44" i="19" s="1"/>
  <c r="E41" i="16"/>
  <c r="F44" i="19" s="1"/>
  <c r="R39" i="16"/>
  <c r="S42" i="19" s="1"/>
  <c r="D39" i="16"/>
  <c r="E42" i="19" s="1"/>
  <c r="F39" i="16"/>
  <c r="G42" i="19" s="1"/>
  <c r="T42" i="19" s="1"/>
  <c r="U42" i="19" s="1"/>
  <c r="C42" i="19"/>
  <c r="C39" i="16"/>
  <c r="D42" i="19" s="1"/>
  <c r="E39" i="16"/>
  <c r="F42" i="19" s="1"/>
  <c r="R37" i="16"/>
  <c r="S40" i="19" s="1"/>
  <c r="D37" i="16"/>
  <c r="E40" i="19" s="1"/>
  <c r="F37" i="16"/>
  <c r="G40" i="19" s="1"/>
  <c r="T40" i="19" s="1"/>
  <c r="U40" i="19" s="1"/>
  <c r="C40" i="19"/>
  <c r="C37" i="16"/>
  <c r="D40" i="19" s="1"/>
  <c r="E37" i="16"/>
  <c r="F40" i="19" s="1"/>
  <c r="R35" i="16"/>
  <c r="S38" i="19" s="1"/>
  <c r="D35" i="16"/>
  <c r="E38" i="19"/>
  <c r="F35" i="16"/>
  <c r="G38" i="19" s="1"/>
  <c r="T38" i="19" s="1"/>
  <c r="U38" i="19" s="1"/>
  <c r="C38" i="19"/>
  <c r="C35" i="16"/>
  <c r="D38" i="19" s="1"/>
  <c r="E35" i="16"/>
  <c r="F38" i="19" s="1"/>
  <c r="R33" i="16"/>
  <c r="S36" i="19" s="1"/>
  <c r="D33" i="16"/>
  <c r="E36" i="19" s="1"/>
  <c r="F33" i="16"/>
  <c r="G36" i="19" s="1"/>
  <c r="T36" i="19" s="1"/>
  <c r="U36" i="19" s="1"/>
  <c r="C36" i="19"/>
  <c r="C33" i="16"/>
  <c r="D36" i="19" s="1"/>
  <c r="E33" i="16"/>
  <c r="F36" i="19" s="1"/>
  <c r="R31" i="16"/>
  <c r="S34" i="19" s="1"/>
  <c r="D31" i="16"/>
  <c r="E34" i="19" s="1"/>
  <c r="F31" i="16"/>
  <c r="G34" i="19" s="1"/>
  <c r="T34" i="19" s="1"/>
  <c r="U34" i="19" s="1"/>
  <c r="C34" i="19"/>
  <c r="C31" i="16"/>
  <c r="D34" i="19" s="1"/>
  <c r="E31" i="16"/>
  <c r="F34" i="19" s="1"/>
  <c r="R29" i="16"/>
  <c r="S32" i="19" s="1"/>
  <c r="D29" i="16"/>
  <c r="E32" i="19" s="1"/>
  <c r="F29" i="16"/>
  <c r="G32" i="19" s="1"/>
  <c r="T32" i="19" s="1"/>
  <c r="U32" i="19" s="1"/>
  <c r="C32" i="19"/>
  <c r="C29" i="16"/>
  <c r="D32" i="19" s="1"/>
  <c r="E29" i="16"/>
  <c r="F32" i="19" s="1"/>
  <c r="R27" i="16"/>
  <c r="S30" i="19" s="1"/>
  <c r="D27" i="16"/>
  <c r="E30" i="19" s="1"/>
  <c r="F27" i="16"/>
  <c r="G30" i="19" s="1"/>
  <c r="T30" i="19" s="1"/>
  <c r="U30" i="19" s="1"/>
  <c r="C30" i="19"/>
  <c r="C27" i="16"/>
  <c r="D30" i="19" s="1"/>
  <c r="E27" i="16"/>
  <c r="F30" i="19" s="1"/>
  <c r="R25" i="16"/>
  <c r="S28" i="19" s="1"/>
  <c r="D25" i="16"/>
  <c r="E28" i="19" s="1"/>
  <c r="F25" i="16"/>
  <c r="G28" i="19" s="1"/>
  <c r="T28" i="19" s="1"/>
  <c r="U28" i="19" s="1"/>
  <c r="C28" i="19"/>
  <c r="C25" i="16"/>
  <c r="D28" i="19" s="1"/>
  <c r="E25" i="16"/>
  <c r="F28" i="19" s="1"/>
  <c r="R23" i="16"/>
  <c r="S26" i="19" s="1"/>
  <c r="D23" i="16"/>
  <c r="E26" i="19" s="1"/>
  <c r="F23" i="16"/>
  <c r="G26" i="19" s="1"/>
  <c r="T26" i="19" s="1"/>
  <c r="U26" i="19" s="1"/>
  <c r="C26" i="19"/>
  <c r="C23" i="16"/>
  <c r="D26" i="19" s="1"/>
  <c r="E23" i="16"/>
  <c r="F26" i="19" s="1"/>
  <c r="R21" i="16"/>
  <c r="S24" i="19" s="1"/>
  <c r="D21" i="16"/>
  <c r="E24" i="19" s="1"/>
  <c r="F21" i="16"/>
  <c r="G24" i="19" s="1"/>
  <c r="T24" i="19" s="1"/>
  <c r="U24" i="19" s="1"/>
  <c r="C24" i="19"/>
  <c r="C21" i="16"/>
  <c r="D24" i="19" s="1"/>
  <c r="E21" i="16"/>
  <c r="F24" i="19" s="1"/>
  <c r="R19" i="16"/>
  <c r="S22" i="19" s="1"/>
  <c r="D19" i="16"/>
  <c r="E22" i="19" s="1"/>
  <c r="F19" i="16"/>
  <c r="G22" i="19" s="1"/>
  <c r="T22" i="19" s="1"/>
  <c r="U22" i="19" s="1"/>
  <c r="C22" i="19"/>
  <c r="C19" i="16"/>
  <c r="D22" i="19" s="1"/>
  <c r="E19" i="16"/>
  <c r="F22" i="19" s="1"/>
  <c r="R482" i="16"/>
  <c r="S485" i="19" s="1"/>
  <c r="C485" i="19"/>
  <c r="D482" i="16"/>
  <c r="E485" i="19" s="1"/>
  <c r="F482" i="16"/>
  <c r="G485" i="19" s="1"/>
  <c r="T485" i="19" s="1"/>
  <c r="U485" i="19" s="1"/>
  <c r="R480" i="16"/>
  <c r="S483" i="19" s="1"/>
  <c r="C483" i="19"/>
  <c r="D480" i="16"/>
  <c r="E483" i="19" s="1"/>
  <c r="F480" i="16"/>
  <c r="G483" i="19" s="1"/>
  <c r="T483" i="19" s="1"/>
  <c r="U483" i="19" s="1"/>
  <c r="R478" i="16"/>
  <c r="S481" i="19" s="1"/>
  <c r="C481" i="19"/>
  <c r="D478" i="16"/>
  <c r="E481" i="19" s="1"/>
  <c r="F478" i="16"/>
  <c r="G481" i="19" s="1"/>
  <c r="T481" i="19" s="1"/>
  <c r="U481" i="19" s="1"/>
  <c r="R476" i="16"/>
  <c r="S479" i="19" s="1"/>
  <c r="D476" i="16"/>
  <c r="E479" i="19" s="1"/>
  <c r="F476" i="16"/>
  <c r="G479" i="19" s="1"/>
  <c r="T479" i="19" s="1"/>
  <c r="U479" i="19" s="1"/>
  <c r="C479" i="19"/>
  <c r="R474" i="16"/>
  <c r="S477" i="19" s="1"/>
  <c r="C477" i="19"/>
  <c r="D474" i="16"/>
  <c r="E477" i="19" s="1"/>
  <c r="F474" i="16"/>
  <c r="G477" i="19" s="1"/>
  <c r="T477" i="19" s="1"/>
  <c r="U477" i="19" s="1"/>
  <c r="E483" i="16"/>
  <c r="F486" i="19" s="1"/>
  <c r="E482" i="16"/>
  <c r="F485" i="19" s="1"/>
  <c r="E481" i="16"/>
  <c r="F484" i="19" s="1"/>
  <c r="E480" i="16"/>
  <c r="F483" i="19" s="1"/>
  <c r="E479" i="16"/>
  <c r="F482" i="19" s="1"/>
  <c r="E478" i="16"/>
  <c r="F481" i="19" s="1"/>
  <c r="E477" i="16"/>
  <c r="F480" i="19" s="1"/>
  <c r="E476" i="16"/>
  <c r="F479" i="19" s="1"/>
  <c r="E475" i="16"/>
  <c r="F478" i="19" s="1"/>
  <c r="E474" i="16"/>
  <c r="F477" i="19" s="1"/>
  <c r="E473" i="16"/>
  <c r="F476" i="19" s="1"/>
  <c r="E471" i="16"/>
  <c r="F474" i="19" s="1"/>
  <c r="E469" i="16"/>
  <c r="F472" i="19"/>
  <c r="E467" i="16"/>
  <c r="F470" i="19" s="1"/>
  <c r="E465" i="16"/>
  <c r="F468" i="19" s="1"/>
  <c r="E463" i="16"/>
  <c r="F466" i="19" s="1"/>
  <c r="E461" i="16"/>
  <c r="F464" i="19" s="1"/>
  <c r="E459" i="16"/>
  <c r="F462" i="19" s="1"/>
  <c r="E457" i="16"/>
  <c r="F460" i="19" s="1"/>
  <c r="E455" i="16"/>
  <c r="F458" i="19" s="1"/>
  <c r="E453" i="16"/>
  <c r="F456" i="19" s="1"/>
  <c r="E451" i="16"/>
  <c r="F454" i="19" s="1"/>
  <c r="E449" i="16"/>
  <c r="F452" i="19" s="1"/>
  <c r="E447" i="16"/>
  <c r="F450" i="19" s="1"/>
  <c r="E445" i="16"/>
  <c r="F448" i="19" s="1"/>
  <c r="E443" i="16"/>
  <c r="F446" i="19" s="1"/>
  <c r="E441" i="16"/>
  <c r="F444" i="19" s="1"/>
  <c r="E439" i="16"/>
  <c r="F442" i="19" s="1"/>
  <c r="E437" i="16"/>
  <c r="F440" i="19" s="1"/>
  <c r="E435" i="16"/>
  <c r="F438" i="19" s="1"/>
  <c r="E433" i="16"/>
  <c r="F436" i="19" s="1"/>
  <c r="E431" i="16"/>
  <c r="F434" i="19" s="1"/>
  <c r="E429" i="16"/>
  <c r="F432" i="19" s="1"/>
  <c r="E427" i="16"/>
  <c r="F430" i="19" s="1"/>
  <c r="E425" i="16"/>
  <c r="F428" i="19" s="1"/>
  <c r="E423" i="16"/>
  <c r="F426" i="19" s="1"/>
  <c r="E421" i="16"/>
  <c r="F424" i="19" s="1"/>
  <c r="E419" i="16"/>
  <c r="F422" i="19" s="1"/>
  <c r="E417" i="16"/>
  <c r="F420" i="19" s="1"/>
  <c r="E415" i="16"/>
  <c r="F418" i="19" s="1"/>
  <c r="E413" i="16"/>
  <c r="F416" i="19" s="1"/>
  <c r="E411" i="16"/>
  <c r="F414" i="19" s="1"/>
  <c r="E409" i="16"/>
  <c r="F412" i="19" s="1"/>
  <c r="E407" i="16"/>
  <c r="F410" i="19" s="1"/>
  <c r="E405" i="16"/>
  <c r="F408" i="19" s="1"/>
  <c r="E403" i="16"/>
  <c r="F406" i="19" s="1"/>
  <c r="E401" i="16"/>
  <c r="F404" i="19" s="1"/>
  <c r="E399" i="16"/>
  <c r="F402" i="19" s="1"/>
  <c r="E397" i="16"/>
  <c r="F400" i="19" s="1"/>
  <c r="E395" i="16"/>
  <c r="F398" i="19" s="1"/>
  <c r="E393" i="16"/>
  <c r="F396" i="19" s="1"/>
  <c r="E391" i="16"/>
  <c r="F394" i="19" s="1"/>
  <c r="E389" i="16"/>
  <c r="F392" i="19" s="1"/>
  <c r="E387" i="16"/>
  <c r="F390" i="19" s="1"/>
  <c r="E385" i="16"/>
  <c r="F388" i="19" s="1"/>
  <c r="E383" i="16"/>
  <c r="F386" i="19" s="1"/>
  <c r="E381" i="16"/>
  <c r="F384" i="19" s="1"/>
  <c r="E379" i="16"/>
  <c r="F382" i="19" s="1"/>
  <c r="E377" i="16"/>
  <c r="F380" i="19" s="1"/>
  <c r="E375" i="16"/>
  <c r="F378" i="19" s="1"/>
  <c r="E373" i="16"/>
  <c r="F376" i="19" s="1"/>
  <c r="E371" i="16"/>
  <c r="F374" i="19" s="1"/>
  <c r="E369" i="16"/>
  <c r="F372" i="19" s="1"/>
  <c r="E367" i="16"/>
  <c r="F370" i="19" s="1"/>
  <c r="E365" i="16"/>
  <c r="F368" i="19" s="1"/>
  <c r="E363" i="16"/>
  <c r="F366" i="19" s="1"/>
  <c r="E361" i="16"/>
  <c r="F364" i="19" s="1"/>
  <c r="E359" i="16"/>
  <c r="F362" i="19" s="1"/>
  <c r="E357" i="16"/>
  <c r="F360" i="19" s="1"/>
  <c r="E355" i="16"/>
  <c r="F358" i="19" s="1"/>
  <c r="E353" i="16"/>
  <c r="F356" i="19" s="1"/>
  <c r="E351" i="16"/>
  <c r="F354" i="19" s="1"/>
  <c r="E349" i="16"/>
  <c r="F352" i="19" s="1"/>
  <c r="E347" i="16"/>
  <c r="F350" i="19" s="1"/>
  <c r="E345" i="16"/>
  <c r="F348" i="19" s="1"/>
  <c r="E343" i="16"/>
  <c r="F346" i="19" s="1"/>
  <c r="E341" i="16"/>
  <c r="F344" i="19" s="1"/>
  <c r="E339" i="16"/>
  <c r="F342" i="19" s="1"/>
  <c r="E337" i="16"/>
  <c r="F340" i="19" s="1"/>
  <c r="E335" i="16"/>
  <c r="F338" i="19" s="1"/>
  <c r="E333" i="16"/>
  <c r="F336" i="19" s="1"/>
  <c r="E331" i="16"/>
  <c r="F334" i="19" s="1"/>
  <c r="E329" i="16"/>
  <c r="F332" i="19" s="1"/>
  <c r="E327" i="16"/>
  <c r="F330" i="19" s="1"/>
  <c r="E325" i="16"/>
  <c r="F328" i="19" s="1"/>
  <c r="E323" i="16"/>
  <c r="F326" i="19" s="1"/>
  <c r="E321" i="16"/>
  <c r="F324" i="19" s="1"/>
  <c r="E319" i="16"/>
  <c r="F322" i="19" s="1"/>
  <c r="E317" i="16"/>
  <c r="F320" i="19" s="1"/>
  <c r="E315" i="16"/>
  <c r="F318" i="19" s="1"/>
  <c r="E313" i="16"/>
  <c r="F316" i="19" s="1"/>
  <c r="E311" i="16"/>
  <c r="F314" i="19" s="1"/>
  <c r="E309" i="16"/>
  <c r="F312" i="19" s="1"/>
  <c r="E307" i="16"/>
  <c r="F310" i="19" s="1"/>
  <c r="E305" i="16"/>
  <c r="F308" i="19" s="1"/>
  <c r="E303" i="16"/>
  <c r="F306" i="19" s="1"/>
  <c r="E301" i="16"/>
  <c r="F304" i="19" s="1"/>
  <c r="E299" i="16"/>
  <c r="F302" i="19" s="1"/>
  <c r="E297" i="16"/>
  <c r="F300" i="19" s="1"/>
  <c r="E295" i="16"/>
  <c r="F298" i="19" s="1"/>
  <c r="E293" i="16"/>
  <c r="F296" i="19" s="1"/>
  <c r="E291" i="16"/>
  <c r="F294" i="19" s="1"/>
  <c r="E289" i="16"/>
  <c r="F292" i="19" s="1"/>
  <c r="E287" i="16"/>
  <c r="F290" i="19" s="1"/>
  <c r="E285" i="16"/>
  <c r="F288" i="19" s="1"/>
  <c r="E283" i="16"/>
  <c r="F286" i="19" s="1"/>
  <c r="E281" i="16"/>
  <c r="F284" i="19" s="1"/>
  <c r="E279" i="16"/>
  <c r="F282" i="19" s="1"/>
  <c r="E277" i="16"/>
  <c r="F280" i="19" s="1"/>
  <c r="E275" i="16"/>
  <c r="F278" i="19" s="1"/>
  <c r="E273" i="16"/>
  <c r="F276" i="19" s="1"/>
  <c r="E271" i="16"/>
  <c r="F274" i="19" s="1"/>
  <c r="E269" i="16"/>
  <c r="F272" i="19" s="1"/>
  <c r="E267" i="16"/>
  <c r="F270" i="19" s="1"/>
  <c r="E265" i="16"/>
  <c r="F268" i="19" s="1"/>
  <c r="E263" i="16"/>
  <c r="F266" i="19" s="1"/>
  <c r="E261" i="16"/>
  <c r="F264" i="19" s="1"/>
  <c r="E259" i="16"/>
  <c r="F262" i="19" s="1"/>
  <c r="E257" i="16"/>
  <c r="F260" i="19" s="1"/>
  <c r="E255" i="16"/>
  <c r="F258" i="19" s="1"/>
  <c r="E253" i="16"/>
  <c r="F256" i="19" s="1"/>
  <c r="E251" i="16"/>
  <c r="F254" i="19" s="1"/>
  <c r="E249" i="16"/>
  <c r="F252" i="19" s="1"/>
  <c r="E247" i="16"/>
  <c r="F250" i="19" s="1"/>
  <c r="E245" i="16"/>
  <c r="F248" i="19" s="1"/>
  <c r="E243" i="16"/>
  <c r="F246" i="19" s="1"/>
  <c r="E241" i="16"/>
  <c r="F244" i="19" s="1"/>
  <c r="N4" i="9"/>
  <c r="G2" i="16"/>
  <c r="E2" i="20" s="1"/>
  <c r="Q1192" i="16"/>
  <c r="Q1193" i="16"/>
  <c r="Q1196" i="16"/>
  <c r="Q1197" i="16"/>
  <c r="Q1200" i="16"/>
  <c r="Q1201" i="16"/>
  <c r="Q1204" i="16"/>
  <c r="Q1205" i="16"/>
  <c r="Q1208" i="16"/>
  <c r="Q1209" i="16"/>
  <c r="Q1212" i="16"/>
  <c r="Q1213" i="16"/>
  <c r="Q1216" i="16"/>
  <c r="Q1217" i="16"/>
  <c r="Q1220" i="16"/>
  <c r="Q1221" i="16"/>
  <c r="Q1224" i="16"/>
  <c r="Q1225" i="16"/>
  <c r="Q1228" i="16"/>
  <c r="Q1229" i="16"/>
  <c r="Q1232" i="16"/>
  <c r="Q1233" i="16"/>
  <c r="Q1236" i="16"/>
  <c r="Q1237" i="16"/>
  <c r="Q1240" i="16"/>
  <c r="Q1241" i="16"/>
  <c r="Q1244" i="16"/>
  <c r="Q1245" i="16"/>
  <c r="Q1248" i="16"/>
  <c r="Q1249" i="16"/>
  <c r="Q1252" i="16"/>
  <c r="Q1253" i="16"/>
  <c r="Q1256" i="16"/>
  <c r="Q1257" i="16"/>
  <c r="Q1260" i="16"/>
  <c r="Q1261" i="16"/>
  <c r="Q1264" i="16"/>
  <c r="Q1265" i="16"/>
  <c r="Q1268" i="16"/>
  <c r="Q1269" i="16"/>
  <c r="Q1272" i="16"/>
  <c r="Q1273" i="16"/>
  <c r="Q1276" i="16"/>
  <c r="Q1277" i="16"/>
  <c r="Q1280" i="16"/>
  <c r="Q1281" i="16"/>
  <c r="Q1284" i="16"/>
  <c r="Q1285" i="16"/>
  <c r="Q1288" i="16"/>
  <c r="Q1289" i="16"/>
  <c r="Q1292" i="16"/>
  <c r="Q1293" i="16"/>
  <c r="Q1296" i="16"/>
  <c r="Q1297" i="16"/>
  <c r="Q1300" i="16"/>
  <c r="Q1301" i="16"/>
  <c r="Q1304" i="16"/>
  <c r="Q1305" i="16"/>
  <c r="Q1308" i="16"/>
  <c r="Q1309" i="16"/>
  <c r="Q1312" i="16"/>
  <c r="Q1313" i="16"/>
  <c r="Q1316" i="16"/>
  <c r="Q1317" i="16"/>
  <c r="Q1320" i="16"/>
  <c r="Q1321" i="16"/>
  <c r="Q1324" i="16"/>
  <c r="Q1325" i="16"/>
  <c r="Q1328" i="16"/>
  <c r="Q1329" i="16"/>
  <c r="Q1332" i="16"/>
  <c r="Q1333" i="16"/>
  <c r="Q1336" i="16"/>
  <c r="Q1337" i="16"/>
  <c r="Q1340" i="16"/>
  <c r="Q1341" i="16"/>
  <c r="Q1344" i="16"/>
  <c r="Q1345" i="16"/>
  <c r="Q1348" i="16"/>
  <c r="Q1349" i="16"/>
  <c r="Q1352" i="16"/>
  <c r="Q1353" i="16"/>
  <c r="Q1356" i="16"/>
  <c r="Q1357" i="16"/>
  <c r="Q1360" i="16"/>
  <c r="Q1361" i="16"/>
  <c r="Q1364" i="16"/>
  <c r="Q1365" i="16"/>
  <c r="Q1368" i="16"/>
  <c r="Q1369" i="16"/>
  <c r="Q1372" i="16"/>
  <c r="Q1373" i="16"/>
  <c r="Q1376" i="16"/>
  <c r="Q1377" i="16"/>
  <c r="Q1380" i="16"/>
  <c r="Q1381" i="16"/>
  <c r="Q1384" i="16"/>
  <c r="Q1385" i="16"/>
  <c r="Q1388" i="16"/>
  <c r="Q1389" i="16"/>
  <c r="Q1392" i="16"/>
  <c r="Q1393" i="16"/>
  <c r="Q1396" i="16"/>
  <c r="Q1397" i="16"/>
  <c r="Q1400" i="16"/>
  <c r="Q1401" i="16"/>
  <c r="Q1404" i="16"/>
  <c r="Q1405" i="16"/>
  <c r="Q1408" i="16"/>
  <c r="Q1409" i="16"/>
  <c r="Q1412" i="16"/>
  <c r="Q1413" i="16"/>
  <c r="Q1416" i="16"/>
  <c r="Q1417" i="16"/>
  <c r="Q1420" i="16"/>
  <c r="Q1421" i="16"/>
  <c r="Q1424" i="16"/>
  <c r="Q1425" i="16"/>
  <c r="Q1428" i="16"/>
  <c r="Q1429" i="16"/>
  <c r="Q1432" i="16"/>
  <c r="Q1433" i="16"/>
  <c r="Q1436" i="16"/>
  <c r="Q1437" i="16"/>
  <c r="Q1440" i="16"/>
  <c r="Q1441" i="16"/>
  <c r="Q1444" i="16"/>
  <c r="Q1445" i="16"/>
  <c r="Q1448" i="16"/>
  <c r="Q1449" i="16"/>
  <c r="Q1452" i="16"/>
  <c r="Q1453" i="16"/>
  <c r="Q1456" i="16"/>
  <c r="Q1457" i="16"/>
  <c r="Q1460" i="16"/>
  <c r="Q1461" i="16"/>
  <c r="Q1464" i="16"/>
  <c r="Q1465" i="16"/>
  <c r="Q1468" i="16"/>
  <c r="Q1469" i="16"/>
  <c r="Q1472" i="16"/>
  <c r="Q1473" i="16"/>
  <c r="Q1476" i="16"/>
  <c r="Q1477" i="16"/>
  <c r="Q1480" i="16"/>
  <c r="Q1481" i="16"/>
  <c r="Q1484" i="16"/>
  <c r="Q1485" i="16"/>
  <c r="Q1488" i="16"/>
  <c r="Q1489" i="16"/>
  <c r="Q1492" i="16"/>
  <c r="Q1493" i="16"/>
  <c r="Q1497" i="16"/>
  <c r="Q1498" i="16"/>
  <c r="Q1501" i="16"/>
  <c r="Q1502" i="16"/>
  <c r="Q1505" i="16"/>
  <c r="Q1506" i="16"/>
  <c r="Q1509" i="16"/>
  <c r="Q1510" i="16"/>
  <c r="Q1513" i="16"/>
  <c r="Q1514" i="16"/>
  <c r="Q1517" i="16"/>
  <c r="Q1518" i="16"/>
  <c r="Q1521" i="16"/>
  <c r="Q1522" i="16"/>
  <c r="Q1525" i="16"/>
  <c r="Q1526" i="16"/>
  <c r="Q1529" i="16"/>
  <c r="Q1530" i="16"/>
  <c r="Q1533" i="16"/>
  <c r="Q1534" i="16"/>
  <c r="Q1537" i="16"/>
  <c r="Q1538" i="16"/>
  <c r="Q1541" i="16"/>
  <c r="Q1542" i="16"/>
  <c r="Q1545" i="16"/>
  <c r="Q1546" i="16"/>
  <c r="Q1549" i="16"/>
  <c r="Q1550" i="16"/>
  <c r="Q1553" i="16"/>
  <c r="Q1554" i="16"/>
  <c r="Q1557" i="16"/>
  <c r="Q1558" i="16"/>
  <c r="Q1561" i="16"/>
  <c r="Q1562" i="16"/>
  <c r="Q1565" i="16"/>
  <c r="Q1566" i="16"/>
  <c r="Q1569" i="16"/>
  <c r="Q1570" i="16"/>
  <c r="Q1573" i="16"/>
  <c r="Q1574" i="16"/>
  <c r="Q1577" i="16"/>
  <c r="Q1578" i="16"/>
  <c r="Q1581" i="16"/>
  <c r="Q1582" i="16"/>
  <c r="Q1585" i="16"/>
  <c r="Q1586" i="16"/>
  <c r="Q1589" i="16"/>
  <c r="Q1590" i="16"/>
  <c r="Q1593" i="16"/>
  <c r="Q1594" i="16"/>
  <c r="Q1597" i="16"/>
  <c r="Q1598" i="16"/>
  <c r="Q1601" i="16"/>
  <c r="Q1602" i="16"/>
  <c r="Q1605" i="16"/>
  <c r="Q1606" i="16"/>
  <c r="Q1609" i="16"/>
  <c r="Q1610" i="16"/>
  <c r="Q1613" i="16"/>
  <c r="Q1614" i="16"/>
  <c r="Q1617" i="16"/>
  <c r="Q1618" i="16"/>
  <c r="Q1621" i="16"/>
  <c r="Q1622" i="16"/>
  <c r="Q1625" i="16"/>
  <c r="Q1626" i="16"/>
  <c r="Q1629" i="16"/>
  <c r="Q1630" i="16"/>
  <c r="Q1633" i="16"/>
  <c r="Q1634" i="16"/>
  <c r="Q1637" i="16"/>
  <c r="Q1638" i="16"/>
  <c r="Q1641" i="16"/>
  <c r="Q1642" i="16"/>
  <c r="Q1645" i="16"/>
  <c r="Q1646" i="16"/>
  <c r="Q1649" i="16"/>
  <c r="Q1650" i="16"/>
  <c r="Q1653" i="16"/>
  <c r="Q1654" i="16"/>
  <c r="Q1657" i="16"/>
  <c r="Q1658" i="16"/>
  <c r="Q1661" i="16"/>
  <c r="Q1662" i="16"/>
  <c r="Q1665" i="16"/>
  <c r="Q1666" i="16"/>
  <c r="Q1669" i="16"/>
  <c r="Q1670" i="16"/>
  <c r="Q1673" i="16"/>
  <c r="Q1674" i="16"/>
  <c r="Q1677" i="16"/>
  <c r="Q1678" i="16"/>
  <c r="Q1681" i="16"/>
  <c r="Q1682" i="16"/>
  <c r="Q1685" i="16"/>
  <c r="Q1686" i="16"/>
  <c r="Q1689" i="16"/>
  <c r="Q1690" i="16"/>
  <c r="Q1693" i="16"/>
  <c r="Q1694" i="16"/>
  <c r="Q1697" i="16"/>
  <c r="Q1698" i="16"/>
  <c r="Q1701" i="16"/>
  <c r="Q1702" i="16"/>
  <c r="Q1705" i="16"/>
  <c r="Q1706" i="16"/>
  <c r="Q1709" i="16"/>
  <c r="Q1710" i="16"/>
  <c r="Q1713" i="16"/>
  <c r="Q1714" i="16"/>
  <c r="Q1717" i="16"/>
  <c r="Q1718" i="16"/>
  <c r="Q1721" i="16"/>
  <c r="Q1722" i="16"/>
  <c r="Q1725" i="16"/>
  <c r="Q1726" i="16"/>
  <c r="Q1729" i="16"/>
  <c r="Q1730" i="16"/>
  <c r="Q1733" i="16"/>
  <c r="Q1734" i="16"/>
  <c r="Q1737" i="16"/>
  <c r="Q1738" i="16"/>
  <c r="Q1741" i="16"/>
  <c r="Q1742" i="16"/>
  <c r="Q1745" i="16"/>
  <c r="Q1746" i="16"/>
  <c r="Q1749" i="16"/>
  <c r="Q1750" i="16"/>
  <c r="Q1753" i="16"/>
  <c r="Q1754" i="16"/>
  <c r="Q1757" i="16"/>
  <c r="Q1758" i="16"/>
  <c r="Q1761" i="16"/>
  <c r="Q1762" i="16"/>
  <c r="Q1765" i="16"/>
  <c r="Q1766" i="16"/>
  <c r="Q1769" i="16"/>
  <c r="Q1770" i="16"/>
  <c r="Q1773" i="16"/>
  <c r="Q1774" i="16"/>
  <c r="Q1777" i="16"/>
  <c r="Q1778" i="16"/>
  <c r="Q1781" i="16"/>
  <c r="Q1782" i="16"/>
  <c r="Q1785" i="16"/>
  <c r="Q1786" i="16"/>
  <c r="Q1789" i="16"/>
  <c r="Q1790" i="16"/>
  <c r="Q1190" i="16"/>
  <c r="Q1191" i="16"/>
  <c r="Q1194" i="16"/>
  <c r="Q1195" i="16"/>
  <c r="Q1198" i="16"/>
  <c r="Q1199" i="16"/>
  <c r="Q1202" i="16"/>
  <c r="Q1203" i="16"/>
  <c r="Q1206" i="16"/>
  <c r="Q1207" i="16"/>
  <c r="Q1210" i="16"/>
  <c r="Q1211" i="16"/>
  <c r="Q1214" i="16"/>
  <c r="Q1215" i="16"/>
  <c r="Q1218" i="16"/>
  <c r="Q1219" i="16"/>
  <c r="Q1222" i="16"/>
  <c r="Q1223" i="16"/>
  <c r="Q1226" i="16"/>
  <c r="Q1227" i="16"/>
  <c r="Q1230" i="16"/>
  <c r="Q1231" i="16"/>
  <c r="Q1234" i="16"/>
  <c r="Q1235" i="16"/>
  <c r="Q1238" i="16"/>
  <c r="Q1239" i="16"/>
  <c r="Q1242" i="16"/>
  <c r="Q1243" i="16"/>
  <c r="Q1246" i="16"/>
  <c r="Q1247" i="16"/>
  <c r="Q1250" i="16"/>
  <c r="Q1251" i="16"/>
  <c r="Q1254" i="16"/>
  <c r="Q1255" i="16"/>
  <c r="Q1258" i="16"/>
  <c r="Q1259" i="16"/>
  <c r="Q1262" i="16"/>
  <c r="Q1263" i="16"/>
  <c r="Q1266" i="16"/>
  <c r="Q1267" i="16"/>
  <c r="Q1270" i="16"/>
  <c r="Q1271" i="16"/>
  <c r="Q1274" i="16"/>
  <c r="Q1275" i="16"/>
  <c r="Q1278" i="16"/>
  <c r="Q1279" i="16"/>
  <c r="Q1282" i="16"/>
  <c r="Q1283" i="16"/>
  <c r="Q1286" i="16"/>
  <c r="Q1287" i="16"/>
  <c r="Q1290" i="16"/>
  <c r="Q1291" i="16"/>
  <c r="Q1294" i="16"/>
  <c r="Q1295" i="16"/>
  <c r="Q1298" i="16"/>
  <c r="Q1299" i="16"/>
  <c r="Q1302" i="16"/>
  <c r="Q1303" i="16"/>
  <c r="Q1306" i="16"/>
  <c r="Q1307" i="16"/>
  <c r="Q1310" i="16"/>
  <c r="Q1311" i="16"/>
  <c r="Q1314" i="16"/>
  <c r="Q1315" i="16"/>
  <c r="Q1318" i="16"/>
  <c r="Q1319" i="16"/>
  <c r="Q1322" i="16"/>
  <c r="Q1323" i="16"/>
  <c r="Q1326" i="16"/>
  <c r="Q1327" i="16"/>
  <c r="Q1330" i="16"/>
  <c r="Q1331" i="16"/>
  <c r="Q1334" i="16"/>
  <c r="Q1335" i="16"/>
  <c r="Q1338" i="16"/>
  <c r="Q1339" i="16"/>
  <c r="Q1342" i="16"/>
  <c r="Q1343" i="16"/>
  <c r="Q1346" i="16"/>
  <c r="Q1347" i="16"/>
  <c r="Q1350" i="16"/>
  <c r="Q1351" i="16"/>
  <c r="Q1354" i="16"/>
  <c r="Q1355" i="16"/>
  <c r="Q1358" i="16"/>
  <c r="Q1359" i="16"/>
  <c r="Q1362" i="16"/>
  <c r="Q1363" i="16"/>
  <c r="Q1366" i="16"/>
  <c r="Q1367" i="16"/>
  <c r="Q1370" i="16"/>
  <c r="Q1371" i="16"/>
  <c r="Q1374" i="16"/>
  <c r="Q1375" i="16"/>
  <c r="Q1378" i="16"/>
  <c r="Q1379" i="16"/>
  <c r="Q1382" i="16"/>
  <c r="Q1383" i="16"/>
  <c r="Q1386" i="16"/>
  <c r="Q1387" i="16"/>
  <c r="Q1390" i="16"/>
  <c r="Q1391" i="16"/>
  <c r="Q1394" i="16"/>
  <c r="Q1395" i="16"/>
  <c r="Q1398" i="16"/>
  <c r="Q1399" i="16"/>
  <c r="Q1402" i="16"/>
  <c r="Q1403" i="16"/>
  <c r="Q1406" i="16"/>
  <c r="Q1407" i="16"/>
  <c r="Q1410" i="16"/>
  <c r="Q1411" i="16"/>
  <c r="Q1414" i="16"/>
  <c r="Q1415" i="16"/>
  <c r="Q1418" i="16"/>
  <c r="Q1419" i="16"/>
  <c r="Q1422" i="16"/>
  <c r="Q1423" i="16"/>
  <c r="Q1426" i="16"/>
  <c r="Q1427" i="16"/>
  <c r="Q1430" i="16"/>
  <c r="Q1431" i="16"/>
  <c r="Q1434" i="16"/>
  <c r="Q1435" i="16"/>
  <c r="Q1438" i="16"/>
  <c r="Q1439" i="16"/>
  <c r="Q1442" i="16"/>
  <c r="Q1443" i="16"/>
  <c r="Q1446" i="16"/>
  <c r="Q1447" i="16"/>
  <c r="Q1450" i="16"/>
  <c r="Q1451" i="16"/>
  <c r="Q1454" i="16"/>
  <c r="Q1455" i="16"/>
  <c r="Q1458" i="16"/>
  <c r="Q1459" i="16"/>
  <c r="Q1462" i="16"/>
  <c r="Q1463" i="16"/>
  <c r="Q1466" i="16"/>
  <c r="Q1467" i="16"/>
  <c r="Q1470" i="16"/>
  <c r="Q1471" i="16"/>
  <c r="Q1474" i="16"/>
  <c r="Q1475" i="16"/>
  <c r="Q1478" i="16"/>
  <c r="Q1479" i="16"/>
  <c r="Q1482" i="16"/>
  <c r="Q1483" i="16"/>
  <c r="Q1486" i="16"/>
  <c r="Q1487" i="16"/>
  <c r="Q1490" i="16"/>
  <c r="Q1491" i="16"/>
  <c r="Q1494" i="16"/>
  <c r="Q1495" i="16"/>
  <c r="Q1496" i="16"/>
  <c r="Q1499" i="16"/>
  <c r="Q1500" i="16"/>
  <c r="Q1503" i="16"/>
  <c r="Q1504" i="16"/>
  <c r="Q1507" i="16"/>
  <c r="Q1508" i="16"/>
  <c r="Q1511" i="16"/>
  <c r="Q1512" i="16"/>
  <c r="Q1515" i="16"/>
  <c r="Q1516" i="16"/>
  <c r="Q1519" i="16"/>
  <c r="Q1520" i="16"/>
  <c r="Q1523" i="16"/>
  <c r="Q1524" i="16"/>
  <c r="Q1527" i="16"/>
  <c r="Q1528" i="16"/>
  <c r="Q1531" i="16"/>
  <c r="Q1532" i="16"/>
  <c r="Q1535" i="16"/>
  <c r="Q1536" i="16"/>
  <c r="Q1539" i="16"/>
  <c r="Q1540" i="16"/>
  <c r="Q1543" i="16"/>
  <c r="Q1544" i="16"/>
  <c r="Q1547" i="16"/>
  <c r="Q1548" i="16"/>
  <c r="Q1551" i="16"/>
  <c r="Q1552" i="16"/>
  <c r="Q1555" i="16"/>
  <c r="Q1556" i="16"/>
  <c r="Q1559" i="16"/>
  <c r="Q1560" i="16"/>
  <c r="Q1563" i="16"/>
  <c r="Q1564" i="16"/>
  <c r="Q1567" i="16"/>
  <c r="Q1568" i="16"/>
  <c r="Q1571" i="16"/>
  <c r="Q1572" i="16"/>
  <c r="Q1575" i="16"/>
  <c r="Q1576" i="16"/>
  <c r="Q1579" i="16"/>
  <c r="Q1580" i="16"/>
  <c r="Q1583" i="16"/>
  <c r="Q1584" i="16"/>
  <c r="Q1587" i="16"/>
  <c r="Q1588" i="16"/>
  <c r="Q1591" i="16"/>
  <c r="Q1592" i="16"/>
  <c r="Q1595" i="16"/>
  <c r="Q1596" i="16"/>
  <c r="Q1599" i="16"/>
  <c r="Q1600" i="16"/>
  <c r="Q1603" i="16"/>
  <c r="Q1604" i="16"/>
  <c r="Q1607" i="16"/>
  <c r="Q1608" i="16"/>
  <c r="Q1611" i="16"/>
  <c r="Q1612" i="16"/>
  <c r="Q1615" i="16"/>
  <c r="Q1616" i="16"/>
  <c r="Q1619" i="16"/>
  <c r="Q1620" i="16"/>
  <c r="Q1623" i="16"/>
  <c r="Q1624" i="16"/>
  <c r="Q1627" i="16"/>
  <c r="Q1628" i="16"/>
  <c r="Q1631" i="16"/>
  <c r="Q1632" i="16"/>
  <c r="Q1635" i="16"/>
  <c r="Q1636" i="16"/>
  <c r="Q1639" i="16"/>
  <c r="Q1640" i="16"/>
  <c r="Q1643" i="16"/>
  <c r="Q1644" i="16"/>
  <c r="Q1647" i="16"/>
  <c r="Q1648" i="16"/>
  <c r="Q1651" i="16"/>
  <c r="Q1652" i="16"/>
  <c r="Q1655" i="16"/>
  <c r="Q1656" i="16"/>
  <c r="Q1659" i="16"/>
  <c r="Q1660" i="16"/>
  <c r="Q1663" i="16"/>
  <c r="Q1664" i="16"/>
  <c r="Q1667" i="16"/>
  <c r="Q1668" i="16"/>
  <c r="Q1671" i="16"/>
  <c r="Q1672" i="16"/>
  <c r="Q1675" i="16"/>
  <c r="Q1676" i="16"/>
  <c r="Q1679" i="16"/>
  <c r="Q1680" i="16"/>
  <c r="Q1683" i="16"/>
  <c r="Q1684" i="16"/>
  <c r="Q1687" i="16"/>
  <c r="Q1688" i="16"/>
  <c r="Q1691" i="16"/>
  <c r="Q1692" i="16"/>
  <c r="Q1695" i="16"/>
  <c r="Q1696" i="16"/>
  <c r="Q1699" i="16"/>
  <c r="Q1700" i="16"/>
  <c r="Q1703" i="16"/>
  <c r="Q1704" i="16"/>
  <c r="Q1707" i="16"/>
  <c r="Q1708" i="16"/>
  <c r="Q1711" i="16"/>
  <c r="Q1712" i="16"/>
  <c r="Q1715" i="16"/>
  <c r="Q1716" i="16"/>
  <c r="Q1719" i="16"/>
  <c r="Q1720" i="16"/>
  <c r="Q1723" i="16"/>
  <c r="Q1724" i="16"/>
  <c r="Q1727" i="16"/>
  <c r="Q1728" i="16"/>
  <c r="Q1731" i="16"/>
  <c r="Q1732" i="16"/>
  <c r="Q1735" i="16"/>
  <c r="Q1736" i="16"/>
  <c r="Q1739" i="16"/>
  <c r="Q1740" i="16"/>
  <c r="Q1743" i="16"/>
  <c r="Q1744" i="16"/>
  <c r="Q1747" i="16"/>
  <c r="Q1748" i="16"/>
  <c r="Q1751" i="16"/>
  <c r="Q1752" i="16"/>
  <c r="Q1755" i="16"/>
  <c r="Q1756" i="16"/>
  <c r="Q1759" i="16"/>
  <c r="Q1760" i="16"/>
  <c r="Q1763" i="16"/>
  <c r="Q1764" i="16"/>
  <c r="Q1767" i="16"/>
  <c r="Q1768" i="16"/>
  <c r="Q1771" i="16"/>
  <c r="Q1772" i="16"/>
  <c r="Q1775" i="16"/>
  <c r="Q1776" i="16"/>
  <c r="Q1779" i="16"/>
  <c r="Q1780" i="16"/>
  <c r="Q1783" i="16"/>
  <c r="Q1784" i="16"/>
  <c r="Q1787" i="16"/>
  <c r="Q1788" i="16"/>
  <c r="Q1791" i="16"/>
  <c r="Q1792" i="16"/>
  <c r="B10" i="19"/>
  <c r="I1108" i="19"/>
  <c r="I1106" i="19"/>
  <c r="I1104" i="19"/>
  <c r="I1102" i="19"/>
  <c r="I1100" i="19"/>
  <c r="I1098" i="19"/>
  <c r="I1096" i="19"/>
  <c r="I1094" i="19"/>
  <c r="I1092" i="19"/>
  <c r="I1090" i="19"/>
  <c r="I1088" i="19"/>
  <c r="I1086" i="19"/>
  <c r="I1084" i="19"/>
  <c r="I1082" i="19"/>
  <c r="I1080" i="19"/>
  <c r="I1109" i="19"/>
  <c r="I1107" i="19"/>
  <c r="I1105" i="19"/>
  <c r="I1103" i="19"/>
  <c r="I1101" i="19"/>
  <c r="I1099" i="19"/>
  <c r="I1097" i="19"/>
  <c r="I1095" i="19"/>
  <c r="I1093" i="19"/>
  <c r="I1091" i="19"/>
  <c r="I1089" i="19"/>
  <c r="I1087" i="19"/>
  <c r="I1085" i="19"/>
  <c r="I1083" i="19"/>
  <c r="I1081" i="19"/>
  <c r="I1079" i="19"/>
  <c r="I1077" i="19"/>
  <c r="I1075" i="19"/>
  <c r="I1073" i="19"/>
  <c r="I1071" i="19"/>
  <c r="I1069" i="19"/>
  <c r="I1067" i="19"/>
  <c r="I1065" i="19"/>
  <c r="I1063" i="19"/>
  <c r="I1061" i="19"/>
  <c r="I1059" i="19"/>
  <c r="I1057" i="19"/>
  <c r="I1055" i="19"/>
  <c r="I1053" i="19"/>
  <c r="I1051" i="19"/>
  <c r="I1049" i="19"/>
  <c r="I1047" i="19"/>
  <c r="I1045" i="19"/>
  <c r="I1043" i="19"/>
  <c r="I1041" i="19"/>
  <c r="I1039" i="19"/>
  <c r="I1037" i="19"/>
  <c r="I1035" i="19"/>
  <c r="I1033" i="19"/>
  <c r="I1031" i="19"/>
  <c r="I1029" i="19"/>
  <c r="I1027" i="19"/>
  <c r="I1025" i="19"/>
  <c r="I1023" i="19"/>
  <c r="I1021" i="19"/>
  <c r="I1019" i="19"/>
  <c r="I1017" i="19"/>
  <c r="I1015" i="19"/>
  <c r="I1013" i="19"/>
  <c r="I1011" i="19"/>
  <c r="I1009" i="19"/>
  <c r="I1007" i="19"/>
  <c r="I1005" i="19"/>
  <c r="I1003" i="19"/>
  <c r="I1001" i="19"/>
  <c r="I999" i="19"/>
  <c r="I997" i="19"/>
  <c r="I995" i="19"/>
  <c r="I993" i="19"/>
  <c r="I991" i="19"/>
  <c r="I989" i="19"/>
  <c r="I987" i="19"/>
  <c r="I985" i="19"/>
  <c r="I983" i="19"/>
  <c r="I981" i="19"/>
  <c r="I979" i="19"/>
  <c r="I977" i="19"/>
  <c r="I975" i="19"/>
  <c r="I973" i="19"/>
  <c r="I971" i="19"/>
  <c r="I969" i="19"/>
  <c r="I967" i="19"/>
  <c r="I1078" i="19"/>
  <c r="I1076" i="19"/>
  <c r="I1074" i="19"/>
  <c r="I1072" i="19"/>
  <c r="I1070" i="19"/>
  <c r="I1068" i="19"/>
  <c r="I1066" i="19"/>
  <c r="I1064" i="19"/>
  <c r="I1062" i="19"/>
  <c r="I1060" i="19"/>
  <c r="I1058" i="19"/>
  <c r="I1056" i="19"/>
  <c r="I1054" i="19"/>
  <c r="I1052" i="19"/>
  <c r="I1050" i="19"/>
  <c r="I1048" i="19"/>
  <c r="I1046" i="19"/>
  <c r="I1044" i="19"/>
  <c r="I1042" i="19"/>
  <c r="I1040" i="19"/>
  <c r="I1038" i="19"/>
  <c r="I1036" i="19"/>
  <c r="I1034" i="19"/>
  <c r="I1032" i="19"/>
  <c r="I1030" i="19"/>
  <c r="I1028" i="19"/>
  <c r="I1026" i="19"/>
  <c r="I1024" i="19"/>
  <c r="I1022" i="19"/>
  <c r="I1020" i="19"/>
  <c r="I1018" i="19"/>
  <c r="I1016" i="19"/>
  <c r="I1014" i="19"/>
  <c r="I1012" i="19"/>
  <c r="I1010" i="19"/>
  <c r="I1008" i="19"/>
  <c r="I1006" i="19"/>
  <c r="I1004" i="19"/>
  <c r="I1002" i="19"/>
  <c r="I1000" i="19"/>
  <c r="I998" i="19"/>
  <c r="I996" i="19"/>
  <c r="I994" i="19"/>
  <c r="I992" i="19"/>
  <c r="I990" i="19"/>
  <c r="I988" i="19"/>
  <c r="I986" i="19"/>
  <c r="I984" i="19"/>
  <c r="I982" i="19"/>
  <c r="I980" i="19"/>
  <c r="I978" i="19"/>
  <c r="I976" i="19"/>
  <c r="I974" i="19"/>
  <c r="I972" i="19"/>
  <c r="I970" i="19"/>
  <c r="I968" i="19"/>
  <c r="I966" i="19"/>
  <c r="I964" i="19"/>
  <c r="I962" i="19"/>
  <c r="I960" i="19"/>
  <c r="I958" i="19"/>
  <c r="I956" i="19"/>
  <c r="I954" i="19"/>
  <c r="I952" i="19"/>
  <c r="I950" i="19"/>
  <c r="I948" i="19"/>
  <c r="I946" i="19"/>
  <c r="I944" i="19"/>
  <c r="I942" i="19"/>
  <c r="I940" i="19"/>
  <c r="I938" i="19"/>
  <c r="I936" i="19"/>
  <c r="I934" i="19"/>
  <c r="I932" i="19"/>
  <c r="I930" i="19"/>
  <c r="I928" i="19"/>
  <c r="I926" i="19"/>
  <c r="I924" i="19"/>
  <c r="I922" i="19"/>
  <c r="I920" i="19"/>
  <c r="I918" i="19"/>
  <c r="I916" i="19"/>
  <c r="I914" i="19"/>
  <c r="I912" i="19"/>
  <c r="I910" i="19"/>
  <c r="I908" i="19"/>
  <c r="I906" i="19"/>
  <c r="I904" i="19"/>
  <c r="I902" i="19"/>
  <c r="I900" i="19"/>
  <c r="I898" i="19"/>
  <c r="I896" i="19"/>
  <c r="I894" i="19"/>
  <c r="I892" i="19"/>
  <c r="I890" i="19"/>
  <c r="I888" i="19"/>
  <c r="I886" i="19"/>
  <c r="I884" i="19"/>
  <c r="I882" i="19"/>
  <c r="I880" i="19"/>
  <c r="I878" i="19"/>
  <c r="I876" i="19"/>
  <c r="I874" i="19"/>
  <c r="I872" i="19"/>
  <c r="I870" i="19"/>
  <c r="I868" i="19"/>
  <c r="I866" i="19"/>
  <c r="I864" i="19"/>
  <c r="I862" i="19"/>
  <c r="I860" i="19"/>
  <c r="I858" i="19"/>
  <c r="I856" i="19"/>
  <c r="I854" i="19"/>
  <c r="I965" i="19"/>
  <c r="I963" i="19"/>
  <c r="I961" i="19"/>
  <c r="I959" i="19"/>
  <c r="I957" i="19"/>
  <c r="I955" i="19"/>
  <c r="I953" i="19"/>
  <c r="I951" i="19"/>
  <c r="I949" i="19"/>
  <c r="I947" i="19"/>
  <c r="I945" i="19"/>
  <c r="I943" i="19"/>
  <c r="I941" i="19"/>
  <c r="I939" i="19"/>
  <c r="I937" i="19"/>
  <c r="I935" i="19"/>
  <c r="I933" i="19"/>
  <c r="I931" i="19"/>
  <c r="I929" i="19"/>
  <c r="I927" i="19"/>
  <c r="I925" i="19"/>
  <c r="I923" i="19"/>
  <c r="I921" i="19"/>
  <c r="I919" i="19"/>
  <c r="I917" i="19"/>
  <c r="I915" i="19"/>
  <c r="I913" i="19"/>
  <c r="I911" i="19"/>
  <c r="I909" i="19"/>
  <c r="I907" i="19"/>
  <c r="I905" i="19"/>
  <c r="I903" i="19"/>
  <c r="I901" i="19"/>
  <c r="I899" i="19"/>
  <c r="I897" i="19"/>
  <c r="I895" i="19"/>
  <c r="I893" i="19"/>
  <c r="I891" i="19"/>
  <c r="I889" i="19"/>
  <c r="I887" i="19"/>
  <c r="I885" i="19"/>
  <c r="I883" i="19"/>
  <c r="I881" i="19"/>
  <c r="I879" i="19"/>
  <c r="I877" i="19"/>
  <c r="I875" i="19"/>
  <c r="I873" i="19"/>
  <c r="I871" i="19"/>
  <c r="I869" i="19"/>
  <c r="I867" i="19"/>
  <c r="I865" i="19"/>
  <c r="I863" i="19"/>
  <c r="I861" i="19"/>
  <c r="I859" i="19"/>
  <c r="I857" i="19"/>
  <c r="I855" i="19"/>
  <c r="I853" i="19"/>
  <c r="I850" i="19"/>
  <c r="I848" i="19"/>
  <c r="I846" i="19"/>
  <c r="I844" i="19"/>
  <c r="I842" i="19"/>
  <c r="I840" i="19"/>
  <c r="I838" i="19"/>
  <c r="I836" i="19"/>
  <c r="I834" i="19"/>
  <c r="I832" i="19"/>
  <c r="I830" i="19"/>
  <c r="I828" i="19"/>
  <c r="I826" i="19"/>
  <c r="I824" i="19"/>
  <c r="I822" i="19"/>
  <c r="I820" i="19"/>
  <c r="I818" i="19"/>
  <c r="I816" i="19"/>
  <c r="I814" i="19"/>
  <c r="I812" i="19"/>
  <c r="I810" i="19"/>
  <c r="I808" i="19"/>
  <c r="I806" i="19"/>
  <c r="I804" i="19"/>
  <c r="I802" i="19"/>
  <c r="I800" i="19"/>
  <c r="I798" i="19"/>
  <c r="I796" i="19"/>
  <c r="I794" i="19"/>
  <c r="I792" i="19"/>
  <c r="I790" i="19"/>
  <c r="I788" i="19"/>
  <c r="I786" i="19"/>
  <c r="I784" i="19"/>
  <c r="I782" i="19"/>
  <c r="I780" i="19"/>
  <c r="I778" i="19"/>
  <c r="I776" i="19"/>
  <c r="I774" i="19"/>
  <c r="I772" i="19"/>
  <c r="I770" i="19"/>
  <c r="I768" i="19"/>
  <c r="I766" i="19"/>
  <c r="I764" i="19"/>
  <c r="I762" i="19"/>
  <c r="I760" i="19"/>
  <c r="I758" i="19"/>
  <c r="I756" i="19"/>
  <c r="I754" i="19"/>
  <c r="I752" i="19"/>
  <c r="I750" i="19"/>
  <c r="I748" i="19"/>
  <c r="I746" i="19"/>
  <c r="I744" i="19"/>
  <c r="I742" i="19"/>
  <c r="I740" i="19"/>
  <c r="I738" i="19"/>
  <c r="I736" i="19"/>
  <c r="I734" i="19"/>
  <c r="I732" i="19"/>
  <c r="I730" i="19"/>
  <c r="I728" i="19"/>
  <c r="I726" i="19"/>
  <c r="I724" i="19"/>
  <c r="I722" i="19"/>
  <c r="I720" i="19"/>
  <c r="I718" i="19"/>
  <c r="I716" i="19"/>
  <c r="I714" i="19"/>
  <c r="I712" i="19"/>
  <c r="I710" i="19"/>
  <c r="I708" i="19"/>
  <c r="I706" i="19"/>
  <c r="I704" i="19"/>
  <c r="I702" i="19"/>
  <c r="I700" i="19"/>
  <c r="I698" i="19"/>
  <c r="I696" i="19"/>
  <c r="I694" i="19"/>
  <c r="I692" i="19"/>
  <c r="I690" i="19"/>
  <c r="I688" i="19"/>
  <c r="I686" i="19"/>
  <c r="I684" i="19"/>
  <c r="I682" i="19"/>
  <c r="I680" i="19"/>
  <c r="I678" i="19"/>
  <c r="I676" i="19"/>
  <c r="I674" i="19"/>
  <c r="I672" i="19"/>
  <c r="I670" i="19"/>
  <c r="I668" i="19"/>
  <c r="I666" i="19"/>
  <c r="I664" i="19"/>
  <c r="I662" i="19"/>
  <c r="I660" i="19"/>
  <c r="I658" i="19"/>
  <c r="I656" i="19"/>
  <c r="I654" i="19"/>
  <c r="I652" i="19"/>
  <c r="I650" i="19"/>
  <c r="I648" i="19"/>
  <c r="I646" i="19"/>
  <c r="I644" i="19"/>
  <c r="I642" i="19"/>
  <c r="I640" i="19"/>
  <c r="I638" i="19"/>
  <c r="I636" i="19"/>
  <c r="I634" i="19"/>
  <c r="I632" i="19"/>
  <c r="I630" i="19"/>
  <c r="I628" i="19"/>
  <c r="I626" i="19"/>
  <c r="I852" i="19"/>
  <c r="I851" i="19"/>
  <c r="I849" i="19"/>
  <c r="I847" i="19"/>
  <c r="I845" i="19"/>
  <c r="I843" i="19"/>
  <c r="I841" i="19"/>
  <c r="I839" i="19"/>
  <c r="I837" i="19"/>
  <c r="I835" i="19"/>
  <c r="I833" i="19"/>
  <c r="I831" i="19"/>
  <c r="I829" i="19"/>
  <c r="I827" i="19"/>
  <c r="I825" i="19"/>
  <c r="I823" i="19"/>
  <c r="I821" i="19"/>
  <c r="I819" i="19"/>
  <c r="I817" i="19"/>
  <c r="I815" i="19"/>
  <c r="I813" i="19"/>
  <c r="I811" i="19"/>
  <c r="I809" i="19"/>
  <c r="I807" i="19"/>
  <c r="I805" i="19"/>
  <c r="I803" i="19"/>
  <c r="I801" i="19"/>
  <c r="I799" i="19"/>
  <c r="I797" i="19"/>
  <c r="I795" i="19"/>
  <c r="I793" i="19"/>
  <c r="I791" i="19"/>
  <c r="I789" i="19"/>
  <c r="I787" i="19"/>
  <c r="I785" i="19"/>
  <c r="I783" i="19"/>
  <c r="I781" i="19"/>
  <c r="I779" i="19"/>
  <c r="I777" i="19"/>
  <c r="I775" i="19"/>
  <c r="I773" i="19"/>
  <c r="I771" i="19"/>
  <c r="I769" i="19"/>
  <c r="I767" i="19"/>
  <c r="I765" i="19"/>
  <c r="I763" i="19"/>
  <c r="I761" i="19"/>
  <c r="I759" i="19"/>
  <c r="I757" i="19"/>
  <c r="I755" i="19"/>
  <c r="I753" i="19"/>
  <c r="I751" i="19"/>
  <c r="I749" i="19"/>
  <c r="I747" i="19"/>
  <c r="I745" i="19"/>
  <c r="I743" i="19"/>
  <c r="I741" i="19"/>
  <c r="I739" i="19"/>
  <c r="I737" i="19"/>
  <c r="I735" i="19"/>
  <c r="I733" i="19"/>
  <c r="I731" i="19"/>
  <c r="I729" i="19"/>
  <c r="I727" i="19"/>
  <c r="I725" i="19"/>
  <c r="I723" i="19"/>
  <c r="I721" i="19"/>
  <c r="I719" i="19"/>
  <c r="I717" i="19"/>
  <c r="I715" i="19"/>
  <c r="I713" i="19"/>
  <c r="I711" i="19"/>
  <c r="I709" i="19"/>
  <c r="I707" i="19"/>
  <c r="I705" i="19"/>
  <c r="I703" i="19"/>
  <c r="I701" i="19"/>
  <c r="I699" i="19"/>
  <c r="I697" i="19"/>
  <c r="I695" i="19"/>
  <c r="I693" i="19"/>
  <c r="I691" i="19"/>
  <c r="I689" i="19"/>
  <c r="I687" i="19"/>
  <c r="I685" i="19"/>
  <c r="I683" i="19"/>
  <c r="I681" i="19"/>
  <c r="I679" i="19"/>
  <c r="I677" i="19"/>
  <c r="I675" i="19"/>
  <c r="I673" i="19"/>
  <c r="I671" i="19"/>
  <c r="I669" i="19"/>
  <c r="I667" i="19"/>
  <c r="I665" i="19"/>
  <c r="I663" i="19"/>
  <c r="I661" i="19"/>
  <c r="I659" i="19"/>
  <c r="I657" i="19"/>
  <c r="I655" i="19"/>
  <c r="I653" i="19"/>
  <c r="I651" i="19"/>
  <c r="I649" i="19"/>
  <c r="I647" i="19"/>
  <c r="I645" i="19"/>
  <c r="I643" i="19"/>
  <c r="I641" i="19"/>
  <c r="I639" i="19"/>
  <c r="I637" i="19"/>
  <c r="I635" i="19"/>
  <c r="I633" i="19"/>
  <c r="I631" i="19"/>
  <c r="I629" i="19"/>
  <c r="I627" i="19"/>
  <c r="I625" i="19"/>
  <c r="I623" i="19"/>
  <c r="I621" i="19"/>
  <c r="I619" i="19"/>
  <c r="I617" i="19"/>
  <c r="I615" i="19"/>
  <c r="I613" i="19"/>
  <c r="I611" i="19"/>
  <c r="I609" i="19"/>
  <c r="I607" i="19"/>
  <c r="I605" i="19"/>
  <c r="I603" i="19"/>
  <c r="I601" i="19"/>
  <c r="I599" i="19"/>
  <c r="I597" i="19"/>
  <c r="I595" i="19"/>
  <c r="I593" i="19"/>
  <c r="I591" i="19"/>
  <c r="I589" i="19"/>
  <c r="I587" i="19"/>
  <c r="I585" i="19"/>
  <c r="I583" i="19"/>
  <c r="I581" i="19"/>
  <c r="I579" i="19"/>
  <c r="I577" i="19"/>
  <c r="I575" i="19"/>
  <c r="I573" i="19"/>
  <c r="I571" i="19"/>
  <c r="I569" i="19"/>
  <c r="I567" i="19"/>
  <c r="I565" i="19"/>
  <c r="I563" i="19"/>
  <c r="I561" i="19"/>
  <c r="I559" i="19"/>
  <c r="I557" i="19"/>
  <c r="I555" i="19"/>
  <c r="I553" i="19"/>
  <c r="I551" i="19"/>
  <c r="I549" i="19"/>
  <c r="I547" i="19"/>
  <c r="I545" i="19"/>
  <c r="I543" i="19"/>
  <c r="I541" i="19"/>
  <c r="I539" i="19"/>
  <c r="I537" i="19"/>
  <c r="I535" i="19"/>
  <c r="I533" i="19"/>
  <c r="I531" i="19"/>
  <c r="I529" i="19"/>
  <c r="I527" i="19"/>
  <c r="I525" i="19"/>
  <c r="I523" i="19"/>
  <c r="I521" i="19"/>
  <c r="I519" i="19"/>
  <c r="I517" i="19"/>
  <c r="I515" i="19"/>
  <c r="I513" i="19"/>
  <c r="I511" i="19"/>
  <c r="I509" i="19"/>
  <c r="I507" i="19"/>
  <c r="I505" i="19"/>
  <c r="I503" i="19"/>
  <c r="I501" i="19"/>
  <c r="I499" i="19"/>
  <c r="I497" i="19"/>
  <c r="I495" i="19"/>
  <c r="I493" i="19"/>
  <c r="I491" i="19"/>
  <c r="I489" i="19"/>
  <c r="I487" i="19"/>
  <c r="I485" i="19"/>
  <c r="I483" i="19"/>
  <c r="I481" i="19"/>
  <c r="I479" i="19"/>
  <c r="I477" i="19"/>
  <c r="I475" i="19"/>
  <c r="I473" i="19"/>
  <c r="I471" i="19"/>
  <c r="I469" i="19"/>
  <c r="I467" i="19"/>
  <c r="I465" i="19"/>
  <c r="I463" i="19"/>
  <c r="I461" i="19"/>
  <c r="I459" i="19"/>
  <c r="I457" i="19"/>
  <c r="I455" i="19"/>
  <c r="I453" i="19"/>
  <c r="I451" i="19"/>
  <c r="I449" i="19"/>
  <c r="I447" i="19"/>
  <c r="I445" i="19"/>
  <c r="I443" i="19"/>
  <c r="I441" i="19"/>
  <c r="I439" i="19"/>
  <c r="I437" i="19"/>
  <c r="I435" i="19"/>
  <c r="I433" i="19"/>
  <c r="I431" i="19"/>
  <c r="I429" i="19"/>
  <c r="I427" i="19"/>
  <c r="I425" i="19"/>
  <c r="I423" i="19"/>
  <c r="I421" i="19"/>
  <c r="I419" i="19"/>
  <c r="I417" i="19"/>
  <c r="I415" i="19"/>
  <c r="I413" i="19"/>
  <c r="I411" i="19"/>
  <c r="I409" i="19"/>
  <c r="I407" i="19"/>
  <c r="I405" i="19"/>
  <c r="I403" i="19"/>
  <c r="I401" i="19"/>
  <c r="I399" i="19"/>
  <c r="I624" i="19"/>
  <c r="I622" i="19"/>
  <c r="I620" i="19"/>
  <c r="I618" i="19"/>
  <c r="I616" i="19"/>
  <c r="I614" i="19"/>
  <c r="I612" i="19"/>
  <c r="I610" i="19"/>
  <c r="I608" i="19"/>
  <c r="I606" i="19"/>
  <c r="I604" i="19"/>
  <c r="I602" i="19"/>
  <c r="I600" i="19"/>
  <c r="I598" i="19"/>
  <c r="I596" i="19"/>
  <c r="I594" i="19"/>
  <c r="I592" i="19"/>
  <c r="I590" i="19"/>
  <c r="I588" i="19"/>
  <c r="I586" i="19"/>
  <c r="I584" i="19"/>
  <c r="I582" i="19"/>
  <c r="I580" i="19"/>
  <c r="I578" i="19"/>
  <c r="I576" i="19"/>
  <c r="I574" i="19"/>
  <c r="I572" i="19"/>
  <c r="I570" i="19"/>
  <c r="I568" i="19"/>
  <c r="I566" i="19"/>
  <c r="I564" i="19"/>
  <c r="I562" i="19"/>
  <c r="I560" i="19"/>
  <c r="I558" i="19"/>
  <c r="I556" i="19"/>
  <c r="I554" i="19"/>
  <c r="I552" i="19"/>
  <c r="I550" i="19"/>
  <c r="I548" i="19"/>
  <c r="I546" i="19"/>
  <c r="I544" i="19"/>
  <c r="I542" i="19"/>
  <c r="I540" i="19"/>
  <c r="I538" i="19"/>
  <c r="I536" i="19"/>
  <c r="I534" i="19"/>
  <c r="I532" i="19"/>
  <c r="I530" i="19"/>
  <c r="I528" i="19"/>
  <c r="I526" i="19"/>
  <c r="I524" i="19"/>
  <c r="I522" i="19"/>
  <c r="I520" i="19"/>
  <c r="I518" i="19"/>
  <c r="I516" i="19"/>
  <c r="I514" i="19"/>
  <c r="I512" i="19"/>
  <c r="I510" i="19"/>
  <c r="I508" i="19"/>
  <c r="I506" i="19"/>
  <c r="I504" i="19"/>
  <c r="I502" i="19"/>
  <c r="I500" i="19"/>
  <c r="I498" i="19"/>
  <c r="I496" i="19"/>
  <c r="I494" i="19"/>
  <c r="I492" i="19"/>
  <c r="I490" i="19"/>
  <c r="I488" i="19"/>
  <c r="I486" i="19"/>
  <c r="I484" i="19"/>
  <c r="I482" i="19"/>
  <c r="I480" i="19"/>
  <c r="I478" i="19"/>
  <c r="I476" i="19"/>
  <c r="I474" i="19"/>
  <c r="I472" i="19"/>
  <c r="I470" i="19"/>
  <c r="I468" i="19"/>
  <c r="I466" i="19"/>
  <c r="I464" i="19"/>
  <c r="I462" i="19"/>
  <c r="I460" i="19"/>
  <c r="I458" i="19"/>
  <c r="I456" i="19"/>
  <c r="I454" i="19"/>
  <c r="I452" i="19"/>
  <c r="I450" i="19"/>
  <c r="I448" i="19"/>
  <c r="I446" i="19"/>
  <c r="I444" i="19"/>
  <c r="I442" i="19"/>
  <c r="I440" i="19"/>
  <c r="I438" i="19"/>
  <c r="I436" i="19"/>
  <c r="I434" i="19"/>
  <c r="I432" i="19"/>
  <c r="I430" i="19"/>
  <c r="I428" i="19"/>
  <c r="I426" i="19"/>
  <c r="I424" i="19"/>
  <c r="I422" i="19"/>
  <c r="I420" i="19"/>
  <c r="I418" i="19"/>
  <c r="I416" i="19"/>
  <c r="I414" i="19"/>
  <c r="I412" i="19"/>
  <c r="I410" i="19"/>
  <c r="I408" i="19"/>
  <c r="I406" i="19"/>
  <c r="I404" i="19"/>
  <c r="I402" i="19"/>
  <c r="I400" i="19"/>
  <c r="I398" i="19"/>
  <c r="K1108" i="19"/>
  <c r="K1106" i="19"/>
  <c r="K1104" i="19"/>
  <c r="K1102" i="19"/>
  <c r="K1100" i="19"/>
  <c r="K1098" i="19"/>
  <c r="K1096" i="19"/>
  <c r="K1094" i="19"/>
  <c r="K1092" i="19"/>
  <c r="K1090" i="19"/>
  <c r="K1088" i="19"/>
  <c r="K1086" i="19"/>
  <c r="K1084" i="19"/>
  <c r="K1082" i="19"/>
  <c r="K1080" i="19"/>
  <c r="K1109" i="19"/>
  <c r="K1107" i="19"/>
  <c r="K1105" i="19"/>
  <c r="K1103" i="19"/>
  <c r="K1101" i="19"/>
  <c r="K1099" i="19"/>
  <c r="K1097" i="19"/>
  <c r="K1095" i="19"/>
  <c r="K1093" i="19"/>
  <c r="K1091" i="19"/>
  <c r="K1089" i="19"/>
  <c r="K1087" i="19"/>
  <c r="K1085" i="19"/>
  <c r="K1083" i="19"/>
  <c r="K1081" i="19"/>
  <c r="K1079" i="19"/>
  <c r="K1077" i="19"/>
  <c r="K1075" i="19"/>
  <c r="K1073" i="19"/>
  <c r="K1071" i="19"/>
  <c r="K1069" i="19"/>
  <c r="K1067" i="19"/>
  <c r="K1065" i="19"/>
  <c r="K1063" i="19"/>
  <c r="K1061" i="19"/>
  <c r="K1059" i="19"/>
  <c r="K1057" i="19"/>
  <c r="K1055" i="19"/>
  <c r="K1053" i="19"/>
  <c r="K1051" i="19"/>
  <c r="K1049" i="19"/>
  <c r="K1047" i="19"/>
  <c r="K1045" i="19"/>
  <c r="K1043" i="19"/>
  <c r="K1041" i="19"/>
  <c r="K1039" i="19"/>
  <c r="K1037" i="19"/>
  <c r="K1035" i="19"/>
  <c r="K1033" i="19"/>
  <c r="K1031" i="19"/>
  <c r="K1029" i="19"/>
  <c r="K1027" i="19"/>
  <c r="K1025" i="19"/>
  <c r="K1023" i="19"/>
  <c r="K1021" i="19"/>
  <c r="K1019" i="19"/>
  <c r="K1017" i="19"/>
  <c r="K1015" i="19"/>
  <c r="K1013" i="19"/>
  <c r="K1011" i="19"/>
  <c r="K1009" i="19"/>
  <c r="K1007" i="19"/>
  <c r="K1005" i="19"/>
  <c r="K1003" i="19"/>
  <c r="K1001" i="19"/>
  <c r="K999" i="19"/>
  <c r="K997" i="19"/>
  <c r="K995" i="19"/>
  <c r="K993" i="19"/>
  <c r="K991" i="19"/>
  <c r="K989" i="19"/>
  <c r="K987" i="19"/>
  <c r="K985" i="19"/>
  <c r="K983" i="19"/>
  <c r="K981" i="19"/>
  <c r="K979" i="19"/>
  <c r="K977" i="19"/>
  <c r="K975" i="19"/>
  <c r="K973" i="19"/>
  <c r="K971" i="19"/>
  <c r="K969" i="19"/>
  <c r="K967" i="19"/>
  <c r="K1078" i="19"/>
  <c r="K1076" i="19"/>
  <c r="K1074" i="19"/>
  <c r="K1072" i="19"/>
  <c r="K1070" i="19"/>
  <c r="K1068" i="19"/>
  <c r="K1066" i="19"/>
  <c r="K1064" i="19"/>
  <c r="K1062" i="19"/>
  <c r="K1060" i="19"/>
  <c r="K1058" i="19"/>
  <c r="K1056" i="19"/>
  <c r="K1054" i="19"/>
  <c r="K1052" i="19"/>
  <c r="K1050" i="19"/>
  <c r="K1048" i="19"/>
  <c r="K1046" i="19"/>
  <c r="K1044" i="19"/>
  <c r="K1042" i="19"/>
  <c r="K1040" i="19"/>
  <c r="K1038" i="19"/>
  <c r="K1036" i="19"/>
  <c r="K1034" i="19"/>
  <c r="K1032" i="19"/>
  <c r="K1030" i="19"/>
  <c r="K1028" i="19"/>
  <c r="K1026" i="19"/>
  <c r="K1024" i="19"/>
  <c r="K1022" i="19"/>
  <c r="K1020" i="19"/>
  <c r="K1018" i="19"/>
  <c r="K1016" i="19"/>
  <c r="K1014" i="19"/>
  <c r="K1012" i="19"/>
  <c r="K1010" i="19"/>
  <c r="K1008" i="19"/>
  <c r="K1006" i="19"/>
  <c r="K1004" i="19"/>
  <c r="K1002" i="19"/>
  <c r="K1000" i="19"/>
  <c r="K998" i="19"/>
  <c r="K996" i="19"/>
  <c r="K994" i="19"/>
  <c r="K992" i="19"/>
  <c r="K990" i="19"/>
  <c r="K988" i="19"/>
  <c r="K986" i="19"/>
  <c r="K984" i="19"/>
  <c r="K982" i="19"/>
  <c r="K980" i="19"/>
  <c r="K978" i="19"/>
  <c r="K976" i="19"/>
  <c r="K974" i="19"/>
  <c r="K972" i="19"/>
  <c r="K970" i="19"/>
  <c r="K968" i="19"/>
  <c r="K966" i="19"/>
  <c r="K964" i="19"/>
  <c r="K962" i="19"/>
  <c r="K960" i="19"/>
  <c r="K958" i="19"/>
  <c r="K956" i="19"/>
  <c r="K954" i="19"/>
  <c r="K952" i="19"/>
  <c r="K950" i="19"/>
  <c r="K948" i="19"/>
  <c r="K946" i="19"/>
  <c r="K944" i="19"/>
  <c r="K942" i="19"/>
  <c r="K940" i="19"/>
  <c r="K938" i="19"/>
  <c r="K936" i="19"/>
  <c r="K934" i="19"/>
  <c r="K932" i="19"/>
  <c r="K930" i="19"/>
  <c r="K928" i="19"/>
  <c r="K926" i="19"/>
  <c r="K924" i="19"/>
  <c r="K922" i="19"/>
  <c r="K920" i="19"/>
  <c r="K918" i="19"/>
  <c r="K916" i="19"/>
  <c r="K914" i="19"/>
  <c r="K912" i="19"/>
  <c r="K910" i="19"/>
  <c r="K908" i="19"/>
  <c r="K906" i="19"/>
  <c r="K904" i="19"/>
  <c r="K902" i="19"/>
  <c r="K900" i="19"/>
  <c r="K898" i="19"/>
  <c r="K896" i="19"/>
  <c r="K894" i="19"/>
  <c r="K892" i="19"/>
  <c r="K890" i="19"/>
  <c r="K888" i="19"/>
  <c r="K886" i="19"/>
  <c r="K884" i="19"/>
  <c r="K882" i="19"/>
  <c r="K880" i="19"/>
  <c r="K878" i="19"/>
  <c r="K876" i="19"/>
  <c r="K874" i="19"/>
  <c r="K872" i="19"/>
  <c r="K870" i="19"/>
  <c r="K868" i="19"/>
  <c r="K866" i="19"/>
  <c r="K864" i="19"/>
  <c r="K862" i="19"/>
  <c r="K860" i="19"/>
  <c r="K858" i="19"/>
  <c r="K856" i="19"/>
  <c r="K854" i="19"/>
  <c r="K965" i="19"/>
  <c r="K963" i="19"/>
  <c r="K961" i="19"/>
  <c r="K959" i="19"/>
  <c r="K957" i="19"/>
  <c r="K955" i="19"/>
  <c r="K953" i="19"/>
  <c r="K951" i="19"/>
  <c r="K949" i="19"/>
  <c r="K947" i="19"/>
  <c r="K945" i="19"/>
  <c r="K943" i="19"/>
  <c r="K941" i="19"/>
  <c r="K939" i="19"/>
  <c r="K937" i="19"/>
  <c r="K935" i="19"/>
  <c r="K933" i="19"/>
  <c r="K931" i="19"/>
  <c r="K929" i="19"/>
  <c r="K927" i="19"/>
  <c r="K925" i="19"/>
  <c r="K923" i="19"/>
  <c r="K921" i="19"/>
  <c r="K919" i="19"/>
  <c r="K917" i="19"/>
  <c r="K915" i="19"/>
  <c r="K913" i="19"/>
  <c r="K911" i="19"/>
  <c r="K909" i="19"/>
  <c r="K907" i="19"/>
  <c r="K905" i="19"/>
  <c r="K903" i="19"/>
  <c r="K901" i="19"/>
  <c r="K899" i="19"/>
  <c r="K897" i="19"/>
  <c r="K895" i="19"/>
  <c r="K893" i="19"/>
  <c r="K891" i="19"/>
  <c r="K889" i="19"/>
  <c r="K887" i="19"/>
  <c r="K885" i="19"/>
  <c r="K883" i="19"/>
  <c r="K881" i="19"/>
  <c r="K879" i="19"/>
  <c r="K877" i="19"/>
  <c r="K875" i="19"/>
  <c r="K873" i="19"/>
  <c r="K871" i="19"/>
  <c r="K869" i="19"/>
  <c r="K867" i="19"/>
  <c r="K865" i="19"/>
  <c r="K863" i="19"/>
  <c r="K861" i="19"/>
  <c r="K859" i="19"/>
  <c r="K857" i="19"/>
  <c r="K855" i="19"/>
  <c r="K853" i="19"/>
  <c r="K852" i="19"/>
  <c r="K850" i="19"/>
  <c r="K848" i="19"/>
  <c r="K846" i="19"/>
  <c r="K844" i="19"/>
  <c r="K842" i="19"/>
  <c r="K840" i="19"/>
  <c r="K838" i="19"/>
  <c r="K836" i="19"/>
  <c r="K834" i="19"/>
  <c r="K832" i="19"/>
  <c r="K830" i="19"/>
  <c r="K828" i="19"/>
  <c r="K826" i="19"/>
  <c r="K824" i="19"/>
  <c r="K822" i="19"/>
  <c r="K820" i="19"/>
  <c r="K818" i="19"/>
  <c r="K816" i="19"/>
  <c r="K814" i="19"/>
  <c r="K812" i="19"/>
  <c r="K810" i="19"/>
  <c r="K808" i="19"/>
  <c r="K806" i="19"/>
  <c r="K804" i="19"/>
  <c r="K802" i="19"/>
  <c r="K800" i="19"/>
  <c r="K798" i="19"/>
  <c r="K796" i="19"/>
  <c r="K794" i="19"/>
  <c r="K792" i="19"/>
  <c r="K790" i="19"/>
  <c r="K788" i="19"/>
  <c r="K786" i="19"/>
  <c r="K784" i="19"/>
  <c r="K782" i="19"/>
  <c r="K780" i="19"/>
  <c r="K778" i="19"/>
  <c r="K776" i="19"/>
  <c r="K774" i="19"/>
  <c r="K772" i="19"/>
  <c r="K770" i="19"/>
  <c r="K768" i="19"/>
  <c r="K766" i="19"/>
  <c r="K764" i="19"/>
  <c r="K762" i="19"/>
  <c r="K760" i="19"/>
  <c r="K758" i="19"/>
  <c r="K756" i="19"/>
  <c r="K754" i="19"/>
  <c r="K752" i="19"/>
  <c r="K750" i="19"/>
  <c r="K748" i="19"/>
  <c r="K746" i="19"/>
  <c r="K744" i="19"/>
  <c r="K742" i="19"/>
  <c r="K740" i="19"/>
  <c r="K738" i="19"/>
  <c r="K736" i="19"/>
  <c r="K734" i="19"/>
  <c r="K732" i="19"/>
  <c r="K730" i="19"/>
  <c r="K728" i="19"/>
  <c r="K726" i="19"/>
  <c r="K724" i="19"/>
  <c r="K722" i="19"/>
  <c r="K720" i="19"/>
  <c r="K718" i="19"/>
  <c r="K716" i="19"/>
  <c r="K714" i="19"/>
  <c r="K712" i="19"/>
  <c r="K710" i="19"/>
  <c r="K708" i="19"/>
  <c r="K706" i="19"/>
  <c r="K704" i="19"/>
  <c r="K702" i="19"/>
  <c r="K700" i="19"/>
  <c r="K698" i="19"/>
  <c r="K696" i="19"/>
  <c r="K694" i="19"/>
  <c r="K692" i="19"/>
  <c r="K690" i="19"/>
  <c r="K688" i="19"/>
  <c r="K686" i="19"/>
  <c r="K684" i="19"/>
  <c r="K682" i="19"/>
  <c r="K680" i="19"/>
  <c r="K678" i="19"/>
  <c r="K676" i="19"/>
  <c r="K674" i="19"/>
  <c r="K672" i="19"/>
  <c r="K670" i="19"/>
  <c r="K668" i="19"/>
  <c r="K666" i="19"/>
  <c r="K664" i="19"/>
  <c r="K662" i="19"/>
  <c r="K660" i="19"/>
  <c r="K658" i="19"/>
  <c r="K656" i="19"/>
  <c r="K654" i="19"/>
  <c r="K652" i="19"/>
  <c r="K650" i="19"/>
  <c r="K648" i="19"/>
  <c r="K646" i="19"/>
  <c r="K644" i="19"/>
  <c r="K642" i="19"/>
  <c r="K640" i="19"/>
  <c r="K638" i="19"/>
  <c r="K636" i="19"/>
  <c r="K634" i="19"/>
  <c r="K632" i="19"/>
  <c r="K630" i="19"/>
  <c r="K628" i="19"/>
  <c r="K626" i="19"/>
  <c r="K851" i="19"/>
  <c r="K849" i="19"/>
  <c r="K847" i="19"/>
  <c r="K845" i="19"/>
  <c r="K843" i="19"/>
  <c r="K841" i="19"/>
  <c r="K839" i="19"/>
  <c r="K837" i="19"/>
  <c r="K835" i="19"/>
  <c r="K833" i="19"/>
  <c r="K831" i="19"/>
  <c r="K829" i="19"/>
  <c r="K827" i="19"/>
  <c r="K825" i="19"/>
  <c r="K823" i="19"/>
  <c r="K821" i="19"/>
  <c r="K819" i="19"/>
  <c r="K817" i="19"/>
  <c r="K815" i="19"/>
  <c r="K813" i="19"/>
  <c r="K811" i="19"/>
  <c r="K809" i="19"/>
  <c r="K807" i="19"/>
  <c r="K805" i="19"/>
  <c r="K803" i="19"/>
  <c r="K801" i="19"/>
  <c r="K799" i="19"/>
  <c r="K797" i="19"/>
  <c r="K795" i="19"/>
  <c r="K793" i="19"/>
  <c r="K791" i="19"/>
  <c r="K789" i="19"/>
  <c r="K787" i="19"/>
  <c r="K785" i="19"/>
  <c r="K783" i="19"/>
  <c r="K781" i="19"/>
  <c r="K779" i="19"/>
  <c r="K777" i="19"/>
  <c r="K775" i="19"/>
  <c r="K773" i="19"/>
  <c r="K771" i="19"/>
  <c r="K769" i="19"/>
  <c r="K767" i="19"/>
  <c r="K765" i="19"/>
  <c r="K763" i="19"/>
  <c r="K761" i="19"/>
  <c r="K759" i="19"/>
  <c r="K757" i="19"/>
  <c r="K755" i="19"/>
  <c r="K753" i="19"/>
  <c r="K751" i="19"/>
  <c r="K749" i="19"/>
  <c r="K747" i="19"/>
  <c r="K745" i="19"/>
  <c r="K743" i="19"/>
  <c r="K741" i="19"/>
  <c r="K739" i="19"/>
  <c r="K737" i="19"/>
  <c r="K735" i="19"/>
  <c r="K733" i="19"/>
  <c r="K731" i="19"/>
  <c r="K729" i="19"/>
  <c r="K727" i="19"/>
  <c r="K725" i="19"/>
  <c r="K723" i="19"/>
  <c r="K721" i="19"/>
  <c r="K719" i="19"/>
  <c r="K717" i="19"/>
  <c r="K715" i="19"/>
  <c r="K713" i="19"/>
  <c r="K711" i="19"/>
  <c r="K709" i="19"/>
  <c r="K707" i="19"/>
  <c r="K705" i="19"/>
  <c r="K703" i="19"/>
  <c r="K701" i="19"/>
  <c r="K699" i="19"/>
  <c r="K697" i="19"/>
  <c r="K695" i="19"/>
  <c r="K693" i="19"/>
  <c r="K691" i="19"/>
  <c r="K689" i="19"/>
  <c r="K687" i="19"/>
  <c r="K685" i="19"/>
  <c r="K683" i="19"/>
  <c r="K681" i="19"/>
  <c r="K679" i="19"/>
  <c r="K677" i="19"/>
  <c r="K675" i="19"/>
  <c r="K673" i="19"/>
  <c r="K671" i="19"/>
  <c r="K669" i="19"/>
  <c r="K667" i="19"/>
  <c r="K665" i="19"/>
  <c r="K663" i="19"/>
  <c r="K661" i="19"/>
  <c r="K659" i="19"/>
  <c r="K657" i="19"/>
  <c r="K655" i="19"/>
  <c r="K653" i="19"/>
  <c r="K651" i="19"/>
  <c r="K649" i="19"/>
  <c r="K647" i="19"/>
  <c r="K645" i="19"/>
  <c r="K643" i="19"/>
  <c r="K641" i="19"/>
  <c r="K639" i="19"/>
  <c r="K637" i="19"/>
  <c r="K635" i="19"/>
  <c r="K633" i="19"/>
  <c r="K631" i="19"/>
  <c r="K629" i="19"/>
  <c r="K627" i="19"/>
  <c r="K625" i="19"/>
  <c r="K623" i="19"/>
  <c r="K621" i="19"/>
  <c r="K619" i="19"/>
  <c r="K617" i="19"/>
  <c r="K615" i="19"/>
  <c r="K613" i="19"/>
  <c r="K611" i="19"/>
  <c r="K609" i="19"/>
  <c r="K607" i="19"/>
  <c r="K605" i="19"/>
  <c r="K603" i="19"/>
  <c r="K601" i="19"/>
  <c r="K599" i="19"/>
  <c r="K597" i="19"/>
  <c r="K595" i="19"/>
  <c r="K593" i="19"/>
  <c r="K591" i="19"/>
  <c r="K589" i="19"/>
  <c r="K587" i="19"/>
  <c r="K585" i="19"/>
  <c r="K583" i="19"/>
  <c r="K581" i="19"/>
  <c r="K579" i="19"/>
  <c r="K577" i="19"/>
  <c r="K575" i="19"/>
  <c r="K573" i="19"/>
  <c r="K571" i="19"/>
  <c r="K569" i="19"/>
  <c r="K567" i="19"/>
  <c r="K565" i="19"/>
  <c r="K563" i="19"/>
  <c r="K561" i="19"/>
  <c r="K559" i="19"/>
  <c r="K557" i="19"/>
  <c r="K555" i="19"/>
  <c r="K553" i="19"/>
  <c r="K551" i="19"/>
  <c r="K549" i="19"/>
  <c r="K547" i="19"/>
  <c r="K545" i="19"/>
  <c r="K543" i="19"/>
  <c r="K541" i="19"/>
  <c r="K539" i="19"/>
  <c r="K537" i="19"/>
  <c r="K535" i="19"/>
  <c r="K533" i="19"/>
  <c r="K531" i="19"/>
  <c r="K529" i="19"/>
  <c r="K527" i="19"/>
  <c r="K525" i="19"/>
  <c r="K523" i="19"/>
  <c r="K521" i="19"/>
  <c r="K519" i="19"/>
  <c r="K517" i="19"/>
  <c r="K515" i="19"/>
  <c r="K513" i="19"/>
  <c r="K511" i="19"/>
  <c r="K509" i="19"/>
  <c r="K507" i="19"/>
  <c r="K505" i="19"/>
  <c r="K503" i="19"/>
  <c r="K501" i="19"/>
  <c r="K499" i="19"/>
  <c r="K497" i="19"/>
  <c r="K495" i="19"/>
  <c r="K493" i="19"/>
  <c r="K491" i="19"/>
  <c r="K489" i="19"/>
  <c r="K487" i="19"/>
  <c r="K485" i="19"/>
  <c r="K483" i="19"/>
  <c r="K481" i="19"/>
  <c r="K479" i="19"/>
  <c r="K477" i="19"/>
  <c r="K475" i="19"/>
  <c r="K473" i="19"/>
  <c r="K471" i="19"/>
  <c r="K469" i="19"/>
  <c r="K467" i="19"/>
  <c r="K465" i="19"/>
  <c r="K463" i="19"/>
  <c r="K461" i="19"/>
  <c r="K459" i="19"/>
  <c r="K457" i="19"/>
  <c r="K455" i="19"/>
  <c r="K453" i="19"/>
  <c r="K451" i="19"/>
  <c r="K449" i="19"/>
  <c r="K447" i="19"/>
  <c r="K445" i="19"/>
  <c r="K443" i="19"/>
  <c r="K441" i="19"/>
  <c r="K439" i="19"/>
  <c r="K437" i="19"/>
  <c r="K435" i="19"/>
  <c r="K433" i="19"/>
  <c r="K431" i="19"/>
  <c r="K429" i="19"/>
  <c r="K427" i="19"/>
  <c r="K425" i="19"/>
  <c r="K423" i="19"/>
  <c r="K421" i="19"/>
  <c r="K419" i="19"/>
  <c r="K417" i="19"/>
  <c r="K415" i="19"/>
  <c r="K413" i="19"/>
  <c r="K411" i="19"/>
  <c r="K409" i="19"/>
  <c r="K407" i="19"/>
  <c r="K405" i="19"/>
  <c r="K403" i="19"/>
  <c r="K401" i="19"/>
  <c r="K399" i="19"/>
  <c r="K397" i="19"/>
  <c r="K624" i="19"/>
  <c r="K622" i="19"/>
  <c r="K620" i="19"/>
  <c r="K618" i="19"/>
  <c r="K616" i="19"/>
  <c r="K614" i="19"/>
  <c r="K612" i="19"/>
  <c r="K610" i="19"/>
  <c r="K608" i="19"/>
  <c r="K606" i="19"/>
  <c r="K604" i="19"/>
  <c r="K602" i="19"/>
  <c r="K600" i="19"/>
  <c r="K598" i="19"/>
  <c r="K596" i="19"/>
  <c r="K594" i="19"/>
  <c r="K592" i="19"/>
  <c r="K590" i="19"/>
  <c r="K588" i="19"/>
  <c r="K586" i="19"/>
  <c r="K584" i="19"/>
  <c r="K582" i="19"/>
  <c r="K580" i="19"/>
  <c r="K578" i="19"/>
  <c r="K576" i="19"/>
  <c r="K574" i="19"/>
  <c r="K572" i="19"/>
  <c r="K570" i="19"/>
  <c r="K568" i="19"/>
  <c r="K566" i="19"/>
  <c r="K564" i="19"/>
  <c r="K562" i="19"/>
  <c r="K560" i="19"/>
  <c r="K558" i="19"/>
  <c r="K556" i="19"/>
  <c r="K554" i="19"/>
  <c r="K552" i="19"/>
  <c r="K550" i="19"/>
  <c r="K548" i="19"/>
  <c r="K546" i="19"/>
  <c r="K544" i="19"/>
  <c r="K542" i="19"/>
  <c r="K540" i="19"/>
  <c r="K538" i="19"/>
  <c r="K536" i="19"/>
  <c r="K534" i="19"/>
  <c r="K532" i="19"/>
  <c r="K530" i="19"/>
  <c r="K528" i="19"/>
  <c r="K526" i="19"/>
  <c r="K524" i="19"/>
  <c r="K522" i="19"/>
  <c r="K520" i="19"/>
  <c r="K518" i="19"/>
  <c r="K516" i="19"/>
  <c r="K514" i="19"/>
  <c r="K512" i="19"/>
  <c r="K510" i="19"/>
  <c r="K508" i="19"/>
  <c r="K506" i="19"/>
  <c r="K504" i="19"/>
  <c r="K502" i="19"/>
  <c r="K500" i="19"/>
  <c r="K498" i="19"/>
  <c r="K496" i="19"/>
  <c r="K494" i="19"/>
  <c r="K492" i="19"/>
  <c r="K490" i="19"/>
  <c r="K488" i="19"/>
  <c r="K486" i="19"/>
  <c r="K484" i="19"/>
  <c r="K482" i="19"/>
  <c r="K480" i="19"/>
  <c r="K478" i="19"/>
  <c r="K476" i="19"/>
  <c r="K474" i="19"/>
  <c r="K472" i="19"/>
  <c r="K470" i="19"/>
  <c r="K468" i="19"/>
  <c r="K466" i="19"/>
  <c r="K464" i="19"/>
  <c r="K462" i="19"/>
  <c r="K460" i="19"/>
  <c r="K458" i="19"/>
  <c r="K456" i="19"/>
  <c r="K454" i="19"/>
  <c r="K452" i="19"/>
  <c r="K450" i="19"/>
  <c r="K448" i="19"/>
  <c r="K446" i="19"/>
  <c r="K444" i="19"/>
  <c r="K442" i="19"/>
  <c r="K440" i="19"/>
  <c r="K438" i="19"/>
  <c r="K436" i="19"/>
  <c r="K434" i="19"/>
  <c r="K432" i="19"/>
  <c r="K430" i="19"/>
  <c r="K428" i="19"/>
  <c r="K426" i="19"/>
  <c r="K424" i="19"/>
  <c r="K422" i="19"/>
  <c r="K420" i="19"/>
  <c r="K418" i="19"/>
  <c r="K416" i="19"/>
  <c r="K414" i="19"/>
  <c r="K412" i="19"/>
  <c r="K410" i="19"/>
  <c r="K408" i="19"/>
  <c r="K406" i="19"/>
  <c r="K404" i="19"/>
  <c r="K402" i="19"/>
  <c r="K400" i="19"/>
  <c r="K398" i="19"/>
  <c r="M1108" i="19"/>
  <c r="M1106" i="19"/>
  <c r="M1104" i="19"/>
  <c r="M1102" i="19"/>
  <c r="M1100" i="19"/>
  <c r="M1098" i="19"/>
  <c r="M1096" i="19"/>
  <c r="M1094" i="19"/>
  <c r="M1092" i="19"/>
  <c r="M1090" i="19"/>
  <c r="M1088" i="19"/>
  <c r="M1086" i="19"/>
  <c r="M1084" i="19"/>
  <c r="M1082" i="19"/>
  <c r="M1080" i="19"/>
  <c r="M1109" i="19"/>
  <c r="M1107" i="19"/>
  <c r="M1105" i="19"/>
  <c r="M1103" i="19"/>
  <c r="M1101" i="19"/>
  <c r="M1099" i="19"/>
  <c r="M1097" i="19"/>
  <c r="M1095" i="19"/>
  <c r="M1093" i="19"/>
  <c r="M1091" i="19"/>
  <c r="M1089" i="19"/>
  <c r="M1087" i="19"/>
  <c r="M1085" i="19"/>
  <c r="M1083" i="19"/>
  <c r="M1081" i="19"/>
  <c r="M1079" i="19"/>
  <c r="M1077" i="19"/>
  <c r="M1075" i="19"/>
  <c r="M1073" i="19"/>
  <c r="M1071" i="19"/>
  <c r="M1069" i="19"/>
  <c r="M1067" i="19"/>
  <c r="M1065" i="19"/>
  <c r="M1063" i="19"/>
  <c r="M1061" i="19"/>
  <c r="M1059" i="19"/>
  <c r="M1057" i="19"/>
  <c r="M1055" i="19"/>
  <c r="M1053" i="19"/>
  <c r="M1051" i="19"/>
  <c r="M1049" i="19"/>
  <c r="M1047" i="19"/>
  <c r="M1045" i="19"/>
  <c r="M1043" i="19"/>
  <c r="M1041" i="19"/>
  <c r="M1039" i="19"/>
  <c r="M1037" i="19"/>
  <c r="M1035" i="19"/>
  <c r="M1033" i="19"/>
  <c r="M1031" i="19"/>
  <c r="M1029" i="19"/>
  <c r="M1027" i="19"/>
  <c r="M1025" i="19"/>
  <c r="M1023" i="19"/>
  <c r="M1021" i="19"/>
  <c r="M1019" i="19"/>
  <c r="M1017" i="19"/>
  <c r="M1015" i="19"/>
  <c r="M1013" i="19"/>
  <c r="M1011" i="19"/>
  <c r="M1009" i="19"/>
  <c r="M1007" i="19"/>
  <c r="M1005" i="19"/>
  <c r="M1003" i="19"/>
  <c r="M1001" i="19"/>
  <c r="M999" i="19"/>
  <c r="M997" i="19"/>
  <c r="M995" i="19"/>
  <c r="M993" i="19"/>
  <c r="M991" i="19"/>
  <c r="M989" i="19"/>
  <c r="M987" i="19"/>
  <c r="M985" i="19"/>
  <c r="M983" i="19"/>
  <c r="M981" i="19"/>
  <c r="M979" i="19"/>
  <c r="M977" i="19"/>
  <c r="M975" i="19"/>
  <c r="M973" i="19"/>
  <c r="M971" i="19"/>
  <c r="M969" i="19"/>
  <c r="M967" i="19"/>
  <c r="M1078" i="19"/>
  <c r="M1076" i="19"/>
  <c r="M1074" i="19"/>
  <c r="M1072" i="19"/>
  <c r="M1070" i="19"/>
  <c r="M1068" i="19"/>
  <c r="M1066" i="19"/>
  <c r="M1064" i="19"/>
  <c r="M1062" i="19"/>
  <c r="M1060" i="19"/>
  <c r="M1058" i="19"/>
  <c r="M1056" i="19"/>
  <c r="M1054" i="19"/>
  <c r="M1052" i="19"/>
  <c r="M1050" i="19"/>
  <c r="M1048" i="19"/>
  <c r="M1046" i="19"/>
  <c r="M1044" i="19"/>
  <c r="M1042" i="19"/>
  <c r="M1040" i="19"/>
  <c r="M1038" i="19"/>
  <c r="M1036" i="19"/>
  <c r="M1034" i="19"/>
  <c r="M1032" i="19"/>
  <c r="M1030" i="19"/>
  <c r="M1028" i="19"/>
  <c r="M1026" i="19"/>
  <c r="M1024" i="19"/>
  <c r="M1022" i="19"/>
  <c r="M1020" i="19"/>
  <c r="M1018" i="19"/>
  <c r="M1016" i="19"/>
  <c r="M1014" i="19"/>
  <c r="M1012" i="19"/>
  <c r="M1010" i="19"/>
  <c r="M1008" i="19"/>
  <c r="M1006" i="19"/>
  <c r="M1004" i="19"/>
  <c r="M1002" i="19"/>
  <c r="M1000" i="19"/>
  <c r="M998" i="19"/>
  <c r="M996" i="19"/>
  <c r="M994" i="19"/>
  <c r="M992" i="19"/>
  <c r="M990" i="19"/>
  <c r="M988" i="19"/>
  <c r="M986" i="19"/>
  <c r="M984" i="19"/>
  <c r="M982" i="19"/>
  <c r="M980" i="19"/>
  <c r="M978" i="19"/>
  <c r="M976" i="19"/>
  <c r="M974" i="19"/>
  <c r="M972" i="19"/>
  <c r="M970" i="19"/>
  <c r="M968" i="19"/>
  <c r="M966" i="19"/>
  <c r="M964" i="19"/>
  <c r="M962" i="19"/>
  <c r="M960" i="19"/>
  <c r="M958" i="19"/>
  <c r="M956" i="19"/>
  <c r="M954" i="19"/>
  <c r="M952" i="19"/>
  <c r="M950" i="19"/>
  <c r="M948" i="19"/>
  <c r="M946" i="19"/>
  <c r="M944" i="19"/>
  <c r="M942" i="19"/>
  <c r="M940" i="19"/>
  <c r="M938" i="19"/>
  <c r="M936" i="19"/>
  <c r="M934" i="19"/>
  <c r="M932" i="19"/>
  <c r="M930" i="19"/>
  <c r="M928" i="19"/>
  <c r="M926" i="19"/>
  <c r="M924" i="19"/>
  <c r="M922" i="19"/>
  <c r="M920" i="19"/>
  <c r="M918" i="19"/>
  <c r="M916" i="19"/>
  <c r="M914" i="19"/>
  <c r="M912" i="19"/>
  <c r="M910" i="19"/>
  <c r="M908" i="19"/>
  <c r="M906" i="19"/>
  <c r="M904" i="19"/>
  <c r="M902" i="19"/>
  <c r="M900" i="19"/>
  <c r="M898" i="19"/>
  <c r="M896" i="19"/>
  <c r="M894" i="19"/>
  <c r="M892" i="19"/>
  <c r="M890" i="19"/>
  <c r="M888" i="19"/>
  <c r="M886" i="19"/>
  <c r="M884" i="19"/>
  <c r="M882" i="19"/>
  <c r="M880" i="19"/>
  <c r="M878" i="19"/>
  <c r="M876" i="19"/>
  <c r="M874" i="19"/>
  <c r="M872" i="19"/>
  <c r="M870" i="19"/>
  <c r="M868" i="19"/>
  <c r="M866" i="19"/>
  <c r="M864" i="19"/>
  <c r="M862" i="19"/>
  <c r="M860" i="19"/>
  <c r="M858" i="19"/>
  <c r="M856" i="19"/>
  <c r="M854" i="19"/>
  <c r="M852" i="19"/>
  <c r="M965" i="19"/>
  <c r="M963" i="19"/>
  <c r="M961" i="19"/>
  <c r="M959" i="19"/>
  <c r="M957" i="19"/>
  <c r="M955" i="19"/>
  <c r="M953" i="19"/>
  <c r="M951" i="19"/>
  <c r="M949" i="19"/>
  <c r="M947" i="19"/>
  <c r="M945" i="19"/>
  <c r="M943" i="19"/>
  <c r="M941" i="19"/>
  <c r="M939" i="19"/>
  <c r="M937" i="19"/>
  <c r="M935" i="19"/>
  <c r="M933" i="19"/>
  <c r="M931" i="19"/>
  <c r="M929" i="19"/>
  <c r="M927" i="19"/>
  <c r="M925" i="19"/>
  <c r="M923" i="19"/>
  <c r="M921" i="19"/>
  <c r="M919" i="19"/>
  <c r="M917" i="19"/>
  <c r="M915" i="19"/>
  <c r="M913" i="19"/>
  <c r="M911" i="19"/>
  <c r="M909" i="19"/>
  <c r="M907" i="19"/>
  <c r="M905" i="19"/>
  <c r="M903" i="19"/>
  <c r="M901" i="19"/>
  <c r="M899" i="19"/>
  <c r="M897" i="19"/>
  <c r="M895" i="19"/>
  <c r="M893" i="19"/>
  <c r="M891" i="19"/>
  <c r="M889" i="19"/>
  <c r="M887" i="19"/>
  <c r="M885" i="19"/>
  <c r="M883" i="19"/>
  <c r="M881" i="19"/>
  <c r="M879" i="19"/>
  <c r="M877" i="19"/>
  <c r="M875" i="19"/>
  <c r="M873" i="19"/>
  <c r="M871" i="19"/>
  <c r="M869" i="19"/>
  <c r="M867" i="19"/>
  <c r="M865" i="19"/>
  <c r="M863" i="19"/>
  <c r="M861" i="19"/>
  <c r="M859" i="19"/>
  <c r="M857" i="19"/>
  <c r="M855" i="19"/>
  <c r="M853" i="19"/>
  <c r="M850" i="19"/>
  <c r="M848" i="19"/>
  <c r="M846" i="19"/>
  <c r="M844" i="19"/>
  <c r="M842" i="19"/>
  <c r="M840" i="19"/>
  <c r="M838" i="19"/>
  <c r="M836" i="19"/>
  <c r="M834" i="19"/>
  <c r="M832" i="19"/>
  <c r="M830" i="19"/>
  <c r="M828" i="19"/>
  <c r="M826" i="19"/>
  <c r="M824" i="19"/>
  <c r="M822" i="19"/>
  <c r="M820" i="19"/>
  <c r="M818" i="19"/>
  <c r="M816" i="19"/>
  <c r="M814" i="19"/>
  <c r="M812" i="19"/>
  <c r="M810" i="19"/>
  <c r="M808" i="19"/>
  <c r="M806" i="19"/>
  <c r="M804" i="19"/>
  <c r="M802" i="19"/>
  <c r="M800" i="19"/>
  <c r="M798" i="19"/>
  <c r="M796" i="19"/>
  <c r="M794" i="19"/>
  <c r="M792" i="19"/>
  <c r="M790" i="19"/>
  <c r="M788" i="19"/>
  <c r="M786" i="19"/>
  <c r="M784" i="19"/>
  <c r="M782" i="19"/>
  <c r="M780" i="19"/>
  <c r="M778" i="19"/>
  <c r="M776" i="19"/>
  <c r="M774" i="19"/>
  <c r="M772" i="19"/>
  <c r="M770" i="19"/>
  <c r="M768" i="19"/>
  <c r="M766" i="19"/>
  <c r="M764" i="19"/>
  <c r="M762" i="19"/>
  <c r="M760" i="19"/>
  <c r="M758" i="19"/>
  <c r="M756" i="19"/>
  <c r="M754" i="19"/>
  <c r="M752" i="19"/>
  <c r="M750" i="19"/>
  <c r="M748" i="19"/>
  <c r="M746" i="19"/>
  <c r="M744" i="19"/>
  <c r="M742" i="19"/>
  <c r="M740" i="19"/>
  <c r="M738" i="19"/>
  <c r="M736" i="19"/>
  <c r="M734" i="19"/>
  <c r="M732" i="19"/>
  <c r="M730" i="19"/>
  <c r="M728" i="19"/>
  <c r="M726" i="19"/>
  <c r="M724" i="19"/>
  <c r="M722" i="19"/>
  <c r="M720" i="19"/>
  <c r="M718" i="19"/>
  <c r="M716" i="19"/>
  <c r="M714" i="19"/>
  <c r="M712" i="19"/>
  <c r="M710" i="19"/>
  <c r="M708" i="19"/>
  <c r="M706" i="19"/>
  <c r="M704" i="19"/>
  <c r="M702" i="19"/>
  <c r="M700" i="19"/>
  <c r="M698" i="19"/>
  <c r="M696" i="19"/>
  <c r="M694" i="19"/>
  <c r="M692" i="19"/>
  <c r="M690" i="19"/>
  <c r="M688" i="19"/>
  <c r="M686" i="19"/>
  <c r="M684" i="19"/>
  <c r="M682" i="19"/>
  <c r="M680" i="19"/>
  <c r="M678" i="19"/>
  <c r="M676" i="19"/>
  <c r="M674" i="19"/>
  <c r="M672" i="19"/>
  <c r="M670" i="19"/>
  <c r="M668" i="19"/>
  <c r="M666" i="19"/>
  <c r="M664" i="19"/>
  <c r="M662" i="19"/>
  <c r="M660" i="19"/>
  <c r="M658" i="19"/>
  <c r="M656" i="19"/>
  <c r="M654" i="19"/>
  <c r="M652" i="19"/>
  <c r="M650" i="19"/>
  <c r="M648" i="19"/>
  <c r="M646" i="19"/>
  <c r="M644" i="19"/>
  <c r="M642" i="19"/>
  <c r="M640" i="19"/>
  <c r="M638" i="19"/>
  <c r="M636" i="19"/>
  <c r="M634" i="19"/>
  <c r="M632" i="19"/>
  <c r="M630" i="19"/>
  <c r="M628" i="19"/>
  <c r="M626" i="19"/>
  <c r="M851" i="19"/>
  <c r="M849" i="19"/>
  <c r="M847" i="19"/>
  <c r="M845" i="19"/>
  <c r="M843" i="19"/>
  <c r="M841" i="19"/>
  <c r="M839" i="19"/>
  <c r="M837" i="19"/>
  <c r="M835" i="19"/>
  <c r="M833" i="19"/>
  <c r="M831" i="19"/>
  <c r="M829" i="19"/>
  <c r="M827" i="19"/>
  <c r="M825" i="19"/>
  <c r="M823" i="19"/>
  <c r="M821" i="19"/>
  <c r="M819" i="19"/>
  <c r="M817" i="19"/>
  <c r="M815" i="19"/>
  <c r="M813" i="19"/>
  <c r="M811" i="19"/>
  <c r="M809" i="19"/>
  <c r="M807" i="19"/>
  <c r="M805" i="19"/>
  <c r="M803" i="19"/>
  <c r="M801" i="19"/>
  <c r="M799" i="19"/>
  <c r="M797" i="19"/>
  <c r="M795" i="19"/>
  <c r="M793" i="19"/>
  <c r="M791" i="19"/>
  <c r="M789" i="19"/>
  <c r="M787" i="19"/>
  <c r="M785" i="19"/>
  <c r="M783" i="19"/>
  <c r="M781" i="19"/>
  <c r="M779" i="19"/>
  <c r="M777" i="19"/>
  <c r="M775" i="19"/>
  <c r="M773" i="19"/>
  <c r="M771" i="19"/>
  <c r="M769" i="19"/>
  <c r="M767" i="19"/>
  <c r="M765" i="19"/>
  <c r="M763" i="19"/>
  <c r="M761" i="19"/>
  <c r="M759" i="19"/>
  <c r="M757" i="19"/>
  <c r="M755" i="19"/>
  <c r="M753" i="19"/>
  <c r="M751" i="19"/>
  <c r="M749" i="19"/>
  <c r="M747" i="19"/>
  <c r="M745" i="19"/>
  <c r="M743" i="19"/>
  <c r="M741" i="19"/>
  <c r="M739" i="19"/>
  <c r="M737" i="19"/>
  <c r="M735" i="19"/>
  <c r="M733" i="19"/>
  <c r="M731" i="19"/>
  <c r="M729" i="19"/>
  <c r="M727" i="19"/>
  <c r="M725" i="19"/>
  <c r="M723" i="19"/>
  <c r="M721" i="19"/>
  <c r="M719" i="19"/>
  <c r="M717" i="19"/>
  <c r="M715" i="19"/>
  <c r="M713" i="19"/>
  <c r="M711" i="19"/>
  <c r="M709" i="19"/>
  <c r="M707" i="19"/>
  <c r="M705" i="19"/>
  <c r="M703" i="19"/>
  <c r="M701" i="19"/>
  <c r="M699" i="19"/>
  <c r="M697" i="19"/>
  <c r="M695" i="19"/>
  <c r="M693" i="19"/>
  <c r="M691" i="19"/>
  <c r="M689" i="19"/>
  <c r="M687" i="19"/>
  <c r="M685" i="19"/>
  <c r="M683" i="19"/>
  <c r="M681" i="19"/>
  <c r="M679" i="19"/>
  <c r="M677" i="19"/>
  <c r="M675" i="19"/>
  <c r="M673" i="19"/>
  <c r="M671" i="19"/>
  <c r="M669" i="19"/>
  <c r="M667" i="19"/>
  <c r="M665" i="19"/>
  <c r="M663" i="19"/>
  <c r="M661" i="19"/>
  <c r="M659" i="19"/>
  <c r="M657" i="19"/>
  <c r="M655" i="19"/>
  <c r="M653" i="19"/>
  <c r="M651" i="19"/>
  <c r="M649" i="19"/>
  <c r="M647" i="19"/>
  <c r="M645" i="19"/>
  <c r="M643" i="19"/>
  <c r="M641" i="19"/>
  <c r="M639" i="19"/>
  <c r="M637" i="19"/>
  <c r="M635" i="19"/>
  <c r="M633" i="19"/>
  <c r="M631" i="19"/>
  <c r="M629" i="19"/>
  <c r="M627" i="19"/>
  <c r="M625" i="19"/>
  <c r="M623" i="19"/>
  <c r="M621" i="19"/>
  <c r="M619" i="19"/>
  <c r="M617" i="19"/>
  <c r="M615" i="19"/>
  <c r="M613" i="19"/>
  <c r="M611" i="19"/>
  <c r="M609" i="19"/>
  <c r="M607" i="19"/>
  <c r="M605" i="19"/>
  <c r="M603" i="19"/>
  <c r="M601" i="19"/>
  <c r="M599" i="19"/>
  <c r="M597" i="19"/>
  <c r="M595" i="19"/>
  <c r="M593" i="19"/>
  <c r="M591" i="19"/>
  <c r="M589" i="19"/>
  <c r="M587" i="19"/>
  <c r="M585" i="19"/>
  <c r="M583" i="19"/>
  <c r="M581" i="19"/>
  <c r="M579" i="19"/>
  <c r="M577" i="19"/>
  <c r="M575" i="19"/>
  <c r="M573" i="19"/>
  <c r="M571" i="19"/>
  <c r="M569" i="19"/>
  <c r="M567" i="19"/>
  <c r="M565" i="19"/>
  <c r="M563" i="19"/>
  <c r="M561" i="19"/>
  <c r="M559" i="19"/>
  <c r="M557" i="19"/>
  <c r="M555" i="19"/>
  <c r="M553" i="19"/>
  <c r="M551" i="19"/>
  <c r="M549" i="19"/>
  <c r="M547" i="19"/>
  <c r="M545" i="19"/>
  <c r="M543" i="19"/>
  <c r="M541" i="19"/>
  <c r="M539" i="19"/>
  <c r="M537" i="19"/>
  <c r="M535" i="19"/>
  <c r="M533" i="19"/>
  <c r="M531" i="19"/>
  <c r="M529" i="19"/>
  <c r="M527" i="19"/>
  <c r="M525" i="19"/>
  <c r="M523" i="19"/>
  <c r="M521" i="19"/>
  <c r="M519" i="19"/>
  <c r="M517" i="19"/>
  <c r="M515" i="19"/>
  <c r="M513" i="19"/>
  <c r="M511" i="19"/>
  <c r="M509" i="19"/>
  <c r="M507" i="19"/>
  <c r="M505" i="19"/>
  <c r="M503" i="19"/>
  <c r="M501" i="19"/>
  <c r="M499" i="19"/>
  <c r="M497" i="19"/>
  <c r="M495" i="19"/>
  <c r="M493" i="19"/>
  <c r="M491" i="19"/>
  <c r="M489" i="19"/>
  <c r="M487" i="19"/>
  <c r="M485" i="19"/>
  <c r="M483" i="19"/>
  <c r="M481" i="19"/>
  <c r="M479" i="19"/>
  <c r="M477" i="19"/>
  <c r="M475" i="19"/>
  <c r="M473" i="19"/>
  <c r="M471" i="19"/>
  <c r="M469" i="19"/>
  <c r="M467" i="19"/>
  <c r="M465" i="19"/>
  <c r="M463" i="19"/>
  <c r="M461" i="19"/>
  <c r="M459" i="19"/>
  <c r="M457" i="19"/>
  <c r="M455" i="19"/>
  <c r="M453" i="19"/>
  <c r="M451" i="19"/>
  <c r="M449" i="19"/>
  <c r="M447" i="19"/>
  <c r="M445" i="19"/>
  <c r="M443" i="19"/>
  <c r="M441" i="19"/>
  <c r="M439" i="19"/>
  <c r="M437" i="19"/>
  <c r="M435" i="19"/>
  <c r="M433" i="19"/>
  <c r="M431" i="19"/>
  <c r="M429" i="19"/>
  <c r="M427" i="19"/>
  <c r="M425" i="19"/>
  <c r="M423" i="19"/>
  <c r="M421" i="19"/>
  <c r="M419" i="19"/>
  <c r="M417" i="19"/>
  <c r="M415" i="19"/>
  <c r="M413" i="19"/>
  <c r="M411" i="19"/>
  <c r="M409" i="19"/>
  <c r="M407" i="19"/>
  <c r="M405" i="19"/>
  <c r="M403" i="19"/>
  <c r="M401" i="19"/>
  <c r="M399" i="19"/>
  <c r="M397" i="19"/>
  <c r="M624" i="19"/>
  <c r="M622" i="19"/>
  <c r="M620" i="19"/>
  <c r="M618" i="19"/>
  <c r="M616" i="19"/>
  <c r="M614" i="19"/>
  <c r="M612" i="19"/>
  <c r="M610" i="19"/>
  <c r="M608" i="19"/>
  <c r="M606" i="19"/>
  <c r="M604" i="19"/>
  <c r="M602" i="19"/>
  <c r="M600" i="19"/>
  <c r="M598" i="19"/>
  <c r="M596" i="19"/>
  <c r="M594" i="19"/>
  <c r="M592" i="19"/>
  <c r="M590" i="19"/>
  <c r="M588" i="19"/>
  <c r="M586" i="19"/>
  <c r="M584" i="19"/>
  <c r="M582" i="19"/>
  <c r="M580" i="19"/>
  <c r="M578" i="19"/>
  <c r="M576" i="19"/>
  <c r="M574" i="19"/>
  <c r="M572" i="19"/>
  <c r="M570" i="19"/>
  <c r="M568" i="19"/>
  <c r="M566" i="19"/>
  <c r="M564" i="19"/>
  <c r="M562" i="19"/>
  <c r="M560" i="19"/>
  <c r="M558" i="19"/>
  <c r="M556" i="19"/>
  <c r="M554" i="19"/>
  <c r="M552" i="19"/>
  <c r="M550" i="19"/>
  <c r="M548" i="19"/>
  <c r="M546" i="19"/>
  <c r="M544" i="19"/>
  <c r="M542" i="19"/>
  <c r="M540" i="19"/>
  <c r="M538" i="19"/>
  <c r="M536" i="19"/>
  <c r="M534" i="19"/>
  <c r="M532" i="19"/>
  <c r="M530" i="19"/>
  <c r="M528" i="19"/>
  <c r="M526" i="19"/>
  <c r="M524" i="19"/>
  <c r="M522" i="19"/>
  <c r="M520" i="19"/>
  <c r="M518" i="19"/>
  <c r="M516" i="19"/>
  <c r="M514" i="19"/>
  <c r="M512" i="19"/>
  <c r="M510" i="19"/>
  <c r="M508" i="19"/>
  <c r="M506" i="19"/>
  <c r="M504" i="19"/>
  <c r="M502" i="19"/>
  <c r="M500" i="19"/>
  <c r="M498" i="19"/>
  <c r="M496" i="19"/>
  <c r="M494" i="19"/>
  <c r="M492" i="19"/>
  <c r="M490" i="19"/>
  <c r="M488" i="19"/>
  <c r="M486" i="19"/>
  <c r="M484" i="19"/>
  <c r="M482" i="19"/>
  <c r="M480" i="19"/>
  <c r="M478" i="19"/>
  <c r="M476" i="19"/>
  <c r="M474" i="19"/>
  <c r="M472" i="19"/>
  <c r="M470" i="19"/>
  <c r="M468" i="19"/>
  <c r="M466" i="19"/>
  <c r="M464" i="19"/>
  <c r="M462" i="19"/>
  <c r="M460" i="19"/>
  <c r="M458" i="19"/>
  <c r="M456" i="19"/>
  <c r="M454" i="19"/>
  <c r="M452" i="19"/>
  <c r="M450" i="19"/>
  <c r="M448" i="19"/>
  <c r="M446" i="19"/>
  <c r="M444" i="19"/>
  <c r="M442" i="19"/>
  <c r="M440" i="19"/>
  <c r="M438" i="19"/>
  <c r="M436" i="19"/>
  <c r="M434" i="19"/>
  <c r="M432" i="19"/>
  <c r="M430" i="19"/>
  <c r="M428" i="19"/>
  <c r="M426" i="19"/>
  <c r="M424" i="19"/>
  <c r="M422" i="19"/>
  <c r="M420" i="19"/>
  <c r="M418" i="19"/>
  <c r="M416" i="19"/>
  <c r="M414" i="19"/>
  <c r="M412" i="19"/>
  <c r="M410" i="19"/>
  <c r="M408" i="19"/>
  <c r="M406" i="19"/>
  <c r="M404" i="19"/>
  <c r="M402" i="19"/>
  <c r="M400" i="19"/>
  <c r="M398" i="19"/>
  <c r="O1108" i="19"/>
  <c r="O1106" i="19"/>
  <c r="O1104" i="19"/>
  <c r="O1102" i="19"/>
  <c r="O1100" i="19"/>
  <c r="O1098" i="19"/>
  <c r="O1096" i="19"/>
  <c r="O1094" i="19"/>
  <c r="O1092" i="19"/>
  <c r="O1090" i="19"/>
  <c r="O1088" i="19"/>
  <c r="O1086" i="19"/>
  <c r="O1084" i="19"/>
  <c r="O1082" i="19"/>
  <c r="O1080" i="19"/>
  <c r="O1109" i="19"/>
  <c r="O1107" i="19"/>
  <c r="O1105" i="19"/>
  <c r="O1103" i="19"/>
  <c r="O1101" i="19"/>
  <c r="O1099" i="19"/>
  <c r="O1097" i="19"/>
  <c r="O1095" i="19"/>
  <c r="O1093" i="19"/>
  <c r="O1091" i="19"/>
  <c r="O1089" i="19"/>
  <c r="O1087" i="19"/>
  <c r="O1085" i="19"/>
  <c r="O1083" i="19"/>
  <c r="O1081" i="19"/>
  <c r="O1079" i="19"/>
  <c r="O1077" i="19"/>
  <c r="O1075" i="19"/>
  <c r="O1073" i="19"/>
  <c r="O1071" i="19"/>
  <c r="O1069" i="19"/>
  <c r="O1067" i="19"/>
  <c r="O1065" i="19"/>
  <c r="O1063" i="19"/>
  <c r="O1061" i="19"/>
  <c r="O1059" i="19"/>
  <c r="O1057" i="19"/>
  <c r="O1055" i="19"/>
  <c r="O1053" i="19"/>
  <c r="O1051" i="19"/>
  <c r="O1049" i="19"/>
  <c r="O1047" i="19"/>
  <c r="O1045" i="19"/>
  <c r="O1043" i="19"/>
  <c r="O1041" i="19"/>
  <c r="O1039" i="19"/>
  <c r="O1037" i="19"/>
  <c r="O1035" i="19"/>
  <c r="O1033" i="19"/>
  <c r="O1031" i="19"/>
  <c r="O1029" i="19"/>
  <c r="O1027" i="19"/>
  <c r="O1025" i="19"/>
  <c r="O1023" i="19"/>
  <c r="O1021" i="19"/>
  <c r="O1019" i="19"/>
  <c r="O1017" i="19"/>
  <c r="O1015" i="19"/>
  <c r="O1013" i="19"/>
  <c r="O1011" i="19"/>
  <c r="O1009" i="19"/>
  <c r="O1007" i="19"/>
  <c r="O1005" i="19"/>
  <c r="O1003" i="19"/>
  <c r="O1001" i="19"/>
  <c r="O999" i="19"/>
  <c r="O997" i="19"/>
  <c r="O995" i="19"/>
  <c r="O993" i="19"/>
  <c r="O991" i="19"/>
  <c r="O989" i="19"/>
  <c r="O987" i="19"/>
  <c r="O985" i="19"/>
  <c r="O983" i="19"/>
  <c r="O981" i="19"/>
  <c r="O979" i="19"/>
  <c r="O977" i="19"/>
  <c r="O975" i="19"/>
  <c r="O973" i="19"/>
  <c r="O971" i="19"/>
  <c r="O969" i="19"/>
  <c r="O967" i="19"/>
  <c r="O1078" i="19"/>
  <c r="O1076" i="19"/>
  <c r="O1074" i="19"/>
  <c r="O1072" i="19"/>
  <c r="O1070" i="19"/>
  <c r="O1068" i="19"/>
  <c r="O1066" i="19"/>
  <c r="O1064" i="19"/>
  <c r="O1062" i="19"/>
  <c r="O1060" i="19"/>
  <c r="O1058" i="19"/>
  <c r="O1056" i="19"/>
  <c r="O1054" i="19"/>
  <c r="O1052" i="19"/>
  <c r="O1050" i="19"/>
  <c r="O1048" i="19"/>
  <c r="O1046" i="19"/>
  <c r="O1044" i="19"/>
  <c r="O1042" i="19"/>
  <c r="O1040" i="19"/>
  <c r="O1038" i="19"/>
  <c r="O1036" i="19"/>
  <c r="O1034" i="19"/>
  <c r="O1032" i="19"/>
  <c r="O1030" i="19"/>
  <c r="O1028" i="19"/>
  <c r="O1026" i="19"/>
  <c r="O1024" i="19"/>
  <c r="O1022" i="19"/>
  <c r="O1020" i="19"/>
  <c r="O1018" i="19"/>
  <c r="O1016" i="19"/>
  <c r="O1014" i="19"/>
  <c r="O1012" i="19"/>
  <c r="O1010" i="19"/>
  <c r="O1008" i="19"/>
  <c r="O1006" i="19"/>
  <c r="O1004" i="19"/>
  <c r="O1002" i="19"/>
  <c r="O1000" i="19"/>
  <c r="O998" i="19"/>
  <c r="O996" i="19"/>
  <c r="O994" i="19"/>
  <c r="O992" i="19"/>
  <c r="O990" i="19"/>
  <c r="O988" i="19"/>
  <c r="O986" i="19"/>
  <c r="O984" i="19"/>
  <c r="O982" i="19"/>
  <c r="O980" i="19"/>
  <c r="O978" i="19"/>
  <c r="O976" i="19"/>
  <c r="O974" i="19"/>
  <c r="O972" i="19"/>
  <c r="O970" i="19"/>
  <c r="O968" i="19"/>
  <c r="O966" i="19"/>
  <c r="O964" i="19"/>
  <c r="O962" i="19"/>
  <c r="O960" i="19"/>
  <c r="O958" i="19"/>
  <c r="O956" i="19"/>
  <c r="O954" i="19"/>
  <c r="O952" i="19"/>
  <c r="O950" i="19"/>
  <c r="O948" i="19"/>
  <c r="O946" i="19"/>
  <c r="O944" i="19"/>
  <c r="O942" i="19"/>
  <c r="O940" i="19"/>
  <c r="O938" i="19"/>
  <c r="O936" i="19"/>
  <c r="O934" i="19"/>
  <c r="O932" i="19"/>
  <c r="O930" i="19"/>
  <c r="O928" i="19"/>
  <c r="O926" i="19"/>
  <c r="O924" i="19"/>
  <c r="O922" i="19"/>
  <c r="O920" i="19"/>
  <c r="O918" i="19"/>
  <c r="O916" i="19"/>
  <c r="O914" i="19"/>
  <c r="O912" i="19"/>
  <c r="O910" i="19"/>
  <c r="O908" i="19"/>
  <c r="O906" i="19"/>
  <c r="O904" i="19"/>
  <c r="O902" i="19"/>
  <c r="O900" i="19"/>
  <c r="O898" i="19"/>
  <c r="O896" i="19"/>
  <c r="O894" i="19"/>
  <c r="O892" i="19"/>
  <c r="O890" i="19"/>
  <c r="O888" i="19"/>
  <c r="O886" i="19"/>
  <c r="O884" i="19"/>
  <c r="O882" i="19"/>
  <c r="O880" i="19"/>
  <c r="O878" i="19"/>
  <c r="O876" i="19"/>
  <c r="O874" i="19"/>
  <c r="O872" i="19"/>
  <c r="O870" i="19"/>
  <c r="O868" i="19"/>
  <c r="O866" i="19"/>
  <c r="O864" i="19"/>
  <c r="O862" i="19"/>
  <c r="O860" i="19"/>
  <c r="O858" i="19"/>
  <c r="O856" i="19"/>
  <c r="O854" i="19"/>
  <c r="O852" i="19"/>
  <c r="O965" i="19"/>
  <c r="O963" i="19"/>
  <c r="O961" i="19"/>
  <c r="O959" i="19"/>
  <c r="O957" i="19"/>
  <c r="O955" i="19"/>
  <c r="O953" i="19"/>
  <c r="O951" i="19"/>
  <c r="O949" i="19"/>
  <c r="O947" i="19"/>
  <c r="O945" i="19"/>
  <c r="O943" i="19"/>
  <c r="O941" i="19"/>
  <c r="O939" i="19"/>
  <c r="O937" i="19"/>
  <c r="O935" i="19"/>
  <c r="O933" i="19"/>
  <c r="O931" i="19"/>
  <c r="O929" i="19"/>
  <c r="O927" i="19"/>
  <c r="O925" i="19"/>
  <c r="O923" i="19"/>
  <c r="O921" i="19"/>
  <c r="O919" i="19"/>
  <c r="O917" i="19"/>
  <c r="O915" i="19"/>
  <c r="O913" i="19"/>
  <c r="O911" i="19"/>
  <c r="O909" i="19"/>
  <c r="O907" i="19"/>
  <c r="O905" i="19"/>
  <c r="O903" i="19"/>
  <c r="O901" i="19"/>
  <c r="O899" i="19"/>
  <c r="O897" i="19"/>
  <c r="O895" i="19"/>
  <c r="O893" i="19"/>
  <c r="O891" i="19"/>
  <c r="O889" i="19"/>
  <c r="O887" i="19"/>
  <c r="O885" i="19"/>
  <c r="O883" i="19"/>
  <c r="O881" i="19"/>
  <c r="O879" i="19"/>
  <c r="O877" i="19"/>
  <c r="O875" i="19"/>
  <c r="O873" i="19"/>
  <c r="O871" i="19"/>
  <c r="O869" i="19"/>
  <c r="O867" i="19"/>
  <c r="O865" i="19"/>
  <c r="O863" i="19"/>
  <c r="O861" i="19"/>
  <c r="O859" i="19"/>
  <c r="O857" i="19"/>
  <c r="O855" i="19"/>
  <c r="O853" i="19"/>
  <c r="O850" i="19"/>
  <c r="O848" i="19"/>
  <c r="O846" i="19"/>
  <c r="O844" i="19"/>
  <c r="O842" i="19"/>
  <c r="O840" i="19"/>
  <c r="O838" i="19"/>
  <c r="O836" i="19"/>
  <c r="O834" i="19"/>
  <c r="O832" i="19"/>
  <c r="O830" i="19"/>
  <c r="O828" i="19"/>
  <c r="O826" i="19"/>
  <c r="O824" i="19"/>
  <c r="O822" i="19"/>
  <c r="O820" i="19"/>
  <c r="O818" i="19"/>
  <c r="O816" i="19"/>
  <c r="O814" i="19"/>
  <c r="O812" i="19"/>
  <c r="O810" i="19"/>
  <c r="O808" i="19"/>
  <c r="O806" i="19"/>
  <c r="O804" i="19"/>
  <c r="O802" i="19"/>
  <c r="O800" i="19"/>
  <c r="O798" i="19"/>
  <c r="O796" i="19"/>
  <c r="O794" i="19"/>
  <c r="O792" i="19"/>
  <c r="O790" i="19"/>
  <c r="O788" i="19"/>
  <c r="O786" i="19"/>
  <c r="O784" i="19"/>
  <c r="O782" i="19"/>
  <c r="O780" i="19"/>
  <c r="O778" i="19"/>
  <c r="O776" i="19"/>
  <c r="O774" i="19"/>
  <c r="O772" i="19"/>
  <c r="O770" i="19"/>
  <c r="O768" i="19"/>
  <c r="O766" i="19"/>
  <c r="O764" i="19"/>
  <c r="O762" i="19"/>
  <c r="O760" i="19"/>
  <c r="O758" i="19"/>
  <c r="O756" i="19"/>
  <c r="O754" i="19"/>
  <c r="O752" i="19"/>
  <c r="O750" i="19"/>
  <c r="O748" i="19"/>
  <c r="O746" i="19"/>
  <c r="O744" i="19"/>
  <c r="O742" i="19"/>
  <c r="O740" i="19"/>
  <c r="O738" i="19"/>
  <c r="O736" i="19"/>
  <c r="O734" i="19"/>
  <c r="O732" i="19"/>
  <c r="O730" i="19"/>
  <c r="O728" i="19"/>
  <c r="O726" i="19"/>
  <c r="O724" i="19"/>
  <c r="O722" i="19"/>
  <c r="O720" i="19"/>
  <c r="O718" i="19"/>
  <c r="O716" i="19"/>
  <c r="O714" i="19"/>
  <c r="O712" i="19"/>
  <c r="O710" i="19"/>
  <c r="O708" i="19"/>
  <c r="O706" i="19"/>
  <c r="O704" i="19"/>
  <c r="O702" i="19"/>
  <c r="O700" i="19"/>
  <c r="O698" i="19"/>
  <c r="O696" i="19"/>
  <c r="O694" i="19"/>
  <c r="O692" i="19"/>
  <c r="O690" i="19"/>
  <c r="O688" i="19"/>
  <c r="O686" i="19"/>
  <c r="O684" i="19"/>
  <c r="O682" i="19"/>
  <c r="O680" i="19"/>
  <c r="O678" i="19"/>
  <c r="O676" i="19"/>
  <c r="O674" i="19"/>
  <c r="O672" i="19"/>
  <c r="O670" i="19"/>
  <c r="O668" i="19"/>
  <c r="O666" i="19"/>
  <c r="O664" i="19"/>
  <c r="O662" i="19"/>
  <c r="O660" i="19"/>
  <c r="O658" i="19"/>
  <c r="O656" i="19"/>
  <c r="O654" i="19"/>
  <c r="O652" i="19"/>
  <c r="O650" i="19"/>
  <c r="O648" i="19"/>
  <c r="O646" i="19"/>
  <c r="O644" i="19"/>
  <c r="O642" i="19"/>
  <c r="O640" i="19"/>
  <c r="O638" i="19"/>
  <c r="O636" i="19"/>
  <c r="O634" i="19"/>
  <c r="O632" i="19"/>
  <c r="O630" i="19"/>
  <c r="O628" i="19"/>
  <c r="O626" i="19"/>
  <c r="O851" i="19"/>
  <c r="O849" i="19"/>
  <c r="O847" i="19"/>
  <c r="O845" i="19"/>
  <c r="O843" i="19"/>
  <c r="O841" i="19"/>
  <c r="O839" i="19"/>
  <c r="O837" i="19"/>
  <c r="O835" i="19"/>
  <c r="O833" i="19"/>
  <c r="O831" i="19"/>
  <c r="O829" i="19"/>
  <c r="O827" i="19"/>
  <c r="O825" i="19"/>
  <c r="O823" i="19"/>
  <c r="O821" i="19"/>
  <c r="O819" i="19"/>
  <c r="O817" i="19"/>
  <c r="O815" i="19"/>
  <c r="O813" i="19"/>
  <c r="O811" i="19"/>
  <c r="O809" i="19"/>
  <c r="O807" i="19"/>
  <c r="O805" i="19"/>
  <c r="O803" i="19"/>
  <c r="O801" i="19"/>
  <c r="O799" i="19"/>
  <c r="O797" i="19"/>
  <c r="O795" i="19"/>
  <c r="O793" i="19"/>
  <c r="O791" i="19"/>
  <c r="O789" i="19"/>
  <c r="O787" i="19"/>
  <c r="O785" i="19"/>
  <c r="O783" i="19"/>
  <c r="O781" i="19"/>
  <c r="O779" i="19"/>
  <c r="O777" i="19"/>
  <c r="O775" i="19"/>
  <c r="O773" i="19"/>
  <c r="O771" i="19"/>
  <c r="O769" i="19"/>
  <c r="O767" i="19"/>
  <c r="O765" i="19"/>
  <c r="O763" i="19"/>
  <c r="O761" i="19"/>
  <c r="O759" i="19"/>
  <c r="O757" i="19"/>
  <c r="O755" i="19"/>
  <c r="O753" i="19"/>
  <c r="O751" i="19"/>
  <c r="O749" i="19"/>
  <c r="O747" i="19"/>
  <c r="O745" i="19"/>
  <c r="O743" i="19"/>
  <c r="O741" i="19"/>
  <c r="O739" i="19"/>
  <c r="O737" i="19"/>
  <c r="O735" i="19"/>
  <c r="O733" i="19"/>
  <c r="O731" i="19"/>
  <c r="O729" i="19"/>
  <c r="O727" i="19"/>
  <c r="O725" i="19"/>
  <c r="O723" i="19"/>
  <c r="O721" i="19"/>
  <c r="O719" i="19"/>
  <c r="O717" i="19"/>
  <c r="O715" i="19"/>
  <c r="O713" i="19"/>
  <c r="O711" i="19"/>
  <c r="O709" i="19"/>
  <c r="O707" i="19"/>
  <c r="O705" i="19"/>
  <c r="O703" i="19"/>
  <c r="O701" i="19"/>
  <c r="O699" i="19"/>
  <c r="O697" i="19"/>
  <c r="O695" i="19"/>
  <c r="O693" i="19"/>
  <c r="O691" i="19"/>
  <c r="O689" i="19"/>
  <c r="O687" i="19"/>
  <c r="O685" i="19"/>
  <c r="O683" i="19"/>
  <c r="O681" i="19"/>
  <c r="O679" i="19"/>
  <c r="O677" i="19"/>
  <c r="O675" i="19"/>
  <c r="O673" i="19"/>
  <c r="O671" i="19"/>
  <c r="O669" i="19"/>
  <c r="O667" i="19"/>
  <c r="O665" i="19"/>
  <c r="O663" i="19"/>
  <c r="O661" i="19"/>
  <c r="O659" i="19"/>
  <c r="O657" i="19"/>
  <c r="O655" i="19"/>
  <c r="O653" i="19"/>
  <c r="O651" i="19"/>
  <c r="O649" i="19"/>
  <c r="O647" i="19"/>
  <c r="O645" i="19"/>
  <c r="O643" i="19"/>
  <c r="O641" i="19"/>
  <c r="O639" i="19"/>
  <c r="O637" i="19"/>
  <c r="O635" i="19"/>
  <c r="O633" i="19"/>
  <c r="O631" i="19"/>
  <c r="O629" i="19"/>
  <c r="O627" i="19"/>
  <c r="O625" i="19"/>
  <c r="O624" i="19"/>
  <c r="O623" i="19"/>
  <c r="O621" i="19"/>
  <c r="O619" i="19"/>
  <c r="O617" i="19"/>
  <c r="O615" i="19"/>
  <c r="O613" i="19"/>
  <c r="O611" i="19"/>
  <c r="O609" i="19"/>
  <c r="O607" i="19"/>
  <c r="O605" i="19"/>
  <c r="O603" i="19"/>
  <c r="O601" i="19"/>
  <c r="O599" i="19"/>
  <c r="O597" i="19"/>
  <c r="O595" i="19"/>
  <c r="O593" i="19"/>
  <c r="O591" i="19"/>
  <c r="O589" i="19"/>
  <c r="O587" i="19"/>
  <c r="O585" i="19"/>
  <c r="O583" i="19"/>
  <c r="O581" i="19"/>
  <c r="O579" i="19"/>
  <c r="O577" i="19"/>
  <c r="O575" i="19"/>
  <c r="O573" i="19"/>
  <c r="O571" i="19"/>
  <c r="O569" i="19"/>
  <c r="O567" i="19"/>
  <c r="O565" i="19"/>
  <c r="O563" i="19"/>
  <c r="O561" i="19"/>
  <c r="O559" i="19"/>
  <c r="O557" i="19"/>
  <c r="O555" i="19"/>
  <c r="O553" i="19"/>
  <c r="O551" i="19"/>
  <c r="O549" i="19"/>
  <c r="O547" i="19"/>
  <c r="O545" i="19"/>
  <c r="O543" i="19"/>
  <c r="O541" i="19"/>
  <c r="O539" i="19"/>
  <c r="O537" i="19"/>
  <c r="O535" i="19"/>
  <c r="O533" i="19"/>
  <c r="O531" i="19"/>
  <c r="O529" i="19"/>
  <c r="O527" i="19"/>
  <c r="O525" i="19"/>
  <c r="O523" i="19"/>
  <c r="O521" i="19"/>
  <c r="O519" i="19"/>
  <c r="O517" i="19"/>
  <c r="O515" i="19"/>
  <c r="O513" i="19"/>
  <c r="O511" i="19"/>
  <c r="O509" i="19"/>
  <c r="O507" i="19"/>
  <c r="O505" i="19"/>
  <c r="O503" i="19"/>
  <c r="O501" i="19"/>
  <c r="O499" i="19"/>
  <c r="O497" i="19"/>
  <c r="O495" i="19"/>
  <c r="O493" i="19"/>
  <c r="O491" i="19"/>
  <c r="O489" i="19"/>
  <c r="O487" i="19"/>
  <c r="O485" i="19"/>
  <c r="O483" i="19"/>
  <c r="O481" i="19"/>
  <c r="O479" i="19"/>
  <c r="O477" i="19"/>
  <c r="O475" i="19"/>
  <c r="O473" i="19"/>
  <c r="O471" i="19"/>
  <c r="O469" i="19"/>
  <c r="O467" i="19"/>
  <c r="O465" i="19"/>
  <c r="O463" i="19"/>
  <c r="O461" i="19"/>
  <c r="O459" i="19"/>
  <c r="O457" i="19"/>
  <c r="O455" i="19"/>
  <c r="O453" i="19"/>
  <c r="O451" i="19"/>
  <c r="O449" i="19"/>
  <c r="O447" i="19"/>
  <c r="O445" i="19"/>
  <c r="O443" i="19"/>
  <c r="O441" i="19"/>
  <c r="O439" i="19"/>
  <c r="O437" i="19"/>
  <c r="O435" i="19"/>
  <c r="O433" i="19"/>
  <c r="O431" i="19"/>
  <c r="O429" i="19"/>
  <c r="O427" i="19"/>
  <c r="O425" i="19"/>
  <c r="O423" i="19"/>
  <c r="O421" i="19"/>
  <c r="O419" i="19"/>
  <c r="O417" i="19"/>
  <c r="O415" i="19"/>
  <c r="O413" i="19"/>
  <c r="O411" i="19"/>
  <c r="O409" i="19"/>
  <c r="O407" i="19"/>
  <c r="O405" i="19"/>
  <c r="O403" i="19"/>
  <c r="O401" i="19"/>
  <c r="O399" i="19"/>
  <c r="O397" i="19"/>
  <c r="O622" i="19"/>
  <c r="O620" i="19"/>
  <c r="O618" i="19"/>
  <c r="O616" i="19"/>
  <c r="O614" i="19"/>
  <c r="O612" i="19"/>
  <c r="O610" i="19"/>
  <c r="O608" i="19"/>
  <c r="O606" i="19"/>
  <c r="O604" i="19"/>
  <c r="O602" i="19"/>
  <c r="O600" i="19"/>
  <c r="O598" i="19"/>
  <c r="O596" i="19"/>
  <c r="O594" i="19"/>
  <c r="O592" i="19"/>
  <c r="O590" i="19"/>
  <c r="O588" i="19"/>
  <c r="O586" i="19"/>
  <c r="O584" i="19"/>
  <c r="O582" i="19"/>
  <c r="O580" i="19"/>
  <c r="O578" i="19"/>
  <c r="O576" i="19"/>
  <c r="O574" i="19"/>
  <c r="O572" i="19"/>
  <c r="O570" i="19"/>
  <c r="O568" i="19"/>
  <c r="O566" i="19"/>
  <c r="O564" i="19"/>
  <c r="O562" i="19"/>
  <c r="O560" i="19"/>
  <c r="O558" i="19"/>
  <c r="O556" i="19"/>
  <c r="O554" i="19"/>
  <c r="O552" i="19"/>
  <c r="O550" i="19"/>
  <c r="O548" i="19"/>
  <c r="O546" i="19"/>
  <c r="O544" i="19"/>
  <c r="O542" i="19"/>
  <c r="O540" i="19"/>
  <c r="O538" i="19"/>
  <c r="O536" i="19"/>
  <c r="O534" i="19"/>
  <c r="O532" i="19"/>
  <c r="O530" i="19"/>
  <c r="O528" i="19"/>
  <c r="O526" i="19"/>
  <c r="O524" i="19"/>
  <c r="O522" i="19"/>
  <c r="O520" i="19"/>
  <c r="O518" i="19"/>
  <c r="O516" i="19"/>
  <c r="O514" i="19"/>
  <c r="O512" i="19"/>
  <c r="O510" i="19"/>
  <c r="O508" i="19"/>
  <c r="O506" i="19"/>
  <c r="O504" i="19"/>
  <c r="O502" i="19"/>
  <c r="O500" i="19"/>
  <c r="O498" i="19"/>
  <c r="O496" i="19"/>
  <c r="O494" i="19"/>
  <c r="O492" i="19"/>
  <c r="O490" i="19"/>
  <c r="O488" i="19"/>
  <c r="O486" i="19"/>
  <c r="O484" i="19"/>
  <c r="O482" i="19"/>
  <c r="O480" i="19"/>
  <c r="O478" i="19"/>
  <c r="O476" i="19"/>
  <c r="O474" i="19"/>
  <c r="O472" i="19"/>
  <c r="O470" i="19"/>
  <c r="O468" i="19"/>
  <c r="O466" i="19"/>
  <c r="O464" i="19"/>
  <c r="O462" i="19"/>
  <c r="O460" i="19"/>
  <c r="O458" i="19"/>
  <c r="O456" i="19"/>
  <c r="O454" i="19"/>
  <c r="O452" i="19"/>
  <c r="O450" i="19"/>
  <c r="O448" i="19"/>
  <c r="O446" i="19"/>
  <c r="O444" i="19"/>
  <c r="O442" i="19"/>
  <c r="O440" i="19"/>
  <c r="O438" i="19"/>
  <c r="O436" i="19"/>
  <c r="O434" i="19"/>
  <c r="O432" i="19"/>
  <c r="O430" i="19"/>
  <c r="O428" i="19"/>
  <c r="O426" i="19"/>
  <c r="O424" i="19"/>
  <c r="O422" i="19"/>
  <c r="O420" i="19"/>
  <c r="O418" i="19"/>
  <c r="O416" i="19"/>
  <c r="O414" i="19"/>
  <c r="O412" i="19"/>
  <c r="O410" i="19"/>
  <c r="O408" i="19"/>
  <c r="O406" i="19"/>
  <c r="O404" i="19"/>
  <c r="O402" i="19"/>
  <c r="O400" i="19"/>
  <c r="O398" i="19"/>
  <c r="I10" i="19"/>
  <c r="K10" i="19"/>
  <c r="M10" i="19"/>
  <c r="O10" i="19"/>
  <c r="H11" i="19"/>
  <c r="J11" i="19"/>
  <c r="L11" i="19"/>
  <c r="N11" i="19"/>
  <c r="P11" i="19"/>
  <c r="I12" i="19"/>
  <c r="K12" i="19"/>
  <c r="M12" i="19"/>
  <c r="O12" i="19"/>
  <c r="H13" i="19"/>
  <c r="J13" i="19"/>
  <c r="L13" i="19"/>
  <c r="N13" i="19"/>
  <c r="P13" i="19"/>
  <c r="I14" i="19"/>
  <c r="K14" i="19"/>
  <c r="M14" i="19"/>
  <c r="O14" i="19"/>
  <c r="H15" i="19"/>
  <c r="J15" i="19"/>
  <c r="L15" i="19"/>
  <c r="N15" i="19"/>
  <c r="P15" i="19"/>
  <c r="I16" i="19"/>
  <c r="K16" i="19"/>
  <c r="M16" i="19"/>
  <c r="O16" i="19"/>
  <c r="H17" i="19"/>
  <c r="J17" i="19"/>
  <c r="L17" i="19"/>
  <c r="N17" i="19"/>
  <c r="P17" i="19"/>
  <c r="I18" i="19"/>
  <c r="K18" i="19"/>
  <c r="M18" i="19"/>
  <c r="O18" i="19"/>
  <c r="H19" i="19"/>
  <c r="J19" i="19"/>
  <c r="L19" i="19"/>
  <c r="N19" i="19"/>
  <c r="P19" i="19"/>
  <c r="I20" i="19"/>
  <c r="K20" i="19"/>
  <c r="M20" i="19"/>
  <c r="O20" i="19"/>
  <c r="H21" i="19"/>
  <c r="J21" i="19"/>
  <c r="L21" i="19"/>
  <c r="N21" i="19"/>
  <c r="P21" i="19"/>
  <c r="I22" i="19"/>
  <c r="K22" i="19"/>
  <c r="M22" i="19"/>
  <c r="O22" i="19"/>
  <c r="H23" i="19"/>
  <c r="J23" i="19"/>
  <c r="L23" i="19"/>
  <c r="N23" i="19"/>
  <c r="P23" i="19"/>
  <c r="I24" i="19"/>
  <c r="K24" i="19"/>
  <c r="M24" i="19"/>
  <c r="O24" i="19"/>
  <c r="H25" i="19"/>
  <c r="J25" i="19"/>
  <c r="L25" i="19"/>
  <c r="N25" i="19"/>
  <c r="P25" i="19"/>
  <c r="I26" i="19"/>
  <c r="K26" i="19"/>
  <c r="M26" i="19"/>
  <c r="O26" i="19"/>
  <c r="H27" i="19"/>
  <c r="J27" i="19"/>
  <c r="L27" i="19"/>
  <c r="N27" i="19"/>
  <c r="P27" i="19"/>
  <c r="I28" i="19"/>
  <c r="K28" i="19"/>
  <c r="M28" i="19"/>
  <c r="O28" i="19"/>
  <c r="H29" i="19"/>
  <c r="J29" i="19"/>
  <c r="L29" i="19"/>
  <c r="N29" i="19"/>
  <c r="P29" i="19"/>
  <c r="I30" i="19"/>
  <c r="K30" i="19"/>
  <c r="M30" i="19"/>
  <c r="O30" i="19"/>
  <c r="H31" i="19"/>
  <c r="J31" i="19"/>
  <c r="L31" i="19"/>
  <c r="N31" i="19"/>
  <c r="P31" i="19"/>
  <c r="I32" i="19"/>
  <c r="K32" i="19"/>
  <c r="M32" i="19"/>
  <c r="O32" i="19"/>
  <c r="H33" i="19"/>
  <c r="J33" i="19"/>
  <c r="L33" i="19"/>
  <c r="N33" i="19"/>
  <c r="P33" i="19"/>
  <c r="I34" i="19"/>
  <c r="K34" i="19"/>
  <c r="M34" i="19"/>
  <c r="O34" i="19"/>
  <c r="H35" i="19"/>
  <c r="J35" i="19"/>
  <c r="L35" i="19"/>
  <c r="N35" i="19"/>
  <c r="P35" i="19"/>
  <c r="I36" i="19"/>
  <c r="K36" i="19"/>
  <c r="M36" i="19"/>
  <c r="O36" i="19"/>
  <c r="H37" i="19"/>
  <c r="J37" i="19"/>
  <c r="L37" i="19"/>
  <c r="N37" i="19"/>
  <c r="P37" i="19"/>
  <c r="I38" i="19"/>
  <c r="K38" i="19"/>
  <c r="M38" i="19"/>
  <c r="O38" i="19"/>
  <c r="H39" i="19"/>
  <c r="J39" i="19"/>
  <c r="L39" i="19"/>
  <c r="N39" i="19"/>
  <c r="P39" i="19"/>
  <c r="I40" i="19"/>
  <c r="K40" i="19"/>
  <c r="M40" i="19"/>
  <c r="O40" i="19"/>
  <c r="H41" i="19"/>
  <c r="J41" i="19"/>
  <c r="L41" i="19"/>
  <c r="N41" i="19"/>
  <c r="P41" i="19"/>
  <c r="I42" i="19"/>
  <c r="K42" i="19"/>
  <c r="M42" i="19"/>
  <c r="O42" i="19"/>
  <c r="H43" i="19"/>
  <c r="J43" i="19"/>
  <c r="L43" i="19"/>
  <c r="N43" i="19"/>
  <c r="P43" i="19"/>
  <c r="I44" i="19"/>
  <c r="K44" i="19"/>
  <c r="M44" i="19"/>
  <c r="O44" i="19"/>
  <c r="H45" i="19"/>
  <c r="J45" i="19"/>
  <c r="L45" i="19"/>
  <c r="N45" i="19"/>
  <c r="P45" i="19"/>
  <c r="I46" i="19"/>
  <c r="K46" i="19"/>
  <c r="M46" i="19"/>
  <c r="O46" i="19"/>
  <c r="H47" i="19"/>
  <c r="J47" i="19"/>
  <c r="L47" i="19"/>
  <c r="N47" i="19"/>
  <c r="P47" i="19"/>
  <c r="I48" i="19"/>
  <c r="K48" i="19"/>
  <c r="M48" i="19"/>
  <c r="O48" i="19"/>
  <c r="H49" i="19"/>
  <c r="J49" i="19"/>
  <c r="L49" i="19"/>
  <c r="N49" i="19"/>
  <c r="P49" i="19"/>
  <c r="I50" i="19"/>
  <c r="K50" i="19"/>
  <c r="M50" i="19"/>
  <c r="O50" i="19"/>
  <c r="H51" i="19"/>
  <c r="J51" i="19"/>
  <c r="L51" i="19"/>
  <c r="N51" i="19"/>
  <c r="P51" i="19"/>
  <c r="I52" i="19"/>
  <c r="K52" i="19"/>
  <c r="M52" i="19"/>
  <c r="O52" i="19"/>
  <c r="H53" i="19"/>
  <c r="J53" i="19"/>
  <c r="L53" i="19"/>
  <c r="N53" i="19"/>
  <c r="P53" i="19"/>
  <c r="I54" i="19"/>
  <c r="K54" i="19"/>
  <c r="M54" i="19"/>
  <c r="O54" i="19"/>
  <c r="H55" i="19"/>
  <c r="J55" i="19"/>
  <c r="L55" i="19"/>
  <c r="N55" i="19"/>
  <c r="P55" i="19"/>
  <c r="I56" i="19"/>
  <c r="K56" i="19"/>
  <c r="M56" i="19"/>
  <c r="O56" i="19"/>
  <c r="H57" i="19"/>
  <c r="J57" i="19"/>
  <c r="L57" i="19"/>
  <c r="N57" i="19"/>
  <c r="P57" i="19"/>
  <c r="I58" i="19"/>
  <c r="K58" i="19"/>
  <c r="M58" i="19"/>
  <c r="O58" i="19"/>
  <c r="H59" i="19"/>
  <c r="J59" i="19"/>
  <c r="L59" i="19"/>
  <c r="N59" i="19"/>
  <c r="P59" i="19"/>
  <c r="I60" i="19"/>
  <c r="K60" i="19"/>
  <c r="M60" i="19"/>
  <c r="O60" i="19"/>
  <c r="H61" i="19"/>
  <c r="J61" i="19"/>
  <c r="L61" i="19"/>
  <c r="N61" i="19"/>
  <c r="P61" i="19"/>
  <c r="I62" i="19"/>
  <c r="K62" i="19"/>
  <c r="M62" i="19"/>
  <c r="O62" i="19"/>
  <c r="H63" i="19"/>
  <c r="J63" i="19"/>
  <c r="L63" i="19"/>
  <c r="N63" i="19"/>
  <c r="P63" i="19"/>
  <c r="I64" i="19"/>
  <c r="K64" i="19"/>
  <c r="M64" i="19"/>
  <c r="O64" i="19"/>
  <c r="H65" i="19"/>
  <c r="J65" i="19"/>
  <c r="L65" i="19"/>
  <c r="N65" i="19"/>
  <c r="P65" i="19"/>
  <c r="I66" i="19"/>
  <c r="K66" i="19"/>
  <c r="M66" i="19"/>
  <c r="O66" i="19"/>
  <c r="H67" i="19"/>
  <c r="J67" i="19"/>
  <c r="L67" i="19"/>
  <c r="N67" i="19"/>
  <c r="P67" i="19"/>
  <c r="I68" i="19"/>
  <c r="K68" i="19"/>
  <c r="M68" i="19"/>
  <c r="O68" i="19"/>
  <c r="H69" i="19"/>
  <c r="J69" i="19"/>
  <c r="L69" i="19"/>
  <c r="N69" i="19"/>
  <c r="P69" i="19"/>
  <c r="I70" i="19"/>
  <c r="K70" i="19"/>
  <c r="M70" i="19"/>
  <c r="O70" i="19"/>
  <c r="H71" i="19"/>
  <c r="J71" i="19"/>
  <c r="L71" i="19"/>
  <c r="N71" i="19"/>
  <c r="P71" i="19"/>
  <c r="I72" i="19"/>
  <c r="K72" i="19"/>
  <c r="M72" i="19"/>
  <c r="O72" i="19"/>
  <c r="H73" i="19"/>
  <c r="J73" i="19"/>
  <c r="L73" i="19"/>
  <c r="N73" i="19"/>
  <c r="P73" i="19"/>
  <c r="I74" i="19"/>
  <c r="K74" i="19"/>
  <c r="M74" i="19"/>
  <c r="O74" i="19"/>
  <c r="H75" i="19"/>
  <c r="J75" i="19"/>
  <c r="L75" i="19"/>
  <c r="N75" i="19"/>
  <c r="P75" i="19"/>
  <c r="I76" i="19"/>
  <c r="K76" i="19"/>
  <c r="M76" i="19"/>
  <c r="O76" i="19"/>
  <c r="H77" i="19"/>
  <c r="J77" i="19"/>
  <c r="L77" i="19"/>
  <c r="N77" i="19"/>
  <c r="P77" i="19"/>
  <c r="I78" i="19"/>
  <c r="K78" i="19"/>
  <c r="M78" i="19"/>
  <c r="O78" i="19"/>
  <c r="H79" i="19"/>
  <c r="J79" i="19"/>
  <c r="L79" i="19"/>
  <c r="N79" i="19"/>
  <c r="P79" i="19"/>
  <c r="I80" i="19"/>
  <c r="K80" i="19"/>
  <c r="M80" i="19"/>
  <c r="O80" i="19"/>
  <c r="H81" i="19"/>
  <c r="J81" i="19"/>
  <c r="L81" i="19"/>
  <c r="N81" i="19"/>
  <c r="P81" i="19"/>
  <c r="I82" i="19"/>
  <c r="K82" i="19"/>
  <c r="M82" i="19"/>
  <c r="O82" i="19"/>
  <c r="H83" i="19"/>
  <c r="J83" i="19"/>
  <c r="L83" i="19"/>
  <c r="N83" i="19"/>
  <c r="P83" i="19"/>
  <c r="I84" i="19"/>
  <c r="K84" i="19"/>
  <c r="M84" i="19"/>
  <c r="O84" i="19"/>
  <c r="H85" i="19"/>
  <c r="J85" i="19"/>
  <c r="L85" i="19"/>
  <c r="N85" i="19"/>
  <c r="P85" i="19"/>
  <c r="I86" i="19"/>
  <c r="K86" i="19"/>
  <c r="M86" i="19"/>
  <c r="O86" i="19"/>
  <c r="H87" i="19"/>
  <c r="J87" i="19"/>
  <c r="L87" i="19"/>
  <c r="N87" i="19"/>
  <c r="P87" i="19"/>
  <c r="I88" i="19"/>
  <c r="K88" i="19"/>
  <c r="M88" i="19"/>
  <c r="O88" i="19"/>
  <c r="H89" i="19"/>
  <c r="J89" i="19"/>
  <c r="L89" i="19"/>
  <c r="N89" i="19"/>
  <c r="P89" i="19"/>
  <c r="I90" i="19"/>
  <c r="K90" i="19"/>
  <c r="M90" i="19"/>
  <c r="O90" i="19"/>
  <c r="H91" i="19"/>
  <c r="J91" i="19"/>
  <c r="L91" i="19"/>
  <c r="N91" i="19"/>
  <c r="P91" i="19"/>
  <c r="I92" i="19"/>
  <c r="K92" i="19"/>
  <c r="M92" i="19"/>
  <c r="O92" i="19"/>
  <c r="H93" i="19"/>
  <c r="J93" i="19"/>
  <c r="L93" i="19"/>
  <c r="N93" i="19"/>
  <c r="P93" i="19"/>
  <c r="I94" i="19"/>
  <c r="K94" i="19"/>
  <c r="M94" i="19"/>
  <c r="O94" i="19"/>
  <c r="H95" i="19"/>
  <c r="J95" i="19"/>
  <c r="L95" i="19"/>
  <c r="N95" i="19"/>
  <c r="P95" i="19"/>
  <c r="I96" i="19"/>
  <c r="K96" i="19"/>
  <c r="M96" i="19"/>
  <c r="O96" i="19"/>
  <c r="H97" i="19"/>
  <c r="J97" i="19"/>
  <c r="L97" i="19"/>
  <c r="N97" i="19"/>
  <c r="P97" i="19"/>
  <c r="I98" i="19"/>
  <c r="K98" i="19"/>
  <c r="M98" i="19"/>
  <c r="O98" i="19"/>
  <c r="H99" i="19"/>
  <c r="J99" i="19"/>
  <c r="L99" i="19"/>
  <c r="N99" i="19"/>
  <c r="P99" i="19"/>
  <c r="I100" i="19"/>
  <c r="K100" i="19"/>
  <c r="M100" i="19"/>
  <c r="O100" i="19"/>
  <c r="H101" i="19"/>
  <c r="J101" i="19"/>
  <c r="L101" i="19"/>
  <c r="N101" i="19"/>
  <c r="P101" i="19"/>
  <c r="I102" i="19"/>
  <c r="K102" i="19"/>
  <c r="M102" i="19"/>
  <c r="O102" i="19"/>
  <c r="H103" i="19"/>
  <c r="J103" i="19"/>
  <c r="L103" i="19"/>
  <c r="N103" i="19"/>
  <c r="P103" i="19"/>
  <c r="I104" i="19"/>
  <c r="K104" i="19"/>
  <c r="M104" i="19"/>
  <c r="O104" i="19"/>
  <c r="H105" i="19"/>
  <c r="J105" i="19"/>
  <c r="L105" i="19"/>
  <c r="N105" i="19"/>
  <c r="P105" i="19"/>
  <c r="I106" i="19"/>
  <c r="K106" i="19"/>
  <c r="M106" i="19"/>
  <c r="O106" i="19"/>
  <c r="H107" i="19"/>
  <c r="J107" i="19"/>
  <c r="L107" i="19"/>
  <c r="N107" i="19"/>
  <c r="P107" i="19"/>
  <c r="I108" i="19"/>
  <c r="K108" i="19"/>
  <c r="M108" i="19"/>
  <c r="O108" i="19"/>
  <c r="H109" i="19"/>
  <c r="J109" i="19"/>
  <c r="L109" i="19"/>
  <c r="N109" i="19"/>
  <c r="P109" i="19"/>
  <c r="I110" i="19"/>
  <c r="K110" i="19"/>
  <c r="M110" i="19"/>
  <c r="O110" i="19"/>
  <c r="H111" i="19"/>
  <c r="J111" i="19"/>
  <c r="L111" i="19"/>
  <c r="N111" i="19"/>
  <c r="P111" i="19"/>
  <c r="I112" i="19"/>
  <c r="K112" i="19"/>
  <c r="M112" i="19"/>
  <c r="O112" i="19"/>
  <c r="H113" i="19"/>
  <c r="J113" i="19"/>
  <c r="L113" i="19"/>
  <c r="N113" i="19"/>
  <c r="P113" i="19"/>
  <c r="I114" i="19"/>
  <c r="K114" i="19"/>
  <c r="M114" i="19"/>
  <c r="O114" i="19"/>
  <c r="H115" i="19"/>
  <c r="J115" i="19"/>
  <c r="L115" i="19"/>
  <c r="N115" i="19"/>
  <c r="P115" i="19"/>
  <c r="I116" i="19"/>
  <c r="K116" i="19"/>
  <c r="M116" i="19"/>
  <c r="O116" i="19"/>
  <c r="H117" i="19"/>
  <c r="J117" i="19"/>
  <c r="L117" i="19"/>
  <c r="N117" i="19"/>
  <c r="P117" i="19"/>
  <c r="I118" i="19"/>
  <c r="K118" i="19"/>
  <c r="M118" i="19"/>
  <c r="O118" i="19"/>
  <c r="H119" i="19"/>
  <c r="J119" i="19"/>
  <c r="L119" i="19"/>
  <c r="N119" i="19"/>
  <c r="P119" i="19"/>
  <c r="I120" i="19"/>
  <c r="K120" i="19"/>
  <c r="M120" i="19"/>
  <c r="O120" i="19"/>
  <c r="H121" i="19"/>
  <c r="J121" i="19"/>
  <c r="L121" i="19"/>
  <c r="N121" i="19"/>
  <c r="P121" i="19"/>
  <c r="I122" i="19"/>
  <c r="K122" i="19"/>
  <c r="M122" i="19"/>
  <c r="O122" i="19"/>
  <c r="H123" i="19"/>
  <c r="J123" i="19"/>
  <c r="L123" i="19"/>
  <c r="N123" i="19"/>
  <c r="P123" i="19"/>
  <c r="I124" i="19"/>
  <c r="K124" i="19"/>
  <c r="M124" i="19"/>
  <c r="O124" i="19"/>
  <c r="H125" i="19"/>
  <c r="J125" i="19"/>
  <c r="L125" i="19"/>
  <c r="N125" i="19"/>
  <c r="P125" i="19"/>
  <c r="I126" i="19"/>
  <c r="K126" i="19"/>
  <c r="M126" i="19"/>
  <c r="O126" i="19"/>
  <c r="H127" i="19"/>
  <c r="J127" i="19"/>
  <c r="L127" i="19"/>
  <c r="N127" i="19"/>
  <c r="P127" i="19"/>
  <c r="I128" i="19"/>
  <c r="K128" i="19"/>
  <c r="M128" i="19"/>
  <c r="O128" i="19"/>
  <c r="H129" i="19"/>
  <c r="J129" i="19"/>
  <c r="L129" i="19"/>
  <c r="N129" i="19"/>
  <c r="P129" i="19"/>
  <c r="I130" i="19"/>
  <c r="K130" i="19"/>
  <c r="M130" i="19"/>
  <c r="O130" i="19"/>
  <c r="H131" i="19"/>
  <c r="J131" i="19"/>
  <c r="L131" i="19"/>
  <c r="N131" i="19"/>
  <c r="P131" i="19"/>
  <c r="I132" i="19"/>
  <c r="K132" i="19"/>
  <c r="M132" i="19"/>
  <c r="O132" i="19"/>
  <c r="H133" i="19"/>
  <c r="J133" i="19"/>
  <c r="L133" i="19"/>
  <c r="N133" i="19"/>
  <c r="P133" i="19"/>
  <c r="I134" i="19"/>
  <c r="K134" i="19"/>
  <c r="M134" i="19"/>
  <c r="O134" i="19"/>
  <c r="H135" i="19"/>
  <c r="J135" i="19"/>
  <c r="L135" i="19"/>
  <c r="N135" i="19"/>
  <c r="P135" i="19"/>
  <c r="I136" i="19"/>
  <c r="K136" i="19"/>
  <c r="M136" i="19"/>
  <c r="O136" i="19"/>
  <c r="H137" i="19"/>
  <c r="J137" i="19"/>
  <c r="L137" i="19"/>
  <c r="N137" i="19"/>
  <c r="P137" i="19"/>
  <c r="I138" i="19"/>
  <c r="K138" i="19"/>
  <c r="M138" i="19"/>
  <c r="O138" i="19"/>
  <c r="H139" i="19"/>
  <c r="J139" i="19"/>
  <c r="L139" i="19"/>
  <c r="N139" i="19"/>
  <c r="P139" i="19"/>
  <c r="I140" i="19"/>
  <c r="K140" i="19"/>
  <c r="M140" i="19"/>
  <c r="O140" i="19"/>
  <c r="H141" i="19"/>
  <c r="J141" i="19"/>
  <c r="L141" i="19"/>
  <c r="N141" i="19"/>
  <c r="P141" i="19"/>
  <c r="I142" i="19"/>
  <c r="K142" i="19"/>
  <c r="M142" i="19"/>
  <c r="O142" i="19"/>
  <c r="H143" i="19"/>
  <c r="J143" i="19"/>
  <c r="L143" i="19"/>
  <c r="N143" i="19"/>
  <c r="P143" i="19"/>
  <c r="I144" i="19"/>
  <c r="K144" i="19"/>
  <c r="M144" i="19"/>
  <c r="O144" i="19"/>
  <c r="H145" i="19"/>
  <c r="J145" i="19"/>
  <c r="L145" i="19"/>
  <c r="N145" i="19"/>
  <c r="P145" i="19"/>
  <c r="I146" i="19"/>
  <c r="K146" i="19"/>
  <c r="M146" i="19"/>
  <c r="O146" i="19"/>
  <c r="H147" i="19"/>
  <c r="J147" i="19"/>
  <c r="L147" i="19"/>
  <c r="N147" i="19"/>
  <c r="P147" i="19"/>
  <c r="I148" i="19"/>
  <c r="K148" i="19"/>
  <c r="M148" i="19"/>
  <c r="O148" i="19"/>
  <c r="H149" i="19"/>
  <c r="J149" i="19"/>
  <c r="L149" i="19"/>
  <c r="N149" i="19"/>
  <c r="P149" i="19"/>
  <c r="I150" i="19"/>
  <c r="K150" i="19"/>
  <c r="M150" i="19"/>
  <c r="O150" i="19"/>
  <c r="H151" i="19"/>
  <c r="J151" i="19"/>
  <c r="L151" i="19"/>
  <c r="N151" i="19"/>
  <c r="P151" i="19"/>
  <c r="I152" i="19"/>
  <c r="K152" i="19"/>
  <c r="M152" i="19"/>
  <c r="O152" i="19"/>
  <c r="H153" i="19"/>
  <c r="J153" i="19"/>
  <c r="L153" i="19"/>
  <c r="N153" i="19"/>
  <c r="P153" i="19"/>
  <c r="I154" i="19"/>
  <c r="K154" i="19"/>
  <c r="M154" i="19"/>
  <c r="O154" i="19"/>
  <c r="H155" i="19"/>
  <c r="J155" i="19"/>
  <c r="L155" i="19"/>
  <c r="N155" i="19"/>
  <c r="P155" i="19"/>
  <c r="I156" i="19"/>
  <c r="K156" i="19"/>
  <c r="M156" i="19"/>
  <c r="O156" i="19"/>
  <c r="H157" i="19"/>
  <c r="J157" i="19"/>
  <c r="L157" i="19"/>
  <c r="N157" i="19"/>
  <c r="P157" i="19"/>
  <c r="I158" i="19"/>
  <c r="K158" i="19"/>
  <c r="M158" i="19"/>
  <c r="O158" i="19"/>
  <c r="H159" i="19"/>
  <c r="J159" i="19"/>
  <c r="L159" i="19"/>
  <c r="N159" i="19"/>
  <c r="P159" i="19"/>
  <c r="I160" i="19"/>
  <c r="K160" i="19"/>
  <c r="M160" i="19"/>
  <c r="O160" i="19"/>
  <c r="H161" i="19"/>
  <c r="J161" i="19"/>
  <c r="L161" i="19"/>
  <c r="N161" i="19"/>
  <c r="P161" i="19"/>
  <c r="I162" i="19"/>
  <c r="K162" i="19"/>
  <c r="M162" i="19"/>
  <c r="O162" i="19"/>
  <c r="H163" i="19"/>
  <c r="J163" i="19"/>
  <c r="L163" i="19"/>
  <c r="N163" i="19"/>
  <c r="P163" i="19"/>
  <c r="I164" i="19"/>
  <c r="K164" i="19"/>
  <c r="M164" i="19"/>
  <c r="O164" i="19"/>
  <c r="H165" i="19"/>
  <c r="J165" i="19"/>
  <c r="L165" i="19"/>
  <c r="N165" i="19"/>
  <c r="P165" i="19"/>
  <c r="I166" i="19"/>
  <c r="K166" i="19"/>
  <c r="M166" i="19"/>
  <c r="O166" i="19"/>
  <c r="H167" i="19"/>
  <c r="J167" i="19"/>
  <c r="L167" i="19"/>
  <c r="N167" i="19"/>
  <c r="P167" i="19"/>
  <c r="I168" i="19"/>
  <c r="K168" i="19"/>
  <c r="M168" i="19"/>
  <c r="O168" i="19"/>
  <c r="H169" i="19"/>
  <c r="J169" i="19"/>
  <c r="L169" i="19"/>
  <c r="N169" i="19"/>
  <c r="P169" i="19"/>
  <c r="I170" i="19"/>
  <c r="K170" i="19"/>
  <c r="M170" i="19"/>
  <c r="O170" i="19"/>
  <c r="H171" i="19"/>
  <c r="J171" i="19"/>
  <c r="L171" i="19"/>
  <c r="N171" i="19"/>
  <c r="P171" i="19"/>
  <c r="I172" i="19"/>
  <c r="K172" i="19"/>
  <c r="M172" i="19"/>
  <c r="O172" i="19"/>
  <c r="H173" i="19"/>
  <c r="J173" i="19"/>
  <c r="L173" i="19"/>
  <c r="N173" i="19"/>
  <c r="P173" i="19"/>
  <c r="I174" i="19"/>
  <c r="K174" i="19"/>
  <c r="M174" i="19"/>
  <c r="O174" i="19"/>
  <c r="H175" i="19"/>
  <c r="J175" i="19"/>
  <c r="L175" i="19"/>
  <c r="N175" i="19"/>
  <c r="P175" i="19"/>
  <c r="I176" i="19"/>
  <c r="K176" i="19"/>
  <c r="M176" i="19"/>
  <c r="O176" i="19"/>
  <c r="H177" i="19"/>
  <c r="J177" i="19"/>
  <c r="L177" i="19"/>
  <c r="N177" i="19"/>
  <c r="P177" i="19"/>
  <c r="I178" i="19"/>
  <c r="K178" i="19"/>
  <c r="M178" i="19"/>
  <c r="O178" i="19"/>
  <c r="H179" i="19"/>
  <c r="J179" i="19"/>
  <c r="L179" i="19"/>
  <c r="N179" i="19"/>
  <c r="P179" i="19"/>
  <c r="I180" i="19"/>
  <c r="K180" i="19"/>
  <c r="M180" i="19"/>
  <c r="O180" i="19"/>
  <c r="H181" i="19"/>
  <c r="J181" i="19"/>
  <c r="L181" i="19"/>
  <c r="N181" i="19"/>
  <c r="P181" i="19"/>
  <c r="I182" i="19"/>
  <c r="K182" i="19"/>
  <c r="M182" i="19"/>
  <c r="O182" i="19"/>
  <c r="H183" i="19"/>
  <c r="J183" i="19"/>
  <c r="L183" i="19"/>
  <c r="N183" i="19"/>
  <c r="P183" i="19"/>
  <c r="I184" i="19"/>
  <c r="K184" i="19"/>
  <c r="M184" i="19"/>
  <c r="O184" i="19"/>
  <c r="H185" i="19"/>
  <c r="J185" i="19"/>
  <c r="L185" i="19"/>
  <c r="N185" i="19"/>
  <c r="P185" i="19"/>
  <c r="I186" i="19"/>
  <c r="K186" i="19"/>
  <c r="M186" i="19"/>
  <c r="O186" i="19"/>
  <c r="H187" i="19"/>
  <c r="J187" i="19"/>
  <c r="L187" i="19"/>
  <c r="N187" i="19"/>
  <c r="P187" i="19"/>
  <c r="I188" i="19"/>
  <c r="K188" i="19"/>
  <c r="M188" i="19"/>
  <c r="O188" i="19"/>
  <c r="H189" i="19"/>
  <c r="J189" i="19"/>
  <c r="L189" i="19"/>
  <c r="N189" i="19"/>
  <c r="P189" i="19"/>
  <c r="I190" i="19"/>
  <c r="K190" i="19"/>
  <c r="M190" i="19"/>
  <c r="O190" i="19"/>
  <c r="H191" i="19"/>
  <c r="J191" i="19"/>
  <c r="L191" i="19"/>
  <c r="N191" i="19"/>
  <c r="P191" i="19"/>
  <c r="I192" i="19"/>
  <c r="K192" i="19"/>
  <c r="M192" i="19"/>
  <c r="O192" i="19"/>
  <c r="H193" i="19"/>
  <c r="J193" i="19"/>
  <c r="L193" i="19"/>
  <c r="N193" i="19"/>
  <c r="P193" i="19"/>
  <c r="I194" i="19"/>
  <c r="K194" i="19"/>
  <c r="M194" i="19"/>
  <c r="O194" i="19"/>
  <c r="H195" i="19"/>
  <c r="J195" i="19"/>
  <c r="L195" i="19"/>
  <c r="N195" i="19"/>
  <c r="P195" i="19"/>
  <c r="I196" i="19"/>
  <c r="K196" i="19"/>
  <c r="M196" i="19"/>
  <c r="O196" i="19"/>
  <c r="H197" i="19"/>
  <c r="J197" i="19"/>
  <c r="L197" i="19"/>
  <c r="N197" i="19"/>
  <c r="P197" i="19"/>
  <c r="I198" i="19"/>
  <c r="K198" i="19"/>
  <c r="M198" i="19"/>
  <c r="O198" i="19"/>
  <c r="H199" i="19"/>
  <c r="J199" i="19"/>
  <c r="L199" i="19"/>
  <c r="N199" i="19"/>
  <c r="P199" i="19"/>
  <c r="I200" i="19"/>
  <c r="K200" i="19"/>
  <c r="M200" i="19"/>
  <c r="O200" i="19"/>
  <c r="H201" i="19"/>
  <c r="J201" i="19"/>
  <c r="L201" i="19"/>
  <c r="N201" i="19"/>
  <c r="P201" i="19"/>
  <c r="I202" i="19"/>
  <c r="K202" i="19"/>
  <c r="M202" i="19"/>
  <c r="O202" i="19"/>
  <c r="H203" i="19"/>
  <c r="J203" i="19"/>
  <c r="L203" i="19"/>
  <c r="N203" i="19"/>
  <c r="P203" i="19"/>
  <c r="I204" i="19"/>
  <c r="K204" i="19"/>
  <c r="M204" i="19"/>
  <c r="O204" i="19"/>
  <c r="H205" i="19"/>
  <c r="J205" i="19"/>
  <c r="L205" i="19"/>
  <c r="N205" i="19"/>
  <c r="P205" i="19"/>
  <c r="I206" i="19"/>
  <c r="K206" i="19"/>
  <c r="M206" i="19"/>
  <c r="O206" i="19"/>
  <c r="H207" i="19"/>
  <c r="J207" i="19"/>
  <c r="L207" i="19"/>
  <c r="N207" i="19"/>
  <c r="P207" i="19"/>
  <c r="I208" i="19"/>
  <c r="K208" i="19"/>
  <c r="M208" i="19"/>
  <c r="O208" i="19"/>
  <c r="H209" i="19"/>
  <c r="J209" i="19"/>
  <c r="L209" i="19"/>
  <c r="N209" i="19"/>
  <c r="P209" i="19"/>
  <c r="I210" i="19"/>
  <c r="K210" i="19"/>
  <c r="M210" i="19"/>
  <c r="O210" i="19"/>
  <c r="H211" i="19"/>
  <c r="J211" i="19"/>
  <c r="L211" i="19"/>
  <c r="N211" i="19"/>
  <c r="P211" i="19"/>
  <c r="I212" i="19"/>
  <c r="K212" i="19"/>
  <c r="M212" i="19"/>
  <c r="O212" i="19"/>
  <c r="H213" i="19"/>
  <c r="J213" i="19"/>
  <c r="L213" i="19"/>
  <c r="N213" i="19"/>
  <c r="P213" i="19"/>
  <c r="I214" i="19"/>
  <c r="K214" i="19"/>
  <c r="M214" i="19"/>
  <c r="O214" i="19"/>
  <c r="H215" i="19"/>
  <c r="J215" i="19"/>
  <c r="L215" i="19"/>
  <c r="N215" i="19"/>
  <c r="P215" i="19"/>
  <c r="I216" i="19"/>
  <c r="K216" i="19"/>
  <c r="M216" i="19"/>
  <c r="O216" i="19"/>
  <c r="H217" i="19"/>
  <c r="J217" i="19"/>
  <c r="L217" i="19"/>
  <c r="N217" i="19"/>
  <c r="P217" i="19"/>
  <c r="I218" i="19"/>
  <c r="K218" i="19"/>
  <c r="M218" i="19"/>
  <c r="O218" i="19"/>
  <c r="H219" i="19"/>
  <c r="J219" i="19"/>
  <c r="L219" i="19"/>
  <c r="N219" i="19"/>
  <c r="P219" i="19"/>
  <c r="I220" i="19"/>
  <c r="K220" i="19"/>
  <c r="M220" i="19"/>
  <c r="O220" i="19"/>
  <c r="H221" i="19"/>
  <c r="J221" i="19"/>
  <c r="L221" i="19"/>
  <c r="N221" i="19"/>
  <c r="P221" i="19"/>
  <c r="I222" i="19"/>
  <c r="K222" i="19"/>
  <c r="M222" i="19"/>
  <c r="O222" i="19"/>
  <c r="H223" i="19"/>
  <c r="J223" i="19"/>
  <c r="L223" i="19"/>
  <c r="N223" i="19"/>
  <c r="P223" i="19"/>
  <c r="I224" i="19"/>
  <c r="K224" i="19"/>
  <c r="M224" i="19"/>
  <c r="O224" i="19"/>
  <c r="H225" i="19"/>
  <c r="J225" i="19"/>
  <c r="L225" i="19"/>
  <c r="N225" i="19"/>
  <c r="P225" i="19"/>
  <c r="I226" i="19"/>
  <c r="K226" i="19"/>
  <c r="M226" i="19"/>
  <c r="O226" i="19"/>
  <c r="H227" i="19"/>
  <c r="J227" i="19"/>
  <c r="L227" i="19"/>
  <c r="N227" i="19"/>
  <c r="P227" i="19"/>
  <c r="I228" i="19"/>
  <c r="K228" i="19"/>
  <c r="M228" i="19"/>
  <c r="O228" i="19"/>
  <c r="H229" i="19"/>
  <c r="J229" i="19"/>
  <c r="L229" i="19"/>
  <c r="N229" i="19"/>
  <c r="P229" i="19"/>
  <c r="I230" i="19"/>
  <c r="K230" i="19"/>
  <c r="M230" i="19"/>
  <c r="O230" i="19"/>
  <c r="H231" i="19"/>
  <c r="J231" i="19"/>
  <c r="L231" i="19"/>
  <c r="N231" i="19"/>
  <c r="P231" i="19"/>
  <c r="I232" i="19"/>
  <c r="K232" i="19"/>
  <c r="M232" i="19"/>
  <c r="O232" i="19"/>
  <c r="H233" i="19"/>
  <c r="J233" i="19"/>
  <c r="L233" i="19"/>
  <c r="N233" i="19"/>
  <c r="P233" i="19"/>
  <c r="I234" i="19"/>
  <c r="K234" i="19"/>
  <c r="M234" i="19"/>
  <c r="O234" i="19"/>
  <c r="H235" i="19"/>
  <c r="J235" i="19"/>
  <c r="L235" i="19"/>
  <c r="N235" i="19"/>
  <c r="P235" i="19"/>
  <c r="I236" i="19"/>
  <c r="K236" i="19"/>
  <c r="M236" i="19"/>
  <c r="O236" i="19"/>
  <c r="H237" i="19"/>
  <c r="J237" i="19"/>
  <c r="L237" i="19"/>
  <c r="N237" i="19"/>
  <c r="P237" i="19"/>
  <c r="I238" i="19"/>
  <c r="K238" i="19"/>
  <c r="M238" i="19"/>
  <c r="O238" i="19"/>
  <c r="H239" i="19"/>
  <c r="J239" i="19"/>
  <c r="L239" i="19"/>
  <c r="N239" i="19"/>
  <c r="P239" i="19"/>
  <c r="I240" i="19"/>
  <c r="K240" i="19"/>
  <c r="M240" i="19"/>
  <c r="O240" i="19"/>
  <c r="H241" i="19"/>
  <c r="J241" i="19"/>
  <c r="L241" i="19"/>
  <c r="N241" i="19"/>
  <c r="P241" i="19"/>
  <c r="I242" i="19"/>
  <c r="K242" i="19"/>
  <c r="M242" i="19"/>
  <c r="O242" i="19"/>
  <c r="H243" i="19"/>
  <c r="J243" i="19"/>
  <c r="L243" i="19"/>
  <c r="N243" i="19"/>
  <c r="P243" i="19"/>
  <c r="I244" i="19"/>
  <c r="K244" i="19"/>
  <c r="M244" i="19"/>
  <c r="O244" i="19"/>
  <c r="H245" i="19"/>
  <c r="J245" i="19"/>
  <c r="L245" i="19"/>
  <c r="N245" i="19"/>
  <c r="P245" i="19"/>
  <c r="I246" i="19"/>
  <c r="K246" i="19"/>
  <c r="M246" i="19"/>
  <c r="O246" i="19"/>
  <c r="H247" i="19"/>
  <c r="J247" i="19"/>
  <c r="L247" i="19"/>
  <c r="N247" i="19"/>
  <c r="P247" i="19"/>
  <c r="I248" i="19"/>
  <c r="K248" i="19"/>
  <c r="M248" i="19"/>
  <c r="O248" i="19"/>
  <c r="H249" i="19"/>
  <c r="J249" i="19"/>
  <c r="L249" i="19"/>
  <c r="N249" i="19"/>
  <c r="P249" i="19"/>
  <c r="I250" i="19"/>
  <c r="K250" i="19"/>
  <c r="M250" i="19"/>
  <c r="O250" i="19"/>
  <c r="H251" i="19"/>
  <c r="J251" i="19"/>
  <c r="L251" i="19"/>
  <c r="N251" i="19"/>
  <c r="P251" i="19"/>
  <c r="I252" i="19"/>
  <c r="K252" i="19"/>
  <c r="M252" i="19"/>
  <c r="O252" i="19"/>
  <c r="H253" i="19"/>
  <c r="J253" i="19"/>
  <c r="L253" i="19"/>
  <c r="N253" i="19"/>
  <c r="P253" i="19"/>
  <c r="I254" i="19"/>
  <c r="K254" i="19"/>
  <c r="M254" i="19"/>
  <c r="O254" i="19"/>
  <c r="H255" i="19"/>
  <c r="J255" i="19"/>
  <c r="L255" i="19"/>
  <c r="N255" i="19"/>
  <c r="P255" i="19"/>
  <c r="I256" i="19"/>
  <c r="K256" i="19"/>
  <c r="M256" i="19"/>
  <c r="O256" i="19"/>
  <c r="H257" i="19"/>
  <c r="J257" i="19"/>
  <c r="L257" i="19"/>
  <c r="N257" i="19"/>
  <c r="P257" i="19"/>
  <c r="I258" i="19"/>
  <c r="K258" i="19"/>
  <c r="M258" i="19"/>
  <c r="O258" i="19"/>
  <c r="H259" i="19"/>
  <c r="J259" i="19"/>
  <c r="L259" i="19"/>
  <c r="N259" i="19"/>
  <c r="P259" i="19"/>
  <c r="I260" i="19"/>
  <c r="K260" i="19"/>
  <c r="M260" i="19"/>
  <c r="O260" i="19"/>
  <c r="H261" i="19"/>
  <c r="J261" i="19"/>
  <c r="L261" i="19"/>
  <c r="N261" i="19"/>
  <c r="P261" i="19"/>
  <c r="I262" i="19"/>
  <c r="K262" i="19"/>
  <c r="M262" i="19"/>
  <c r="O262" i="19"/>
  <c r="H263" i="19"/>
  <c r="J263" i="19"/>
  <c r="L263" i="19"/>
  <c r="N263" i="19"/>
  <c r="P263" i="19"/>
  <c r="I264" i="19"/>
  <c r="K264" i="19"/>
  <c r="M264" i="19"/>
  <c r="O264" i="19"/>
  <c r="H265" i="19"/>
  <c r="J265" i="19"/>
  <c r="L265" i="19"/>
  <c r="N265" i="19"/>
  <c r="P265" i="19"/>
  <c r="I266" i="19"/>
  <c r="K266" i="19"/>
  <c r="M266" i="19"/>
  <c r="O266" i="19"/>
  <c r="H267" i="19"/>
  <c r="J267" i="19"/>
  <c r="L267" i="19"/>
  <c r="N267" i="19"/>
  <c r="P267" i="19"/>
  <c r="I268" i="19"/>
  <c r="K268" i="19"/>
  <c r="M268" i="19"/>
  <c r="O268" i="19"/>
  <c r="H269" i="19"/>
  <c r="J269" i="19"/>
  <c r="L269" i="19"/>
  <c r="N269" i="19"/>
  <c r="P269" i="19"/>
  <c r="I270" i="19"/>
  <c r="K270" i="19"/>
  <c r="M270" i="19"/>
  <c r="O270" i="19"/>
  <c r="H271" i="19"/>
  <c r="J271" i="19"/>
  <c r="L271" i="19"/>
  <c r="N271" i="19"/>
  <c r="P271" i="19"/>
  <c r="I272" i="19"/>
  <c r="K272" i="19"/>
  <c r="M272" i="19"/>
  <c r="O272" i="19"/>
  <c r="H273" i="19"/>
  <c r="J273" i="19"/>
  <c r="L273" i="19"/>
  <c r="N273" i="19"/>
  <c r="P273" i="19"/>
  <c r="I274" i="19"/>
  <c r="K274" i="19"/>
  <c r="M274" i="19"/>
  <c r="O274" i="19"/>
  <c r="H275" i="19"/>
  <c r="J275" i="19"/>
  <c r="L275" i="19"/>
  <c r="N275" i="19"/>
  <c r="P275" i="19"/>
  <c r="I276" i="19"/>
  <c r="K276" i="19"/>
  <c r="M276" i="19"/>
  <c r="O276" i="19"/>
  <c r="H277" i="19"/>
  <c r="J277" i="19"/>
  <c r="L277" i="19"/>
  <c r="N277" i="19"/>
  <c r="P277" i="19"/>
  <c r="I278" i="19"/>
  <c r="K278" i="19"/>
  <c r="M278" i="19"/>
  <c r="O278" i="19"/>
  <c r="H279" i="19"/>
  <c r="J279" i="19"/>
  <c r="L279" i="19"/>
  <c r="N279" i="19"/>
  <c r="P279" i="19"/>
  <c r="I280" i="19"/>
  <c r="K280" i="19"/>
  <c r="M280" i="19"/>
  <c r="O280" i="19"/>
  <c r="H281" i="19"/>
  <c r="J281" i="19"/>
  <c r="L281" i="19"/>
  <c r="N281" i="19"/>
  <c r="P281" i="19"/>
  <c r="I282" i="19"/>
  <c r="K282" i="19"/>
  <c r="M282" i="19"/>
  <c r="O282" i="19"/>
  <c r="H283" i="19"/>
  <c r="J283" i="19"/>
  <c r="L283" i="19"/>
  <c r="N283" i="19"/>
  <c r="P283" i="19"/>
  <c r="I284" i="19"/>
  <c r="K284" i="19"/>
  <c r="M284" i="19"/>
  <c r="O284" i="19"/>
  <c r="H285" i="19"/>
  <c r="J285" i="19"/>
  <c r="L285" i="19"/>
  <c r="N285" i="19"/>
  <c r="P285" i="19"/>
  <c r="I286" i="19"/>
  <c r="K286" i="19"/>
  <c r="M286" i="19"/>
  <c r="O286" i="19"/>
  <c r="H287" i="19"/>
  <c r="J287" i="19"/>
  <c r="L287" i="19"/>
  <c r="N287" i="19"/>
  <c r="P287" i="19"/>
  <c r="I288" i="19"/>
  <c r="K288" i="19"/>
  <c r="M288" i="19"/>
  <c r="O288" i="19"/>
  <c r="H289" i="19"/>
  <c r="J289" i="19"/>
  <c r="L289" i="19"/>
  <c r="N289" i="19"/>
  <c r="P289" i="19"/>
  <c r="I290" i="19"/>
  <c r="K290" i="19"/>
  <c r="M290" i="19"/>
  <c r="O290" i="19"/>
  <c r="H291" i="19"/>
  <c r="J291" i="19"/>
  <c r="L291" i="19"/>
  <c r="N291" i="19"/>
  <c r="P291" i="19"/>
  <c r="I292" i="19"/>
  <c r="K292" i="19"/>
  <c r="M292" i="19"/>
  <c r="O292" i="19"/>
  <c r="H293" i="19"/>
  <c r="J293" i="19"/>
  <c r="L293" i="19"/>
  <c r="N293" i="19"/>
  <c r="P293" i="19"/>
  <c r="I294" i="19"/>
  <c r="K294" i="19"/>
  <c r="M294" i="19"/>
  <c r="O294" i="19"/>
  <c r="H295" i="19"/>
  <c r="J295" i="19"/>
  <c r="L295" i="19"/>
  <c r="N295" i="19"/>
  <c r="P295" i="19"/>
  <c r="I296" i="19"/>
  <c r="K296" i="19"/>
  <c r="M296" i="19"/>
  <c r="O296" i="19"/>
  <c r="H297" i="19"/>
  <c r="J297" i="19"/>
  <c r="L297" i="19"/>
  <c r="N297" i="19"/>
  <c r="P297" i="19"/>
  <c r="I298" i="19"/>
  <c r="K298" i="19"/>
  <c r="M298" i="19"/>
  <c r="O298" i="19"/>
  <c r="H299" i="19"/>
  <c r="J299" i="19"/>
  <c r="L299" i="19"/>
  <c r="N299" i="19"/>
  <c r="P299" i="19"/>
  <c r="I300" i="19"/>
  <c r="K300" i="19"/>
  <c r="M300" i="19"/>
  <c r="O300" i="19"/>
  <c r="H301" i="19"/>
  <c r="J301" i="19"/>
  <c r="L301" i="19"/>
  <c r="N301" i="19"/>
  <c r="P301" i="19"/>
  <c r="I302" i="19"/>
  <c r="K302" i="19"/>
  <c r="M302" i="19"/>
  <c r="O302" i="19"/>
  <c r="H303" i="19"/>
  <c r="J303" i="19"/>
  <c r="L303" i="19"/>
  <c r="N303" i="19"/>
  <c r="P303" i="19"/>
  <c r="I304" i="19"/>
  <c r="K304" i="19"/>
  <c r="M304" i="19"/>
  <c r="O304" i="19"/>
  <c r="H305" i="19"/>
  <c r="J305" i="19"/>
  <c r="L305" i="19"/>
  <c r="N305" i="19"/>
  <c r="P305" i="19"/>
  <c r="I306" i="19"/>
  <c r="K306" i="19"/>
  <c r="M306" i="19"/>
  <c r="O306" i="19"/>
  <c r="H307" i="19"/>
  <c r="J307" i="19"/>
  <c r="L307" i="19"/>
  <c r="N307" i="19"/>
  <c r="P307" i="19"/>
  <c r="I308" i="19"/>
  <c r="K308" i="19"/>
  <c r="M308" i="19"/>
  <c r="O308" i="19"/>
  <c r="H309" i="19"/>
  <c r="J309" i="19"/>
  <c r="L309" i="19"/>
  <c r="N309" i="19"/>
  <c r="P309" i="19"/>
  <c r="I310" i="19"/>
  <c r="K310" i="19"/>
  <c r="M310" i="19"/>
  <c r="O310" i="19"/>
  <c r="H311" i="19"/>
  <c r="J311" i="19"/>
  <c r="L311" i="19"/>
  <c r="N311" i="19"/>
  <c r="P311" i="19"/>
  <c r="I312" i="19"/>
  <c r="K312" i="19"/>
  <c r="M312" i="19"/>
  <c r="O312" i="19"/>
  <c r="H313" i="19"/>
  <c r="J313" i="19"/>
  <c r="L313" i="19"/>
  <c r="N313" i="19"/>
  <c r="P313" i="19"/>
  <c r="I314" i="19"/>
  <c r="K314" i="19"/>
  <c r="M314" i="19"/>
  <c r="O314" i="19"/>
  <c r="H315" i="19"/>
  <c r="J315" i="19"/>
  <c r="L315" i="19"/>
  <c r="N315" i="19"/>
  <c r="P315" i="19"/>
  <c r="I316" i="19"/>
  <c r="K316" i="19"/>
  <c r="M316" i="19"/>
  <c r="O316" i="19"/>
  <c r="H317" i="19"/>
  <c r="J317" i="19"/>
  <c r="L317" i="19"/>
  <c r="N317" i="19"/>
  <c r="P317" i="19"/>
  <c r="I318" i="19"/>
  <c r="K318" i="19"/>
  <c r="M318" i="19"/>
  <c r="O318" i="19"/>
  <c r="H319" i="19"/>
  <c r="J319" i="19"/>
  <c r="L319" i="19"/>
  <c r="N319" i="19"/>
  <c r="P319" i="19"/>
  <c r="I320" i="19"/>
  <c r="K320" i="19"/>
  <c r="M320" i="19"/>
  <c r="O320" i="19"/>
  <c r="H321" i="19"/>
  <c r="J321" i="19"/>
  <c r="L321" i="19"/>
  <c r="N321" i="19"/>
  <c r="P321" i="19"/>
  <c r="I322" i="19"/>
  <c r="K322" i="19"/>
  <c r="M322" i="19"/>
  <c r="O322" i="19"/>
  <c r="H323" i="19"/>
  <c r="J323" i="19"/>
  <c r="L323" i="19"/>
  <c r="N323" i="19"/>
  <c r="P323" i="19"/>
  <c r="I324" i="19"/>
  <c r="K324" i="19"/>
  <c r="M324" i="19"/>
  <c r="O324" i="19"/>
  <c r="H325" i="19"/>
  <c r="J325" i="19"/>
  <c r="L325" i="19"/>
  <c r="N325" i="19"/>
  <c r="P325" i="19"/>
  <c r="I326" i="19"/>
  <c r="K326" i="19"/>
  <c r="M326" i="19"/>
  <c r="O326" i="19"/>
  <c r="H327" i="19"/>
  <c r="J327" i="19"/>
  <c r="L327" i="19"/>
  <c r="N327" i="19"/>
  <c r="P327" i="19"/>
  <c r="I328" i="19"/>
  <c r="K328" i="19"/>
  <c r="M328" i="19"/>
  <c r="O328" i="19"/>
  <c r="H329" i="19"/>
  <c r="J329" i="19"/>
  <c r="L329" i="19"/>
  <c r="N329" i="19"/>
  <c r="P329" i="19"/>
  <c r="I330" i="19"/>
  <c r="K330" i="19"/>
  <c r="M330" i="19"/>
  <c r="O330" i="19"/>
  <c r="H331" i="19"/>
  <c r="J331" i="19"/>
  <c r="L331" i="19"/>
  <c r="N331" i="19"/>
  <c r="P331" i="19"/>
  <c r="I332" i="19"/>
  <c r="K332" i="19"/>
  <c r="M332" i="19"/>
  <c r="O332" i="19"/>
  <c r="H333" i="19"/>
  <c r="J333" i="19"/>
  <c r="L333" i="19"/>
  <c r="N333" i="19"/>
  <c r="P333" i="19"/>
  <c r="I334" i="19"/>
  <c r="K334" i="19"/>
  <c r="M334" i="19"/>
  <c r="O334" i="19"/>
  <c r="H335" i="19"/>
  <c r="J335" i="19"/>
  <c r="L335" i="19"/>
  <c r="N335" i="19"/>
  <c r="P335" i="19"/>
  <c r="I336" i="19"/>
  <c r="K336" i="19"/>
  <c r="M336" i="19"/>
  <c r="O336" i="19"/>
  <c r="H337" i="19"/>
  <c r="J337" i="19"/>
  <c r="L337" i="19"/>
  <c r="N337" i="19"/>
  <c r="P337" i="19"/>
  <c r="I338" i="19"/>
  <c r="K338" i="19"/>
  <c r="M338" i="19"/>
  <c r="O338" i="19"/>
  <c r="H339" i="19"/>
  <c r="J339" i="19"/>
  <c r="L339" i="19"/>
  <c r="N339" i="19"/>
  <c r="P339" i="19"/>
  <c r="I340" i="19"/>
  <c r="K340" i="19"/>
  <c r="M340" i="19"/>
  <c r="O340" i="19"/>
  <c r="H341" i="19"/>
  <c r="J341" i="19"/>
  <c r="L341" i="19"/>
  <c r="N341" i="19"/>
  <c r="P341" i="19"/>
  <c r="I342" i="19"/>
  <c r="K342" i="19"/>
  <c r="M342" i="19"/>
  <c r="O342" i="19"/>
  <c r="H343" i="19"/>
  <c r="J343" i="19"/>
  <c r="L343" i="19"/>
  <c r="N343" i="19"/>
  <c r="P343" i="19"/>
  <c r="I344" i="19"/>
  <c r="K344" i="19"/>
  <c r="M344" i="19"/>
  <c r="O344" i="19"/>
  <c r="H345" i="19"/>
  <c r="J345" i="19"/>
  <c r="L345" i="19"/>
  <c r="N345" i="19"/>
  <c r="P345" i="19"/>
  <c r="I346" i="19"/>
  <c r="K346" i="19"/>
  <c r="M346" i="19"/>
  <c r="O346" i="19"/>
  <c r="H347" i="19"/>
  <c r="J347" i="19"/>
  <c r="L347" i="19"/>
  <c r="N347" i="19"/>
  <c r="P347" i="19"/>
  <c r="I348" i="19"/>
  <c r="K348" i="19"/>
  <c r="M348" i="19"/>
  <c r="O348" i="19"/>
  <c r="H349" i="19"/>
  <c r="J349" i="19"/>
  <c r="L349" i="19"/>
  <c r="N349" i="19"/>
  <c r="P349" i="19"/>
  <c r="I350" i="19"/>
  <c r="K350" i="19"/>
  <c r="M350" i="19"/>
  <c r="O350" i="19"/>
  <c r="H351" i="19"/>
  <c r="J351" i="19"/>
  <c r="L351" i="19"/>
  <c r="N351" i="19"/>
  <c r="P351" i="19"/>
  <c r="I352" i="19"/>
  <c r="K352" i="19"/>
  <c r="M352" i="19"/>
  <c r="O352" i="19"/>
  <c r="H353" i="19"/>
  <c r="J353" i="19"/>
  <c r="L353" i="19"/>
  <c r="N353" i="19"/>
  <c r="P353" i="19"/>
  <c r="I354" i="19"/>
  <c r="K354" i="19"/>
  <c r="M354" i="19"/>
  <c r="O354" i="19"/>
  <c r="H355" i="19"/>
  <c r="J355" i="19"/>
  <c r="L355" i="19"/>
  <c r="N355" i="19"/>
  <c r="P355" i="19"/>
  <c r="I356" i="19"/>
  <c r="K356" i="19"/>
  <c r="M356" i="19"/>
  <c r="O356" i="19"/>
  <c r="H357" i="19"/>
  <c r="J357" i="19"/>
  <c r="L357" i="19"/>
  <c r="N357" i="19"/>
  <c r="P357" i="19"/>
  <c r="I358" i="19"/>
  <c r="K358" i="19"/>
  <c r="M358" i="19"/>
  <c r="O358" i="19"/>
  <c r="H359" i="19"/>
  <c r="J359" i="19"/>
  <c r="L359" i="19"/>
  <c r="N359" i="19"/>
  <c r="P359" i="19"/>
  <c r="I360" i="19"/>
  <c r="K360" i="19"/>
  <c r="M360" i="19"/>
  <c r="O360" i="19"/>
  <c r="H361" i="19"/>
  <c r="J361" i="19"/>
  <c r="L361" i="19"/>
  <c r="N361" i="19"/>
  <c r="P361" i="19"/>
  <c r="I362" i="19"/>
  <c r="K362" i="19"/>
  <c r="M362" i="19"/>
  <c r="O362" i="19"/>
  <c r="H363" i="19"/>
  <c r="J363" i="19"/>
  <c r="L363" i="19"/>
  <c r="N363" i="19"/>
  <c r="P363" i="19"/>
  <c r="I364" i="19"/>
  <c r="K364" i="19"/>
  <c r="M364" i="19"/>
  <c r="O364" i="19"/>
  <c r="H365" i="19"/>
  <c r="J365" i="19"/>
  <c r="L365" i="19"/>
  <c r="N365" i="19"/>
  <c r="P365" i="19"/>
  <c r="I366" i="19"/>
  <c r="K366" i="19"/>
  <c r="M366" i="19"/>
  <c r="O366" i="19"/>
  <c r="H367" i="19"/>
  <c r="J367" i="19"/>
  <c r="L367" i="19"/>
  <c r="N367" i="19"/>
  <c r="P367" i="19"/>
  <c r="I368" i="19"/>
  <c r="K368" i="19"/>
  <c r="M368" i="19"/>
  <c r="O368" i="19"/>
  <c r="H369" i="19"/>
  <c r="J369" i="19"/>
  <c r="L369" i="19"/>
  <c r="N369" i="19"/>
  <c r="P369" i="19"/>
  <c r="I370" i="19"/>
  <c r="K370" i="19"/>
  <c r="M370" i="19"/>
  <c r="O370" i="19"/>
  <c r="H371" i="19"/>
  <c r="J371" i="19"/>
  <c r="L371" i="19"/>
  <c r="N371" i="19"/>
  <c r="P371" i="19"/>
  <c r="I372" i="19"/>
  <c r="K372" i="19"/>
  <c r="M372" i="19"/>
  <c r="O372" i="19"/>
  <c r="H373" i="19"/>
  <c r="J373" i="19"/>
  <c r="L373" i="19"/>
  <c r="N373" i="19"/>
  <c r="P373" i="19"/>
  <c r="I374" i="19"/>
  <c r="K374" i="19"/>
  <c r="M374" i="19"/>
  <c r="O374" i="19"/>
  <c r="H375" i="19"/>
  <c r="J375" i="19"/>
  <c r="L375" i="19"/>
  <c r="N375" i="19"/>
  <c r="P375" i="19"/>
  <c r="I376" i="19"/>
  <c r="K376" i="19"/>
  <c r="M376" i="19"/>
  <c r="O376" i="19"/>
  <c r="H377" i="19"/>
  <c r="J377" i="19"/>
  <c r="L377" i="19"/>
  <c r="N377" i="19"/>
  <c r="P377" i="19"/>
  <c r="I378" i="19"/>
  <c r="K378" i="19"/>
  <c r="M378" i="19"/>
  <c r="O378" i="19"/>
  <c r="H379" i="19"/>
  <c r="J379" i="19"/>
  <c r="L379" i="19"/>
  <c r="N379" i="19"/>
  <c r="P379" i="19"/>
  <c r="I380" i="19"/>
  <c r="K380" i="19"/>
  <c r="M380" i="19"/>
  <c r="O380" i="19"/>
  <c r="H381" i="19"/>
  <c r="J381" i="19"/>
  <c r="L381" i="19"/>
  <c r="N381" i="19"/>
  <c r="P381" i="19"/>
  <c r="I382" i="19"/>
  <c r="K382" i="19"/>
  <c r="M382" i="19"/>
  <c r="O382" i="19"/>
  <c r="H383" i="19"/>
  <c r="J383" i="19"/>
  <c r="L383" i="19"/>
  <c r="N383" i="19"/>
  <c r="P383" i="19"/>
  <c r="I384" i="19"/>
  <c r="K384" i="19"/>
  <c r="M384" i="19"/>
  <c r="O384" i="19"/>
  <c r="H385" i="19"/>
  <c r="J385" i="19"/>
  <c r="L385" i="19"/>
  <c r="N385" i="19"/>
  <c r="P385" i="19"/>
  <c r="I386" i="19"/>
  <c r="K386" i="19"/>
  <c r="M386" i="19"/>
  <c r="O386" i="19"/>
  <c r="H387" i="19"/>
  <c r="J387" i="19"/>
  <c r="L387" i="19"/>
  <c r="N387" i="19"/>
  <c r="P387" i="19"/>
  <c r="I388" i="19"/>
  <c r="K388" i="19"/>
  <c r="M388" i="19"/>
  <c r="O388" i="19"/>
  <c r="H389" i="19"/>
  <c r="J389" i="19"/>
  <c r="L389" i="19"/>
  <c r="N389" i="19"/>
  <c r="P389" i="19"/>
  <c r="I390" i="19"/>
  <c r="K390" i="19"/>
  <c r="M390" i="19"/>
  <c r="O390" i="19"/>
  <c r="H391" i="19"/>
  <c r="J391" i="19"/>
  <c r="L391" i="19"/>
  <c r="N391" i="19"/>
  <c r="P391" i="19"/>
  <c r="I392" i="19"/>
  <c r="K392" i="19"/>
  <c r="M392" i="19"/>
  <c r="O392" i="19"/>
  <c r="H393" i="19"/>
  <c r="J393" i="19"/>
  <c r="L393" i="19"/>
  <c r="N393" i="19"/>
  <c r="P393" i="19"/>
  <c r="I394" i="19"/>
  <c r="K394" i="19"/>
  <c r="M394" i="19"/>
  <c r="O394" i="19"/>
  <c r="H395" i="19"/>
  <c r="I396" i="19"/>
  <c r="K396" i="19"/>
  <c r="M396" i="19"/>
  <c r="O396" i="19"/>
  <c r="H1109" i="19"/>
  <c r="H1107" i="19"/>
  <c r="H1105" i="19"/>
  <c r="H1103" i="19"/>
  <c r="H1101" i="19"/>
  <c r="H1099" i="19"/>
  <c r="H1097" i="19"/>
  <c r="H1095" i="19"/>
  <c r="H1093" i="19"/>
  <c r="H1091" i="19"/>
  <c r="H1089" i="19"/>
  <c r="H1087" i="19"/>
  <c r="H1085" i="19"/>
  <c r="H1083" i="19"/>
  <c r="H1081" i="19"/>
  <c r="H1108" i="19"/>
  <c r="H1106" i="19"/>
  <c r="H1104" i="19"/>
  <c r="H1102" i="19"/>
  <c r="H1100" i="19"/>
  <c r="H1098" i="19"/>
  <c r="H1096" i="19"/>
  <c r="H1094" i="19"/>
  <c r="H1092" i="19"/>
  <c r="H1090" i="19"/>
  <c r="H1088" i="19"/>
  <c r="H1086" i="19"/>
  <c r="H1084" i="19"/>
  <c r="H1082" i="19"/>
  <c r="H1080" i="19"/>
  <c r="H1078" i="19"/>
  <c r="H1076" i="19"/>
  <c r="H1074" i="19"/>
  <c r="H1072" i="19"/>
  <c r="H1070" i="19"/>
  <c r="H1068" i="19"/>
  <c r="H1066" i="19"/>
  <c r="H1064" i="19"/>
  <c r="H1062" i="19"/>
  <c r="H1060" i="19"/>
  <c r="H1058" i="19"/>
  <c r="H1056" i="19"/>
  <c r="H1054" i="19"/>
  <c r="H1052" i="19"/>
  <c r="H1050" i="19"/>
  <c r="H1048" i="19"/>
  <c r="H1046" i="19"/>
  <c r="H1044" i="19"/>
  <c r="H1042" i="19"/>
  <c r="H1040" i="19"/>
  <c r="H1038" i="19"/>
  <c r="H1036" i="19"/>
  <c r="H1034" i="19"/>
  <c r="H1032" i="19"/>
  <c r="H1030" i="19"/>
  <c r="H1028" i="19"/>
  <c r="H1026" i="19"/>
  <c r="H1024" i="19"/>
  <c r="H1022" i="19"/>
  <c r="H1020" i="19"/>
  <c r="H1018" i="19"/>
  <c r="H1016" i="19"/>
  <c r="H1014" i="19"/>
  <c r="H1012" i="19"/>
  <c r="H1010" i="19"/>
  <c r="H1008" i="19"/>
  <c r="H1006" i="19"/>
  <c r="H1004" i="19"/>
  <c r="H1002" i="19"/>
  <c r="H1000" i="19"/>
  <c r="H998" i="19"/>
  <c r="H996" i="19"/>
  <c r="H994" i="19"/>
  <c r="H992" i="19"/>
  <c r="H990" i="19"/>
  <c r="H988" i="19"/>
  <c r="H986" i="19"/>
  <c r="H984" i="19"/>
  <c r="H982" i="19"/>
  <c r="H980" i="19"/>
  <c r="H978" i="19"/>
  <c r="H976" i="19"/>
  <c r="H974" i="19"/>
  <c r="H972" i="19"/>
  <c r="H970" i="19"/>
  <c r="H968" i="19"/>
  <c r="H1079" i="19"/>
  <c r="H1077" i="19"/>
  <c r="H1075" i="19"/>
  <c r="H1073" i="19"/>
  <c r="H1071" i="19"/>
  <c r="H1069" i="19"/>
  <c r="H1067" i="19"/>
  <c r="H1065" i="19"/>
  <c r="H1063" i="19"/>
  <c r="H1061" i="19"/>
  <c r="H1059" i="19"/>
  <c r="H1057" i="19"/>
  <c r="H1055" i="19"/>
  <c r="H1053" i="19"/>
  <c r="H1051" i="19"/>
  <c r="H1049" i="19"/>
  <c r="H1047" i="19"/>
  <c r="H1045" i="19"/>
  <c r="H1043" i="19"/>
  <c r="H1041" i="19"/>
  <c r="H1039" i="19"/>
  <c r="H1037" i="19"/>
  <c r="H1035" i="19"/>
  <c r="H1033" i="19"/>
  <c r="H1031" i="19"/>
  <c r="H1029" i="19"/>
  <c r="H1027" i="19"/>
  <c r="H1025" i="19"/>
  <c r="H1023" i="19"/>
  <c r="H1021" i="19"/>
  <c r="H1019" i="19"/>
  <c r="H1017" i="19"/>
  <c r="H1015" i="19"/>
  <c r="H1013" i="19"/>
  <c r="H1011" i="19"/>
  <c r="H1009" i="19"/>
  <c r="H1007" i="19"/>
  <c r="H1005" i="19"/>
  <c r="H1003" i="19"/>
  <c r="H1001" i="19"/>
  <c r="H999" i="19"/>
  <c r="H997" i="19"/>
  <c r="H995" i="19"/>
  <c r="H993" i="19"/>
  <c r="H991" i="19"/>
  <c r="H989" i="19"/>
  <c r="H987" i="19"/>
  <c r="H985" i="19"/>
  <c r="H983" i="19"/>
  <c r="H981" i="19"/>
  <c r="H979" i="19"/>
  <c r="H977" i="19"/>
  <c r="H975" i="19"/>
  <c r="H973" i="19"/>
  <c r="H971" i="19"/>
  <c r="H969" i="19"/>
  <c r="H967" i="19"/>
  <c r="H966" i="19"/>
  <c r="H965" i="19"/>
  <c r="H963" i="19"/>
  <c r="H961" i="19"/>
  <c r="H959" i="19"/>
  <c r="H957" i="19"/>
  <c r="H955" i="19"/>
  <c r="H953" i="19"/>
  <c r="H951" i="19"/>
  <c r="H949" i="19"/>
  <c r="H947" i="19"/>
  <c r="H945" i="19"/>
  <c r="H943" i="19"/>
  <c r="H941" i="19"/>
  <c r="H939" i="19"/>
  <c r="H937" i="19"/>
  <c r="H935" i="19"/>
  <c r="H933" i="19"/>
  <c r="H931" i="19"/>
  <c r="H929" i="19"/>
  <c r="H927" i="19"/>
  <c r="H925" i="19"/>
  <c r="H923" i="19"/>
  <c r="H921" i="19"/>
  <c r="H919" i="19"/>
  <c r="H917" i="19"/>
  <c r="H915" i="19"/>
  <c r="H913" i="19"/>
  <c r="H911" i="19"/>
  <c r="H909" i="19"/>
  <c r="H907" i="19"/>
  <c r="H905" i="19"/>
  <c r="H903" i="19"/>
  <c r="H901" i="19"/>
  <c r="H899" i="19"/>
  <c r="H897" i="19"/>
  <c r="H895" i="19"/>
  <c r="H893" i="19"/>
  <c r="H891" i="19"/>
  <c r="H889" i="19"/>
  <c r="H887" i="19"/>
  <c r="H885" i="19"/>
  <c r="H883" i="19"/>
  <c r="H881" i="19"/>
  <c r="H879" i="19"/>
  <c r="H877" i="19"/>
  <c r="H875" i="19"/>
  <c r="H873" i="19"/>
  <c r="H871" i="19"/>
  <c r="H869" i="19"/>
  <c r="H867" i="19"/>
  <c r="H865" i="19"/>
  <c r="H863" i="19"/>
  <c r="H861" i="19"/>
  <c r="H859" i="19"/>
  <c r="H857" i="19"/>
  <c r="H855" i="19"/>
  <c r="H853" i="19"/>
  <c r="H964" i="19"/>
  <c r="H962" i="19"/>
  <c r="H960" i="19"/>
  <c r="H958" i="19"/>
  <c r="H956" i="19"/>
  <c r="H954" i="19"/>
  <c r="H952" i="19"/>
  <c r="H950" i="19"/>
  <c r="H948" i="19"/>
  <c r="H946" i="19"/>
  <c r="H944" i="19"/>
  <c r="H942" i="19"/>
  <c r="H940" i="19"/>
  <c r="H938" i="19"/>
  <c r="H936" i="19"/>
  <c r="H934" i="19"/>
  <c r="H932" i="19"/>
  <c r="H930" i="19"/>
  <c r="H928" i="19"/>
  <c r="H926" i="19"/>
  <c r="H924" i="19"/>
  <c r="H922" i="19"/>
  <c r="H920" i="19"/>
  <c r="H918" i="19"/>
  <c r="H916" i="19"/>
  <c r="H914" i="19"/>
  <c r="H912" i="19"/>
  <c r="H910" i="19"/>
  <c r="H908" i="19"/>
  <c r="H906" i="19"/>
  <c r="H904" i="19"/>
  <c r="H902" i="19"/>
  <c r="H900" i="19"/>
  <c r="H898" i="19"/>
  <c r="H896" i="19"/>
  <c r="H894" i="19"/>
  <c r="H892" i="19"/>
  <c r="H890" i="19"/>
  <c r="H888" i="19"/>
  <c r="H886" i="19"/>
  <c r="H884" i="19"/>
  <c r="H882" i="19"/>
  <c r="H880" i="19"/>
  <c r="H878" i="19"/>
  <c r="H876" i="19"/>
  <c r="H874" i="19"/>
  <c r="H872" i="19"/>
  <c r="H870" i="19"/>
  <c r="H868" i="19"/>
  <c r="H866" i="19"/>
  <c r="H864" i="19"/>
  <c r="H862" i="19"/>
  <c r="H860" i="19"/>
  <c r="H858" i="19"/>
  <c r="H856" i="19"/>
  <c r="H854" i="19"/>
  <c r="H852" i="19"/>
  <c r="H851" i="19"/>
  <c r="H849" i="19"/>
  <c r="H847" i="19"/>
  <c r="H845" i="19"/>
  <c r="H843" i="19"/>
  <c r="H841" i="19"/>
  <c r="H839" i="19"/>
  <c r="H837" i="19"/>
  <c r="H835" i="19"/>
  <c r="H833" i="19"/>
  <c r="H831" i="19"/>
  <c r="H829" i="19"/>
  <c r="H827" i="19"/>
  <c r="H825" i="19"/>
  <c r="H823" i="19"/>
  <c r="H821" i="19"/>
  <c r="H819" i="19"/>
  <c r="H817" i="19"/>
  <c r="H815" i="19"/>
  <c r="H813" i="19"/>
  <c r="H811" i="19"/>
  <c r="H809" i="19"/>
  <c r="H807" i="19"/>
  <c r="H805" i="19"/>
  <c r="H803" i="19"/>
  <c r="H801" i="19"/>
  <c r="H799" i="19"/>
  <c r="H797" i="19"/>
  <c r="H795" i="19"/>
  <c r="H793" i="19"/>
  <c r="H791" i="19"/>
  <c r="H789" i="19"/>
  <c r="H787" i="19"/>
  <c r="H785" i="19"/>
  <c r="H783" i="19"/>
  <c r="H781" i="19"/>
  <c r="H779" i="19"/>
  <c r="H777" i="19"/>
  <c r="H775" i="19"/>
  <c r="H773" i="19"/>
  <c r="H771" i="19"/>
  <c r="H769" i="19"/>
  <c r="H767" i="19"/>
  <c r="H765" i="19"/>
  <c r="H763" i="19"/>
  <c r="H761" i="19"/>
  <c r="H759" i="19"/>
  <c r="H757" i="19"/>
  <c r="H755" i="19"/>
  <c r="H753" i="19"/>
  <c r="H751" i="19"/>
  <c r="H749" i="19"/>
  <c r="H747" i="19"/>
  <c r="H745" i="19"/>
  <c r="H743" i="19"/>
  <c r="H741" i="19"/>
  <c r="H739" i="19"/>
  <c r="H737" i="19"/>
  <c r="H735" i="19"/>
  <c r="H733" i="19"/>
  <c r="H731" i="19"/>
  <c r="H729" i="19"/>
  <c r="H727" i="19"/>
  <c r="H725" i="19"/>
  <c r="H723" i="19"/>
  <c r="H721" i="19"/>
  <c r="H719" i="19"/>
  <c r="H717" i="19"/>
  <c r="H715" i="19"/>
  <c r="H713" i="19"/>
  <c r="H711" i="19"/>
  <c r="H709" i="19"/>
  <c r="H707" i="19"/>
  <c r="H705" i="19"/>
  <c r="H703" i="19"/>
  <c r="H701" i="19"/>
  <c r="H699" i="19"/>
  <c r="H697" i="19"/>
  <c r="H695" i="19"/>
  <c r="H693" i="19"/>
  <c r="H691" i="19"/>
  <c r="H689" i="19"/>
  <c r="H687" i="19"/>
  <c r="H685" i="19"/>
  <c r="H683" i="19"/>
  <c r="H681" i="19"/>
  <c r="H679" i="19"/>
  <c r="H677" i="19"/>
  <c r="H675" i="19"/>
  <c r="H673" i="19"/>
  <c r="H671" i="19"/>
  <c r="H669" i="19"/>
  <c r="H667" i="19"/>
  <c r="H665" i="19"/>
  <c r="H663" i="19"/>
  <c r="H661" i="19"/>
  <c r="H659" i="19"/>
  <c r="H657" i="19"/>
  <c r="H655" i="19"/>
  <c r="H653" i="19"/>
  <c r="H651" i="19"/>
  <c r="H649" i="19"/>
  <c r="H647" i="19"/>
  <c r="H645" i="19"/>
  <c r="H643" i="19"/>
  <c r="H641" i="19"/>
  <c r="H639" i="19"/>
  <c r="H637" i="19"/>
  <c r="H635" i="19"/>
  <c r="H633" i="19"/>
  <c r="H631" i="19"/>
  <c r="H629" i="19"/>
  <c r="H627" i="19"/>
  <c r="H625" i="19"/>
  <c r="H850" i="19"/>
  <c r="H848" i="19"/>
  <c r="H846" i="19"/>
  <c r="H844" i="19"/>
  <c r="H842" i="19"/>
  <c r="H840" i="19"/>
  <c r="H838" i="19"/>
  <c r="H836" i="19"/>
  <c r="H834" i="19"/>
  <c r="H832" i="19"/>
  <c r="H830" i="19"/>
  <c r="H828" i="19"/>
  <c r="H826" i="19"/>
  <c r="H824" i="19"/>
  <c r="H822" i="19"/>
  <c r="H820" i="19"/>
  <c r="H818" i="19"/>
  <c r="H816" i="19"/>
  <c r="H814" i="19"/>
  <c r="H812" i="19"/>
  <c r="H810" i="19"/>
  <c r="H808" i="19"/>
  <c r="H806" i="19"/>
  <c r="H804" i="19"/>
  <c r="H802" i="19"/>
  <c r="H800" i="19"/>
  <c r="H798" i="19"/>
  <c r="H796" i="19"/>
  <c r="H794" i="19"/>
  <c r="H792" i="19"/>
  <c r="H790" i="19"/>
  <c r="H788" i="19"/>
  <c r="H786" i="19"/>
  <c r="H784" i="19"/>
  <c r="H782" i="19"/>
  <c r="H780" i="19"/>
  <c r="H778" i="19"/>
  <c r="H776" i="19"/>
  <c r="H774" i="19"/>
  <c r="H772" i="19"/>
  <c r="H770" i="19"/>
  <c r="H768" i="19"/>
  <c r="H766" i="19"/>
  <c r="H764" i="19"/>
  <c r="H762" i="19"/>
  <c r="H760" i="19"/>
  <c r="H758" i="19"/>
  <c r="H756" i="19"/>
  <c r="H754" i="19"/>
  <c r="H752" i="19"/>
  <c r="H750" i="19"/>
  <c r="H748" i="19"/>
  <c r="H746" i="19"/>
  <c r="H744" i="19"/>
  <c r="H742" i="19"/>
  <c r="H740" i="19"/>
  <c r="H738" i="19"/>
  <c r="H736" i="19"/>
  <c r="H734" i="19"/>
  <c r="H732" i="19"/>
  <c r="H730" i="19"/>
  <c r="H728" i="19"/>
  <c r="H726" i="19"/>
  <c r="H724" i="19"/>
  <c r="H722" i="19"/>
  <c r="H720" i="19"/>
  <c r="H718" i="19"/>
  <c r="H716" i="19"/>
  <c r="H714" i="19"/>
  <c r="H712" i="19"/>
  <c r="H710" i="19"/>
  <c r="H708" i="19"/>
  <c r="H706" i="19"/>
  <c r="H704" i="19"/>
  <c r="H702" i="19"/>
  <c r="H700" i="19"/>
  <c r="H698" i="19"/>
  <c r="H696" i="19"/>
  <c r="H694" i="19"/>
  <c r="H692" i="19"/>
  <c r="H690" i="19"/>
  <c r="H688" i="19"/>
  <c r="H686" i="19"/>
  <c r="H684" i="19"/>
  <c r="H682" i="19"/>
  <c r="H680" i="19"/>
  <c r="H678" i="19"/>
  <c r="H676" i="19"/>
  <c r="H674" i="19"/>
  <c r="H672" i="19"/>
  <c r="H670" i="19"/>
  <c r="H668" i="19"/>
  <c r="H666" i="19"/>
  <c r="H664" i="19"/>
  <c r="H662" i="19"/>
  <c r="H660" i="19"/>
  <c r="H658" i="19"/>
  <c r="H656" i="19"/>
  <c r="H654" i="19"/>
  <c r="H652" i="19"/>
  <c r="H650" i="19"/>
  <c r="H648" i="19"/>
  <c r="H646" i="19"/>
  <c r="H644" i="19"/>
  <c r="H642" i="19"/>
  <c r="H640" i="19"/>
  <c r="H638" i="19"/>
  <c r="H636" i="19"/>
  <c r="H634" i="19"/>
  <c r="H632" i="19"/>
  <c r="H630" i="19"/>
  <c r="H628" i="19"/>
  <c r="H626" i="19"/>
  <c r="H624" i="19"/>
  <c r="H622" i="19"/>
  <c r="H620" i="19"/>
  <c r="H618" i="19"/>
  <c r="H616" i="19"/>
  <c r="H614" i="19"/>
  <c r="H612" i="19"/>
  <c r="H610" i="19"/>
  <c r="H608" i="19"/>
  <c r="H606" i="19"/>
  <c r="H604" i="19"/>
  <c r="H602" i="19"/>
  <c r="H600" i="19"/>
  <c r="H598" i="19"/>
  <c r="H596" i="19"/>
  <c r="H594" i="19"/>
  <c r="H592" i="19"/>
  <c r="H590" i="19"/>
  <c r="H588" i="19"/>
  <c r="H586" i="19"/>
  <c r="H584" i="19"/>
  <c r="H582" i="19"/>
  <c r="H580" i="19"/>
  <c r="H578" i="19"/>
  <c r="H576" i="19"/>
  <c r="H574" i="19"/>
  <c r="H572" i="19"/>
  <c r="H570" i="19"/>
  <c r="H568" i="19"/>
  <c r="H566" i="19"/>
  <c r="H564" i="19"/>
  <c r="H562" i="19"/>
  <c r="H560" i="19"/>
  <c r="H558" i="19"/>
  <c r="H556" i="19"/>
  <c r="H554" i="19"/>
  <c r="H552" i="19"/>
  <c r="H550" i="19"/>
  <c r="H548" i="19"/>
  <c r="H546" i="19"/>
  <c r="H544" i="19"/>
  <c r="H542" i="19"/>
  <c r="H540" i="19"/>
  <c r="H538" i="19"/>
  <c r="H536" i="19"/>
  <c r="H534" i="19"/>
  <c r="H532" i="19"/>
  <c r="H530" i="19"/>
  <c r="H528" i="19"/>
  <c r="H526" i="19"/>
  <c r="H524" i="19"/>
  <c r="H522" i="19"/>
  <c r="H520" i="19"/>
  <c r="H518" i="19"/>
  <c r="H516" i="19"/>
  <c r="H514" i="19"/>
  <c r="H512" i="19"/>
  <c r="H510" i="19"/>
  <c r="H508" i="19"/>
  <c r="H506" i="19"/>
  <c r="H504" i="19"/>
  <c r="H502" i="19"/>
  <c r="H500" i="19"/>
  <c r="H498" i="19"/>
  <c r="H496" i="19"/>
  <c r="H494" i="19"/>
  <c r="H492" i="19"/>
  <c r="H490" i="19"/>
  <c r="H488" i="19"/>
  <c r="H486" i="19"/>
  <c r="H484" i="19"/>
  <c r="H482" i="19"/>
  <c r="H480" i="19"/>
  <c r="H478" i="19"/>
  <c r="H476" i="19"/>
  <c r="H474" i="19"/>
  <c r="H472" i="19"/>
  <c r="H470" i="19"/>
  <c r="H468" i="19"/>
  <c r="H466" i="19"/>
  <c r="H464" i="19"/>
  <c r="H462" i="19"/>
  <c r="H460" i="19"/>
  <c r="H458" i="19"/>
  <c r="H456" i="19"/>
  <c r="H454" i="19"/>
  <c r="H452" i="19"/>
  <c r="H450" i="19"/>
  <c r="H448" i="19"/>
  <c r="H446" i="19"/>
  <c r="H444" i="19"/>
  <c r="H442" i="19"/>
  <c r="H440" i="19"/>
  <c r="H438" i="19"/>
  <c r="H436" i="19"/>
  <c r="H434" i="19"/>
  <c r="H432" i="19"/>
  <c r="H430" i="19"/>
  <c r="H428" i="19"/>
  <c r="H426" i="19"/>
  <c r="H424" i="19"/>
  <c r="H422" i="19"/>
  <c r="H420" i="19"/>
  <c r="H418" i="19"/>
  <c r="H416" i="19"/>
  <c r="H414" i="19"/>
  <c r="H412" i="19"/>
  <c r="H410" i="19"/>
  <c r="H408" i="19"/>
  <c r="H406" i="19"/>
  <c r="H404" i="19"/>
  <c r="H402" i="19"/>
  <c r="H400" i="19"/>
  <c r="H398" i="19"/>
  <c r="H623" i="19"/>
  <c r="H621" i="19"/>
  <c r="H619" i="19"/>
  <c r="H617" i="19"/>
  <c r="H615" i="19"/>
  <c r="H613" i="19"/>
  <c r="H611" i="19"/>
  <c r="H609" i="19"/>
  <c r="H607" i="19"/>
  <c r="H605" i="19"/>
  <c r="H603" i="19"/>
  <c r="H601" i="19"/>
  <c r="H599" i="19"/>
  <c r="H597" i="19"/>
  <c r="H595" i="19"/>
  <c r="H593" i="19"/>
  <c r="H591" i="19"/>
  <c r="H589" i="19"/>
  <c r="H587" i="19"/>
  <c r="H585" i="19"/>
  <c r="H583" i="19"/>
  <c r="H581" i="19"/>
  <c r="H579" i="19"/>
  <c r="H577" i="19"/>
  <c r="H575" i="19"/>
  <c r="H573" i="19"/>
  <c r="H571" i="19"/>
  <c r="H569" i="19"/>
  <c r="H567" i="19"/>
  <c r="H565" i="19"/>
  <c r="H563" i="19"/>
  <c r="H561" i="19"/>
  <c r="H559" i="19"/>
  <c r="H557" i="19"/>
  <c r="H555" i="19"/>
  <c r="H553" i="19"/>
  <c r="H551" i="19"/>
  <c r="H549" i="19"/>
  <c r="H547" i="19"/>
  <c r="H545" i="19"/>
  <c r="H543" i="19"/>
  <c r="H541" i="19"/>
  <c r="H539" i="19"/>
  <c r="H537" i="19"/>
  <c r="H535" i="19"/>
  <c r="H533" i="19"/>
  <c r="H531" i="19"/>
  <c r="H529" i="19"/>
  <c r="H527" i="19"/>
  <c r="H525" i="19"/>
  <c r="H523" i="19"/>
  <c r="H521" i="19"/>
  <c r="H519" i="19"/>
  <c r="H517" i="19"/>
  <c r="H515" i="19"/>
  <c r="H513" i="19"/>
  <c r="H511" i="19"/>
  <c r="H509" i="19"/>
  <c r="H507" i="19"/>
  <c r="H505" i="19"/>
  <c r="H503" i="19"/>
  <c r="H501" i="19"/>
  <c r="H499" i="19"/>
  <c r="H497" i="19"/>
  <c r="H495" i="19"/>
  <c r="H493" i="19"/>
  <c r="H491" i="19"/>
  <c r="H489" i="19"/>
  <c r="H487" i="19"/>
  <c r="H485" i="19"/>
  <c r="H483" i="19"/>
  <c r="H481" i="19"/>
  <c r="H479" i="19"/>
  <c r="H477" i="19"/>
  <c r="H475" i="19"/>
  <c r="H473" i="19"/>
  <c r="H471" i="19"/>
  <c r="H469" i="19"/>
  <c r="H467" i="19"/>
  <c r="H465" i="19"/>
  <c r="H463" i="19"/>
  <c r="H461" i="19"/>
  <c r="H459" i="19"/>
  <c r="H457" i="19"/>
  <c r="H455" i="19"/>
  <c r="H453" i="19"/>
  <c r="H451" i="19"/>
  <c r="H449" i="19"/>
  <c r="H447" i="19"/>
  <c r="H445" i="19"/>
  <c r="H443" i="19"/>
  <c r="H441" i="19"/>
  <c r="H439" i="19"/>
  <c r="H437" i="19"/>
  <c r="H435" i="19"/>
  <c r="H433" i="19"/>
  <c r="H431" i="19"/>
  <c r="H429" i="19"/>
  <c r="H427" i="19"/>
  <c r="H425" i="19"/>
  <c r="H423" i="19"/>
  <c r="H421" i="19"/>
  <c r="H419" i="19"/>
  <c r="H417" i="19"/>
  <c r="H415" i="19"/>
  <c r="H413" i="19"/>
  <c r="H411" i="19"/>
  <c r="H409" i="19"/>
  <c r="H407" i="19"/>
  <c r="H405" i="19"/>
  <c r="H403" i="19"/>
  <c r="H401" i="19"/>
  <c r="H399" i="19"/>
  <c r="J1109" i="19"/>
  <c r="J1107" i="19"/>
  <c r="J1105" i="19"/>
  <c r="J1103" i="19"/>
  <c r="J1101" i="19"/>
  <c r="J1099" i="19"/>
  <c r="J1097" i="19"/>
  <c r="J1095" i="19"/>
  <c r="J1093" i="19"/>
  <c r="J1091" i="19"/>
  <c r="J1089" i="19"/>
  <c r="J1087" i="19"/>
  <c r="J1085" i="19"/>
  <c r="J1083" i="19"/>
  <c r="J1081" i="19"/>
  <c r="J1108" i="19"/>
  <c r="J1106" i="19"/>
  <c r="J1104" i="19"/>
  <c r="J1102" i="19"/>
  <c r="J1100" i="19"/>
  <c r="J1098" i="19"/>
  <c r="J1096" i="19"/>
  <c r="J1094" i="19"/>
  <c r="J1092" i="19"/>
  <c r="J1090" i="19"/>
  <c r="J1088" i="19"/>
  <c r="J1086" i="19"/>
  <c r="J1084" i="19"/>
  <c r="J1082" i="19"/>
  <c r="J1080" i="19"/>
  <c r="J1078" i="19"/>
  <c r="J1076" i="19"/>
  <c r="J1074" i="19"/>
  <c r="J1072" i="19"/>
  <c r="J1070" i="19"/>
  <c r="J1068" i="19"/>
  <c r="J1066" i="19"/>
  <c r="J1064" i="19"/>
  <c r="J1062" i="19"/>
  <c r="J1060" i="19"/>
  <c r="J1058" i="19"/>
  <c r="J1056" i="19"/>
  <c r="J1054" i="19"/>
  <c r="J1052" i="19"/>
  <c r="J1050" i="19"/>
  <c r="J1048" i="19"/>
  <c r="J1046" i="19"/>
  <c r="J1044" i="19"/>
  <c r="J1042" i="19"/>
  <c r="J1040" i="19"/>
  <c r="J1038" i="19"/>
  <c r="J1036" i="19"/>
  <c r="J1034" i="19"/>
  <c r="J1032" i="19"/>
  <c r="J1030" i="19"/>
  <c r="J1028" i="19"/>
  <c r="J1026" i="19"/>
  <c r="J1024" i="19"/>
  <c r="J1022" i="19"/>
  <c r="J1020" i="19"/>
  <c r="J1018" i="19"/>
  <c r="J1016" i="19"/>
  <c r="J1014" i="19"/>
  <c r="J1012" i="19"/>
  <c r="J1010" i="19"/>
  <c r="J1008" i="19"/>
  <c r="J1006" i="19"/>
  <c r="J1004" i="19"/>
  <c r="J1002" i="19"/>
  <c r="J1000" i="19"/>
  <c r="J998" i="19"/>
  <c r="J996" i="19"/>
  <c r="J994" i="19"/>
  <c r="J992" i="19"/>
  <c r="J990" i="19"/>
  <c r="J988" i="19"/>
  <c r="J986" i="19"/>
  <c r="J984" i="19"/>
  <c r="J982" i="19"/>
  <c r="J980" i="19"/>
  <c r="J978" i="19"/>
  <c r="J976" i="19"/>
  <c r="J974" i="19"/>
  <c r="J972" i="19"/>
  <c r="J970" i="19"/>
  <c r="J968" i="19"/>
  <c r="J1079" i="19"/>
  <c r="J1077" i="19"/>
  <c r="J1075" i="19"/>
  <c r="J1073" i="19"/>
  <c r="J1071" i="19"/>
  <c r="J1069" i="19"/>
  <c r="J1067" i="19"/>
  <c r="J1065" i="19"/>
  <c r="J1063" i="19"/>
  <c r="J1061" i="19"/>
  <c r="J1059" i="19"/>
  <c r="J1057" i="19"/>
  <c r="J1055" i="19"/>
  <c r="J1053" i="19"/>
  <c r="J1051" i="19"/>
  <c r="J1049" i="19"/>
  <c r="J1047" i="19"/>
  <c r="J1045" i="19"/>
  <c r="J1043" i="19"/>
  <c r="J1041" i="19"/>
  <c r="J1039" i="19"/>
  <c r="J1037" i="19"/>
  <c r="J1035" i="19"/>
  <c r="J1033" i="19"/>
  <c r="J1031" i="19"/>
  <c r="J1029" i="19"/>
  <c r="J1027" i="19"/>
  <c r="J1025" i="19"/>
  <c r="J1023" i="19"/>
  <c r="J1021" i="19"/>
  <c r="J1019" i="19"/>
  <c r="J1017" i="19"/>
  <c r="J1015" i="19"/>
  <c r="J1013" i="19"/>
  <c r="J1011" i="19"/>
  <c r="J1009" i="19"/>
  <c r="J1007" i="19"/>
  <c r="J1005" i="19"/>
  <c r="J1003" i="19"/>
  <c r="J1001" i="19"/>
  <c r="J999" i="19"/>
  <c r="J997" i="19"/>
  <c r="J995" i="19"/>
  <c r="J993" i="19"/>
  <c r="J991" i="19"/>
  <c r="J989" i="19"/>
  <c r="J987" i="19"/>
  <c r="J985" i="19"/>
  <c r="J983" i="19"/>
  <c r="J981" i="19"/>
  <c r="J979" i="19"/>
  <c r="J977" i="19"/>
  <c r="J975" i="19"/>
  <c r="J973" i="19"/>
  <c r="J971" i="19"/>
  <c r="J969" i="19"/>
  <c r="J967" i="19"/>
  <c r="J965" i="19"/>
  <c r="J963" i="19"/>
  <c r="J961" i="19"/>
  <c r="J959" i="19"/>
  <c r="J957" i="19"/>
  <c r="J955" i="19"/>
  <c r="J953" i="19"/>
  <c r="J951" i="19"/>
  <c r="J949" i="19"/>
  <c r="J947" i="19"/>
  <c r="J945" i="19"/>
  <c r="J943" i="19"/>
  <c r="J941" i="19"/>
  <c r="J939" i="19"/>
  <c r="J937" i="19"/>
  <c r="J935" i="19"/>
  <c r="J933" i="19"/>
  <c r="J931" i="19"/>
  <c r="J929" i="19"/>
  <c r="J927" i="19"/>
  <c r="J925" i="19"/>
  <c r="J923" i="19"/>
  <c r="J921" i="19"/>
  <c r="J919" i="19"/>
  <c r="J917" i="19"/>
  <c r="J915" i="19"/>
  <c r="J913" i="19"/>
  <c r="J911" i="19"/>
  <c r="J909" i="19"/>
  <c r="J907" i="19"/>
  <c r="J905" i="19"/>
  <c r="J903" i="19"/>
  <c r="J901" i="19"/>
  <c r="J899" i="19"/>
  <c r="J897" i="19"/>
  <c r="J895" i="19"/>
  <c r="J893" i="19"/>
  <c r="J891" i="19"/>
  <c r="J889" i="19"/>
  <c r="J887" i="19"/>
  <c r="J885" i="19"/>
  <c r="J883" i="19"/>
  <c r="J881" i="19"/>
  <c r="J879" i="19"/>
  <c r="J877" i="19"/>
  <c r="J875" i="19"/>
  <c r="J873" i="19"/>
  <c r="J871" i="19"/>
  <c r="J869" i="19"/>
  <c r="J867" i="19"/>
  <c r="J865" i="19"/>
  <c r="J863" i="19"/>
  <c r="J861" i="19"/>
  <c r="J859" i="19"/>
  <c r="J857" i="19"/>
  <c r="J855" i="19"/>
  <c r="J853" i="19"/>
  <c r="J966" i="19"/>
  <c r="J964" i="19"/>
  <c r="J962" i="19"/>
  <c r="J960" i="19"/>
  <c r="J958" i="19"/>
  <c r="J956" i="19"/>
  <c r="J954" i="19"/>
  <c r="J952" i="19"/>
  <c r="J950" i="19"/>
  <c r="J948" i="19"/>
  <c r="J946" i="19"/>
  <c r="J944" i="19"/>
  <c r="J942" i="19"/>
  <c r="J940" i="19"/>
  <c r="J938" i="19"/>
  <c r="J936" i="19"/>
  <c r="J934" i="19"/>
  <c r="J932" i="19"/>
  <c r="J930" i="19"/>
  <c r="J928" i="19"/>
  <c r="J926" i="19"/>
  <c r="J924" i="19"/>
  <c r="J922" i="19"/>
  <c r="J920" i="19"/>
  <c r="J918" i="19"/>
  <c r="J916" i="19"/>
  <c r="J914" i="19"/>
  <c r="J912" i="19"/>
  <c r="J910" i="19"/>
  <c r="J908" i="19"/>
  <c r="J906" i="19"/>
  <c r="J904" i="19"/>
  <c r="J902" i="19"/>
  <c r="J900" i="19"/>
  <c r="J898" i="19"/>
  <c r="J896" i="19"/>
  <c r="J894" i="19"/>
  <c r="J892" i="19"/>
  <c r="J890" i="19"/>
  <c r="J888" i="19"/>
  <c r="J886" i="19"/>
  <c r="J884" i="19"/>
  <c r="J882" i="19"/>
  <c r="J880" i="19"/>
  <c r="J878" i="19"/>
  <c r="J876" i="19"/>
  <c r="J874" i="19"/>
  <c r="J872" i="19"/>
  <c r="J870" i="19"/>
  <c r="J868" i="19"/>
  <c r="J866" i="19"/>
  <c r="J864" i="19"/>
  <c r="J862" i="19"/>
  <c r="J860" i="19"/>
  <c r="J858" i="19"/>
  <c r="J856" i="19"/>
  <c r="J854" i="19"/>
  <c r="J852" i="19"/>
  <c r="J851" i="19"/>
  <c r="J849" i="19"/>
  <c r="J847" i="19"/>
  <c r="J845" i="19"/>
  <c r="J843" i="19"/>
  <c r="J841" i="19"/>
  <c r="J839" i="19"/>
  <c r="J837" i="19"/>
  <c r="J835" i="19"/>
  <c r="J833" i="19"/>
  <c r="J831" i="19"/>
  <c r="J829" i="19"/>
  <c r="J827" i="19"/>
  <c r="J825" i="19"/>
  <c r="J823" i="19"/>
  <c r="J821" i="19"/>
  <c r="J819" i="19"/>
  <c r="J817" i="19"/>
  <c r="J815" i="19"/>
  <c r="J813" i="19"/>
  <c r="J811" i="19"/>
  <c r="J809" i="19"/>
  <c r="J807" i="19"/>
  <c r="J805" i="19"/>
  <c r="J803" i="19"/>
  <c r="J801" i="19"/>
  <c r="J799" i="19"/>
  <c r="J797" i="19"/>
  <c r="J795" i="19"/>
  <c r="J793" i="19"/>
  <c r="J791" i="19"/>
  <c r="J789" i="19"/>
  <c r="J787" i="19"/>
  <c r="J785" i="19"/>
  <c r="J783" i="19"/>
  <c r="J781" i="19"/>
  <c r="J779" i="19"/>
  <c r="J777" i="19"/>
  <c r="J775" i="19"/>
  <c r="J773" i="19"/>
  <c r="J771" i="19"/>
  <c r="J769" i="19"/>
  <c r="J767" i="19"/>
  <c r="J765" i="19"/>
  <c r="J763" i="19"/>
  <c r="J761" i="19"/>
  <c r="J759" i="19"/>
  <c r="J757" i="19"/>
  <c r="J755" i="19"/>
  <c r="J753" i="19"/>
  <c r="J751" i="19"/>
  <c r="J749" i="19"/>
  <c r="J747" i="19"/>
  <c r="J745" i="19"/>
  <c r="J743" i="19"/>
  <c r="J741" i="19"/>
  <c r="J739" i="19"/>
  <c r="J737" i="19"/>
  <c r="J735" i="19"/>
  <c r="J733" i="19"/>
  <c r="J731" i="19"/>
  <c r="J729" i="19"/>
  <c r="J727" i="19"/>
  <c r="J725" i="19"/>
  <c r="J723" i="19"/>
  <c r="J721" i="19"/>
  <c r="J719" i="19"/>
  <c r="J717" i="19"/>
  <c r="J715" i="19"/>
  <c r="J713" i="19"/>
  <c r="J711" i="19"/>
  <c r="J709" i="19"/>
  <c r="J707" i="19"/>
  <c r="J705" i="19"/>
  <c r="J703" i="19"/>
  <c r="J701" i="19"/>
  <c r="J699" i="19"/>
  <c r="J697" i="19"/>
  <c r="J695" i="19"/>
  <c r="J693" i="19"/>
  <c r="J691" i="19"/>
  <c r="J689" i="19"/>
  <c r="J687" i="19"/>
  <c r="J685" i="19"/>
  <c r="J683" i="19"/>
  <c r="J681" i="19"/>
  <c r="J679" i="19"/>
  <c r="J677" i="19"/>
  <c r="J675" i="19"/>
  <c r="J673" i="19"/>
  <c r="J671" i="19"/>
  <c r="J669" i="19"/>
  <c r="J667" i="19"/>
  <c r="J665" i="19"/>
  <c r="J663" i="19"/>
  <c r="J661" i="19"/>
  <c r="J659" i="19"/>
  <c r="J657" i="19"/>
  <c r="J655" i="19"/>
  <c r="J653" i="19"/>
  <c r="J651" i="19"/>
  <c r="J649" i="19"/>
  <c r="J647" i="19"/>
  <c r="J645" i="19"/>
  <c r="J643" i="19"/>
  <c r="J641" i="19"/>
  <c r="J639" i="19"/>
  <c r="J637" i="19"/>
  <c r="J635" i="19"/>
  <c r="J633" i="19"/>
  <c r="J631" i="19"/>
  <c r="J629" i="19"/>
  <c r="J627" i="19"/>
  <c r="J625" i="19"/>
  <c r="J850" i="19"/>
  <c r="J848" i="19"/>
  <c r="J846" i="19"/>
  <c r="J844" i="19"/>
  <c r="J842" i="19"/>
  <c r="J840" i="19"/>
  <c r="J838" i="19"/>
  <c r="J836" i="19"/>
  <c r="J834" i="19"/>
  <c r="J832" i="19"/>
  <c r="J830" i="19"/>
  <c r="J828" i="19"/>
  <c r="J826" i="19"/>
  <c r="J824" i="19"/>
  <c r="J822" i="19"/>
  <c r="J820" i="19"/>
  <c r="J818" i="19"/>
  <c r="J816" i="19"/>
  <c r="J814" i="19"/>
  <c r="J812" i="19"/>
  <c r="J810" i="19"/>
  <c r="J808" i="19"/>
  <c r="J806" i="19"/>
  <c r="J804" i="19"/>
  <c r="J802" i="19"/>
  <c r="J800" i="19"/>
  <c r="J798" i="19"/>
  <c r="J796" i="19"/>
  <c r="J794" i="19"/>
  <c r="J792" i="19"/>
  <c r="J790" i="19"/>
  <c r="J788" i="19"/>
  <c r="J786" i="19"/>
  <c r="J784" i="19"/>
  <c r="J782" i="19"/>
  <c r="J780" i="19"/>
  <c r="J778" i="19"/>
  <c r="J776" i="19"/>
  <c r="J774" i="19"/>
  <c r="J772" i="19"/>
  <c r="J770" i="19"/>
  <c r="J768" i="19"/>
  <c r="J766" i="19"/>
  <c r="J764" i="19"/>
  <c r="J762" i="19"/>
  <c r="J760" i="19"/>
  <c r="J758" i="19"/>
  <c r="J756" i="19"/>
  <c r="J754" i="19"/>
  <c r="J752" i="19"/>
  <c r="J750" i="19"/>
  <c r="J748" i="19"/>
  <c r="J746" i="19"/>
  <c r="J744" i="19"/>
  <c r="J742" i="19"/>
  <c r="J740" i="19"/>
  <c r="J738" i="19"/>
  <c r="J736" i="19"/>
  <c r="J734" i="19"/>
  <c r="J732" i="19"/>
  <c r="J730" i="19"/>
  <c r="J728" i="19"/>
  <c r="J726" i="19"/>
  <c r="J724" i="19"/>
  <c r="J722" i="19"/>
  <c r="J720" i="19"/>
  <c r="J718" i="19"/>
  <c r="J716" i="19"/>
  <c r="J714" i="19"/>
  <c r="J712" i="19"/>
  <c r="J710" i="19"/>
  <c r="J708" i="19"/>
  <c r="J706" i="19"/>
  <c r="J704" i="19"/>
  <c r="J702" i="19"/>
  <c r="J700" i="19"/>
  <c r="J698" i="19"/>
  <c r="J696" i="19"/>
  <c r="J694" i="19"/>
  <c r="J692" i="19"/>
  <c r="J690" i="19"/>
  <c r="J688" i="19"/>
  <c r="J686" i="19"/>
  <c r="J684" i="19"/>
  <c r="J682" i="19"/>
  <c r="J680" i="19"/>
  <c r="J678" i="19"/>
  <c r="J676" i="19"/>
  <c r="J674" i="19"/>
  <c r="J672" i="19"/>
  <c r="J670" i="19"/>
  <c r="J668" i="19"/>
  <c r="J666" i="19"/>
  <c r="J664" i="19"/>
  <c r="J662" i="19"/>
  <c r="J660" i="19"/>
  <c r="J658" i="19"/>
  <c r="J656" i="19"/>
  <c r="J654" i="19"/>
  <c r="J652" i="19"/>
  <c r="J650" i="19"/>
  <c r="J648" i="19"/>
  <c r="J646" i="19"/>
  <c r="J644" i="19"/>
  <c r="J642" i="19"/>
  <c r="J640" i="19"/>
  <c r="J638" i="19"/>
  <c r="J636" i="19"/>
  <c r="J634" i="19"/>
  <c r="J632" i="19"/>
  <c r="J630" i="19"/>
  <c r="J628" i="19"/>
  <c r="J626" i="19"/>
  <c r="J624" i="19"/>
  <c r="J622" i="19"/>
  <c r="J620" i="19"/>
  <c r="J618" i="19"/>
  <c r="J616" i="19"/>
  <c r="J614" i="19"/>
  <c r="J612" i="19"/>
  <c r="J610" i="19"/>
  <c r="J608" i="19"/>
  <c r="J606" i="19"/>
  <c r="J604" i="19"/>
  <c r="J602" i="19"/>
  <c r="J600" i="19"/>
  <c r="J598" i="19"/>
  <c r="J596" i="19"/>
  <c r="J594" i="19"/>
  <c r="J592" i="19"/>
  <c r="J590" i="19"/>
  <c r="J588" i="19"/>
  <c r="J586" i="19"/>
  <c r="J584" i="19"/>
  <c r="J582" i="19"/>
  <c r="J580" i="19"/>
  <c r="J578" i="19"/>
  <c r="J576" i="19"/>
  <c r="J574" i="19"/>
  <c r="J572" i="19"/>
  <c r="J570" i="19"/>
  <c r="J568" i="19"/>
  <c r="J566" i="19"/>
  <c r="J564" i="19"/>
  <c r="J562" i="19"/>
  <c r="J560" i="19"/>
  <c r="J558" i="19"/>
  <c r="J556" i="19"/>
  <c r="J554" i="19"/>
  <c r="J552" i="19"/>
  <c r="J550" i="19"/>
  <c r="J548" i="19"/>
  <c r="J546" i="19"/>
  <c r="J544" i="19"/>
  <c r="J542" i="19"/>
  <c r="J540" i="19"/>
  <c r="J538" i="19"/>
  <c r="J536" i="19"/>
  <c r="J534" i="19"/>
  <c r="J532" i="19"/>
  <c r="J530" i="19"/>
  <c r="J528" i="19"/>
  <c r="J526" i="19"/>
  <c r="J524" i="19"/>
  <c r="J522" i="19"/>
  <c r="J520" i="19"/>
  <c r="J518" i="19"/>
  <c r="J516" i="19"/>
  <c r="J514" i="19"/>
  <c r="J512" i="19"/>
  <c r="J510" i="19"/>
  <c r="J508" i="19"/>
  <c r="J506" i="19"/>
  <c r="J504" i="19"/>
  <c r="J502" i="19"/>
  <c r="J500" i="19"/>
  <c r="J498" i="19"/>
  <c r="J496" i="19"/>
  <c r="J494" i="19"/>
  <c r="J492" i="19"/>
  <c r="J490" i="19"/>
  <c r="J488" i="19"/>
  <c r="J486" i="19"/>
  <c r="J484" i="19"/>
  <c r="J482" i="19"/>
  <c r="J480" i="19"/>
  <c r="J478" i="19"/>
  <c r="J476" i="19"/>
  <c r="J474" i="19"/>
  <c r="J472" i="19"/>
  <c r="J470" i="19"/>
  <c r="J468" i="19"/>
  <c r="J466" i="19"/>
  <c r="J464" i="19"/>
  <c r="J462" i="19"/>
  <c r="J460" i="19"/>
  <c r="J458" i="19"/>
  <c r="J456" i="19"/>
  <c r="J454" i="19"/>
  <c r="J452" i="19"/>
  <c r="J450" i="19"/>
  <c r="J448" i="19"/>
  <c r="J446" i="19"/>
  <c r="J444" i="19"/>
  <c r="J442" i="19"/>
  <c r="J440" i="19"/>
  <c r="J438" i="19"/>
  <c r="J436" i="19"/>
  <c r="J434" i="19"/>
  <c r="J432" i="19"/>
  <c r="J430" i="19"/>
  <c r="J428" i="19"/>
  <c r="J426" i="19"/>
  <c r="J424" i="19"/>
  <c r="J422" i="19"/>
  <c r="J420" i="19"/>
  <c r="J418" i="19"/>
  <c r="J416" i="19"/>
  <c r="J414" i="19"/>
  <c r="J412" i="19"/>
  <c r="J410" i="19"/>
  <c r="J408" i="19"/>
  <c r="J406" i="19"/>
  <c r="J404" i="19"/>
  <c r="J402" i="19"/>
  <c r="J400" i="19"/>
  <c r="J398" i="19"/>
  <c r="J623" i="19"/>
  <c r="J621" i="19"/>
  <c r="J619" i="19"/>
  <c r="J617" i="19"/>
  <c r="J615" i="19"/>
  <c r="J613" i="19"/>
  <c r="J611" i="19"/>
  <c r="J609" i="19"/>
  <c r="J607" i="19"/>
  <c r="J605" i="19"/>
  <c r="J603" i="19"/>
  <c r="J601" i="19"/>
  <c r="J599" i="19"/>
  <c r="J597" i="19"/>
  <c r="J595" i="19"/>
  <c r="J593" i="19"/>
  <c r="J591" i="19"/>
  <c r="J589" i="19"/>
  <c r="J587" i="19"/>
  <c r="J585" i="19"/>
  <c r="J583" i="19"/>
  <c r="J581" i="19"/>
  <c r="J579" i="19"/>
  <c r="J577" i="19"/>
  <c r="J575" i="19"/>
  <c r="J573" i="19"/>
  <c r="J571" i="19"/>
  <c r="J569" i="19"/>
  <c r="J567" i="19"/>
  <c r="J565" i="19"/>
  <c r="J563" i="19"/>
  <c r="J561" i="19"/>
  <c r="J559" i="19"/>
  <c r="J557" i="19"/>
  <c r="J555" i="19"/>
  <c r="J553" i="19"/>
  <c r="J551" i="19"/>
  <c r="J549" i="19"/>
  <c r="J547" i="19"/>
  <c r="J545" i="19"/>
  <c r="J543" i="19"/>
  <c r="J541" i="19"/>
  <c r="J539" i="19"/>
  <c r="J537" i="19"/>
  <c r="J535" i="19"/>
  <c r="J533" i="19"/>
  <c r="J531" i="19"/>
  <c r="J529" i="19"/>
  <c r="J527" i="19"/>
  <c r="J525" i="19"/>
  <c r="J523" i="19"/>
  <c r="J521" i="19"/>
  <c r="J519" i="19"/>
  <c r="J517" i="19"/>
  <c r="J515" i="19"/>
  <c r="J513" i="19"/>
  <c r="J511" i="19"/>
  <c r="J509" i="19"/>
  <c r="J507" i="19"/>
  <c r="J505" i="19"/>
  <c r="J503" i="19"/>
  <c r="J501" i="19"/>
  <c r="J499" i="19"/>
  <c r="J497" i="19"/>
  <c r="J495" i="19"/>
  <c r="J493" i="19"/>
  <c r="J491" i="19"/>
  <c r="J489" i="19"/>
  <c r="J487" i="19"/>
  <c r="J485" i="19"/>
  <c r="J483" i="19"/>
  <c r="J481" i="19"/>
  <c r="J479" i="19"/>
  <c r="J477" i="19"/>
  <c r="J475" i="19"/>
  <c r="J473" i="19"/>
  <c r="J471" i="19"/>
  <c r="J469" i="19"/>
  <c r="J467" i="19"/>
  <c r="J465" i="19"/>
  <c r="J463" i="19"/>
  <c r="J461" i="19"/>
  <c r="J459" i="19"/>
  <c r="J457" i="19"/>
  <c r="J455" i="19"/>
  <c r="J453" i="19"/>
  <c r="J451" i="19"/>
  <c r="J449" i="19"/>
  <c r="J447" i="19"/>
  <c r="J445" i="19"/>
  <c r="J443" i="19"/>
  <c r="J441" i="19"/>
  <c r="J439" i="19"/>
  <c r="J437" i="19"/>
  <c r="J435" i="19"/>
  <c r="J433" i="19"/>
  <c r="J431" i="19"/>
  <c r="J429" i="19"/>
  <c r="J427" i="19"/>
  <c r="J425" i="19"/>
  <c r="J423" i="19"/>
  <c r="J421" i="19"/>
  <c r="J419" i="19"/>
  <c r="J417" i="19"/>
  <c r="J415" i="19"/>
  <c r="J413" i="19"/>
  <c r="J411" i="19"/>
  <c r="J409" i="19"/>
  <c r="J407" i="19"/>
  <c r="J405" i="19"/>
  <c r="J403" i="19"/>
  <c r="J401" i="19"/>
  <c r="J399" i="19"/>
  <c r="J397" i="19"/>
  <c r="L1109" i="19"/>
  <c r="L1107" i="19"/>
  <c r="L1105" i="19"/>
  <c r="L1103" i="19"/>
  <c r="L1101" i="19"/>
  <c r="L1099" i="19"/>
  <c r="L1097" i="19"/>
  <c r="L1095" i="19"/>
  <c r="L1093" i="19"/>
  <c r="L1091" i="19"/>
  <c r="L1089" i="19"/>
  <c r="L1087" i="19"/>
  <c r="L1085" i="19"/>
  <c r="L1083" i="19"/>
  <c r="L1081" i="19"/>
  <c r="L1108" i="19"/>
  <c r="L1106" i="19"/>
  <c r="L1104" i="19"/>
  <c r="L1102" i="19"/>
  <c r="L1100" i="19"/>
  <c r="L1098" i="19"/>
  <c r="L1096" i="19"/>
  <c r="L1094" i="19"/>
  <c r="L1092" i="19"/>
  <c r="L1090" i="19"/>
  <c r="L1088" i="19"/>
  <c r="L1086" i="19"/>
  <c r="L1084" i="19"/>
  <c r="L1082" i="19"/>
  <c r="L1080" i="19"/>
  <c r="L1078" i="19"/>
  <c r="L1076" i="19"/>
  <c r="L1074" i="19"/>
  <c r="L1072" i="19"/>
  <c r="L1070" i="19"/>
  <c r="L1068" i="19"/>
  <c r="L1066" i="19"/>
  <c r="L1064" i="19"/>
  <c r="L1062" i="19"/>
  <c r="L1060" i="19"/>
  <c r="L1058" i="19"/>
  <c r="L1056" i="19"/>
  <c r="L1054" i="19"/>
  <c r="L1052" i="19"/>
  <c r="L1050" i="19"/>
  <c r="L1048" i="19"/>
  <c r="L1046" i="19"/>
  <c r="L1044" i="19"/>
  <c r="L1042" i="19"/>
  <c r="L1040" i="19"/>
  <c r="L1038" i="19"/>
  <c r="L1036" i="19"/>
  <c r="L1034" i="19"/>
  <c r="L1032" i="19"/>
  <c r="L1030" i="19"/>
  <c r="L1028" i="19"/>
  <c r="L1026" i="19"/>
  <c r="L1024" i="19"/>
  <c r="L1022" i="19"/>
  <c r="L1020" i="19"/>
  <c r="L1018" i="19"/>
  <c r="L1016" i="19"/>
  <c r="L1014" i="19"/>
  <c r="L1012" i="19"/>
  <c r="L1010" i="19"/>
  <c r="L1008" i="19"/>
  <c r="L1006" i="19"/>
  <c r="L1004" i="19"/>
  <c r="L1002" i="19"/>
  <c r="L1000" i="19"/>
  <c r="L998" i="19"/>
  <c r="L996" i="19"/>
  <c r="L994" i="19"/>
  <c r="L992" i="19"/>
  <c r="L990" i="19"/>
  <c r="L988" i="19"/>
  <c r="L986" i="19"/>
  <c r="L984" i="19"/>
  <c r="L982" i="19"/>
  <c r="L980" i="19"/>
  <c r="L978" i="19"/>
  <c r="L976" i="19"/>
  <c r="L974" i="19"/>
  <c r="L972" i="19"/>
  <c r="L970" i="19"/>
  <c r="L968" i="19"/>
  <c r="L1079" i="19"/>
  <c r="L1077" i="19"/>
  <c r="L1075" i="19"/>
  <c r="L1073" i="19"/>
  <c r="L1071" i="19"/>
  <c r="L1069" i="19"/>
  <c r="L1067" i="19"/>
  <c r="L1065" i="19"/>
  <c r="L1063" i="19"/>
  <c r="L1061" i="19"/>
  <c r="L1059" i="19"/>
  <c r="L1057" i="19"/>
  <c r="L1055" i="19"/>
  <c r="L1053" i="19"/>
  <c r="L1051" i="19"/>
  <c r="L1049" i="19"/>
  <c r="L1047" i="19"/>
  <c r="L1045" i="19"/>
  <c r="L1043" i="19"/>
  <c r="L1041" i="19"/>
  <c r="L1039" i="19"/>
  <c r="L1037" i="19"/>
  <c r="L1035" i="19"/>
  <c r="L1033" i="19"/>
  <c r="L1031" i="19"/>
  <c r="L1029" i="19"/>
  <c r="L1027" i="19"/>
  <c r="L1025" i="19"/>
  <c r="L1023" i="19"/>
  <c r="L1021" i="19"/>
  <c r="L1019" i="19"/>
  <c r="L1017" i="19"/>
  <c r="L1015" i="19"/>
  <c r="L1013" i="19"/>
  <c r="L1011" i="19"/>
  <c r="L1009" i="19"/>
  <c r="L1007" i="19"/>
  <c r="L1005" i="19"/>
  <c r="L1003" i="19"/>
  <c r="L1001" i="19"/>
  <c r="L999" i="19"/>
  <c r="L997" i="19"/>
  <c r="L995" i="19"/>
  <c r="L993" i="19"/>
  <c r="L991" i="19"/>
  <c r="L989" i="19"/>
  <c r="L987" i="19"/>
  <c r="L985" i="19"/>
  <c r="L983" i="19"/>
  <c r="L981" i="19"/>
  <c r="L979" i="19"/>
  <c r="L977" i="19"/>
  <c r="L975" i="19"/>
  <c r="L973" i="19"/>
  <c r="L971" i="19"/>
  <c r="L969" i="19"/>
  <c r="L967" i="19"/>
  <c r="L966" i="19"/>
  <c r="L965" i="19"/>
  <c r="L963" i="19"/>
  <c r="L961" i="19"/>
  <c r="L959" i="19"/>
  <c r="L957" i="19"/>
  <c r="L955" i="19"/>
  <c r="L953" i="19"/>
  <c r="L951" i="19"/>
  <c r="L949" i="19"/>
  <c r="L947" i="19"/>
  <c r="L945" i="19"/>
  <c r="L943" i="19"/>
  <c r="L941" i="19"/>
  <c r="L939" i="19"/>
  <c r="L937" i="19"/>
  <c r="L935" i="19"/>
  <c r="L933" i="19"/>
  <c r="L931" i="19"/>
  <c r="L929" i="19"/>
  <c r="L927" i="19"/>
  <c r="L925" i="19"/>
  <c r="L923" i="19"/>
  <c r="L921" i="19"/>
  <c r="L919" i="19"/>
  <c r="L917" i="19"/>
  <c r="L915" i="19"/>
  <c r="L913" i="19"/>
  <c r="L911" i="19"/>
  <c r="L909" i="19"/>
  <c r="L907" i="19"/>
  <c r="L905" i="19"/>
  <c r="L903" i="19"/>
  <c r="L901" i="19"/>
  <c r="L899" i="19"/>
  <c r="L897" i="19"/>
  <c r="L895" i="19"/>
  <c r="L893" i="19"/>
  <c r="L891" i="19"/>
  <c r="L889" i="19"/>
  <c r="L887" i="19"/>
  <c r="L885" i="19"/>
  <c r="L883" i="19"/>
  <c r="L881" i="19"/>
  <c r="L879" i="19"/>
  <c r="L877" i="19"/>
  <c r="L875" i="19"/>
  <c r="L873" i="19"/>
  <c r="L871" i="19"/>
  <c r="L869" i="19"/>
  <c r="L867" i="19"/>
  <c r="L865" i="19"/>
  <c r="L863" i="19"/>
  <c r="L861" i="19"/>
  <c r="L859" i="19"/>
  <c r="L857" i="19"/>
  <c r="L855" i="19"/>
  <c r="L853" i="19"/>
  <c r="L964" i="19"/>
  <c r="L962" i="19"/>
  <c r="L960" i="19"/>
  <c r="L958" i="19"/>
  <c r="L956" i="19"/>
  <c r="L954" i="19"/>
  <c r="L952" i="19"/>
  <c r="L950" i="19"/>
  <c r="L948" i="19"/>
  <c r="L946" i="19"/>
  <c r="L944" i="19"/>
  <c r="L942" i="19"/>
  <c r="L940" i="19"/>
  <c r="L938" i="19"/>
  <c r="L936" i="19"/>
  <c r="L934" i="19"/>
  <c r="L932" i="19"/>
  <c r="L930" i="19"/>
  <c r="L928" i="19"/>
  <c r="L926" i="19"/>
  <c r="L924" i="19"/>
  <c r="L922" i="19"/>
  <c r="L920" i="19"/>
  <c r="L918" i="19"/>
  <c r="L916" i="19"/>
  <c r="L914" i="19"/>
  <c r="L912" i="19"/>
  <c r="L910" i="19"/>
  <c r="L908" i="19"/>
  <c r="L906" i="19"/>
  <c r="L904" i="19"/>
  <c r="L902" i="19"/>
  <c r="L900" i="19"/>
  <c r="L898" i="19"/>
  <c r="L896" i="19"/>
  <c r="L894" i="19"/>
  <c r="L892" i="19"/>
  <c r="L890" i="19"/>
  <c r="L888" i="19"/>
  <c r="L886" i="19"/>
  <c r="L884" i="19"/>
  <c r="L882" i="19"/>
  <c r="L880" i="19"/>
  <c r="L878" i="19"/>
  <c r="L876" i="19"/>
  <c r="L874" i="19"/>
  <c r="L872" i="19"/>
  <c r="L870" i="19"/>
  <c r="L868" i="19"/>
  <c r="L866" i="19"/>
  <c r="L864" i="19"/>
  <c r="L862" i="19"/>
  <c r="L860" i="19"/>
  <c r="L858" i="19"/>
  <c r="L856" i="19"/>
  <c r="L854" i="19"/>
  <c r="L852" i="19"/>
  <c r="L851" i="19"/>
  <c r="L849" i="19"/>
  <c r="L847" i="19"/>
  <c r="L845" i="19"/>
  <c r="L843" i="19"/>
  <c r="L841" i="19"/>
  <c r="L839" i="19"/>
  <c r="L837" i="19"/>
  <c r="L835" i="19"/>
  <c r="L833" i="19"/>
  <c r="L831" i="19"/>
  <c r="L829" i="19"/>
  <c r="L827" i="19"/>
  <c r="L825" i="19"/>
  <c r="L823" i="19"/>
  <c r="L821" i="19"/>
  <c r="L819" i="19"/>
  <c r="L817" i="19"/>
  <c r="L815" i="19"/>
  <c r="L813" i="19"/>
  <c r="L811" i="19"/>
  <c r="L809" i="19"/>
  <c r="L807" i="19"/>
  <c r="L805" i="19"/>
  <c r="L803" i="19"/>
  <c r="L801" i="19"/>
  <c r="L799" i="19"/>
  <c r="L797" i="19"/>
  <c r="L795" i="19"/>
  <c r="L793" i="19"/>
  <c r="L791" i="19"/>
  <c r="L789" i="19"/>
  <c r="L787" i="19"/>
  <c r="L785" i="19"/>
  <c r="L783" i="19"/>
  <c r="L781" i="19"/>
  <c r="L779" i="19"/>
  <c r="L777" i="19"/>
  <c r="L775" i="19"/>
  <c r="L773" i="19"/>
  <c r="L771" i="19"/>
  <c r="L769" i="19"/>
  <c r="L767" i="19"/>
  <c r="L765" i="19"/>
  <c r="L763" i="19"/>
  <c r="L761" i="19"/>
  <c r="L759" i="19"/>
  <c r="L757" i="19"/>
  <c r="L755" i="19"/>
  <c r="L753" i="19"/>
  <c r="L751" i="19"/>
  <c r="L749" i="19"/>
  <c r="L747" i="19"/>
  <c r="L745" i="19"/>
  <c r="L743" i="19"/>
  <c r="L741" i="19"/>
  <c r="L739" i="19"/>
  <c r="L737" i="19"/>
  <c r="L735" i="19"/>
  <c r="L733" i="19"/>
  <c r="L731" i="19"/>
  <c r="L729" i="19"/>
  <c r="L727" i="19"/>
  <c r="L725" i="19"/>
  <c r="L723" i="19"/>
  <c r="L721" i="19"/>
  <c r="L719" i="19"/>
  <c r="L717" i="19"/>
  <c r="L715" i="19"/>
  <c r="L713" i="19"/>
  <c r="L711" i="19"/>
  <c r="L709" i="19"/>
  <c r="L707" i="19"/>
  <c r="L705" i="19"/>
  <c r="L703" i="19"/>
  <c r="L701" i="19"/>
  <c r="L699" i="19"/>
  <c r="L697" i="19"/>
  <c r="L695" i="19"/>
  <c r="L693" i="19"/>
  <c r="L691" i="19"/>
  <c r="L689" i="19"/>
  <c r="L687" i="19"/>
  <c r="L685" i="19"/>
  <c r="L683" i="19"/>
  <c r="L681" i="19"/>
  <c r="L679" i="19"/>
  <c r="L677" i="19"/>
  <c r="L675" i="19"/>
  <c r="L673" i="19"/>
  <c r="L671" i="19"/>
  <c r="L669" i="19"/>
  <c r="L667" i="19"/>
  <c r="L665" i="19"/>
  <c r="L663" i="19"/>
  <c r="L661" i="19"/>
  <c r="L659" i="19"/>
  <c r="L657" i="19"/>
  <c r="L655" i="19"/>
  <c r="L653" i="19"/>
  <c r="L651" i="19"/>
  <c r="L649" i="19"/>
  <c r="L647" i="19"/>
  <c r="L645" i="19"/>
  <c r="L643" i="19"/>
  <c r="L641" i="19"/>
  <c r="L639" i="19"/>
  <c r="L637" i="19"/>
  <c r="L635" i="19"/>
  <c r="L633" i="19"/>
  <c r="L631" i="19"/>
  <c r="L629" i="19"/>
  <c r="L627" i="19"/>
  <c r="L625" i="19"/>
  <c r="L850" i="19"/>
  <c r="L848" i="19"/>
  <c r="L846" i="19"/>
  <c r="L844" i="19"/>
  <c r="L842" i="19"/>
  <c r="L840" i="19"/>
  <c r="L838" i="19"/>
  <c r="L836" i="19"/>
  <c r="L834" i="19"/>
  <c r="L832" i="19"/>
  <c r="L830" i="19"/>
  <c r="L828" i="19"/>
  <c r="L826" i="19"/>
  <c r="L824" i="19"/>
  <c r="L822" i="19"/>
  <c r="L820" i="19"/>
  <c r="L818" i="19"/>
  <c r="L816" i="19"/>
  <c r="L814" i="19"/>
  <c r="L812" i="19"/>
  <c r="L810" i="19"/>
  <c r="L808" i="19"/>
  <c r="L806" i="19"/>
  <c r="L804" i="19"/>
  <c r="L802" i="19"/>
  <c r="L800" i="19"/>
  <c r="L798" i="19"/>
  <c r="L796" i="19"/>
  <c r="L794" i="19"/>
  <c r="L792" i="19"/>
  <c r="L790" i="19"/>
  <c r="L788" i="19"/>
  <c r="L786" i="19"/>
  <c r="L784" i="19"/>
  <c r="L782" i="19"/>
  <c r="L780" i="19"/>
  <c r="L778" i="19"/>
  <c r="L776" i="19"/>
  <c r="L774" i="19"/>
  <c r="L772" i="19"/>
  <c r="L770" i="19"/>
  <c r="L768" i="19"/>
  <c r="L766" i="19"/>
  <c r="L764" i="19"/>
  <c r="L762" i="19"/>
  <c r="L760" i="19"/>
  <c r="L758" i="19"/>
  <c r="L756" i="19"/>
  <c r="L754" i="19"/>
  <c r="L752" i="19"/>
  <c r="L750" i="19"/>
  <c r="L748" i="19"/>
  <c r="L746" i="19"/>
  <c r="L744" i="19"/>
  <c r="L742" i="19"/>
  <c r="L740" i="19"/>
  <c r="L738" i="19"/>
  <c r="L736" i="19"/>
  <c r="L734" i="19"/>
  <c r="L732" i="19"/>
  <c r="L730" i="19"/>
  <c r="L728" i="19"/>
  <c r="L726" i="19"/>
  <c r="L724" i="19"/>
  <c r="L722" i="19"/>
  <c r="L720" i="19"/>
  <c r="L718" i="19"/>
  <c r="L716" i="19"/>
  <c r="L714" i="19"/>
  <c r="L712" i="19"/>
  <c r="L710" i="19"/>
  <c r="L708" i="19"/>
  <c r="L706" i="19"/>
  <c r="L704" i="19"/>
  <c r="L702" i="19"/>
  <c r="L700" i="19"/>
  <c r="L698" i="19"/>
  <c r="L696" i="19"/>
  <c r="L694" i="19"/>
  <c r="L692" i="19"/>
  <c r="L690" i="19"/>
  <c r="L688" i="19"/>
  <c r="L686" i="19"/>
  <c r="L684" i="19"/>
  <c r="L682" i="19"/>
  <c r="L680" i="19"/>
  <c r="L678" i="19"/>
  <c r="L676" i="19"/>
  <c r="L674" i="19"/>
  <c r="L672" i="19"/>
  <c r="L670" i="19"/>
  <c r="L668" i="19"/>
  <c r="L666" i="19"/>
  <c r="L664" i="19"/>
  <c r="L662" i="19"/>
  <c r="L660" i="19"/>
  <c r="L658" i="19"/>
  <c r="L656" i="19"/>
  <c r="L654" i="19"/>
  <c r="L652" i="19"/>
  <c r="L650" i="19"/>
  <c r="L648" i="19"/>
  <c r="L646" i="19"/>
  <c r="L644" i="19"/>
  <c r="L642" i="19"/>
  <c r="L640" i="19"/>
  <c r="L638" i="19"/>
  <c r="L636" i="19"/>
  <c r="L634" i="19"/>
  <c r="L632" i="19"/>
  <c r="L630" i="19"/>
  <c r="L628" i="19"/>
  <c r="L626" i="19"/>
  <c r="L624" i="19"/>
  <c r="L622" i="19"/>
  <c r="L620" i="19"/>
  <c r="L618" i="19"/>
  <c r="L616" i="19"/>
  <c r="L614" i="19"/>
  <c r="L612" i="19"/>
  <c r="L610" i="19"/>
  <c r="L608" i="19"/>
  <c r="L606" i="19"/>
  <c r="L604" i="19"/>
  <c r="L602" i="19"/>
  <c r="L600" i="19"/>
  <c r="L598" i="19"/>
  <c r="L596" i="19"/>
  <c r="L594" i="19"/>
  <c r="L592" i="19"/>
  <c r="L590" i="19"/>
  <c r="L588" i="19"/>
  <c r="L586" i="19"/>
  <c r="L584" i="19"/>
  <c r="L582" i="19"/>
  <c r="L580" i="19"/>
  <c r="L578" i="19"/>
  <c r="L576" i="19"/>
  <c r="L574" i="19"/>
  <c r="L572" i="19"/>
  <c r="L570" i="19"/>
  <c r="L568" i="19"/>
  <c r="L566" i="19"/>
  <c r="L564" i="19"/>
  <c r="L562" i="19"/>
  <c r="L560" i="19"/>
  <c r="L558" i="19"/>
  <c r="L556" i="19"/>
  <c r="L554" i="19"/>
  <c r="L552" i="19"/>
  <c r="L550" i="19"/>
  <c r="L548" i="19"/>
  <c r="L546" i="19"/>
  <c r="L544" i="19"/>
  <c r="L542" i="19"/>
  <c r="L540" i="19"/>
  <c r="L538" i="19"/>
  <c r="L536" i="19"/>
  <c r="L534" i="19"/>
  <c r="L532" i="19"/>
  <c r="L530" i="19"/>
  <c r="L528" i="19"/>
  <c r="L526" i="19"/>
  <c r="L524" i="19"/>
  <c r="L522" i="19"/>
  <c r="L520" i="19"/>
  <c r="L518" i="19"/>
  <c r="L516" i="19"/>
  <c r="L514" i="19"/>
  <c r="L512" i="19"/>
  <c r="L510" i="19"/>
  <c r="L508" i="19"/>
  <c r="L506" i="19"/>
  <c r="L504" i="19"/>
  <c r="L502" i="19"/>
  <c r="L500" i="19"/>
  <c r="L498" i="19"/>
  <c r="L496" i="19"/>
  <c r="L494" i="19"/>
  <c r="L492" i="19"/>
  <c r="L490" i="19"/>
  <c r="L488" i="19"/>
  <c r="L486" i="19"/>
  <c r="L484" i="19"/>
  <c r="L482" i="19"/>
  <c r="L480" i="19"/>
  <c r="L478" i="19"/>
  <c r="L476" i="19"/>
  <c r="L474" i="19"/>
  <c r="L472" i="19"/>
  <c r="L470" i="19"/>
  <c r="L468" i="19"/>
  <c r="L466" i="19"/>
  <c r="L464" i="19"/>
  <c r="L462" i="19"/>
  <c r="L460" i="19"/>
  <c r="L458" i="19"/>
  <c r="L456" i="19"/>
  <c r="L454" i="19"/>
  <c r="L452" i="19"/>
  <c r="L450" i="19"/>
  <c r="L448" i="19"/>
  <c r="L446" i="19"/>
  <c r="L444" i="19"/>
  <c r="L442" i="19"/>
  <c r="L440" i="19"/>
  <c r="L438" i="19"/>
  <c r="L436" i="19"/>
  <c r="L434" i="19"/>
  <c r="L432" i="19"/>
  <c r="L430" i="19"/>
  <c r="L428" i="19"/>
  <c r="L426" i="19"/>
  <c r="L424" i="19"/>
  <c r="L422" i="19"/>
  <c r="L420" i="19"/>
  <c r="L418" i="19"/>
  <c r="L416" i="19"/>
  <c r="L414" i="19"/>
  <c r="L412" i="19"/>
  <c r="L410" i="19"/>
  <c r="L408" i="19"/>
  <c r="L406" i="19"/>
  <c r="L404" i="19"/>
  <c r="L402" i="19"/>
  <c r="L400" i="19"/>
  <c r="L398" i="19"/>
  <c r="L623" i="19"/>
  <c r="L621" i="19"/>
  <c r="L619" i="19"/>
  <c r="L617" i="19"/>
  <c r="L615" i="19"/>
  <c r="L613" i="19"/>
  <c r="L611" i="19"/>
  <c r="L609" i="19"/>
  <c r="L607" i="19"/>
  <c r="L605" i="19"/>
  <c r="L603" i="19"/>
  <c r="L601" i="19"/>
  <c r="L599" i="19"/>
  <c r="L597" i="19"/>
  <c r="L595" i="19"/>
  <c r="L593" i="19"/>
  <c r="L591" i="19"/>
  <c r="L589" i="19"/>
  <c r="L587" i="19"/>
  <c r="L585" i="19"/>
  <c r="L583" i="19"/>
  <c r="L581" i="19"/>
  <c r="L579" i="19"/>
  <c r="L577" i="19"/>
  <c r="L575" i="19"/>
  <c r="L573" i="19"/>
  <c r="L571" i="19"/>
  <c r="L569" i="19"/>
  <c r="L567" i="19"/>
  <c r="L565" i="19"/>
  <c r="L563" i="19"/>
  <c r="L561" i="19"/>
  <c r="L559" i="19"/>
  <c r="L557" i="19"/>
  <c r="L555" i="19"/>
  <c r="L553" i="19"/>
  <c r="L551" i="19"/>
  <c r="L549" i="19"/>
  <c r="L547" i="19"/>
  <c r="L545" i="19"/>
  <c r="L543" i="19"/>
  <c r="L541" i="19"/>
  <c r="L539" i="19"/>
  <c r="L537" i="19"/>
  <c r="L535" i="19"/>
  <c r="L533" i="19"/>
  <c r="L531" i="19"/>
  <c r="L529" i="19"/>
  <c r="L527" i="19"/>
  <c r="L525" i="19"/>
  <c r="L523" i="19"/>
  <c r="L521" i="19"/>
  <c r="L519" i="19"/>
  <c r="L517" i="19"/>
  <c r="L515" i="19"/>
  <c r="L513" i="19"/>
  <c r="L511" i="19"/>
  <c r="L509" i="19"/>
  <c r="L507" i="19"/>
  <c r="L505" i="19"/>
  <c r="L503" i="19"/>
  <c r="L501" i="19"/>
  <c r="L499" i="19"/>
  <c r="L497" i="19"/>
  <c r="L495" i="19"/>
  <c r="L493" i="19"/>
  <c r="L491" i="19"/>
  <c r="L489" i="19"/>
  <c r="L487" i="19"/>
  <c r="L485" i="19"/>
  <c r="L483" i="19"/>
  <c r="L481" i="19"/>
  <c r="L479" i="19"/>
  <c r="L477" i="19"/>
  <c r="L475" i="19"/>
  <c r="L473" i="19"/>
  <c r="L471" i="19"/>
  <c r="L469" i="19"/>
  <c r="L467" i="19"/>
  <c r="L465" i="19"/>
  <c r="L463" i="19"/>
  <c r="L461" i="19"/>
  <c r="L459" i="19"/>
  <c r="L457" i="19"/>
  <c r="L455" i="19"/>
  <c r="L453" i="19"/>
  <c r="L451" i="19"/>
  <c r="L449" i="19"/>
  <c r="L447" i="19"/>
  <c r="L445" i="19"/>
  <c r="L443" i="19"/>
  <c r="L441" i="19"/>
  <c r="L439" i="19"/>
  <c r="L437" i="19"/>
  <c r="L435" i="19"/>
  <c r="L433" i="19"/>
  <c r="L431" i="19"/>
  <c r="L429" i="19"/>
  <c r="L427" i="19"/>
  <c r="L425" i="19"/>
  <c r="L423" i="19"/>
  <c r="L421" i="19"/>
  <c r="L419" i="19"/>
  <c r="L417" i="19"/>
  <c r="L415" i="19"/>
  <c r="L413" i="19"/>
  <c r="L411" i="19"/>
  <c r="L409" i="19"/>
  <c r="L407" i="19"/>
  <c r="L405" i="19"/>
  <c r="L403" i="19"/>
  <c r="L401" i="19"/>
  <c r="L399" i="19"/>
  <c r="L397" i="19"/>
  <c r="N1109" i="19"/>
  <c r="N1107" i="19"/>
  <c r="N1105" i="19"/>
  <c r="N1103" i="19"/>
  <c r="N1101" i="19"/>
  <c r="N1099" i="19"/>
  <c r="N1097" i="19"/>
  <c r="N1095" i="19"/>
  <c r="N1093" i="19"/>
  <c r="N1091" i="19"/>
  <c r="N1089" i="19"/>
  <c r="N1087" i="19"/>
  <c r="N1085" i="19"/>
  <c r="N1083" i="19"/>
  <c r="N1081" i="19"/>
  <c r="N1108" i="19"/>
  <c r="N1106" i="19"/>
  <c r="N1104" i="19"/>
  <c r="N1102" i="19"/>
  <c r="N1100" i="19"/>
  <c r="N1098" i="19"/>
  <c r="N1096" i="19"/>
  <c r="N1094" i="19"/>
  <c r="N1092" i="19"/>
  <c r="N1090" i="19"/>
  <c r="N1088" i="19"/>
  <c r="N1086" i="19"/>
  <c r="N1084" i="19"/>
  <c r="N1082" i="19"/>
  <c r="N1080" i="19"/>
  <c r="N1079" i="19"/>
  <c r="N1078" i="19"/>
  <c r="N1076" i="19"/>
  <c r="N1074" i="19"/>
  <c r="N1072" i="19"/>
  <c r="N1070" i="19"/>
  <c r="N1068" i="19"/>
  <c r="N1066" i="19"/>
  <c r="N1064" i="19"/>
  <c r="N1062" i="19"/>
  <c r="N1060" i="19"/>
  <c r="N1058" i="19"/>
  <c r="N1056" i="19"/>
  <c r="N1054" i="19"/>
  <c r="N1052" i="19"/>
  <c r="N1050" i="19"/>
  <c r="N1048" i="19"/>
  <c r="N1046" i="19"/>
  <c r="N1044" i="19"/>
  <c r="N1042" i="19"/>
  <c r="N1040" i="19"/>
  <c r="N1038" i="19"/>
  <c r="N1036" i="19"/>
  <c r="N1034" i="19"/>
  <c r="N1032" i="19"/>
  <c r="N1030" i="19"/>
  <c r="N1028" i="19"/>
  <c r="N1026" i="19"/>
  <c r="N1024" i="19"/>
  <c r="N1022" i="19"/>
  <c r="N1020" i="19"/>
  <c r="N1018" i="19"/>
  <c r="N1016" i="19"/>
  <c r="N1014" i="19"/>
  <c r="N1012" i="19"/>
  <c r="N1010" i="19"/>
  <c r="N1008" i="19"/>
  <c r="N1006" i="19"/>
  <c r="N1004" i="19"/>
  <c r="N1002" i="19"/>
  <c r="N1000" i="19"/>
  <c r="N998" i="19"/>
  <c r="N996" i="19"/>
  <c r="N994" i="19"/>
  <c r="N992" i="19"/>
  <c r="N990" i="19"/>
  <c r="N988" i="19"/>
  <c r="N986" i="19"/>
  <c r="N984" i="19"/>
  <c r="N982" i="19"/>
  <c r="N980" i="19"/>
  <c r="N978" i="19"/>
  <c r="N976" i="19"/>
  <c r="N974" i="19"/>
  <c r="N972" i="19"/>
  <c r="N970" i="19"/>
  <c r="N968" i="19"/>
  <c r="N966" i="19"/>
  <c r="N1077" i="19"/>
  <c r="N1075" i="19"/>
  <c r="N1073" i="19"/>
  <c r="N1071" i="19"/>
  <c r="N1069" i="19"/>
  <c r="N1067" i="19"/>
  <c r="N1065" i="19"/>
  <c r="N1063" i="19"/>
  <c r="N1061" i="19"/>
  <c r="N1059" i="19"/>
  <c r="N1057" i="19"/>
  <c r="N1055" i="19"/>
  <c r="N1053" i="19"/>
  <c r="N1051" i="19"/>
  <c r="N1049" i="19"/>
  <c r="N1047" i="19"/>
  <c r="N1045" i="19"/>
  <c r="N1043" i="19"/>
  <c r="N1041" i="19"/>
  <c r="N1039" i="19"/>
  <c r="N1037" i="19"/>
  <c r="N1035" i="19"/>
  <c r="N1033" i="19"/>
  <c r="N1031" i="19"/>
  <c r="N1029" i="19"/>
  <c r="N1027" i="19"/>
  <c r="N1025" i="19"/>
  <c r="N1023" i="19"/>
  <c r="N1021" i="19"/>
  <c r="N1019" i="19"/>
  <c r="N1017" i="19"/>
  <c r="N1015" i="19"/>
  <c r="N1013" i="19"/>
  <c r="N1011" i="19"/>
  <c r="N1009" i="19"/>
  <c r="N1007" i="19"/>
  <c r="N1005" i="19"/>
  <c r="N1003" i="19"/>
  <c r="N1001" i="19"/>
  <c r="N999" i="19"/>
  <c r="N997" i="19"/>
  <c r="N995" i="19"/>
  <c r="N993" i="19"/>
  <c r="N991" i="19"/>
  <c r="N989" i="19"/>
  <c r="N987" i="19"/>
  <c r="N985" i="19"/>
  <c r="N983" i="19"/>
  <c r="N981" i="19"/>
  <c r="N979" i="19"/>
  <c r="N977" i="19"/>
  <c r="N975" i="19"/>
  <c r="N973" i="19"/>
  <c r="N971" i="19"/>
  <c r="N969" i="19"/>
  <c r="N967" i="19"/>
  <c r="N965" i="19"/>
  <c r="N963" i="19"/>
  <c r="N961" i="19"/>
  <c r="N959" i="19"/>
  <c r="N957" i="19"/>
  <c r="N955" i="19"/>
  <c r="N953" i="19"/>
  <c r="N951" i="19"/>
  <c r="N949" i="19"/>
  <c r="N947" i="19"/>
  <c r="N945" i="19"/>
  <c r="N943" i="19"/>
  <c r="N941" i="19"/>
  <c r="N939" i="19"/>
  <c r="N937" i="19"/>
  <c r="N935" i="19"/>
  <c r="N933" i="19"/>
  <c r="N931" i="19"/>
  <c r="N929" i="19"/>
  <c r="N927" i="19"/>
  <c r="N925" i="19"/>
  <c r="N923" i="19"/>
  <c r="N921" i="19"/>
  <c r="N919" i="19"/>
  <c r="N917" i="19"/>
  <c r="N915" i="19"/>
  <c r="N913" i="19"/>
  <c r="N911" i="19"/>
  <c r="N909" i="19"/>
  <c r="N907" i="19"/>
  <c r="N905" i="19"/>
  <c r="N903" i="19"/>
  <c r="N901" i="19"/>
  <c r="N899" i="19"/>
  <c r="N897" i="19"/>
  <c r="N895" i="19"/>
  <c r="N893" i="19"/>
  <c r="N891" i="19"/>
  <c r="N889" i="19"/>
  <c r="N887" i="19"/>
  <c r="N885" i="19"/>
  <c r="N883" i="19"/>
  <c r="N881" i="19"/>
  <c r="N879" i="19"/>
  <c r="N877" i="19"/>
  <c r="N875" i="19"/>
  <c r="N873" i="19"/>
  <c r="N871" i="19"/>
  <c r="N869" i="19"/>
  <c r="N867" i="19"/>
  <c r="N865" i="19"/>
  <c r="N863" i="19"/>
  <c r="N861" i="19"/>
  <c r="N859" i="19"/>
  <c r="N857" i="19"/>
  <c r="N855" i="19"/>
  <c r="N853" i="19"/>
  <c r="N964" i="19"/>
  <c r="N962" i="19"/>
  <c r="N960" i="19"/>
  <c r="N958" i="19"/>
  <c r="N956" i="19"/>
  <c r="N954" i="19"/>
  <c r="N952" i="19"/>
  <c r="N950" i="19"/>
  <c r="N948" i="19"/>
  <c r="N946" i="19"/>
  <c r="N944" i="19"/>
  <c r="N942" i="19"/>
  <c r="N940" i="19"/>
  <c r="N938" i="19"/>
  <c r="N936" i="19"/>
  <c r="N934" i="19"/>
  <c r="N932" i="19"/>
  <c r="N930" i="19"/>
  <c r="N928" i="19"/>
  <c r="N926" i="19"/>
  <c r="N924" i="19"/>
  <c r="N922" i="19"/>
  <c r="N920" i="19"/>
  <c r="N918" i="19"/>
  <c r="N916" i="19"/>
  <c r="N914" i="19"/>
  <c r="N912" i="19"/>
  <c r="N910" i="19"/>
  <c r="N908" i="19"/>
  <c r="N906" i="19"/>
  <c r="N904" i="19"/>
  <c r="N902" i="19"/>
  <c r="N900" i="19"/>
  <c r="N898" i="19"/>
  <c r="N896" i="19"/>
  <c r="N894" i="19"/>
  <c r="N892" i="19"/>
  <c r="N890" i="19"/>
  <c r="N888" i="19"/>
  <c r="N886" i="19"/>
  <c r="N884" i="19"/>
  <c r="N882" i="19"/>
  <c r="N880" i="19"/>
  <c r="N878" i="19"/>
  <c r="N876" i="19"/>
  <c r="N874" i="19"/>
  <c r="N872" i="19"/>
  <c r="N870" i="19"/>
  <c r="N868" i="19"/>
  <c r="N866" i="19"/>
  <c r="N864" i="19"/>
  <c r="N862" i="19"/>
  <c r="N860" i="19"/>
  <c r="N858" i="19"/>
  <c r="N856" i="19"/>
  <c r="N854" i="19"/>
  <c r="N852" i="19"/>
  <c r="N851" i="19"/>
  <c r="N849" i="19"/>
  <c r="N847" i="19"/>
  <c r="N845" i="19"/>
  <c r="N843" i="19"/>
  <c r="N841" i="19"/>
  <c r="N839" i="19"/>
  <c r="N837" i="19"/>
  <c r="N835" i="19"/>
  <c r="N833" i="19"/>
  <c r="N831" i="19"/>
  <c r="N829" i="19"/>
  <c r="N827" i="19"/>
  <c r="N825" i="19"/>
  <c r="N823" i="19"/>
  <c r="N821" i="19"/>
  <c r="N819" i="19"/>
  <c r="N817" i="19"/>
  <c r="N815" i="19"/>
  <c r="N813" i="19"/>
  <c r="N811" i="19"/>
  <c r="N809" i="19"/>
  <c r="N807" i="19"/>
  <c r="N805" i="19"/>
  <c r="N803" i="19"/>
  <c r="N801" i="19"/>
  <c r="N799" i="19"/>
  <c r="N797" i="19"/>
  <c r="N795" i="19"/>
  <c r="N793" i="19"/>
  <c r="N791" i="19"/>
  <c r="N789" i="19"/>
  <c r="N787" i="19"/>
  <c r="N785" i="19"/>
  <c r="N783" i="19"/>
  <c r="N781" i="19"/>
  <c r="N779" i="19"/>
  <c r="N777" i="19"/>
  <c r="N775" i="19"/>
  <c r="N773" i="19"/>
  <c r="N771" i="19"/>
  <c r="N769" i="19"/>
  <c r="N767" i="19"/>
  <c r="N765" i="19"/>
  <c r="N763" i="19"/>
  <c r="N761" i="19"/>
  <c r="N759" i="19"/>
  <c r="N757" i="19"/>
  <c r="N755" i="19"/>
  <c r="N753" i="19"/>
  <c r="N751" i="19"/>
  <c r="N749" i="19"/>
  <c r="N747" i="19"/>
  <c r="N745" i="19"/>
  <c r="N743" i="19"/>
  <c r="N741" i="19"/>
  <c r="N739" i="19"/>
  <c r="N737" i="19"/>
  <c r="N735" i="19"/>
  <c r="N733" i="19"/>
  <c r="N731" i="19"/>
  <c r="N729" i="19"/>
  <c r="N727" i="19"/>
  <c r="N725" i="19"/>
  <c r="N723" i="19"/>
  <c r="N721" i="19"/>
  <c r="N719" i="19"/>
  <c r="N717" i="19"/>
  <c r="N715" i="19"/>
  <c r="N713" i="19"/>
  <c r="N711" i="19"/>
  <c r="N709" i="19"/>
  <c r="N707" i="19"/>
  <c r="N705" i="19"/>
  <c r="N703" i="19"/>
  <c r="N701" i="19"/>
  <c r="N699" i="19"/>
  <c r="N697" i="19"/>
  <c r="N695" i="19"/>
  <c r="N693" i="19"/>
  <c r="N691" i="19"/>
  <c r="N689" i="19"/>
  <c r="N687" i="19"/>
  <c r="N685" i="19"/>
  <c r="N683" i="19"/>
  <c r="N681" i="19"/>
  <c r="N679" i="19"/>
  <c r="N677" i="19"/>
  <c r="N675" i="19"/>
  <c r="N673" i="19"/>
  <c r="N671" i="19"/>
  <c r="N669" i="19"/>
  <c r="N667" i="19"/>
  <c r="N665" i="19"/>
  <c r="N663" i="19"/>
  <c r="N661" i="19"/>
  <c r="N659" i="19"/>
  <c r="N657" i="19"/>
  <c r="N655" i="19"/>
  <c r="N653" i="19"/>
  <c r="N651" i="19"/>
  <c r="N649" i="19"/>
  <c r="N647" i="19"/>
  <c r="N645" i="19"/>
  <c r="N643" i="19"/>
  <c r="N641" i="19"/>
  <c r="N639" i="19"/>
  <c r="N637" i="19"/>
  <c r="N635" i="19"/>
  <c r="N633" i="19"/>
  <c r="N631" i="19"/>
  <c r="N629" i="19"/>
  <c r="N627" i="19"/>
  <c r="N625" i="19"/>
  <c r="N850" i="19"/>
  <c r="N848" i="19"/>
  <c r="N846" i="19"/>
  <c r="N844" i="19"/>
  <c r="N842" i="19"/>
  <c r="N840" i="19"/>
  <c r="N838" i="19"/>
  <c r="N836" i="19"/>
  <c r="N834" i="19"/>
  <c r="N832" i="19"/>
  <c r="N830" i="19"/>
  <c r="N828" i="19"/>
  <c r="N826" i="19"/>
  <c r="N824" i="19"/>
  <c r="N822" i="19"/>
  <c r="N820" i="19"/>
  <c r="N818" i="19"/>
  <c r="N816" i="19"/>
  <c r="N814" i="19"/>
  <c r="N812" i="19"/>
  <c r="N810" i="19"/>
  <c r="N808" i="19"/>
  <c r="N806" i="19"/>
  <c r="N804" i="19"/>
  <c r="N802" i="19"/>
  <c r="N800" i="19"/>
  <c r="N798" i="19"/>
  <c r="N796" i="19"/>
  <c r="N794" i="19"/>
  <c r="N792" i="19"/>
  <c r="N790" i="19"/>
  <c r="N788" i="19"/>
  <c r="N786" i="19"/>
  <c r="N784" i="19"/>
  <c r="N782" i="19"/>
  <c r="N780" i="19"/>
  <c r="N778" i="19"/>
  <c r="N776" i="19"/>
  <c r="N774" i="19"/>
  <c r="N772" i="19"/>
  <c r="N770" i="19"/>
  <c r="N768" i="19"/>
  <c r="N766" i="19"/>
  <c r="N764" i="19"/>
  <c r="N762" i="19"/>
  <c r="N760" i="19"/>
  <c r="N758" i="19"/>
  <c r="N756" i="19"/>
  <c r="N754" i="19"/>
  <c r="N752" i="19"/>
  <c r="N750" i="19"/>
  <c r="N748" i="19"/>
  <c r="N746" i="19"/>
  <c r="N744" i="19"/>
  <c r="N742" i="19"/>
  <c r="N740" i="19"/>
  <c r="N738" i="19"/>
  <c r="N736" i="19"/>
  <c r="N734" i="19"/>
  <c r="N732" i="19"/>
  <c r="N730" i="19"/>
  <c r="N728" i="19"/>
  <c r="N726" i="19"/>
  <c r="N724" i="19"/>
  <c r="N722" i="19"/>
  <c r="N720" i="19"/>
  <c r="N718" i="19"/>
  <c r="N716" i="19"/>
  <c r="N714" i="19"/>
  <c r="N712" i="19"/>
  <c r="N710" i="19"/>
  <c r="N708" i="19"/>
  <c r="N706" i="19"/>
  <c r="N704" i="19"/>
  <c r="N702" i="19"/>
  <c r="N700" i="19"/>
  <c r="N698" i="19"/>
  <c r="N696" i="19"/>
  <c r="N694" i="19"/>
  <c r="N692" i="19"/>
  <c r="N690" i="19"/>
  <c r="N688" i="19"/>
  <c r="N686" i="19"/>
  <c r="N684" i="19"/>
  <c r="N682" i="19"/>
  <c r="N680" i="19"/>
  <c r="N678" i="19"/>
  <c r="N676" i="19"/>
  <c r="N674" i="19"/>
  <c r="N672" i="19"/>
  <c r="N670" i="19"/>
  <c r="N668" i="19"/>
  <c r="N666" i="19"/>
  <c r="N664" i="19"/>
  <c r="N662" i="19"/>
  <c r="N660" i="19"/>
  <c r="N658" i="19"/>
  <c r="N656" i="19"/>
  <c r="N654" i="19"/>
  <c r="N652" i="19"/>
  <c r="N650" i="19"/>
  <c r="N648" i="19"/>
  <c r="N646" i="19"/>
  <c r="N644" i="19"/>
  <c r="N642" i="19"/>
  <c r="N640" i="19"/>
  <c r="N638" i="19"/>
  <c r="N636" i="19"/>
  <c r="N634" i="19"/>
  <c r="N632" i="19"/>
  <c r="N630" i="19"/>
  <c r="N628" i="19"/>
  <c r="N626" i="19"/>
  <c r="N624" i="19"/>
  <c r="N622" i="19"/>
  <c r="N620" i="19"/>
  <c r="N618" i="19"/>
  <c r="N616" i="19"/>
  <c r="N614" i="19"/>
  <c r="N612" i="19"/>
  <c r="N610" i="19"/>
  <c r="N608" i="19"/>
  <c r="N606" i="19"/>
  <c r="N604" i="19"/>
  <c r="N602" i="19"/>
  <c r="N600" i="19"/>
  <c r="N598" i="19"/>
  <c r="N596" i="19"/>
  <c r="N594" i="19"/>
  <c r="N592" i="19"/>
  <c r="N590" i="19"/>
  <c r="N588" i="19"/>
  <c r="N586" i="19"/>
  <c r="N584" i="19"/>
  <c r="N582" i="19"/>
  <c r="N580" i="19"/>
  <c r="N578" i="19"/>
  <c r="N576" i="19"/>
  <c r="N574" i="19"/>
  <c r="N572" i="19"/>
  <c r="N570" i="19"/>
  <c r="N568" i="19"/>
  <c r="N566" i="19"/>
  <c r="N564" i="19"/>
  <c r="N562" i="19"/>
  <c r="N560" i="19"/>
  <c r="N558" i="19"/>
  <c r="N556" i="19"/>
  <c r="N554" i="19"/>
  <c r="N552" i="19"/>
  <c r="N550" i="19"/>
  <c r="N548" i="19"/>
  <c r="N546" i="19"/>
  <c r="N544" i="19"/>
  <c r="N542" i="19"/>
  <c r="N540" i="19"/>
  <c r="N538" i="19"/>
  <c r="N536" i="19"/>
  <c r="N534" i="19"/>
  <c r="N532" i="19"/>
  <c r="N530" i="19"/>
  <c r="N528" i="19"/>
  <c r="N526" i="19"/>
  <c r="N524" i="19"/>
  <c r="N522" i="19"/>
  <c r="N520" i="19"/>
  <c r="N518" i="19"/>
  <c r="N516" i="19"/>
  <c r="N514" i="19"/>
  <c r="N512" i="19"/>
  <c r="N510" i="19"/>
  <c r="N508" i="19"/>
  <c r="N506" i="19"/>
  <c r="N504" i="19"/>
  <c r="N502" i="19"/>
  <c r="N500" i="19"/>
  <c r="N498" i="19"/>
  <c r="N496" i="19"/>
  <c r="N494" i="19"/>
  <c r="N492" i="19"/>
  <c r="N490" i="19"/>
  <c r="N488" i="19"/>
  <c r="N486" i="19"/>
  <c r="N484" i="19"/>
  <c r="N482" i="19"/>
  <c r="N480" i="19"/>
  <c r="N478" i="19"/>
  <c r="N476" i="19"/>
  <c r="N474" i="19"/>
  <c r="N472" i="19"/>
  <c r="N470" i="19"/>
  <c r="N468" i="19"/>
  <c r="N466" i="19"/>
  <c r="N464" i="19"/>
  <c r="N462" i="19"/>
  <c r="N460" i="19"/>
  <c r="N458" i="19"/>
  <c r="N456" i="19"/>
  <c r="N454" i="19"/>
  <c r="N452" i="19"/>
  <c r="N450" i="19"/>
  <c r="N448" i="19"/>
  <c r="N446" i="19"/>
  <c r="N444" i="19"/>
  <c r="N442" i="19"/>
  <c r="N440" i="19"/>
  <c r="N438" i="19"/>
  <c r="N436" i="19"/>
  <c r="N434" i="19"/>
  <c r="N432" i="19"/>
  <c r="N430" i="19"/>
  <c r="N428" i="19"/>
  <c r="N426" i="19"/>
  <c r="N424" i="19"/>
  <c r="N422" i="19"/>
  <c r="N420" i="19"/>
  <c r="N418" i="19"/>
  <c r="N416" i="19"/>
  <c r="N414" i="19"/>
  <c r="N412" i="19"/>
  <c r="N410" i="19"/>
  <c r="N408" i="19"/>
  <c r="N406" i="19"/>
  <c r="N404" i="19"/>
  <c r="N402" i="19"/>
  <c r="N400" i="19"/>
  <c r="N398" i="19"/>
  <c r="N623" i="19"/>
  <c r="N621" i="19"/>
  <c r="N619" i="19"/>
  <c r="N617" i="19"/>
  <c r="N615" i="19"/>
  <c r="N613" i="19"/>
  <c r="N611" i="19"/>
  <c r="N609" i="19"/>
  <c r="N607" i="19"/>
  <c r="N605" i="19"/>
  <c r="N603" i="19"/>
  <c r="N601" i="19"/>
  <c r="N599" i="19"/>
  <c r="N597" i="19"/>
  <c r="N595" i="19"/>
  <c r="N593" i="19"/>
  <c r="N591" i="19"/>
  <c r="N589" i="19"/>
  <c r="N587" i="19"/>
  <c r="N585" i="19"/>
  <c r="N583" i="19"/>
  <c r="N581" i="19"/>
  <c r="N579" i="19"/>
  <c r="N577" i="19"/>
  <c r="N575" i="19"/>
  <c r="N573" i="19"/>
  <c r="N571" i="19"/>
  <c r="N569" i="19"/>
  <c r="N567" i="19"/>
  <c r="N565" i="19"/>
  <c r="N563" i="19"/>
  <c r="N561" i="19"/>
  <c r="N559" i="19"/>
  <c r="N557" i="19"/>
  <c r="N555" i="19"/>
  <c r="N553" i="19"/>
  <c r="N551" i="19"/>
  <c r="N549" i="19"/>
  <c r="N547" i="19"/>
  <c r="N545" i="19"/>
  <c r="N543" i="19"/>
  <c r="N541" i="19"/>
  <c r="N539" i="19"/>
  <c r="N537" i="19"/>
  <c r="N535" i="19"/>
  <c r="N533" i="19"/>
  <c r="N531" i="19"/>
  <c r="N529" i="19"/>
  <c r="N527" i="19"/>
  <c r="N525" i="19"/>
  <c r="N523" i="19"/>
  <c r="N521" i="19"/>
  <c r="N519" i="19"/>
  <c r="N517" i="19"/>
  <c r="N515" i="19"/>
  <c r="N513" i="19"/>
  <c r="N511" i="19"/>
  <c r="N509" i="19"/>
  <c r="N507" i="19"/>
  <c r="N505" i="19"/>
  <c r="N503" i="19"/>
  <c r="N501" i="19"/>
  <c r="N499" i="19"/>
  <c r="N497" i="19"/>
  <c r="N495" i="19"/>
  <c r="N493" i="19"/>
  <c r="N491" i="19"/>
  <c r="N489" i="19"/>
  <c r="N487" i="19"/>
  <c r="N485" i="19"/>
  <c r="N483" i="19"/>
  <c r="N481" i="19"/>
  <c r="N479" i="19"/>
  <c r="N477" i="19"/>
  <c r="N475" i="19"/>
  <c r="N473" i="19"/>
  <c r="N471" i="19"/>
  <c r="N469" i="19"/>
  <c r="N467" i="19"/>
  <c r="N465" i="19"/>
  <c r="N463" i="19"/>
  <c r="N461" i="19"/>
  <c r="N459" i="19"/>
  <c r="N457" i="19"/>
  <c r="N455" i="19"/>
  <c r="N453" i="19"/>
  <c r="N451" i="19"/>
  <c r="N449" i="19"/>
  <c r="N447" i="19"/>
  <c r="N445" i="19"/>
  <c r="N443" i="19"/>
  <c r="N441" i="19"/>
  <c r="N439" i="19"/>
  <c r="N437" i="19"/>
  <c r="N435" i="19"/>
  <c r="N433" i="19"/>
  <c r="N431" i="19"/>
  <c r="N429" i="19"/>
  <c r="N427" i="19"/>
  <c r="N425" i="19"/>
  <c r="N423" i="19"/>
  <c r="N421" i="19"/>
  <c r="N419" i="19"/>
  <c r="N417" i="19"/>
  <c r="N415" i="19"/>
  <c r="N413" i="19"/>
  <c r="N411" i="19"/>
  <c r="N409" i="19"/>
  <c r="N407" i="19"/>
  <c r="N405" i="19"/>
  <c r="N403" i="19"/>
  <c r="N401" i="19"/>
  <c r="N399" i="19"/>
  <c r="N397" i="19"/>
  <c r="P1109" i="19"/>
  <c r="P1107" i="19"/>
  <c r="P1105" i="19"/>
  <c r="P1103" i="19"/>
  <c r="P1101" i="19"/>
  <c r="P1099" i="19"/>
  <c r="P1097" i="19"/>
  <c r="P1095" i="19"/>
  <c r="P1093" i="19"/>
  <c r="P1091" i="19"/>
  <c r="P1089" i="19"/>
  <c r="P1087" i="19"/>
  <c r="P1085" i="19"/>
  <c r="P1083" i="19"/>
  <c r="P1081" i="19"/>
  <c r="P1079" i="19"/>
  <c r="P1108" i="19"/>
  <c r="P1106" i="19"/>
  <c r="P1104" i="19"/>
  <c r="P1102" i="19"/>
  <c r="P1100" i="19"/>
  <c r="P1098" i="19"/>
  <c r="P1096" i="19"/>
  <c r="P1094" i="19"/>
  <c r="P1092" i="19"/>
  <c r="P1090" i="19"/>
  <c r="P1088" i="19"/>
  <c r="P1086" i="19"/>
  <c r="P1084" i="19"/>
  <c r="P1082" i="19"/>
  <c r="P1080" i="19"/>
  <c r="P1078" i="19"/>
  <c r="P1076" i="19"/>
  <c r="P1074" i="19"/>
  <c r="P1072" i="19"/>
  <c r="P1070" i="19"/>
  <c r="P1068" i="19"/>
  <c r="P1066" i="19"/>
  <c r="P1064" i="19"/>
  <c r="P1062" i="19"/>
  <c r="P1060" i="19"/>
  <c r="P1058" i="19"/>
  <c r="P1056" i="19"/>
  <c r="P1054" i="19"/>
  <c r="P1052" i="19"/>
  <c r="P1050" i="19"/>
  <c r="P1048" i="19"/>
  <c r="P1046" i="19"/>
  <c r="P1044" i="19"/>
  <c r="P1042" i="19"/>
  <c r="P1040" i="19"/>
  <c r="P1038" i="19"/>
  <c r="P1036" i="19"/>
  <c r="P1034" i="19"/>
  <c r="P1032" i="19"/>
  <c r="P1030" i="19"/>
  <c r="P1028" i="19"/>
  <c r="P1026" i="19"/>
  <c r="P1024" i="19"/>
  <c r="P1022" i="19"/>
  <c r="P1020" i="19"/>
  <c r="P1018" i="19"/>
  <c r="P1016" i="19"/>
  <c r="P1014" i="19"/>
  <c r="P1012" i="19"/>
  <c r="P1010" i="19"/>
  <c r="P1008" i="19"/>
  <c r="P1006" i="19"/>
  <c r="P1004" i="19"/>
  <c r="P1002" i="19"/>
  <c r="P1000" i="19"/>
  <c r="P998" i="19"/>
  <c r="P996" i="19"/>
  <c r="P994" i="19"/>
  <c r="P992" i="19"/>
  <c r="P990" i="19"/>
  <c r="P988" i="19"/>
  <c r="P986" i="19"/>
  <c r="P984" i="19"/>
  <c r="P982" i="19"/>
  <c r="P980" i="19"/>
  <c r="P978" i="19"/>
  <c r="P976" i="19"/>
  <c r="P974" i="19"/>
  <c r="P972" i="19"/>
  <c r="P970" i="19"/>
  <c r="P968" i="19"/>
  <c r="P966" i="19"/>
  <c r="P1077" i="19"/>
  <c r="P1075" i="19"/>
  <c r="P1073" i="19"/>
  <c r="P1071" i="19"/>
  <c r="P1069" i="19"/>
  <c r="P1067" i="19"/>
  <c r="P1065" i="19"/>
  <c r="P1063" i="19"/>
  <c r="P1061" i="19"/>
  <c r="P1059" i="19"/>
  <c r="P1057" i="19"/>
  <c r="P1055" i="19"/>
  <c r="P1053" i="19"/>
  <c r="P1051" i="19"/>
  <c r="P1049" i="19"/>
  <c r="P1047" i="19"/>
  <c r="P1045" i="19"/>
  <c r="P1043" i="19"/>
  <c r="P1041" i="19"/>
  <c r="P1039" i="19"/>
  <c r="P1037" i="19"/>
  <c r="P1035" i="19"/>
  <c r="P1033" i="19"/>
  <c r="P1031" i="19"/>
  <c r="P1029" i="19"/>
  <c r="P1027" i="19"/>
  <c r="P1025" i="19"/>
  <c r="P1023" i="19"/>
  <c r="P1021" i="19"/>
  <c r="P1019" i="19"/>
  <c r="P1017" i="19"/>
  <c r="P1015" i="19"/>
  <c r="P1013" i="19"/>
  <c r="P1011" i="19"/>
  <c r="P1009" i="19"/>
  <c r="P1007" i="19"/>
  <c r="P1005" i="19"/>
  <c r="P1003" i="19"/>
  <c r="P1001" i="19"/>
  <c r="P999" i="19"/>
  <c r="P997" i="19"/>
  <c r="P995" i="19"/>
  <c r="P993" i="19"/>
  <c r="P991" i="19"/>
  <c r="P989" i="19"/>
  <c r="P987" i="19"/>
  <c r="P985" i="19"/>
  <c r="P983" i="19"/>
  <c r="P981" i="19"/>
  <c r="P979" i="19"/>
  <c r="P977" i="19"/>
  <c r="P975" i="19"/>
  <c r="P973" i="19"/>
  <c r="P971" i="19"/>
  <c r="P969" i="19"/>
  <c r="P967" i="19"/>
  <c r="P965" i="19"/>
  <c r="P963" i="19"/>
  <c r="P961" i="19"/>
  <c r="P959" i="19"/>
  <c r="P957" i="19"/>
  <c r="P955" i="19"/>
  <c r="P953" i="19"/>
  <c r="P951" i="19"/>
  <c r="P949" i="19"/>
  <c r="P947" i="19"/>
  <c r="P945" i="19"/>
  <c r="P943" i="19"/>
  <c r="P941" i="19"/>
  <c r="P939" i="19"/>
  <c r="P937" i="19"/>
  <c r="P935" i="19"/>
  <c r="P933" i="19"/>
  <c r="P931" i="19"/>
  <c r="P929" i="19"/>
  <c r="P927" i="19"/>
  <c r="P925" i="19"/>
  <c r="P923" i="19"/>
  <c r="P921" i="19"/>
  <c r="P919" i="19"/>
  <c r="P917" i="19"/>
  <c r="P915" i="19"/>
  <c r="P913" i="19"/>
  <c r="P911" i="19"/>
  <c r="P909" i="19"/>
  <c r="P907" i="19"/>
  <c r="P905" i="19"/>
  <c r="P903" i="19"/>
  <c r="P901" i="19"/>
  <c r="P899" i="19"/>
  <c r="P897" i="19"/>
  <c r="P895" i="19"/>
  <c r="P893" i="19"/>
  <c r="P891" i="19"/>
  <c r="P889" i="19"/>
  <c r="P887" i="19"/>
  <c r="P885" i="19"/>
  <c r="P883" i="19"/>
  <c r="P881" i="19"/>
  <c r="P879" i="19"/>
  <c r="P877" i="19"/>
  <c r="P875" i="19"/>
  <c r="P873" i="19"/>
  <c r="P871" i="19"/>
  <c r="P869" i="19"/>
  <c r="P867" i="19"/>
  <c r="P865" i="19"/>
  <c r="P863" i="19"/>
  <c r="P861" i="19"/>
  <c r="P859" i="19"/>
  <c r="P857" i="19"/>
  <c r="P855" i="19"/>
  <c r="P853" i="19"/>
  <c r="P964" i="19"/>
  <c r="P962" i="19"/>
  <c r="P960" i="19"/>
  <c r="P958" i="19"/>
  <c r="P956" i="19"/>
  <c r="P954" i="19"/>
  <c r="P952" i="19"/>
  <c r="P950" i="19"/>
  <c r="P948" i="19"/>
  <c r="P946" i="19"/>
  <c r="P944" i="19"/>
  <c r="P942" i="19"/>
  <c r="P940" i="19"/>
  <c r="P938" i="19"/>
  <c r="P936" i="19"/>
  <c r="P934" i="19"/>
  <c r="P932" i="19"/>
  <c r="P930" i="19"/>
  <c r="P928" i="19"/>
  <c r="P926" i="19"/>
  <c r="P924" i="19"/>
  <c r="P922" i="19"/>
  <c r="P920" i="19"/>
  <c r="P918" i="19"/>
  <c r="P916" i="19"/>
  <c r="P914" i="19"/>
  <c r="P912" i="19"/>
  <c r="P910" i="19"/>
  <c r="P908" i="19"/>
  <c r="P906" i="19"/>
  <c r="P904" i="19"/>
  <c r="P902" i="19"/>
  <c r="P900" i="19"/>
  <c r="P898" i="19"/>
  <c r="P896" i="19"/>
  <c r="P894" i="19"/>
  <c r="P892" i="19"/>
  <c r="P890" i="19"/>
  <c r="P888" i="19"/>
  <c r="P886" i="19"/>
  <c r="P884" i="19"/>
  <c r="P882" i="19"/>
  <c r="P880" i="19"/>
  <c r="P878" i="19"/>
  <c r="P876" i="19"/>
  <c r="P874" i="19"/>
  <c r="P872" i="19"/>
  <c r="P870" i="19"/>
  <c r="P868" i="19"/>
  <c r="P866" i="19"/>
  <c r="P864" i="19"/>
  <c r="P862" i="19"/>
  <c r="P860" i="19"/>
  <c r="P858" i="19"/>
  <c r="P856" i="19"/>
  <c r="P854" i="19"/>
  <c r="P852" i="19"/>
  <c r="P851" i="19"/>
  <c r="P849" i="19"/>
  <c r="P847" i="19"/>
  <c r="P845" i="19"/>
  <c r="P843" i="19"/>
  <c r="P841" i="19"/>
  <c r="P839" i="19"/>
  <c r="P837" i="19"/>
  <c r="P835" i="19"/>
  <c r="P833" i="19"/>
  <c r="P831" i="19"/>
  <c r="P829" i="19"/>
  <c r="P827" i="19"/>
  <c r="P825" i="19"/>
  <c r="P823" i="19"/>
  <c r="P821" i="19"/>
  <c r="P819" i="19"/>
  <c r="P817" i="19"/>
  <c r="P815" i="19"/>
  <c r="P813" i="19"/>
  <c r="P811" i="19"/>
  <c r="P809" i="19"/>
  <c r="P807" i="19"/>
  <c r="P805" i="19"/>
  <c r="P803" i="19"/>
  <c r="P801" i="19"/>
  <c r="P799" i="19"/>
  <c r="P797" i="19"/>
  <c r="P795" i="19"/>
  <c r="P793" i="19"/>
  <c r="P791" i="19"/>
  <c r="P789" i="19"/>
  <c r="P787" i="19"/>
  <c r="P785" i="19"/>
  <c r="P783" i="19"/>
  <c r="P781" i="19"/>
  <c r="P779" i="19"/>
  <c r="P777" i="19"/>
  <c r="P775" i="19"/>
  <c r="P773" i="19"/>
  <c r="P771" i="19"/>
  <c r="P769" i="19"/>
  <c r="P767" i="19"/>
  <c r="P765" i="19"/>
  <c r="P763" i="19"/>
  <c r="P761" i="19"/>
  <c r="P759" i="19"/>
  <c r="P757" i="19"/>
  <c r="P755" i="19"/>
  <c r="P753" i="19"/>
  <c r="P751" i="19"/>
  <c r="P749" i="19"/>
  <c r="P747" i="19"/>
  <c r="P745" i="19"/>
  <c r="P743" i="19"/>
  <c r="P741" i="19"/>
  <c r="P739" i="19"/>
  <c r="P737" i="19"/>
  <c r="P735" i="19"/>
  <c r="P733" i="19"/>
  <c r="P731" i="19"/>
  <c r="P729" i="19"/>
  <c r="P727" i="19"/>
  <c r="P725" i="19"/>
  <c r="P723" i="19"/>
  <c r="P721" i="19"/>
  <c r="P719" i="19"/>
  <c r="P717" i="19"/>
  <c r="P715" i="19"/>
  <c r="P713" i="19"/>
  <c r="P711" i="19"/>
  <c r="P709" i="19"/>
  <c r="P707" i="19"/>
  <c r="P705" i="19"/>
  <c r="P703" i="19"/>
  <c r="P701" i="19"/>
  <c r="P699" i="19"/>
  <c r="P697" i="19"/>
  <c r="P695" i="19"/>
  <c r="P693" i="19"/>
  <c r="P691" i="19"/>
  <c r="P689" i="19"/>
  <c r="P687" i="19"/>
  <c r="P685" i="19"/>
  <c r="P683" i="19"/>
  <c r="P681" i="19"/>
  <c r="P679" i="19"/>
  <c r="P677" i="19"/>
  <c r="P675" i="19"/>
  <c r="P673" i="19"/>
  <c r="P671" i="19"/>
  <c r="P669" i="19"/>
  <c r="P667" i="19"/>
  <c r="P665" i="19"/>
  <c r="P663" i="19"/>
  <c r="P661" i="19"/>
  <c r="P659" i="19"/>
  <c r="P657" i="19"/>
  <c r="P655" i="19"/>
  <c r="P653" i="19"/>
  <c r="P651" i="19"/>
  <c r="P649" i="19"/>
  <c r="P647" i="19"/>
  <c r="P645" i="19"/>
  <c r="P643" i="19"/>
  <c r="P641" i="19"/>
  <c r="P639" i="19"/>
  <c r="P637" i="19"/>
  <c r="P635" i="19"/>
  <c r="P633" i="19"/>
  <c r="P631" i="19"/>
  <c r="P629" i="19"/>
  <c r="P627" i="19"/>
  <c r="P625" i="19"/>
  <c r="P850" i="19"/>
  <c r="P848" i="19"/>
  <c r="P846" i="19"/>
  <c r="P844" i="19"/>
  <c r="P842" i="19"/>
  <c r="P840" i="19"/>
  <c r="P838" i="19"/>
  <c r="P836" i="19"/>
  <c r="P834" i="19"/>
  <c r="P832" i="19"/>
  <c r="P830" i="19"/>
  <c r="P828" i="19"/>
  <c r="P826" i="19"/>
  <c r="P824" i="19"/>
  <c r="P822" i="19"/>
  <c r="P820" i="19"/>
  <c r="P818" i="19"/>
  <c r="P816" i="19"/>
  <c r="P814" i="19"/>
  <c r="P812" i="19"/>
  <c r="P810" i="19"/>
  <c r="P808" i="19"/>
  <c r="P806" i="19"/>
  <c r="P804" i="19"/>
  <c r="P802" i="19"/>
  <c r="P800" i="19"/>
  <c r="P798" i="19"/>
  <c r="P796" i="19"/>
  <c r="P794" i="19"/>
  <c r="P792" i="19"/>
  <c r="P790" i="19"/>
  <c r="P788" i="19"/>
  <c r="P786" i="19"/>
  <c r="P784" i="19"/>
  <c r="P782" i="19"/>
  <c r="P780" i="19"/>
  <c r="P778" i="19"/>
  <c r="P776" i="19"/>
  <c r="P774" i="19"/>
  <c r="P772" i="19"/>
  <c r="P770" i="19"/>
  <c r="P768" i="19"/>
  <c r="P766" i="19"/>
  <c r="P764" i="19"/>
  <c r="P762" i="19"/>
  <c r="P760" i="19"/>
  <c r="P758" i="19"/>
  <c r="P756" i="19"/>
  <c r="P754" i="19"/>
  <c r="P752" i="19"/>
  <c r="P750" i="19"/>
  <c r="P748" i="19"/>
  <c r="P746" i="19"/>
  <c r="P744" i="19"/>
  <c r="P742" i="19"/>
  <c r="P740" i="19"/>
  <c r="P738" i="19"/>
  <c r="P736" i="19"/>
  <c r="P734" i="19"/>
  <c r="P732" i="19"/>
  <c r="P730" i="19"/>
  <c r="P728" i="19"/>
  <c r="P726" i="19"/>
  <c r="P724" i="19"/>
  <c r="P722" i="19"/>
  <c r="P720" i="19"/>
  <c r="P718" i="19"/>
  <c r="P716" i="19"/>
  <c r="P714" i="19"/>
  <c r="P712" i="19"/>
  <c r="P710" i="19"/>
  <c r="P708" i="19"/>
  <c r="P706" i="19"/>
  <c r="P704" i="19"/>
  <c r="P702" i="19"/>
  <c r="P700" i="19"/>
  <c r="P698" i="19"/>
  <c r="P696" i="19"/>
  <c r="P694" i="19"/>
  <c r="P692" i="19"/>
  <c r="P690" i="19"/>
  <c r="P688" i="19"/>
  <c r="P686" i="19"/>
  <c r="P684" i="19"/>
  <c r="P682" i="19"/>
  <c r="P680" i="19"/>
  <c r="P678" i="19"/>
  <c r="P676" i="19"/>
  <c r="P674" i="19"/>
  <c r="P672" i="19"/>
  <c r="P670" i="19"/>
  <c r="P668" i="19"/>
  <c r="P666" i="19"/>
  <c r="P664" i="19"/>
  <c r="P662" i="19"/>
  <c r="P660" i="19"/>
  <c r="P658" i="19"/>
  <c r="P656" i="19"/>
  <c r="P654" i="19"/>
  <c r="P652" i="19"/>
  <c r="P650" i="19"/>
  <c r="P648" i="19"/>
  <c r="P646" i="19"/>
  <c r="P644" i="19"/>
  <c r="P642" i="19"/>
  <c r="P640" i="19"/>
  <c r="P638" i="19"/>
  <c r="P636" i="19"/>
  <c r="P634" i="19"/>
  <c r="P632" i="19"/>
  <c r="P630" i="19"/>
  <c r="P628" i="19"/>
  <c r="P626" i="19"/>
  <c r="P624" i="19"/>
  <c r="P622" i="19"/>
  <c r="P620" i="19"/>
  <c r="P618" i="19"/>
  <c r="P616" i="19"/>
  <c r="P614" i="19"/>
  <c r="P612" i="19"/>
  <c r="P610" i="19"/>
  <c r="P608" i="19"/>
  <c r="P606" i="19"/>
  <c r="P604" i="19"/>
  <c r="P602" i="19"/>
  <c r="P600" i="19"/>
  <c r="P598" i="19"/>
  <c r="P596" i="19"/>
  <c r="P594" i="19"/>
  <c r="P592" i="19"/>
  <c r="P590" i="19"/>
  <c r="P588" i="19"/>
  <c r="P586" i="19"/>
  <c r="P584" i="19"/>
  <c r="P582" i="19"/>
  <c r="P580" i="19"/>
  <c r="P578" i="19"/>
  <c r="P576" i="19"/>
  <c r="P574" i="19"/>
  <c r="P572" i="19"/>
  <c r="P570" i="19"/>
  <c r="P568" i="19"/>
  <c r="P566" i="19"/>
  <c r="P564" i="19"/>
  <c r="P562" i="19"/>
  <c r="P560" i="19"/>
  <c r="P558" i="19"/>
  <c r="P556" i="19"/>
  <c r="P554" i="19"/>
  <c r="P552" i="19"/>
  <c r="P550" i="19"/>
  <c r="P548" i="19"/>
  <c r="P546" i="19"/>
  <c r="P544" i="19"/>
  <c r="P542" i="19"/>
  <c r="P540" i="19"/>
  <c r="P538" i="19"/>
  <c r="P536" i="19"/>
  <c r="P534" i="19"/>
  <c r="P532" i="19"/>
  <c r="P530" i="19"/>
  <c r="P528" i="19"/>
  <c r="P526" i="19"/>
  <c r="P524" i="19"/>
  <c r="P522" i="19"/>
  <c r="P520" i="19"/>
  <c r="P518" i="19"/>
  <c r="P516" i="19"/>
  <c r="P514" i="19"/>
  <c r="P512" i="19"/>
  <c r="P510" i="19"/>
  <c r="P508" i="19"/>
  <c r="P506" i="19"/>
  <c r="P504" i="19"/>
  <c r="P502" i="19"/>
  <c r="P500" i="19"/>
  <c r="P498" i="19"/>
  <c r="P496" i="19"/>
  <c r="P494" i="19"/>
  <c r="P492" i="19"/>
  <c r="P490" i="19"/>
  <c r="P488" i="19"/>
  <c r="P486" i="19"/>
  <c r="P484" i="19"/>
  <c r="P482" i="19"/>
  <c r="P480" i="19"/>
  <c r="P478" i="19"/>
  <c r="P476" i="19"/>
  <c r="P474" i="19"/>
  <c r="P472" i="19"/>
  <c r="P470" i="19"/>
  <c r="P468" i="19"/>
  <c r="P466" i="19"/>
  <c r="P464" i="19"/>
  <c r="P462" i="19"/>
  <c r="P460" i="19"/>
  <c r="P458" i="19"/>
  <c r="P456" i="19"/>
  <c r="P454" i="19"/>
  <c r="P452" i="19"/>
  <c r="P450" i="19"/>
  <c r="P448" i="19"/>
  <c r="P446" i="19"/>
  <c r="P444" i="19"/>
  <c r="P442" i="19"/>
  <c r="P440" i="19"/>
  <c r="P438" i="19"/>
  <c r="P436" i="19"/>
  <c r="P434" i="19"/>
  <c r="P432" i="19"/>
  <c r="P430" i="19"/>
  <c r="P428" i="19"/>
  <c r="P426" i="19"/>
  <c r="P424" i="19"/>
  <c r="P422" i="19"/>
  <c r="P420" i="19"/>
  <c r="P418" i="19"/>
  <c r="P416" i="19"/>
  <c r="P414" i="19"/>
  <c r="P412" i="19"/>
  <c r="P410" i="19"/>
  <c r="P408" i="19"/>
  <c r="P406" i="19"/>
  <c r="P404" i="19"/>
  <c r="P402" i="19"/>
  <c r="P400" i="19"/>
  <c r="P398" i="19"/>
  <c r="P623" i="19"/>
  <c r="P621" i="19"/>
  <c r="P619" i="19"/>
  <c r="P617" i="19"/>
  <c r="P615" i="19"/>
  <c r="P613" i="19"/>
  <c r="P611" i="19"/>
  <c r="P609" i="19"/>
  <c r="P607" i="19"/>
  <c r="P605" i="19"/>
  <c r="P603" i="19"/>
  <c r="P601" i="19"/>
  <c r="P599" i="19"/>
  <c r="P597" i="19"/>
  <c r="P595" i="19"/>
  <c r="P593" i="19"/>
  <c r="P591" i="19"/>
  <c r="P589" i="19"/>
  <c r="P587" i="19"/>
  <c r="P585" i="19"/>
  <c r="P583" i="19"/>
  <c r="P581" i="19"/>
  <c r="P579" i="19"/>
  <c r="P577" i="19"/>
  <c r="P575" i="19"/>
  <c r="P573" i="19"/>
  <c r="P571" i="19"/>
  <c r="P569" i="19"/>
  <c r="P567" i="19"/>
  <c r="P565" i="19"/>
  <c r="P563" i="19"/>
  <c r="P561" i="19"/>
  <c r="P559" i="19"/>
  <c r="P557" i="19"/>
  <c r="P555" i="19"/>
  <c r="P553" i="19"/>
  <c r="P551" i="19"/>
  <c r="P549" i="19"/>
  <c r="P547" i="19"/>
  <c r="P545" i="19"/>
  <c r="P543" i="19"/>
  <c r="P541" i="19"/>
  <c r="P539" i="19"/>
  <c r="P537" i="19"/>
  <c r="P535" i="19"/>
  <c r="P533" i="19"/>
  <c r="P531" i="19"/>
  <c r="P529" i="19"/>
  <c r="P527" i="19"/>
  <c r="P525" i="19"/>
  <c r="P523" i="19"/>
  <c r="P521" i="19"/>
  <c r="P519" i="19"/>
  <c r="P517" i="19"/>
  <c r="P515" i="19"/>
  <c r="P513" i="19"/>
  <c r="P511" i="19"/>
  <c r="P509" i="19"/>
  <c r="P507" i="19"/>
  <c r="P505" i="19"/>
  <c r="P503" i="19"/>
  <c r="P501" i="19"/>
  <c r="P499" i="19"/>
  <c r="P497" i="19"/>
  <c r="P495" i="19"/>
  <c r="P493" i="19"/>
  <c r="P491" i="19"/>
  <c r="P489" i="19"/>
  <c r="P487" i="19"/>
  <c r="P485" i="19"/>
  <c r="P483" i="19"/>
  <c r="P481" i="19"/>
  <c r="P479" i="19"/>
  <c r="P477" i="19"/>
  <c r="P475" i="19"/>
  <c r="P473" i="19"/>
  <c r="P471" i="19"/>
  <c r="P469" i="19"/>
  <c r="P467" i="19"/>
  <c r="P465" i="19"/>
  <c r="P463" i="19"/>
  <c r="P461" i="19"/>
  <c r="P459" i="19"/>
  <c r="P457" i="19"/>
  <c r="P455" i="19"/>
  <c r="P453" i="19"/>
  <c r="P451" i="19"/>
  <c r="P449" i="19"/>
  <c r="P447" i="19"/>
  <c r="P445" i="19"/>
  <c r="P443" i="19"/>
  <c r="P441" i="19"/>
  <c r="P439" i="19"/>
  <c r="P437" i="19"/>
  <c r="P435" i="19"/>
  <c r="P433" i="19"/>
  <c r="P431" i="19"/>
  <c r="P429" i="19"/>
  <c r="P427" i="19"/>
  <c r="P425" i="19"/>
  <c r="P423" i="19"/>
  <c r="P421" i="19"/>
  <c r="P419" i="19"/>
  <c r="P417" i="19"/>
  <c r="P415" i="19"/>
  <c r="P413" i="19"/>
  <c r="P411" i="19"/>
  <c r="P409" i="19"/>
  <c r="P407" i="19"/>
  <c r="P405" i="19"/>
  <c r="P403" i="19"/>
  <c r="P401" i="19"/>
  <c r="P399" i="19"/>
  <c r="P397" i="19"/>
  <c r="H10" i="19"/>
  <c r="J10" i="19"/>
  <c r="L10" i="19"/>
  <c r="N10" i="19"/>
  <c r="P10" i="19"/>
  <c r="I11" i="19"/>
  <c r="K11" i="19"/>
  <c r="M11" i="19"/>
  <c r="O11" i="19"/>
  <c r="H12" i="19"/>
  <c r="J12" i="19"/>
  <c r="L12" i="19"/>
  <c r="N12" i="19"/>
  <c r="P12" i="19"/>
  <c r="I13" i="19"/>
  <c r="K13" i="19"/>
  <c r="M13" i="19"/>
  <c r="O13" i="19"/>
  <c r="H14" i="19"/>
  <c r="J14" i="19"/>
  <c r="L14" i="19"/>
  <c r="N14" i="19"/>
  <c r="P14" i="19"/>
  <c r="I15" i="19"/>
  <c r="K15" i="19"/>
  <c r="M15" i="19"/>
  <c r="O15" i="19"/>
  <c r="H16" i="19"/>
  <c r="J16" i="19"/>
  <c r="L16" i="19"/>
  <c r="N16" i="19"/>
  <c r="P16" i="19"/>
  <c r="I17" i="19"/>
  <c r="K17" i="19"/>
  <c r="M17" i="19"/>
  <c r="O17" i="19"/>
  <c r="H18" i="19"/>
  <c r="J18" i="19"/>
  <c r="L18" i="19"/>
  <c r="N18" i="19"/>
  <c r="P18" i="19"/>
  <c r="I19" i="19"/>
  <c r="K19" i="19"/>
  <c r="M19" i="19"/>
  <c r="O19" i="19"/>
  <c r="H20" i="19"/>
  <c r="J20" i="19"/>
  <c r="L20" i="19"/>
  <c r="N20" i="19"/>
  <c r="P20" i="19"/>
  <c r="I21" i="19"/>
  <c r="K21" i="19"/>
  <c r="M21" i="19"/>
  <c r="O21" i="19"/>
  <c r="H22" i="19"/>
  <c r="J22" i="19"/>
  <c r="L22" i="19"/>
  <c r="N22" i="19"/>
  <c r="P22" i="19"/>
  <c r="I23" i="19"/>
  <c r="K23" i="19"/>
  <c r="M23" i="19"/>
  <c r="O23" i="19"/>
  <c r="H24" i="19"/>
  <c r="J24" i="19"/>
  <c r="L24" i="19"/>
  <c r="N24" i="19"/>
  <c r="P24" i="19"/>
  <c r="I25" i="19"/>
  <c r="K25" i="19"/>
  <c r="M25" i="19"/>
  <c r="O25" i="19"/>
  <c r="H26" i="19"/>
  <c r="J26" i="19"/>
  <c r="L26" i="19"/>
  <c r="N26" i="19"/>
  <c r="P26" i="19"/>
  <c r="I27" i="19"/>
  <c r="K27" i="19"/>
  <c r="M27" i="19"/>
  <c r="O27" i="19"/>
  <c r="H28" i="19"/>
  <c r="J28" i="19"/>
  <c r="L28" i="19"/>
  <c r="N28" i="19"/>
  <c r="P28" i="19"/>
  <c r="I29" i="19"/>
  <c r="K29" i="19"/>
  <c r="M29" i="19"/>
  <c r="O29" i="19"/>
  <c r="H30" i="19"/>
  <c r="J30" i="19"/>
  <c r="L30" i="19"/>
  <c r="N30" i="19"/>
  <c r="P30" i="19"/>
  <c r="I31" i="19"/>
  <c r="K31" i="19"/>
  <c r="M31" i="19"/>
  <c r="O31" i="19"/>
  <c r="H32" i="19"/>
  <c r="J32" i="19"/>
  <c r="L32" i="19"/>
  <c r="N32" i="19"/>
  <c r="P32" i="19"/>
  <c r="I33" i="19"/>
  <c r="K33" i="19"/>
  <c r="M33" i="19"/>
  <c r="O33" i="19"/>
  <c r="H34" i="19"/>
  <c r="J34" i="19"/>
  <c r="L34" i="19"/>
  <c r="N34" i="19"/>
  <c r="P34" i="19"/>
  <c r="I35" i="19"/>
  <c r="K35" i="19"/>
  <c r="M35" i="19"/>
  <c r="O35" i="19"/>
  <c r="H36" i="19"/>
  <c r="J36" i="19"/>
  <c r="L36" i="19"/>
  <c r="N36" i="19"/>
  <c r="P36" i="19"/>
  <c r="I37" i="19"/>
  <c r="K37" i="19"/>
  <c r="M37" i="19"/>
  <c r="O37" i="19"/>
  <c r="H38" i="19"/>
  <c r="J38" i="19"/>
  <c r="L38" i="19"/>
  <c r="N38" i="19"/>
  <c r="P38" i="19"/>
  <c r="I39" i="19"/>
  <c r="K39" i="19"/>
  <c r="M39" i="19"/>
  <c r="O39" i="19"/>
  <c r="H40" i="19"/>
  <c r="J40" i="19"/>
  <c r="L40" i="19"/>
  <c r="N40" i="19"/>
  <c r="P40" i="19"/>
  <c r="I41" i="19"/>
  <c r="K41" i="19"/>
  <c r="M41" i="19"/>
  <c r="O41" i="19"/>
  <c r="H42" i="19"/>
  <c r="J42" i="19"/>
  <c r="L42" i="19"/>
  <c r="N42" i="19"/>
  <c r="P42" i="19"/>
  <c r="I43" i="19"/>
  <c r="K43" i="19"/>
  <c r="M43" i="19"/>
  <c r="O43" i="19"/>
  <c r="H44" i="19"/>
  <c r="J44" i="19"/>
  <c r="L44" i="19"/>
  <c r="N44" i="19"/>
  <c r="P44" i="19"/>
  <c r="I45" i="19"/>
  <c r="K45" i="19"/>
  <c r="M45" i="19"/>
  <c r="O45" i="19"/>
  <c r="H46" i="19"/>
  <c r="J46" i="19"/>
  <c r="L46" i="19"/>
  <c r="N46" i="19"/>
  <c r="P46" i="19"/>
  <c r="I47" i="19"/>
  <c r="K47" i="19"/>
  <c r="M47" i="19"/>
  <c r="O47" i="19"/>
  <c r="H48" i="19"/>
  <c r="J48" i="19"/>
  <c r="L48" i="19"/>
  <c r="N48" i="19"/>
  <c r="P48" i="19"/>
  <c r="I49" i="19"/>
  <c r="K49" i="19"/>
  <c r="M49" i="19"/>
  <c r="O49" i="19"/>
  <c r="H50" i="19"/>
  <c r="J50" i="19"/>
  <c r="L50" i="19"/>
  <c r="N50" i="19"/>
  <c r="P50" i="19"/>
  <c r="I51" i="19"/>
  <c r="K51" i="19"/>
  <c r="M51" i="19"/>
  <c r="O51" i="19"/>
  <c r="H52" i="19"/>
  <c r="J52" i="19"/>
  <c r="L52" i="19"/>
  <c r="N52" i="19"/>
  <c r="P52" i="19"/>
  <c r="I53" i="19"/>
  <c r="K53" i="19"/>
  <c r="M53" i="19"/>
  <c r="O53" i="19"/>
  <c r="H54" i="19"/>
  <c r="J54" i="19"/>
  <c r="L54" i="19"/>
  <c r="N54" i="19"/>
  <c r="P54" i="19"/>
  <c r="I55" i="19"/>
  <c r="K55" i="19"/>
  <c r="M55" i="19"/>
  <c r="O55" i="19"/>
  <c r="H56" i="19"/>
  <c r="J56" i="19"/>
  <c r="L56" i="19"/>
  <c r="N56" i="19"/>
  <c r="P56" i="19"/>
  <c r="I57" i="19"/>
  <c r="K57" i="19"/>
  <c r="M57" i="19"/>
  <c r="O57" i="19"/>
  <c r="H58" i="19"/>
  <c r="J58" i="19"/>
  <c r="L58" i="19"/>
  <c r="N58" i="19"/>
  <c r="P58" i="19"/>
  <c r="I59" i="19"/>
  <c r="K59" i="19"/>
  <c r="M59" i="19"/>
  <c r="O59" i="19"/>
  <c r="H60" i="19"/>
  <c r="J60" i="19"/>
  <c r="L60" i="19"/>
  <c r="N60" i="19"/>
  <c r="P60" i="19"/>
  <c r="I61" i="19"/>
  <c r="K61" i="19"/>
  <c r="M61" i="19"/>
  <c r="O61" i="19"/>
  <c r="H62" i="19"/>
  <c r="J62" i="19"/>
  <c r="L62" i="19"/>
  <c r="N62" i="19"/>
  <c r="P62" i="19"/>
  <c r="I63" i="19"/>
  <c r="K63" i="19"/>
  <c r="M63" i="19"/>
  <c r="O63" i="19"/>
  <c r="H64" i="19"/>
  <c r="J64" i="19"/>
  <c r="L64" i="19"/>
  <c r="N64" i="19"/>
  <c r="P64" i="19"/>
  <c r="I65" i="19"/>
  <c r="K65" i="19"/>
  <c r="M65" i="19"/>
  <c r="O65" i="19"/>
  <c r="H66" i="19"/>
  <c r="J66" i="19"/>
  <c r="L66" i="19"/>
  <c r="N66" i="19"/>
  <c r="P66" i="19"/>
  <c r="I67" i="19"/>
  <c r="K67" i="19"/>
  <c r="M67" i="19"/>
  <c r="O67" i="19"/>
  <c r="H68" i="19"/>
  <c r="J68" i="19"/>
  <c r="L68" i="19"/>
  <c r="N68" i="19"/>
  <c r="P68" i="19"/>
  <c r="I69" i="19"/>
  <c r="K69" i="19"/>
  <c r="M69" i="19"/>
  <c r="O69" i="19"/>
  <c r="H70" i="19"/>
  <c r="J70" i="19"/>
  <c r="L70" i="19"/>
  <c r="N70" i="19"/>
  <c r="P70" i="19"/>
  <c r="I71" i="19"/>
  <c r="K71" i="19"/>
  <c r="M71" i="19"/>
  <c r="O71" i="19"/>
  <c r="H72" i="19"/>
  <c r="J72" i="19"/>
  <c r="L72" i="19"/>
  <c r="N72" i="19"/>
  <c r="P72" i="19"/>
  <c r="I73" i="19"/>
  <c r="K73" i="19"/>
  <c r="M73" i="19"/>
  <c r="O73" i="19"/>
  <c r="H74" i="19"/>
  <c r="J74" i="19"/>
  <c r="L74" i="19"/>
  <c r="N74" i="19"/>
  <c r="P74" i="19"/>
  <c r="I75" i="19"/>
  <c r="K75" i="19"/>
  <c r="M75" i="19"/>
  <c r="O75" i="19"/>
  <c r="H76" i="19"/>
  <c r="J76" i="19"/>
  <c r="L76" i="19"/>
  <c r="N76" i="19"/>
  <c r="P76" i="19"/>
  <c r="I77" i="19"/>
  <c r="K77" i="19"/>
  <c r="M77" i="19"/>
  <c r="O77" i="19"/>
  <c r="H78" i="19"/>
  <c r="J78" i="19"/>
  <c r="L78" i="19"/>
  <c r="N78" i="19"/>
  <c r="P78" i="19"/>
  <c r="I79" i="19"/>
  <c r="K79" i="19"/>
  <c r="M79" i="19"/>
  <c r="O79" i="19"/>
  <c r="H80" i="19"/>
  <c r="J80" i="19"/>
  <c r="L80" i="19"/>
  <c r="N80" i="19"/>
  <c r="P80" i="19"/>
  <c r="I81" i="19"/>
  <c r="K81" i="19"/>
  <c r="M81" i="19"/>
  <c r="O81" i="19"/>
  <c r="H82" i="19"/>
  <c r="J82" i="19"/>
  <c r="L82" i="19"/>
  <c r="N82" i="19"/>
  <c r="P82" i="19"/>
  <c r="I83" i="19"/>
  <c r="K83" i="19"/>
  <c r="M83" i="19"/>
  <c r="O83" i="19"/>
  <c r="H84" i="19"/>
  <c r="J84" i="19"/>
  <c r="L84" i="19"/>
  <c r="N84" i="19"/>
  <c r="P84" i="19"/>
  <c r="I85" i="19"/>
  <c r="K85" i="19"/>
  <c r="M85" i="19"/>
  <c r="O85" i="19"/>
  <c r="H86" i="19"/>
  <c r="J86" i="19"/>
  <c r="L86" i="19"/>
  <c r="N86" i="19"/>
  <c r="P86" i="19"/>
  <c r="I87" i="19"/>
  <c r="K87" i="19"/>
  <c r="M87" i="19"/>
  <c r="O87" i="19"/>
  <c r="H88" i="19"/>
  <c r="J88" i="19"/>
  <c r="L88" i="19"/>
  <c r="N88" i="19"/>
  <c r="P88" i="19"/>
  <c r="I89" i="19"/>
  <c r="K89" i="19"/>
  <c r="M89" i="19"/>
  <c r="O89" i="19"/>
  <c r="H90" i="19"/>
  <c r="J90" i="19"/>
  <c r="L90" i="19"/>
  <c r="N90" i="19"/>
  <c r="P90" i="19"/>
  <c r="I91" i="19"/>
  <c r="K91" i="19"/>
  <c r="M91" i="19"/>
  <c r="O91" i="19"/>
  <c r="H92" i="19"/>
  <c r="J92" i="19"/>
  <c r="L92" i="19"/>
  <c r="N92" i="19"/>
  <c r="P92" i="19"/>
  <c r="I93" i="19"/>
  <c r="K93" i="19"/>
  <c r="M93" i="19"/>
  <c r="O93" i="19"/>
  <c r="H94" i="19"/>
  <c r="J94" i="19"/>
  <c r="L94" i="19"/>
  <c r="N94" i="19"/>
  <c r="P94" i="19"/>
  <c r="I95" i="19"/>
  <c r="K95" i="19"/>
  <c r="M95" i="19"/>
  <c r="O95" i="19"/>
  <c r="H96" i="19"/>
  <c r="J96" i="19"/>
  <c r="L96" i="19"/>
  <c r="N96" i="19"/>
  <c r="P96" i="19"/>
  <c r="I97" i="19"/>
  <c r="K97" i="19"/>
  <c r="M97" i="19"/>
  <c r="O97" i="19"/>
  <c r="H98" i="19"/>
  <c r="J98" i="19"/>
  <c r="L98" i="19"/>
  <c r="N98" i="19"/>
  <c r="P98" i="19"/>
  <c r="I99" i="19"/>
  <c r="K99" i="19"/>
  <c r="M99" i="19"/>
  <c r="O99" i="19"/>
  <c r="H100" i="19"/>
  <c r="J100" i="19"/>
  <c r="L100" i="19"/>
  <c r="N100" i="19"/>
  <c r="P100" i="19"/>
  <c r="I101" i="19"/>
  <c r="K101" i="19"/>
  <c r="M101" i="19"/>
  <c r="O101" i="19"/>
  <c r="H102" i="19"/>
  <c r="J102" i="19"/>
  <c r="L102" i="19"/>
  <c r="N102" i="19"/>
  <c r="P102" i="19"/>
  <c r="I103" i="19"/>
  <c r="K103" i="19"/>
  <c r="M103" i="19"/>
  <c r="O103" i="19"/>
  <c r="H104" i="19"/>
  <c r="J104" i="19"/>
  <c r="L104" i="19"/>
  <c r="N104" i="19"/>
  <c r="P104" i="19"/>
  <c r="I105" i="19"/>
  <c r="K105" i="19"/>
  <c r="M105" i="19"/>
  <c r="O105" i="19"/>
  <c r="H106" i="19"/>
  <c r="J106" i="19"/>
  <c r="L106" i="19"/>
  <c r="N106" i="19"/>
  <c r="P106" i="19"/>
  <c r="I107" i="19"/>
  <c r="K107" i="19"/>
  <c r="M107" i="19"/>
  <c r="O107" i="19"/>
  <c r="H108" i="19"/>
  <c r="J108" i="19"/>
  <c r="L108" i="19"/>
  <c r="N108" i="19"/>
  <c r="P108" i="19"/>
  <c r="I109" i="19"/>
  <c r="K109" i="19"/>
  <c r="M109" i="19"/>
  <c r="O109" i="19"/>
  <c r="H110" i="19"/>
  <c r="J110" i="19"/>
  <c r="L110" i="19"/>
  <c r="N110" i="19"/>
  <c r="P110" i="19"/>
  <c r="I111" i="19"/>
  <c r="K111" i="19"/>
  <c r="M111" i="19"/>
  <c r="O111" i="19"/>
  <c r="H112" i="19"/>
  <c r="J112" i="19"/>
  <c r="L112" i="19"/>
  <c r="N112" i="19"/>
  <c r="P112" i="19"/>
  <c r="I113" i="19"/>
  <c r="K113" i="19"/>
  <c r="M113" i="19"/>
  <c r="O113" i="19"/>
  <c r="H114" i="19"/>
  <c r="J114" i="19"/>
  <c r="L114" i="19"/>
  <c r="N114" i="19"/>
  <c r="P114" i="19"/>
  <c r="I115" i="19"/>
  <c r="K115" i="19"/>
  <c r="M115" i="19"/>
  <c r="O115" i="19"/>
  <c r="H116" i="19"/>
  <c r="J116" i="19"/>
  <c r="L116" i="19"/>
  <c r="N116" i="19"/>
  <c r="P116" i="19"/>
  <c r="I117" i="19"/>
  <c r="K117" i="19"/>
  <c r="M117" i="19"/>
  <c r="O117" i="19"/>
  <c r="H118" i="19"/>
  <c r="J118" i="19"/>
  <c r="L118" i="19"/>
  <c r="N118" i="19"/>
  <c r="P118" i="19"/>
  <c r="I119" i="19"/>
  <c r="K119" i="19"/>
  <c r="M119" i="19"/>
  <c r="O119" i="19"/>
  <c r="H120" i="19"/>
  <c r="J120" i="19"/>
  <c r="L120" i="19"/>
  <c r="N120" i="19"/>
  <c r="P120" i="19"/>
  <c r="I121" i="19"/>
  <c r="K121" i="19"/>
  <c r="M121" i="19"/>
  <c r="O121" i="19"/>
  <c r="H122" i="19"/>
  <c r="J122" i="19"/>
  <c r="L122" i="19"/>
  <c r="N122" i="19"/>
  <c r="P122" i="19"/>
  <c r="I123" i="19"/>
  <c r="K123" i="19"/>
  <c r="M123" i="19"/>
  <c r="O123" i="19"/>
  <c r="H124" i="19"/>
  <c r="J124" i="19"/>
  <c r="L124" i="19"/>
  <c r="N124" i="19"/>
  <c r="P124" i="19"/>
  <c r="I125" i="19"/>
  <c r="K125" i="19"/>
  <c r="M125" i="19"/>
  <c r="O125" i="19"/>
  <c r="H126" i="19"/>
  <c r="J126" i="19"/>
  <c r="L126" i="19"/>
  <c r="N126" i="19"/>
  <c r="P126" i="19"/>
  <c r="I127" i="19"/>
  <c r="K127" i="19"/>
  <c r="M127" i="19"/>
  <c r="O127" i="19"/>
  <c r="H128" i="19"/>
  <c r="J128" i="19"/>
  <c r="L128" i="19"/>
  <c r="N128" i="19"/>
  <c r="P128" i="19"/>
  <c r="I129" i="19"/>
  <c r="K129" i="19"/>
  <c r="M129" i="19"/>
  <c r="O129" i="19"/>
  <c r="H130" i="19"/>
  <c r="J130" i="19"/>
  <c r="L130" i="19"/>
  <c r="N130" i="19"/>
  <c r="P130" i="19"/>
  <c r="I131" i="19"/>
  <c r="K131" i="19"/>
  <c r="M131" i="19"/>
  <c r="O131" i="19"/>
  <c r="H132" i="19"/>
  <c r="J132" i="19"/>
  <c r="L132" i="19"/>
  <c r="N132" i="19"/>
  <c r="P132" i="19"/>
  <c r="I133" i="19"/>
  <c r="K133" i="19"/>
  <c r="M133" i="19"/>
  <c r="O133" i="19"/>
  <c r="H134" i="19"/>
  <c r="J134" i="19"/>
  <c r="L134" i="19"/>
  <c r="N134" i="19"/>
  <c r="P134" i="19"/>
  <c r="I135" i="19"/>
  <c r="K135" i="19"/>
  <c r="M135" i="19"/>
  <c r="O135" i="19"/>
  <c r="H136" i="19"/>
  <c r="J136" i="19"/>
  <c r="L136" i="19"/>
  <c r="N136" i="19"/>
  <c r="P136" i="19"/>
  <c r="I137" i="19"/>
  <c r="K137" i="19"/>
  <c r="M137" i="19"/>
  <c r="O137" i="19"/>
  <c r="H138" i="19"/>
  <c r="J138" i="19"/>
  <c r="L138" i="19"/>
  <c r="N138" i="19"/>
  <c r="P138" i="19"/>
  <c r="I139" i="19"/>
  <c r="K139" i="19"/>
  <c r="M139" i="19"/>
  <c r="O139" i="19"/>
  <c r="H140" i="19"/>
  <c r="J140" i="19"/>
  <c r="L140" i="19"/>
  <c r="N140" i="19"/>
  <c r="P140" i="19"/>
  <c r="I141" i="19"/>
  <c r="K141" i="19"/>
  <c r="M141" i="19"/>
  <c r="O141" i="19"/>
  <c r="H142" i="19"/>
  <c r="J142" i="19"/>
  <c r="L142" i="19"/>
  <c r="N142" i="19"/>
  <c r="P142" i="19"/>
  <c r="I143" i="19"/>
  <c r="K143" i="19"/>
  <c r="M143" i="19"/>
  <c r="O143" i="19"/>
  <c r="H144" i="19"/>
  <c r="J144" i="19"/>
  <c r="L144" i="19"/>
  <c r="N144" i="19"/>
  <c r="P144" i="19"/>
  <c r="I145" i="19"/>
  <c r="K145" i="19"/>
  <c r="M145" i="19"/>
  <c r="O145" i="19"/>
  <c r="H146" i="19"/>
  <c r="J146" i="19"/>
  <c r="L146" i="19"/>
  <c r="N146" i="19"/>
  <c r="P146" i="19"/>
  <c r="I147" i="19"/>
  <c r="K147" i="19"/>
  <c r="M147" i="19"/>
  <c r="O147" i="19"/>
  <c r="H148" i="19"/>
  <c r="J148" i="19"/>
  <c r="L148" i="19"/>
  <c r="N148" i="19"/>
  <c r="P148" i="19"/>
  <c r="I149" i="19"/>
  <c r="K149" i="19"/>
  <c r="M149" i="19"/>
  <c r="O149" i="19"/>
  <c r="H150" i="19"/>
  <c r="J150" i="19"/>
  <c r="L150" i="19"/>
  <c r="N150" i="19"/>
  <c r="P150" i="19"/>
  <c r="I151" i="19"/>
  <c r="K151" i="19"/>
  <c r="M151" i="19"/>
  <c r="O151" i="19"/>
  <c r="H152" i="19"/>
  <c r="J152" i="19"/>
  <c r="L152" i="19"/>
  <c r="N152" i="19"/>
  <c r="P152" i="19"/>
  <c r="I153" i="19"/>
  <c r="K153" i="19"/>
  <c r="M153" i="19"/>
  <c r="O153" i="19"/>
  <c r="H154" i="19"/>
  <c r="J154" i="19"/>
  <c r="L154" i="19"/>
  <c r="N154" i="19"/>
  <c r="P154" i="19"/>
  <c r="I155" i="19"/>
  <c r="K155" i="19"/>
  <c r="M155" i="19"/>
  <c r="O155" i="19"/>
  <c r="H156" i="19"/>
  <c r="J156" i="19"/>
  <c r="L156" i="19"/>
  <c r="N156" i="19"/>
  <c r="P156" i="19"/>
  <c r="I157" i="19"/>
  <c r="K157" i="19"/>
  <c r="M157" i="19"/>
  <c r="O157" i="19"/>
  <c r="H158" i="19"/>
  <c r="J158" i="19"/>
  <c r="L158" i="19"/>
  <c r="N158" i="19"/>
  <c r="P158" i="19"/>
  <c r="I159" i="19"/>
  <c r="K159" i="19"/>
  <c r="M159" i="19"/>
  <c r="O159" i="19"/>
  <c r="H160" i="19"/>
  <c r="J160" i="19"/>
  <c r="L160" i="19"/>
  <c r="N160" i="19"/>
  <c r="P160" i="19"/>
  <c r="I161" i="19"/>
  <c r="K161" i="19"/>
  <c r="M161" i="19"/>
  <c r="O161" i="19"/>
  <c r="H162" i="19"/>
  <c r="J162" i="19"/>
  <c r="L162" i="19"/>
  <c r="N162" i="19"/>
  <c r="P162" i="19"/>
  <c r="I163" i="19"/>
  <c r="K163" i="19"/>
  <c r="M163" i="19"/>
  <c r="O163" i="19"/>
  <c r="H164" i="19"/>
  <c r="J164" i="19"/>
  <c r="L164" i="19"/>
  <c r="N164" i="19"/>
  <c r="P164" i="19"/>
  <c r="I165" i="19"/>
  <c r="K165" i="19"/>
  <c r="M165" i="19"/>
  <c r="O165" i="19"/>
  <c r="H166" i="19"/>
  <c r="J166" i="19"/>
  <c r="L166" i="19"/>
  <c r="N166" i="19"/>
  <c r="P166" i="19"/>
  <c r="I167" i="19"/>
  <c r="K167" i="19"/>
  <c r="M167" i="19"/>
  <c r="O167" i="19"/>
  <c r="H168" i="19"/>
  <c r="J168" i="19"/>
  <c r="L168" i="19"/>
  <c r="N168" i="19"/>
  <c r="P168" i="19"/>
  <c r="I169" i="19"/>
  <c r="K169" i="19"/>
  <c r="M169" i="19"/>
  <c r="O169" i="19"/>
  <c r="H170" i="19"/>
  <c r="J170" i="19"/>
  <c r="L170" i="19"/>
  <c r="N170" i="19"/>
  <c r="P170" i="19"/>
  <c r="I171" i="19"/>
  <c r="K171" i="19"/>
  <c r="M171" i="19"/>
  <c r="O171" i="19"/>
  <c r="H172" i="19"/>
  <c r="J172" i="19"/>
  <c r="L172" i="19"/>
  <c r="N172" i="19"/>
  <c r="P172" i="19"/>
  <c r="I173" i="19"/>
  <c r="K173" i="19"/>
  <c r="M173" i="19"/>
  <c r="O173" i="19"/>
  <c r="H174" i="19"/>
  <c r="J174" i="19"/>
  <c r="L174" i="19"/>
  <c r="N174" i="19"/>
  <c r="P174" i="19"/>
  <c r="I175" i="19"/>
  <c r="K175" i="19"/>
  <c r="M175" i="19"/>
  <c r="O175" i="19"/>
  <c r="H176" i="19"/>
  <c r="J176" i="19"/>
  <c r="L176" i="19"/>
  <c r="N176" i="19"/>
  <c r="P176" i="19"/>
  <c r="I177" i="19"/>
  <c r="K177" i="19"/>
  <c r="M177" i="19"/>
  <c r="O177" i="19"/>
  <c r="H178" i="19"/>
  <c r="J178" i="19"/>
  <c r="L178" i="19"/>
  <c r="N178" i="19"/>
  <c r="P178" i="19"/>
  <c r="I179" i="19"/>
  <c r="K179" i="19"/>
  <c r="M179" i="19"/>
  <c r="O179" i="19"/>
  <c r="H180" i="19"/>
  <c r="J180" i="19"/>
  <c r="L180" i="19"/>
  <c r="N180" i="19"/>
  <c r="P180" i="19"/>
  <c r="I181" i="19"/>
  <c r="K181" i="19"/>
  <c r="M181" i="19"/>
  <c r="O181" i="19"/>
  <c r="H182" i="19"/>
  <c r="J182" i="19"/>
  <c r="L182" i="19"/>
  <c r="N182" i="19"/>
  <c r="P182" i="19"/>
  <c r="I183" i="19"/>
  <c r="K183" i="19"/>
  <c r="M183" i="19"/>
  <c r="O183" i="19"/>
  <c r="H184" i="19"/>
  <c r="J184" i="19"/>
  <c r="L184" i="19"/>
  <c r="N184" i="19"/>
  <c r="P184" i="19"/>
  <c r="I185" i="19"/>
  <c r="K185" i="19"/>
  <c r="M185" i="19"/>
  <c r="O185" i="19"/>
  <c r="H186" i="19"/>
  <c r="J186" i="19"/>
  <c r="L186" i="19"/>
  <c r="N186" i="19"/>
  <c r="P186" i="19"/>
  <c r="I187" i="19"/>
  <c r="K187" i="19"/>
  <c r="M187" i="19"/>
  <c r="O187" i="19"/>
  <c r="H188" i="19"/>
  <c r="J188" i="19"/>
  <c r="L188" i="19"/>
  <c r="N188" i="19"/>
  <c r="P188" i="19"/>
  <c r="I189" i="19"/>
  <c r="K189" i="19"/>
  <c r="M189" i="19"/>
  <c r="O189" i="19"/>
  <c r="H190" i="19"/>
  <c r="J190" i="19"/>
  <c r="L190" i="19"/>
  <c r="N190" i="19"/>
  <c r="P190" i="19"/>
  <c r="I191" i="19"/>
  <c r="K191" i="19"/>
  <c r="M191" i="19"/>
  <c r="O191" i="19"/>
  <c r="H192" i="19"/>
  <c r="J192" i="19"/>
  <c r="L192" i="19"/>
  <c r="N192" i="19"/>
  <c r="P192" i="19"/>
  <c r="I193" i="19"/>
  <c r="K193" i="19"/>
  <c r="M193" i="19"/>
  <c r="O193" i="19"/>
  <c r="H194" i="19"/>
  <c r="J194" i="19"/>
  <c r="L194" i="19"/>
  <c r="N194" i="19"/>
  <c r="P194" i="19"/>
  <c r="I195" i="19"/>
  <c r="K195" i="19"/>
  <c r="M195" i="19"/>
  <c r="O195" i="19"/>
  <c r="H196" i="19"/>
  <c r="J196" i="19"/>
  <c r="L196" i="19"/>
  <c r="N196" i="19"/>
  <c r="P196" i="19"/>
  <c r="I197" i="19"/>
  <c r="K197" i="19"/>
  <c r="M197" i="19"/>
  <c r="O197" i="19"/>
  <c r="H198" i="19"/>
  <c r="J198" i="19"/>
  <c r="L198" i="19"/>
  <c r="N198" i="19"/>
  <c r="P198" i="19"/>
  <c r="I199" i="19"/>
  <c r="K199" i="19"/>
  <c r="M199" i="19"/>
  <c r="O199" i="19"/>
  <c r="H200" i="19"/>
  <c r="J200" i="19"/>
  <c r="L200" i="19"/>
  <c r="N200" i="19"/>
  <c r="P200" i="19"/>
  <c r="I201" i="19"/>
  <c r="K201" i="19"/>
  <c r="M201" i="19"/>
  <c r="O201" i="19"/>
  <c r="H202" i="19"/>
  <c r="J202" i="19"/>
  <c r="L202" i="19"/>
  <c r="N202" i="19"/>
  <c r="P202" i="19"/>
  <c r="I203" i="19"/>
  <c r="K203" i="19"/>
  <c r="M203" i="19"/>
  <c r="O203" i="19"/>
  <c r="H204" i="19"/>
  <c r="J204" i="19"/>
  <c r="L204" i="19"/>
  <c r="N204" i="19"/>
  <c r="P204" i="19"/>
  <c r="I205" i="19"/>
  <c r="K205" i="19"/>
  <c r="M205" i="19"/>
  <c r="O205" i="19"/>
  <c r="H206" i="19"/>
  <c r="J206" i="19"/>
  <c r="L206" i="19"/>
  <c r="N206" i="19"/>
  <c r="P206" i="19"/>
  <c r="I207" i="19"/>
  <c r="K207" i="19"/>
  <c r="M207" i="19"/>
  <c r="O207" i="19"/>
  <c r="H208" i="19"/>
  <c r="J208" i="19"/>
  <c r="L208" i="19"/>
  <c r="N208" i="19"/>
  <c r="P208" i="19"/>
  <c r="I209" i="19"/>
  <c r="K209" i="19"/>
  <c r="M209" i="19"/>
  <c r="O209" i="19"/>
  <c r="H210" i="19"/>
  <c r="J210" i="19"/>
  <c r="L210" i="19"/>
  <c r="N210" i="19"/>
  <c r="P210" i="19"/>
  <c r="I211" i="19"/>
  <c r="K211" i="19"/>
  <c r="M211" i="19"/>
  <c r="O211" i="19"/>
  <c r="H212" i="19"/>
  <c r="J212" i="19"/>
  <c r="L212" i="19"/>
  <c r="N212" i="19"/>
  <c r="P212" i="19"/>
  <c r="I213" i="19"/>
  <c r="K213" i="19"/>
  <c r="M213" i="19"/>
  <c r="O213" i="19"/>
  <c r="H214" i="19"/>
  <c r="J214" i="19"/>
  <c r="L214" i="19"/>
  <c r="N214" i="19"/>
  <c r="P214" i="19"/>
  <c r="I215" i="19"/>
  <c r="K215" i="19"/>
  <c r="M215" i="19"/>
  <c r="O215" i="19"/>
  <c r="H216" i="19"/>
  <c r="J216" i="19"/>
  <c r="L216" i="19"/>
  <c r="N216" i="19"/>
  <c r="P216" i="19"/>
  <c r="I217" i="19"/>
  <c r="K217" i="19"/>
  <c r="M217" i="19"/>
  <c r="O217" i="19"/>
  <c r="H218" i="19"/>
  <c r="J218" i="19"/>
  <c r="L218" i="19"/>
  <c r="N218" i="19"/>
  <c r="P218" i="19"/>
  <c r="I219" i="19"/>
  <c r="K219" i="19"/>
  <c r="M219" i="19"/>
  <c r="O219" i="19"/>
  <c r="H220" i="19"/>
  <c r="J220" i="19"/>
  <c r="L220" i="19"/>
  <c r="N220" i="19"/>
  <c r="P220" i="19"/>
  <c r="I221" i="19"/>
  <c r="K221" i="19"/>
  <c r="M221" i="19"/>
  <c r="O221" i="19"/>
  <c r="H222" i="19"/>
  <c r="J222" i="19"/>
  <c r="L222" i="19"/>
  <c r="N222" i="19"/>
  <c r="P222" i="19"/>
  <c r="I223" i="19"/>
  <c r="K223" i="19"/>
  <c r="M223" i="19"/>
  <c r="O223" i="19"/>
  <c r="H224" i="19"/>
  <c r="J224" i="19"/>
  <c r="L224" i="19"/>
  <c r="N224" i="19"/>
  <c r="P224" i="19"/>
  <c r="I225" i="19"/>
  <c r="K225" i="19"/>
  <c r="M225" i="19"/>
  <c r="O225" i="19"/>
  <c r="H226" i="19"/>
  <c r="J226" i="19"/>
  <c r="L226" i="19"/>
  <c r="N226" i="19"/>
  <c r="P226" i="19"/>
  <c r="I227" i="19"/>
  <c r="K227" i="19"/>
  <c r="M227" i="19"/>
  <c r="O227" i="19"/>
  <c r="H228" i="19"/>
  <c r="J228" i="19"/>
  <c r="L228" i="19"/>
  <c r="N228" i="19"/>
  <c r="P228" i="19"/>
  <c r="I229" i="19"/>
  <c r="K229" i="19"/>
  <c r="M229" i="19"/>
  <c r="O229" i="19"/>
  <c r="H230" i="19"/>
  <c r="J230" i="19"/>
  <c r="L230" i="19"/>
  <c r="N230" i="19"/>
  <c r="P230" i="19"/>
  <c r="I231" i="19"/>
  <c r="K231" i="19"/>
  <c r="M231" i="19"/>
  <c r="O231" i="19"/>
  <c r="H232" i="19"/>
  <c r="J232" i="19"/>
  <c r="L232" i="19"/>
  <c r="N232" i="19"/>
  <c r="P232" i="19"/>
  <c r="I233" i="19"/>
  <c r="K233" i="19"/>
  <c r="M233" i="19"/>
  <c r="O233" i="19"/>
  <c r="H234" i="19"/>
  <c r="J234" i="19"/>
  <c r="L234" i="19"/>
  <c r="N234" i="19"/>
  <c r="P234" i="19"/>
  <c r="I235" i="19"/>
  <c r="K235" i="19"/>
  <c r="M235" i="19"/>
  <c r="O235" i="19"/>
  <c r="H236" i="19"/>
  <c r="J236" i="19"/>
  <c r="L236" i="19"/>
  <c r="N236" i="19"/>
  <c r="P236" i="19"/>
  <c r="I237" i="19"/>
  <c r="K237" i="19"/>
  <c r="M237" i="19"/>
  <c r="O237" i="19"/>
  <c r="H238" i="19"/>
  <c r="J238" i="19"/>
  <c r="L238" i="19"/>
  <c r="N238" i="19"/>
  <c r="P238" i="19"/>
  <c r="I239" i="19"/>
  <c r="K239" i="19"/>
  <c r="M239" i="19"/>
  <c r="O239" i="19"/>
  <c r="H240" i="19"/>
  <c r="J240" i="19"/>
  <c r="L240" i="19"/>
  <c r="N240" i="19"/>
  <c r="P240" i="19"/>
  <c r="I241" i="19"/>
  <c r="K241" i="19"/>
  <c r="M241" i="19"/>
  <c r="O241" i="19"/>
  <c r="H242" i="19"/>
  <c r="J242" i="19"/>
  <c r="L242" i="19"/>
  <c r="N242" i="19"/>
  <c r="P242" i="19"/>
  <c r="I243" i="19"/>
  <c r="K243" i="19"/>
  <c r="M243" i="19"/>
  <c r="O243" i="19"/>
  <c r="H244" i="19"/>
  <c r="J244" i="19"/>
  <c r="L244" i="19"/>
  <c r="N244" i="19"/>
  <c r="P244" i="19"/>
  <c r="I245" i="19"/>
  <c r="K245" i="19"/>
  <c r="M245" i="19"/>
  <c r="O245" i="19"/>
  <c r="H246" i="19"/>
  <c r="J246" i="19"/>
  <c r="L246" i="19"/>
  <c r="N246" i="19"/>
  <c r="P246" i="19"/>
  <c r="I247" i="19"/>
  <c r="K247" i="19"/>
  <c r="M247" i="19"/>
  <c r="O247" i="19"/>
  <c r="H248" i="19"/>
  <c r="J248" i="19"/>
  <c r="L248" i="19"/>
  <c r="N248" i="19"/>
  <c r="P248" i="19"/>
  <c r="I249" i="19"/>
  <c r="K249" i="19"/>
  <c r="M249" i="19"/>
  <c r="O249" i="19"/>
  <c r="H250" i="19"/>
  <c r="J250" i="19"/>
  <c r="L250" i="19"/>
  <c r="N250" i="19"/>
  <c r="P250" i="19"/>
  <c r="I251" i="19"/>
  <c r="K251" i="19"/>
  <c r="M251" i="19"/>
  <c r="O251" i="19"/>
  <c r="H252" i="19"/>
  <c r="J252" i="19"/>
  <c r="L252" i="19"/>
  <c r="N252" i="19"/>
  <c r="P252" i="19"/>
  <c r="I253" i="19"/>
  <c r="K253" i="19"/>
  <c r="M253" i="19"/>
  <c r="O253" i="19"/>
  <c r="H254" i="19"/>
  <c r="J254" i="19"/>
  <c r="L254" i="19"/>
  <c r="N254" i="19"/>
  <c r="P254" i="19"/>
  <c r="I255" i="19"/>
  <c r="K255" i="19"/>
  <c r="M255" i="19"/>
  <c r="O255" i="19"/>
  <c r="H256" i="19"/>
  <c r="J256" i="19"/>
  <c r="L256" i="19"/>
  <c r="N256" i="19"/>
  <c r="P256" i="19"/>
  <c r="I257" i="19"/>
  <c r="K257" i="19"/>
  <c r="M257" i="19"/>
  <c r="O257" i="19"/>
  <c r="H258" i="19"/>
  <c r="J258" i="19"/>
  <c r="L258" i="19"/>
  <c r="N258" i="19"/>
  <c r="P258" i="19"/>
  <c r="I259" i="19"/>
  <c r="K259" i="19"/>
  <c r="M259" i="19"/>
  <c r="O259" i="19"/>
  <c r="H260" i="19"/>
  <c r="J260" i="19"/>
  <c r="L260" i="19"/>
  <c r="N260" i="19"/>
  <c r="P260" i="19"/>
  <c r="I261" i="19"/>
  <c r="K261" i="19"/>
  <c r="M261" i="19"/>
  <c r="O261" i="19"/>
  <c r="H262" i="19"/>
  <c r="J262" i="19"/>
  <c r="L262" i="19"/>
  <c r="N262" i="19"/>
  <c r="P262" i="19"/>
  <c r="I263" i="19"/>
  <c r="K263" i="19"/>
  <c r="M263" i="19"/>
  <c r="O263" i="19"/>
  <c r="H264" i="19"/>
  <c r="J264" i="19"/>
  <c r="L264" i="19"/>
  <c r="N264" i="19"/>
  <c r="P264" i="19"/>
  <c r="I265" i="19"/>
  <c r="K265" i="19"/>
  <c r="M265" i="19"/>
  <c r="O265" i="19"/>
  <c r="H266" i="19"/>
  <c r="J266" i="19"/>
  <c r="L266" i="19"/>
  <c r="N266" i="19"/>
  <c r="P266" i="19"/>
  <c r="I267" i="19"/>
  <c r="K267" i="19"/>
  <c r="M267" i="19"/>
  <c r="O267" i="19"/>
  <c r="H268" i="19"/>
  <c r="J268" i="19"/>
  <c r="L268" i="19"/>
  <c r="N268" i="19"/>
  <c r="P268" i="19"/>
  <c r="I269" i="19"/>
  <c r="K269" i="19"/>
  <c r="M269" i="19"/>
  <c r="O269" i="19"/>
  <c r="H270" i="19"/>
  <c r="J270" i="19"/>
  <c r="L270" i="19"/>
  <c r="N270" i="19"/>
  <c r="P270" i="19"/>
  <c r="I271" i="19"/>
  <c r="K271" i="19"/>
  <c r="M271" i="19"/>
  <c r="O271" i="19"/>
  <c r="H272" i="19"/>
  <c r="J272" i="19"/>
  <c r="L272" i="19"/>
  <c r="N272" i="19"/>
  <c r="P272" i="19"/>
  <c r="I273" i="19"/>
  <c r="K273" i="19"/>
  <c r="M273" i="19"/>
  <c r="O273" i="19"/>
  <c r="H274" i="19"/>
  <c r="J274" i="19"/>
  <c r="L274" i="19"/>
  <c r="N274" i="19"/>
  <c r="P274" i="19"/>
  <c r="I275" i="19"/>
  <c r="K275" i="19"/>
  <c r="M275" i="19"/>
  <c r="O275" i="19"/>
  <c r="H276" i="19"/>
  <c r="J276" i="19"/>
  <c r="L276" i="19"/>
  <c r="N276" i="19"/>
  <c r="P276" i="19"/>
  <c r="I277" i="19"/>
  <c r="K277" i="19"/>
  <c r="M277" i="19"/>
  <c r="O277" i="19"/>
  <c r="H278" i="19"/>
  <c r="J278" i="19"/>
  <c r="L278" i="19"/>
  <c r="N278" i="19"/>
  <c r="P278" i="19"/>
  <c r="I279" i="19"/>
  <c r="K279" i="19"/>
  <c r="M279" i="19"/>
  <c r="O279" i="19"/>
  <c r="H280" i="19"/>
  <c r="J280" i="19"/>
  <c r="L280" i="19"/>
  <c r="N280" i="19"/>
  <c r="P280" i="19"/>
  <c r="I281" i="19"/>
  <c r="K281" i="19"/>
  <c r="M281" i="19"/>
  <c r="O281" i="19"/>
  <c r="H282" i="19"/>
  <c r="J282" i="19"/>
  <c r="L282" i="19"/>
  <c r="N282" i="19"/>
  <c r="P282" i="19"/>
  <c r="I283" i="19"/>
  <c r="K283" i="19"/>
  <c r="M283" i="19"/>
  <c r="O283" i="19"/>
  <c r="H284" i="19"/>
  <c r="J284" i="19"/>
  <c r="L284" i="19"/>
  <c r="N284" i="19"/>
  <c r="P284" i="19"/>
  <c r="I285" i="19"/>
  <c r="K285" i="19"/>
  <c r="M285" i="19"/>
  <c r="O285" i="19"/>
  <c r="H286" i="19"/>
  <c r="J286" i="19"/>
  <c r="L286" i="19"/>
  <c r="N286" i="19"/>
  <c r="P286" i="19"/>
  <c r="I287" i="19"/>
  <c r="K287" i="19"/>
  <c r="M287" i="19"/>
  <c r="O287" i="19"/>
  <c r="H288" i="19"/>
  <c r="J288" i="19"/>
  <c r="L288" i="19"/>
  <c r="N288" i="19"/>
  <c r="P288" i="19"/>
  <c r="I289" i="19"/>
  <c r="K289" i="19"/>
  <c r="M289" i="19"/>
  <c r="O289" i="19"/>
  <c r="H290" i="19"/>
  <c r="J290" i="19"/>
  <c r="L290" i="19"/>
  <c r="N290" i="19"/>
  <c r="P290" i="19"/>
  <c r="I291" i="19"/>
  <c r="K291" i="19"/>
  <c r="M291" i="19"/>
  <c r="O291" i="19"/>
  <c r="H292" i="19"/>
  <c r="J292" i="19"/>
  <c r="L292" i="19"/>
  <c r="N292" i="19"/>
  <c r="P292" i="19"/>
  <c r="I293" i="19"/>
  <c r="K293" i="19"/>
  <c r="M293" i="19"/>
  <c r="O293" i="19"/>
  <c r="H294" i="19"/>
  <c r="J294" i="19"/>
  <c r="L294" i="19"/>
  <c r="N294" i="19"/>
  <c r="P294" i="19"/>
  <c r="I295" i="19"/>
  <c r="K295" i="19"/>
  <c r="M295" i="19"/>
  <c r="O295" i="19"/>
  <c r="H296" i="19"/>
  <c r="J296" i="19"/>
  <c r="L296" i="19"/>
  <c r="N296" i="19"/>
  <c r="P296" i="19"/>
  <c r="I297" i="19"/>
  <c r="K297" i="19"/>
  <c r="M297" i="19"/>
  <c r="O297" i="19"/>
  <c r="H298" i="19"/>
  <c r="J298" i="19"/>
  <c r="L298" i="19"/>
  <c r="N298" i="19"/>
  <c r="P298" i="19"/>
  <c r="I299" i="19"/>
  <c r="K299" i="19"/>
  <c r="M299" i="19"/>
  <c r="O299" i="19"/>
  <c r="H300" i="19"/>
  <c r="J300" i="19"/>
  <c r="L300" i="19"/>
  <c r="N300" i="19"/>
  <c r="P300" i="19"/>
  <c r="I301" i="19"/>
  <c r="K301" i="19"/>
  <c r="M301" i="19"/>
  <c r="O301" i="19"/>
  <c r="H302" i="19"/>
  <c r="J302" i="19"/>
  <c r="L302" i="19"/>
  <c r="N302" i="19"/>
  <c r="P302" i="19"/>
  <c r="I303" i="19"/>
  <c r="K303" i="19"/>
  <c r="M303" i="19"/>
  <c r="O303" i="19"/>
  <c r="H304" i="19"/>
  <c r="J304" i="19"/>
  <c r="L304" i="19"/>
  <c r="N304" i="19"/>
  <c r="P304" i="19"/>
  <c r="I305" i="19"/>
  <c r="K305" i="19"/>
  <c r="M305" i="19"/>
  <c r="O305" i="19"/>
  <c r="H306" i="19"/>
  <c r="J306" i="19"/>
  <c r="L306" i="19"/>
  <c r="N306" i="19"/>
  <c r="P306" i="19"/>
  <c r="I307" i="19"/>
  <c r="K307" i="19"/>
  <c r="M307" i="19"/>
  <c r="O307" i="19"/>
  <c r="H308" i="19"/>
  <c r="J308" i="19"/>
  <c r="L308" i="19"/>
  <c r="N308" i="19"/>
  <c r="P308" i="19"/>
  <c r="I309" i="19"/>
  <c r="K309" i="19"/>
  <c r="M309" i="19"/>
  <c r="O309" i="19"/>
  <c r="H310" i="19"/>
  <c r="J310" i="19"/>
  <c r="L310" i="19"/>
  <c r="N310" i="19"/>
  <c r="P310" i="19"/>
  <c r="I311" i="19"/>
  <c r="K311" i="19"/>
  <c r="M311" i="19"/>
  <c r="O311" i="19"/>
  <c r="H312" i="19"/>
  <c r="J312" i="19"/>
  <c r="L312" i="19"/>
  <c r="N312" i="19"/>
  <c r="P312" i="19"/>
  <c r="I313" i="19"/>
  <c r="K313" i="19"/>
  <c r="M313" i="19"/>
  <c r="O313" i="19"/>
  <c r="H314" i="19"/>
  <c r="J314" i="19"/>
  <c r="L314" i="19"/>
  <c r="N314" i="19"/>
  <c r="P314" i="19"/>
  <c r="I315" i="19"/>
  <c r="K315" i="19"/>
  <c r="M315" i="19"/>
  <c r="O315" i="19"/>
  <c r="H316" i="19"/>
  <c r="J316" i="19"/>
  <c r="L316" i="19"/>
  <c r="N316" i="19"/>
  <c r="P316" i="19"/>
  <c r="I317" i="19"/>
  <c r="K317" i="19"/>
  <c r="M317" i="19"/>
  <c r="O317" i="19"/>
  <c r="H318" i="19"/>
  <c r="J318" i="19"/>
  <c r="L318" i="19"/>
  <c r="N318" i="19"/>
  <c r="P318" i="19"/>
  <c r="I319" i="19"/>
  <c r="K319" i="19"/>
  <c r="M319" i="19"/>
  <c r="O319" i="19"/>
  <c r="H320" i="19"/>
  <c r="J320" i="19"/>
  <c r="L320" i="19"/>
  <c r="N320" i="19"/>
  <c r="P320" i="19"/>
  <c r="I321" i="19"/>
  <c r="K321" i="19"/>
  <c r="M321" i="19"/>
  <c r="O321" i="19"/>
  <c r="H322" i="19"/>
  <c r="J322" i="19"/>
  <c r="L322" i="19"/>
  <c r="N322" i="19"/>
  <c r="P322" i="19"/>
  <c r="I323" i="19"/>
  <c r="K323" i="19"/>
  <c r="M323" i="19"/>
  <c r="O323" i="19"/>
  <c r="H324" i="19"/>
  <c r="J324" i="19"/>
  <c r="L324" i="19"/>
  <c r="N324" i="19"/>
  <c r="P324" i="19"/>
  <c r="I325" i="19"/>
  <c r="K325" i="19"/>
  <c r="M325" i="19"/>
  <c r="O325" i="19"/>
  <c r="H326" i="19"/>
  <c r="J326" i="19"/>
  <c r="L326" i="19"/>
  <c r="N326" i="19"/>
  <c r="P326" i="19"/>
  <c r="I327" i="19"/>
  <c r="K327" i="19"/>
  <c r="M327" i="19"/>
  <c r="O327" i="19"/>
  <c r="H328" i="19"/>
  <c r="J328" i="19"/>
  <c r="L328" i="19"/>
  <c r="N328" i="19"/>
  <c r="P328" i="19"/>
  <c r="I329" i="19"/>
  <c r="K329" i="19"/>
  <c r="M329" i="19"/>
  <c r="O329" i="19"/>
  <c r="H330" i="19"/>
  <c r="J330" i="19"/>
  <c r="L330" i="19"/>
  <c r="N330" i="19"/>
  <c r="P330" i="19"/>
  <c r="I331" i="19"/>
  <c r="K331" i="19"/>
  <c r="M331" i="19"/>
  <c r="O331" i="19"/>
  <c r="H332" i="19"/>
  <c r="J332" i="19"/>
  <c r="L332" i="19"/>
  <c r="N332" i="19"/>
  <c r="P332" i="19"/>
  <c r="I333" i="19"/>
  <c r="K333" i="19"/>
  <c r="M333" i="19"/>
  <c r="O333" i="19"/>
  <c r="H334" i="19"/>
  <c r="J334" i="19"/>
  <c r="L334" i="19"/>
  <c r="N334" i="19"/>
  <c r="P334" i="19"/>
  <c r="I335" i="19"/>
  <c r="K335" i="19"/>
  <c r="M335" i="19"/>
  <c r="O335" i="19"/>
  <c r="H336" i="19"/>
  <c r="J336" i="19"/>
  <c r="L336" i="19"/>
  <c r="N336" i="19"/>
  <c r="P336" i="19"/>
  <c r="I337" i="19"/>
  <c r="K337" i="19"/>
  <c r="M337" i="19"/>
  <c r="O337" i="19"/>
  <c r="H338" i="19"/>
  <c r="J338" i="19"/>
  <c r="L338" i="19"/>
  <c r="N338" i="19"/>
  <c r="P338" i="19"/>
  <c r="I339" i="19"/>
  <c r="K339" i="19"/>
  <c r="M339" i="19"/>
  <c r="O339" i="19"/>
  <c r="H340" i="19"/>
  <c r="J340" i="19"/>
  <c r="L340" i="19"/>
  <c r="N340" i="19"/>
  <c r="P340" i="19"/>
  <c r="I341" i="19"/>
  <c r="K341" i="19"/>
  <c r="M341" i="19"/>
  <c r="O341" i="19"/>
  <c r="H342" i="19"/>
  <c r="J342" i="19"/>
  <c r="L342" i="19"/>
  <c r="N342" i="19"/>
  <c r="P342" i="19"/>
  <c r="I343" i="19"/>
  <c r="K343" i="19"/>
  <c r="M343" i="19"/>
  <c r="O343" i="19"/>
  <c r="H344" i="19"/>
  <c r="J344" i="19"/>
  <c r="L344" i="19"/>
  <c r="N344" i="19"/>
  <c r="P344" i="19"/>
  <c r="I345" i="19"/>
  <c r="K345" i="19"/>
  <c r="M345" i="19"/>
  <c r="O345" i="19"/>
  <c r="H346" i="19"/>
  <c r="J346" i="19"/>
  <c r="L346" i="19"/>
  <c r="N346" i="19"/>
  <c r="P346" i="19"/>
  <c r="I347" i="19"/>
  <c r="K347" i="19"/>
  <c r="M347" i="19"/>
  <c r="O347" i="19"/>
  <c r="H348" i="19"/>
  <c r="J348" i="19"/>
  <c r="L348" i="19"/>
  <c r="N348" i="19"/>
  <c r="P348" i="19"/>
  <c r="I349" i="19"/>
  <c r="K349" i="19"/>
  <c r="M349" i="19"/>
  <c r="O349" i="19"/>
  <c r="H350" i="19"/>
  <c r="J350" i="19"/>
  <c r="L350" i="19"/>
  <c r="N350" i="19"/>
  <c r="P350" i="19"/>
  <c r="I351" i="19"/>
  <c r="K351" i="19"/>
  <c r="M351" i="19"/>
  <c r="O351" i="19"/>
  <c r="H352" i="19"/>
  <c r="J352" i="19"/>
  <c r="L352" i="19"/>
  <c r="N352" i="19"/>
  <c r="P352" i="19"/>
  <c r="I353" i="19"/>
  <c r="K353" i="19"/>
  <c r="M353" i="19"/>
  <c r="O353" i="19"/>
  <c r="H354" i="19"/>
  <c r="J354" i="19"/>
  <c r="L354" i="19"/>
  <c r="N354" i="19"/>
  <c r="P354" i="19"/>
  <c r="I355" i="19"/>
  <c r="K355" i="19"/>
  <c r="M355" i="19"/>
  <c r="O355" i="19"/>
  <c r="H356" i="19"/>
  <c r="J356" i="19"/>
  <c r="L356" i="19"/>
  <c r="N356" i="19"/>
  <c r="P356" i="19"/>
  <c r="I357" i="19"/>
  <c r="K357" i="19"/>
  <c r="M357" i="19"/>
  <c r="O357" i="19"/>
  <c r="H358" i="19"/>
  <c r="J358" i="19"/>
  <c r="L358" i="19"/>
  <c r="N358" i="19"/>
  <c r="P358" i="19"/>
  <c r="I359" i="19"/>
  <c r="K359" i="19"/>
  <c r="M359" i="19"/>
  <c r="O359" i="19"/>
  <c r="H360" i="19"/>
  <c r="J360" i="19"/>
  <c r="L360" i="19"/>
  <c r="N360" i="19"/>
  <c r="P360" i="19"/>
  <c r="I361" i="19"/>
  <c r="K361" i="19"/>
  <c r="M361" i="19"/>
  <c r="O361" i="19"/>
  <c r="H362" i="19"/>
  <c r="J362" i="19"/>
  <c r="L362" i="19"/>
  <c r="N362" i="19"/>
  <c r="P362" i="19"/>
  <c r="I363" i="19"/>
  <c r="K363" i="19"/>
  <c r="M363" i="19"/>
  <c r="O363" i="19"/>
  <c r="H364" i="19"/>
  <c r="J364" i="19"/>
  <c r="L364" i="19"/>
  <c r="N364" i="19"/>
  <c r="P364" i="19"/>
  <c r="I365" i="19"/>
  <c r="K365" i="19"/>
  <c r="M365" i="19"/>
  <c r="O365" i="19"/>
  <c r="H366" i="19"/>
  <c r="J366" i="19"/>
  <c r="L366" i="19"/>
  <c r="N366" i="19"/>
  <c r="P366" i="19"/>
  <c r="I367" i="19"/>
  <c r="K367" i="19"/>
  <c r="M367" i="19"/>
  <c r="O367" i="19"/>
  <c r="H368" i="19"/>
  <c r="J368" i="19"/>
  <c r="L368" i="19"/>
  <c r="N368" i="19"/>
  <c r="P368" i="19"/>
  <c r="I369" i="19"/>
  <c r="K369" i="19"/>
  <c r="M369" i="19"/>
  <c r="O369" i="19"/>
  <c r="H370" i="19"/>
  <c r="J370" i="19"/>
  <c r="L370" i="19"/>
  <c r="N370" i="19"/>
  <c r="P370" i="19"/>
  <c r="I371" i="19"/>
  <c r="K371" i="19"/>
  <c r="M371" i="19"/>
  <c r="O371" i="19"/>
  <c r="H372" i="19"/>
  <c r="J372" i="19"/>
  <c r="L372" i="19"/>
  <c r="N372" i="19"/>
  <c r="P372" i="19"/>
  <c r="I373" i="19"/>
  <c r="K373" i="19"/>
  <c r="M373" i="19"/>
  <c r="O373" i="19"/>
  <c r="H374" i="19"/>
  <c r="J374" i="19"/>
  <c r="L374" i="19"/>
  <c r="N374" i="19"/>
  <c r="P374" i="19"/>
  <c r="I375" i="19"/>
  <c r="K375" i="19"/>
  <c r="M375" i="19"/>
  <c r="O375" i="19"/>
  <c r="H376" i="19"/>
  <c r="J376" i="19"/>
  <c r="L376" i="19"/>
  <c r="N376" i="19"/>
  <c r="P376" i="19"/>
  <c r="I377" i="19"/>
  <c r="K377" i="19"/>
  <c r="M377" i="19"/>
  <c r="O377" i="19"/>
  <c r="H378" i="19"/>
  <c r="J378" i="19"/>
  <c r="L378" i="19"/>
  <c r="N378" i="19"/>
  <c r="P378" i="19"/>
  <c r="I379" i="19"/>
  <c r="K379" i="19"/>
  <c r="M379" i="19"/>
  <c r="O379" i="19"/>
  <c r="H380" i="19"/>
  <c r="J380" i="19"/>
  <c r="L380" i="19"/>
  <c r="N380" i="19"/>
  <c r="P380" i="19"/>
  <c r="I381" i="19"/>
  <c r="K381" i="19"/>
  <c r="M381" i="19"/>
  <c r="O381" i="19"/>
  <c r="H382" i="19"/>
  <c r="J382" i="19"/>
  <c r="L382" i="19"/>
  <c r="N382" i="19"/>
  <c r="P382" i="19"/>
  <c r="I383" i="19"/>
  <c r="K383" i="19"/>
  <c r="M383" i="19"/>
  <c r="O383" i="19"/>
  <c r="H384" i="19"/>
  <c r="J384" i="19"/>
  <c r="L384" i="19"/>
  <c r="N384" i="19"/>
  <c r="P384" i="19"/>
  <c r="I385" i="19"/>
  <c r="K385" i="19"/>
  <c r="M385" i="19"/>
  <c r="O385" i="19"/>
  <c r="H386" i="19"/>
  <c r="J386" i="19"/>
  <c r="L386" i="19"/>
  <c r="N386" i="19"/>
  <c r="P386" i="19"/>
  <c r="I387" i="19"/>
  <c r="K387" i="19"/>
  <c r="M387" i="19"/>
  <c r="O387" i="19"/>
  <c r="H388" i="19"/>
  <c r="J388" i="19"/>
  <c r="L388" i="19"/>
  <c r="N388" i="19"/>
  <c r="P388" i="19"/>
  <c r="I389" i="19"/>
  <c r="K389" i="19"/>
  <c r="M389" i="19"/>
  <c r="O389" i="19"/>
  <c r="H390" i="19"/>
  <c r="J390" i="19"/>
  <c r="L390" i="19"/>
  <c r="N390" i="19"/>
  <c r="P390" i="19"/>
  <c r="I391" i="19"/>
  <c r="K391" i="19"/>
  <c r="M391" i="19"/>
  <c r="O391" i="19"/>
  <c r="H392" i="19"/>
  <c r="J392" i="19"/>
  <c r="L392" i="19"/>
  <c r="N392" i="19"/>
  <c r="P392" i="19"/>
  <c r="I393" i="19"/>
  <c r="K393" i="19"/>
  <c r="M393" i="19"/>
  <c r="O393" i="19"/>
  <c r="H394" i="19"/>
  <c r="J394" i="19"/>
  <c r="L394" i="19"/>
  <c r="N394" i="19"/>
  <c r="P394" i="19"/>
  <c r="I395" i="19"/>
  <c r="K395" i="19"/>
  <c r="M395" i="19"/>
  <c r="O395" i="19"/>
  <c r="H396" i="19"/>
  <c r="J396" i="19"/>
  <c r="L396" i="19"/>
  <c r="N396" i="19"/>
  <c r="P396" i="19"/>
  <c r="I397" i="19"/>
  <c r="F13" i="21"/>
  <c r="F11" i="21"/>
  <c r="F14" i="21"/>
  <c r="F12" i="21"/>
  <c r="E3" i="19"/>
  <c r="E11" i="19"/>
  <c r="D11" i="19"/>
  <c r="F10" i="21"/>
  <c r="E14" i="21"/>
  <c r="E13" i="21"/>
  <c r="E12" i="21"/>
  <c r="E11" i="21"/>
  <c r="G10" i="21"/>
  <c r="T10" i="21" s="1"/>
  <c r="U10" i="21" s="1"/>
  <c r="D14" i="21"/>
  <c r="D13" i="21"/>
  <c r="D12" i="21"/>
  <c r="D11" i="21"/>
  <c r="E404" i="19"/>
  <c r="B413" i="19"/>
  <c r="B759" i="19"/>
  <c r="B108" i="19"/>
  <c r="B448" i="19"/>
  <c r="B249" i="19"/>
  <c r="B762" i="19"/>
  <c r="B753" i="19"/>
  <c r="B311" i="19"/>
  <c r="B362" i="19"/>
  <c r="B26" i="19"/>
  <c r="N5" i="9"/>
  <c r="Q221" i="19"/>
  <c r="Q218" i="16"/>
  <c r="R221" i="19"/>
  <c r="Q223" i="19"/>
  <c r="Q220" i="16"/>
  <c r="R223" i="19"/>
  <c r="Q225" i="19"/>
  <c r="Q222" i="16"/>
  <c r="R225" i="19"/>
  <c r="Q227" i="19"/>
  <c r="Q224" i="16"/>
  <c r="R227" i="19"/>
  <c r="Q229" i="19"/>
  <c r="Q226" i="16"/>
  <c r="R229" i="19"/>
  <c r="Q231" i="19"/>
  <c r="Q228" i="16"/>
  <c r="R231" i="19"/>
  <c r="Q233" i="19"/>
  <c r="Q230" i="16"/>
  <c r="R233" i="19"/>
  <c r="Q235" i="19"/>
  <c r="Q232" i="16"/>
  <c r="R235" i="19"/>
  <c r="Q237" i="19"/>
  <c r="Q234" i="16"/>
  <c r="R237" i="19"/>
  <c r="Q239" i="19"/>
  <c r="Q236" i="16"/>
  <c r="R239" i="19"/>
  <c r="Q241" i="19"/>
  <c r="Q238" i="16"/>
  <c r="R241" i="19"/>
  <c r="Q243" i="19"/>
  <c r="Q240" i="16"/>
  <c r="R243" i="19"/>
  <c r="Q245" i="19"/>
  <c r="Q242" i="16"/>
  <c r="R245" i="19"/>
  <c r="Q247" i="19"/>
  <c r="Q244" i="16"/>
  <c r="R247" i="19"/>
  <c r="Q249" i="19"/>
  <c r="Q246" i="16"/>
  <c r="R249" i="19"/>
  <c r="Q251" i="19"/>
  <c r="Q248" i="16"/>
  <c r="R251" i="19"/>
  <c r="Q253" i="19"/>
  <c r="Q250" i="16"/>
  <c r="R253" i="19"/>
  <c r="Q255" i="19"/>
  <c r="Q252" i="16"/>
  <c r="R255" i="19"/>
  <c r="Q257" i="19"/>
  <c r="Q254" i="16"/>
  <c r="R257" i="19"/>
  <c r="Q259" i="19"/>
  <c r="Q256" i="16"/>
  <c r="R259" i="19"/>
  <c r="Q261" i="19"/>
  <c r="Q258" i="16"/>
  <c r="R261" i="19"/>
  <c r="Q263" i="19"/>
  <c r="Q260" i="16"/>
  <c r="R263" i="19"/>
  <c r="Q265" i="19"/>
  <c r="Q262" i="16"/>
  <c r="R265" i="19"/>
  <c r="Q267" i="19"/>
  <c r="Q264" i="16"/>
  <c r="R267" i="19"/>
  <c r="Q269" i="19"/>
  <c r="Q266" i="16"/>
  <c r="R269" i="19"/>
  <c r="Q271" i="19"/>
  <c r="Q268" i="16"/>
  <c r="R271" i="19"/>
  <c r="Q273" i="19"/>
  <c r="Q270" i="16"/>
  <c r="R273" i="19"/>
  <c r="Q275" i="19"/>
  <c r="Q272" i="16"/>
  <c r="R275" i="19"/>
  <c r="Q277" i="19"/>
  <c r="Q274" i="16"/>
  <c r="R277" i="19"/>
  <c r="Q279" i="19"/>
  <c r="Q276" i="16"/>
  <c r="R279" i="19"/>
  <c r="Q281" i="19"/>
  <c r="Q278" i="16"/>
  <c r="R281" i="19"/>
  <c r="Q283" i="19"/>
  <c r="Q280" i="16"/>
  <c r="R283" i="19"/>
  <c r="Q285" i="19"/>
  <c r="Q282" i="16"/>
  <c r="R285" i="19"/>
  <c r="Q287" i="19"/>
  <c r="Q284" i="16"/>
  <c r="R287" i="19"/>
  <c r="Q289" i="19"/>
  <c r="Q286" i="16"/>
  <c r="R289" i="19"/>
  <c r="Q291" i="19"/>
  <c r="Q288" i="16"/>
  <c r="R291" i="19"/>
  <c r="Q293" i="19"/>
  <c r="Q290" i="16"/>
  <c r="R293" i="19"/>
  <c r="Q295" i="19"/>
  <c r="Q292" i="16"/>
  <c r="R295" i="19"/>
  <c r="Q297" i="19"/>
  <c r="Q294" i="16"/>
  <c r="R297" i="19"/>
  <c r="Q299" i="19"/>
  <c r="Q296" i="16"/>
  <c r="R299" i="19"/>
  <c r="Q301" i="19"/>
  <c r="Q298" i="16"/>
  <c r="R301" i="19"/>
  <c r="Q303" i="19"/>
  <c r="Q300" i="16"/>
  <c r="R303" i="19"/>
  <c r="Q305" i="19"/>
  <c r="Q302" i="16"/>
  <c r="R305" i="19"/>
  <c r="Q307" i="19"/>
  <c r="Q304" i="16"/>
  <c r="R307" i="19"/>
  <c r="Q309" i="19"/>
  <c r="Q306" i="16"/>
  <c r="R309" i="19"/>
  <c r="Q311" i="19"/>
  <c r="Q308" i="16"/>
  <c r="R311" i="19"/>
  <c r="Q313" i="19"/>
  <c r="Q310" i="16"/>
  <c r="R313" i="19"/>
  <c r="Q315" i="19"/>
  <c r="Q312" i="16"/>
  <c r="R315" i="19"/>
  <c r="Q317" i="19"/>
  <c r="Q314" i="16"/>
  <c r="R317" i="19"/>
  <c r="Q319" i="19"/>
  <c r="Q316" i="16"/>
  <c r="R319" i="19"/>
  <c r="Q321" i="19"/>
  <c r="Q318" i="16"/>
  <c r="R321" i="19"/>
  <c r="Q323" i="19"/>
  <c r="Q320" i="16"/>
  <c r="R323" i="19"/>
  <c r="Q325" i="19"/>
  <c r="Q322" i="16"/>
  <c r="R325" i="19"/>
  <c r="Q327" i="19"/>
  <c r="Q324" i="16"/>
  <c r="R327" i="19"/>
  <c r="Q329" i="19"/>
  <c r="Q326" i="16"/>
  <c r="R329" i="19"/>
  <c r="Q331" i="19"/>
  <c r="Q328" i="16"/>
  <c r="R331" i="19"/>
  <c r="Q333" i="19"/>
  <c r="Q330" i="16"/>
  <c r="R333" i="19"/>
  <c r="Q335" i="19"/>
  <c r="Q332" i="16"/>
  <c r="R335" i="19"/>
  <c r="Q337" i="19"/>
  <c r="Q334" i="16"/>
  <c r="R337" i="19"/>
  <c r="Q339" i="19"/>
  <c r="Q336" i="16"/>
  <c r="R339" i="19"/>
  <c r="Q341" i="19"/>
  <c r="Q338" i="16"/>
  <c r="R341" i="19"/>
  <c r="Q343" i="19"/>
  <c r="Q340" i="16"/>
  <c r="R343" i="19"/>
  <c r="Q345" i="19"/>
  <c r="Q342" i="16"/>
  <c r="R345" i="19"/>
  <c r="Q347" i="19"/>
  <c r="Q344" i="16"/>
  <c r="R347" i="19"/>
  <c r="Q349" i="19"/>
  <c r="Q346" i="16"/>
  <c r="R349" i="19"/>
  <c r="Q351" i="19"/>
  <c r="Q348" i="16"/>
  <c r="R351" i="19"/>
  <c r="Q353" i="19"/>
  <c r="Q350" i="16"/>
  <c r="R353" i="19"/>
  <c r="Q355" i="19"/>
  <c r="Q352" i="16"/>
  <c r="R355" i="19"/>
  <c r="Q357" i="19"/>
  <c r="Q354" i="16"/>
  <c r="R357" i="19"/>
  <c r="Q359" i="19"/>
  <c r="Q356" i="16"/>
  <c r="R359" i="19"/>
  <c r="Q361" i="19"/>
  <c r="Q358" i="16"/>
  <c r="R361" i="19"/>
  <c r="Q363" i="19"/>
  <c r="Q360" i="16"/>
  <c r="R363" i="19"/>
  <c r="Q365" i="19"/>
  <c r="Q362" i="16"/>
  <c r="R365" i="19"/>
  <c r="Q367" i="19"/>
  <c r="Q364" i="16"/>
  <c r="R367" i="19"/>
  <c r="Q369" i="19"/>
  <c r="Q366" i="16"/>
  <c r="R369" i="19"/>
  <c r="Q371" i="19"/>
  <c r="Q368" i="16"/>
  <c r="R371" i="19"/>
  <c r="Q373" i="19"/>
  <c r="Q370" i="16"/>
  <c r="R373" i="19"/>
  <c r="Q375" i="19"/>
  <c r="Q372" i="16"/>
  <c r="R375" i="19"/>
  <c r="Q377" i="19"/>
  <c r="Q374" i="16"/>
  <c r="R377" i="19"/>
  <c r="Q379" i="19"/>
  <c r="Q376" i="16"/>
  <c r="R379" i="19"/>
  <c r="Q381" i="19"/>
  <c r="Q378" i="16"/>
  <c r="R381" i="19"/>
  <c r="Q383" i="19"/>
  <c r="Q380" i="16"/>
  <c r="R383" i="19"/>
  <c r="Q385" i="19"/>
  <c r="Q382" i="16"/>
  <c r="R385" i="19"/>
  <c r="Q387" i="19"/>
  <c r="Q384" i="16"/>
  <c r="R387" i="19"/>
  <c r="Q389" i="19"/>
  <c r="Q386" i="16"/>
  <c r="R389" i="19"/>
  <c r="Q391" i="19"/>
  <c r="Q388" i="16"/>
  <c r="R391" i="19"/>
  <c r="Q393" i="19"/>
  <c r="Q390" i="16"/>
  <c r="R393" i="19"/>
  <c r="Q395" i="19"/>
  <c r="Q392" i="16"/>
  <c r="R395" i="19"/>
  <c r="Q397" i="19"/>
  <c r="Q394" i="16"/>
  <c r="R397" i="19"/>
  <c r="Q399" i="19"/>
  <c r="Q396" i="16"/>
  <c r="R399" i="19"/>
  <c r="Q401" i="19"/>
  <c r="Q398" i="16"/>
  <c r="R401" i="19"/>
  <c r="Q403" i="19"/>
  <c r="Q400" i="16"/>
  <c r="R403" i="19"/>
  <c r="Q405" i="19"/>
  <c r="Q402" i="16"/>
  <c r="R405" i="19"/>
  <c r="Q407" i="19"/>
  <c r="Q404" i="16"/>
  <c r="R407" i="19"/>
  <c r="Q409" i="19"/>
  <c r="Q406" i="16"/>
  <c r="R409" i="19"/>
  <c r="Q411" i="19"/>
  <c r="Q408" i="16"/>
  <c r="R411" i="19"/>
  <c r="Q413" i="19"/>
  <c r="Q410" i="16"/>
  <c r="R413" i="19"/>
  <c r="Q415" i="19"/>
  <c r="Q412" i="16"/>
  <c r="R415" i="19"/>
  <c r="Q417" i="19"/>
  <c r="Q414" i="16"/>
  <c r="R417" i="19"/>
  <c r="Q419" i="19"/>
  <c r="Q416" i="16"/>
  <c r="R419" i="19"/>
  <c r="Q421" i="19"/>
  <c r="Q418" i="16"/>
  <c r="R421" i="19"/>
  <c r="Q423" i="19"/>
  <c r="Q420" i="16"/>
  <c r="R423" i="19"/>
  <c r="Q425" i="19"/>
  <c r="Q422" i="16"/>
  <c r="R425" i="19"/>
  <c r="Q427" i="19"/>
  <c r="Q424" i="16"/>
  <c r="R427" i="19"/>
  <c r="Q429" i="19"/>
  <c r="Q426" i="16"/>
  <c r="R429" i="19"/>
  <c r="Q431" i="19"/>
  <c r="Q428" i="16"/>
  <c r="R431" i="19"/>
  <c r="Q433" i="19"/>
  <c r="Q430" i="16"/>
  <c r="R433" i="19"/>
  <c r="Q435" i="19"/>
  <c r="Q432" i="16"/>
  <c r="R435" i="19"/>
  <c r="Q437" i="19"/>
  <c r="Q434" i="16"/>
  <c r="R437" i="19"/>
  <c r="Q439" i="19"/>
  <c r="Q436" i="16"/>
  <c r="R439" i="19"/>
  <c r="Q441" i="19"/>
  <c r="Q438" i="16"/>
  <c r="R441" i="19"/>
  <c r="Q443" i="19"/>
  <c r="Q440" i="16"/>
  <c r="R443" i="19"/>
  <c r="Q445" i="19"/>
  <c r="Q442" i="16"/>
  <c r="R445" i="19"/>
  <c r="Q447" i="19"/>
  <c r="Q444" i="16"/>
  <c r="R447" i="19"/>
  <c r="Q449" i="19"/>
  <c r="Q446" i="16"/>
  <c r="R449" i="19"/>
  <c r="Q451" i="19"/>
  <c r="Q448" i="16"/>
  <c r="R451" i="19"/>
  <c r="Q453" i="19"/>
  <c r="Q450" i="16"/>
  <c r="R453" i="19"/>
  <c r="Q455" i="19"/>
  <c r="Q452" i="16"/>
  <c r="R455" i="19"/>
  <c r="Q457" i="19"/>
  <c r="Q454" i="16"/>
  <c r="R457" i="19"/>
  <c r="Q459" i="19"/>
  <c r="Q456" i="16"/>
  <c r="R459" i="19"/>
  <c r="Q461" i="19"/>
  <c r="Q458" i="16"/>
  <c r="R461" i="19"/>
  <c r="Q463" i="19"/>
  <c r="Q460" i="16"/>
  <c r="R463" i="19"/>
  <c r="Q465" i="19"/>
  <c r="Q462" i="16"/>
  <c r="R465" i="19"/>
  <c r="Q467" i="19"/>
  <c r="Q464" i="16"/>
  <c r="R467" i="19"/>
  <c r="Q469" i="19"/>
  <c r="Q466" i="16"/>
  <c r="R469" i="19"/>
  <c r="Q471" i="19"/>
  <c r="Q468" i="16"/>
  <c r="R471" i="19"/>
  <c r="Q473" i="19"/>
  <c r="Q470" i="16"/>
  <c r="R473" i="19"/>
  <c r="Q475" i="19"/>
  <c r="Q472" i="16"/>
  <c r="R475" i="19"/>
  <c r="Q218" i="19"/>
  <c r="Q215" i="16"/>
  <c r="R218" i="19"/>
  <c r="Q216" i="19"/>
  <c r="Q213" i="16"/>
  <c r="R216" i="19"/>
  <c r="Q214" i="19"/>
  <c r="Q211" i="16"/>
  <c r="R214" i="19"/>
  <c r="Q212" i="19"/>
  <c r="Q209" i="16"/>
  <c r="R212" i="19"/>
  <c r="Q210" i="19"/>
  <c r="Q207" i="16"/>
  <c r="R210" i="19"/>
  <c r="Q208" i="19"/>
  <c r="Q205" i="16"/>
  <c r="R208" i="19"/>
  <c r="Q206" i="19"/>
  <c r="Q203" i="16"/>
  <c r="R206" i="19"/>
  <c r="Q204" i="19"/>
  <c r="Q201" i="16"/>
  <c r="R204" i="19"/>
  <c r="Q202" i="19"/>
  <c r="Q199" i="16"/>
  <c r="R202" i="19"/>
  <c r="Q200" i="19"/>
  <c r="Q197" i="16"/>
  <c r="R200" i="19"/>
  <c r="Q198" i="19"/>
  <c r="Q195" i="16"/>
  <c r="R198" i="19"/>
  <c r="Q196" i="19"/>
  <c r="Q193" i="16"/>
  <c r="R196" i="19"/>
  <c r="Q194" i="19"/>
  <c r="Q191" i="16"/>
  <c r="R194" i="19"/>
  <c r="Q192" i="19"/>
  <c r="Q189" i="16"/>
  <c r="R192" i="19"/>
  <c r="Q190" i="19"/>
  <c r="Q187" i="16"/>
  <c r="R190" i="19"/>
  <c r="Q188" i="19"/>
  <c r="Q185" i="16"/>
  <c r="R188" i="19"/>
  <c r="Q186" i="19"/>
  <c r="Q183" i="16"/>
  <c r="R186" i="19"/>
  <c r="Q184" i="19"/>
  <c r="Q181" i="16"/>
  <c r="R184" i="19"/>
  <c r="Q182" i="19"/>
  <c r="Q179" i="16"/>
  <c r="R182" i="19"/>
  <c r="Q180" i="19"/>
  <c r="Q177" i="16"/>
  <c r="R180" i="19"/>
  <c r="Q178" i="19"/>
  <c r="Q175" i="16"/>
  <c r="R178" i="19"/>
  <c r="Q176" i="19"/>
  <c r="Q173" i="16"/>
  <c r="R176" i="19"/>
  <c r="Q174" i="19"/>
  <c r="Q171" i="16"/>
  <c r="R174" i="19"/>
  <c r="Q172" i="19"/>
  <c r="Q169" i="16"/>
  <c r="R172" i="19"/>
  <c r="Q170" i="19"/>
  <c r="Q167" i="16"/>
  <c r="R170" i="19"/>
  <c r="Q168" i="19"/>
  <c r="Q165" i="16"/>
  <c r="R168" i="19"/>
  <c r="Q166" i="19"/>
  <c r="Q163" i="16"/>
  <c r="R166" i="19"/>
  <c r="Q164" i="19"/>
  <c r="Q161" i="16"/>
  <c r="R164" i="19"/>
  <c r="Q162" i="19"/>
  <c r="Q159" i="16"/>
  <c r="R162" i="19"/>
  <c r="Q160" i="19"/>
  <c r="Q157" i="16"/>
  <c r="R160" i="19"/>
  <c r="Q158" i="19"/>
  <c r="Q155" i="16"/>
  <c r="R158" i="19"/>
  <c r="Q156" i="19"/>
  <c r="Q153" i="16"/>
  <c r="R156" i="19"/>
  <c r="Q154" i="19"/>
  <c r="Q151" i="16"/>
  <c r="R154" i="19"/>
  <c r="Q152" i="19"/>
  <c r="Q149" i="16"/>
  <c r="R152" i="19"/>
  <c r="Q150" i="19"/>
  <c r="Q147" i="16"/>
  <c r="R150" i="19"/>
  <c r="Q148" i="19"/>
  <c r="Q145" i="16"/>
  <c r="R148" i="19"/>
  <c r="Q146" i="19"/>
  <c r="Q143" i="16"/>
  <c r="R146" i="19"/>
  <c r="Q144" i="19"/>
  <c r="Q141" i="16"/>
  <c r="R144" i="19"/>
  <c r="Q142" i="19"/>
  <c r="Q139" i="16"/>
  <c r="R142" i="19"/>
  <c r="Q140" i="19"/>
  <c r="Q137" i="16"/>
  <c r="R140" i="19"/>
  <c r="Q138" i="19"/>
  <c r="Q135" i="16"/>
  <c r="R138" i="19"/>
  <c r="Q136" i="19"/>
  <c r="Q133" i="16"/>
  <c r="R136" i="19"/>
  <c r="Q134" i="19"/>
  <c r="Q131" i="16"/>
  <c r="R134" i="19"/>
  <c r="Q132" i="19"/>
  <c r="Q129" i="16"/>
  <c r="R132" i="19"/>
  <c r="Q130" i="19"/>
  <c r="Q127" i="16"/>
  <c r="R130" i="19"/>
  <c r="Q128" i="19"/>
  <c r="Q125" i="16"/>
  <c r="R128" i="19"/>
  <c r="Q126" i="19"/>
  <c r="Q123" i="16"/>
  <c r="R126" i="19"/>
  <c r="Q124" i="19"/>
  <c r="Q121" i="16"/>
  <c r="R124" i="19"/>
  <c r="Q122" i="19"/>
  <c r="Q119" i="16"/>
  <c r="R122" i="19"/>
  <c r="Q120" i="19"/>
  <c r="Q117" i="16"/>
  <c r="R120" i="19"/>
  <c r="Q118" i="19"/>
  <c r="Q115" i="16"/>
  <c r="R118" i="19"/>
  <c r="Q116" i="19"/>
  <c r="Q113" i="16"/>
  <c r="R116" i="19"/>
  <c r="Q114" i="19"/>
  <c r="Q111" i="16"/>
  <c r="R114" i="19"/>
  <c r="Q112" i="19"/>
  <c r="Q109" i="16"/>
  <c r="R112" i="19"/>
  <c r="Q110" i="19"/>
  <c r="Q107" i="16"/>
  <c r="R110" i="19"/>
  <c r="Q108" i="19"/>
  <c r="Q105" i="16"/>
  <c r="R108" i="19"/>
  <c r="Q106" i="19"/>
  <c r="Q103" i="16"/>
  <c r="R106" i="19"/>
  <c r="Q104" i="19"/>
  <c r="Q101" i="16"/>
  <c r="R104" i="19"/>
  <c r="Q102" i="19"/>
  <c r="Q99" i="16"/>
  <c r="R102" i="19"/>
  <c r="Q100" i="19"/>
  <c r="Q97" i="16"/>
  <c r="R100" i="19"/>
  <c r="Q98" i="19"/>
  <c r="Q95" i="16"/>
  <c r="R98" i="19"/>
  <c r="Q96" i="19"/>
  <c r="Q93" i="16"/>
  <c r="R96" i="19"/>
  <c r="Q94" i="19"/>
  <c r="Q91" i="16"/>
  <c r="R94" i="19"/>
  <c r="Q92" i="19"/>
  <c r="Q89" i="16"/>
  <c r="R92" i="19"/>
  <c r="Q90" i="19"/>
  <c r="Q87" i="16"/>
  <c r="R90" i="19"/>
  <c r="Q88" i="19"/>
  <c r="Q85" i="16"/>
  <c r="R88" i="19"/>
  <c r="Q86" i="19"/>
  <c r="Q83" i="16"/>
  <c r="R86" i="19"/>
  <c r="Q84" i="19"/>
  <c r="Q81" i="16"/>
  <c r="R84" i="19"/>
  <c r="Q82" i="19"/>
  <c r="Q79" i="16"/>
  <c r="R82" i="19"/>
  <c r="Q80" i="19"/>
  <c r="Q77" i="16"/>
  <c r="R80" i="19"/>
  <c r="Q78" i="19"/>
  <c r="Q75" i="16"/>
  <c r="R78" i="19"/>
  <c r="Q76" i="19"/>
  <c r="Q73" i="16"/>
  <c r="R76" i="19"/>
  <c r="Q74" i="19"/>
  <c r="Q71" i="16"/>
  <c r="R74" i="19"/>
  <c r="Q72" i="19"/>
  <c r="Q69" i="16"/>
  <c r="R72" i="19"/>
  <c r="Q70" i="19"/>
  <c r="Q67" i="16"/>
  <c r="R70" i="19"/>
  <c r="Q68" i="19"/>
  <c r="Q65" i="16"/>
  <c r="R68" i="19"/>
  <c r="Q66" i="19"/>
  <c r="Q63" i="16"/>
  <c r="R66" i="19"/>
  <c r="Q64" i="19"/>
  <c r="Q61" i="16"/>
  <c r="R64" i="19"/>
  <c r="Q62" i="19"/>
  <c r="Q59" i="16"/>
  <c r="R62" i="19"/>
  <c r="Q60" i="19"/>
  <c r="Q57" i="16"/>
  <c r="R60" i="19"/>
  <c r="Q58" i="19"/>
  <c r="Q55" i="16"/>
  <c r="R58" i="19"/>
  <c r="Q56" i="19"/>
  <c r="Q53" i="16"/>
  <c r="R56" i="19"/>
  <c r="Q54" i="19"/>
  <c r="Q51" i="16"/>
  <c r="R54" i="19"/>
  <c r="Q52" i="19"/>
  <c r="Q49" i="16"/>
  <c r="R52" i="19"/>
  <c r="Q50" i="19"/>
  <c r="Q47" i="16"/>
  <c r="R50" i="19"/>
  <c r="Q48" i="19"/>
  <c r="Q45" i="16"/>
  <c r="R48" i="19"/>
  <c r="Q46" i="19"/>
  <c r="Q43" i="16"/>
  <c r="R46" i="19"/>
  <c r="Q44" i="19"/>
  <c r="Q41" i="16"/>
  <c r="R44" i="19"/>
  <c r="Q42" i="19"/>
  <c r="Q39" i="16"/>
  <c r="R42" i="19"/>
  <c r="Q40" i="19"/>
  <c r="Q37" i="16"/>
  <c r="R40" i="19"/>
  <c r="Q38" i="19"/>
  <c r="Q35" i="16"/>
  <c r="R38" i="19"/>
  <c r="Q36" i="19"/>
  <c r="Q33" i="16"/>
  <c r="R36" i="19"/>
  <c r="Q34" i="19"/>
  <c r="Q31" i="16"/>
  <c r="R34" i="19"/>
  <c r="Q32" i="19"/>
  <c r="Q29" i="16"/>
  <c r="R32" i="19"/>
  <c r="Q30" i="19"/>
  <c r="Q27" i="16"/>
  <c r="R30" i="19"/>
  <c r="Q28" i="19"/>
  <c r="Q25" i="16"/>
  <c r="R28" i="19"/>
  <c r="Q26" i="19"/>
  <c r="Q23" i="16"/>
  <c r="R26" i="19"/>
  <c r="Q24" i="19"/>
  <c r="Q21" i="16"/>
  <c r="R24" i="19"/>
  <c r="Q22" i="19"/>
  <c r="Q19" i="16"/>
  <c r="R22" i="19"/>
  <c r="Q20" i="19"/>
  <c r="Q17" i="16"/>
  <c r="R20" i="19"/>
  <c r="Q18" i="19"/>
  <c r="Q15" i="16"/>
  <c r="R18" i="19"/>
  <c r="Q16" i="19"/>
  <c r="Q13" i="16"/>
  <c r="R16" i="19"/>
  <c r="Q14" i="19"/>
  <c r="Q11" i="16"/>
  <c r="R14" i="19"/>
  <c r="Q12" i="19"/>
  <c r="Q9" i="16"/>
  <c r="R12" i="19"/>
  <c r="Q1186" i="16"/>
  <c r="Q1182" i="16"/>
  <c r="Q1178" i="16"/>
  <c r="Q1174" i="16"/>
  <c r="Q1170" i="16"/>
  <c r="Q1166" i="16"/>
  <c r="Q1162" i="16"/>
  <c r="Q1158" i="16"/>
  <c r="Q1154" i="16"/>
  <c r="Q1150" i="16"/>
  <c r="Q1146" i="16"/>
  <c r="Q1142" i="16"/>
  <c r="Q1138" i="16"/>
  <c r="Q1134" i="16"/>
  <c r="Q1130" i="16"/>
  <c r="Q1126" i="16"/>
  <c r="Q1122" i="16"/>
  <c r="Q1118" i="16"/>
  <c r="Q1114" i="16"/>
  <c r="Q1110" i="16"/>
  <c r="Q1106" i="16"/>
  <c r="R1109" i="19"/>
  <c r="Q1109" i="19"/>
  <c r="Q1102" i="16"/>
  <c r="R1105" i="19"/>
  <c r="Q1105" i="19"/>
  <c r="Q1098" i="16"/>
  <c r="R1101" i="19"/>
  <c r="Q1101" i="19"/>
  <c r="Q1094" i="16"/>
  <c r="R1097" i="19"/>
  <c r="Q1097" i="19"/>
  <c r="Q1090" i="16"/>
  <c r="R1093" i="19"/>
  <c r="Q1093" i="19"/>
  <c r="Q1086" i="16"/>
  <c r="R1089" i="19"/>
  <c r="Q1089" i="19"/>
  <c r="Q1082" i="16"/>
  <c r="R1085" i="19"/>
  <c r="Q1085" i="19"/>
  <c r="Q1078" i="16"/>
  <c r="R1081" i="19"/>
  <c r="Q1081" i="19"/>
  <c r="Q1074" i="16"/>
  <c r="R1077" i="19"/>
  <c r="Q1077" i="19"/>
  <c r="Q1070" i="16"/>
  <c r="R1073" i="19"/>
  <c r="Q1073" i="19"/>
  <c r="Q1066" i="16"/>
  <c r="R1069" i="19"/>
  <c r="Q1069" i="19"/>
  <c r="Q1062" i="16"/>
  <c r="R1065" i="19"/>
  <c r="Q1065" i="19"/>
  <c r="Q1058" i="16"/>
  <c r="R1061" i="19"/>
  <c r="Q1061" i="19"/>
  <c r="Q1054" i="16"/>
  <c r="R1057" i="19"/>
  <c r="Q1057" i="19"/>
  <c r="Q1050" i="16"/>
  <c r="R1053" i="19"/>
  <c r="Q1053" i="19"/>
  <c r="Q1046" i="16"/>
  <c r="R1049" i="19"/>
  <c r="Q1049" i="19"/>
  <c r="Q1042" i="16"/>
  <c r="R1045" i="19"/>
  <c r="Q1045" i="19"/>
  <c r="Q1038" i="16"/>
  <c r="R1041" i="19"/>
  <c r="Q1041" i="19"/>
  <c r="Q1034" i="16"/>
  <c r="R1037" i="19"/>
  <c r="Q1037" i="19"/>
  <c r="Q1030" i="16"/>
  <c r="R1033" i="19"/>
  <c r="Q1033" i="19"/>
  <c r="Q1026" i="16"/>
  <c r="R1029" i="19"/>
  <c r="Q1029" i="19"/>
  <c r="Q1022" i="16"/>
  <c r="R1025" i="19"/>
  <c r="Q1025" i="19"/>
  <c r="Q1018" i="16"/>
  <c r="R1021" i="19"/>
  <c r="Q1021" i="19"/>
  <c r="Q1014" i="16"/>
  <c r="R1017" i="19"/>
  <c r="Q1017" i="19"/>
  <c r="Q1010" i="16"/>
  <c r="R1013" i="19"/>
  <c r="Q1013" i="19"/>
  <c r="Q1006" i="16"/>
  <c r="R1009" i="19"/>
  <c r="Q1009" i="19"/>
  <c r="Q1002" i="16"/>
  <c r="R1005" i="19"/>
  <c r="Q1005" i="19"/>
  <c r="Q998" i="16"/>
  <c r="R1001" i="19"/>
  <c r="Q1001" i="19"/>
  <c r="Q994" i="16"/>
  <c r="R997" i="19"/>
  <c r="Q997" i="19"/>
  <c r="Q990" i="16"/>
  <c r="R993" i="19"/>
  <c r="Q993" i="19"/>
  <c r="Q986" i="16"/>
  <c r="R989" i="19"/>
  <c r="Q989" i="19"/>
  <c r="Q981" i="16"/>
  <c r="R984" i="19"/>
  <c r="Q984" i="19"/>
  <c r="Q977" i="16"/>
  <c r="R980" i="19"/>
  <c r="Q980" i="19"/>
  <c r="Q973" i="16"/>
  <c r="R976" i="19"/>
  <c r="Q976" i="19"/>
  <c r="Q969" i="16"/>
  <c r="R972" i="19"/>
  <c r="Q972" i="19"/>
  <c r="Q965" i="16"/>
  <c r="R968" i="19"/>
  <c r="Q968" i="19"/>
  <c r="Q961" i="16"/>
  <c r="R964" i="19"/>
  <c r="Q964" i="19"/>
  <c r="Q957" i="16"/>
  <c r="R960" i="19"/>
  <c r="Q960" i="19"/>
  <c r="Q953" i="16"/>
  <c r="R956" i="19"/>
  <c r="Q956" i="19"/>
  <c r="Q949" i="16"/>
  <c r="R952" i="19"/>
  <c r="Q952" i="19"/>
  <c r="Q945" i="16"/>
  <c r="R948" i="19"/>
  <c r="Q948" i="19"/>
  <c r="Q941" i="16"/>
  <c r="R944" i="19"/>
  <c r="Q944" i="19"/>
  <c r="Q937" i="16"/>
  <c r="R940" i="19"/>
  <c r="Q940" i="19"/>
  <c r="Q933" i="16"/>
  <c r="R936" i="19"/>
  <c r="Q936" i="19"/>
  <c r="Q929" i="16"/>
  <c r="R932" i="19"/>
  <c r="Q932" i="19"/>
  <c r="Q925" i="16"/>
  <c r="R928" i="19"/>
  <c r="Q928" i="19"/>
  <c r="Q921" i="16"/>
  <c r="R924" i="19"/>
  <c r="Q924" i="19"/>
  <c r="Q917" i="16"/>
  <c r="R920" i="19"/>
  <c r="Q920" i="19"/>
  <c r="Q913" i="16"/>
  <c r="R916" i="19"/>
  <c r="Q916" i="19"/>
  <c r="Q909" i="16"/>
  <c r="R912" i="19"/>
  <c r="Q912" i="19"/>
  <c r="Q905" i="16"/>
  <c r="R908" i="19"/>
  <c r="Q908" i="19"/>
  <c r="Q901" i="16"/>
  <c r="R904" i="19"/>
  <c r="Q904" i="19"/>
  <c r="Q897" i="16"/>
  <c r="R900" i="19"/>
  <c r="Q900" i="19"/>
  <c r="Q893" i="16"/>
  <c r="R896" i="19"/>
  <c r="Q896" i="19"/>
  <c r="Q889" i="16"/>
  <c r="R892" i="19"/>
  <c r="Q892" i="19"/>
  <c r="Q885" i="16"/>
  <c r="R888" i="19"/>
  <c r="Q888" i="19"/>
  <c r="Q881" i="16"/>
  <c r="R884" i="19"/>
  <c r="Q884" i="19"/>
  <c r="Q877" i="16"/>
  <c r="R880" i="19"/>
  <c r="Q880" i="19"/>
  <c r="Q873" i="16"/>
  <c r="R876" i="19"/>
  <c r="Q876" i="19"/>
  <c r="Q869" i="16"/>
  <c r="R872" i="19"/>
  <c r="Q872" i="19"/>
  <c r="Q865" i="16"/>
  <c r="R868" i="19"/>
  <c r="Q868" i="19"/>
  <c r="Q861" i="16"/>
  <c r="R864" i="19"/>
  <c r="Q864" i="19"/>
  <c r="Q857" i="16"/>
  <c r="R860" i="19"/>
  <c r="Q860" i="19"/>
  <c r="Q853" i="16"/>
  <c r="R856" i="19"/>
  <c r="Q856" i="19"/>
  <c r="Q849" i="16"/>
  <c r="R852" i="19"/>
  <c r="Q852" i="19"/>
  <c r="Q845" i="16"/>
  <c r="R848" i="19"/>
  <c r="Q848" i="19"/>
  <c r="Q841" i="16"/>
  <c r="R844" i="19"/>
  <c r="Q844" i="19"/>
  <c r="Q837" i="16"/>
  <c r="R840" i="19"/>
  <c r="Q840" i="19"/>
  <c r="Q833" i="16"/>
  <c r="R836" i="19"/>
  <c r="Q836" i="19"/>
  <c r="Q829" i="16"/>
  <c r="R832" i="19"/>
  <c r="Q832" i="19"/>
  <c r="Q825" i="16"/>
  <c r="R828" i="19"/>
  <c r="Q828" i="19"/>
  <c r="Q821" i="16"/>
  <c r="R824" i="19"/>
  <c r="Q824" i="19"/>
  <c r="Q817" i="16"/>
  <c r="R820" i="19"/>
  <c r="Q820" i="19"/>
  <c r="Q813" i="16"/>
  <c r="R816" i="19"/>
  <c r="Q816" i="19"/>
  <c r="Q809" i="16"/>
  <c r="R812" i="19"/>
  <c r="Q812" i="19"/>
  <c r="Q805" i="16"/>
  <c r="R808" i="19"/>
  <c r="Q808" i="19"/>
  <c r="Q801" i="16"/>
  <c r="R804" i="19"/>
  <c r="Q804" i="19"/>
  <c r="Q797" i="16"/>
  <c r="R800" i="19"/>
  <c r="Q800" i="19"/>
  <c r="Q793" i="16"/>
  <c r="R796" i="19"/>
  <c r="Q796" i="19"/>
  <c r="Q789" i="16"/>
  <c r="R792" i="19"/>
  <c r="Q792" i="19"/>
  <c r="Q785" i="16"/>
  <c r="R788" i="19"/>
  <c r="Q788" i="19"/>
  <c r="Q781" i="16"/>
  <c r="R784" i="19"/>
  <c r="Q784" i="19"/>
  <c r="Q777" i="16"/>
  <c r="R780" i="19"/>
  <c r="Q780" i="19"/>
  <c r="Q222" i="19"/>
  <c r="Q219" i="16"/>
  <c r="R222" i="19"/>
  <c r="Q224" i="19"/>
  <c r="Q221" i="16"/>
  <c r="R224" i="19"/>
  <c r="Q226" i="19"/>
  <c r="Q223" i="16"/>
  <c r="R226" i="19"/>
  <c r="Q228" i="19"/>
  <c r="Q225" i="16"/>
  <c r="R228" i="19"/>
  <c r="Q230" i="19"/>
  <c r="Q227" i="16"/>
  <c r="R230" i="19"/>
  <c r="Q232" i="19"/>
  <c r="Q229" i="16"/>
  <c r="R232" i="19"/>
  <c r="Q234" i="19"/>
  <c r="Q231" i="16"/>
  <c r="R234" i="19"/>
  <c r="Q236" i="19"/>
  <c r="Q233" i="16"/>
  <c r="R236" i="19"/>
  <c r="Q238" i="19"/>
  <c r="Q235" i="16"/>
  <c r="R238" i="19"/>
  <c r="Q240" i="19"/>
  <c r="Q237" i="16"/>
  <c r="R240" i="19"/>
  <c r="Q242" i="19"/>
  <c r="Q239" i="16"/>
  <c r="R242" i="19"/>
  <c r="Q244" i="19"/>
  <c r="Q241" i="16"/>
  <c r="R244" i="19"/>
  <c r="Q246" i="19"/>
  <c r="Q243" i="16"/>
  <c r="R246" i="19"/>
  <c r="Q248" i="19"/>
  <c r="Q245" i="16"/>
  <c r="R248" i="19"/>
  <c r="Q250" i="19"/>
  <c r="Q247" i="16"/>
  <c r="R250" i="19"/>
  <c r="Q252" i="19"/>
  <c r="Q249" i="16"/>
  <c r="R252" i="19"/>
  <c r="Q254" i="19"/>
  <c r="Q251" i="16"/>
  <c r="R254" i="19"/>
  <c r="Q256" i="19"/>
  <c r="Q253" i="16"/>
  <c r="R256" i="19"/>
  <c r="Q258" i="19"/>
  <c r="Q255" i="16"/>
  <c r="R258" i="19"/>
  <c r="Q260" i="19"/>
  <c r="Q257" i="16"/>
  <c r="R260" i="19"/>
  <c r="Q262" i="19"/>
  <c r="Q259" i="16"/>
  <c r="R262" i="19"/>
  <c r="Q264" i="19"/>
  <c r="Q261" i="16"/>
  <c r="R264" i="19"/>
  <c r="Q266" i="19"/>
  <c r="Q263" i="16"/>
  <c r="R266" i="19"/>
  <c r="Q268" i="19"/>
  <c r="Q265" i="16"/>
  <c r="R268" i="19"/>
  <c r="Q270" i="19"/>
  <c r="Q267" i="16"/>
  <c r="R270" i="19"/>
  <c r="Q272" i="19"/>
  <c r="Q269" i="16"/>
  <c r="R272" i="19"/>
  <c r="Q274" i="19"/>
  <c r="Q271" i="16"/>
  <c r="R274" i="19"/>
  <c r="Q276" i="19"/>
  <c r="Q273" i="16"/>
  <c r="R276" i="19"/>
  <c r="Q278" i="19"/>
  <c r="Q275" i="16"/>
  <c r="R278" i="19"/>
  <c r="Q280" i="19"/>
  <c r="Q277" i="16"/>
  <c r="R280" i="19"/>
  <c r="Q282" i="19"/>
  <c r="Q279" i="16"/>
  <c r="R282" i="19"/>
  <c r="Q284" i="19"/>
  <c r="Q281" i="16"/>
  <c r="R284" i="19"/>
  <c r="Q286" i="19"/>
  <c r="Q283" i="16"/>
  <c r="R286" i="19"/>
  <c r="Q288" i="19"/>
  <c r="Q285" i="16"/>
  <c r="R288" i="19"/>
  <c r="Q290" i="19"/>
  <c r="Q287" i="16"/>
  <c r="R290" i="19"/>
  <c r="Q292" i="19"/>
  <c r="Q289" i="16"/>
  <c r="R292" i="19"/>
  <c r="Q294" i="19"/>
  <c r="Q291" i="16"/>
  <c r="R294" i="19"/>
  <c r="Q296" i="19"/>
  <c r="Q293" i="16"/>
  <c r="R296" i="19"/>
  <c r="Q298" i="19"/>
  <c r="Q295" i="16"/>
  <c r="R298" i="19"/>
  <c r="Q300" i="19"/>
  <c r="Q297" i="16"/>
  <c r="R300" i="19"/>
  <c r="Q302" i="19"/>
  <c r="Q299" i="16"/>
  <c r="R302" i="19"/>
  <c r="Q304" i="19"/>
  <c r="Q301" i="16"/>
  <c r="R304" i="19"/>
  <c r="Q306" i="19"/>
  <c r="Q303" i="16"/>
  <c r="R306" i="19"/>
  <c r="Q308" i="19"/>
  <c r="Q305" i="16"/>
  <c r="R308" i="19"/>
  <c r="Q310" i="19"/>
  <c r="Q307" i="16"/>
  <c r="R310" i="19"/>
  <c r="Q312" i="19"/>
  <c r="Q309" i="16"/>
  <c r="R312" i="19"/>
  <c r="Q314" i="19"/>
  <c r="Q311" i="16"/>
  <c r="R314" i="19"/>
  <c r="Q316" i="19"/>
  <c r="Q313" i="16"/>
  <c r="R316" i="19"/>
  <c r="Q318" i="19"/>
  <c r="Q315" i="16"/>
  <c r="R318" i="19"/>
  <c r="Q320" i="19"/>
  <c r="Q317" i="16"/>
  <c r="R320" i="19"/>
  <c r="Q322" i="19"/>
  <c r="Q319" i="16"/>
  <c r="R322" i="19"/>
  <c r="Q324" i="19"/>
  <c r="Q321" i="16"/>
  <c r="R324" i="19"/>
  <c r="Q326" i="19"/>
  <c r="Q323" i="16"/>
  <c r="R326" i="19"/>
  <c r="Q328" i="19"/>
  <c r="Q325" i="16"/>
  <c r="R328" i="19"/>
  <c r="Q330" i="19"/>
  <c r="Q327" i="16"/>
  <c r="R330" i="19"/>
  <c r="Q332" i="19"/>
  <c r="Q329" i="16"/>
  <c r="R332" i="19"/>
  <c r="Q334" i="19"/>
  <c r="Q331" i="16"/>
  <c r="R334" i="19"/>
  <c r="Q336" i="19"/>
  <c r="Q333" i="16"/>
  <c r="R336" i="19"/>
  <c r="Q338" i="19"/>
  <c r="Q335" i="16"/>
  <c r="R338" i="19"/>
  <c r="Q340" i="19"/>
  <c r="Q337" i="16"/>
  <c r="R340" i="19"/>
  <c r="Q342" i="19"/>
  <c r="Q339" i="16"/>
  <c r="R342" i="19"/>
  <c r="Q344" i="19"/>
  <c r="Q341" i="16"/>
  <c r="R344" i="19"/>
  <c r="Q346" i="19"/>
  <c r="Q343" i="16"/>
  <c r="R346" i="19"/>
  <c r="Q348" i="19"/>
  <c r="Q345" i="16"/>
  <c r="R348" i="19"/>
  <c r="Q350" i="19"/>
  <c r="Q347" i="16"/>
  <c r="R350" i="19"/>
  <c r="Q352" i="19"/>
  <c r="Q349" i="16"/>
  <c r="R352" i="19"/>
  <c r="Q354" i="19"/>
  <c r="Q351" i="16"/>
  <c r="R354" i="19"/>
  <c r="Q356" i="19"/>
  <c r="Q353" i="16"/>
  <c r="R356" i="19"/>
  <c r="Q358" i="19"/>
  <c r="Q355" i="16"/>
  <c r="R358" i="19"/>
  <c r="Q360" i="19"/>
  <c r="Q357" i="16"/>
  <c r="R360" i="19"/>
  <c r="Q362" i="19"/>
  <c r="Q359" i="16"/>
  <c r="R362" i="19"/>
  <c r="Q364" i="19"/>
  <c r="Q361" i="16"/>
  <c r="R364" i="19"/>
  <c r="Q366" i="19"/>
  <c r="Q363" i="16"/>
  <c r="R366" i="19"/>
  <c r="Q368" i="19"/>
  <c r="Q365" i="16"/>
  <c r="R368" i="19"/>
  <c r="Q370" i="19"/>
  <c r="Q367" i="16"/>
  <c r="R370" i="19"/>
  <c r="Q372" i="19"/>
  <c r="Q369" i="16"/>
  <c r="R372" i="19"/>
  <c r="Q374" i="19"/>
  <c r="Q371" i="16"/>
  <c r="R374" i="19"/>
  <c r="Q376" i="19"/>
  <c r="Q373" i="16"/>
  <c r="R376" i="19"/>
  <c r="Q378" i="19"/>
  <c r="Q375" i="16"/>
  <c r="R378" i="19"/>
  <c r="Q380" i="19"/>
  <c r="Q377" i="16"/>
  <c r="R380" i="19"/>
  <c r="Q382" i="19"/>
  <c r="Q379" i="16"/>
  <c r="R382" i="19"/>
  <c r="Q384" i="19"/>
  <c r="Q381" i="16"/>
  <c r="R384" i="19"/>
  <c r="Q386" i="19"/>
  <c r="Q383" i="16"/>
  <c r="R386" i="19"/>
  <c r="Q388" i="19"/>
  <c r="Q385" i="16"/>
  <c r="R388" i="19"/>
  <c r="Q390" i="19"/>
  <c r="Q387" i="16"/>
  <c r="R390" i="19"/>
  <c r="Q392" i="19"/>
  <c r="Q389" i="16"/>
  <c r="R392" i="19"/>
  <c r="Q394" i="19"/>
  <c r="Q391" i="16"/>
  <c r="R394" i="19"/>
  <c r="Q396" i="19"/>
  <c r="Q393" i="16"/>
  <c r="R396" i="19"/>
  <c r="Q398" i="19"/>
  <c r="Q395" i="16"/>
  <c r="R398" i="19"/>
  <c r="Q400" i="19"/>
  <c r="Q397" i="16"/>
  <c r="R400" i="19"/>
  <c r="Q402" i="19"/>
  <c r="Q399" i="16"/>
  <c r="R402" i="19"/>
  <c r="Q404" i="19"/>
  <c r="Q401" i="16"/>
  <c r="R404" i="19"/>
  <c r="Q406" i="19"/>
  <c r="Q403" i="16"/>
  <c r="R406" i="19"/>
  <c r="Q408" i="19"/>
  <c r="Q405" i="16"/>
  <c r="R408" i="19"/>
  <c r="Q410" i="19"/>
  <c r="Q407" i="16"/>
  <c r="R410" i="19"/>
  <c r="Q412" i="19"/>
  <c r="Q409" i="16"/>
  <c r="R412" i="19"/>
  <c r="Q414" i="19"/>
  <c r="Q411" i="16"/>
  <c r="R414" i="19"/>
  <c r="Q416" i="19"/>
  <c r="Q413" i="16"/>
  <c r="R416" i="19"/>
  <c r="Q418" i="19"/>
  <c r="Q415" i="16"/>
  <c r="R418" i="19"/>
  <c r="Q420" i="19"/>
  <c r="Q417" i="16"/>
  <c r="R420" i="19"/>
  <c r="Q422" i="19"/>
  <c r="Q419" i="16"/>
  <c r="R422" i="19"/>
  <c r="Q424" i="19"/>
  <c r="Q421" i="16"/>
  <c r="R424" i="19"/>
  <c r="Q426" i="19"/>
  <c r="Q423" i="16"/>
  <c r="R426" i="19"/>
  <c r="Q428" i="19"/>
  <c r="Q425" i="16"/>
  <c r="R428" i="19"/>
  <c r="Q430" i="19"/>
  <c r="Q427" i="16"/>
  <c r="R430" i="19"/>
  <c r="Q432" i="19"/>
  <c r="Q429" i="16"/>
  <c r="R432" i="19"/>
  <c r="Q434" i="19"/>
  <c r="Q431" i="16"/>
  <c r="R434" i="19"/>
  <c r="Q436" i="19"/>
  <c r="Q433" i="16"/>
  <c r="R436" i="19"/>
  <c r="Q438" i="19"/>
  <c r="Q435" i="16"/>
  <c r="R438" i="19"/>
  <c r="Q440" i="19"/>
  <c r="Q437" i="16"/>
  <c r="R440" i="19"/>
  <c r="Q442" i="19"/>
  <c r="Q439" i="16"/>
  <c r="R442" i="19"/>
  <c r="Q444" i="19"/>
  <c r="Q441" i="16"/>
  <c r="R444" i="19"/>
  <c r="Q446" i="19"/>
  <c r="Q443" i="16"/>
  <c r="R446" i="19"/>
  <c r="Q448" i="19"/>
  <c r="Q445" i="16"/>
  <c r="R448" i="19"/>
  <c r="Q450" i="19"/>
  <c r="Q447" i="16"/>
  <c r="R450" i="19"/>
  <c r="Q452" i="19"/>
  <c r="Q449" i="16"/>
  <c r="R452" i="19"/>
  <c r="Q454" i="19"/>
  <c r="Q451" i="16"/>
  <c r="R454" i="19"/>
  <c r="Q456" i="19"/>
  <c r="Q453" i="16"/>
  <c r="R456" i="19"/>
  <c r="Q458" i="19"/>
  <c r="Q455" i="16"/>
  <c r="R458" i="19"/>
  <c r="Q460" i="19"/>
  <c r="Q457" i="16"/>
  <c r="R460" i="19"/>
  <c r="Q462" i="19"/>
  <c r="Q459" i="16"/>
  <c r="R462" i="19"/>
  <c r="Q464" i="19"/>
  <c r="Q461" i="16"/>
  <c r="R464" i="19"/>
  <c r="Q466" i="19"/>
  <c r="Q463" i="16"/>
  <c r="R466" i="19"/>
  <c r="Q468" i="19"/>
  <c r="Q465" i="16"/>
  <c r="R468" i="19"/>
  <c r="Q470" i="19"/>
  <c r="Q467" i="16"/>
  <c r="R470" i="19"/>
  <c r="Q472" i="19"/>
  <c r="Q469" i="16"/>
  <c r="R472" i="19"/>
  <c r="Q474" i="19"/>
  <c r="Q471" i="16"/>
  <c r="R474" i="19"/>
  <c r="Q219" i="19"/>
  <c r="Q216" i="16"/>
  <c r="R219" i="19"/>
  <c r="Q217" i="19"/>
  <c r="Q214" i="16"/>
  <c r="R217" i="19"/>
  <c r="Q215" i="19"/>
  <c r="Q212" i="16"/>
  <c r="R215" i="19"/>
  <c r="Q213" i="19"/>
  <c r="Q210" i="16"/>
  <c r="R213" i="19"/>
  <c r="Q211" i="19"/>
  <c r="Q208" i="16"/>
  <c r="R211" i="19"/>
  <c r="Q209" i="19"/>
  <c r="Q206" i="16"/>
  <c r="R209" i="19"/>
  <c r="Q207" i="19"/>
  <c r="Q204" i="16"/>
  <c r="R207" i="19"/>
  <c r="Q205" i="19"/>
  <c r="Q202" i="16"/>
  <c r="R205" i="19"/>
  <c r="Q203" i="19"/>
  <c r="Q200" i="16"/>
  <c r="R203" i="19"/>
  <c r="Q201" i="19"/>
  <c r="Q198" i="16"/>
  <c r="R201" i="19"/>
  <c r="Q199" i="19"/>
  <c r="Q196" i="16"/>
  <c r="R199" i="19"/>
  <c r="Q197" i="19"/>
  <c r="Q194" i="16"/>
  <c r="R197" i="19"/>
  <c r="Q195" i="19"/>
  <c r="Q192" i="16"/>
  <c r="R195" i="19"/>
  <c r="Q193" i="19"/>
  <c r="Q190" i="16"/>
  <c r="R193" i="19"/>
  <c r="Q191" i="19"/>
  <c r="Q188" i="16"/>
  <c r="R191" i="19"/>
  <c r="Q189" i="19"/>
  <c r="Q186" i="16"/>
  <c r="R189" i="19"/>
  <c r="Q187" i="19"/>
  <c r="Q184" i="16"/>
  <c r="R187" i="19"/>
  <c r="Q185" i="19"/>
  <c r="Q182" i="16"/>
  <c r="R185" i="19"/>
  <c r="Q183" i="19"/>
  <c r="Q180" i="16"/>
  <c r="R183" i="19"/>
  <c r="Q181" i="19"/>
  <c r="Q178" i="16"/>
  <c r="R181" i="19"/>
  <c r="Q179" i="19"/>
  <c r="Q176" i="16"/>
  <c r="R179" i="19"/>
  <c r="Q177" i="19"/>
  <c r="Q174" i="16"/>
  <c r="R177" i="19"/>
  <c r="Q175" i="19"/>
  <c r="Q172" i="16"/>
  <c r="R175" i="19"/>
  <c r="Q173" i="19"/>
  <c r="Q170" i="16"/>
  <c r="R173" i="19"/>
  <c r="Q171" i="19"/>
  <c r="Q168" i="16"/>
  <c r="R171" i="19"/>
  <c r="Q169" i="19"/>
  <c r="Q166" i="16"/>
  <c r="R169" i="19"/>
  <c r="Q167" i="19"/>
  <c r="Q164" i="16"/>
  <c r="R167" i="19"/>
  <c r="Q165" i="19"/>
  <c r="Q162" i="16"/>
  <c r="R165" i="19"/>
  <c r="Q163" i="19"/>
  <c r="Q160" i="16"/>
  <c r="R163" i="19"/>
  <c r="Q161" i="19"/>
  <c r="Q158" i="16"/>
  <c r="R161" i="19"/>
  <c r="Q159" i="19"/>
  <c r="Q156" i="16"/>
  <c r="R159" i="19"/>
  <c r="Q157" i="19"/>
  <c r="Q154" i="16"/>
  <c r="R157" i="19"/>
  <c r="Q155" i="19"/>
  <c r="Q152" i="16"/>
  <c r="R155" i="19"/>
  <c r="Q153" i="19"/>
  <c r="Q150" i="16"/>
  <c r="R153" i="19"/>
  <c r="Q151" i="19"/>
  <c r="Q148" i="16"/>
  <c r="R151" i="19"/>
  <c r="Q149" i="19"/>
  <c r="Q146" i="16"/>
  <c r="R149" i="19"/>
  <c r="Q147" i="19"/>
  <c r="Q144" i="16"/>
  <c r="R147" i="19"/>
  <c r="Q145" i="19"/>
  <c r="Q142" i="16"/>
  <c r="R145" i="19"/>
  <c r="Q143" i="19"/>
  <c r="Q140" i="16"/>
  <c r="R143" i="19"/>
  <c r="Q141" i="19"/>
  <c r="Q138" i="16"/>
  <c r="R141" i="19"/>
  <c r="Q139" i="19"/>
  <c r="Q136" i="16"/>
  <c r="R139" i="19"/>
  <c r="Q137" i="19"/>
  <c r="Q134" i="16"/>
  <c r="R137" i="19"/>
  <c r="Q135" i="19"/>
  <c r="Q132" i="16"/>
  <c r="R135" i="19"/>
  <c r="Q133" i="19"/>
  <c r="Q130" i="16"/>
  <c r="R133" i="19"/>
  <c r="Q131" i="19"/>
  <c r="Q128" i="16"/>
  <c r="R131" i="19"/>
  <c r="Q129" i="19"/>
  <c r="Q126" i="16"/>
  <c r="R129" i="19"/>
  <c r="Q127" i="19"/>
  <c r="Q124" i="16"/>
  <c r="R127" i="19"/>
  <c r="Q125" i="19"/>
  <c r="Q122" i="16"/>
  <c r="R125" i="19"/>
  <c r="Q123" i="19"/>
  <c r="Q120" i="16"/>
  <c r="R123" i="19"/>
  <c r="Q121" i="19"/>
  <c r="Q118" i="16"/>
  <c r="R121" i="19"/>
  <c r="Q119" i="19"/>
  <c r="Q116" i="16"/>
  <c r="R119" i="19"/>
  <c r="Q117" i="19"/>
  <c r="Q114" i="16"/>
  <c r="R117" i="19"/>
  <c r="Q115" i="19"/>
  <c r="Q112" i="16"/>
  <c r="R115" i="19"/>
  <c r="Q113" i="19"/>
  <c r="Q110" i="16"/>
  <c r="R113" i="19"/>
  <c r="Q111" i="19"/>
  <c r="Q108" i="16"/>
  <c r="R111" i="19"/>
  <c r="Q109" i="19"/>
  <c r="Q106" i="16"/>
  <c r="R109" i="19"/>
  <c r="Q107" i="19"/>
  <c r="Q104" i="16"/>
  <c r="R107" i="19"/>
  <c r="Q105" i="19"/>
  <c r="Q102" i="16"/>
  <c r="R105" i="19"/>
  <c r="Q103" i="19"/>
  <c r="Q100" i="16"/>
  <c r="R103" i="19"/>
  <c r="Q101" i="19"/>
  <c r="Q98" i="16"/>
  <c r="R101" i="19"/>
  <c r="Q99" i="19"/>
  <c r="Q96" i="16"/>
  <c r="R99" i="19"/>
  <c r="Q97" i="19"/>
  <c r="Q94" i="16"/>
  <c r="R97" i="19"/>
  <c r="Q95" i="19"/>
  <c r="Q92" i="16"/>
  <c r="R95" i="19"/>
  <c r="Q93" i="19"/>
  <c r="Q90" i="16"/>
  <c r="R93" i="19"/>
  <c r="Q91" i="19"/>
  <c r="Q88" i="16"/>
  <c r="R91" i="19"/>
  <c r="Q89" i="19"/>
  <c r="Q86" i="16"/>
  <c r="R89" i="19"/>
  <c r="Q87" i="19"/>
  <c r="Q84" i="16"/>
  <c r="R87" i="19"/>
  <c r="Q85" i="19"/>
  <c r="Q82" i="16"/>
  <c r="R85" i="19"/>
  <c r="Q83" i="19"/>
  <c r="Q80" i="16"/>
  <c r="R83" i="19"/>
  <c r="Q81" i="19"/>
  <c r="Q78" i="16"/>
  <c r="R81" i="19"/>
  <c r="Q79" i="19"/>
  <c r="Q76" i="16"/>
  <c r="R79" i="19"/>
  <c r="Q77" i="19"/>
  <c r="Q74" i="16"/>
  <c r="R77" i="19"/>
  <c r="Q75" i="19"/>
  <c r="Q72" i="16"/>
  <c r="R75" i="19"/>
  <c r="Q73" i="19"/>
  <c r="Q70" i="16"/>
  <c r="R73" i="19"/>
  <c r="Q71" i="19"/>
  <c r="Q68" i="16"/>
  <c r="R71" i="19"/>
  <c r="Q69" i="19"/>
  <c r="Q66" i="16"/>
  <c r="R69" i="19"/>
  <c r="Q67" i="19"/>
  <c r="Q64" i="16"/>
  <c r="R67" i="19"/>
  <c r="Q65" i="19"/>
  <c r="Q62" i="16"/>
  <c r="R65" i="19"/>
  <c r="Q63" i="19"/>
  <c r="Q60" i="16"/>
  <c r="R63" i="19"/>
  <c r="Q61" i="19"/>
  <c r="Q58" i="16"/>
  <c r="R61" i="19"/>
  <c r="Q59" i="19"/>
  <c r="Q56" i="16"/>
  <c r="R59" i="19"/>
  <c r="Q57" i="19"/>
  <c r="Q54" i="16"/>
  <c r="R57" i="19"/>
  <c r="Q55" i="19"/>
  <c r="Q52" i="16"/>
  <c r="R55" i="19"/>
  <c r="Q53" i="19"/>
  <c r="Q50" i="16"/>
  <c r="R53" i="19"/>
  <c r="Q51" i="19"/>
  <c r="Q48" i="16"/>
  <c r="R51" i="19"/>
  <c r="Q49" i="19"/>
  <c r="Q46" i="16"/>
  <c r="R49" i="19"/>
  <c r="Q47" i="19"/>
  <c r="Q44" i="16"/>
  <c r="R47" i="19"/>
  <c r="Q45" i="19"/>
  <c r="Q42" i="16"/>
  <c r="R45" i="19"/>
  <c r="Q43" i="19"/>
  <c r="Q40" i="16"/>
  <c r="R43" i="19"/>
  <c r="Q41" i="19"/>
  <c r="Q38" i="16"/>
  <c r="R41" i="19"/>
  <c r="Q39" i="19"/>
  <c r="Q36" i="16"/>
  <c r="R39" i="19"/>
  <c r="Q37" i="19"/>
  <c r="Q34" i="16"/>
  <c r="R37" i="19"/>
  <c r="Q35" i="19"/>
  <c r="Q32" i="16"/>
  <c r="R35" i="19"/>
  <c r="Q33" i="19"/>
  <c r="Q30" i="16"/>
  <c r="R33" i="19"/>
  <c r="Q31" i="19"/>
  <c r="Q28" i="16"/>
  <c r="R31" i="19"/>
  <c r="Q29" i="19"/>
  <c r="Q26" i="16"/>
  <c r="R29" i="19"/>
  <c r="Q27" i="19"/>
  <c r="Q24" i="16"/>
  <c r="R27" i="19"/>
  <c r="Q25" i="19"/>
  <c r="Q22" i="16"/>
  <c r="R25" i="19"/>
  <c r="Q23" i="19"/>
  <c r="Q20" i="16"/>
  <c r="R23" i="19"/>
  <c r="Q21" i="19"/>
  <c r="Q18" i="16"/>
  <c r="R21" i="19"/>
  <c r="Q19" i="19"/>
  <c r="Q16" i="16"/>
  <c r="R19" i="19"/>
  <c r="Q17" i="19"/>
  <c r="Q14" i="16"/>
  <c r="R17" i="19"/>
  <c r="Q15" i="19"/>
  <c r="Q12" i="16"/>
  <c r="R15" i="19"/>
  <c r="Q13" i="19"/>
  <c r="Q10" i="16"/>
  <c r="R13" i="19"/>
  <c r="Q11" i="19"/>
  <c r="Q8" i="16"/>
  <c r="R11" i="19"/>
  <c r="Q1187" i="16"/>
  <c r="Q1183" i="16"/>
  <c r="Q1179" i="16"/>
  <c r="Q1175" i="16"/>
  <c r="Q1171" i="16"/>
  <c r="Q1167" i="16"/>
  <c r="Q1163" i="16"/>
  <c r="Q1159" i="16"/>
  <c r="Q1155" i="16"/>
  <c r="Q1151" i="16"/>
  <c r="Q1147" i="16"/>
  <c r="Q1143" i="16"/>
  <c r="Q1139" i="16"/>
  <c r="Q1135" i="16"/>
  <c r="Q1131" i="16"/>
  <c r="Q1127" i="16"/>
  <c r="Q1123" i="16"/>
  <c r="Q1119" i="16"/>
  <c r="Q1115" i="16"/>
  <c r="Q1111" i="16"/>
  <c r="Q1107" i="16"/>
  <c r="Q1106" i="19"/>
  <c r="Q1103" i="16"/>
  <c r="R1106" i="19"/>
  <c r="Q1102" i="19"/>
  <c r="Q1099" i="16"/>
  <c r="R1102" i="19"/>
  <c r="Q1098" i="19"/>
  <c r="Q1095" i="16"/>
  <c r="R1098" i="19"/>
  <c r="Q1094" i="19"/>
  <c r="Q1091" i="16"/>
  <c r="R1094" i="19"/>
  <c r="Q1090" i="19"/>
  <c r="Q1087" i="16"/>
  <c r="R1090" i="19"/>
  <c r="Q1086" i="19"/>
  <c r="Q1083" i="16"/>
  <c r="R1086" i="19"/>
  <c r="Q1082" i="19"/>
  <c r="Q1079" i="16"/>
  <c r="R1082" i="19"/>
  <c r="Q1078" i="19"/>
  <c r="Q1075" i="16"/>
  <c r="R1078" i="19"/>
  <c r="Q1074" i="19"/>
  <c r="Q1071" i="16"/>
  <c r="R1074" i="19"/>
  <c r="Q1070" i="19"/>
  <c r="Q1067" i="16"/>
  <c r="R1070" i="19"/>
  <c r="Q1066" i="19"/>
  <c r="Q1063" i="16"/>
  <c r="R1066" i="19"/>
  <c r="Q1062" i="19"/>
  <c r="Q1059" i="16"/>
  <c r="R1062" i="19"/>
  <c r="Q1058" i="19"/>
  <c r="Q1055" i="16"/>
  <c r="R1058" i="19"/>
  <c r="Q1054" i="19"/>
  <c r="Q1051" i="16"/>
  <c r="R1054" i="19"/>
  <c r="Q1050" i="19"/>
  <c r="Q1047" i="16"/>
  <c r="R1050" i="19"/>
  <c r="Q1046" i="19"/>
  <c r="Q1043" i="16"/>
  <c r="R1046" i="19"/>
  <c r="Q1042" i="19"/>
  <c r="Q1039" i="16"/>
  <c r="R1042" i="19"/>
  <c r="Q1038" i="19"/>
  <c r="Q1035" i="16"/>
  <c r="R1038" i="19"/>
  <c r="Q1034" i="19"/>
  <c r="Q1031" i="16"/>
  <c r="R1034" i="19"/>
  <c r="Q1030" i="19"/>
  <c r="Q1027" i="16"/>
  <c r="R1030" i="19"/>
  <c r="Q1026" i="19"/>
  <c r="Q1023" i="16"/>
  <c r="R1026" i="19"/>
  <c r="Q1022" i="19"/>
  <c r="Q1019" i="16"/>
  <c r="R1022" i="19"/>
  <c r="Q1018" i="19"/>
  <c r="Q1015" i="16"/>
  <c r="R1018" i="19"/>
  <c r="Q1014" i="19"/>
  <c r="Q1011" i="16"/>
  <c r="R1014" i="19"/>
  <c r="Q1010" i="19"/>
  <c r="Q1007" i="16"/>
  <c r="R1010" i="19"/>
  <c r="Q1006" i="19"/>
  <c r="Q1003" i="16"/>
  <c r="R1006" i="19"/>
  <c r="Q1002" i="19"/>
  <c r="Q999" i="16"/>
  <c r="R1002" i="19"/>
  <c r="Q998" i="19"/>
  <c r="Q995" i="16"/>
  <c r="R998" i="19"/>
  <c r="Q994" i="19"/>
  <c r="Q991" i="16"/>
  <c r="R994" i="19"/>
  <c r="Q990" i="19"/>
  <c r="Q987" i="16"/>
  <c r="R990" i="19"/>
  <c r="Q985" i="19"/>
  <c r="Q982" i="16"/>
  <c r="R985" i="19"/>
  <c r="Q981" i="19"/>
  <c r="Q978" i="16"/>
  <c r="R981" i="19"/>
  <c r="Q977" i="19"/>
  <c r="Q974" i="16"/>
  <c r="R977" i="19"/>
  <c r="Q973" i="19"/>
  <c r="Q970" i="16"/>
  <c r="R973" i="19"/>
  <c r="Q969" i="19"/>
  <c r="Q966" i="16"/>
  <c r="R969" i="19"/>
  <c r="Q965" i="19"/>
  <c r="Q962" i="16"/>
  <c r="R965" i="19"/>
  <c r="Q961" i="19"/>
  <c r="Q958" i="16"/>
  <c r="R961" i="19"/>
  <c r="Q957" i="19"/>
  <c r="Q954" i="16"/>
  <c r="R957" i="19"/>
  <c r="Q953" i="19"/>
  <c r="Q950" i="16"/>
  <c r="R953" i="19"/>
  <c r="Q949" i="19"/>
  <c r="Q946" i="16"/>
  <c r="R949" i="19"/>
  <c r="Q945" i="19"/>
  <c r="Q942" i="16"/>
  <c r="R945" i="19"/>
  <c r="Q941" i="19"/>
  <c r="Q938" i="16"/>
  <c r="R941" i="19"/>
  <c r="Q937" i="19"/>
  <c r="Q934" i="16"/>
  <c r="R937" i="19"/>
  <c r="Q933" i="19"/>
  <c r="Q930" i="16"/>
  <c r="R933" i="19"/>
  <c r="Q929" i="19"/>
  <c r="Q926" i="16"/>
  <c r="R929" i="19"/>
  <c r="Q925" i="19"/>
  <c r="Q922" i="16"/>
  <c r="R925" i="19"/>
  <c r="Q921" i="19"/>
  <c r="Q918" i="16"/>
  <c r="R921" i="19"/>
  <c r="Q917" i="19"/>
  <c r="Q914" i="16"/>
  <c r="R917" i="19"/>
  <c r="Q913" i="19"/>
  <c r="Q910" i="16"/>
  <c r="R913" i="19"/>
  <c r="Q909" i="19"/>
  <c r="Q906" i="16"/>
  <c r="R909" i="19"/>
  <c r="Q905" i="19"/>
  <c r="Q902" i="16"/>
  <c r="R905" i="19"/>
  <c r="Q901" i="19"/>
  <c r="Q898" i="16"/>
  <c r="R901" i="19"/>
  <c r="Q897" i="19"/>
  <c r="Q894" i="16"/>
  <c r="R897" i="19"/>
  <c r="Q893" i="19"/>
  <c r="Q890" i="16"/>
  <c r="R893" i="19"/>
  <c r="Q889" i="19"/>
  <c r="Q886" i="16"/>
  <c r="R889" i="19"/>
  <c r="Q885" i="19"/>
  <c r="Q882" i="16"/>
  <c r="R885" i="19"/>
  <c r="Q881" i="19"/>
  <c r="Q878" i="16"/>
  <c r="R881" i="19"/>
  <c r="Q877" i="19"/>
  <c r="Q874" i="16"/>
  <c r="R877" i="19"/>
  <c r="Q873" i="19"/>
  <c r="Q870" i="16"/>
  <c r="R873" i="19"/>
  <c r="Q869" i="19"/>
  <c r="Q866" i="16"/>
  <c r="R869" i="19"/>
  <c r="Q865" i="19"/>
  <c r="Q862" i="16"/>
  <c r="R865" i="19"/>
  <c r="Q861" i="19"/>
  <c r="Q858" i="16"/>
  <c r="R861" i="19"/>
  <c r="Q857" i="19"/>
  <c r="Q854" i="16"/>
  <c r="R857" i="19"/>
  <c r="Q853" i="19"/>
  <c r="Q850" i="16"/>
  <c r="R853" i="19"/>
  <c r="Q849" i="19"/>
  <c r="Q846" i="16"/>
  <c r="R849" i="19"/>
  <c r="Q845" i="19"/>
  <c r="Q842" i="16"/>
  <c r="R845" i="19"/>
  <c r="Q841" i="19"/>
  <c r="Q838" i="16"/>
  <c r="R841" i="19"/>
  <c r="Q837" i="19"/>
  <c r="Q834" i="16"/>
  <c r="R837" i="19"/>
  <c r="Q833" i="19"/>
  <c r="Q830" i="16"/>
  <c r="R833" i="19"/>
  <c r="Q829" i="19"/>
  <c r="Q826" i="16"/>
  <c r="R829" i="19"/>
  <c r="Q825" i="19"/>
  <c r="Q822" i="16"/>
  <c r="R825" i="19"/>
  <c r="Q821" i="19"/>
  <c r="Q818" i="16"/>
  <c r="R821" i="19"/>
  <c r="Q817" i="19"/>
  <c r="Q814" i="16"/>
  <c r="R817" i="19"/>
  <c r="Q813" i="19"/>
  <c r="Q810" i="16"/>
  <c r="R813" i="19"/>
  <c r="Q809" i="19"/>
  <c r="Q806" i="16"/>
  <c r="R809" i="19"/>
  <c r="Q805" i="19"/>
  <c r="Q802" i="16"/>
  <c r="R805" i="19"/>
  <c r="Q801" i="19"/>
  <c r="Q798" i="16"/>
  <c r="R801" i="19"/>
  <c r="Q797" i="19"/>
  <c r="Q794" i="16"/>
  <c r="R797" i="19"/>
  <c r="Q793" i="19"/>
  <c r="Q790" i="16"/>
  <c r="R793" i="19"/>
  <c r="Q789" i="19"/>
  <c r="Q786" i="16"/>
  <c r="R789" i="19"/>
  <c r="Q785" i="19"/>
  <c r="Q782" i="16"/>
  <c r="R785" i="19"/>
  <c r="Q781" i="19"/>
  <c r="Q778" i="16"/>
  <c r="R781" i="19"/>
  <c r="Q773" i="16"/>
  <c r="R776" i="19"/>
  <c r="Q776" i="19"/>
  <c r="Q769" i="16"/>
  <c r="R772" i="19"/>
  <c r="Q772" i="19"/>
  <c r="Q765" i="16"/>
  <c r="R768" i="19"/>
  <c r="Q768" i="19"/>
  <c r="Q761" i="16"/>
  <c r="R764" i="19"/>
  <c r="Q764" i="19"/>
  <c r="Q757" i="16"/>
  <c r="R760" i="19"/>
  <c r="Q760" i="19"/>
  <c r="Q753" i="16"/>
  <c r="R756" i="19"/>
  <c r="Q756" i="19"/>
  <c r="Q749" i="16"/>
  <c r="R752" i="19"/>
  <c r="Q752" i="19"/>
  <c r="Q745" i="16"/>
  <c r="R748" i="19"/>
  <c r="Q748" i="19"/>
  <c r="Q741" i="16"/>
  <c r="R744" i="19"/>
  <c r="Q744" i="19"/>
  <c r="Q737" i="16"/>
  <c r="R740" i="19"/>
  <c r="Q740" i="19"/>
  <c r="Q733" i="16"/>
  <c r="R736" i="19"/>
  <c r="Q736" i="19"/>
  <c r="Q729" i="16"/>
  <c r="R732" i="19"/>
  <c r="Q732" i="19"/>
  <c r="Q725" i="16"/>
  <c r="R728" i="19"/>
  <c r="Q728" i="19"/>
  <c r="Q721" i="16"/>
  <c r="R724" i="19"/>
  <c r="Q724" i="19"/>
  <c r="Q717" i="16"/>
  <c r="R720" i="19"/>
  <c r="Q720" i="19"/>
  <c r="Q713" i="16"/>
  <c r="R716" i="19"/>
  <c r="Q716" i="19"/>
  <c r="Q709" i="16"/>
  <c r="R712" i="19"/>
  <c r="Q712" i="19"/>
  <c r="Q705" i="16"/>
  <c r="R708" i="19"/>
  <c r="Q708" i="19"/>
  <c r="Q701" i="16"/>
  <c r="R704" i="19"/>
  <c r="Q704" i="19"/>
  <c r="Q697" i="16"/>
  <c r="R700" i="19"/>
  <c r="Q700" i="19"/>
  <c r="Q693" i="16"/>
  <c r="R696" i="19"/>
  <c r="Q696" i="19"/>
  <c r="Q689" i="16"/>
  <c r="R692" i="19"/>
  <c r="Q692" i="19"/>
  <c r="Q685" i="16"/>
  <c r="R688" i="19"/>
  <c r="Q688" i="19"/>
  <c r="Q681" i="16"/>
  <c r="R684" i="19"/>
  <c r="Q684" i="19"/>
  <c r="Q677" i="16"/>
  <c r="R680" i="19"/>
  <c r="Q680" i="19"/>
  <c r="Q673" i="16"/>
  <c r="R676" i="19"/>
  <c r="Q676" i="19"/>
  <c r="Q669" i="16"/>
  <c r="R672" i="19"/>
  <c r="Q672" i="19"/>
  <c r="Q665" i="16"/>
  <c r="R668" i="19"/>
  <c r="Q668" i="19"/>
  <c r="Q661" i="16"/>
  <c r="R664" i="19"/>
  <c r="Q664" i="19"/>
  <c r="Q657" i="16"/>
  <c r="R660" i="19"/>
  <c r="Q660" i="19"/>
  <c r="Q653" i="16"/>
  <c r="R656" i="19"/>
  <c r="Q656" i="19"/>
  <c r="Q649" i="16"/>
  <c r="R652" i="19"/>
  <c r="Q652" i="19"/>
  <c r="Q645" i="16"/>
  <c r="R648" i="19"/>
  <c r="Q648" i="19"/>
  <c r="Q641" i="16"/>
  <c r="R644" i="19"/>
  <c r="Q644" i="19"/>
  <c r="Q637" i="16"/>
  <c r="R640" i="19"/>
  <c r="Q640" i="19"/>
  <c r="Q633" i="16"/>
  <c r="R636" i="19"/>
  <c r="Q636" i="19"/>
  <c r="Q629" i="16"/>
  <c r="R632" i="19"/>
  <c r="Q632" i="19"/>
  <c r="Q625" i="16"/>
  <c r="R628" i="19"/>
  <c r="Q628" i="19"/>
  <c r="Q621" i="16"/>
  <c r="R624" i="19"/>
  <c r="Q624" i="19"/>
  <c r="Q617" i="16"/>
  <c r="R620" i="19"/>
  <c r="Q620" i="19"/>
  <c r="Q613" i="16"/>
  <c r="R616" i="19"/>
  <c r="Q616" i="19"/>
  <c r="Q609" i="16"/>
  <c r="R612" i="19"/>
  <c r="Q612" i="19"/>
  <c r="Q605" i="16"/>
  <c r="R608" i="19"/>
  <c r="Q608" i="19"/>
  <c r="Q599" i="19"/>
  <c r="Q596" i="16"/>
  <c r="R599" i="19"/>
  <c r="Q591" i="19"/>
  <c r="Q588" i="16"/>
  <c r="R591" i="19"/>
  <c r="Q583" i="19"/>
  <c r="Q580" i="16"/>
  <c r="R583" i="19"/>
  <c r="Q575" i="19"/>
  <c r="Q572" i="16"/>
  <c r="R575" i="19"/>
  <c r="Q567" i="19"/>
  <c r="Q564" i="16"/>
  <c r="R567" i="19"/>
  <c r="Q559" i="19"/>
  <c r="Q556" i="16"/>
  <c r="R559" i="19"/>
  <c r="Q551" i="19"/>
  <c r="Q548" i="16"/>
  <c r="R551" i="19"/>
  <c r="Q543" i="19"/>
  <c r="Q540" i="16"/>
  <c r="R543" i="19"/>
  <c r="Q535" i="19"/>
  <c r="Q532" i="16"/>
  <c r="R535" i="19"/>
  <c r="Q527" i="19"/>
  <c r="Q524" i="16"/>
  <c r="R527" i="19"/>
  <c r="Q519" i="19"/>
  <c r="Q516" i="16"/>
  <c r="R519" i="19"/>
  <c r="Q511" i="19"/>
  <c r="Q508" i="16"/>
  <c r="R511" i="19"/>
  <c r="Q503" i="19"/>
  <c r="Q500" i="16"/>
  <c r="R503" i="19"/>
  <c r="Q495" i="19"/>
  <c r="Q492" i="16"/>
  <c r="R495" i="19"/>
  <c r="Q487" i="19"/>
  <c r="Q484" i="16"/>
  <c r="R487" i="19"/>
  <c r="Q479" i="19"/>
  <c r="Q476" i="16"/>
  <c r="R479" i="19"/>
  <c r="Q1189" i="16"/>
  <c r="Q1185" i="16"/>
  <c r="Q1181" i="16"/>
  <c r="Q1177" i="16"/>
  <c r="Q1173" i="16"/>
  <c r="Q1169" i="16"/>
  <c r="Q1165" i="16"/>
  <c r="Q1161" i="16"/>
  <c r="Q1157" i="16"/>
  <c r="Q1153" i="16"/>
  <c r="Q1149" i="16"/>
  <c r="Q1145" i="16"/>
  <c r="Q1141" i="16"/>
  <c r="Q1137" i="16"/>
  <c r="Q1133" i="16"/>
  <c r="Q1129" i="16"/>
  <c r="Q1125" i="16"/>
  <c r="Q1121" i="16"/>
  <c r="Q1117" i="16"/>
  <c r="Q1113" i="16"/>
  <c r="Q1109" i="16"/>
  <c r="Q1108" i="19"/>
  <c r="Q1105" i="16"/>
  <c r="R1108" i="19"/>
  <c r="Q1104" i="19"/>
  <c r="Q1101" i="16"/>
  <c r="R1104" i="19"/>
  <c r="Q1100" i="19"/>
  <c r="Q1097" i="16"/>
  <c r="R1100" i="19"/>
  <c r="Q1096" i="19"/>
  <c r="Q1093" i="16"/>
  <c r="R1096" i="19"/>
  <c r="Q1092" i="19"/>
  <c r="Q1089" i="16"/>
  <c r="R1092" i="19"/>
  <c r="Q1088" i="19"/>
  <c r="Q1085" i="16"/>
  <c r="R1088" i="19"/>
  <c r="Q1084" i="19"/>
  <c r="Q1081" i="16"/>
  <c r="R1084" i="19"/>
  <c r="Q1080" i="19"/>
  <c r="Q1077" i="16"/>
  <c r="R1080" i="19"/>
  <c r="Q1076" i="19"/>
  <c r="Q1073" i="16"/>
  <c r="R1076" i="19"/>
  <c r="Q1072" i="19"/>
  <c r="Q1069" i="16"/>
  <c r="R1072" i="19"/>
  <c r="Q1068" i="19"/>
  <c r="Q1065" i="16"/>
  <c r="R1068" i="19"/>
  <c r="Q1064" i="19"/>
  <c r="Q1061" i="16"/>
  <c r="R1064" i="19"/>
  <c r="Q1060" i="19"/>
  <c r="Q1057" i="16"/>
  <c r="R1060" i="19"/>
  <c r="Q1056" i="19"/>
  <c r="Q1053" i="16"/>
  <c r="R1056" i="19"/>
  <c r="Q1052" i="19"/>
  <c r="Q1049" i="16"/>
  <c r="R1052" i="19"/>
  <c r="Q1048" i="19"/>
  <c r="Q1045" i="16"/>
  <c r="R1048" i="19"/>
  <c r="Q1044" i="19"/>
  <c r="Q1041" i="16"/>
  <c r="R1044" i="19"/>
  <c r="Q1040" i="19"/>
  <c r="Q1037" i="16"/>
  <c r="R1040" i="19"/>
  <c r="Q1036" i="19"/>
  <c r="Q1033" i="16"/>
  <c r="R1036" i="19"/>
  <c r="Q1032" i="19"/>
  <c r="Q1029" i="16"/>
  <c r="R1032" i="19"/>
  <c r="Q1028" i="19"/>
  <c r="Q1025" i="16"/>
  <c r="R1028" i="19"/>
  <c r="Q1024" i="19"/>
  <c r="Q1021" i="16"/>
  <c r="R1024" i="19"/>
  <c r="Q1020" i="19"/>
  <c r="Q1017" i="16"/>
  <c r="R1020" i="19"/>
  <c r="Q1016" i="19"/>
  <c r="Q1013" i="16"/>
  <c r="R1016" i="19"/>
  <c r="Q1012" i="19"/>
  <c r="Q1009" i="16"/>
  <c r="R1012" i="19"/>
  <c r="Q1008" i="19"/>
  <c r="Q1005" i="16"/>
  <c r="R1008" i="19"/>
  <c r="Q1004" i="19"/>
  <c r="Q1001" i="16"/>
  <c r="R1004" i="19"/>
  <c r="Q1000" i="19"/>
  <c r="Q997" i="16"/>
  <c r="R1000" i="19"/>
  <c r="Q996" i="19"/>
  <c r="Q993" i="16"/>
  <c r="R996" i="19"/>
  <c r="Q992" i="19"/>
  <c r="Q989" i="16"/>
  <c r="R992" i="19"/>
  <c r="Q988" i="19"/>
  <c r="Q985" i="16"/>
  <c r="R988" i="19"/>
  <c r="Q983" i="16"/>
  <c r="R986" i="19"/>
  <c r="Q986" i="19"/>
  <c r="Q979" i="16"/>
  <c r="R982" i="19"/>
  <c r="Q982" i="19"/>
  <c r="Q975" i="16"/>
  <c r="R978" i="19"/>
  <c r="Q978" i="19"/>
  <c r="Q971" i="16"/>
  <c r="R974" i="19"/>
  <c r="Q974" i="19"/>
  <c r="Q967" i="16"/>
  <c r="R970" i="19"/>
  <c r="Q970" i="19"/>
  <c r="Q963" i="16"/>
  <c r="R966" i="19"/>
  <c r="Q966" i="19"/>
  <c r="Q959" i="16"/>
  <c r="R962" i="19"/>
  <c r="Q962" i="19"/>
  <c r="Q955" i="16"/>
  <c r="R958" i="19"/>
  <c r="Q958" i="19"/>
  <c r="Q951" i="16"/>
  <c r="R954" i="19"/>
  <c r="Q954" i="19"/>
  <c r="Q947" i="16"/>
  <c r="R950" i="19"/>
  <c r="Q950" i="19"/>
  <c r="Q943" i="16"/>
  <c r="R946" i="19"/>
  <c r="Q946" i="19"/>
  <c r="Q939" i="16"/>
  <c r="R942" i="19"/>
  <c r="Q942" i="19"/>
  <c r="Q935" i="16"/>
  <c r="R938" i="19"/>
  <c r="Q938" i="19"/>
  <c r="Q931" i="16"/>
  <c r="R934" i="19"/>
  <c r="Q934" i="19"/>
  <c r="Q927" i="16"/>
  <c r="R930" i="19"/>
  <c r="Q930" i="19"/>
  <c r="Q923" i="16"/>
  <c r="R926" i="19"/>
  <c r="Q926" i="19"/>
  <c r="Q919" i="16"/>
  <c r="R922" i="19"/>
  <c r="Q922" i="19"/>
  <c r="Q915" i="16"/>
  <c r="R918" i="19"/>
  <c r="Q918" i="19"/>
  <c r="Q911" i="16"/>
  <c r="R914" i="19"/>
  <c r="Q914" i="19"/>
  <c r="Q907" i="16"/>
  <c r="R910" i="19"/>
  <c r="Q910" i="19"/>
  <c r="Q903" i="16"/>
  <c r="R906" i="19"/>
  <c r="Q906" i="19"/>
  <c r="Q899" i="16"/>
  <c r="R902" i="19"/>
  <c r="Q902" i="19"/>
  <c r="Q895" i="16"/>
  <c r="R898" i="19"/>
  <c r="Q898" i="19"/>
  <c r="Q891" i="16"/>
  <c r="R894" i="19"/>
  <c r="Q894" i="19"/>
  <c r="Q887" i="16"/>
  <c r="R890" i="19"/>
  <c r="Q890" i="19"/>
  <c r="Q883" i="16"/>
  <c r="R886" i="19"/>
  <c r="Q886" i="19"/>
  <c r="Q879" i="16"/>
  <c r="R882" i="19"/>
  <c r="Q882" i="19"/>
  <c r="Q875" i="16"/>
  <c r="R878" i="19"/>
  <c r="Q878" i="19"/>
  <c r="Q871" i="16"/>
  <c r="R874" i="19"/>
  <c r="Q874" i="19"/>
  <c r="Q867" i="16"/>
  <c r="R870" i="19"/>
  <c r="Q870" i="19"/>
  <c r="Q863" i="16"/>
  <c r="R866" i="19"/>
  <c r="Q866" i="19"/>
  <c r="Q859" i="16"/>
  <c r="R862" i="19"/>
  <c r="Q862" i="19"/>
  <c r="Q855" i="16"/>
  <c r="R858" i="19"/>
  <c r="Q858" i="19"/>
  <c r="Q851" i="16"/>
  <c r="R854" i="19"/>
  <c r="Q854" i="19"/>
  <c r="Q847" i="16"/>
  <c r="R850" i="19"/>
  <c r="Q850" i="19"/>
  <c r="Q843" i="16"/>
  <c r="R846" i="19"/>
  <c r="Q846" i="19"/>
  <c r="Q839" i="16"/>
  <c r="R842" i="19"/>
  <c r="Q842" i="19"/>
  <c r="Q835" i="16"/>
  <c r="R838" i="19"/>
  <c r="Q838" i="19"/>
  <c r="Q831" i="16"/>
  <c r="R834" i="19"/>
  <c r="Q834" i="19"/>
  <c r="Q827" i="16"/>
  <c r="R830" i="19"/>
  <c r="Q830" i="19"/>
  <c r="Q823" i="16"/>
  <c r="R826" i="19"/>
  <c r="Q826" i="19"/>
  <c r="Q819" i="16"/>
  <c r="R822" i="19"/>
  <c r="Q822" i="19"/>
  <c r="Q815" i="16"/>
  <c r="R818" i="19"/>
  <c r="Q818" i="19"/>
  <c r="Q811" i="16"/>
  <c r="R814" i="19"/>
  <c r="Q814" i="19"/>
  <c r="Q807" i="16"/>
  <c r="R810" i="19"/>
  <c r="Q810" i="19"/>
  <c r="Q803" i="16"/>
  <c r="R806" i="19"/>
  <c r="Q806" i="19"/>
  <c r="Q799" i="16"/>
  <c r="R802" i="19"/>
  <c r="Q802" i="19"/>
  <c r="Q795" i="16"/>
  <c r="R798" i="19"/>
  <c r="Q798" i="19"/>
  <c r="Q791" i="16"/>
  <c r="R794" i="19"/>
  <c r="Q794" i="19"/>
  <c r="Q787" i="16"/>
  <c r="R790" i="19"/>
  <c r="Q790" i="19"/>
  <c r="Q783" i="16"/>
  <c r="R786" i="19"/>
  <c r="Q786" i="19"/>
  <c r="Q779" i="16"/>
  <c r="R782" i="19"/>
  <c r="Q782" i="19"/>
  <c r="Q775" i="16"/>
  <c r="R778" i="19"/>
  <c r="Q778" i="19"/>
  <c r="Q771" i="16"/>
  <c r="R774" i="19"/>
  <c r="Q774" i="19"/>
  <c r="Q767" i="16"/>
  <c r="R770" i="19"/>
  <c r="Q770" i="19"/>
  <c r="Q763" i="16"/>
  <c r="R766" i="19"/>
  <c r="Q766" i="19"/>
  <c r="Q759" i="16"/>
  <c r="R762" i="19"/>
  <c r="Q762" i="19"/>
  <c r="Q755" i="16"/>
  <c r="R758" i="19"/>
  <c r="Q758" i="19"/>
  <c r="Q751" i="16"/>
  <c r="R754" i="19"/>
  <c r="Q754" i="19"/>
  <c r="Q747" i="16"/>
  <c r="R750" i="19"/>
  <c r="Q750" i="19"/>
  <c r="Q743" i="16"/>
  <c r="R746" i="19"/>
  <c r="Q746" i="19"/>
  <c r="Q739" i="16"/>
  <c r="R742" i="19"/>
  <c r="Q742" i="19"/>
  <c r="Q735" i="16"/>
  <c r="R738" i="19"/>
  <c r="Q738" i="19"/>
  <c r="Q731" i="16"/>
  <c r="R734" i="19"/>
  <c r="Q734" i="19"/>
  <c r="Q727" i="16"/>
  <c r="R730" i="19"/>
  <c r="Q730" i="19"/>
  <c r="Q723" i="16"/>
  <c r="R726" i="19"/>
  <c r="Q726" i="19"/>
  <c r="Q719" i="16"/>
  <c r="R722" i="19"/>
  <c r="Q722" i="19"/>
  <c r="Q715" i="16"/>
  <c r="R718" i="19"/>
  <c r="Q718" i="19"/>
  <c r="Q711" i="16"/>
  <c r="R714" i="19"/>
  <c r="Q714" i="19"/>
  <c r="Q707" i="16"/>
  <c r="R710" i="19"/>
  <c r="Q710" i="19"/>
  <c r="Q703" i="16"/>
  <c r="R706" i="19"/>
  <c r="Q706" i="19"/>
  <c r="Q699" i="16"/>
  <c r="R702" i="19"/>
  <c r="Q702" i="19"/>
  <c r="Q695" i="16"/>
  <c r="R698" i="19"/>
  <c r="Q698" i="19"/>
  <c r="Q691" i="16"/>
  <c r="R694" i="19"/>
  <c r="Q694" i="19"/>
  <c r="Q687" i="16"/>
  <c r="R690" i="19"/>
  <c r="Q690" i="19"/>
  <c r="Q683" i="16"/>
  <c r="R686" i="19"/>
  <c r="Q686" i="19"/>
  <c r="Q679" i="16"/>
  <c r="R682" i="19"/>
  <c r="Q682" i="19"/>
  <c r="Q675" i="16"/>
  <c r="R678" i="19"/>
  <c r="Q678" i="19"/>
  <c r="Q671" i="16"/>
  <c r="R674" i="19"/>
  <c r="Q674" i="19"/>
  <c r="Q667" i="16"/>
  <c r="R670" i="19"/>
  <c r="Q670" i="19"/>
  <c r="Q663" i="16"/>
  <c r="R666" i="19"/>
  <c r="Q666" i="19"/>
  <c r="Q659" i="16"/>
  <c r="R662" i="19"/>
  <c r="Q662" i="19"/>
  <c r="Q655" i="16"/>
  <c r="R658" i="19"/>
  <c r="Q658" i="19"/>
  <c r="Q651" i="16"/>
  <c r="R654" i="19"/>
  <c r="Q654" i="19"/>
  <c r="Q647" i="16"/>
  <c r="R650" i="19"/>
  <c r="Q650" i="19"/>
  <c r="Q643" i="16"/>
  <c r="R646" i="19"/>
  <c r="Q646" i="19"/>
  <c r="Q639" i="16"/>
  <c r="R642" i="19"/>
  <c r="Q642" i="19"/>
  <c r="Q635" i="16"/>
  <c r="R638" i="19"/>
  <c r="Q638" i="19"/>
  <c r="Q631" i="16"/>
  <c r="R634" i="19"/>
  <c r="Q634" i="19"/>
  <c r="Q627" i="16"/>
  <c r="R630" i="19"/>
  <c r="Q630" i="19"/>
  <c r="Q623" i="16"/>
  <c r="R626" i="19"/>
  <c r="Q626" i="19"/>
  <c r="Q619" i="16"/>
  <c r="R622" i="19"/>
  <c r="Q622" i="19"/>
  <c r="Q615" i="16"/>
  <c r="R618" i="19"/>
  <c r="Q618" i="19"/>
  <c r="Q611" i="16"/>
  <c r="R614" i="19"/>
  <c r="Q614" i="19"/>
  <c r="Q607" i="16"/>
  <c r="R610" i="19"/>
  <c r="Q610" i="19"/>
  <c r="Q603" i="16"/>
  <c r="R606" i="19"/>
  <c r="Q606" i="19"/>
  <c r="Q599" i="16"/>
  <c r="R602" i="19"/>
  <c r="Q602" i="19"/>
  <c r="Q591" i="16"/>
  <c r="R594" i="19"/>
  <c r="Q594" i="19"/>
  <c r="Q583" i="16"/>
  <c r="R586" i="19"/>
  <c r="Q586" i="19"/>
  <c r="Q575" i="16"/>
  <c r="R578" i="19"/>
  <c r="Q578" i="19"/>
  <c r="Q567" i="16"/>
  <c r="R570" i="19"/>
  <c r="Q570" i="19"/>
  <c r="Q559" i="16"/>
  <c r="R562" i="19"/>
  <c r="Q562" i="19"/>
  <c r="Q551" i="16"/>
  <c r="R554" i="19"/>
  <c r="Q554" i="19"/>
  <c r="Q543" i="16"/>
  <c r="R546" i="19"/>
  <c r="Q546" i="19"/>
  <c r="Q535" i="16"/>
  <c r="R538" i="19"/>
  <c r="Q538" i="19"/>
  <c r="Q527" i="16"/>
  <c r="R530" i="19"/>
  <c r="Q530" i="19"/>
  <c r="Q519" i="16"/>
  <c r="R522" i="19"/>
  <c r="Q522" i="19"/>
  <c r="Q511" i="16"/>
  <c r="R514" i="19"/>
  <c r="Q514" i="19"/>
  <c r="Q503" i="16"/>
  <c r="R506" i="19"/>
  <c r="Q506" i="19"/>
  <c r="Q495" i="16"/>
  <c r="R498" i="19"/>
  <c r="Q498" i="19"/>
  <c r="Q487" i="16"/>
  <c r="R490" i="19"/>
  <c r="Q490" i="19"/>
  <c r="Q479" i="16"/>
  <c r="R482" i="19"/>
  <c r="Q482" i="19"/>
  <c r="Q601" i="19"/>
  <c r="Q598" i="16"/>
  <c r="R601" i="19"/>
  <c r="Q597" i="19"/>
  <c r="Q594" i="16"/>
  <c r="R597" i="19"/>
  <c r="Q593" i="19"/>
  <c r="Q590" i="16"/>
  <c r="R593" i="19"/>
  <c r="Q589" i="19"/>
  <c r="Q586" i="16"/>
  <c r="R589" i="19"/>
  <c r="Q585" i="19"/>
  <c r="Q582" i="16"/>
  <c r="R585" i="19"/>
  <c r="Q581" i="19"/>
  <c r="Q578" i="16"/>
  <c r="R581" i="19"/>
  <c r="Q577" i="19"/>
  <c r="Q574" i="16"/>
  <c r="R577" i="19"/>
  <c r="Q573" i="19"/>
  <c r="Q570" i="16"/>
  <c r="R573" i="19"/>
  <c r="Q569" i="19"/>
  <c r="Q566" i="16"/>
  <c r="R569" i="19"/>
  <c r="Q565" i="19"/>
  <c r="Q562" i="16"/>
  <c r="R565" i="19"/>
  <c r="Q561" i="19"/>
  <c r="Q558" i="16"/>
  <c r="R561" i="19"/>
  <c r="Q557" i="19"/>
  <c r="Q554" i="16"/>
  <c r="R557" i="19"/>
  <c r="Q553" i="19"/>
  <c r="Q550" i="16"/>
  <c r="R553" i="19"/>
  <c r="Q549" i="19"/>
  <c r="Q546" i="16"/>
  <c r="R549" i="19"/>
  <c r="Q545" i="19"/>
  <c r="Q542" i="16"/>
  <c r="R545" i="19"/>
  <c r="Q541" i="19"/>
  <c r="Q538" i="16"/>
  <c r="R541" i="19"/>
  <c r="Q537" i="19"/>
  <c r="Q534" i="16"/>
  <c r="R537" i="19"/>
  <c r="Q533" i="19"/>
  <c r="Q530" i="16"/>
  <c r="R533" i="19"/>
  <c r="Q529" i="19"/>
  <c r="Q526" i="16"/>
  <c r="R529" i="19"/>
  <c r="Q525" i="19"/>
  <c r="Q522" i="16"/>
  <c r="R525" i="19"/>
  <c r="Q521" i="19"/>
  <c r="Q518" i="16"/>
  <c r="R521" i="19"/>
  <c r="Q517" i="19"/>
  <c r="Q514" i="16"/>
  <c r="R517" i="19"/>
  <c r="Q513" i="19"/>
  <c r="Q510" i="16"/>
  <c r="R513" i="19"/>
  <c r="Q509" i="19"/>
  <c r="Q506" i="16"/>
  <c r="R509" i="19"/>
  <c r="Q505" i="19"/>
  <c r="Q502" i="16"/>
  <c r="R505" i="19"/>
  <c r="Q501" i="19"/>
  <c r="Q498" i="16"/>
  <c r="R501" i="19"/>
  <c r="Q497" i="19"/>
  <c r="Q494" i="16"/>
  <c r="R497" i="19"/>
  <c r="Q493" i="19"/>
  <c r="Q490" i="16"/>
  <c r="R493" i="19"/>
  <c r="Q489" i="19"/>
  <c r="Q486" i="16"/>
  <c r="R489" i="19"/>
  <c r="Q485" i="19"/>
  <c r="Q482" i="16"/>
  <c r="R485" i="19"/>
  <c r="Q481" i="19"/>
  <c r="Q478" i="16"/>
  <c r="R481" i="19"/>
  <c r="Q477" i="19"/>
  <c r="Q474" i="16"/>
  <c r="R477" i="19"/>
  <c r="Q220" i="19"/>
  <c r="Q217" i="16"/>
  <c r="R220" i="19"/>
  <c r="Q777" i="19"/>
  <c r="Q774" i="16"/>
  <c r="R777" i="19"/>
  <c r="Q773" i="19"/>
  <c r="Q770" i="16"/>
  <c r="R773" i="19"/>
  <c r="Q769" i="19"/>
  <c r="Q766" i="16"/>
  <c r="R769" i="19"/>
  <c r="Q765" i="19"/>
  <c r="Q762" i="16"/>
  <c r="R765" i="19"/>
  <c r="Q761" i="19"/>
  <c r="Q758" i="16"/>
  <c r="R761" i="19"/>
  <c r="Q757" i="19"/>
  <c r="Q754" i="16"/>
  <c r="R757" i="19"/>
  <c r="Q753" i="19"/>
  <c r="Q750" i="16"/>
  <c r="R753" i="19"/>
  <c r="Q749" i="19"/>
  <c r="Q746" i="16"/>
  <c r="R749" i="19"/>
  <c r="Q745" i="19"/>
  <c r="Q742" i="16"/>
  <c r="R745" i="19"/>
  <c r="Q741" i="19"/>
  <c r="Q738" i="16"/>
  <c r="R741" i="19"/>
  <c r="Q737" i="19"/>
  <c r="Q734" i="16"/>
  <c r="R737" i="19"/>
  <c r="Q733" i="19"/>
  <c r="Q730" i="16"/>
  <c r="R733" i="19"/>
  <c r="Q729" i="19"/>
  <c r="Q726" i="16"/>
  <c r="R729" i="19"/>
  <c r="Q725" i="19"/>
  <c r="Q722" i="16"/>
  <c r="R725" i="19"/>
  <c r="Q721" i="19"/>
  <c r="Q718" i="16"/>
  <c r="R721" i="19"/>
  <c r="Q717" i="19"/>
  <c r="Q714" i="16"/>
  <c r="R717" i="19"/>
  <c r="Q713" i="19"/>
  <c r="Q710" i="16"/>
  <c r="R713" i="19"/>
  <c r="Q709" i="19"/>
  <c r="Q706" i="16"/>
  <c r="R709" i="19"/>
  <c r="Q705" i="19"/>
  <c r="Q702" i="16"/>
  <c r="R705" i="19"/>
  <c r="Q701" i="19"/>
  <c r="Q698" i="16"/>
  <c r="R701" i="19"/>
  <c r="Q697" i="19"/>
  <c r="Q694" i="16"/>
  <c r="R697" i="19"/>
  <c r="Q693" i="19"/>
  <c r="Q690" i="16"/>
  <c r="R693" i="19"/>
  <c r="Q689" i="19"/>
  <c r="Q686" i="16"/>
  <c r="R689" i="19"/>
  <c r="Q685" i="19"/>
  <c r="Q682" i="16"/>
  <c r="R685" i="19"/>
  <c r="Q681" i="19"/>
  <c r="Q678" i="16"/>
  <c r="R681" i="19"/>
  <c r="Q677" i="19"/>
  <c r="Q674" i="16"/>
  <c r="R677" i="19"/>
  <c r="Q673" i="19"/>
  <c r="Q670" i="16"/>
  <c r="R673" i="19"/>
  <c r="Q669" i="19"/>
  <c r="Q666" i="16"/>
  <c r="R669" i="19"/>
  <c r="Q665" i="19"/>
  <c r="Q662" i="16"/>
  <c r="R665" i="19"/>
  <c r="Q661" i="19"/>
  <c r="Q658" i="16"/>
  <c r="R661" i="19"/>
  <c r="Q657" i="19"/>
  <c r="Q654" i="16"/>
  <c r="R657" i="19"/>
  <c r="Q653" i="19"/>
  <c r="Q650" i="16"/>
  <c r="R653" i="19"/>
  <c r="Q649" i="19"/>
  <c r="Q646" i="16"/>
  <c r="R649" i="19"/>
  <c r="Q645" i="19"/>
  <c r="Q642" i="16"/>
  <c r="R645" i="19"/>
  <c r="Q641" i="19"/>
  <c r="Q638" i="16"/>
  <c r="R641" i="19"/>
  <c r="Q637" i="19"/>
  <c r="Q634" i="16"/>
  <c r="R637" i="19"/>
  <c r="Q633" i="19"/>
  <c r="Q630" i="16"/>
  <c r="R633" i="19"/>
  <c r="Q629" i="19"/>
  <c r="Q626" i="16"/>
  <c r="R629" i="19"/>
  <c r="Q625" i="19"/>
  <c r="Q622" i="16"/>
  <c r="R625" i="19"/>
  <c r="Q621" i="19"/>
  <c r="Q618" i="16"/>
  <c r="R621" i="19"/>
  <c r="Q617" i="19"/>
  <c r="Q614" i="16"/>
  <c r="R617" i="19"/>
  <c r="Q613" i="19"/>
  <c r="Q610" i="16"/>
  <c r="R613" i="19"/>
  <c r="Q609" i="19"/>
  <c r="Q606" i="16"/>
  <c r="R609" i="19"/>
  <c r="Q605" i="19"/>
  <c r="Q602" i="16"/>
  <c r="R605" i="19"/>
  <c r="Q595" i="16"/>
  <c r="R598" i="19"/>
  <c r="Q598" i="19"/>
  <c r="Q587" i="16"/>
  <c r="R590" i="19"/>
  <c r="Q590" i="19"/>
  <c r="Q579" i="16"/>
  <c r="R582" i="19"/>
  <c r="Q582" i="19"/>
  <c r="Q571" i="16"/>
  <c r="R574" i="19"/>
  <c r="Q574" i="19"/>
  <c r="Q563" i="16"/>
  <c r="R566" i="19"/>
  <c r="Q566" i="19"/>
  <c r="Q555" i="16"/>
  <c r="R558" i="19"/>
  <c r="Q558" i="19"/>
  <c r="Q547" i="16"/>
  <c r="R550" i="19"/>
  <c r="Q550" i="19"/>
  <c r="Q539" i="16"/>
  <c r="R542" i="19"/>
  <c r="Q542" i="19"/>
  <c r="Q531" i="16"/>
  <c r="R534" i="19"/>
  <c r="Q534" i="19"/>
  <c r="Q523" i="16"/>
  <c r="R526" i="19"/>
  <c r="Q526" i="19"/>
  <c r="Q515" i="16"/>
  <c r="R518" i="19"/>
  <c r="Q518" i="19"/>
  <c r="Q507" i="16"/>
  <c r="R510" i="19"/>
  <c r="Q510" i="19"/>
  <c r="Q499" i="16"/>
  <c r="R502" i="19"/>
  <c r="Q502" i="19"/>
  <c r="Q491" i="16"/>
  <c r="R494" i="19"/>
  <c r="Q494" i="19"/>
  <c r="Q483" i="16"/>
  <c r="R486" i="19"/>
  <c r="Q486" i="19"/>
  <c r="Q475" i="16"/>
  <c r="R478" i="19"/>
  <c r="Q478" i="19"/>
  <c r="Q1188" i="16"/>
  <c r="Q1184" i="16"/>
  <c r="Q1180" i="16"/>
  <c r="Q1176" i="16"/>
  <c r="Q1172" i="16"/>
  <c r="Q1168" i="16"/>
  <c r="Q1164" i="16"/>
  <c r="Q1160" i="16"/>
  <c r="Q1156" i="16"/>
  <c r="Q1152" i="16"/>
  <c r="Q1148" i="16"/>
  <c r="Q1144" i="16"/>
  <c r="Q1140" i="16"/>
  <c r="Q1136" i="16"/>
  <c r="Q1132" i="16"/>
  <c r="Q1128" i="16"/>
  <c r="Q1124" i="16"/>
  <c r="Q1120" i="16"/>
  <c r="Q1116" i="16"/>
  <c r="Q1112" i="16"/>
  <c r="Q1108" i="16"/>
  <c r="Q1104" i="16"/>
  <c r="R1107" i="19"/>
  <c r="Q1107" i="19"/>
  <c r="Q1100" i="16"/>
  <c r="R1103" i="19"/>
  <c r="Q1103" i="19"/>
  <c r="Q1096" i="16"/>
  <c r="R1099" i="19"/>
  <c r="Q1099" i="19"/>
  <c r="Q1092" i="16"/>
  <c r="R1095" i="19"/>
  <c r="Q1095" i="19"/>
  <c r="Q1088" i="16"/>
  <c r="R1091" i="19"/>
  <c r="Q1091" i="19"/>
  <c r="Q1084" i="16"/>
  <c r="R1087" i="19"/>
  <c r="Q1087" i="19"/>
  <c r="Q1080" i="16"/>
  <c r="R1083" i="19"/>
  <c r="Q1083" i="19"/>
  <c r="Q1076" i="16"/>
  <c r="R1079" i="19"/>
  <c r="Q1079" i="19"/>
  <c r="Q1072" i="16"/>
  <c r="R1075" i="19"/>
  <c r="Q1075" i="19"/>
  <c r="Q1068" i="16"/>
  <c r="R1071" i="19"/>
  <c r="Q1071" i="19"/>
  <c r="Q1064" i="16"/>
  <c r="R1067" i="19"/>
  <c r="Q1067" i="19"/>
  <c r="Q1060" i="16"/>
  <c r="R1063" i="19"/>
  <c r="Q1063" i="19"/>
  <c r="Q1056" i="16"/>
  <c r="R1059" i="19"/>
  <c r="Q1059" i="19"/>
  <c r="Q1052" i="16"/>
  <c r="R1055" i="19"/>
  <c r="Q1055" i="19"/>
  <c r="Q1048" i="16"/>
  <c r="R1051" i="19"/>
  <c r="Q1051" i="19"/>
  <c r="Q1044" i="16"/>
  <c r="R1047" i="19"/>
  <c r="Q1047" i="19"/>
  <c r="Q1040" i="16"/>
  <c r="R1043" i="19"/>
  <c r="Q1043" i="19"/>
  <c r="Q1036" i="16"/>
  <c r="R1039" i="19"/>
  <c r="Q1039" i="19"/>
  <c r="Q1032" i="16"/>
  <c r="R1035" i="19"/>
  <c r="Q1035" i="19"/>
  <c r="Q1028" i="16"/>
  <c r="R1031" i="19"/>
  <c r="Q1031" i="19"/>
  <c r="Q1024" i="16"/>
  <c r="R1027" i="19"/>
  <c r="Q1027" i="19"/>
  <c r="Q1020" i="16"/>
  <c r="R1023" i="19"/>
  <c r="Q1023" i="19"/>
  <c r="Q1016" i="16"/>
  <c r="R1019" i="19"/>
  <c r="Q1019" i="19"/>
  <c r="Q1012" i="16"/>
  <c r="R1015" i="19"/>
  <c r="Q1015" i="19"/>
  <c r="Q1008" i="16"/>
  <c r="R1011" i="19"/>
  <c r="Q1011" i="19"/>
  <c r="Q1004" i="16"/>
  <c r="R1007" i="19"/>
  <c r="Q1007" i="19"/>
  <c r="Q1000" i="16"/>
  <c r="R1003" i="19"/>
  <c r="Q1003" i="19"/>
  <c r="Q996" i="16"/>
  <c r="R999" i="19"/>
  <c r="Q999" i="19"/>
  <c r="Q992" i="16"/>
  <c r="R995" i="19"/>
  <c r="Q995" i="19"/>
  <c r="Q988" i="16"/>
  <c r="R991" i="19"/>
  <c r="Q991" i="19"/>
  <c r="Q984" i="16"/>
  <c r="R987" i="19"/>
  <c r="Q987" i="19"/>
  <c r="Q983" i="19"/>
  <c r="Q980" i="16"/>
  <c r="R983" i="19"/>
  <c r="Q979" i="19"/>
  <c r="Q976" i="16"/>
  <c r="R979" i="19"/>
  <c r="Q975" i="19"/>
  <c r="Q972" i="16"/>
  <c r="R975" i="19"/>
  <c r="Q971" i="19"/>
  <c r="Q968" i="16"/>
  <c r="R971" i="19"/>
  <c r="Q967" i="19"/>
  <c r="Q964" i="16"/>
  <c r="R967" i="19"/>
  <c r="Q963" i="19"/>
  <c r="Q960" i="16"/>
  <c r="R963" i="19"/>
  <c r="Q959" i="19"/>
  <c r="Q956" i="16"/>
  <c r="R959" i="19"/>
  <c r="Q955" i="19"/>
  <c r="Q952" i="16"/>
  <c r="R955" i="19"/>
  <c r="Q951" i="19"/>
  <c r="Q948" i="16"/>
  <c r="R951" i="19"/>
  <c r="Q947" i="19"/>
  <c r="Q944" i="16"/>
  <c r="R947" i="19"/>
  <c r="Q943" i="19"/>
  <c r="Q940" i="16"/>
  <c r="R943" i="19"/>
  <c r="Q939" i="19"/>
  <c r="Q936" i="16"/>
  <c r="R939" i="19"/>
  <c r="Q935" i="19"/>
  <c r="Q932" i="16"/>
  <c r="R935" i="19"/>
  <c r="Q931" i="19"/>
  <c r="Q928" i="16"/>
  <c r="R931" i="19"/>
  <c r="Q927" i="19"/>
  <c r="Q924" i="16"/>
  <c r="R927" i="19"/>
  <c r="Q923" i="19"/>
  <c r="Q920" i="16"/>
  <c r="R923" i="19"/>
  <c r="Q919" i="19"/>
  <c r="Q916" i="16"/>
  <c r="R919" i="19"/>
  <c r="Q915" i="19"/>
  <c r="Q912" i="16"/>
  <c r="R915" i="19"/>
  <c r="Q911" i="19"/>
  <c r="Q908" i="16"/>
  <c r="R911" i="19"/>
  <c r="Q907" i="19"/>
  <c r="Q904" i="16"/>
  <c r="R907" i="19"/>
  <c r="Q903" i="19"/>
  <c r="Q900" i="16"/>
  <c r="R903" i="19"/>
  <c r="Q899" i="19"/>
  <c r="Q896" i="16"/>
  <c r="R899" i="19"/>
  <c r="Q895" i="19"/>
  <c r="Q892" i="16"/>
  <c r="R895" i="19"/>
  <c r="Q891" i="19"/>
  <c r="Q888" i="16"/>
  <c r="R891" i="19"/>
  <c r="Q887" i="19"/>
  <c r="Q884" i="16"/>
  <c r="R887" i="19"/>
  <c r="Q883" i="19"/>
  <c r="Q880" i="16"/>
  <c r="R883" i="19"/>
  <c r="Q879" i="19"/>
  <c r="Q876" i="16"/>
  <c r="R879" i="19"/>
  <c r="Q875" i="19"/>
  <c r="Q872" i="16"/>
  <c r="R875" i="19"/>
  <c r="Q871" i="19"/>
  <c r="Q868" i="16"/>
  <c r="R871" i="19"/>
  <c r="Q867" i="19"/>
  <c r="Q864" i="16"/>
  <c r="R867" i="19"/>
  <c r="Q863" i="19"/>
  <c r="Q860" i="16"/>
  <c r="R863" i="19"/>
  <c r="Q859" i="19"/>
  <c r="Q856" i="16"/>
  <c r="R859" i="19"/>
  <c r="Q855" i="19"/>
  <c r="Q852" i="16"/>
  <c r="R855" i="19"/>
  <c r="Q851" i="19"/>
  <c r="Q848" i="16"/>
  <c r="R851" i="19"/>
  <c r="Q847" i="19"/>
  <c r="Q844" i="16"/>
  <c r="R847" i="19"/>
  <c r="Q843" i="19"/>
  <c r="Q840" i="16"/>
  <c r="R843" i="19"/>
  <c r="Q839" i="19"/>
  <c r="Q836" i="16"/>
  <c r="R839" i="19"/>
  <c r="Q835" i="19"/>
  <c r="Q832" i="16"/>
  <c r="R835" i="19"/>
  <c r="Q831" i="19"/>
  <c r="Q828" i="16"/>
  <c r="R831" i="19"/>
  <c r="Q827" i="19"/>
  <c r="Q824" i="16"/>
  <c r="R827" i="19"/>
  <c r="Q823" i="19"/>
  <c r="Q820" i="16"/>
  <c r="R823" i="19"/>
  <c r="Q819" i="19"/>
  <c r="Q816" i="16"/>
  <c r="R819" i="19"/>
  <c r="Q815" i="19"/>
  <c r="Q812" i="16"/>
  <c r="R815" i="19"/>
  <c r="Q811" i="19"/>
  <c r="Q808" i="16"/>
  <c r="R811" i="19"/>
  <c r="Q807" i="19"/>
  <c r="Q804" i="16"/>
  <c r="R807" i="19"/>
  <c r="Q803" i="19"/>
  <c r="Q800" i="16"/>
  <c r="R803" i="19"/>
  <c r="Q799" i="19"/>
  <c r="Q796" i="16"/>
  <c r="R799" i="19"/>
  <c r="Q795" i="19"/>
  <c r="Q792" i="16"/>
  <c r="R795" i="19"/>
  <c r="Q791" i="19"/>
  <c r="Q788" i="16"/>
  <c r="R791" i="19"/>
  <c r="Q787" i="19"/>
  <c r="Q784" i="16"/>
  <c r="R787" i="19"/>
  <c r="Q783" i="19"/>
  <c r="Q780" i="16"/>
  <c r="R783" i="19"/>
  <c r="Q779" i="19"/>
  <c r="Q776" i="16"/>
  <c r="R779" i="19"/>
  <c r="Q775" i="19"/>
  <c r="Q772" i="16"/>
  <c r="R775" i="19"/>
  <c r="Q771" i="19"/>
  <c r="Q768" i="16"/>
  <c r="R771" i="19"/>
  <c r="Q767" i="19"/>
  <c r="Q764" i="16"/>
  <c r="R767" i="19"/>
  <c r="Q763" i="19"/>
  <c r="Q760" i="16"/>
  <c r="R763" i="19"/>
  <c r="Q759" i="19"/>
  <c r="Q756" i="16"/>
  <c r="R759" i="19"/>
  <c r="Q755" i="19"/>
  <c r="Q752" i="16"/>
  <c r="R755" i="19"/>
  <c r="Q751" i="19"/>
  <c r="Q748" i="16"/>
  <c r="R751" i="19"/>
  <c r="Q747" i="19"/>
  <c r="Q744" i="16"/>
  <c r="R747" i="19"/>
  <c r="Q743" i="19"/>
  <c r="Q740" i="16"/>
  <c r="R743" i="19"/>
  <c r="Q739" i="19"/>
  <c r="Q736" i="16"/>
  <c r="R739" i="19"/>
  <c r="Q735" i="19"/>
  <c r="Q732" i="16"/>
  <c r="R735" i="19"/>
  <c r="Q731" i="19"/>
  <c r="Q728" i="16"/>
  <c r="R731" i="19"/>
  <c r="Q727" i="19"/>
  <c r="Q724" i="16"/>
  <c r="R727" i="19"/>
  <c r="Q723" i="19"/>
  <c r="Q720" i="16"/>
  <c r="R723" i="19"/>
  <c r="Q719" i="19"/>
  <c r="Q716" i="16"/>
  <c r="R719" i="19"/>
  <c r="Q715" i="19"/>
  <c r="Q712" i="16"/>
  <c r="R715" i="19"/>
  <c r="Q711" i="19"/>
  <c r="Q708" i="16"/>
  <c r="R711" i="19"/>
  <c r="Q707" i="19"/>
  <c r="Q704" i="16"/>
  <c r="R707" i="19"/>
  <c r="Q703" i="19"/>
  <c r="Q700" i="16"/>
  <c r="R703" i="19"/>
  <c r="Q699" i="19"/>
  <c r="Q696" i="16"/>
  <c r="R699" i="19"/>
  <c r="Q695" i="19"/>
  <c r="Q692" i="16"/>
  <c r="R695" i="19"/>
  <c r="Q691" i="19"/>
  <c r="Q688" i="16"/>
  <c r="R691" i="19"/>
  <c r="Q687" i="19"/>
  <c r="Q684" i="16"/>
  <c r="R687" i="19"/>
  <c r="Q683" i="19"/>
  <c r="Q680" i="16"/>
  <c r="R683" i="19"/>
  <c r="Q679" i="19"/>
  <c r="Q676" i="16"/>
  <c r="R679" i="19"/>
  <c r="Q675" i="19"/>
  <c r="Q672" i="16"/>
  <c r="R675" i="19"/>
  <c r="Q671" i="19"/>
  <c r="Q668" i="16"/>
  <c r="R671" i="19"/>
  <c r="Q667" i="19"/>
  <c r="Q664" i="16"/>
  <c r="R667" i="19"/>
  <c r="Q663" i="19"/>
  <c r="Q660" i="16"/>
  <c r="R663" i="19"/>
  <c r="Q659" i="19"/>
  <c r="Q656" i="16"/>
  <c r="R659" i="19"/>
  <c r="Q655" i="19"/>
  <c r="Q652" i="16"/>
  <c r="R655" i="19"/>
  <c r="Q651" i="19"/>
  <c r="Q648" i="16"/>
  <c r="R651" i="19"/>
  <c r="Q647" i="19"/>
  <c r="Q644" i="16"/>
  <c r="R647" i="19"/>
  <c r="Q643" i="19"/>
  <c r="Q640" i="16"/>
  <c r="R643" i="19"/>
  <c r="Q639" i="19"/>
  <c r="Q636" i="16"/>
  <c r="R639" i="19"/>
  <c r="Q635" i="19"/>
  <c r="Q632" i="16"/>
  <c r="R635" i="19"/>
  <c r="Q631" i="19"/>
  <c r="Q628" i="16"/>
  <c r="R631" i="19"/>
  <c r="Q627" i="19"/>
  <c r="Q624" i="16"/>
  <c r="R627" i="19"/>
  <c r="Q623" i="19"/>
  <c r="Q620" i="16"/>
  <c r="R623" i="19"/>
  <c r="Q619" i="19"/>
  <c r="Q616" i="16"/>
  <c r="R619" i="19"/>
  <c r="Q615" i="19"/>
  <c r="Q612" i="16"/>
  <c r="R615" i="19"/>
  <c r="Q611" i="19"/>
  <c r="Q608" i="16"/>
  <c r="R611" i="19"/>
  <c r="Q607" i="19"/>
  <c r="Q604" i="16"/>
  <c r="R607" i="19"/>
  <c r="Q603" i="19"/>
  <c r="Q600" i="16"/>
  <c r="R603" i="19"/>
  <c r="Q595" i="19"/>
  <c r="Q592" i="16"/>
  <c r="R595" i="19"/>
  <c r="Q587" i="19"/>
  <c r="Q584" i="16"/>
  <c r="R587" i="19"/>
  <c r="Q579" i="19"/>
  <c r="Q576" i="16"/>
  <c r="R579" i="19"/>
  <c r="Q571" i="19"/>
  <c r="Q568" i="16"/>
  <c r="R571" i="19"/>
  <c r="Q563" i="19"/>
  <c r="Q560" i="16"/>
  <c r="R563" i="19"/>
  <c r="Q555" i="19"/>
  <c r="Q552" i="16"/>
  <c r="R555" i="19"/>
  <c r="Q547" i="19"/>
  <c r="Q544" i="16"/>
  <c r="R547" i="19"/>
  <c r="Q539" i="19"/>
  <c r="Q536" i="16"/>
  <c r="R539" i="19"/>
  <c r="Q531" i="19"/>
  <c r="Q528" i="16"/>
  <c r="R531" i="19"/>
  <c r="Q523" i="19"/>
  <c r="Q520" i="16"/>
  <c r="R523" i="19"/>
  <c r="Q515" i="19"/>
  <c r="Q512" i="16"/>
  <c r="R515" i="19"/>
  <c r="Q507" i="19"/>
  <c r="Q504" i="16"/>
  <c r="R507" i="19"/>
  <c r="Q499" i="19"/>
  <c r="Q496" i="16"/>
  <c r="R499" i="19"/>
  <c r="Q491" i="19"/>
  <c r="Q488" i="16"/>
  <c r="R491" i="19"/>
  <c r="Q483" i="19"/>
  <c r="Q480" i="16"/>
  <c r="R483" i="19"/>
  <c r="Q601" i="16"/>
  <c r="R604" i="19"/>
  <c r="Q604" i="19"/>
  <c r="Q597" i="16"/>
  <c r="R600" i="19"/>
  <c r="Q600" i="19"/>
  <c r="Q593" i="16"/>
  <c r="R596" i="19"/>
  <c r="Q596" i="19"/>
  <c r="Q589" i="16"/>
  <c r="R592" i="19"/>
  <c r="Q592" i="19"/>
  <c r="Q585" i="16"/>
  <c r="R588" i="19"/>
  <c r="Q588" i="19"/>
  <c r="Q581" i="16"/>
  <c r="R584" i="19"/>
  <c r="Q584" i="19"/>
  <c r="Q577" i="16"/>
  <c r="R580" i="19"/>
  <c r="Q580" i="19"/>
  <c r="Q573" i="16"/>
  <c r="R576" i="19"/>
  <c r="Q576" i="19"/>
  <c r="Q569" i="16"/>
  <c r="R572" i="19"/>
  <c r="Q572" i="19"/>
  <c r="Q565" i="16"/>
  <c r="R568" i="19"/>
  <c r="Q568" i="19"/>
  <c r="Q561" i="16"/>
  <c r="R564" i="19"/>
  <c r="Q564" i="19"/>
  <c r="Q557" i="16"/>
  <c r="R560" i="19"/>
  <c r="Q560" i="19"/>
  <c r="Q553" i="16"/>
  <c r="R556" i="19"/>
  <c r="Q556" i="19"/>
  <c r="Q549" i="16"/>
  <c r="R552" i="19"/>
  <c r="Q552" i="19"/>
  <c r="Q545" i="16"/>
  <c r="R548" i="19"/>
  <c r="Q548" i="19"/>
  <c r="Q541" i="16"/>
  <c r="R544" i="19"/>
  <c r="Q544" i="19"/>
  <c r="Q537" i="16"/>
  <c r="R540" i="19"/>
  <c r="Q540" i="19"/>
  <c r="Q533" i="16"/>
  <c r="R536" i="19"/>
  <c r="Q536" i="19"/>
  <c r="Q529" i="16"/>
  <c r="R532" i="19"/>
  <c r="Q532" i="19"/>
  <c r="Q525" i="16"/>
  <c r="R528" i="19"/>
  <c r="Q528" i="19"/>
  <c r="Q521" i="16"/>
  <c r="R524" i="19"/>
  <c r="Q524" i="19"/>
  <c r="Q517" i="16"/>
  <c r="R520" i="19"/>
  <c r="Q520" i="19"/>
  <c r="Q513" i="16"/>
  <c r="R516" i="19"/>
  <c r="Q516" i="19"/>
  <c r="Q509" i="16"/>
  <c r="R512" i="19"/>
  <c r="Q512" i="19"/>
  <c r="Q505" i="16"/>
  <c r="R508" i="19"/>
  <c r="Q508" i="19"/>
  <c r="Q501" i="16"/>
  <c r="R504" i="19"/>
  <c r="Q504" i="19"/>
  <c r="Q497" i="16"/>
  <c r="R500" i="19"/>
  <c r="Q500" i="19"/>
  <c r="Q493" i="16"/>
  <c r="R496" i="19"/>
  <c r="Q496" i="19"/>
  <c r="Q489" i="16"/>
  <c r="R492" i="19"/>
  <c r="Q492" i="19"/>
  <c r="Q485" i="16"/>
  <c r="R488" i="19"/>
  <c r="Q488" i="19"/>
  <c r="Q481" i="16"/>
  <c r="R484" i="19"/>
  <c r="Q484" i="19"/>
  <c r="Q477" i="16"/>
  <c r="R480" i="19"/>
  <c r="Q480" i="19"/>
  <c r="Q473" i="16"/>
  <c r="R476" i="19"/>
  <c r="Q476" i="19"/>
  <c r="Q7" i="16"/>
  <c r="Q10" i="19"/>
  <c r="R10" i="19"/>
  <c r="N6" i="9"/>
  <c r="N7" i="9"/>
  <c r="B9" i="14"/>
  <c r="B10" i="14" s="1"/>
  <c r="B11" i="14" s="1"/>
  <c r="N8" i="9"/>
  <c r="N9" i="9"/>
  <c r="N10" i="9"/>
  <c r="N11" i="9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N12" i="9"/>
  <c r="N13" i="9"/>
  <c r="A75" i="9"/>
  <c r="M75" i="9"/>
  <c r="A74" i="9"/>
  <c r="M74" i="9"/>
  <c r="A73" i="9"/>
  <c r="M73" i="9"/>
  <c r="A72" i="9"/>
  <c r="M72" i="9"/>
  <c r="A71" i="9"/>
  <c r="M71" i="9"/>
  <c r="A70" i="9"/>
  <c r="M70" i="9"/>
  <c r="A69" i="9"/>
  <c r="M69" i="9"/>
  <c r="A68" i="9"/>
  <c r="M68" i="9"/>
  <c r="A67" i="9"/>
  <c r="M67" i="9"/>
  <c r="A66" i="9"/>
  <c r="M66" i="9"/>
  <c r="A65" i="9"/>
  <c r="M65" i="9"/>
  <c r="A64" i="9"/>
  <c r="M64" i="9"/>
  <c r="A63" i="9"/>
  <c r="M63" i="9"/>
  <c r="A62" i="9"/>
  <c r="M62" i="9"/>
  <c r="A61" i="9"/>
  <c r="M61" i="9"/>
  <c r="A60" i="9"/>
  <c r="M60" i="9"/>
  <c r="A59" i="9"/>
  <c r="M59" i="9"/>
  <c r="A58" i="9"/>
  <c r="M58" i="9"/>
  <c r="A57" i="9"/>
  <c r="M57" i="9"/>
  <c r="A56" i="9"/>
  <c r="M56" i="9"/>
  <c r="A55" i="9"/>
  <c r="M55" i="9"/>
  <c r="A54" i="9"/>
  <c r="M54" i="9"/>
  <c r="A53" i="9"/>
  <c r="M53" i="9"/>
  <c r="A52" i="9"/>
  <c r="M52" i="9"/>
  <c r="A51" i="9"/>
  <c r="A50" i="9"/>
  <c r="A49" i="9"/>
  <c r="A48" i="9"/>
  <c r="A47" i="9"/>
  <c r="A46" i="9"/>
  <c r="A45" i="9"/>
  <c r="A44" i="9"/>
  <c r="A43" i="9"/>
  <c r="A42" i="9"/>
  <c r="A41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D2" i="9"/>
  <c r="C3" i="9" s="1"/>
  <c r="D3" i="9" s="1"/>
  <c r="C4" i="9" s="1"/>
  <c r="D4" i="9" s="1"/>
  <c r="C5" i="9" s="1"/>
  <c r="D5" i="9" s="1"/>
  <c r="C6" i="9" s="1"/>
  <c r="D6" i="9" s="1"/>
  <c r="C7" i="9" s="1"/>
  <c r="D7" i="9" s="1"/>
  <c r="C8" i="9" s="1"/>
  <c r="D8" i="9" s="1"/>
  <c r="C9" i="9" s="1"/>
  <c r="D9" i="9" s="1"/>
  <c r="C10" i="9" s="1"/>
  <c r="D10" i="9" s="1"/>
  <c r="C11" i="9" s="1"/>
  <c r="D11" i="9" s="1"/>
  <c r="C12" i="9" s="1"/>
  <c r="D12" i="9" s="1"/>
  <c r="C13" i="9" s="1"/>
  <c r="D13" i="9" s="1"/>
  <c r="C14" i="9" s="1"/>
  <c r="D14" i="9" s="1"/>
  <c r="C15" i="9" s="1"/>
  <c r="D15" i="9" s="1"/>
  <c r="C16" i="9" s="1"/>
  <c r="D16" i="9" s="1"/>
  <c r="C17" i="9" s="1"/>
  <c r="D17" i="9" s="1"/>
  <c r="C18" i="9" s="1"/>
  <c r="D18" i="9" s="1"/>
  <c r="C19" i="9" s="1"/>
  <c r="D19" i="9" s="1"/>
  <c r="C20" i="9" s="1"/>
  <c r="D20" i="9" s="1"/>
  <c r="C21" i="9" s="1"/>
  <c r="D21" i="9" s="1"/>
  <c r="C22" i="9" s="1"/>
  <c r="D22" i="9" s="1"/>
  <c r="C23" i="9" s="1"/>
  <c r="D23" i="9" s="1"/>
  <c r="C24" i="9" s="1"/>
  <c r="D24" i="9" s="1"/>
  <c r="C25" i="9" s="1"/>
  <c r="D25" i="9" s="1"/>
  <c r="C26" i="9" s="1"/>
  <c r="D26" i="9" s="1"/>
  <c r="C27" i="9" s="1"/>
  <c r="D27" i="9" s="1"/>
  <c r="C28" i="9" s="1"/>
  <c r="D28" i="9" s="1"/>
  <c r="C29" i="9" s="1"/>
  <c r="D29" i="9" s="1"/>
  <c r="C30" i="9" s="1"/>
  <c r="D30" i="9" s="1"/>
  <c r="C31" i="9" s="1"/>
  <c r="D31" i="9" s="1"/>
  <c r="C32" i="9" s="1"/>
  <c r="D32" i="9" s="1"/>
  <c r="C33" i="9" s="1"/>
  <c r="D33" i="9" s="1"/>
  <c r="C34" i="9" s="1"/>
  <c r="D34" i="9" s="1"/>
  <c r="C35" i="9" s="1"/>
  <c r="D35" i="9" s="1"/>
  <c r="C36" i="9" s="1"/>
  <c r="D36" i="9" s="1"/>
  <c r="C37" i="9" s="1"/>
  <c r="D37" i="9" s="1"/>
  <c r="C38" i="9" s="1"/>
  <c r="D38" i="9" s="1"/>
  <c r="C39" i="9" s="1"/>
  <c r="D39" i="9" s="1"/>
  <c r="C40" i="9" s="1"/>
  <c r="D40" i="9" s="1"/>
  <c r="C41" i="9" s="1"/>
  <c r="D41" i="9" s="1"/>
  <c r="C42" i="9" s="1"/>
  <c r="D42" i="9" s="1"/>
  <c r="C43" i="9" s="1"/>
  <c r="D43" i="9" s="1"/>
  <c r="C44" i="9" s="1"/>
  <c r="D44" i="9" s="1"/>
  <c r="C45" i="9" s="1"/>
  <c r="D45" i="9" s="1"/>
  <c r="C46" i="9" s="1"/>
  <c r="D46" i="9" s="1"/>
  <c r="C47" i="9" s="1"/>
  <c r="D47" i="9" s="1"/>
  <c r="C48" i="9" s="1"/>
  <c r="D48" i="9" s="1"/>
  <c r="C49" i="9" s="1"/>
  <c r="D49" i="9" s="1"/>
  <c r="C50" i="9" s="1"/>
  <c r="D50" i="9" s="1"/>
  <c r="C51" i="9" s="1"/>
  <c r="D51" i="9" s="1"/>
  <c r="C52" i="9" s="1"/>
  <c r="D52" i="9" s="1"/>
  <c r="C53" i="9" s="1"/>
  <c r="D53" i="9" s="1"/>
  <c r="C54" i="9" s="1"/>
  <c r="D54" i="9" s="1"/>
  <c r="C55" i="9" s="1"/>
  <c r="D55" i="9" s="1"/>
  <c r="C56" i="9" s="1"/>
  <c r="D56" i="9" s="1"/>
  <c r="C57" i="9" s="1"/>
  <c r="D57" i="9" s="1"/>
  <c r="C58" i="9" s="1"/>
  <c r="D58" i="9" s="1"/>
  <c r="C59" i="9" s="1"/>
  <c r="D59" i="9" s="1"/>
  <c r="C60" i="9" s="1"/>
  <c r="D60" i="9" s="1"/>
  <c r="C61" i="9" s="1"/>
  <c r="D61" i="9" s="1"/>
  <c r="C62" i="9" s="1"/>
  <c r="D62" i="9" s="1"/>
  <c r="C63" i="9" s="1"/>
  <c r="D63" i="9" s="1"/>
  <c r="C64" i="9" s="1"/>
  <c r="D64" i="9" s="1"/>
  <c r="C65" i="9" s="1"/>
  <c r="D65" i="9" s="1"/>
  <c r="C66" i="9" s="1"/>
  <c r="D66" i="9" s="1"/>
  <c r="C67" i="9" s="1"/>
  <c r="D67" i="9" s="1"/>
  <c r="C68" i="9" s="1"/>
  <c r="D68" i="9" s="1"/>
  <c r="C69" i="9" s="1"/>
  <c r="D69" i="9" s="1"/>
  <c r="C70" i="9" s="1"/>
  <c r="D70" i="9" s="1"/>
  <c r="C71" i="9" s="1"/>
  <c r="D71" i="9" s="1"/>
  <c r="C72" i="9" s="1"/>
  <c r="D72" i="9" s="1"/>
  <c r="C73" i="9" s="1"/>
  <c r="D73" i="9" s="1"/>
  <c r="C74" i="9" s="1"/>
  <c r="D74" i="9" s="1"/>
  <c r="C75" i="9" s="1"/>
  <c r="D75" i="9" s="1"/>
  <c r="A2" i="9"/>
  <c r="N2489" i="1"/>
  <c r="L2489" i="1"/>
  <c r="K2489" i="1"/>
  <c r="N2488" i="1"/>
  <c r="L2488" i="1"/>
  <c r="K2488" i="1"/>
  <c r="N2487" i="1"/>
  <c r="L2487" i="1"/>
  <c r="K2487" i="1"/>
  <c r="N2486" i="1"/>
  <c r="L2486" i="1"/>
  <c r="K2486" i="1"/>
  <c r="N2485" i="1"/>
  <c r="L2485" i="1"/>
  <c r="K2485" i="1"/>
  <c r="N2484" i="1"/>
  <c r="L2484" i="1"/>
  <c r="K2484" i="1"/>
  <c r="N2483" i="1"/>
  <c r="L2483" i="1"/>
  <c r="K2483" i="1"/>
  <c r="N2482" i="1"/>
  <c r="L2482" i="1"/>
  <c r="K2482" i="1"/>
  <c r="N2481" i="1"/>
  <c r="L2481" i="1"/>
  <c r="K2481" i="1"/>
  <c r="N2480" i="1"/>
  <c r="L2480" i="1"/>
  <c r="K2480" i="1"/>
  <c r="N2479" i="1"/>
  <c r="L2479" i="1"/>
  <c r="K2479" i="1"/>
  <c r="N2478" i="1"/>
  <c r="L2478" i="1"/>
  <c r="K2478" i="1"/>
  <c r="N2477" i="1"/>
  <c r="L2477" i="1"/>
  <c r="K2477" i="1"/>
  <c r="N2476" i="1"/>
  <c r="L2476" i="1"/>
  <c r="K2476" i="1"/>
  <c r="N2475" i="1"/>
  <c r="L2475" i="1"/>
  <c r="K2475" i="1"/>
  <c r="N2474" i="1"/>
  <c r="L2474" i="1"/>
  <c r="K2474" i="1"/>
  <c r="N2473" i="1"/>
  <c r="L2473" i="1"/>
  <c r="K2473" i="1"/>
  <c r="N2472" i="1"/>
  <c r="L2472" i="1"/>
  <c r="K2472" i="1"/>
  <c r="N2471" i="1"/>
  <c r="L2471" i="1"/>
  <c r="K2471" i="1"/>
  <c r="N2470" i="1"/>
  <c r="L2470" i="1"/>
  <c r="K2470" i="1"/>
  <c r="N2469" i="1"/>
  <c r="L2469" i="1"/>
  <c r="K2469" i="1"/>
  <c r="N2468" i="1"/>
  <c r="L2468" i="1"/>
  <c r="K2468" i="1"/>
  <c r="N2467" i="1"/>
  <c r="L2467" i="1"/>
  <c r="K2467" i="1"/>
  <c r="N2466" i="1"/>
  <c r="L2466" i="1"/>
  <c r="K2466" i="1"/>
  <c r="N2465" i="1"/>
  <c r="L2465" i="1"/>
  <c r="K2465" i="1"/>
  <c r="N2464" i="1"/>
  <c r="L2464" i="1"/>
  <c r="K2464" i="1"/>
  <c r="N2463" i="1"/>
  <c r="L2463" i="1"/>
  <c r="K2463" i="1"/>
  <c r="N2462" i="1"/>
  <c r="L2462" i="1"/>
  <c r="K2462" i="1"/>
  <c r="N2461" i="1"/>
  <c r="L2461" i="1"/>
  <c r="K2461" i="1"/>
  <c r="N2460" i="1"/>
  <c r="L2460" i="1"/>
  <c r="K2460" i="1"/>
  <c r="N2459" i="1"/>
  <c r="L2459" i="1"/>
  <c r="K2459" i="1"/>
  <c r="N2458" i="1"/>
  <c r="L2458" i="1"/>
  <c r="K2458" i="1"/>
  <c r="N2457" i="1"/>
  <c r="L2457" i="1"/>
  <c r="K2457" i="1"/>
  <c r="N2456" i="1"/>
  <c r="L2456" i="1"/>
  <c r="K2456" i="1"/>
  <c r="N2455" i="1"/>
  <c r="L2455" i="1"/>
  <c r="K2455" i="1"/>
  <c r="N2454" i="1"/>
  <c r="L2454" i="1"/>
  <c r="K2454" i="1"/>
  <c r="N2453" i="1"/>
  <c r="L2453" i="1"/>
  <c r="K2453" i="1"/>
  <c r="N2452" i="1"/>
  <c r="L2452" i="1"/>
  <c r="K2452" i="1"/>
  <c r="N2451" i="1"/>
  <c r="L2451" i="1"/>
  <c r="K2451" i="1"/>
  <c r="N2450" i="1"/>
  <c r="L2450" i="1"/>
  <c r="K2450" i="1"/>
  <c r="N2449" i="1"/>
  <c r="L2449" i="1"/>
  <c r="K2449" i="1"/>
  <c r="N2448" i="1"/>
  <c r="L2448" i="1"/>
  <c r="K2448" i="1"/>
  <c r="N2447" i="1"/>
  <c r="L2447" i="1"/>
  <c r="K2447" i="1"/>
  <c r="N2446" i="1"/>
  <c r="L2446" i="1"/>
  <c r="K2446" i="1"/>
  <c r="N2445" i="1"/>
  <c r="L2445" i="1"/>
  <c r="K2445" i="1"/>
  <c r="N2444" i="1"/>
  <c r="L2444" i="1"/>
  <c r="K2444" i="1"/>
  <c r="N2443" i="1"/>
  <c r="L2443" i="1"/>
  <c r="K2443" i="1"/>
  <c r="N2442" i="1"/>
  <c r="L2442" i="1"/>
  <c r="K2442" i="1"/>
  <c r="N2441" i="1"/>
  <c r="L2441" i="1"/>
  <c r="K2441" i="1"/>
  <c r="N2440" i="1"/>
  <c r="L2440" i="1"/>
  <c r="K2440" i="1"/>
  <c r="N2439" i="1"/>
  <c r="L2439" i="1"/>
  <c r="K2439" i="1"/>
  <c r="N2438" i="1"/>
  <c r="L2438" i="1"/>
  <c r="K2438" i="1"/>
  <c r="N2437" i="1"/>
  <c r="L2437" i="1"/>
  <c r="K2437" i="1"/>
  <c r="N2436" i="1"/>
  <c r="L2436" i="1"/>
  <c r="K2436" i="1"/>
  <c r="N2435" i="1"/>
  <c r="L2435" i="1"/>
  <c r="K2435" i="1"/>
  <c r="N2434" i="1"/>
  <c r="L2434" i="1"/>
  <c r="K2434" i="1"/>
  <c r="N2433" i="1"/>
  <c r="L2433" i="1"/>
  <c r="K2433" i="1"/>
  <c r="N2432" i="1"/>
  <c r="L2432" i="1"/>
  <c r="K2432" i="1"/>
  <c r="N2431" i="1"/>
  <c r="L2431" i="1"/>
  <c r="K2431" i="1"/>
  <c r="N2430" i="1"/>
  <c r="L2430" i="1"/>
  <c r="K2430" i="1"/>
  <c r="N2429" i="1"/>
  <c r="L2429" i="1"/>
  <c r="K2429" i="1"/>
  <c r="N2428" i="1"/>
  <c r="L2428" i="1"/>
  <c r="K2428" i="1"/>
  <c r="N2427" i="1"/>
  <c r="L2427" i="1"/>
  <c r="K2427" i="1"/>
  <c r="N2426" i="1"/>
  <c r="L2426" i="1"/>
  <c r="K2426" i="1"/>
  <c r="N2425" i="1"/>
  <c r="L2425" i="1"/>
  <c r="K2425" i="1"/>
  <c r="N2424" i="1"/>
  <c r="L2424" i="1"/>
  <c r="K2424" i="1"/>
  <c r="N2423" i="1"/>
  <c r="L2423" i="1"/>
  <c r="K2423" i="1"/>
  <c r="N2422" i="1"/>
  <c r="L2422" i="1"/>
  <c r="K2422" i="1"/>
  <c r="N2421" i="1"/>
  <c r="L2421" i="1"/>
  <c r="K2421" i="1"/>
  <c r="N2420" i="1"/>
  <c r="L2420" i="1"/>
  <c r="K2420" i="1"/>
  <c r="N2419" i="1"/>
  <c r="L2419" i="1"/>
  <c r="K2419" i="1"/>
  <c r="N2418" i="1"/>
  <c r="L2418" i="1"/>
  <c r="K2418" i="1"/>
  <c r="N2417" i="1"/>
  <c r="L2417" i="1"/>
  <c r="K2417" i="1"/>
  <c r="N2416" i="1"/>
  <c r="L2416" i="1"/>
  <c r="K2416" i="1"/>
  <c r="N2415" i="1"/>
  <c r="L2415" i="1"/>
  <c r="K2415" i="1"/>
  <c r="N2414" i="1"/>
  <c r="L2414" i="1"/>
  <c r="K2414" i="1"/>
  <c r="N2413" i="1"/>
  <c r="L2413" i="1"/>
  <c r="K2413" i="1"/>
  <c r="N2412" i="1"/>
  <c r="L2412" i="1"/>
  <c r="K2412" i="1"/>
  <c r="N2411" i="1"/>
  <c r="L2411" i="1"/>
  <c r="K2411" i="1"/>
  <c r="N2410" i="1"/>
  <c r="L2410" i="1"/>
  <c r="K2410" i="1"/>
  <c r="N2409" i="1"/>
  <c r="L2409" i="1"/>
  <c r="K2409" i="1"/>
  <c r="N2408" i="1"/>
  <c r="L2408" i="1"/>
  <c r="K2408" i="1"/>
  <c r="N2407" i="1"/>
  <c r="L2407" i="1"/>
  <c r="K2407" i="1"/>
  <c r="N2406" i="1"/>
  <c r="L2406" i="1"/>
  <c r="K2406" i="1"/>
  <c r="N2405" i="1"/>
  <c r="L2405" i="1"/>
  <c r="K2405" i="1"/>
  <c r="N2404" i="1"/>
  <c r="L2404" i="1"/>
  <c r="K2404" i="1"/>
  <c r="N2403" i="1"/>
  <c r="L2403" i="1"/>
  <c r="K2403" i="1"/>
  <c r="N2402" i="1"/>
  <c r="L2402" i="1"/>
  <c r="K2402" i="1"/>
  <c r="N2401" i="1"/>
  <c r="L2401" i="1"/>
  <c r="K2401" i="1"/>
  <c r="N2400" i="1"/>
  <c r="L2400" i="1"/>
  <c r="K2400" i="1"/>
  <c r="N2399" i="1"/>
  <c r="L2399" i="1"/>
  <c r="K2399" i="1"/>
  <c r="N2398" i="1"/>
  <c r="L2398" i="1"/>
  <c r="K2398" i="1"/>
  <c r="N2397" i="1"/>
  <c r="L2397" i="1"/>
  <c r="K2397" i="1"/>
  <c r="N2396" i="1"/>
  <c r="L2396" i="1"/>
  <c r="K2396" i="1"/>
  <c r="N2395" i="1"/>
  <c r="L2395" i="1"/>
  <c r="K2395" i="1"/>
  <c r="N2394" i="1"/>
  <c r="L2394" i="1"/>
  <c r="K2394" i="1"/>
  <c r="N2393" i="1"/>
  <c r="L2393" i="1"/>
  <c r="K2393" i="1"/>
  <c r="N2392" i="1"/>
  <c r="L2392" i="1"/>
  <c r="K2392" i="1"/>
  <c r="N2391" i="1"/>
  <c r="L2391" i="1"/>
  <c r="K2391" i="1"/>
  <c r="N2390" i="1"/>
  <c r="L2390" i="1"/>
  <c r="K2390" i="1"/>
  <c r="N2389" i="1"/>
  <c r="L2389" i="1"/>
  <c r="K2389" i="1"/>
  <c r="N2388" i="1"/>
  <c r="L2388" i="1"/>
  <c r="K2388" i="1"/>
  <c r="N2387" i="1"/>
  <c r="L2387" i="1"/>
  <c r="K2387" i="1"/>
  <c r="N2386" i="1"/>
  <c r="L2386" i="1"/>
  <c r="K2386" i="1"/>
  <c r="N2385" i="1"/>
  <c r="L2385" i="1"/>
  <c r="K2385" i="1"/>
  <c r="N2384" i="1"/>
  <c r="L2384" i="1"/>
  <c r="K2384" i="1"/>
  <c r="N2383" i="1"/>
  <c r="L2383" i="1"/>
  <c r="K2383" i="1"/>
  <c r="N2382" i="1"/>
  <c r="L2382" i="1"/>
  <c r="K2382" i="1"/>
  <c r="N2381" i="1"/>
  <c r="L2381" i="1"/>
  <c r="K2381" i="1"/>
  <c r="N2380" i="1"/>
  <c r="L2380" i="1"/>
  <c r="K2380" i="1"/>
  <c r="N2379" i="1"/>
  <c r="L2379" i="1"/>
  <c r="K2379" i="1"/>
  <c r="N2378" i="1"/>
  <c r="L2378" i="1"/>
  <c r="K2378" i="1"/>
  <c r="N2377" i="1"/>
  <c r="L2377" i="1"/>
  <c r="K2377" i="1"/>
  <c r="N2376" i="1"/>
  <c r="L2376" i="1"/>
  <c r="K2376" i="1"/>
  <c r="N2375" i="1"/>
  <c r="L2375" i="1"/>
  <c r="K2375" i="1"/>
  <c r="N2374" i="1"/>
  <c r="L2374" i="1"/>
  <c r="K2374" i="1"/>
  <c r="N2373" i="1"/>
  <c r="L2373" i="1"/>
  <c r="K2373" i="1"/>
  <c r="N2372" i="1"/>
  <c r="L2372" i="1"/>
  <c r="K2372" i="1"/>
  <c r="N2371" i="1"/>
  <c r="L2371" i="1"/>
  <c r="K2371" i="1"/>
  <c r="N2370" i="1"/>
  <c r="L2370" i="1"/>
  <c r="K2370" i="1"/>
  <c r="N2369" i="1"/>
  <c r="L2369" i="1"/>
  <c r="K2369" i="1"/>
  <c r="N2368" i="1"/>
  <c r="L2368" i="1"/>
  <c r="K2368" i="1"/>
  <c r="N2367" i="1"/>
  <c r="L2367" i="1"/>
  <c r="K2367" i="1"/>
  <c r="N2366" i="1"/>
  <c r="L2366" i="1"/>
  <c r="K2366" i="1"/>
  <c r="N2365" i="1"/>
  <c r="L2365" i="1"/>
  <c r="K2365" i="1"/>
  <c r="N2364" i="1"/>
  <c r="L2364" i="1"/>
  <c r="K2364" i="1"/>
  <c r="N2363" i="1"/>
  <c r="L2363" i="1"/>
  <c r="K2363" i="1"/>
  <c r="N2362" i="1"/>
  <c r="L2362" i="1"/>
  <c r="K2362" i="1"/>
  <c r="N2361" i="1"/>
  <c r="L2361" i="1"/>
  <c r="K2361" i="1"/>
  <c r="N2360" i="1"/>
  <c r="L2360" i="1"/>
  <c r="K2360" i="1"/>
  <c r="N2359" i="1"/>
  <c r="L2359" i="1"/>
  <c r="K2359" i="1"/>
  <c r="N2358" i="1"/>
  <c r="L2358" i="1"/>
  <c r="K2358" i="1"/>
  <c r="N2357" i="1"/>
  <c r="L2357" i="1"/>
  <c r="K2357" i="1"/>
  <c r="N2356" i="1"/>
  <c r="L2356" i="1"/>
  <c r="K2356" i="1"/>
  <c r="N2355" i="1"/>
  <c r="L2355" i="1"/>
  <c r="K2355" i="1"/>
  <c r="N2354" i="1"/>
  <c r="L2354" i="1"/>
  <c r="K2354" i="1"/>
  <c r="N2353" i="1"/>
  <c r="L2353" i="1"/>
  <c r="K2353" i="1"/>
  <c r="N2352" i="1"/>
  <c r="L2352" i="1"/>
  <c r="K2352" i="1"/>
  <c r="N2351" i="1"/>
  <c r="L2351" i="1"/>
  <c r="K2351" i="1"/>
  <c r="N2350" i="1"/>
  <c r="L2350" i="1"/>
  <c r="K2350" i="1"/>
  <c r="N2349" i="1"/>
  <c r="L2349" i="1"/>
  <c r="K2349" i="1"/>
  <c r="N2348" i="1"/>
  <c r="L2348" i="1"/>
  <c r="K2348" i="1"/>
  <c r="N2347" i="1"/>
  <c r="L2347" i="1"/>
  <c r="K2347" i="1"/>
  <c r="N2346" i="1"/>
  <c r="L2346" i="1"/>
  <c r="K2346" i="1"/>
  <c r="N2345" i="1"/>
  <c r="L2345" i="1"/>
  <c r="K2345" i="1"/>
  <c r="N2344" i="1"/>
  <c r="L2344" i="1"/>
  <c r="K2344" i="1"/>
  <c r="N2343" i="1"/>
  <c r="L2343" i="1"/>
  <c r="K2343" i="1"/>
  <c r="N2342" i="1"/>
  <c r="L2342" i="1"/>
  <c r="K2342" i="1"/>
  <c r="N2341" i="1"/>
  <c r="L2341" i="1"/>
  <c r="K2341" i="1"/>
  <c r="N2340" i="1"/>
  <c r="L2340" i="1"/>
  <c r="K2340" i="1"/>
  <c r="N2339" i="1"/>
  <c r="L2339" i="1"/>
  <c r="K2339" i="1"/>
  <c r="N2338" i="1"/>
  <c r="L2338" i="1"/>
  <c r="K2338" i="1"/>
  <c r="N2337" i="1"/>
  <c r="L2337" i="1"/>
  <c r="K2337" i="1"/>
  <c r="N2336" i="1"/>
  <c r="L2336" i="1"/>
  <c r="K2336" i="1"/>
  <c r="N2335" i="1"/>
  <c r="L2335" i="1"/>
  <c r="K2335" i="1"/>
  <c r="N2334" i="1"/>
  <c r="L2334" i="1"/>
  <c r="K2334" i="1"/>
  <c r="N2333" i="1"/>
  <c r="L2333" i="1"/>
  <c r="K2333" i="1"/>
  <c r="N2332" i="1"/>
  <c r="L2332" i="1"/>
  <c r="K2332" i="1"/>
  <c r="N2331" i="1"/>
  <c r="L2331" i="1"/>
  <c r="K2331" i="1"/>
  <c r="N2330" i="1"/>
  <c r="L2330" i="1"/>
  <c r="K2330" i="1"/>
  <c r="N2329" i="1"/>
  <c r="L2329" i="1"/>
  <c r="K2329" i="1"/>
  <c r="N2328" i="1"/>
  <c r="L2328" i="1"/>
  <c r="K2328" i="1"/>
  <c r="N2327" i="1"/>
  <c r="L2327" i="1"/>
  <c r="K2327" i="1"/>
  <c r="N2326" i="1"/>
  <c r="L2326" i="1"/>
  <c r="K2326" i="1"/>
  <c r="N2325" i="1"/>
  <c r="L2325" i="1"/>
  <c r="K2325" i="1"/>
  <c r="N2324" i="1"/>
  <c r="L2324" i="1"/>
  <c r="K2324" i="1"/>
  <c r="N2323" i="1"/>
  <c r="L2323" i="1"/>
  <c r="K2323" i="1"/>
  <c r="N2322" i="1"/>
  <c r="L2322" i="1"/>
  <c r="K2322" i="1"/>
  <c r="N2321" i="1"/>
  <c r="L2321" i="1"/>
  <c r="K2321" i="1"/>
  <c r="N2320" i="1"/>
  <c r="L2320" i="1"/>
  <c r="K2320" i="1"/>
  <c r="N2319" i="1"/>
  <c r="L2319" i="1"/>
  <c r="K2319" i="1"/>
  <c r="N2318" i="1"/>
  <c r="L2318" i="1"/>
  <c r="K2318" i="1"/>
  <c r="N2317" i="1"/>
  <c r="L2317" i="1"/>
  <c r="K2317" i="1"/>
  <c r="N2316" i="1"/>
  <c r="L2316" i="1"/>
  <c r="K2316" i="1"/>
  <c r="N2315" i="1"/>
  <c r="L2315" i="1"/>
  <c r="K2315" i="1"/>
  <c r="N2314" i="1"/>
  <c r="L2314" i="1"/>
  <c r="K2314" i="1"/>
  <c r="N2313" i="1"/>
  <c r="L2313" i="1"/>
  <c r="K2313" i="1"/>
  <c r="N2312" i="1"/>
  <c r="L2312" i="1"/>
  <c r="K2312" i="1"/>
  <c r="N2311" i="1"/>
  <c r="L2311" i="1"/>
  <c r="K2311" i="1"/>
  <c r="N2310" i="1"/>
  <c r="L2310" i="1"/>
  <c r="K2310" i="1"/>
  <c r="N2309" i="1"/>
  <c r="L2309" i="1"/>
  <c r="K2309" i="1"/>
  <c r="N2308" i="1"/>
  <c r="L2308" i="1"/>
  <c r="K2308" i="1"/>
  <c r="N2307" i="1"/>
  <c r="L2307" i="1"/>
  <c r="K2307" i="1"/>
  <c r="N2306" i="1"/>
  <c r="L2306" i="1"/>
  <c r="K2306" i="1"/>
  <c r="N2305" i="1"/>
  <c r="L2305" i="1"/>
  <c r="K2305" i="1"/>
  <c r="N2304" i="1"/>
  <c r="L2304" i="1"/>
  <c r="K2304" i="1"/>
  <c r="N2303" i="1"/>
  <c r="L2303" i="1"/>
  <c r="K2303" i="1"/>
  <c r="N2302" i="1"/>
  <c r="L2302" i="1"/>
  <c r="K2302" i="1"/>
  <c r="N2301" i="1"/>
  <c r="L2301" i="1"/>
  <c r="K2301" i="1"/>
  <c r="N2300" i="1"/>
  <c r="L2300" i="1"/>
  <c r="K2300" i="1"/>
  <c r="N2299" i="1"/>
  <c r="L2299" i="1"/>
  <c r="K2299" i="1"/>
  <c r="N2298" i="1"/>
  <c r="L2298" i="1"/>
  <c r="K2298" i="1"/>
  <c r="N2297" i="1"/>
  <c r="L2297" i="1"/>
  <c r="K2297" i="1"/>
  <c r="N2296" i="1"/>
  <c r="L2296" i="1"/>
  <c r="K2296" i="1"/>
  <c r="N2295" i="1"/>
  <c r="L2295" i="1"/>
  <c r="K2295" i="1"/>
  <c r="N2294" i="1"/>
  <c r="L2294" i="1"/>
  <c r="K2294" i="1"/>
  <c r="N2293" i="1"/>
  <c r="L2293" i="1"/>
  <c r="K2293" i="1"/>
  <c r="N2292" i="1"/>
  <c r="L2292" i="1"/>
  <c r="K2292" i="1"/>
  <c r="N2291" i="1"/>
  <c r="L2291" i="1"/>
  <c r="K2291" i="1"/>
  <c r="N2290" i="1"/>
  <c r="L2290" i="1"/>
  <c r="K2290" i="1"/>
  <c r="N2289" i="1"/>
  <c r="L2289" i="1"/>
  <c r="K2289" i="1"/>
  <c r="N2288" i="1"/>
  <c r="L2288" i="1"/>
  <c r="K2288" i="1"/>
  <c r="N2287" i="1"/>
  <c r="L2287" i="1"/>
  <c r="K2287" i="1"/>
  <c r="N2286" i="1"/>
  <c r="L2286" i="1"/>
  <c r="K2286" i="1"/>
  <c r="N2285" i="1"/>
  <c r="L2285" i="1"/>
  <c r="K2285" i="1"/>
  <c r="N2284" i="1"/>
  <c r="L2284" i="1"/>
  <c r="K2284" i="1"/>
  <c r="N2283" i="1"/>
  <c r="L2283" i="1"/>
  <c r="K2283" i="1"/>
  <c r="N2282" i="1"/>
  <c r="L2282" i="1"/>
  <c r="K2282" i="1"/>
  <c r="N2281" i="1"/>
  <c r="L2281" i="1"/>
  <c r="K2281" i="1"/>
  <c r="N2280" i="1"/>
  <c r="L2280" i="1"/>
  <c r="K2280" i="1"/>
  <c r="N2279" i="1"/>
  <c r="L2279" i="1"/>
  <c r="K2279" i="1"/>
  <c r="N2278" i="1"/>
  <c r="L2278" i="1"/>
  <c r="K2278" i="1"/>
  <c r="N2277" i="1"/>
  <c r="L2277" i="1"/>
  <c r="K2277" i="1"/>
  <c r="N2276" i="1"/>
  <c r="L2276" i="1"/>
  <c r="K2276" i="1"/>
  <c r="N2275" i="1"/>
  <c r="L2275" i="1"/>
  <c r="K2275" i="1"/>
  <c r="N2274" i="1"/>
  <c r="L2274" i="1"/>
  <c r="K2274" i="1"/>
  <c r="N2273" i="1"/>
  <c r="L2273" i="1"/>
  <c r="K2273" i="1"/>
  <c r="N2272" i="1"/>
  <c r="L2272" i="1"/>
  <c r="K2272" i="1"/>
  <c r="N2271" i="1"/>
  <c r="L2271" i="1"/>
  <c r="K2271" i="1"/>
  <c r="N2270" i="1"/>
  <c r="L2270" i="1"/>
  <c r="K2270" i="1"/>
  <c r="N2269" i="1"/>
  <c r="L2269" i="1"/>
  <c r="K2269" i="1"/>
  <c r="N2268" i="1"/>
  <c r="L2268" i="1"/>
  <c r="K2268" i="1"/>
  <c r="N2267" i="1"/>
  <c r="L2267" i="1"/>
  <c r="K2267" i="1"/>
  <c r="N2266" i="1"/>
  <c r="L2266" i="1"/>
  <c r="K2266" i="1"/>
  <c r="N2265" i="1"/>
  <c r="L2265" i="1"/>
  <c r="K2265" i="1"/>
  <c r="N2264" i="1"/>
  <c r="L2264" i="1"/>
  <c r="K2264" i="1"/>
  <c r="N2263" i="1"/>
  <c r="L2263" i="1"/>
  <c r="K2263" i="1"/>
  <c r="N2262" i="1"/>
  <c r="L2262" i="1"/>
  <c r="K2262" i="1"/>
  <c r="N2261" i="1"/>
  <c r="L2261" i="1"/>
  <c r="K2261" i="1"/>
  <c r="N2260" i="1"/>
  <c r="L2260" i="1"/>
  <c r="K2260" i="1"/>
  <c r="N2259" i="1"/>
  <c r="L2259" i="1"/>
  <c r="K2259" i="1"/>
  <c r="N2258" i="1"/>
  <c r="L2258" i="1"/>
  <c r="K2258" i="1"/>
  <c r="N2257" i="1"/>
  <c r="L2257" i="1"/>
  <c r="K2257" i="1"/>
  <c r="N2256" i="1"/>
  <c r="L2256" i="1"/>
  <c r="K2256" i="1"/>
  <c r="N2255" i="1"/>
  <c r="L2255" i="1"/>
  <c r="K2255" i="1"/>
  <c r="N2254" i="1"/>
  <c r="L2254" i="1"/>
  <c r="K2254" i="1"/>
  <c r="N2253" i="1"/>
  <c r="L2253" i="1"/>
  <c r="K2253" i="1"/>
  <c r="N2252" i="1"/>
  <c r="L2252" i="1"/>
  <c r="K2252" i="1"/>
  <c r="N2251" i="1"/>
  <c r="L2251" i="1"/>
  <c r="K2251" i="1"/>
  <c r="N2250" i="1"/>
  <c r="L2250" i="1"/>
  <c r="K2250" i="1"/>
  <c r="N2249" i="1"/>
  <c r="L2249" i="1"/>
  <c r="K2249" i="1"/>
  <c r="N2248" i="1"/>
  <c r="L2248" i="1"/>
  <c r="K2248" i="1"/>
  <c r="N2247" i="1"/>
  <c r="L2247" i="1"/>
  <c r="K2247" i="1"/>
  <c r="N2246" i="1"/>
  <c r="L2246" i="1"/>
  <c r="K2246" i="1"/>
  <c r="N2245" i="1"/>
  <c r="L2245" i="1"/>
  <c r="K2245" i="1"/>
  <c r="N2244" i="1"/>
  <c r="L2244" i="1"/>
  <c r="K2244" i="1"/>
  <c r="N2243" i="1"/>
  <c r="L2243" i="1"/>
  <c r="K2243" i="1"/>
  <c r="N2242" i="1"/>
  <c r="L2242" i="1"/>
  <c r="K2242" i="1"/>
  <c r="N2241" i="1"/>
  <c r="L2241" i="1"/>
  <c r="K2241" i="1"/>
  <c r="N2240" i="1"/>
  <c r="L2240" i="1"/>
  <c r="K2240" i="1"/>
  <c r="N2239" i="1"/>
  <c r="L2239" i="1"/>
  <c r="K2239" i="1"/>
  <c r="N2238" i="1"/>
  <c r="L2238" i="1"/>
  <c r="K2238" i="1"/>
  <c r="N2237" i="1"/>
  <c r="L2237" i="1"/>
  <c r="K2237" i="1"/>
  <c r="N2236" i="1"/>
  <c r="L2236" i="1"/>
  <c r="K2236" i="1"/>
  <c r="N2235" i="1"/>
  <c r="L2235" i="1"/>
  <c r="K2235" i="1"/>
  <c r="N2234" i="1"/>
  <c r="L2234" i="1"/>
  <c r="K2234" i="1"/>
  <c r="N2233" i="1"/>
  <c r="L2233" i="1"/>
  <c r="K2233" i="1"/>
  <c r="N2232" i="1"/>
  <c r="L2232" i="1"/>
  <c r="K2232" i="1"/>
  <c r="N2231" i="1"/>
  <c r="L2231" i="1"/>
  <c r="K2231" i="1"/>
  <c r="N2230" i="1"/>
  <c r="L2230" i="1"/>
  <c r="K2230" i="1"/>
  <c r="N2229" i="1"/>
  <c r="L2229" i="1"/>
  <c r="K2229" i="1"/>
  <c r="N2228" i="1"/>
  <c r="L2228" i="1"/>
  <c r="K2228" i="1"/>
  <c r="N2227" i="1"/>
  <c r="L2227" i="1"/>
  <c r="K2227" i="1"/>
  <c r="N2226" i="1"/>
  <c r="L2226" i="1"/>
  <c r="K2226" i="1"/>
  <c r="N2225" i="1"/>
  <c r="L2225" i="1"/>
  <c r="K2225" i="1"/>
  <c r="N2224" i="1"/>
  <c r="L2224" i="1"/>
  <c r="K2224" i="1"/>
  <c r="N2223" i="1"/>
  <c r="L2223" i="1"/>
  <c r="K2223" i="1"/>
  <c r="N2222" i="1"/>
  <c r="L2222" i="1"/>
  <c r="K2222" i="1"/>
  <c r="N2221" i="1"/>
  <c r="L2221" i="1"/>
  <c r="K2221" i="1"/>
  <c r="N2220" i="1"/>
  <c r="L2220" i="1"/>
  <c r="K2220" i="1"/>
  <c r="N2219" i="1"/>
  <c r="L2219" i="1"/>
  <c r="K2219" i="1"/>
  <c r="N2218" i="1"/>
  <c r="L2218" i="1"/>
  <c r="K2218" i="1"/>
  <c r="N2217" i="1"/>
  <c r="L2217" i="1"/>
  <c r="K2217" i="1"/>
  <c r="N2216" i="1"/>
  <c r="L2216" i="1"/>
  <c r="K2216" i="1"/>
  <c r="N2215" i="1"/>
  <c r="L2215" i="1"/>
  <c r="K2215" i="1"/>
  <c r="N2214" i="1"/>
  <c r="L2214" i="1"/>
  <c r="K2214" i="1"/>
  <c r="N2213" i="1"/>
  <c r="L2213" i="1"/>
  <c r="K2213" i="1"/>
  <c r="N2212" i="1"/>
  <c r="L2212" i="1"/>
  <c r="K2212" i="1"/>
  <c r="N2211" i="1"/>
  <c r="L2211" i="1"/>
  <c r="K2211" i="1"/>
  <c r="N2210" i="1"/>
  <c r="L2210" i="1"/>
  <c r="K2210" i="1"/>
  <c r="N2209" i="1"/>
  <c r="L2209" i="1"/>
  <c r="K2209" i="1"/>
  <c r="N2208" i="1"/>
  <c r="L2208" i="1"/>
  <c r="K2208" i="1"/>
  <c r="N2207" i="1"/>
  <c r="L2207" i="1"/>
  <c r="K2207" i="1"/>
  <c r="N2206" i="1"/>
  <c r="L2206" i="1"/>
  <c r="K2206" i="1"/>
  <c r="N2205" i="1"/>
  <c r="L2205" i="1"/>
  <c r="K2205" i="1"/>
  <c r="N2204" i="1"/>
  <c r="L2204" i="1"/>
  <c r="K2204" i="1"/>
  <c r="N2203" i="1"/>
  <c r="L2203" i="1"/>
  <c r="K2203" i="1"/>
  <c r="N2202" i="1"/>
  <c r="L2202" i="1"/>
  <c r="K2202" i="1"/>
  <c r="N2201" i="1"/>
  <c r="L2201" i="1"/>
  <c r="K2201" i="1"/>
  <c r="N2200" i="1"/>
  <c r="L2200" i="1"/>
  <c r="K2200" i="1"/>
  <c r="N2199" i="1"/>
  <c r="L2199" i="1"/>
  <c r="K2199" i="1"/>
  <c r="N2198" i="1"/>
  <c r="L2198" i="1"/>
  <c r="K2198" i="1"/>
  <c r="N2197" i="1"/>
  <c r="L2197" i="1"/>
  <c r="K2197" i="1"/>
  <c r="N2196" i="1"/>
  <c r="L2196" i="1"/>
  <c r="K2196" i="1"/>
  <c r="N2195" i="1"/>
  <c r="L2195" i="1"/>
  <c r="K2195" i="1"/>
  <c r="N2194" i="1"/>
  <c r="L2194" i="1"/>
  <c r="K2194" i="1"/>
  <c r="N2193" i="1"/>
  <c r="L2193" i="1"/>
  <c r="K2193" i="1"/>
  <c r="N2192" i="1"/>
  <c r="L2192" i="1"/>
  <c r="K2192" i="1"/>
  <c r="N2191" i="1"/>
  <c r="L2191" i="1"/>
  <c r="K2191" i="1"/>
  <c r="N2190" i="1"/>
  <c r="L2190" i="1"/>
  <c r="K2190" i="1"/>
  <c r="N2189" i="1"/>
  <c r="L2189" i="1"/>
  <c r="K2189" i="1"/>
  <c r="N2188" i="1"/>
  <c r="L2188" i="1"/>
  <c r="K2188" i="1"/>
  <c r="N2187" i="1"/>
  <c r="L2187" i="1"/>
  <c r="K2187" i="1"/>
  <c r="N2186" i="1"/>
  <c r="L2186" i="1"/>
  <c r="K2186" i="1"/>
  <c r="N2185" i="1"/>
  <c r="L2185" i="1"/>
  <c r="K2185" i="1"/>
  <c r="N2184" i="1"/>
  <c r="L2184" i="1"/>
  <c r="K2184" i="1"/>
  <c r="N2183" i="1"/>
  <c r="L2183" i="1"/>
  <c r="K2183" i="1"/>
  <c r="N2182" i="1"/>
  <c r="L2182" i="1"/>
  <c r="K2182" i="1"/>
  <c r="N2181" i="1"/>
  <c r="L2181" i="1"/>
  <c r="K2181" i="1"/>
  <c r="N2180" i="1"/>
  <c r="L2180" i="1"/>
  <c r="K2180" i="1"/>
  <c r="N2179" i="1"/>
  <c r="L2179" i="1"/>
  <c r="K2179" i="1"/>
  <c r="N2178" i="1"/>
  <c r="L2178" i="1"/>
  <c r="K2178" i="1"/>
  <c r="N2177" i="1"/>
  <c r="L2177" i="1"/>
  <c r="K2177" i="1"/>
  <c r="N2176" i="1"/>
  <c r="L2176" i="1"/>
  <c r="K2176" i="1"/>
  <c r="N2175" i="1"/>
  <c r="L2175" i="1"/>
  <c r="K2175" i="1"/>
  <c r="N2174" i="1"/>
  <c r="L2174" i="1"/>
  <c r="K2174" i="1"/>
  <c r="N2173" i="1"/>
  <c r="L2173" i="1"/>
  <c r="K2173" i="1"/>
  <c r="N2172" i="1"/>
  <c r="L2172" i="1"/>
  <c r="K2172" i="1"/>
  <c r="N2171" i="1"/>
  <c r="L2171" i="1"/>
  <c r="K2171" i="1"/>
  <c r="N2170" i="1"/>
  <c r="L2170" i="1"/>
  <c r="K2170" i="1"/>
  <c r="N2169" i="1"/>
  <c r="L2169" i="1"/>
  <c r="K2169" i="1"/>
  <c r="N2168" i="1"/>
  <c r="L2168" i="1"/>
  <c r="K2168" i="1"/>
  <c r="N2167" i="1"/>
  <c r="L2167" i="1"/>
  <c r="K2167" i="1"/>
  <c r="N2166" i="1"/>
  <c r="L2166" i="1"/>
  <c r="K2166" i="1"/>
  <c r="N2165" i="1"/>
  <c r="L2165" i="1"/>
  <c r="K2165" i="1"/>
  <c r="N2164" i="1"/>
  <c r="L2164" i="1"/>
  <c r="K2164" i="1"/>
  <c r="N2163" i="1"/>
  <c r="L2163" i="1"/>
  <c r="K2163" i="1"/>
  <c r="N2162" i="1"/>
  <c r="L2162" i="1"/>
  <c r="K2162" i="1"/>
  <c r="N2161" i="1"/>
  <c r="L2161" i="1"/>
  <c r="K2161" i="1"/>
  <c r="N2160" i="1"/>
  <c r="L2160" i="1"/>
  <c r="K2160" i="1"/>
  <c r="N2159" i="1"/>
  <c r="L2159" i="1"/>
  <c r="K2159" i="1"/>
  <c r="N2158" i="1"/>
  <c r="L2158" i="1"/>
  <c r="K2158" i="1"/>
  <c r="N2157" i="1"/>
  <c r="L2157" i="1"/>
  <c r="K2157" i="1"/>
  <c r="N2156" i="1"/>
  <c r="L2156" i="1"/>
  <c r="K2156" i="1"/>
  <c r="N2155" i="1"/>
  <c r="L2155" i="1"/>
  <c r="K2155" i="1"/>
  <c r="N2154" i="1"/>
  <c r="L2154" i="1"/>
  <c r="K2154" i="1"/>
  <c r="N2153" i="1"/>
  <c r="L2153" i="1"/>
  <c r="K2153" i="1"/>
  <c r="N2152" i="1"/>
  <c r="L2152" i="1"/>
  <c r="K2152" i="1"/>
  <c r="N2151" i="1"/>
  <c r="L2151" i="1"/>
  <c r="K2151" i="1"/>
  <c r="N2150" i="1"/>
  <c r="L2150" i="1"/>
  <c r="K2150" i="1"/>
  <c r="N2149" i="1"/>
  <c r="L2149" i="1"/>
  <c r="K2149" i="1"/>
  <c r="N2148" i="1"/>
  <c r="L2148" i="1"/>
  <c r="K2148" i="1"/>
  <c r="N2147" i="1"/>
  <c r="L2147" i="1"/>
  <c r="K2147" i="1"/>
  <c r="N2146" i="1"/>
  <c r="L2146" i="1"/>
  <c r="K2146" i="1"/>
  <c r="N2145" i="1"/>
  <c r="L2145" i="1"/>
  <c r="K2145" i="1"/>
  <c r="N2144" i="1"/>
  <c r="L2144" i="1"/>
  <c r="K2144" i="1"/>
  <c r="N2143" i="1"/>
  <c r="L2143" i="1"/>
  <c r="K2143" i="1"/>
  <c r="N2142" i="1"/>
  <c r="L2142" i="1"/>
  <c r="K2142" i="1"/>
  <c r="N2141" i="1"/>
  <c r="L2141" i="1"/>
  <c r="K2141" i="1"/>
  <c r="N2140" i="1"/>
  <c r="L2140" i="1"/>
  <c r="K2140" i="1"/>
  <c r="N2139" i="1"/>
  <c r="L2139" i="1"/>
  <c r="K2139" i="1"/>
  <c r="N2138" i="1"/>
  <c r="L2138" i="1"/>
  <c r="K2138" i="1"/>
  <c r="N2137" i="1"/>
  <c r="L2137" i="1"/>
  <c r="K2137" i="1"/>
  <c r="N2136" i="1"/>
  <c r="L2136" i="1"/>
  <c r="K2136" i="1"/>
  <c r="N2135" i="1"/>
  <c r="L2135" i="1"/>
  <c r="K2135" i="1"/>
  <c r="N2134" i="1"/>
  <c r="L2134" i="1"/>
  <c r="K2134" i="1"/>
  <c r="N2133" i="1"/>
  <c r="L2133" i="1"/>
  <c r="K2133" i="1"/>
  <c r="N2132" i="1"/>
  <c r="L2132" i="1"/>
  <c r="K2132" i="1"/>
  <c r="N2131" i="1"/>
  <c r="L2131" i="1"/>
  <c r="K2131" i="1"/>
  <c r="N2130" i="1"/>
  <c r="L2130" i="1"/>
  <c r="K2130" i="1"/>
  <c r="N2129" i="1"/>
  <c r="L2129" i="1"/>
  <c r="K2129" i="1"/>
  <c r="N2128" i="1"/>
  <c r="L2128" i="1"/>
  <c r="K2128" i="1"/>
  <c r="N2127" i="1"/>
  <c r="L2127" i="1"/>
  <c r="K2127" i="1"/>
  <c r="N2126" i="1"/>
  <c r="L2126" i="1"/>
  <c r="K2126" i="1"/>
  <c r="N2125" i="1"/>
  <c r="L2125" i="1"/>
  <c r="K2125" i="1"/>
  <c r="N2124" i="1"/>
  <c r="L2124" i="1"/>
  <c r="K2124" i="1"/>
  <c r="N2123" i="1"/>
  <c r="L2123" i="1"/>
  <c r="K2123" i="1"/>
  <c r="N2122" i="1"/>
  <c r="L2122" i="1"/>
  <c r="K2122" i="1"/>
  <c r="N2121" i="1"/>
  <c r="L2121" i="1"/>
  <c r="K2121" i="1"/>
  <c r="N2120" i="1"/>
  <c r="L2120" i="1"/>
  <c r="K2120" i="1"/>
  <c r="N2119" i="1"/>
  <c r="L2119" i="1"/>
  <c r="K2119" i="1"/>
  <c r="N2118" i="1"/>
  <c r="L2118" i="1"/>
  <c r="K2118" i="1"/>
  <c r="N2117" i="1"/>
  <c r="L2117" i="1"/>
  <c r="K2117" i="1"/>
  <c r="N2116" i="1"/>
  <c r="L2116" i="1"/>
  <c r="K2116" i="1"/>
  <c r="N2115" i="1"/>
  <c r="L2115" i="1"/>
  <c r="K2115" i="1"/>
  <c r="N2114" i="1"/>
  <c r="L2114" i="1"/>
  <c r="K2114" i="1"/>
  <c r="N2113" i="1"/>
  <c r="L2113" i="1"/>
  <c r="K2113" i="1"/>
  <c r="N2112" i="1"/>
  <c r="L2112" i="1"/>
  <c r="K2112" i="1"/>
  <c r="N2111" i="1"/>
  <c r="L2111" i="1"/>
  <c r="K2111" i="1"/>
  <c r="N2110" i="1"/>
  <c r="L2110" i="1"/>
  <c r="K2110" i="1"/>
  <c r="N2109" i="1"/>
  <c r="L2109" i="1"/>
  <c r="K2109" i="1"/>
  <c r="N2108" i="1"/>
  <c r="L2108" i="1"/>
  <c r="K2108" i="1"/>
  <c r="N2107" i="1"/>
  <c r="L2107" i="1"/>
  <c r="K2107" i="1"/>
  <c r="N2106" i="1"/>
  <c r="L2106" i="1"/>
  <c r="K2106" i="1"/>
  <c r="N2105" i="1"/>
  <c r="L2105" i="1"/>
  <c r="K2105" i="1"/>
  <c r="N2104" i="1"/>
  <c r="L2104" i="1"/>
  <c r="K2104" i="1"/>
  <c r="N2103" i="1"/>
  <c r="L2103" i="1"/>
  <c r="K2103" i="1"/>
  <c r="N2102" i="1"/>
  <c r="L2102" i="1"/>
  <c r="K2102" i="1"/>
  <c r="N2101" i="1"/>
  <c r="L2101" i="1"/>
  <c r="K2101" i="1"/>
  <c r="N2100" i="1"/>
  <c r="L2100" i="1"/>
  <c r="K2100" i="1"/>
  <c r="N2099" i="1"/>
  <c r="L2099" i="1"/>
  <c r="K2099" i="1"/>
  <c r="N2098" i="1"/>
  <c r="L2098" i="1"/>
  <c r="K2098" i="1"/>
  <c r="N2097" i="1"/>
  <c r="L2097" i="1"/>
  <c r="K2097" i="1"/>
  <c r="N2096" i="1"/>
  <c r="L2096" i="1"/>
  <c r="K2096" i="1"/>
  <c r="N2095" i="1"/>
  <c r="L2095" i="1"/>
  <c r="K2095" i="1"/>
  <c r="N2094" i="1"/>
  <c r="L2094" i="1"/>
  <c r="K2094" i="1"/>
  <c r="N2093" i="1"/>
  <c r="L2093" i="1"/>
  <c r="K2093" i="1"/>
  <c r="N2092" i="1"/>
  <c r="L2092" i="1"/>
  <c r="K2092" i="1"/>
  <c r="N2091" i="1"/>
  <c r="L2091" i="1"/>
  <c r="K2091" i="1"/>
  <c r="N2090" i="1"/>
  <c r="L2090" i="1"/>
  <c r="K2090" i="1"/>
  <c r="N2089" i="1"/>
  <c r="L2089" i="1"/>
  <c r="K2089" i="1"/>
  <c r="N2088" i="1"/>
  <c r="L2088" i="1"/>
  <c r="K2088" i="1"/>
  <c r="N2087" i="1"/>
  <c r="L2087" i="1"/>
  <c r="K2087" i="1"/>
  <c r="N2086" i="1"/>
  <c r="L2086" i="1"/>
  <c r="K2086" i="1"/>
  <c r="N2085" i="1"/>
  <c r="L2085" i="1"/>
  <c r="K2085" i="1"/>
  <c r="N2084" i="1"/>
  <c r="L2084" i="1"/>
  <c r="K2084" i="1"/>
  <c r="N2083" i="1"/>
  <c r="L2083" i="1"/>
  <c r="K2083" i="1"/>
  <c r="N2082" i="1"/>
  <c r="L2082" i="1"/>
  <c r="K2082" i="1"/>
  <c r="N2081" i="1"/>
  <c r="L2081" i="1"/>
  <c r="K2081" i="1"/>
  <c r="N2080" i="1"/>
  <c r="L2080" i="1"/>
  <c r="K2080" i="1"/>
  <c r="N2079" i="1"/>
  <c r="L2079" i="1"/>
  <c r="K2079" i="1"/>
  <c r="N2078" i="1"/>
  <c r="L2078" i="1"/>
  <c r="K2078" i="1"/>
  <c r="N2077" i="1"/>
  <c r="L2077" i="1"/>
  <c r="K2077" i="1"/>
  <c r="N2076" i="1"/>
  <c r="L2076" i="1"/>
  <c r="K2076" i="1"/>
  <c r="N2075" i="1"/>
  <c r="L2075" i="1"/>
  <c r="K2075" i="1"/>
  <c r="N2074" i="1"/>
  <c r="L2074" i="1"/>
  <c r="K2074" i="1"/>
  <c r="N2073" i="1"/>
  <c r="L2073" i="1"/>
  <c r="K2073" i="1"/>
  <c r="N2072" i="1"/>
  <c r="L2072" i="1"/>
  <c r="K2072" i="1"/>
  <c r="N2071" i="1"/>
  <c r="L2071" i="1"/>
  <c r="K2071" i="1"/>
  <c r="N2070" i="1"/>
  <c r="L2070" i="1"/>
  <c r="K2070" i="1"/>
  <c r="N2069" i="1"/>
  <c r="L2069" i="1"/>
  <c r="K2069" i="1"/>
  <c r="N2068" i="1"/>
  <c r="L2068" i="1"/>
  <c r="K2068" i="1"/>
  <c r="N2067" i="1"/>
  <c r="L2067" i="1"/>
  <c r="K2067" i="1"/>
  <c r="N2066" i="1"/>
  <c r="L2066" i="1"/>
  <c r="K2066" i="1"/>
  <c r="N2065" i="1"/>
  <c r="L2065" i="1"/>
  <c r="K2065" i="1"/>
  <c r="N2064" i="1"/>
  <c r="L2064" i="1"/>
  <c r="K2064" i="1"/>
  <c r="N2063" i="1"/>
  <c r="L2063" i="1"/>
  <c r="K2063" i="1"/>
  <c r="N2062" i="1"/>
  <c r="L2062" i="1"/>
  <c r="K2062" i="1"/>
  <c r="N2061" i="1"/>
  <c r="L2061" i="1"/>
  <c r="K2061" i="1"/>
  <c r="N2060" i="1"/>
  <c r="L2060" i="1"/>
  <c r="K2060" i="1"/>
  <c r="N2059" i="1"/>
  <c r="L2059" i="1"/>
  <c r="K2059" i="1"/>
  <c r="N2058" i="1"/>
  <c r="L2058" i="1"/>
  <c r="K2058" i="1"/>
  <c r="N2057" i="1"/>
  <c r="L2057" i="1"/>
  <c r="K2057" i="1"/>
  <c r="N2056" i="1"/>
  <c r="L2056" i="1"/>
  <c r="K2056" i="1"/>
  <c r="N2055" i="1"/>
  <c r="L2055" i="1"/>
  <c r="K2055" i="1"/>
  <c r="N2054" i="1"/>
  <c r="L2054" i="1"/>
  <c r="K2054" i="1"/>
  <c r="N2053" i="1"/>
  <c r="L2053" i="1"/>
  <c r="K2053" i="1"/>
  <c r="N2052" i="1"/>
  <c r="L2052" i="1"/>
  <c r="K2052" i="1"/>
  <c r="N2051" i="1"/>
  <c r="L2051" i="1"/>
  <c r="K2051" i="1"/>
  <c r="N2050" i="1"/>
  <c r="L2050" i="1"/>
  <c r="K2050" i="1"/>
  <c r="N2049" i="1"/>
  <c r="L2049" i="1"/>
  <c r="K2049" i="1"/>
  <c r="N2048" i="1"/>
  <c r="L2048" i="1"/>
  <c r="K2048" i="1"/>
  <c r="N2047" i="1"/>
  <c r="L2047" i="1"/>
  <c r="K2047" i="1"/>
  <c r="N2046" i="1"/>
  <c r="L2046" i="1"/>
  <c r="K2046" i="1"/>
  <c r="N2045" i="1"/>
  <c r="L2045" i="1"/>
  <c r="K2045" i="1"/>
  <c r="N2044" i="1"/>
  <c r="L2044" i="1"/>
  <c r="K2044" i="1"/>
  <c r="N2043" i="1"/>
  <c r="L2043" i="1"/>
  <c r="K2043" i="1"/>
  <c r="N2042" i="1"/>
  <c r="L2042" i="1"/>
  <c r="K2042" i="1"/>
  <c r="N2041" i="1"/>
  <c r="L2041" i="1"/>
  <c r="K2041" i="1"/>
  <c r="N2040" i="1"/>
  <c r="L2040" i="1"/>
  <c r="K2040" i="1"/>
  <c r="N2039" i="1"/>
  <c r="L2039" i="1"/>
  <c r="K2039" i="1"/>
  <c r="N2038" i="1"/>
  <c r="L2038" i="1"/>
  <c r="K2038" i="1"/>
  <c r="N2037" i="1"/>
  <c r="L2037" i="1"/>
  <c r="K2037" i="1"/>
  <c r="N2036" i="1"/>
  <c r="L2036" i="1"/>
  <c r="K2036" i="1"/>
  <c r="N2035" i="1"/>
  <c r="L2035" i="1"/>
  <c r="K2035" i="1"/>
  <c r="N2034" i="1"/>
  <c r="L2034" i="1"/>
  <c r="K2034" i="1"/>
  <c r="N2033" i="1"/>
  <c r="L2033" i="1"/>
  <c r="K2033" i="1"/>
  <c r="N2032" i="1"/>
  <c r="L2032" i="1"/>
  <c r="K2032" i="1"/>
  <c r="N2031" i="1"/>
  <c r="L2031" i="1"/>
  <c r="K2031" i="1"/>
  <c r="N2030" i="1"/>
  <c r="L2030" i="1"/>
  <c r="K2030" i="1"/>
  <c r="N2029" i="1"/>
  <c r="L2029" i="1"/>
  <c r="K2029" i="1"/>
  <c r="N2028" i="1"/>
  <c r="L2028" i="1"/>
  <c r="K2028" i="1"/>
  <c r="N2027" i="1"/>
  <c r="L2027" i="1"/>
  <c r="K2027" i="1"/>
  <c r="N2026" i="1"/>
  <c r="L2026" i="1"/>
  <c r="K2026" i="1"/>
  <c r="N2025" i="1"/>
  <c r="L2025" i="1"/>
  <c r="K2025" i="1"/>
  <c r="N2024" i="1"/>
  <c r="L2024" i="1"/>
  <c r="K2024" i="1"/>
  <c r="N2023" i="1"/>
  <c r="L2023" i="1"/>
  <c r="K2023" i="1"/>
  <c r="N2022" i="1"/>
  <c r="L2022" i="1"/>
  <c r="K2022" i="1"/>
  <c r="N2021" i="1"/>
  <c r="L2021" i="1"/>
  <c r="K2021" i="1"/>
  <c r="N2020" i="1"/>
  <c r="L2020" i="1"/>
  <c r="K2020" i="1"/>
  <c r="N2019" i="1"/>
  <c r="L2019" i="1"/>
  <c r="K2019" i="1"/>
  <c r="N2018" i="1"/>
  <c r="L2018" i="1"/>
  <c r="K2018" i="1"/>
  <c r="N2017" i="1"/>
  <c r="L2017" i="1"/>
  <c r="K2017" i="1"/>
  <c r="N2016" i="1"/>
  <c r="L2016" i="1"/>
  <c r="K2016" i="1"/>
  <c r="N2015" i="1"/>
  <c r="L2015" i="1"/>
  <c r="K2015" i="1"/>
  <c r="N2014" i="1"/>
  <c r="L2014" i="1"/>
  <c r="K2014" i="1"/>
  <c r="N2013" i="1"/>
  <c r="L2013" i="1"/>
  <c r="K2013" i="1"/>
  <c r="N2012" i="1"/>
  <c r="L2012" i="1"/>
  <c r="K2012" i="1"/>
  <c r="N2011" i="1"/>
  <c r="L2011" i="1"/>
  <c r="K2011" i="1"/>
  <c r="N2010" i="1"/>
  <c r="L2010" i="1"/>
  <c r="K2010" i="1"/>
  <c r="N2009" i="1"/>
  <c r="L2009" i="1"/>
  <c r="K2009" i="1"/>
  <c r="N2008" i="1"/>
  <c r="L2008" i="1"/>
  <c r="K2008" i="1"/>
  <c r="N2007" i="1"/>
  <c r="L2007" i="1"/>
  <c r="K2007" i="1"/>
  <c r="N2006" i="1"/>
  <c r="L2006" i="1"/>
  <c r="K2006" i="1"/>
  <c r="N2005" i="1"/>
  <c r="L2005" i="1"/>
  <c r="K2005" i="1"/>
  <c r="N2004" i="1"/>
  <c r="L2004" i="1"/>
  <c r="K2004" i="1"/>
  <c r="N2003" i="1"/>
  <c r="L2003" i="1"/>
  <c r="K2003" i="1"/>
  <c r="N2002" i="1"/>
  <c r="L2002" i="1"/>
  <c r="K2002" i="1"/>
  <c r="N2001" i="1"/>
  <c r="L2001" i="1"/>
  <c r="K2001" i="1"/>
  <c r="N2000" i="1"/>
  <c r="L2000" i="1"/>
  <c r="K2000" i="1"/>
  <c r="N1999" i="1"/>
  <c r="L1999" i="1"/>
  <c r="K1999" i="1"/>
  <c r="N1998" i="1"/>
  <c r="L1998" i="1"/>
  <c r="K1998" i="1"/>
  <c r="N1997" i="1"/>
  <c r="L1997" i="1"/>
  <c r="K1997" i="1"/>
  <c r="N1996" i="1"/>
  <c r="L1996" i="1"/>
  <c r="K1996" i="1"/>
  <c r="N1995" i="1"/>
  <c r="L1995" i="1"/>
  <c r="K1995" i="1"/>
  <c r="N1994" i="1"/>
  <c r="L1994" i="1"/>
  <c r="K1994" i="1"/>
  <c r="N1993" i="1"/>
  <c r="L1993" i="1"/>
  <c r="K1993" i="1"/>
  <c r="N1992" i="1"/>
  <c r="L1992" i="1"/>
  <c r="K1992" i="1"/>
  <c r="N1991" i="1"/>
  <c r="L1991" i="1"/>
  <c r="K1991" i="1"/>
  <c r="N1990" i="1"/>
  <c r="L1990" i="1"/>
  <c r="K1990" i="1"/>
  <c r="N1989" i="1"/>
  <c r="L1989" i="1"/>
  <c r="K1989" i="1"/>
  <c r="N1988" i="1"/>
  <c r="L1988" i="1"/>
  <c r="K1988" i="1"/>
  <c r="N1987" i="1"/>
  <c r="L1987" i="1"/>
  <c r="K1987" i="1"/>
  <c r="N1986" i="1"/>
  <c r="L1986" i="1"/>
  <c r="K1986" i="1"/>
  <c r="N1985" i="1"/>
  <c r="L1985" i="1"/>
  <c r="K1985" i="1"/>
  <c r="N1984" i="1"/>
  <c r="L1984" i="1"/>
  <c r="K1984" i="1"/>
  <c r="N1983" i="1"/>
  <c r="L1983" i="1"/>
  <c r="K1983" i="1"/>
  <c r="N1982" i="1"/>
  <c r="L1982" i="1"/>
  <c r="K1982" i="1"/>
  <c r="N1981" i="1"/>
  <c r="L1981" i="1"/>
  <c r="K1981" i="1"/>
  <c r="N1980" i="1"/>
  <c r="L1980" i="1"/>
  <c r="K1980" i="1"/>
  <c r="N1979" i="1"/>
  <c r="L1979" i="1"/>
  <c r="K1979" i="1"/>
  <c r="N1978" i="1"/>
  <c r="L1978" i="1"/>
  <c r="K1978" i="1"/>
  <c r="N1977" i="1"/>
  <c r="L1977" i="1"/>
  <c r="K1977" i="1"/>
  <c r="N1976" i="1"/>
  <c r="L1976" i="1"/>
  <c r="K1976" i="1"/>
  <c r="N1975" i="1"/>
  <c r="L1975" i="1"/>
  <c r="K1975" i="1"/>
  <c r="N1974" i="1"/>
  <c r="L1974" i="1"/>
  <c r="K1974" i="1"/>
  <c r="N1973" i="1"/>
  <c r="L1973" i="1"/>
  <c r="K1973" i="1"/>
  <c r="N1972" i="1"/>
  <c r="L1972" i="1"/>
  <c r="K1972" i="1"/>
  <c r="N1971" i="1"/>
  <c r="L1971" i="1"/>
  <c r="K1971" i="1"/>
  <c r="N1970" i="1"/>
  <c r="L1970" i="1"/>
  <c r="K1970" i="1"/>
  <c r="N1969" i="1"/>
  <c r="L1969" i="1"/>
  <c r="K1969" i="1"/>
  <c r="N1968" i="1"/>
  <c r="L1968" i="1"/>
  <c r="K1968" i="1"/>
  <c r="N1967" i="1"/>
  <c r="L1967" i="1"/>
  <c r="K1967" i="1"/>
  <c r="N1966" i="1"/>
  <c r="L1966" i="1"/>
  <c r="K1966" i="1"/>
  <c r="N1965" i="1"/>
  <c r="L1965" i="1"/>
  <c r="K1965" i="1"/>
  <c r="N1964" i="1"/>
  <c r="L1964" i="1"/>
  <c r="K1964" i="1"/>
  <c r="N1963" i="1"/>
  <c r="L1963" i="1"/>
  <c r="K1963" i="1"/>
  <c r="N1962" i="1"/>
  <c r="L1962" i="1"/>
  <c r="K1962" i="1"/>
  <c r="N1961" i="1"/>
  <c r="L1961" i="1"/>
  <c r="K1961" i="1"/>
  <c r="N1960" i="1"/>
  <c r="L1960" i="1"/>
  <c r="K1960" i="1"/>
  <c r="N1959" i="1"/>
  <c r="L1959" i="1"/>
  <c r="K1959" i="1"/>
  <c r="N1958" i="1"/>
  <c r="L1958" i="1"/>
  <c r="K1958" i="1"/>
  <c r="N1957" i="1"/>
  <c r="L1957" i="1"/>
  <c r="K1957" i="1"/>
  <c r="N1956" i="1"/>
  <c r="L1956" i="1"/>
  <c r="K1956" i="1"/>
  <c r="N1955" i="1"/>
  <c r="L1955" i="1"/>
  <c r="K1955" i="1"/>
  <c r="N1954" i="1"/>
  <c r="L1954" i="1"/>
  <c r="K1954" i="1"/>
  <c r="N1953" i="1"/>
  <c r="L1953" i="1"/>
  <c r="K1953" i="1"/>
  <c r="N1952" i="1"/>
  <c r="L1952" i="1"/>
  <c r="K1952" i="1"/>
  <c r="N1951" i="1"/>
  <c r="L1951" i="1"/>
  <c r="K1951" i="1"/>
  <c r="N1950" i="1"/>
  <c r="L1950" i="1"/>
  <c r="K1950" i="1"/>
  <c r="N1949" i="1"/>
  <c r="L1949" i="1"/>
  <c r="K1949" i="1"/>
  <c r="N1948" i="1"/>
  <c r="L1948" i="1"/>
  <c r="K1948" i="1"/>
  <c r="N1947" i="1"/>
  <c r="L1947" i="1"/>
  <c r="K1947" i="1"/>
  <c r="N1946" i="1"/>
  <c r="L1946" i="1"/>
  <c r="K1946" i="1"/>
  <c r="N1945" i="1"/>
  <c r="L1945" i="1"/>
  <c r="K1945" i="1"/>
  <c r="N1944" i="1"/>
  <c r="L1944" i="1"/>
  <c r="K1944" i="1"/>
  <c r="N1943" i="1"/>
  <c r="L1943" i="1"/>
  <c r="K1943" i="1"/>
  <c r="N1942" i="1"/>
  <c r="L1942" i="1"/>
  <c r="K1942" i="1"/>
  <c r="N1941" i="1"/>
  <c r="L1941" i="1"/>
  <c r="K1941" i="1"/>
  <c r="N1940" i="1"/>
  <c r="L1940" i="1"/>
  <c r="K1940" i="1"/>
  <c r="N1939" i="1"/>
  <c r="L1939" i="1"/>
  <c r="K1939" i="1"/>
  <c r="N1938" i="1"/>
  <c r="L1938" i="1"/>
  <c r="K1938" i="1"/>
  <c r="N1937" i="1"/>
  <c r="L1937" i="1"/>
  <c r="K1937" i="1"/>
  <c r="N1936" i="1"/>
  <c r="L1936" i="1"/>
  <c r="K1936" i="1"/>
  <c r="N1935" i="1"/>
  <c r="L1935" i="1"/>
  <c r="K1935" i="1"/>
  <c r="N1934" i="1"/>
  <c r="L1934" i="1"/>
  <c r="K1934" i="1"/>
  <c r="N1933" i="1"/>
  <c r="L1933" i="1"/>
  <c r="K1933" i="1"/>
  <c r="N1932" i="1"/>
  <c r="L1932" i="1"/>
  <c r="K1932" i="1"/>
  <c r="N1931" i="1"/>
  <c r="L1931" i="1"/>
  <c r="K1931" i="1"/>
  <c r="N1930" i="1"/>
  <c r="L1930" i="1"/>
  <c r="K1930" i="1"/>
  <c r="N1929" i="1"/>
  <c r="L1929" i="1"/>
  <c r="K1929" i="1"/>
  <c r="N1928" i="1"/>
  <c r="L1928" i="1"/>
  <c r="K1928" i="1"/>
  <c r="N1927" i="1"/>
  <c r="L1927" i="1"/>
  <c r="K1927" i="1"/>
  <c r="N1926" i="1"/>
  <c r="L1926" i="1"/>
  <c r="K1926" i="1"/>
  <c r="N1925" i="1"/>
  <c r="L1925" i="1"/>
  <c r="K1925" i="1"/>
  <c r="N1924" i="1"/>
  <c r="L1924" i="1"/>
  <c r="K1924" i="1"/>
  <c r="N1923" i="1"/>
  <c r="L1923" i="1"/>
  <c r="K1923" i="1"/>
  <c r="N1922" i="1"/>
  <c r="L1922" i="1"/>
  <c r="K1922" i="1"/>
  <c r="N1921" i="1"/>
  <c r="L1921" i="1"/>
  <c r="K1921" i="1"/>
  <c r="N1920" i="1"/>
  <c r="L1920" i="1"/>
  <c r="K1920" i="1"/>
  <c r="N1919" i="1"/>
  <c r="L1919" i="1"/>
  <c r="K1919" i="1"/>
  <c r="N1918" i="1"/>
  <c r="L1918" i="1"/>
  <c r="K1918" i="1"/>
  <c r="N1917" i="1"/>
  <c r="L1917" i="1"/>
  <c r="K1917" i="1"/>
  <c r="N1916" i="1"/>
  <c r="L1916" i="1"/>
  <c r="K1916" i="1"/>
  <c r="N1915" i="1"/>
  <c r="L1915" i="1"/>
  <c r="K1915" i="1"/>
  <c r="N1914" i="1"/>
  <c r="L1914" i="1"/>
  <c r="K1914" i="1"/>
  <c r="N1913" i="1"/>
  <c r="L1913" i="1"/>
  <c r="K1913" i="1"/>
  <c r="N1912" i="1"/>
  <c r="L1912" i="1"/>
  <c r="K1912" i="1"/>
  <c r="N1911" i="1"/>
  <c r="L1911" i="1"/>
  <c r="K1911" i="1"/>
  <c r="N1910" i="1"/>
  <c r="L1910" i="1"/>
  <c r="K1910" i="1"/>
  <c r="N1909" i="1"/>
  <c r="L1909" i="1"/>
  <c r="K1909" i="1"/>
  <c r="N1908" i="1"/>
  <c r="L1908" i="1"/>
  <c r="K1908" i="1"/>
  <c r="N1907" i="1"/>
  <c r="L1907" i="1"/>
  <c r="K1907" i="1"/>
  <c r="N1906" i="1"/>
  <c r="L1906" i="1"/>
  <c r="K1906" i="1"/>
  <c r="N1905" i="1"/>
  <c r="L1905" i="1"/>
  <c r="K1905" i="1"/>
  <c r="N1904" i="1"/>
  <c r="L1904" i="1"/>
  <c r="K1904" i="1"/>
  <c r="N1903" i="1"/>
  <c r="L1903" i="1"/>
  <c r="K1903" i="1"/>
  <c r="N1902" i="1"/>
  <c r="L1902" i="1"/>
  <c r="K1902" i="1"/>
  <c r="N1901" i="1"/>
  <c r="L1901" i="1"/>
  <c r="K1901" i="1"/>
  <c r="N1900" i="1"/>
  <c r="L1900" i="1"/>
  <c r="K1900" i="1"/>
  <c r="N1899" i="1"/>
  <c r="L1899" i="1"/>
  <c r="K1899" i="1"/>
  <c r="N1898" i="1"/>
  <c r="L1898" i="1"/>
  <c r="K1898" i="1"/>
  <c r="N1897" i="1"/>
  <c r="L1897" i="1"/>
  <c r="K1897" i="1"/>
  <c r="N1896" i="1"/>
  <c r="L1896" i="1"/>
  <c r="K1896" i="1"/>
  <c r="N1895" i="1"/>
  <c r="L1895" i="1"/>
  <c r="K1895" i="1"/>
  <c r="N1894" i="1"/>
  <c r="L1894" i="1"/>
  <c r="K1894" i="1"/>
  <c r="N1893" i="1"/>
  <c r="L1893" i="1"/>
  <c r="K1893" i="1"/>
  <c r="N1892" i="1"/>
  <c r="L1892" i="1"/>
  <c r="K1892" i="1"/>
  <c r="N1891" i="1"/>
  <c r="L1891" i="1"/>
  <c r="K1891" i="1"/>
  <c r="N1890" i="1"/>
  <c r="L1890" i="1"/>
  <c r="K1890" i="1"/>
  <c r="N1889" i="1"/>
  <c r="L1889" i="1"/>
  <c r="K1889" i="1"/>
  <c r="N1888" i="1"/>
  <c r="L1888" i="1"/>
  <c r="K1888" i="1"/>
  <c r="N1887" i="1"/>
  <c r="L1887" i="1"/>
  <c r="K1887" i="1"/>
  <c r="N1886" i="1"/>
  <c r="L1886" i="1"/>
  <c r="K1886" i="1"/>
  <c r="N1885" i="1"/>
  <c r="L1885" i="1"/>
  <c r="K1885" i="1"/>
  <c r="N1884" i="1"/>
  <c r="L1884" i="1"/>
  <c r="K1884" i="1"/>
  <c r="N1883" i="1"/>
  <c r="L1883" i="1"/>
  <c r="K1883" i="1"/>
  <c r="N1882" i="1"/>
  <c r="L1882" i="1"/>
  <c r="K1882" i="1"/>
  <c r="N1881" i="1"/>
  <c r="L1881" i="1"/>
  <c r="K1881" i="1"/>
  <c r="N1880" i="1"/>
  <c r="L1880" i="1"/>
  <c r="K1880" i="1"/>
  <c r="N1879" i="1"/>
  <c r="L1879" i="1"/>
  <c r="K1879" i="1"/>
  <c r="N1878" i="1"/>
  <c r="L1878" i="1"/>
  <c r="K1878" i="1"/>
  <c r="N1877" i="1"/>
  <c r="L1877" i="1"/>
  <c r="K1877" i="1"/>
  <c r="N1876" i="1"/>
  <c r="L1876" i="1"/>
  <c r="K1876" i="1"/>
  <c r="N1875" i="1"/>
  <c r="L1875" i="1"/>
  <c r="K1875" i="1"/>
  <c r="N1874" i="1"/>
  <c r="L1874" i="1"/>
  <c r="K1874" i="1"/>
  <c r="N1873" i="1"/>
  <c r="L1873" i="1"/>
  <c r="K1873" i="1"/>
  <c r="N1872" i="1"/>
  <c r="L1872" i="1"/>
  <c r="K1872" i="1"/>
  <c r="N1871" i="1"/>
  <c r="L1871" i="1"/>
  <c r="K1871" i="1"/>
  <c r="N1870" i="1"/>
  <c r="L1870" i="1"/>
  <c r="K1870" i="1"/>
  <c r="N1869" i="1"/>
  <c r="L1869" i="1"/>
  <c r="K1869" i="1"/>
  <c r="N1868" i="1"/>
  <c r="L1868" i="1"/>
  <c r="K1868" i="1"/>
  <c r="N1867" i="1"/>
  <c r="L1867" i="1"/>
  <c r="K1867" i="1"/>
  <c r="N1866" i="1"/>
  <c r="L1866" i="1"/>
  <c r="K1866" i="1"/>
  <c r="N1865" i="1"/>
  <c r="L1865" i="1"/>
  <c r="K1865" i="1"/>
  <c r="N1864" i="1"/>
  <c r="L1864" i="1"/>
  <c r="K1864" i="1"/>
  <c r="N1863" i="1"/>
  <c r="L1863" i="1"/>
  <c r="K1863" i="1"/>
  <c r="N1862" i="1"/>
  <c r="L1862" i="1"/>
  <c r="K1862" i="1"/>
  <c r="N1861" i="1"/>
  <c r="L1861" i="1"/>
  <c r="K1861" i="1"/>
  <c r="N1860" i="1"/>
  <c r="L1860" i="1"/>
  <c r="K1860" i="1"/>
  <c r="N1859" i="1"/>
  <c r="L1859" i="1"/>
  <c r="K1859" i="1"/>
  <c r="N1858" i="1"/>
  <c r="L1858" i="1"/>
  <c r="K1858" i="1"/>
  <c r="N1857" i="1"/>
  <c r="L1857" i="1"/>
  <c r="K1857" i="1"/>
  <c r="N1856" i="1"/>
  <c r="L1856" i="1"/>
  <c r="K1856" i="1"/>
  <c r="N1855" i="1"/>
  <c r="L1855" i="1"/>
  <c r="K1855" i="1"/>
  <c r="N1854" i="1"/>
  <c r="L1854" i="1"/>
  <c r="K1854" i="1"/>
  <c r="N1853" i="1"/>
  <c r="L1853" i="1"/>
  <c r="K1853" i="1"/>
  <c r="N1852" i="1"/>
  <c r="L1852" i="1"/>
  <c r="K1852" i="1"/>
  <c r="N1851" i="1"/>
  <c r="L1851" i="1"/>
  <c r="K1851" i="1"/>
  <c r="N1850" i="1"/>
  <c r="L1850" i="1"/>
  <c r="K1850" i="1"/>
  <c r="N1849" i="1"/>
  <c r="L1849" i="1"/>
  <c r="K1849" i="1"/>
  <c r="N1848" i="1"/>
  <c r="L1848" i="1"/>
  <c r="K1848" i="1"/>
  <c r="N1847" i="1"/>
  <c r="L1847" i="1"/>
  <c r="K1847" i="1"/>
  <c r="N1846" i="1"/>
  <c r="L1846" i="1"/>
  <c r="K1846" i="1"/>
  <c r="N1845" i="1"/>
  <c r="L1845" i="1"/>
  <c r="K1845" i="1"/>
  <c r="N1844" i="1"/>
  <c r="L1844" i="1"/>
  <c r="K1844" i="1"/>
  <c r="N1843" i="1"/>
  <c r="L1843" i="1"/>
  <c r="K1843" i="1"/>
  <c r="N1842" i="1"/>
  <c r="L1842" i="1"/>
  <c r="K1842" i="1"/>
  <c r="N1841" i="1"/>
  <c r="L1841" i="1"/>
  <c r="K1841" i="1"/>
  <c r="N1840" i="1"/>
  <c r="L1840" i="1"/>
  <c r="K1840" i="1"/>
  <c r="N1839" i="1"/>
  <c r="L1839" i="1"/>
  <c r="K1839" i="1"/>
  <c r="N1838" i="1"/>
  <c r="L1838" i="1"/>
  <c r="K1838" i="1"/>
  <c r="N1837" i="1"/>
  <c r="L1837" i="1"/>
  <c r="K1837" i="1"/>
  <c r="N1836" i="1"/>
  <c r="L1836" i="1"/>
  <c r="K1836" i="1"/>
  <c r="N1835" i="1"/>
  <c r="L1835" i="1"/>
  <c r="K1835" i="1"/>
  <c r="N1834" i="1"/>
  <c r="L1834" i="1"/>
  <c r="K1834" i="1"/>
  <c r="N1833" i="1"/>
  <c r="L1833" i="1"/>
  <c r="K1833" i="1"/>
  <c r="N1832" i="1"/>
  <c r="L1832" i="1"/>
  <c r="K1832" i="1"/>
  <c r="N1831" i="1"/>
  <c r="L1831" i="1"/>
  <c r="K1831" i="1"/>
  <c r="N1830" i="1"/>
  <c r="L1830" i="1"/>
  <c r="K1830" i="1"/>
  <c r="N1829" i="1"/>
  <c r="L1829" i="1"/>
  <c r="K1829" i="1"/>
  <c r="N1828" i="1"/>
  <c r="L1828" i="1"/>
  <c r="K1828" i="1"/>
  <c r="N1827" i="1"/>
  <c r="L1827" i="1"/>
  <c r="K1827" i="1"/>
  <c r="N1826" i="1"/>
  <c r="L1826" i="1"/>
  <c r="K1826" i="1"/>
  <c r="N1825" i="1"/>
  <c r="L1825" i="1"/>
  <c r="K1825" i="1"/>
  <c r="N1824" i="1"/>
  <c r="L1824" i="1"/>
  <c r="K1824" i="1"/>
  <c r="N1823" i="1"/>
  <c r="L1823" i="1"/>
  <c r="K1823" i="1"/>
  <c r="N1822" i="1"/>
  <c r="L1822" i="1"/>
  <c r="K1822" i="1"/>
  <c r="N1821" i="1"/>
  <c r="L1821" i="1"/>
  <c r="K1821" i="1"/>
  <c r="N1820" i="1"/>
  <c r="L1820" i="1"/>
  <c r="K1820" i="1"/>
  <c r="N1819" i="1"/>
  <c r="L1819" i="1"/>
  <c r="K1819" i="1"/>
  <c r="N1818" i="1"/>
  <c r="L1818" i="1"/>
  <c r="K1818" i="1"/>
  <c r="N1817" i="1"/>
  <c r="L1817" i="1"/>
  <c r="K1817" i="1"/>
  <c r="N1816" i="1"/>
  <c r="L1816" i="1"/>
  <c r="K1816" i="1"/>
  <c r="N1815" i="1"/>
  <c r="L1815" i="1"/>
  <c r="K1815" i="1"/>
  <c r="N1814" i="1"/>
  <c r="L1814" i="1"/>
  <c r="K1814" i="1"/>
  <c r="N1813" i="1"/>
  <c r="L1813" i="1"/>
  <c r="K1813" i="1"/>
  <c r="N1812" i="1"/>
  <c r="L1812" i="1"/>
  <c r="K1812" i="1"/>
  <c r="N1811" i="1"/>
  <c r="L1811" i="1"/>
  <c r="K1811" i="1"/>
  <c r="N1810" i="1"/>
  <c r="L1810" i="1"/>
  <c r="K1810" i="1"/>
  <c r="N1809" i="1"/>
  <c r="L1809" i="1"/>
  <c r="K1809" i="1"/>
  <c r="N1808" i="1"/>
  <c r="L1808" i="1"/>
  <c r="K1808" i="1"/>
  <c r="N1807" i="1"/>
  <c r="L1807" i="1"/>
  <c r="K1807" i="1"/>
  <c r="N1806" i="1"/>
  <c r="L1806" i="1"/>
  <c r="K1806" i="1"/>
  <c r="N1805" i="1"/>
  <c r="L1805" i="1"/>
  <c r="K1805" i="1"/>
  <c r="N1804" i="1"/>
  <c r="L1804" i="1"/>
  <c r="K1804" i="1"/>
  <c r="N1803" i="1"/>
  <c r="L1803" i="1"/>
  <c r="K1803" i="1"/>
  <c r="N1802" i="1"/>
  <c r="L1802" i="1"/>
  <c r="K1802" i="1"/>
  <c r="N1801" i="1"/>
  <c r="L1801" i="1"/>
  <c r="K1801" i="1"/>
  <c r="N1800" i="1"/>
  <c r="L1800" i="1"/>
  <c r="K1800" i="1"/>
  <c r="N1799" i="1"/>
  <c r="L1799" i="1"/>
  <c r="K1799" i="1"/>
  <c r="N1798" i="1"/>
  <c r="L1798" i="1"/>
  <c r="K1798" i="1"/>
  <c r="N1797" i="1"/>
  <c r="L1797" i="1"/>
  <c r="K1797" i="1"/>
  <c r="N1796" i="1"/>
  <c r="L1796" i="1"/>
  <c r="K1796" i="1"/>
  <c r="N1795" i="1"/>
  <c r="L1795" i="1"/>
  <c r="K1795" i="1"/>
  <c r="N1794" i="1"/>
  <c r="L1794" i="1"/>
  <c r="K1794" i="1"/>
  <c r="N1793" i="1"/>
  <c r="L1793" i="1"/>
  <c r="K1793" i="1"/>
  <c r="N1792" i="1"/>
  <c r="L1792" i="1"/>
  <c r="K1792" i="1"/>
  <c r="N1791" i="1"/>
  <c r="L1791" i="1"/>
  <c r="K1791" i="1"/>
  <c r="N1790" i="1"/>
  <c r="L1790" i="1"/>
  <c r="K1790" i="1"/>
  <c r="N1789" i="1"/>
  <c r="L1789" i="1"/>
  <c r="K1789" i="1"/>
  <c r="N1788" i="1"/>
  <c r="L1788" i="1"/>
  <c r="K1788" i="1"/>
  <c r="N1787" i="1"/>
  <c r="L1787" i="1"/>
  <c r="K1787" i="1"/>
  <c r="N1786" i="1"/>
  <c r="L1786" i="1"/>
  <c r="K1786" i="1"/>
  <c r="N1785" i="1"/>
  <c r="L1785" i="1"/>
  <c r="K1785" i="1"/>
  <c r="N1784" i="1"/>
  <c r="L1784" i="1"/>
  <c r="K1784" i="1"/>
  <c r="N1783" i="1"/>
  <c r="L1783" i="1"/>
  <c r="K1783" i="1"/>
  <c r="N1782" i="1"/>
  <c r="L1782" i="1"/>
  <c r="K1782" i="1"/>
  <c r="N1781" i="1"/>
  <c r="L1781" i="1"/>
  <c r="K1781" i="1"/>
  <c r="N1780" i="1"/>
  <c r="L1780" i="1"/>
  <c r="K1780" i="1"/>
  <c r="N1779" i="1"/>
  <c r="L1779" i="1"/>
  <c r="K1779" i="1"/>
  <c r="N1778" i="1"/>
  <c r="L1778" i="1"/>
  <c r="K1778" i="1"/>
  <c r="N1777" i="1"/>
  <c r="L1777" i="1"/>
  <c r="K1777" i="1"/>
  <c r="N1776" i="1"/>
  <c r="L1776" i="1"/>
  <c r="K1776" i="1"/>
  <c r="N1775" i="1"/>
  <c r="L1775" i="1"/>
  <c r="K1775" i="1"/>
  <c r="N1774" i="1"/>
  <c r="L1774" i="1"/>
  <c r="K1774" i="1"/>
  <c r="N1773" i="1"/>
  <c r="L1773" i="1"/>
  <c r="K1773" i="1"/>
  <c r="N1772" i="1"/>
  <c r="L1772" i="1"/>
  <c r="K1772" i="1"/>
  <c r="N1771" i="1"/>
  <c r="L1771" i="1"/>
  <c r="K1771" i="1"/>
  <c r="N1770" i="1"/>
  <c r="L1770" i="1"/>
  <c r="K1770" i="1"/>
  <c r="N1769" i="1"/>
  <c r="L1769" i="1"/>
  <c r="K1769" i="1"/>
  <c r="N1768" i="1"/>
  <c r="L1768" i="1"/>
  <c r="K1768" i="1"/>
  <c r="N1767" i="1"/>
  <c r="L1767" i="1"/>
  <c r="K1767" i="1"/>
  <c r="N1766" i="1"/>
  <c r="L1766" i="1"/>
  <c r="K1766" i="1"/>
  <c r="N1765" i="1"/>
  <c r="L1765" i="1"/>
  <c r="K1765" i="1"/>
  <c r="N1764" i="1"/>
  <c r="L1764" i="1"/>
  <c r="K1764" i="1"/>
  <c r="N1763" i="1"/>
  <c r="L1763" i="1"/>
  <c r="K1763" i="1"/>
  <c r="N1762" i="1"/>
  <c r="L1762" i="1"/>
  <c r="K1762" i="1"/>
  <c r="N1761" i="1"/>
  <c r="L1761" i="1"/>
  <c r="K1761" i="1"/>
  <c r="N1760" i="1"/>
  <c r="L1760" i="1"/>
  <c r="K1760" i="1"/>
  <c r="N1759" i="1"/>
  <c r="L1759" i="1"/>
  <c r="K1759" i="1"/>
  <c r="N1758" i="1"/>
  <c r="L1758" i="1"/>
  <c r="K1758" i="1"/>
  <c r="N1757" i="1"/>
  <c r="L1757" i="1"/>
  <c r="K1757" i="1"/>
  <c r="N1756" i="1"/>
  <c r="L1756" i="1"/>
  <c r="K1756" i="1"/>
  <c r="N1755" i="1"/>
  <c r="L1755" i="1"/>
  <c r="K1755" i="1"/>
  <c r="N1754" i="1"/>
  <c r="L1754" i="1"/>
  <c r="K1754" i="1"/>
  <c r="N1753" i="1"/>
  <c r="L1753" i="1"/>
  <c r="K1753" i="1"/>
  <c r="N1752" i="1"/>
  <c r="L1752" i="1"/>
  <c r="K1752" i="1"/>
  <c r="N1751" i="1"/>
  <c r="L1751" i="1"/>
  <c r="K1751" i="1"/>
  <c r="N1750" i="1"/>
  <c r="L1750" i="1"/>
  <c r="K1750" i="1"/>
  <c r="N1749" i="1"/>
  <c r="L1749" i="1"/>
  <c r="K1749" i="1"/>
  <c r="N1748" i="1"/>
  <c r="L1748" i="1"/>
  <c r="K1748" i="1"/>
  <c r="N1747" i="1"/>
  <c r="L1747" i="1"/>
  <c r="K1747" i="1"/>
  <c r="N1746" i="1"/>
  <c r="L1746" i="1"/>
  <c r="K1746" i="1"/>
  <c r="N1745" i="1"/>
  <c r="L1745" i="1"/>
  <c r="K1745" i="1"/>
  <c r="N1744" i="1"/>
  <c r="L1744" i="1"/>
  <c r="K1744" i="1"/>
  <c r="N1743" i="1"/>
  <c r="L1743" i="1"/>
  <c r="K1743" i="1"/>
  <c r="N1742" i="1"/>
  <c r="L1742" i="1"/>
  <c r="K1742" i="1"/>
  <c r="N1741" i="1"/>
  <c r="L1741" i="1"/>
  <c r="K1741" i="1"/>
  <c r="N1740" i="1"/>
  <c r="L1740" i="1"/>
  <c r="K1740" i="1"/>
  <c r="N1739" i="1"/>
  <c r="L1739" i="1"/>
  <c r="K1739" i="1"/>
  <c r="N1738" i="1"/>
  <c r="L1738" i="1"/>
  <c r="K1738" i="1"/>
  <c r="N1737" i="1"/>
  <c r="L1737" i="1"/>
  <c r="K1737" i="1"/>
  <c r="N1736" i="1"/>
  <c r="L1736" i="1"/>
  <c r="K1736" i="1"/>
  <c r="N1735" i="1"/>
  <c r="L1735" i="1"/>
  <c r="K1735" i="1"/>
  <c r="N1734" i="1"/>
  <c r="L1734" i="1"/>
  <c r="K1734" i="1"/>
  <c r="N1733" i="1"/>
  <c r="L1733" i="1"/>
  <c r="K1733" i="1"/>
  <c r="N1732" i="1"/>
  <c r="L1732" i="1"/>
  <c r="K1732" i="1"/>
  <c r="N1731" i="1"/>
  <c r="L1731" i="1"/>
  <c r="K1731" i="1"/>
  <c r="N1730" i="1"/>
  <c r="L1730" i="1"/>
  <c r="K1730" i="1"/>
  <c r="N1729" i="1"/>
  <c r="L1729" i="1"/>
  <c r="K1729" i="1"/>
  <c r="N1728" i="1"/>
  <c r="L1728" i="1"/>
  <c r="K1728" i="1"/>
  <c r="N1727" i="1"/>
  <c r="L1727" i="1"/>
  <c r="K1727" i="1"/>
  <c r="N1726" i="1"/>
  <c r="L1726" i="1"/>
  <c r="K1726" i="1"/>
  <c r="N1725" i="1"/>
  <c r="L1725" i="1"/>
  <c r="K1725" i="1"/>
  <c r="N1724" i="1"/>
  <c r="L1724" i="1"/>
  <c r="K1724" i="1"/>
  <c r="N1723" i="1"/>
  <c r="L1723" i="1"/>
  <c r="K1723" i="1"/>
  <c r="N1722" i="1"/>
  <c r="L1722" i="1"/>
  <c r="K1722" i="1"/>
  <c r="N1721" i="1"/>
  <c r="L1721" i="1"/>
  <c r="K1721" i="1"/>
  <c r="N1720" i="1"/>
  <c r="L1720" i="1"/>
  <c r="K1720" i="1"/>
  <c r="N1719" i="1"/>
  <c r="L1719" i="1"/>
  <c r="K1719" i="1"/>
  <c r="N1718" i="1"/>
  <c r="L1718" i="1"/>
  <c r="K1718" i="1"/>
  <c r="N1717" i="1"/>
  <c r="L1717" i="1"/>
  <c r="K1717" i="1"/>
  <c r="N1716" i="1"/>
  <c r="L1716" i="1"/>
  <c r="K1716" i="1"/>
  <c r="N1715" i="1"/>
  <c r="L1715" i="1"/>
  <c r="K1715" i="1"/>
  <c r="N1714" i="1"/>
  <c r="L1714" i="1"/>
  <c r="K1714" i="1"/>
  <c r="N1713" i="1"/>
  <c r="L1713" i="1"/>
  <c r="K1713" i="1"/>
  <c r="N1712" i="1"/>
  <c r="L1712" i="1"/>
  <c r="K1712" i="1"/>
  <c r="N1711" i="1"/>
  <c r="L1711" i="1"/>
  <c r="K1711" i="1"/>
  <c r="N1710" i="1"/>
  <c r="L1710" i="1"/>
  <c r="K1710" i="1"/>
  <c r="N1709" i="1"/>
  <c r="L1709" i="1"/>
  <c r="K1709" i="1"/>
  <c r="N1708" i="1"/>
  <c r="L1708" i="1"/>
  <c r="K1708" i="1"/>
  <c r="N1707" i="1"/>
  <c r="L1707" i="1"/>
  <c r="K1707" i="1"/>
  <c r="N1706" i="1"/>
  <c r="L1706" i="1"/>
  <c r="K1706" i="1"/>
  <c r="N1705" i="1"/>
  <c r="L1705" i="1"/>
  <c r="K1705" i="1"/>
  <c r="N1704" i="1"/>
  <c r="L1704" i="1"/>
  <c r="K1704" i="1"/>
  <c r="N1703" i="1"/>
  <c r="L1703" i="1"/>
  <c r="K1703" i="1"/>
  <c r="N1702" i="1"/>
  <c r="L1702" i="1"/>
  <c r="K1702" i="1"/>
  <c r="N1701" i="1"/>
  <c r="L1701" i="1"/>
  <c r="K1701" i="1"/>
  <c r="N1700" i="1"/>
  <c r="L1700" i="1"/>
  <c r="K1700" i="1"/>
  <c r="N1699" i="1"/>
  <c r="L1699" i="1"/>
  <c r="K1699" i="1"/>
  <c r="N1698" i="1"/>
  <c r="L1698" i="1"/>
  <c r="K1698" i="1"/>
  <c r="N1697" i="1"/>
  <c r="L1697" i="1"/>
  <c r="K1697" i="1"/>
  <c r="N1696" i="1"/>
  <c r="L1696" i="1"/>
  <c r="K1696" i="1"/>
  <c r="N1695" i="1"/>
  <c r="L1695" i="1"/>
  <c r="K1695" i="1"/>
  <c r="N1694" i="1"/>
  <c r="L1694" i="1"/>
  <c r="K1694" i="1"/>
  <c r="N1693" i="1"/>
  <c r="L1693" i="1"/>
  <c r="K1693" i="1"/>
  <c r="N1692" i="1"/>
  <c r="L1692" i="1"/>
  <c r="K1692" i="1"/>
  <c r="N1691" i="1"/>
  <c r="L1691" i="1"/>
  <c r="K1691" i="1"/>
  <c r="N1690" i="1"/>
  <c r="L1690" i="1"/>
  <c r="K1690" i="1"/>
  <c r="N1689" i="1"/>
  <c r="L1689" i="1"/>
  <c r="K1689" i="1"/>
  <c r="N1688" i="1"/>
  <c r="L1688" i="1"/>
  <c r="K1688" i="1"/>
  <c r="N1687" i="1"/>
  <c r="L1687" i="1"/>
  <c r="K1687" i="1"/>
  <c r="N1686" i="1"/>
  <c r="L1686" i="1"/>
  <c r="K1686" i="1"/>
  <c r="N1685" i="1"/>
  <c r="L1685" i="1"/>
  <c r="K1685" i="1"/>
  <c r="N1684" i="1"/>
  <c r="L1684" i="1"/>
  <c r="K1684" i="1"/>
  <c r="N1683" i="1"/>
  <c r="L1683" i="1"/>
  <c r="K1683" i="1"/>
  <c r="N1682" i="1"/>
  <c r="L1682" i="1"/>
  <c r="K1682" i="1"/>
  <c r="N1681" i="1"/>
  <c r="L1681" i="1"/>
  <c r="K1681" i="1"/>
  <c r="N1680" i="1"/>
  <c r="L1680" i="1"/>
  <c r="K1680" i="1"/>
  <c r="N1679" i="1"/>
  <c r="L1679" i="1"/>
  <c r="K1679" i="1"/>
  <c r="N1678" i="1"/>
  <c r="L1678" i="1"/>
  <c r="K1678" i="1"/>
  <c r="N1677" i="1"/>
  <c r="L1677" i="1"/>
  <c r="K1677" i="1"/>
  <c r="N1676" i="1"/>
  <c r="L1676" i="1"/>
  <c r="K1676" i="1"/>
  <c r="N1675" i="1"/>
  <c r="L1675" i="1"/>
  <c r="K1675" i="1"/>
  <c r="N1674" i="1"/>
  <c r="L1674" i="1"/>
  <c r="K1674" i="1"/>
  <c r="N1673" i="1"/>
  <c r="L1673" i="1"/>
  <c r="K1673" i="1"/>
  <c r="N1672" i="1"/>
  <c r="L1672" i="1"/>
  <c r="K1672" i="1"/>
  <c r="N1671" i="1"/>
  <c r="L1671" i="1"/>
  <c r="K1671" i="1"/>
  <c r="N1670" i="1"/>
  <c r="L1670" i="1"/>
  <c r="K1670" i="1"/>
  <c r="N1669" i="1"/>
  <c r="L1669" i="1"/>
  <c r="K1669" i="1"/>
  <c r="N1668" i="1"/>
  <c r="L1668" i="1"/>
  <c r="K1668" i="1"/>
  <c r="N1667" i="1"/>
  <c r="L1667" i="1"/>
  <c r="K1667" i="1"/>
  <c r="N1666" i="1"/>
  <c r="L1666" i="1"/>
  <c r="K1666" i="1"/>
  <c r="N1665" i="1"/>
  <c r="L1665" i="1"/>
  <c r="K1665" i="1"/>
  <c r="N1664" i="1"/>
  <c r="L1664" i="1"/>
  <c r="K1664" i="1"/>
  <c r="N1663" i="1"/>
  <c r="L1663" i="1"/>
  <c r="K1663" i="1"/>
  <c r="N1662" i="1"/>
  <c r="L1662" i="1"/>
  <c r="K1662" i="1"/>
  <c r="N1661" i="1"/>
  <c r="L1661" i="1"/>
  <c r="K1661" i="1"/>
  <c r="N1660" i="1"/>
  <c r="L1660" i="1"/>
  <c r="K1660" i="1"/>
  <c r="N1659" i="1"/>
  <c r="L1659" i="1"/>
  <c r="K1659" i="1"/>
  <c r="N1658" i="1"/>
  <c r="L1658" i="1"/>
  <c r="K1658" i="1"/>
  <c r="N1657" i="1"/>
  <c r="L1657" i="1"/>
  <c r="K1657" i="1"/>
  <c r="N1656" i="1"/>
  <c r="L1656" i="1"/>
  <c r="K1656" i="1"/>
  <c r="N1655" i="1"/>
  <c r="L1655" i="1"/>
  <c r="K1655" i="1"/>
  <c r="N1654" i="1"/>
  <c r="L1654" i="1"/>
  <c r="K1654" i="1"/>
  <c r="N1653" i="1"/>
  <c r="L1653" i="1"/>
  <c r="K1653" i="1"/>
  <c r="N1652" i="1"/>
  <c r="L1652" i="1"/>
  <c r="K1652" i="1"/>
  <c r="N1651" i="1"/>
  <c r="L1651" i="1"/>
  <c r="K1651" i="1"/>
  <c r="N1650" i="1"/>
  <c r="L1650" i="1"/>
  <c r="K1650" i="1"/>
  <c r="N1649" i="1"/>
  <c r="L1649" i="1"/>
  <c r="K1649" i="1"/>
  <c r="N1648" i="1"/>
  <c r="L1648" i="1"/>
  <c r="K1648" i="1"/>
  <c r="N1647" i="1"/>
  <c r="L1647" i="1"/>
  <c r="K1647" i="1"/>
  <c r="N1646" i="1"/>
  <c r="L1646" i="1"/>
  <c r="K1646" i="1"/>
  <c r="N1645" i="1"/>
  <c r="L1645" i="1"/>
  <c r="K1645" i="1"/>
  <c r="N1644" i="1"/>
  <c r="L1644" i="1"/>
  <c r="K1644" i="1"/>
  <c r="N1643" i="1"/>
  <c r="L1643" i="1"/>
  <c r="K1643" i="1"/>
  <c r="N1642" i="1"/>
  <c r="L1642" i="1"/>
  <c r="K1642" i="1"/>
  <c r="N1641" i="1"/>
  <c r="L1641" i="1"/>
  <c r="K1641" i="1"/>
  <c r="N1640" i="1"/>
  <c r="L1640" i="1"/>
  <c r="K1640" i="1"/>
  <c r="N1639" i="1"/>
  <c r="L1639" i="1"/>
  <c r="K1639" i="1"/>
  <c r="N1638" i="1"/>
  <c r="L1638" i="1"/>
  <c r="K1638" i="1"/>
  <c r="N1637" i="1"/>
  <c r="L1637" i="1"/>
  <c r="K1637" i="1"/>
  <c r="N1636" i="1"/>
  <c r="L1636" i="1"/>
  <c r="K1636" i="1"/>
  <c r="N1635" i="1"/>
  <c r="L1635" i="1"/>
  <c r="K1635" i="1"/>
  <c r="N1634" i="1"/>
  <c r="L1634" i="1"/>
  <c r="K1634" i="1"/>
  <c r="N1633" i="1"/>
  <c r="L1633" i="1"/>
  <c r="K1633" i="1"/>
  <c r="N1632" i="1"/>
  <c r="L1632" i="1"/>
  <c r="K1632" i="1"/>
  <c r="N1631" i="1"/>
  <c r="L1631" i="1"/>
  <c r="K1631" i="1"/>
  <c r="N1630" i="1"/>
  <c r="L1630" i="1"/>
  <c r="K1630" i="1"/>
  <c r="N1629" i="1"/>
  <c r="L1629" i="1"/>
  <c r="K1629" i="1"/>
  <c r="N1628" i="1"/>
  <c r="L1628" i="1"/>
  <c r="K1628" i="1"/>
  <c r="N1627" i="1"/>
  <c r="L1627" i="1"/>
  <c r="K1627" i="1"/>
  <c r="N1626" i="1"/>
  <c r="L1626" i="1"/>
  <c r="K1626" i="1"/>
  <c r="N1625" i="1"/>
  <c r="L1625" i="1"/>
  <c r="K1625" i="1"/>
  <c r="N1624" i="1"/>
  <c r="L1624" i="1"/>
  <c r="K1624" i="1"/>
  <c r="N1623" i="1"/>
  <c r="L1623" i="1"/>
  <c r="K1623" i="1"/>
  <c r="N1622" i="1"/>
  <c r="L1622" i="1"/>
  <c r="K1622" i="1"/>
  <c r="N1621" i="1"/>
  <c r="L1621" i="1"/>
  <c r="K1621" i="1"/>
  <c r="N1620" i="1"/>
  <c r="L1620" i="1"/>
  <c r="K1620" i="1"/>
  <c r="N1619" i="1"/>
  <c r="L1619" i="1"/>
  <c r="K1619" i="1"/>
  <c r="N1618" i="1"/>
  <c r="L1618" i="1"/>
  <c r="K1618" i="1"/>
  <c r="N1617" i="1"/>
  <c r="L1617" i="1"/>
  <c r="K1617" i="1"/>
  <c r="N1616" i="1"/>
  <c r="L1616" i="1"/>
  <c r="K1616" i="1"/>
  <c r="N1615" i="1"/>
  <c r="L1615" i="1"/>
  <c r="K1615" i="1"/>
  <c r="N1614" i="1"/>
  <c r="L1614" i="1"/>
  <c r="K1614" i="1"/>
  <c r="N1613" i="1"/>
  <c r="L1613" i="1"/>
  <c r="K1613" i="1"/>
  <c r="N1612" i="1"/>
  <c r="L1612" i="1"/>
  <c r="K1612" i="1"/>
  <c r="N1611" i="1"/>
  <c r="L1611" i="1"/>
  <c r="K1611" i="1"/>
  <c r="N1610" i="1"/>
  <c r="L1610" i="1"/>
  <c r="K1610" i="1"/>
  <c r="N1609" i="1"/>
  <c r="L1609" i="1"/>
  <c r="K1609" i="1"/>
  <c r="N1608" i="1"/>
  <c r="L1608" i="1"/>
  <c r="K1608" i="1"/>
  <c r="N1607" i="1"/>
  <c r="L1607" i="1"/>
  <c r="K1607" i="1"/>
  <c r="N1606" i="1"/>
  <c r="L1606" i="1"/>
  <c r="K1606" i="1"/>
  <c r="N1605" i="1"/>
  <c r="L1605" i="1"/>
  <c r="K1605" i="1"/>
  <c r="N1604" i="1"/>
  <c r="L1604" i="1"/>
  <c r="K1604" i="1"/>
  <c r="N1603" i="1"/>
  <c r="L1603" i="1"/>
  <c r="K1603" i="1"/>
  <c r="N1602" i="1"/>
  <c r="L1602" i="1"/>
  <c r="K1602" i="1"/>
  <c r="N1601" i="1"/>
  <c r="L1601" i="1"/>
  <c r="K1601" i="1"/>
  <c r="N1600" i="1"/>
  <c r="L1600" i="1"/>
  <c r="K1600" i="1"/>
  <c r="N1599" i="1"/>
  <c r="L1599" i="1"/>
  <c r="K1599" i="1"/>
  <c r="N1598" i="1"/>
  <c r="L1598" i="1"/>
  <c r="K1598" i="1"/>
  <c r="N1597" i="1"/>
  <c r="L1597" i="1"/>
  <c r="K1597" i="1"/>
  <c r="N1596" i="1"/>
  <c r="L1596" i="1"/>
  <c r="K1596" i="1"/>
  <c r="N1595" i="1"/>
  <c r="L1595" i="1"/>
  <c r="K1595" i="1"/>
  <c r="N1594" i="1"/>
  <c r="L1594" i="1"/>
  <c r="K1594" i="1"/>
  <c r="N1593" i="1"/>
  <c r="L1593" i="1"/>
  <c r="K1593" i="1"/>
  <c r="N1592" i="1"/>
  <c r="L1592" i="1"/>
  <c r="K1592" i="1"/>
  <c r="N1591" i="1"/>
  <c r="L1591" i="1"/>
  <c r="K1591" i="1"/>
  <c r="N1590" i="1"/>
  <c r="L1590" i="1"/>
  <c r="K1590" i="1"/>
  <c r="N1589" i="1"/>
  <c r="L1589" i="1"/>
  <c r="K1589" i="1"/>
  <c r="N1588" i="1"/>
  <c r="L1588" i="1"/>
  <c r="K1588" i="1"/>
  <c r="N1587" i="1"/>
  <c r="L1587" i="1"/>
  <c r="K1587" i="1"/>
  <c r="N1586" i="1"/>
  <c r="L1586" i="1"/>
  <c r="K1586" i="1"/>
  <c r="N1585" i="1"/>
  <c r="L1585" i="1"/>
  <c r="K1585" i="1"/>
  <c r="N1584" i="1"/>
  <c r="L1584" i="1"/>
  <c r="K1584" i="1"/>
  <c r="N1583" i="1"/>
  <c r="L1583" i="1"/>
  <c r="K1583" i="1"/>
  <c r="N1582" i="1"/>
  <c r="L1582" i="1"/>
  <c r="K1582" i="1"/>
  <c r="N1581" i="1"/>
  <c r="L1581" i="1"/>
  <c r="K1581" i="1"/>
  <c r="N1580" i="1"/>
  <c r="L1580" i="1"/>
  <c r="K1580" i="1"/>
  <c r="N1579" i="1"/>
  <c r="L1579" i="1"/>
  <c r="K1579" i="1"/>
  <c r="N1578" i="1"/>
  <c r="L1578" i="1"/>
  <c r="K1578" i="1"/>
  <c r="N1577" i="1"/>
  <c r="L1577" i="1"/>
  <c r="K1577" i="1"/>
  <c r="N1576" i="1"/>
  <c r="L1576" i="1"/>
  <c r="K1576" i="1"/>
  <c r="N1575" i="1"/>
  <c r="L1575" i="1"/>
  <c r="K1575" i="1"/>
  <c r="N1574" i="1"/>
  <c r="L1574" i="1"/>
  <c r="K1574" i="1"/>
  <c r="N1573" i="1"/>
  <c r="L1573" i="1"/>
  <c r="K1573" i="1"/>
  <c r="N1572" i="1"/>
  <c r="L1572" i="1"/>
  <c r="K1572" i="1"/>
  <c r="N1571" i="1"/>
  <c r="L1571" i="1"/>
  <c r="K1571" i="1"/>
  <c r="N1570" i="1"/>
  <c r="L1570" i="1"/>
  <c r="K1570" i="1"/>
  <c r="N1569" i="1"/>
  <c r="L1569" i="1"/>
  <c r="K1569" i="1"/>
  <c r="N1568" i="1"/>
  <c r="L1568" i="1"/>
  <c r="K1568" i="1"/>
  <c r="N1567" i="1"/>
  <c r="L1567" i="1"/>
  <c r="K1567" i="1"/>
  <c r="N1566" i="1"/>
  <c r="L1566" i="1"/>
  <c r="K1566" i="1"/>
  <c r="N1565" i="1"/>
  <c r="L1565" i="1"/>
  <c r="K1565" i="1"/>
  <c r="N1564" i="1"/>
  <c r="L1564" i="1"/>
  <c r="K1564" i="1"/>
  <c r="N1563" i="1"/>
  <c r="L1563" i="1"/>
  <c r="K1563" i="1"/>
  <c r="N1562" i="1"/>
  <c r="L1562" i="1"/>
  <c r="K1562" i="1"/>
  <c r="N1561" i="1"/>
  <c r="L1561" i="1"/>
  <c r="K1561" i="1"/>
  <c r="N1560" i="1"/>
  <c r="L1560" i="1"/>
  <c r="K1560" i="1"/>
  <c r="N1559" i="1"/>
  <c r="L1559" i="1"/>
  <c r="K1559" i="1"/>
  <c r="N1558" i="1"/>
  <c r="L1558" i="1"/>
  <c r="K1558" i="1"/>
  <c r="N1557" i="1"/>
  <c r="L1557" i="1"/>
  <c r="K1557" i="1"/>
  <c r="N1556" i="1"/>
  <c r="L1556" i="1"/>
  <c r="K1556" i="1"/>
  <c r="N1555" i="1"/>
  <c r="L1555" i="1"/>
  <c r="K1555" i="1"/>
  <c r="N1554" i="1"/>
  <c r="L1554" i="1"/>
  <c r="K1554" i="1"/>
  <c r="N1553" i="1"/>
  <c r="L1553" i="1"/>
  <c r="K1553" i="1"/>
  <c r="N1552" i="1"/>
  <c r="L1552" i="1"/>
  <c r="K1552" i="1"/>
  <c r="N1551" i="1"/>
  <c r="L1551" i="1"/>
  <c r="K1551" i="1"/>
  <c r="N1550" i="1"/>
  <c r="L1550" i="1"/>
  <c r="K1550" i="1"/>
  <c r="N1549" i="1"/>
  <c r="L1549" i="1"/>
  <c r="K1549" i="1"/>
  <c r="N1548" i="1"/>
  <c r="L1548" i="1"/>
  <c r="K1548" i="1"/>
  <c r="N1547" i="1"/>
  <c r="L1547" i="1"/>
  <c r="K1547" i="1"/>
  <c r="N1546" i="1"/>
  <c r="L1546" i="1"/>
  <c r="K1546" i="1"/>
  <c r="N1545" i="1"/>
  <c r="L1545" i="1"/>
  <c r="K1545" i="1"/>
  <c r="N1544" i="1"/>
  <c r="L1544" i="1"/>
  <c r="K1544" i="1"/>
  <c r="N1543" i="1"/>
  <c r="L1543" i="1"/>
  <c r="K1543" i="1"/>
  <c r="N1542" i="1"/>
  <c r="L1542" i="1"/>
  <c r="K1542" i="1"/>
  <c r="N1541" i="1"/>
  <c r="L1541" i="1"/>
  <c r="K1541" i="1"/>
  <c r="N1540" i="1"/>
  <c r="L1540" i="1"/>
  <c r="K1540" i="1"/>
  <c r="N1539" i="1"/>
  <c r="L1539" i="1"/>
  <c r="K1539" i="1"/>
  <c r="N1538" i="1"/>
  <c r="L1538" i="1"/>
  <c r="K1538" i="1"/>
  <c r="N1537" i="1"/>
  <c r="L1537" i="1"/>
  <c r="K1537" i="1"/>
  <c r="N1536" i="1"/>
  <c r="L1536" i="1"/>
  <c r="K1536" i="1"/>
  <c r="N1535" i="1"/>
  <c r="L1535" i="1"/>
  <c r="K1535" i="1"/>
  <c r="N1534" i="1"/>
  <c r="L1534" i="1"/>
  <c r="K1534" i="1"/>
  <c r="N1533" i="1"/>
  <c r="L1533" i="1"/>
  <c r="K1533" i="1"/>
  <c r="N1532" i="1"/>
  <c r="L1532" i="1"/>
  <c r="K1532" i="1"/>
  <c r="N1531" i="1"/>
  <c r="L1531" i="1"/>
  <c r="K1531" i="1"/>
  <c r="N1530" i="1"/>
  <c r="L1530" i="1"/>
  <c r="K1530" i="1"/>
  <c r="N1529" i="1"/>
  <c r="L1529" i="1"/>
  <c r="K1529" i="1"/>
  <c r="N1528" i="1"/>
  <c r="L1528" i="1"/>
  <c r="K1528" i="1"/>
  <c r="N1527" i="1"/>
  <c r="L1527" i="1"/>
  <c r="K1527" i="1"/>
  <c r="N1526" i="1"/>
  <c r="L1526" i="1"/>
  <c r="K1526" i="1"/>
  <c r="N1525" i="1"/>
  <c r="L1525" i="1"/>
  <c r="K1525" i="1"/>
  <c r="N1524" i="1"/>
  <c r="L1524" i="1"/>
  <c r="K1524" i="1"/>
  <c r="N1523" i="1"/>
  <c r="L1523" i="1"/>
  <c r="K1523" i="1"/>
  <c r="N1522" i="1"/>
  <c r="L1522" i="1"/>
  <c r="K1522" i="1"/>
  <c r="N1521" i="1"/>
  <c r="L1521" i="1"/>
  <c r="K1521" i="1"/>
  <c r="N1520" i="1"/>
  <c r="L1520" i="1"/>
  <c r="K1520" i="1"/>
  <c r="N1519" i="1"/>
  <c r="L1519" i="1"/>
  <c r="K1519" i="1"/>
  <c r="N1518" i="1"/>
  <c r="L1518" i="1"/>
  <c r="K1518" i="1"/>
  <c r="N1517" i="1"/>
  <c r="L1517" i="1"/>
  <c r="K1517" i="1"/>
  <c r="N1516" i="1"/>
  <c r="L1516" i="1"/>
  <c r="K1516" i="1"/>
  <c r="N1515" i="1"/>
  <c r="L1515" i="1"/>
  <c r="K1515" i="1"/>
  <c r="N1514" i="1"/>
  <c r="L1514" i="1"/>
  <c r="K1514" i="1"/>
  <c r="N1513" i="1"/>
  <c r="L1513" i="1"/>
  <c r="K1513" i="1"/>
  <c r="N1512" i="1"/>
  <c r="L1512" i="1"/>
  <c r="K1512" i="1"/>
  <c r="N1511" i="1"/>
  <c r="L1511" i="1"/>
  <c r="K1511" i="1"/>
  <c r="N1510" i="1"/>
  <c r="L1510" i="1"/>
  <c r="K1510" i="1"/>
  <c r="N1509" i="1"/>
  <c r="L1509" i="1"/>
  <c r="K1509" i="1"/>
  <c r="N1508" i="1"/>
  <c r="L1508" i="1"/>
  <c r="K1508" i="1"/>
  <c r="N1507" i="1"/>
  <c r="L1507" i="1"/>
  <c r="K1507" i="1"/>
  <c r="N1506" i="1"/>
  <c r="L1506" i="1"/>
  <c r="K1506" i="1"/>
  <c r="N1505" i="1"/>
  <c r="L1505" i="1"/>
  <c r="K1505" i="1"/>
  <c r="N1504" i="1"/>
  <c r="L1504" i="1"/>
  <c r="K1504" i="1"/>
  <c r="N1503" i="1"/>
  <c r="L1503" i="1"/>
  <c r="K1503" i="1"/>
  <c r="N1502" i="1"/>
  <c r="L1502" i="1"/>
  <c r="K1502" i="1"/>
  <c r="N1501" i="1"/>
  <c r="L1501" i="1"/>
  <c r="K1501" i="1"/>
  <c r="N1500" i="1"/>
  <c r="L1500" i="1"/>
  <c r="K1500" i="1"/>
  <c r="N1499" i="1"/>
  <c r="L1499" i="1"/>
  <c r="K1499" i="1"/>
  <c r="N1498" i="1"/>
  <c r="L1498" i="1"/>
  <c r="K1498" i="1"/>
  <c r="N1497" i="1"/>
  <c r="L1497" i="1"/>
  <c r="K1497" i="1"/>
  <c r="N1496" i="1"/>
  <c r="L1496" i="1"/>
  <c r="K1496" i="1"/>
  <c r="N1495" i="1"/>
  <c r="L1495" i="1"/>
  <c r="K1495" i="1"/>
  <c r="N1494" i="1"/>
  <c r="L1494" i="1"/>
  <c r="K1494" i="1"/>
  <c r="N1493" i="1"/>
  <c r="L1493" i="1"/>
  <c r="K1493" i="1"/>
  <c r="N1492" i="1"/>
  <c r="L1492" i="1"/>
  <c r="K1492" i="1"/>
  <c r="N1491" i="1"/>
  <c r="L1491" i="1"/>
  <c r="K1491" i="1"/>
  <c r="N1490" i="1"/>
  <c r="L1490" i="1"/>
  <c r="K1490" i="1"/>
  <c r="N1489" i="1"/>
  <c r="L1489" i="1"/>
  <c r="K1489" i="1"/>
  <c r="N1488" i="1"/>
  <c r="L1488" i="1"/>
  <c r="K1488" i="1"/>
  <c r="N1487" i="1"/>
  <c r="L1487" i="1"/>
  <c r="K1487" i="1"/>
  <c r="N1486" i="1"/>
  <c r="L1486" i="1"/>
  <c r="K1486" i="1"/>
  <c r="N1485" i="1"/>
  <c r="L1485" i="1"/>
  <c r="K1485" i="1"/>
  <c r="N1484" i="1"/>
  <c r="L1484" i="1"/>
  <c r="K1484" i="1"/>
  <c r="N1483" i="1"/>
  <c r="L1483" i="1"/>
  <c r="K1483" i="1"/>
  <c r="N1482" i="1"/>
  <c r="L1482" i="1"/>
  <c r="K1482" i="1"/>
  <c r="N1481" i="1"/>
  <c r="L1481" i="1"/>
  <c r="K1481" i="1"/>
  <c r="N1480" i="1"/>
  <c r="L1480" i="1"/>
  <c r="K1480" i="1"/>
  <c r="N1479" i="1"/>
  <c r="L1479" i="1"/>
  <c r="K1479" i="1"/>
  <c r="N1478" i="1"/>
  <c r="L1478" i="1"/>
  <c r="K1478" i="1"/>
  <c r="N1477" i="1"/>
  <c r="L1477" i="1"/>
  <c r="K1477" i="1"/>
  <c r="N1476" i="1"/>
  <c r="L1476" i="1"/>
  <c r="K1476" i="1"/>
  <c r="N1475" i="1"/>
  <c r="L1475" i="1"/>
  <c r="K1475" i="1"/>
  <c r="N1474" i="1"/>
  <c r="L1474" i="1"/>
  <c r="K1474" i="1"/>
  <c r="N1473" i="1"/>
  <c r="L1473" i="1"/>
  <c r="K1473" i="1"/>
  <c r="N1472" i="1"/>
  <c r="L1472" i="1"/>
  <c r="K1472" i="1"/>
  <c r="N1471" i="1"/>
  <c r="L1471" i="1"/>
  <c r="K1471" i="1"/>
  <c r="N1470" i="1"/>
  <c r="L1470" i="1"/>
  <c r="K1470" i="1"/>
  <c r="N1469" i="1"/>
  <c r="L1469" i="1"/>
  <c r="K1469" i="1"/>
  <c r="N1468" i="1"/>
  <c r="L1468" i="1"/>
  <c r="K1468" i="1"/>
  <c r="N1467" i="1"/>
  <c r="L1467" i="1"/>
  <c r="K1467" i="1"/>
  <c r="N1466" i="1"/>
  <c r="L1466" i="1"/>
  <c r="K1466" i="1"/>
  <c r="N1465" i="1"/>
  <c r="L1465" i="1"/>
  <c r="K1465" i="1"/>
  <c r="N1464" i="1"/>
  <c r="L1464" i="1"/>
  <c r="K1464" i="1"/>
  <c r="N1463" i="1"/>
  <c r="L1463" i="1"/>
  <c r="K1463" i="1"/>
  <c r="N1462" i="1"/>
  <c r="L1462" i="1"/>
  <c r="K1462" i="1"/>
  <c r="N1461" i="1"/>
  <c r="L1461" i="1"/>
  <c r="K1461" i="1"/>
  <c r="N1460" i="1"/>
  <c r="L1460" i="1"/>
  <c r="K1460" i="1"/>
  <c r="N1459" i="1"/>
  <c r="L1459" i="1"/>
  <c r="K1459" i="1"/>
  <c r="N1458" i="1"/>
  <c r="L1458" i="1"/>
  <c r="K1458" i="1"/>
  <c r="N1457" i="1"/>
  <c r="L1457" i="1"/>
  <c r="K1457" i="1"/>
  <c r="N1456" i="1"/>
  <c r="L1456" i="1"/>
  <c r="K1456" i="1"/>
  <c r="N1455" i="1"/>
  <c r="L1455" i="1"/>
  <c r="K1455" i="1"/>
  <c r="N1454" i="1"/>
  <c r="L1454" i="1"/>
  <c r="K1454" i="1"/>
  <c r="N1453" i="1"/>
  <c r="L1453" i="1"/>
  <c r="K1453" i="1"/>
  <c r="N1452" i="1"/>
  <c r="L1452" i="1"/>
  <c r="K1452" i="1"/>
  <c r="N1451" i="1"/>
  <c r="L1451" i="1"/>
  <c r="K1451" i="1"/>
  <c r="N1450" i="1"/>
  <c r="L1450" i="1"/>
  <c r="K1450" i="1"/>
  <c r="N1449" i="1"/>
  <c r="L1449" i="1"/>
  <c r="K1449" i="1"/>
  <c r="N1448" i="1"/>
  <c r="L1448" i="1"/>
  <c r="K1448" i="1"/>
  <c r="N1447" i="1"/>
  <c r="L1447" i="1"/>
  <c r="K1447" i="1"/>
  <c r="N1446" i="1"/>
  <c r="L1446" i="1"/>
  <c r="K1446" i="1"/>
  <c r="N1445" i="1"/>
  <c r="L1445" i="1"/>
  <c r="K1445" i="1"/>
  <c r="N1444" i="1"/>
  <c r="L1444" i="1"/>
  <c r="K1444" i="1"/>
  <c r="N1443" i="1"/>
  <c r="L1443" i="1"/>
  <c r="K1443" i="1"/>
  <c r="N1442" i="1"/>
  <c r="L1442" i="1"/>
  <c r="K1442" i="1"/>
  <c r="N1441" i="1"/>
  <c r="L1441" i="1"/>
  <c r="K1441" i="1"/>
  <c r="N1440" i="1"/>
  <c r="L1440" i="1"/>
  <c r="K1440" i="1"/>
  <c r="N1439" i="1"/>
  <c r="L1439" i="1"/>
  <c r="K1439" i="1"/>
  <c r="N1438" i="1"/>
  <c r="L1438" i="1"/>
  <c r="K1438" i="1"/>
  <c r="N1437" i="1"/>
  <c r="L1437" i="1"/>
  <c r="K1437" i="1"/>
  <c r="N1436" i="1"/>
  <c r="L1436" i="1"/>
  <c r="K1436" i="1"/>
  <c r="N1435" i="1"/>
  <c r="L1435" i="1"/>
  <c r="K1435" i="1"/>
  <c r="N1434" i="1"/>
  <c r="L1434" i="1"/>
  <c r="K1434" i="1"/>
  <c r="N1433" i="1"/>
  <c r="L1433" i="1"/>
  <c r="K1433" i="1"/>
  <c r="N1432" i="1"/>
  <c r="L1432" i="1"/>
  <c r="K1432" i="1"/>
  <c r="N1431" i="1"/>
  <c r="L1431" i="1"/>
  <c r="K1431" i="1"/>
  <c r="N1430" i="1"/>
  <c r="L1430" i="1"/>
  <c r="K1430" i="1"/>
  <c r="N1429" i="1"/>
  <c r="L1429" i="1"/>
  <c r="K1429" i="1"/>
  <c r="N1428" i="1"/>
  <c r="L1428" i="1"/>
  <c r="K1428" i="1"/>
  <c r="N1427" i="1"/>
  <c r="L1427" i="1"/>
  <c r="K1427" i="1"/>
  <c r="N1426" i="1"/>
  <c r="L1426" i="1"/>
  <c r="K1426" i="1"/>
  <c r="N1425" i="1"/>
  <c r="L1425" i="1"/>
  <c r="K1425" i="1"/>
  <c r="N1424" i="1"/>
  <c r="L1424" i="1"/>
  <c r="K1424" i="1"/>
  <c r="N1423" i="1"/>
  <c r="L1423" i="1"/>
  <c r="K1423" i="1"/>
  <c r="N1422" i="1"/>
  <c r="L1422" i="1"/>
  <c r="K1422" i="1"/>
  <c r="N1421" i="1"/>
  <c r="L1421" i="1"/>
  <c r="K1421" i="1"/>
  <c r="N1420" i="1"/>
  <c r="L1420" i="1"/>
  <c r="K1420" i="1"/>
  <c r="N1419" i="1"/>
  <c r="L1419" i="1"/>
  <c r="K1419" i="1"/>
  <c r="N1418" i="1"/>
  <c r="L1418" i="1"/>
  <c r="K1418" i="1"/>
  <c r="N1417" i="1"/>
  <c r="L1417" i="1"/>
  <c r="K1417" i="1"/>
  <c r="N1416" i="1"/>
  <c r="L1416" i="1"/>
  <c r="K1416" i="1"/>
  <c r="N1415" i="1"/>
  <c r="L1415" i="1"/>
  <c r="K1415" i="1"/>
  <c r="N1414" i="1"/>
  <c r="L1414" i="1"/>
  <c r="K1414" i="1"/>
  <c r="N1413" i="1"/>
  <c r="L1413" i="1"/>
  <c r="K1413" i="1"/>
  <c r="N1412" i="1"/>
  <c r="L1412" i="1"/>
  <c r="K1412" i="1"/>
  <c r="N1411" i="1"/>
  <c r="L1411" i="1"/>
  <c r="K1411" i="1"/>
  <c r="N1410" i="1"/>
  <c r="L1410" i="1"/>
  <c r="K1410" i="1"/>
  <c r="N1409" i="1"/>
  <c r="L1409" i="1"/>
  <c r="K1409" i="1"/>
  <c r="N1408" i="1"/>
  <c r="L1408" i="1"/>
  <c r="K1408" i="1"/>
  <c r="N1407" i="1"/>
  <c r="L1407" i="1"/>
  <c r="K1407" i="1"/>
  <c r="N1406" i="1"/>
  <c r="L1406" i="1"/>
  <c r="K1406" i="1"/>
  <c r="N1405" i="1"/>
  <c r="L1405" i="1"/>
  <c r="K1405" i="1"/>
  <c r="N1404" i="1"/>
  <c r="L1404" i="1"/>
  <c r="K1404" i="1"/>
  <c r="N1403" i="1"/>
  <c r="L1403" i="1"/>
  <c r="K1403" i="1"/>
  <c r="N1402" i="1"/>
  <c r="L1402" i="1"/>
  <c r="K1402" i="1"/>
  <c r="N1401" i="1"/>
  <c r="L1401" i="1"/>
  <c r="K1401" i="1"/>
  <c r="N1400" i="1"/>
  <c r="L1400" i="1"/>
  <c r="K1400" i="1"/>
  <c r="N1399" i="1"/>
  <c r="L1399" i="1"/>
  <c r="K1399" i="1"/>
  <c r="N1398" i="1"/>
  <c r="L1398" i="1"/>
  <c r="K1398" i="1"/>
  <c r="N1397" i="1"/>
  <c r="L1397" i="1"/>
  <c r="K1397" i="1"/>
  <c r="N1396" i="1"/>
  <c r="L1396" i="1"/>
  <c r="K1396" i="1"/>
  <c r="N1395" i="1"/>
  <c r="L1395" i="1"/>
  <c r="K1395" i="1"/>
  <c r="N1394" i="1"/>
  <c r="L1394" i="1"/>
  <c r="K1394" i="1"/>
  <c r="N1393" i="1"/>
  <c r="L1393" i="1"/>
  <c r="K1393" i="1"/>
  <c r="N1392" i="1"/>
  <c r="L1392" i="1"/>
  <c r="K1392" i="1"/>
  <c r="N1391" i="1"/>
  <c r="L1391" i="1"/>
  <c r="K1391" i="1"/>
  <c r="N1390" i="1"/>
  <c r="L1390" i="1"/>
  <c r="K1390" i="1"/>
  <c r="N1389" i="1"/>
  <c r="L1389" i="1"/>
  <c r="K1389" i="1"/>
  <c r="N1388" i="1"/>
  <c r="L1388" i="1"/>
  <c r="K1388" i="1"/>
  <c r="N1387" i="1"/>
  <c r="L1387" i="1"/>
  <c r="K1387" i="1"/>
  <c r="N1386" i="1"/>
  <c r="L1386" i="1"/>
  <c r="K1386" i="1"/>
  <c r="N1385" i="1"/>
  <c r="L1385" i="1"/>
  <c r="K1385" i="1"/>
  <c r="N1384" i="1"/>
  <c r="L1384" i="1"/>
  <c r="K1384" i="1"/>
  <c r="N1383" i="1"/>
  <c r="L1383" i="1"/>
  <c r="K1383" i="1"/>
  <c r="N1382" i="1"/>
  <c r="L1382" i="1"/>
  <c r="K1382" i="1"/>
  <c r="N1381" i="1"/>
  <c r="L1381" i="1"/>
  <c r="K1381" i="1"/>
  <c r="N1380" i="1"/>
  <c r="L1380" i="1"/>
  <c r="K1380" i="1"/>
  <c r="N1379" i="1"/>
  <c r="L1379" i="1"/>
  <c r="K1379" i="1"/>
  <c r="N1378" i="1"/>
  <c r="L1378" i="1"/>
  <c r="K1378" i="1"/>
  <c r="N1377" i="1"/>
  <c r="L1377" i="1"/>
  <c r="K1377" i="1"/>
  <c r="N1376" i="1"/>
  <c r="L1376" i="1"/>
  <c r="K1376" i="1"/>
  <c r="N1375" i="1"/>
  <c r="L1375" i="1"/>
  <c r="K1375" i="1"/>
  <c r="N1374" i="1"/>
  <c r="L1374" i="1"/>
  <c r="K1374" i="1"/>
  <c r="N1373" i="1"/>
  <c r="L1373" i="1"/>
  <c r="K1373" i="1"/>
  <c r="N1372" i="1"/>
  <c r="L1372" i="1"/>
  <c r="K1372" i="1"/>
  <c r="N1371" i="1"/>
  <c r="L1371" i="1"/>
  <c r="K1371" i="1"/>
  <c r="N1370" i="1"/>
  <c r="L1370" i="1"/>
  <c r="K1370" i="1"/>
  <c r="N1369" i="1"/>
  <c r="L1369" i="1"/>
  <c r="K1369" i="1"/>
  <c r="N1368" i="1"/>
  <c r="L1368" i="1"/>
  <c r="K1368" i="1"/>
  <c r="N1367" i="1"/>
  <c r="L1367" i="1"/>
  <c r="K1367" i="1"/>
  <c r="N1366" i="1"/>
  <c r="L1366" i="1"/>
  <c r="K1366" i="1"/>
  <c r="N1365" i="1"/>
  <c r="L1365" i="1"/>
  <c r="K1365" i="1"/>
  <c r="N1364" i="1"/>
  <c r="L1364" i="1"/>
  <c r="K1364" i="1"/>
  <c r="N1363" i="1"/>
  <c r="L1363" i="1"/>
  <c r="K1363" i="1"/>
  <c r="N1362" i="1"/>
  <c r="L1362" i="1"/>
  <c r="K1362" i="1"/>
  <c r="N1361" i="1"/>
  <c r="L1361" i="1"/>
  <c r="K1361" i="1"/>
  <c r="N1360" i="1"/>
  <c r="L1360" i="1"/>
  <c r="K1360" i="1"/>
  <c r="N1359" i="1"/>
  <c r="L1359" i="1"/>
  <c r="K1359" i="1"/>
  <c r="N1358" i="1"/>
  <c r="L1358" i="1"/>
  <c r="K1358" i="1"/>
  <c r="N1357" i="1"/>
  <c r="L1357" i="1"/>
  <c r="K1357" i="1"/>
  <c r="N1356" i="1"/>
  <c r="L1356" i="1"/>
  <c r="K1356" i="1"/>
  <c r="N1355" i="1"/>
  <c r="L1355" i="1"/>
  <c r="K1355" i="1"/>
  <c r="N1354" i="1"/>
  <c r="L1354" i="1"/>
  <c r="K1354" i="1"/>
  <c r="N1353" i="1"/>
  <c r="L1353" i="1"/>
  <c r="K1353" i="1"/>
  <c r="N1352" i="1"/>
  <c r="L1352" i="1"/>
  <c r="K1352" i="1"/>
  <c r="N1351" i="1"/>
  <c r="L1351" i="1"/>
  <c r="K1351" i="1"/>
  <c r="N1350" i="1"/>
  <c r="L1350" i="1"/>
  <c r="K1350" i="1"/>
  <c r="N1349" i="1"/>
  <c r="L1349" i="1"/>
  <c r="K1349" i="1"/>
  <c r="N1348" i="1"/>
  <c r="L1348" i="1"/>
  <c r="K1348" i="1"/>
  <c r="N1347" i="1"/>
  <c r="L1347" i="1"/>
  <c r="K1347" i="1"/>
  <c r="N1346" i="1"/>
  <c r="L1346" i="1"/>
  <c r="K1346" i="1"/>
  <c r="N1345" i="1"/>
  <c r="L1345" i="1"/>
  <c r="K1345" i="1"/>
  <c r="N1344" i="1"/>
  <c r="L1344" i="1"/>
  <c r="K1344" i="1"/>
  <c r="N1343" i="1"/>
  <c r="L1343" i="1"/>
  <c r="K1343" i="1"/>
  <c r="N1342" i="1"/>
  <c r="L1342" i="1"/>
  <c r="K1342" i="1"/>
  <c r="N1341" i="1"/>
  <c r="L1341" i="1"/>
  <c r="K1341" i="1"/>
  <c r="N1340" i="1"/>
  <c r="L1340" i="1"/>
  <c r="K1340" i="1"/>
  <c r="N1339" i="1"/>
  <c r="L1339" i="1"/>
  <c r="K1339" i="1"/>
  <c r="N1338" i="1"/>
  <c r="L1338" i="1"/>
  <c r="K1338" i="1"/>
  <c r="N1337" i="1"/>
  <c r="L1337" i="1"/>
  <c r="K1337" i="1"/>
  <c r="N1336" i="1"/>
  <c r="L1336" i="1"/>
  <c r="K1336" i="1"/>
  <c r="N1335" i="1"/>
  <c r="L1335" i="1"/>
  <c r="K1335" i="1"/>
  <c r="N1334" i="1"/>
  <c r="L1334" i="1"/>
  <c r="K1334" i="1"/>
  <c r="N1333" i="1"/>
  <c r="L1333" i="1"/>
  <c r="K1333" i="1"/>
  <c r="N1332" i="1"/>
  <c r="L1332" i="1"/>
  <c r="K1332" i="1"/>
  <c r="N1331" i="1"/>
  <c r="L1331" i="1"/>
  <c r="K1331" i="1"/>
  <c r="N1330" i="1"/>
  <c r="L1330" i="1"/>
  <c r="K1330" i="1"/>
  <c r="N1329" i="1"/>
  <c r="L1329" i="1"/>
  <c r="K1329" i="1"/>
  <c r="N1328" i="1"/>
  <c r="L1328" i="1"/>
  <c r="K1328" i="1"/>
  <c r="N1327" i="1"/>
  <c r="L1327" i="1"/>
  <c r="K1327" i="1"/>
  <c r="N1326" i="1"/>
  <c r="L1326" i="1"/>
  <c r="K1326" i="1"/>
  <c r="N1325" i="1"/>
  <c r="L1325" i="1"/>
  <c r="K1325" i="1"/>
  <c r="N1324" i="1"/>
  <c r="L1324" i="1"/>
  <c r="K1324" i="1"/>
  <c r="N1323" i="1"/>
  <c r="L1323" i="1"/>
  <c r="K1323" i="1"/>
  <c r="N1322" i="1"/>
  <c r="L1322" i="1"/>
  <c r="K1322" i="1"/>
  <c r="N1321" i="1"/>
  <c r="L1321" i="1"/>
  <c r="K1321" i="1"/>
  <c r="N1320" i="1"/>
  <c r="L1320" i="1"/>
  <c r="K1320" i="1"/>
  <c r="N1319" i="1"/>
  <c r="L1319" i="1"/>
  <c r="K1319" i="1"/>
  <c r="N1318" i="1"/>
  <c r="L1318" i="1"/>
  <c r="K1318" i="1"/>
  <c r="N1317" i="1"/>
  <c r="L1317" i="1"/>
  <c r="K1317" i="1"/>
  <c r="N1316" i="1"/>
  <c r="L1316" i="1"/>
  <c r="K1316" i="1"/>
  <c r="N1315" i="1"/>
  <c r="L1315" i="1"/>
  <c r="K1315" i="1"/>
  <c r="N1314" i="1"/>
  <c r="L1314" i="1"/>
  <c r="K1314" i="1"/>
  <c r="N1313" i="1"/>
  <c r="L1313" i="1"/>
  <c r="K1313" i="1"/>
  <c r="N1312" i="1"/>
  <c r="L1312" i="1"/>
  <c r="K1312" i="1"/>
  <c r="N1311" i="1"/>
  <c r="L1311" i="1"/>
  <c r="K1311" i="1"/>
  <c r="N1310" i="1"/>
  <c r="L1310" i="1"/>
  <c r="K1310" i="1"/>
  <c r="N1309" i="1"/>
  <c r="L1309" i="1"/>
  <c r="K1309" i="1"/>
  <c r="N1308" i="1"/>
  <c r="L1308" i="1"/>
  <c r="K1308" i="1"/>
  <c r="N1307" i="1"/>
  <c r="L1307" i="1"/>
  <c r="K1307" i="1"/>
  <c r="N1306" i="1"/>
  <c r="L1306" i="1"/>
  <c r="K1306" i="1"/>
  <c r="N1305" i="1"/>
  <c r="L1305" i="1"/>
  <c r="K1305" i="1"/>
  <c r="N1304" i="1"/>
  <c r="L1304" i="1"/>
  <c r="K1304" i="1"/>
  <c r="N1303" i="1"/>
  <c r="L1303" i="1"/>
  <c r="K1303" i="1"/>
  <c r="N1302" i="1"/>
  <c r="L1302" i="1"/>
  <c r="K1302" i="1"/>
  <c r="N1301" i="1"/>
  <c r="L1301" i="1"/>
  <c r="K1301" i="1"/>
  <c r="N1300" i="1"/>
  <c r="L1300" i="1"/>
  <c r="K1300" i="1"/>
  <c r="N1299" i="1"/>
  <c r="L1299" i="1"/>
  <c r="K1299" i="1"/>
  <c r="N1298" i="1"/>
  <c r="L1298" i="1"/>
  <c r="K1298" i="1"/>
  <c r="N1297" i="1"/>
  <c r="L1297" i="1"/>
  <c r="K1297" i="1"/>
  <c r="N1296" i="1"/>
  <c r="L1296" i="1"/>
  <c r="K1296" i="1"/>
  <c r="N1295" i="1"/>
  <c r="L1295" i="1"/>
  <c r="K1295" i="1"/>
  <c r="N1294" i="1"/>
  <c r="L1294" i="1"/>
  <c r="K1294" i="1"/>
  <c r="N1293" i="1"/>
  <c r="L1293" i="1"/>
  <c r="K1293" i="1"/>
  <c r="N1292" i="1"/>
  <c r="L1292" i="1"/>
  <c r="K1292" i="1"/>
  <c r="N1291" i="1"/>
  <c r="L1291" i="1"/>
  <c r="K1291" i="1"/>
  <c r="N1290" i="1"/>
  <c r="L1290" i="1"/>
  <c r="K1290" i="1"/>
  <c r="N1289" i="1"/>
  <c r="L1289" i="1"/>
  <c r="K1289" i="1"/>
  <c r="N1288" i="1"/>
  <c r="L1288" i="1"/>
  <c r="K1288" i="1"/>
  <c r="N1287" i="1"/>
  <c r="L1287" i="1"/>
  <c r="K1287" i="1"/>
  <c r="N1286" i="1"/>
  <c r="L1286" i="1"/>
  <c r="K1286" i="1"/>
  <c r="N1285" i="1"/>
  <c r="L1285" i="1"/>
  <c r="K1285" i="1"/>
  <c r="N1284" i="1"/>
  <c r="L1284" i="1"/>
  <c r="K1284" i="1"/>
  <c r="N1283" i="1"/>
  <c r="L1283" i="1"/>
  <c r="K1283" i="1"/>
  <c r="N1282" i="1"/>
  <c r="L1282" i="1"/>
  <c r="K1282" i="1"/>
  <c r="N1281" i="1"/>
  <c r="L1281" i="1"/>
  <c r="K1281" i="1"/>
  <c r="N1280" i="1"/>
  <c r="L1280" i="1"/>
  <c r="K1280" i="1"/>
  <c r="N1279" i="1"/>
  <c r="L1279" i="1"/>
  <c r="K1279" i="1"/>
  <c r="N1278" i="1"/>
  <c r="L1278" i="1"/>
  <c r="K1278" i="1"/>
  <c r="N1277" i="1"/>
  <c r="L1277" i="1"/>
  <c r="K1277" i="1"/>
  <c r="N1276" i="1"/>
  <c r="L1276" i="1"/>
  <c r="K1276" i="1"/>
  <c r="N1275" i="1"/>
  <c r="L1275" i="1"/>
  <c r="K1275" i="1"/>
  <c r="N1274" i="1"/>
  <c r="L1274" i="1"/>
  <c r="K1274" i="1"/>
  <c r="N1273" i="1"/>
  <c r="L1273" i="1"/>
  <c r="K1273" i="1"/>
  <c r="N1272" i="1"/>
  <c r="L1272" i="1"/>
  <c r="K1272" i="1"/>
  <c r="N1271" i="1"/>
  <c r="L1271" i="1"/>
  <c r="K1271" i="1"/>
  <c r="N1270" i="1"/>
  <c r="L1270" i="1"/>
  <c r="K1270" i="1"/>
  <c r="N1269" i="1"/>
  <c r="L1269" i="1"/>
  <c r="K1269" i="1"/>
  <c r="N1268" i="1"/>
  <c r="L1268" i="1"/>
  <c r="K1268" i="1"/>
  <c r="N1267" i="1"/>
  <c r="L1267" i="1"/>
  <c r="K1267" i="1"/>
  <c r="N1266" i="1"/>
  <c r="L1266" i="1"/>
  <c r="K1266" i="1"/>
  <c r="N1265" i="1"/>
  <c r="L1265" i="1"/>
  <c r="K1265" i="1"/>
  <c r="N1264" i="1"/>
  <c r="L1264" i="1"/>
  <c r="K1264" i="1"/>
  <c r="N1263" i="1"/>
  <c r="L1263" i="1"/>
  <c r="K1263" i="1"/>
  <c r="N1262" i="1"/>
  <c r="L1262" i="1"/>
  <c r="K1262" i="1"/>
  <c r="N1261" i="1"/>
  <c r="L1261" i="1"/>
  <c r="K1261" i="1"/>
  <c r="N1260" i="1"/>
  <c r="L1260" i="1"/>
  <c r="K1260" i="1"/>
  <c r="N1259" i="1"/>
  <c r="L1259" i="1"/>
  <c r="K1259" i="1"/>
  <c r="N1258" i="1"/>
  <c r="L1258" i="1"/>
  <c r="K1258" i="1"/>
  <c r="N1257" i="1"/>
  <c r="L1257" i="1"/>
  <c r="K1257" i="1"/>
  <c r="N1256" i="1"/>
  <c r="L1256" i="1"/>
  <c r="K1256" i="1"/>
  <c r="N1255" i="1"/>
  <c r="L1255" i="1"/>
  <c r="K1255" i="1"/>
  <c r="N1254" i="1"/>
  <c r="L1254" i="1"/>
  <c r="K1254" i="1"/>
  <c r="N1253" i="1"/>
  <c r="L1253" i="1"/>
  <c r="K1253" i="1"/>
  <c r="N1252" i="1"/>
  <c r="L1252" i="1"/>
  <c r="K1252" i="1"/>
  <c r="N1251" i="1"/>
  <c r="L1251" i="1"/>
  <c r="K1251" i="1"/>
  <c r="N1250" i="1"/>
  <c r="L1250" i="1"/>
  <c r="K1250" i="1"/>
  <c r="N1249" i="1"/>
  <c r="L1249" i="1"/>
  <c r="K1249" i="1"/>
  <c r="N1248" i="1"/>
  <c r="L1248" i="1"/>
  <c r="K1248" i="1"/>
  <c r="N1247" i="1"/>
  <c r="L1247" i="1"/>
  <c r="K1247" i="1"/>
  <c r="N1246" i="1"/>
  <c r="L1246" i="1"/>
  <c r="K1246" i="1"/>
  <c r="N1245" i="1"/>
  <c r="L1245" i="1"/>
  <c r="K1245" i="1"/>
  <c r="N1244" i="1"/>
  <c r="L1244" i="1"/>
  <c r="K1244" i="1"/>
  <c r="N1243" i="1"/>
  <c r="L1243" i="1"/>
  <c r="K1243" i="1"/>
  <c r="N1242" i="1"/>
  <c r="L1242" i="1"/>
  <c r="K1242" i="1"/>
  <c r="N1241" i="1"/>
  <c r="L1241" i="1"/>
  <c r="K1241" i="1"/>
  <c r="N1240" i="1"/>
  <c r="L1240" i="1"/>
  <c r="K1240" i="1"/>
  <c r="N1239" i="1"/>
  <c r="L1239" i="1"/>
  <c r="K1239" i="1"/>
  <c r="N1238" i="1"/>
  <c r="L1238" i="1"/>
  <c r="K1238" i="1"/>
  <c r="N1237" i="1"/>
  <c r="L1237" i="1"/>
  <c r="K1237" i="1"/>
  <c r="N1236" i="1"/>
  <c r="L1236" i="1"/>
  <c r="K1236" i="1"/>
  <c r="N1235" i="1"/>
  <c r="L1235" i="1"/>
  <c r="K1235" i="1"/>
  <c r="N1234" i="1"/>
  <c r="L1234" i="1"/>
  <c r="K1234" i="1"/>
  <c r="N1233" i="1"/>
  <c r="L1233" i="1"/>
  <c r="K1233" i="1"/>
  <c r="N1232" i="1"/>
  <c r="L1232" i="1"/>
  <c r="K1232" i="1"/>
  <c r="N1231" i="1"/>
  <c r="L1231" i="1"/>
  <c r="K1231" i="1"/>
  <c r="N1230" i="1"/>
  <c r="L1230" i="1"/>
  <c r="K1230" i="1"/>
  <c r="N1229" i="1"/>
  <c r="L1229" i="1"/>
  <c r="K1229" i="1"/>
  <c r="N1228" i="1"/>
  <c r="L1228" i="1"/>
  <c r="K1228" i="1"/>
  <c r="N1227" i="1"/>
  <c r="L1227" i="1"/>
  <c r="K1227" i="1"/>
  <c r="N1226" i="1"/>
  <c r="L1226" i="1"/>
  <c r="K1226" i="1"/>
  <c r="N1225" i="1"/>
  <c r="L1225" i="1"/>
  <c r="K1225" i="1"/>
  <c r="N1224" i="1"/>
  <c r="L1224" i="1"/>
  <c r="K1224" i="1"/>
  <c r="N1223" i="1"/>
  <c r="L1223" i="1"/>
  <c r="K1223" i="1"/>
  <c r="N1222" i="1"/>
  <c r="L1222" i="1"/>
  <c r="K1222" i="1"/>
  <c r="N1221" i="1"/>
  <c r="L1221" i="1"/>
  <c r="K1221" i="1"/>
  <c r="N1220" i="1"/>
  <c r="L1220" i="1"/>
  <c r="K1220" i="1"/>
  <c r="N1219" i="1"/>
  <c r="L1219" i="1"/>
  <c r="K1219" i="1"/>
  <c r="N1218" i="1"/>
  <c r="L1218" i="1"/>
  <c r="K1218" i="1"/>
  <c r="N1217" i="1"/>
  <c r="L1217" i="1"/>
  <c r="K1217" i="1"/>
  <c r="N1216" i="1"/>
  <c r="L1216" i="1"/>
  <c r="K1216" i="1"/>
  <c r="N1215" i="1"/>
  <c r="L1215" i="1"/>
  <c r="K1215" i="1"/>
  <c r="N1214" i="1"/>
  <c r="L1214" i="1"/>
  <c r="K1214" i="1"/>
  <c r="N1213" i="1"/>
  <c r="L1213" i="1"/>
  <c r="K1213" i="1"/>
  <c r="N1212" i="1"/>
  <c r="L1212" i="1"/>
  <c r="K1212" i="1"/>
  <c r="N1211" i="1"/>
  <c r="L1211" i="1"/>
  <c r="K1211" i="1"/>
  <c r="N1210" i="1"/>
  <c r="L1210" i="1"/>
  <c r="K1210" i="1"/>
  <c r="N1209" i="1"/>
  <c r="L1209" i="1"/>
  <c r="K1209" i="1"/>
  <c r="N1208" i="1"/>
  <c r="L1208" i="1"/>
  <c r="K1208" i="1"/>
  <c r="N1207" i="1"/>
  <c r="L1207" i="1"/>
  <c r="K1207" i="1"/>
  <c r="N1206" i="1"/>
  <c r="L1206" i="1"/>
  <c r="K1206" i="1"/>
  <c r="N1205" i="1"/>
  <c r="L1205" i="1"/>
  <c r="K1205" i="1"/>
  <c r="N1204" i="1"/>
  <c r="L1204" i="1"/>
  <c r="K1204" i="1"/>
  <c r="N1203" i="1"/>
  <c r="L1203" i="1"/>
  <c r="K1203" i="1"/>
  <c r="N1202" i="1"/>
  <c r="L1202" i="1"/>
  <c r="K1202" i="1"/>
  <c r="N1201" i="1"/>
  <c r="L1201" i="1"/>
  <c r="K1201" i="1"/>
  <c r="N1200" i="1"/>
  <c r="L1200" i="1"/>
  <c r="K1200" i="1"/>
  <c r="N1199" i="1"/>
  <c r="L1199" i="1"/>
  <c r="K1199" i="1"/>
  <c r="N1198" i="1"/>
  <c r="L1198" i="1"/>
  <c r="K1198" i="1"/>
  <c r="N1197" i="1"/>
  <c r="L1197" i="1"/>
  <c r="K1197" i="1"/>
  <c r="N1196" i="1"/>
  <c r="L1196" i="1"/>
  <c r="K1196" i="1"/>
  <c r="N1195" i="1"/>
  <c r="L1195" i="1"/>
  <c r="K1195" i="1"/>
  <c r="N1194" i="1"/>
  <c r="L1194" i="1"/>
  <c r="K1194" i="1"/>
  <c r="N1193" i="1"/>
  <c r="L1193" i="1"/>
  <c r="K1193" i="1"/>
  <c r="N1192" i="1"/>
  <c r="L1192" i="1"/>
  <c r="K1192" i="1"/>
  <c r="N1191" i="1"/>
  <c r="L1191" i="1"/>
  <c r="K1191" i="1"/>
  <c r="N1190" i="1"/>
  <c r="L1190" i="1"/>
  <c r="K1190" i="1"/>
  <c r="N1189" i="1"/>
  <c r="L1189" i="1"/>
  <c r="K1189" i="1"/>
  <c r="N1188" i="1"/>
  <c r="L1188" i="1"/>
  <c r="K1188" i="1"/>
  <c r="N1187" i="1"/>
  <c r="L1187" i="1"/>
  <c r="K1187" i="1"/>
  <c r="N1186" i="1"/>
  <c r="L1186" i="1"/>
  <c r="K1186" i="1"/>
  <c r="N1185" i="1"/>
  <c r="L1185" i="1"/>
  <c r="K1185" i="1"/>
  <c r="N1184" i="1"/>
  <c r="L1184" i="1"/>
  <c r="K1184" i="1"/>
  <c r="N1183" i="1"/>
  <c r="L1183" i="1"/>
  <c r="K1183" i="1"/>
  <c r="N1182" i="1"/>
  <c r="L1182" i="1"/>
  <c r="K1182" i="1"/>
  <c r="N1181" i="1"/>
  <c r="L1181" i="1"/>
  <c r="K1181" i="1"/>
  <c r="N1180" i="1"/>
  <c r="L1180" i="1"/>
  <c r="K1180" i="1"/>
  <c r="N1179" i="1"/>
  <c r="L1179" i="1"/>
  <c r="K1179" i="1"/>
  <c r="N1178" i="1"/>
  <c r="L1178" i="1"/>
  <c r="K1178" i="1"/>
  <c r="N1177" i="1"/>
  <c r="L1177" i="1"/>
  <c r="K1177" i="1"/>
  <c r="N1176" i="1"/>
  <c r="L1176" i="1"/>
  <c r="K1176" i="1"/>
  <c r="N1175" i="1"/>
  <c r="L1175" i="1"/>
  <c r="K1175" i="1"/>
  <c r="N1174" i="1"/>
  <c r="L1174" i="1"/>
  <c r="K1174" i="1"/>
  <c r="N1173" i="1"/>
  <c r="L1173" i="1"/>
  <c r="K1173" i="1"/>
  <c r="N1172" i="1"/>
  <c r="L1172" i="1"/>
  <c r="K1172" i="1"/>
  <c r="N1171" i="1"/>
  <c r="L1171" i="1"/>
  <c r="K1171" i="1"/>
  <c r="N1170" i="1"/>
  <c r="L1170" i="1"/>
  <c r="K1170" i="1"/>
  <c r="N1169" i="1"/>
  <c r="L1169" i="1"/>
  <c r="K1169" i="1"/>
  <c r="N1168" i="1"/>
  <c r="L1168" i="1"/>
  <c r="K1168" i="1"/>
  <c r="N1167" i="1"/>
  <c r="L1167" i="1"/>
  <c r="K1167" i="1"/>
  <c r="N1166" i="1"/>
  <c r="L1166" i="1"/>
  <c r="K1166" i="1"/>
  <c r="N1165" i="1"/>
  <c r="L1165" i="1"/>
  <c r="K1165" i="1"/>
  <c r="N1164" i="1"/>
  <c r="L1164" i="1"/>
  <c r="K1164" i="1"/>
  <c r="N1163" i="1"/>
  <c r="L1163" i="1"/>
  <c r="K1163" i="1"/>
  <c r="N1162" i="1"/>
  <c r="L1162" i="1"/>
  <c r="K1162" i="1"/>
  <c r="N1161" i="1"/>
  <c r="L1161" i="1"/>
  <c r="K1161" i="1"/>
  <c r="N1160" i="1"/>
  <c r="L1160" i="1"/>
  <c r="K1160" i="1"/>
  <c r="N1159" i="1"/>
  <c r="L1159" i="1"/>
  <c r="K1159" i="1"/>
  <c r="N1158" i="1"/>
  <c r="L1158" i="1"/>
  <c r="K1158" i="1"/>
  <c r="N1157" i="1"/>
  <c r="L1157" i="1"/>
  <c r="K1157" i="1"/>
  <c r="N1156" i="1"/>
  <c r="L1156" i="1"/>
  <c r="K1156" i="1"/>
  <c r="N1155" i="1"/>
  <c r="L1155" i="1"/>
  <c r="K1155" i="1"/>
  <c r="N1154" i="1"/>
  <c r="L1154" i="1"/>
  <c r="K1154" i="1"/>
  <c r="N1153" i="1"/>
  <c r="L1153" i="1"/>
  <c r="K1153" i="1"/>
  <c r="N1152" i="1"/>
  <c r="L1152" i="1"/>
  <c r="K1152" i="1"/>
  <c r="N1151" i="1"/>
  <c r="L1151" i="1"/>
  <c r="K1151" i="1"/>
  <c r="N1150" i="1"/>
  <c r="L1150" i="1"/>
  <c r="K1150" i="1"/>
  <c r="N1149" i="1"/>
  <c r="L1149" i="1"/>
  <c r="K1149" i="1"/>
  <c r="N1148" i="1"/>
  <c r="L1148" i="1"/>
  <c r="K1148" i="1"/>
  <c r="N1147" i="1"/>
  <c r="L1147" i="1"/>
  <c r="K1147" i="1"/>
  <c r="N1146" i="1"/>
  <c r="L1146" i="1"/>
  <c r="K1146" i="1"/>
  <c r="N1145" i="1"/>
  <c r="L1145" i="1"/>
  <c r="K1145" i="1"/>
  <c r="N1144" i="1"/>
  <c r="L1144" i="1"/>
  <c r="K1144" i="1"/>
  <c r="N1143" i="1"/>
  <c r="L1143" i="1"/>
  <c r="K1143" i="1"/>
  <c r="N1142" i="1"/>
  <c r="L1142" i="1"/>
  <c r="K1142" i="1"/>
  <c r="N1141" i="1"/>
  <c r="L1141" i="1"/>
  <c r="K1141" i="1"/>
  <c r="N1140" i="1"/>
  <c r="L1140" i="1"/>
  <c r="K1140" i="1"/>
  <c r="N1139" i="1"/>
  <c r="L1139" i="1"/>
  <c r="K1139" i="1"/>
  <c r="N1138" i="1"/>
  <c r="L1138" i="1"/>
  <c r="K1138" i="1"/>
  <c r="N1137" i="1"/>
  <c r="L1137" i="1"/>
  <c r="K1137" i="1"/>
  <c r="N1136" i="1"/>
  <c r="L1136" i="1"/>
  <c r="K1136" i="1"/>
  <c r="N1135" i="1"/>
  <c r="L1135" i="1"/>
  <c r="K1135" i="1"/>
  <c r="N1134" i="1"/>
  <c r="L1134" i="1"/>
  <c r="K1134" i="1"/>
  <c r="N1133" i="1"/>
  <c r="L1133" i="1"/>
  <c r="K1133" i="1"/>
  <c r="N1132" i="1"/>
  <c r="L1132" i="1"/>
  <c r="K1132" i="1"/>
  <c r="N1131" i="1"/>
  <c r="L1131" i="1"/>
  <c r="K1131" i="1"/>
  <c r="N1130" i="1"/>
  <c r="L1130" i="1"/>
  <c r="K1130" i="1"/>
  <c r="N1129" i="1"/>
  <c r="L1129" i="1"/>
  <c r="K1129" i="1"/>
  <c r="N1128" i="1"/>
  <c r="L1128" i="1"/>
  <c r="K1128" i="1"/>
  <c r="N1127" i="1"/>
  <c r="L1127" i="1"/>
  <c r="K1127" i="1"/>
  <c r="N1126" i="1"/>
  <c r="L1126" i="1"/>
  <c r="K1126" i="1"/>
  <c r="N1125" i="1"/>
  <c r="L1125" i="1"/>
  <c r="K1125" i="1"/>
  <c r="N1124" i="1"/>
  <c r="L1124" i="1"/>
  <c r="K1124" i="1"/>
  <c r="N1123" i="1"/>
  <c r="L1123" i="1"/>
  <c r="K1123" i="1"/>
  <c r="N1122" i="1"/>
  <c r="L1122" i="1"/>
  <c r="K1122" i="1"/>
  <c r="N1121" i="1"/>
  <c r="L1121" i="1"/>
  <c r="K1121" i="1"/>
  <c r="N1120" i="1"/>
  <c r="L1120" i="1"/>
  <c r="K1120" i="1"/>
  <c r="N1119" i="1"/>
  <c r="L1119" i="1"/>
  <c r="K1119" i="1"/>
  <c r="N1118" i="1"/>
  <c r="L1118" i="1"/>
  <c r="K1118" i="1"/>
  <c r="N1117" i="1"/>
  <c r="L1117" i="1"/>
  <c r="K1117" i="1"/>
  <c r="N1116" i="1"/>
  <c r="L1116" i="1"/>
  <c r="K1116" i="1"/>
  <c r="N1115" i="1"/>
  <c r="L1115" i="1"/>
  <c r="K1115" i="1"/>
  <c r="N1114" i="1"/>
  <c r="L1114" i="1"/>
  <c r="K1114" i="1"/>
  <c r="N1113" i="1"/>
  <c r="L1113" i="1"/>
  <c r="K1113" i="1"/>
  <c r="N1112" i="1"/>
  <c r="L1112" i="1"/>
  <c r="K1112" i="1"/>
  <c r="N1111" i="1"/>
  <c r="L1111" i="1"/>
  <c r="K1111" i="1"/>
  <c r="N1110" i="1"/>
  <c r="L1110" i="1"/>
  <c r="K1110" i="1"/>
  <c r="N1109" i="1"/>
  <c r="L1109" i="1"/>
  <c r="K1109" i="1"/>
  <c r="N1108" i="1"/>
  <c r="L1108" i="1"/>
  <c r="K1108" i="1"/>
  <c r="N1107" i="1"/>
  <c r="L1107" i="1"/>
  <c r="K1107" i="1"/>
  <c r="N1106" i="1"/>
  <c r="L1106" i="1"/>
  <c r="K1106" i="1"/>
  <c r="N1105" i="1"/>
  <c r="L1105" i="1"/>
  <c r="K1105" i="1"/>
  <c r="N1104" i="1"/>
  <c r="L1104" i="1"/>
  <c r="K1104" i="1"/>
  <c r="N1103" i="1"/>
  <c r="L1103" i="1"/>
  <c r="K1103" i="1"/>
  <c r="N1102" i="1"/>
  <c r="L1102" i="1"/>
  <c r="K1102" i="1"/>
  <c r="N1101" i="1"/>
  <c r="L1101" i="1"/>
  <c r="K1101" i="1"/>
  <c r="N1100" i="1"/>
  <c r="L1100" i="1"/>
  <c r="K1100" i="1"/>
  <c r="N1099" i="1"/>
  <c r="L1099" i="1"/>
  <c r="K1099" i="1"/>
  <c r="N1098" i="1"/>
  <c r="L1098" i="1"/>
  <c r="K1098" i="1"/>
  <c r="N1097" i="1"/>
  <c r="L1097" i="1"/>
  <c r="K1097" i="1"/>
  <c r="N1096" i="1"/>
  <c r="L1096" i="1"/>
  <c r="K1096" i="1"/>
  <c r="N1095" i="1"/>
  <c r="L1095" i="1"/>
  <c r="K1095" i="1"/>
  <c r="N1094" i="1"/>
  <c r="L1094" i="1"/>
  <c r="K1094" i="1"/>
  <c r="N1093" i="1"/>
  <c r="L1093" i="1"/>
  <c r="K1093" i="1"/>
  <c r="N1092" i="1"/>
  <c r="L1092" i="1"/>
  <c r="K1092" i="1"/>
  <c r="N1091" i="1"/>
  <c r="L1091" i="1"/>
  <c r="K1091" i="1"/>
  <c r="N1090" i="1"/>
  <c r="L1090" i="1"/>
  <c r="K1090" i="1"/>
  <c r="N1089" i="1"/>
  <c r="L1089" i="1"/>
  <c r="K1089" i="1"/>
  <c r="N1088" i="1"/>
  <c r="L1088" i="1"/>
  <c r="K1088" i="1"/>
  <c r="N1087" i="1"/>
  <c r="L1087" i="1"/>
  <c r="K1087" i="1"/>
  <c r="N1086" i="1"/>
  <c r="L1086" i="1"/>
  <c r="K1086" i="1"/>
  <c r="N1085" i="1"/>
  <c r="L1085" i="1"/>
  <c r="K1085" i="1"/>
  <c r="N1084" i="1"/>
  <c r="L1084" i="1"/>
  <c r="K1084" i="1"/>
  <c r="N1083" i="1"/>
  <c r="L1083" i="1"/>
  <c r="K1083" i="1"/>
  <c r="N1082" i="1"/>
  <c r="L1082" i="1"/>
  <c r="K1082" i="1"/>
  <c r="N1081" i="1"/>
  <c r="L1081" i="1"/>
  <c r="K1081" i="1"/>
  <c r="N1080" i="1"/>
  <c r="L1080" i="1"/>
  <c r="K1080" i="1"/>
  <c r="N1079" i="1"/>
  <c r="L1079" i="1"/>
  <c r="K1079" i="1"/>
  <c r="N1078" i="1"/>
  <c r="L1078" i="1"/>
  <c r="K1078" i="1"/>
  <c r="N1077" i="1"/>
  <c r="L1077" i="1"/>
  <c r="K1077" i="1"/>
  <c r="N1076" i="1"/>
  <c r="L1076" i="1"/>
  <c r="K1076" i="1"/>
  <c r="N1075" i="1"/>
  <c r="L1075" i="1"/>
  <c r="K1075" i="1"/>
  <c r="N1074" i="1"/>
  <c r="L1074" i="1"/>
  <c r="K1074" i="1"/>
  <c r="N1073" i="1"/>
  <c r="L1073" i="1"/>
  <c r="K1073" i="1"/>
  <c r="N1072" i="1"/>
  <c r="L1072" i="1"/>
  <c r="K1072" i="1"/>
  <c r="N1071" i="1"/>
  <c r="L1071" i="1"/>
  <c r="K1071" i="1"/>
  <c r="N1070" i="1"/>
  <c r="L1070" i="1"/>
  <c r="K1070" i="1"/>
  <c r="N1069" i="1"/>
  <c r="L1069" i="1"/>
  <c r="K1069" i="1"/>
  <c r="N1068" i="1"/>
  <c r="L1068" i="1"/>
  <c r="K1068" i="1"/>
  <c r="N1067" i="1"/>
  <c r="L1067" i="1"/>
  <c r="K1067" i="1"/>
  <c r="N1066" i="1"/>
  <c r="L1066" i="1"/>
  <c r="K1066" i="1"/>
  <c r="N1065" i="1"/>
  <c r="L1065" i="1"/>
  <c r="K1065" i="1"/>
  <c r="N1064" i="1"/>
  <c r="L1064" i="1"/>
  <c r="K1064" i="1"/>
  <c r="N1063" i="1"/>
  <c r="L1063" i="1"/>
  <c r="K1063" i="1"/>
  <c r="N1062" i="1"/>
  <c r="L1062" i="1"/>
  <c r="K1062" i="1"/>
  <c r="N1061" i="1"/>
  <c r="L1061" i="1"/>
  <c r="K1061" i="1"/>
  <c r="N1060" i="1"/>
  <c r="L1060" i="1"/>
  <c r="K1060" i="1"/>
  <c r="N1059" i="1"/>
  <c r="L1059" i="1"/>
  <c r="K1059" i="1"/>
  <c r="N1058" i="1"/>
  <c r="L1058" i="1"/>
  <c r="K1058" i="1"/>
  <c r="N1057" i="1"/>
  <c r="L1057" i="1"/>
  <c r="K1057" i="1"/>
  <c r="N1056" i="1"/>
  <c r="L1056" i="1"/>
  <c r="K1056" i="1"/>
  <c r="N1055" i="1"/>
  <c r="L1055" i="1"/>
  <c r="K1055" i="1"/>
  <c r="N1054" i="1"/>
  <c r="L1054" i="1"/>
  <c r="K1054" i="1"/>
  <c r="N1053" i="1"/>
  <c r="L1053" i="1"/>
  <c r="K1053" i="1"/>
  <c r="N1052" i="1"/>
  <c r="L1052" i="1"/>
  <c r="K1052" i="1"/>
  <c r="N1051" i="1"/>
  <c r="L1051" i="1"/>
  <c r="K1051" i="1"/>
  <c r="N1050" i="1"/>
  <c r="L1050" i="1"/>
  <c r="K1050" i="1"/>
  <c r="N1049" i="1"/>
  <c r="L1049" i="1"/>
  <c r="K1049" i="1"/>
  <c r="N1048" i="1"/>
  <c r="L1048" i="1"/>
  <c r="K1048" i="1"/>
  <c r="N1047" i="1"/>
  <c r="L1047" i="1"/>
  <c r="K1047" i="1"/>
  <c r="N1046" i="1"/>
  <c r="L1046" i="1"/>
  <c r="K1046" i="1"/>
  <c r="N1045" i="1"/>
  <c r="L1045" i="1"/>
  <c r="K1045" i="1"/>
  <c r="N1044" i="1"/>
  <c r="L1044" i="1"/>
  <c r="K1044" i="1"/>
  <c r="N1043" i="1"/>
  <c r="L1043" i="1"/>
  <c r="K1043" i="1"/>
  <c r="N1042" i="1"/>
  <c r="L1042" i="1"/>
  <c r="K1042" i="1"/>
  <c r="N1041" i="1"/>
  <c r="L1041" i="1"/>
  <c r="K1041" i="1"/>
  <c r="N1040" i="1"/>
  <c r="L1040" i="1"/>
  <c r="K1040" i="1"/>
  <c r="N1039" i="1"/>
  <c r="L1039" i="1"/>
  <c r="K1039" i="1"/>
  <c r="N1038" i="1"/>
  <c r="L1038" i="1"/>
  <c r="K1038" i="1"/>
  <c r="N1037" i="1"/>
  <c r="L1037" i="1"/>
  <c r="K1037" i="1"/>
  <c r="N1036" i="1"/>
  <c r="L1036" i="1"/>
  <c r="K1036" i="1"/>
  <c r="N1035" i="1"/>
  <c r="L1035" i="1"/>
  <c r="K1035" i="1"/>
  <c r="N1034" i="1"/>
  <c r="L1034" i="1"/>
  <c r="K1034" i="1"/>
  <c r="N1033" i="1"/>
  <c r="L1033" i="1"/>
  <c r="K1033" i="1"/>
  <c r="N1032" i="1"/>
  <c r="L1032" i="1"/>
  <c r="K1032" i="1"/>
  <c r="N1031" i="1"/>
  <c r="L1031" i="1"/>
  <c r="K1031" i="1"/>
  <c r="N1030" i="1"/>
  <c r="L1030" i="1"/>
  <c r="K1030" i="1"/>
  <c r="N1029" i="1"/>
  <c r="L1029" i="1"/>
  <c r="K1029" i="1"/>
  <c r="N1028" i="1"/>
  <c r="L1028" i="1"/>
  <c r="K1028" i="1"/>
  <c r="N1027" i="1"/>
  <c r="L1027" i="1"/>
  <c r="K1027" i="1"/>
  <c r="N1026" i="1"/>
  <c r="L1026" i="1"/>
  <c r="K1026" i="1"/>
  <c r="N1025" i="1"/>
  <c r="L1025" i="1"/>
  <c r="K1025" i="1"/>
  <c r="N1024" i="1"/>
  <c r="L1024" i="1"/>
  <c r="K1024" i="1"/>
  <c r="N1023" i="1"/>
  <c r="L1023" i="1"/>
  <c r="K1023" i="1"/>
  <c r="N1022" i="1"/>
  <c r="L1022" i="1"/>
  <c r="K1022" i="1"/>
  <c r="N1021" i="1"/>
  <c r="L1021" i="1"/>
  <c r="K1021" i="1"/>
  <c r="N1020" i="1"/>
  <c r="L1020" i="1"/>
  <c r="K1020" i="1"/>
  <c r="N1019" i="1"/>
  <c r="L1019" i="1"/>
  <c r="K1019" i="1"/>
  <c r="N1018" i="1"/>
  <c r="L1018" i="1"/>
  <c r="K1018" i="1"/>
  <c r="N1017" i="1"/>
  <c r="L1017" i="1"/>
  <c r="K1017" i="1"/>
  <c r="N1016" i="1"/>
  <c r="L1016" i="1"/>
  <c r="K1016" i="1"/>
  <c r="N1015" i="1"/>
  <c r="L1015" i="1"/>
  <c r="K1015" i="1"/>
  <c r="N1014" i="1"/>
  <c r="L1014" i="1"/>
  <c r="K1014" i="1"/>
  <c r="N1013" i="1"/>
  <c r="L1013" i="1"/>
  <c r="K1013" i="1"/>
  <c r="N1012" i="1"/>
  <c r="L1012" i="1"/>
  <c r="K1012" i="1"/>
  <c r="N1011" i="1"/>
  <c r="L1011" i="1"/>
  <c r="K1011" i="1"/>
  <c r="N1010" i="1"/>
  <c r="L1010" i="1"/>
  <c r="K1010" i="1"/>
  <c r="N1009" i="1"/>
  <c r="L1009" i="1"/>
  <c r="K1009" i="1"/>
  <c r="N1008" i="1"/>
  <c r="L1008" i="1"/>
  <c r="K1008" i="1"/>
  <c r="N1007" i="1"/>
  <c r="L1007" i="1"/>
  <c r="K1007" i="1"/>
  <c r="N1006" i="1"/>
  <c r="L1006" i="1"/>
  <c r="K1006" i="1"/>
  <c r="N1005" i="1"/>
  <c r="L1005" i="1"/>
  <c r="K1005" i="1"/>
  <c r="N1004" i="1"/>
  <c r="L1004" i="1"/>
  <c r="K1004" i="1"/>
  <c r="N1003" i="1"/>
  <c r="L1003" i="1"/>
  <c r="K1003" i="1"/>
  <c r="N1002" i="1"/>
  <c r="L1002" i="1"/>
  <c r="K1002" i="1"/>
  <c r="N1001" i="1"/>
  <c r="L1001" i="1"/>
  <c r="K1001" i="1"/>
  <c r="N1000" i="1"/>
  <c r="L1000" i="1"/>
  <c r="K1000" i="1"/>
  <c r="N999" i="1"/>
  <c r="L999" i="1"/>
  <c r="K999" i="1"/>
  <c r="N998" i="1"/>
  <c r="L998" i="1"/>
  <c r="K998" i="1"/>
  <c r="N997" i="1"/>
  <c r="L997" i="1"/>
  <c r="K997" i="1"/>
  <c r="N996" i="1"/>
  <c r="L996" i="1"/>
  <c r="K996" i="1"/>
  <c r="N995" i="1"/>
  <c r="L995" i="1"/>
  <c r="K995" i="1"/>
  <c r="N994" i="1"/>
  <c r="L994" i="1"/>
  <c r="K994" i="1"/>
  <c r="N993" i="1"/>
  <c r="L993" i="1"/>
  <c r="K993" i="1"/>
  <c r="N992" i="1"/>
  <c r="L992" i="1"/>
  <c r="K992" i="1"/>
  <c r="N991" i="1"/>
  <c r="L991" i="1"/>
  <c r="K991" i="1"/>
  <c r="N990" i="1"/>
  <c r="L990" i="1"/>
  <c r="K990" i="1"/>
  <c r="N989" i="1"/>
  <c r="L989" i="1"/>
  <c r="K989" i="1"/>
  <c r="N988" i="1"/>
  <c r="L988" i="1"/>
  <c r="K988" i="1"/>
  <c r="N987" i="1"/>
  <c r="L987" i="1"/>
  <c r="K987" i="1"/>
  <c r="N986" i="1"/>
  <c r="L986" i="1"/>
  <c r="K986" i="1"/>
  <c r="N985" i="1"/>
  <c r="L985" i="1"/>
  <c r="K985" i="1"/>
  <c r="N984" i="1"/>
  <c r="L984" i="1"/>
  <c r="K984" i="1"/>
  <c r="N983" i="1"/>
  <c r="L983" i="1"/>
  <c r="K983" i="1"/>
  <c r="N982" i="1"/>
  <c r="L982" i="1"/>
  <c r="K982" i="1"/>
  <c r="N981" i="1"/>
  <c r="L981" i="1"/>
  <c r="K981" i="1"/>
  <c r="N980" i="1"/>
  <c r="L980" i="1"/>
  <c r="K980" i="1"/>
  <c r="N979" i="1"/>
  <c r="L979" i="1"/>
  <c r="K979" i="1"/>
  <c r="N978" i="1"/>
  <c r="L978" i="1"/>
  <c r="K978" i="1"/>
  <c r="N977" i="1"/>
  <c r="L977" i="1"/>
  <c r="K977" i="1"/>
  <c r="N976" i="1"/>
  <c r="L976" i="1"/>
  <c r="K976" i="1"/>
  <c r="N975" i="1"/>
  <c r="L975" i="1"/>
  <c r="K975" i="1"/>
  <c r="N974" i="1"/>
  <c r="L974" i="1"/>
  <c r="K974" i="1"/>
  <c r="N973" i="1"/>
  <c r="L973" i="1"/>
  <c r="K973" i="1"/>
  <c r="N972" i="1"/>
  <c r="L972" i="1"/>
  <c r="K972" i="1"/>
  <c r="N971" i="1"/>
  <c r="L971" i="1"/>
  <c r="K971" i="1"/>
  <c r="N970" i="1"/>
  <c r="L970" i="1"/>
  <c r="K970" i="1"/>
  <c r="N969" i="1"/>
  <c r="L969" i="1"/>
  <c r="K969" i="1"/>
  <c r="N968" i="1"/>
  <c r="L968" i="1"/>
  <c r="K968" i="1"/>
  <c r="N967" i="1"/>
  <c r="L967" i="1"/>
  <c r="K967" i="1"/>
  <c r="N966" i="1"/>
  <c r="L966" i="1"/>
  <c r="K966" i="1"/>
  <c r="N965" i="1"/>
  <c r="L965" i="1"/>
  <c r="K965" i="1"/>
  <c r="N964" i="1"/>
  <c r="L964" i="1"/>
  <c r="K964" i="1"/>
  <c r="N963" i="1"/>
  <c r="L963" i="1"/>
  <c r="K963" i="1"/>
  <c r="N962" i="1"/>
  <c r="L962" i="1"/>
  <c r="K962" i="1"/>
  <c r="N961" i="1"/>
  <c r="L961" i="1"/>
  <c r="K961" i="1"/>
  <c r="N960" i="1"/>
  <c r="L960" i="1"/>
  <c r="K960" i="1"/>
  <c r="N959" i="1"/>
  <c r="L959" i="1"/>
  <c r="K959" i="1"/>
  <c r="N958" i="1"/>
  <c r="L958" i="1"/>
  <c r="K958" i="1"/>
  <c r="N957" i="1"/>
  <c r="L957" i="1"/>
  <c r="K957" i="1"/>
  <c r="N956" i="1"/>
  <c r="L956" i="1"/>
  <c r="K956" i="1"/>
  <c r="N955" i="1"/>
  <c r="L955" i="1"/>
  <c r="K955" i="1"/>
  <c r="N954" i="1"/>
  <c r="L954" i="1"/>
  <c r="K954" i="1"/>
  <c r="N953" i="1"/>
  <c r="L953" i="1"/>
  <c r="K953" i="1"/>
  <c r="N952" i="1"/>
  <c r="L952" i="1"/>
  <c r="K952" i="1"/>
  <c r="N951" i="1"/>
  <c r="L951" i="1"/>
  <c r="K951" i="1"/>
  <c r="N950" i="1"/>
  <c r="L950" i="1"/>
  <c r="K950" i="1"/>
  <c r="N949" i="1"/>
  <c r="L949" i="1"/>
  <c r="K949" i="1"/>
  <c r="N948" i="1"/>
  <c r="L948" i="1"/>
  <c r="K948" i="1"/>
  <c r="N947" i="1"/>
  <c r="L947" i="1"/>
  <c r="K947" i="1"/>
  <c r="N946" i="1"/>
  <c r="L946" i="1"/>
  <c r="K946" i="1"/>
  <c r="N945" i="1"/>
  <c r="L945" i="1"/>
  <c r="K945" i="1"/>
  <c r="N944" i="1"/>
  <c r="L944" i="1"/>
  <c r="K944" i="1"/>
  <c r="N943" i="1"/>
  <c r="L943" i="1"/>
  <c r="K943" i="1"/>
  <c r="N942" i="1"/>
  <c r="L942" i="1"/>
  <c r="K942" i="1"/>
  <c r="N941" i="1"/>
  <c r="L941" i="1"/>
  <c r="K941" i="1"/>
  <c r="N940" i="1"/>
  <c r="L940" i="1"/>
  <c r="K940" i="1"/>
  <c r="N939" i="1"/>
  <c r="L939" i="1"/>
  <c r="K939" i="1"/>
  <c r="N938" i="1"/>
  <c r="L938" i="1"/>
  <c r="K938" i="1"/>
  <c r="N937" i="1"/>
  <c r="L937" i="1"/>
  <c r="K937" i="1"/>
  <c r="N936" i="1"/>
  <c r="L936" i="1"/>
  <c r="K936" i="1"/>
  <c r="N935" i="1"/>
  <c r="L935" i="1"/>
  <c r="K935" i="1"/>
  <c r="N934" i="1"/>
  <c r="L934" i="1"/>
  <c r="K934" i="1"/>
  <c r="N933" i="1"/>
  <c r="L933" i="1"/>
  <c r="K933" i="1"/>
  <c r="N932" i="1"/>
  <c r="L932" i="1"/>
  <c r="K932" i="1"/>
  <c r="N931" i="1"/>
  <c r="L931" i="1"/>
  <c r="K931" i="1"/>
  <c r="N930" i="1"/>
  <c r="L930" i="1"/>
  <c r="K930" i="1"/>
  <c r="N929" i="1"/>
  <c r="L929" i="1"/>
  <c r="K929" i="1"/>
  <c r="N928" i="1"/>
  <c r="L928" i="1"/>
  <c r="K928" i="1"/>
  <c r="N927" i="1"/>
  <c r="L927" i="1"/>
  <c r="K927" i="1"/>
  <c r="N926" i="1"/>
  <c r="L926" i="1"/>
  <c r="K926" i="1"/>
  <c r="N925" i="1"/>
  <c r="L925" i="1"/>
  <c r="K925" i="1"/>
  <c r="N924" i="1"/>
  <c r="L924" i="1"/>
  <c r="K924" i="1"/>
  <c r="N923" i="1"/>
  <c r="L923" i="1"/>
  <c r="K923" i="1"/>
  <c r="N922" i="1"/>
  <c r="L922" i="1"/>
  <c r="K922" i="1"/>
  <c r="N921" i="1"/>
  <c r="L921" i="1"/>
  <c r="K921" i="1"/>
  <c r="N920" i="1"/>
  <c r="L920" i="1"/>
  <c r="K920" i="1"/>
  <c r="N919" i="1"/>
  <c r="L919" i="1"/>
  <c r="K919" i="1"/>
  <c r="N918" i="1"/>
  <c r="L918" i="1"/>
  <c r="K918" i="1"/>
  <c r="N917" i="1"/>
  <c r="L917" i="1"/>
  <c r="K917" i="1"/>
  <c r="N916" i="1"/>
  <c r="L916" i="1"/>
  <c r="K916" i="1"/>
  <c r="N915" i="1"/>
  <c r="L915" i="1"/>
  <c r="K915" i="1"/>
  <c r="N914" i="1"/>
  <c r="L914" i="1"/>
  <c r="K914" i="1"/>
  <c r="N913" i="1"/>
  <c r="L913" i="1"/>
  <c r="K913" i="1"/>
  <c r="N912" i="1"/>
  <c r="L912" i="1"/>
  <c r="K912" i="1"/>
  <c r="N911" i="1"/>
  <c r="L911" i="1"/>
  <c r="K911" i="1"/>
  <c r="N910" i="1"/>
  <c r="L910" i="1"/>
  <c r="K910" i="1"/>
  <c r="N909" i="1"/>
  <c r="L909" i="1"/>
  <c r="K909" i="1"/>
  <c r="N908" i="1"/>
  <c r="L908" i="1"/>
  <c r="K908" i="1"/>
  <c r="N907" i="1"/>
  <c r="L907" i="1"/>
  <c r="K907" i="1"/>
  <c r="N906" i="1"/>
  <c r="L906" i="1"/>
  <c r="K906" i="1"/>
  <c r="N905" i="1"/>
  <c r="L905" i="1"/>
  <c r="K905" i="1"/>
  <c r="N904" i="1"/>
  <c r="L904" i="1"/>
  <c r="K904" i="1"/>
  <c r="N903" i="1"/>
  <c r="L903" i="1"/>
  <c r="K903" i="1"/>
  <c r="N902" i="1"/>
  <c r="L902" i="1"/>
  <c r="K902" i="1"/>
  <c r="N901" i="1"/>
  <c r="L901" i="1"/>
  <c r="K901" i="1"/>
  <c r="N900" i="1"/>
  <c r="L900" i="1"/>
  <c r="K900" i="1"/>
  <c r="N899" i="1"/>
  <c r="L899" i="1"/>
  <c r="K899" i="1"/>
  <c r="N898" i="1"/>
  <c r="L898" i="1"/>
  <c r="K898" i="1"/>
  <c r="N897" i="1"/>
  <c r="L897" i="1"/>
  <c r="K897" i="1"/>
  <c r="N896" i="1"/>
  <c r="L896" i="1"/>
  <c r="K896" i="1"/>
  <c r="N895" i="1"/>
  <c r="L895" i="1"/>
  <c r="K895" i="1"/>
  <c r="N894" i="1"/>
  <c r="L894" i="1"/>
  <c r="K894" i="1"/>
  <c r="N893" i="1"/>
  <c r="L893" i="1"/>
  <c r="K893" i="1"/>
  <c r="N892" i="1"/>
  <c r="L892" i="1"/>
  <c r="K892" i="1"/>
  <c r="N891" i="1"/>
  <c r="L891" i="1"/>
  <c r="K891" i="1"/>
  <c r="N890" i="1"/>
  <c r="L890" i="1"/>
  <c r="K890" i="1"/>
  <c r="N889" i="1"/>
  <c r="L889" i="1"/>
  <c r="K889" i="1"/>
  <c r="N888" i="1"/>
  <c r="L888" i="1"/>
  <c r="K888" i="1"/>
  <c r="N887" i="1"/>
  <c r="L887" i="1"/>
  <c r="K887" i="1"/>
  <c r="N886" i="1"/>
  <c r="L886" i="1"/>
  <c r="K886" i="1"/>
  <c r="N885" i="1"/>
  <c r="L885" i="1"/>
  <c r="K885" i="1"/>
  <c r="N884" i="1"/>
  <c r="L884" i="1"/>
  <c r="K884" i="1"/>
  <c r="N883" i="1"/>
  <c r="L883" i="1"/>
  <c r="K883" i="1"/>
  <c r="N882" i="1"/>
  <c r="L882" i="1"/>
  <c r="K882" i="1"/>
  <c r="N881" i="1"/>
  <c r="L881" i="1"/>
  <c r="K881" i="1"/>
  <c r="N880" i="1"/>
  <c r="L880" i="1"/>
  <c r="K880" i="1"/>
  <c r="N879" i="1"/>
  <c r="L879" i="1"/>
  <c r="K879" i="1"/>
  <c r="N878" i="1"/>
  <c r="L878" i="1"/>
  <c r="K878" i="1"/>
  <c r="N877" i="1"/>
  <c r="L877" i="1"/>
  <c r="K877" i="1"/>
  <c r="N876" i="1"/>
  <c r="L876" i="1"/>
  <c r="K876" i="1"/>
  <c r="N875" i="1"/>
  <c r="L875" i="1"/>
  <c r="K875" i="1"/>
  <c r="N874" i="1"/>
  <c r="L874" i="1"/>
  <c r="K874" i="1"/>
  <c r="N873" i="1"/>
  <c r="L873" i="1"/>
  <c r="K873" i="1"/>
  <c r="N872" i="1"/>
  <c r="L872" i="1"/>
  <c r="K872" i="1"/>
  <c r="N871" i="1"/>
  <c r="L871" i="1"/>
  <c r="K871" i="1"/>
  <c r="N870" i="1"/>
  <c r="L870" i="1"/>
  <c r="K870" i="1"/>
  <c r="N869" i="1"/>
  <c r="L869" i="1"/>
  <c r="K869" i="1"/>
  <c r="N868" i="1"/>
  <c r="L868" i="1"/>
  <c r="K868" i="1"/>
  <c r="N867" i="1"/>
  <c r="L867" i="1"/>
  <c r="K867" i="1"/>
  <c r="N866" i="1"/>
  <c r="L866" i="1"/>
  <c r="K866" i="1"/>
  <c r="N865" i="1"/>
  <c r="L865" i="1"/>
  <c r="K865" i="1"/>
  <c r="N864" i="1"/>
  <c r="L864" i="1"/>
  <c r="K864" i="1"/>
  <c r="N863" i="1"/>
  <c r="L863" i="1"/>
  <c r="K863" i="1"/>
  <c r="N862" i="1"/>
  <c r="L862" i="1"/>
  <c r="K862" i="1"/>
  <c r="N861" i="1"/>
  <c r="L861" i="1"/>
  <c r="K861" i="1"/>
  <c r="N860" i="1"/>
  <c r="L860" i="1"/>
  <c r="K860" i="1"/>
  <c r="N859" i="1"/>
  <c r="L859" i="1"/>
  <c r="K859" i="1"/>
  <c r="N858" i="1"/>
  <c r="L858" i="1"/>
  <c r="K858" i="1"/>
  <c r="N857" i="1"/>
  <c r="L857" i="1"/>
  <c r="K857" i="1"/>
  <c r="N856" i="1"/>
  <c r="L856" i="1"/>
  <c r="K856" i="1"/>
  <c r="N855" i="1"/>
  <c r="L855" i="1"/>
  <c r="K855" i="1"/>
  <c r="N854" i="1"/>
  <c r="L854" i="1"/>
  <c r="K854" i="1"/>
  <c r="N853" i="1"/>
  <c r="L853" i="1"/>
  <c r="K853" i="1"/>
  <c r="N852" i="1"/>
  <c r="L852" i="1"/>
  <c r="K852" i="1"/>
  <c r="N851" i="1"/>
  <c r="L851" i="1"/>
  <c r="K851" i="1"/>
  <c r="N850" i="1"/>
  <c r="L850" i="1"/>
  <c r="K850" i="1"/>
  <c r="N849" i="1"/>
  <c r="L849" i="1"/>
  <c r="K849" i="1"/>
  <c r="N848" i="1"/>
  <c r="L848" i="1"/>
  <c r="K848" i="1"/>
  <c r="N847" i="1"/>
  <c r="L847" i="1"/>
  <c r="K847" i="1"/>
  <c r="N846" i="1"/>
  <c r="L846" i="1"/>
  <c r="K846" i="1"/>
  <c r="N845" i="1"/>
  <c r="L845" i="1"/>
  <c r="K845" i="1"/>
  <c r="N844" i="1"/>
  <c r="L844" i="1"/>
  <c r="K844" i="1"/>
  <c r="N843" i="1"/>
  <c r="L843" i="1"/>
  <c r="K843" i="1"/>
  <c r="N842" i="1"/>
  <c r="L842" i="1"/>
  <c r="K842" i="1"/>
  <c r="N841" i="1"/>
  <c r="L841" i="1"/>
  <c r="K841" i="1"/>
  <c r="N840" i="1"/>
  <c r="L840" i="1"/>
  <c r="K840" i="1"/>
  <c r="N839" i="1"/>
  <c r="L839" i="1"/>
  <c r="K839" i="1"/>
  <c r="N838" i="1"/>
  <c r="L838" i="1"/>
  <c r="K838" i="1"/>
  <c r="N837" i="1"/>
  <c r="L837" i="1"/>
  <c r="K837" i="1"/>
  <c r="N836" i="1"/>
  <c r="L836" i="1"/>
  <c r="K836" i="1"/>
  <c r="N835" i="1"/>
  <c r="L835" i="1"/>
  <c r="K835" i="1"/>
  <c r="N834" i="1"/>
  <c r="L834" i="1"/>
  <c r="K834" i="1"/>
  <c r="N833" i="1"/>
  <c r="L833" i="1"/>
  <c r="K833" i="1"/>
  <c r="N832" i="1"/>
  <c r="L832" i="1"/>
  <c r="K832" i="1"/>
  <c r="N831" i="1"/>
  <c r="L831" i="1"/>
  <c r="K831" i="1"/>
  <c r="N830" i="1"/>
  <c r="L830" i="1"/>
  <c r="K830" i="1"/>
  <c r="N829" i="1"/>
  <c r="L829" i="1"/>
  <c r="K829" i="1"/>
  <c r="N828" i="1"/>
  <c r="L828" i="1"/>
  <c r="K828" i="1"/>
  <c r="N827" i="1"/>
  <c r="L827" i="1"/>
  <c r="K827" i="1"/>
  <c r="N826" i="1"/>
  <c r="L826" i="1"/>
  <c r="K826" i="1"/>
  <c r="N825" i="1"/>
  <c r="L825" i="1"/>
  <c r="K825" i="1"/>
  <c r="N824" i="1"/>
  <c r="L824" i="1"/>
  <c r="K824" i="1"/>
  <c r="N823" i="1"/>
  <c r="L823" i="1"/>
  <c r="K823" i="1"/>
  <c r="N822" i="1"/>
  <c r="L822" i="1"/>
  <c r="K822" i="1"/>
  <c r="N821" i="1"/>
  <c r="L821" i="1"/>
  <c r="K821" i="1"/>
  <c r="N820" i="1"/>
  <c r="L820" i="1"/>
  <c r="K820" i="1"/>
  <c r="N819" i="1"/>
  <c r="L819" i="1"/>
  <c r="K819" i="1"/>
  <c r="N818" i="1"/>
  <c r="L818" i="1"/>
  <c r="K818" i="1"/>
  <c r="N817" i="1"/>
  <c r="L817" i="1"/>
  <c r="K817" i="1"/>
  <c r="N816" i="1"/>
  <c r="L816" i="1"/>
  <c r="K816" i="1"/>
  <c r="N815" i="1"/>
  <c r="L815" i="1"/>
  <c r="K815" i="1"/>
  <c r="N814" i="1"/>
  <c r="L814" i="1"/>
  <c r="K814" i="1"/>
  <c r="N813" i="1"/>
  <c r="L813" i="1"/>
  <c r="K813" i="1"/>
  <c r="N812" i="1"/>
  <c r="L812" i="1"/>
  <c r="K812" i="1"/>
  <c r="N811" i="1"/>
  <c r="L811" i="1"/>
  <c r="K811" i="1"/>
  <c r="N810" i="1"/>
  <c r="L810" i="1"/>
  <c r="K810" i="1"/>
  <c r="N809" i="1"/>
  <c r="L809" i="1"/>
  <c r="K809" i="1"/>
  <c r="N808" i="1"/>
  <c r="L808" i="1"/>
  <c r="K808" i="1"/>
  <c r="N807" i="1"/>
  <c r="L807" i="1"/>
  <c r="K807" i="1"/>
  <c r="N806" i="1"/>
  <c r="L806" i="1"/>
  <c r="K806" i="1"/>
  <c r="N805" i="1"/>
  <c r="L805" i="1"/>
  <c r="K805" i="1"/>
  <c r="N804" i="1"/>
  <c r="L804" i="1"/>
  <c r="K804" i="1"/>
  <c r="N803" i="1"/>
  <c r="L803" i="1"/>
  <c r="K803" i="1"/>
  <c r="N802" i="1"/>
  <c r="L802" i="1"/>
  <c r="K802" i="1"/>
  <c r="N801" i="1"/>
  <c r="L801" i="1"/>
  <c r="K801" i="1"/>
  <c r="N800" i="1"/>
  <c r="L800" i="1"/>
  <c r="K800" i="1"/>
  <c r="N799" i="1"/>
  <c r="L799" i="1"/>
  <c r="K799" i="1"/>
  <c r="N798" i="1"/>
  <c r="L798" i="1"/>
  <c r="K798" i="1"/>
  <c r="N797" i="1"/>
  <c r="L797" i="1"/>
  <c r="K797" i="1"/>
  <c r="N796" i="1"/>
  <c r="L796" i="1"/>
  <c r="K796" i="1"/>
  <c r="N795" i="1"/>
  <c r="L795" i="1"/>
  <c r="K795" i="1"/>
  <c r="N794" i="1"/>
  <c r="L794" i="1"/>
  <c r="K794" i="1"/>
  <c r="N793" i="1"/>
  <c r="L793" i="1"/>
  <c r="K793" i="1"/>
  <c r="N792" i="1"/>
  <c r="L792" i="1"/>
  <c r="K792" i="1"/>
  <c r="N791" i="1"/>
  <c r="L791" i="1"/>
  <c r="K791" i="1"/>
  <c r="N790" i="1"/>
  <c r="L790" i="1"/>
  <c r="K790" i="1"/>
  <c r="N789" i="1"/>
  <c r="L789" i="1"/>
  <c r="K789" i="1"/>
  <c r="N788" i="1"/>
  <c r="L788" i="1"/>
  <c r="K788" i="1"/>
  <c r="N787" i="1"/>
  <c r="L787" i="1"/>
  <c r="K787" i="1"/>
  <c r="N786" i="1"/>
  <c r="L786" i="1"/>
  <c r="K786" i="1"/>
  <c r="N785" i="1"/>
  <c r="L785" i="1"/>
  <c r="K785" i="1"/>
  <c r="N784" i="1"/>
  <c r="L784" i="1"/>
  <c r="K784" i="1"/>
  <c r="N783" i="1"/>
  <c r="L783" i="1"/>
  <c r="K783" i="1"/>
  <c r="N782" i="1"/>
  <c r="L782" i="1"/>
  <c r="K782" i="1"/>
  <c r="N781" i="1"/>
  <c r="L781" i="1"/>
  <c r="K781" i="1"/>
  <c r="N780" i="1"/>
  <c r="L780" i="1"/>
  <c r="K780" i="1"/>
  <c r="N779" i="1"/>
  <c r="L779" i="1"/>
  <c r="K779" i="1"/>
  <c r="N778" i="1"/>
  <c r="L778" i="1"/>
  <c r="K778" i="1"/>
  <c r="N777" i="1"/>
  <c r="L777" i="1"/>
  <c r="K777" i="1"/>
  <c r="N776" i="1"/>
  <c r="L776" i="1"/>
  <c r="K776" i="1"/>
  <c r="N775" i="1"/>
  <c r="L775" i="1"/>
  <c r="K775" i="1"/>
  <c r="N774" i="1"/>
  <c r="L774" i="1"/>
  <c r="K774" i="1"/>
  <c r="N773" i="1"/>
  <c r="L773" i="1"/>
  <c r="K773" i="1"/>
  <c r="N772" i="1"/>
  <c r="L772" i="1"/>
  <c r="K772" i="1"/>
  <c r="N771" i="1"/>
  <c r="L771" i="1"/>
  <c r="K771" i="1"/>
  <c r="N770" i="1"/>
  <c r="L770" i="1"/>
  <c r="K770" i="1"/>
  <c r="N769" i="1"/>
  <c r="L769" i="1"/>
  <c r="K769" i="1"/>
  <c r="N768" i="1"/>
  <c r="L768" i="1"/>
  <c r="K768" i="1"/>
  <c r="N767" i="1"/>
  <c r="L767" i="1"/>
  <c r="K767" i="1"/>
  <c r="N766" i="1"/>
  <c r="L766" i="1"/>
  <c r="K766" i="1"/>
  <c r="N765" i="1"/>
  <c r="L765" i="1"/>
  <c r="K765" i="1"/>
  <c r="N764" i="1"/>
  <c r="L764" i="1"/>
  <c r="K764" i="1"/>
  <c r="N763" i="1"/>
  <c r="L763" i="1"/>
  <c r="K763" i="1"/>
  <c r="N762" i="1"/>
  <c r="L762" i="1"/>
  <c r="K762" i="1"/>
  <c r="N761" i="1"/>
  <c r="L761" i="1"/>
  <c r="K761" i="1"/>
  <c r="N760" i="1"/>
  <c r="L760" i="1"/>
  <c r="K760" i="1"/>
  <c r="N759" i="1"/>
  <c r="L759" i="1"/>
  <c r="K759" i="1"/>
  <c r="N758" i="1"/>
  <c r="L758" i="1"/>
  <c r="K758" i="1"/>
  <c r="N757" i="1"/>
  <c r="L757" i="1"/>
  <c r="K757" i="1"/>
  <c r="N756" i="1"/>
  <c r="L756" i="1"/>
  <c r="K756" i="1"/>
  <c r="N755" i="1"/>
  <c r="L755" i="1"/>
  <c r="K755" i="1"/>
  <c r="N754" i="1"/>
  <c r="L754" i="1"/>
  <c r="K754" i="1"/>
  <c r="N753" i="1"/>
  <c r="L753" i="1"/>
  <c r="K753" i="1"/>
  <c r="N752" i="1"/>
  <c r="L752" i="1"/>
  <c r="K752" i="1"/>
  <c r="N751" i="1"/>
  <c r="L751" i="1"/>
  <c r="K751" i="1"/>
  <c r="N750" i="1"/>
  <c r="L750" i="1"/>
  <c r="K750" i="1"/>
  <c r="N749" i="1"/>
  <c r="L749" i="1"/>
  <c r="K749" i="1"/>
  <c r="N748" i="1"/>
  <c r="L748" i="1"/>
  <c r="K748" i="1"/>
  <c r="N747" i="1"/>
  <c r="L747" i="1"/>
  <c r="K747" i="1"/>
  <c r="N746" i="1"/>
  <c r="L746" i="1"/>
  <c r="K746" i="1"/>
  <c r="N745" i="1"/>
  <c r="L745" i="1"/>
  <c r="K745" i="1"/>
  <c r="N744" i="1"/>
  <c r="L744" i="1"/>
  <c r="K744" i="1"/>
  <c r="N743" i="1"/>
  <c r="L743" i="1"/>
  <c r="K743" i="1"/>
  <c r="N742" i="1"/>
  <c r="L742" i="1"/>
  <c r="K742" i="1"/>
  <c r="N741" i="1"/>
  <c r="L741" i="1"/>
  <c r="K741" i="1"/>
  <c r="N740" i="1"/>
  <c r="L740" i="1"/>
  <c r="K740" i="1"/>
  <c r="N739" i="1"/>
  <c r="L739" i="1"/>
  <c r="K739" i="1"/>
  <c r="N738" i="1"/>
  <c r="L738" i="1"/>
  <c r="K738" i="1"/>
  <c r="N737" i="1"/>
  <c r="L737" i="1"/>
  <c r="K737" i="1"/>
  <c r="N736" i="1"/>
  <c r="L736" i="1"/>
  <c r="K736" i="1"/>
  <c r="N735" i="1"/>
  <c r="L735" i="1"/>
  <c r="K735" i="1"/>
  <c r="N734" i="1"/>
  <c r="L734" i="1"/>
  <c r="K734" i="1"/>
  <c r="N733" i="1"/>
  <c r="L733" i="1"/>
  <c r="K733" i="1"/>
  <c r="N732" i="1"/>
  <c r="L732" i="1"/>
  <c r="K732" i="1"/>
  <c r="N731" i="1"/>
  <c r="L731" i="1"/>
  <c r="K731" i="1"/>
  <c r="N730" i="1"/>
  <c r="L730" i="1"/>
  <c r="K730" i="1"/>
  <c r="N729" i="1"/>
  <c r="L729" i="1"/>
  <c r="K729" i="1"/>
  <c r="N728" i="1"/>
  <c r="L728" i="1"/>
  <c r="K728" i="1"/>
  <c r="N727" i="1"/>
  <c r="L727" i="1"/>
  <c r="K727" i="1"/>
  <c r="N726" i="1"/>
  <c r="L726" i="1"/>
  <c r="K726" i="1"/>
  <c r="N725" i="1"/>
  <c r="L725" i="1"/>
  <c r="K725" i="1"/>
  <c r="N724" i="1"/>
  <c r="L724" i="1"/>
  <c r="K724" i="1"/>
  <c r="N723" i="1"/>
  <c r="L723" i="1"/>
  <c r="K723" i="1"/>
  <c r="N722" i="1"/>
  <c r="L722" i="1"/>
  <c r="K722" i="1"/>
  <c r="N721" i="1"/>
  <c r="L721" i="1"/>
  <c r="K721" i="1"/>
  <c r="N720" i="1"/>
  <c r="L720" i="1"/>
  <c r="K720" i="1"/>
  <c r="N719" i="1"/>
  <c r="L719" i="1"/>
  <c r="K719" i="1"/>
  <c r="N718" i="1"/>
  <c r="L718" i="1"/>
  <c r="K718" i="1"/>
  <c r="N717" i="1"/>
  <c r="L717" i="1"/>
  <c r="K717" i="1"/>
  <c r="N716" i="1"/>
  <c r="L716" i="1"/>
  <c r="K716" i="1"/>
  <c r="N715" i="1"/>
  <c r="L715" i="1"/>
  <c r="K715" i="1"/>
  <c r="N714" i="1"/>
  <c r="L714" i="1"/>
  <c r="K714" i="1"/>
  <c r="N713" i="1"/>
  <c r="L713" i="1"/>
  <c r="K713" i="1"/>
  <c r="N712" i="1"/>
  <c r="L712" i="1"/>
  <c r="K712" i="1"/>
  <c r="N711" i="1"/>
  <c r="L711" i="1"/>
  <c r="K711" i="1"/>
  <c r="N710" i="1"/>
  <c r="L710" i="1"/>
  <c r="K710" i="1"/>
  <c r="N709" i="1"/>
  <c r="L709" i="1"/>
  <c r="K709" i="1"/>
  <c r="N708" i="1"/>
  <c r="L708" i="1"/>
  <c r="K708" i="1"/>
  <c r="N707" i="1"/>
  <c r="L707" i="1"/>
  <c r="K707" i="1"/>
  <c r="N706" i="1"/>
  <c r="L706" i="1"/>
  <c r="K706" i="1"/>
  <c r="N705" i="1"/>
  <c r="L705" i="1"/>
  <c r="K705" i="1"/>
  <c r="N704" i="1"/>
  <c r="L704" i="1"/>
  <c r="K704" i="1"/>
  <c r="N703" i="1"/>
  <c r="L703" i="1"/>
  <c r="K703" i="1"/>
  <c r="N702" i="1"/>
  <c r="L702" i="1"/>
  <c r="K702" i="1"/>
  <c r="N701" i="1"/>
  <c r="L701" i="1"/>
  <c r="K701" i="1"/>
  <c r="N700" i="1"/>
  <c r="L700" i="1"/>
  <c r="K700" i="1"/>
  <c r="N699" i="1"/>
  <c r="L699" i="1"/>
  <c r="K699" i="1"/>
  <c r="N698" i="1"/>
  <c r="L698" i="1"/>
  <c r="K698" i="1"/>
  <c r="N697" i="1"/>
  <c r="L697" i="1"/>
  <c r="K697" i="1"/>
  <c r="N696" i="1"/>
  <c r="L696" i="1"/>
  <c r="K696" i="1"/>
  <c r="N695" i="1"/>
  <c r="L695" i="1"/>
  <c r="K695" i="1"/>
  <c r="N694" i="1"/>
  <c r="L694" i="1"/>
  <c r="K694" i="1"/>
  <c r="N693" i="1"/>
  <c r="L693" i="1"/>
  <c r="K693" i="1"/>
  <c r="N692" i="1"/>
  <c r="L692" i="1"/>
  <c r="K692" i="1"/>
  <c r="N691" i="1"/>
  <c r="L691" i="1"/>
  <c r="K691" i="1"/>
  <c r="N690" i="1"/>
  <c r="L690" i="1"/>
  <c r="K690" i="1"/>
  <c r="N689" i="1"/>
  <c r="L689" i="1"/>
  <c r="K689" i="1"/>
  <c r="N688" i="1"/>
  <c r="L688" i="1"/>
  <c r="K688" i="1"/>
  <c r="N687" i="1"/>
  <c r="L687" i="1"/>
  <c r="K687" i="1"/>
  <c r="N686" i="1"/>
  <c r="L686" i="1"/>
  <c r="K686" i="1"/>
  <c r="N685" i="1"/>
  <c r="L685" i="1"/>
  <c r="K685" i="1"/>
  <c r="N684" i="1"/>
  <c r="L684" i="1"/>
  <c r="K684" i="1"/>
  <c r="N683" i="1"/>
  <c r="L683" i="1"/>
  <c r="K683" i="1"/>
  <c r="N682" i="1"/>
  <c r="L682" i="1"/>
  <c r="K682" i="1"/>
  <c r="N681" i="1"/>
  <c r="L681" i="1"/>
  <c r="K681" i="1"/>
  <c r="N680" i="1"/>
  <c r="L680" i="1"/>
  <c r="K680" i="1"/>
  <c r="N679" i="1"/>
  <c r="L679" i="1"/>
  <c r="K679" i="1"/>
  <c r="N678" i="1"/>
  <c r="L678" i="1"/>
  <c r="K678" i="1"/>
  <c r="N677" i="1"/>
  <c r="L677" i="1"/>
  <c r="K677" i="1"/>
  <c r="N676" i="1"/>
  <c r="L676" i="1"/>
  <c r="K676" i="1"/>
  <c r="N675" i="1"/>
  <c r="L675" i="1"/>
  <c r="K675" i="1"/>
  <c r="N674" i="1"/>
  <c r="L674" i="1"/>
  <c r="K674" i="1"/>
  <c r="N673" i="1"/>
  <c r="L673" i="1"/>
  <c r="K673" i="1"/>
  <c r="N672" i="1"/>
  <c r="L672" i="1"/>
  <c r="K672" i="1"/>
  <c r="N671" i="1"/>
  <c r="L671" i="1"/>
  <c r="K671" i="1"/>
  <c r="N670" i="1"/>
  <c r="L670" i="1"/>
  <c r="K670" i="1"/>
  <c r="N669" i="1"/>
  <c r="L669" i="1"/>
  <c r="K669" i="1"/>
  <c r="N668" i="1"/>
  <c r="L668" i="1"/>
  <c r="K668" i="1"/>
  <c r="N667" i="1"/>
  <c r="L667" i="1"/>
  <c r="K667" i="1"/>
  <c r="N666" i="1"/>
  <c r="L666" i="1"/>
  <c r="K666" i="1"/>
  <c r="N665" i="1"/>
  <c r="L665" i="1"/>
  <c r="K665" i="1"/>
  <c r="N664" i="1"/>
  <c r="L664" i="1"/>
  <c r="K664" i="1"/>
  <c r="N663" i="1"/>
  <c r="L663" i="1"/>
  <c r="K663" i="1"/>
  <c r="N662" i="1"/>
  <c r="L662" i="1"/>
  <c r="K662" i="1"/>
  <c r="N661" i="1"/>
  <c r="L661" i="1"/>
  <c r="K661" i="1"/>
  <c r="N660" i="1"/>
  <c r="L660" i="1"/>
  <c r="K660" i="1"/>
  <c r="N659" i="1"/>
  <c r="L659" i="1"/>
  <c r="K659" i="1"/>
  <c r="N658" i="1"/>
  <c r="L658" i="1"/>
  <c r="K658" i="1"/>
  <c r="N657" i="1"/>
  <c r="L657" i="1"/>
  <c r="K657" i="1"/>
  <c r="N656" i="1"/>
  <c r="L656" i="1"/>
  <c r="K656" i="1"/>
  <c r="N655" i="1"/>
  <c r="L655" i="1"/>
  <c r="K655" i="1"/>
  <c r="N654" i="1"/>
  <c r="L654" i="1"/>
  <c r="K654" i="1"/>
  <c r="N653" i="1"/>
  <c r="L653" i="1"/>
  <c r="K653" i="1"/>
  <c r="N652" i="1"/>
  <c r="L652" i="1"/>
  <c r="K652" i="1"/>
  <c r="N651" i="1"/>
  <c r="L651" i="1"/>
  <c r="K651" i="1"/>
  <c r="N650" i="1"/>
  <c r="L650" i="1"/>
  <c r="K650" i="1"/>
  <c r="N649" i="1"/>
  <c r="L649" i="1"/>
  <c r="K649" i="1"/>
  <c r="N648" i="1"/>
  <c r="L648" i="1"/>
  <c r="K648" i="1"/>
  <c r="N647" i="1"/>
  <c r="L647" i="1"/>
  <c r="K647" i="1"/>
  <c r="N646" i="1"/>
  <c r="L646" i="1"/>
  <c r="K646" i="1"/>
  <c r="N645" i="1"/>
  <c r="L645" i="1"/>
  <c r="K645" i="1"/>
  <c r="N644" i="1"/>
  <c r="L644" i="1"/>
  <c r="K644" i="1"/>
  <c r="N643" i="1"/>
  <c r="L643" i="1"/>
  <c r="K643" i="1"/>
  <c r="N642" i="1"/>
  <c r="L642" i="1"/>
  <c r="K642" i="1"/>
  <c r="N641" i="1"/>
  <c r="L641" i="1"/>
  <c r="K641" i="1"/>
  <c r="N640" i="1"/>
  <c r="L640" i="1"/>
  <c r="K640" i="1"/>
  <c r="N639" i="1"/>
  <c r="L639" i="1"/>
  <c r="K639" i="1"/>
  <c r="N638" i="1"/>
  <c r="L638" i="1"/>
  <c r="K638" i="1"/>
  <c r="N637" i="1"/>
  <c r="L637" i="1"/>
  <c r="K637" i="1"/>
  <c r="N636" i="1"/>
  <c r="L636" i="1"/>
  <c r="K636" i="1"/>
  <c r="N635" i="1"/>
  <c r="L635" i="1"/>
  <c r="K635" i="1"/>
  <c r="N634" i="1"/>
  <c r="L634" i="1"/>
  <c r="K634" i="1"/>
  <c r="N633" i="1"/>
  <c r="L633" i="1"/>
  <c r="K633" i="1"/>
  <c r="N632" i="1"/>
  <c r="L632" i="1"/>
  <c r="K632" i="1"/>
  <c r="N631" i="1"/>
  <c r="L631" i="1"/>
  <c r="K631" i="1"/>
  <c r="N630" i="1"/>
  <c r="L630" i="1"/>
  <c r="K630" i="1"/>
  <c r="N629" i="1"/>
  <c r="L629" i="1"/>
  <c r="K629" i="1"/>
  <c r="N628" i="1"/>
  <c r="L628" i="1"/>
  <c r="K628" i="1"/>
  <c r="N627" i="1"/>
  <c r="L627" i="1"/>
  <c r="K627" i="1"/>
  <c r="N626" i="1"/>
  <c r="L626" i="1"/>
  <c r="K626" i="1"/>
  <c r="N625" i="1"/>
  <c r="L625" i="1"/>
  <c r="K625" i="1"/>
  <c r="N624" i="1"/>
  <c r="L624" i="1"/>
  <c r="K624" i="1"/>
  <c r="N623" i="1"/>
  <c r="L623" i="1"/>
  <c r="K623" i="1"/>
  <c r="N622" i="1"/>
  <c r="L622" i="1"/>
  <c r="K622" i="1"/>
  <c r="N621" i="1"/>
  <c r="L621" i="1"/>
  <c r="K621" i="1"/>
  <c r="N620" i="1"/>
  <c r="L620" i="1"/>
  <c r="K620" i="1"/>
  <c r="N619" i="1"/>
  <c r="L619" i="1"/>
  <c r="K619" i="1"/>
  <c r="N618" i="1"/>
  <c r="L618" i="1"/>
  <c r="K618" i="1"/>
  <c r="N617" i="1"/>
  <c r="L617" i="1"/>
  <c r="K617" i="1"/>
  <c r="N616" i="1"/>
  <c r="L616" i="1"/>
  <c r="K616" i="1"/>
  <c r="N615" i="1"/>
  <c r="L615" i="1"/>
  <c r="K615" i="1"/>
  <c r="N614" i="1"/>
  <c r="L614" i="1"/>
  <c r="K614" i="1"/>
  <c r="N613" i="1"/>
  <c r="L613" i="1"/>
  <c r="K613" i="1"/>
  <c r="N612" i="1"/>
  <c r="L612" i="1"/>
  <c r="K612" i="1"/>
  <c r="N611" i="1"/>
  <c r="L611" i="1"/>
  <c r="K611" i="1"/>
  <c r="N610" i="1"/>
  <c r="L610" i="1"/>
  <c r="K610" i="1"/>
  <c r="N609" i="1"/>
  <c r="L609" i="1"/>
  <c r="K609" i="1"/>
  <c r="N608" i="1"/>
  <c r="L608" i="1"/>
  <c r="K608" i="1"/>
  <c r="N607" i="1"/>
  <c r="L607" i="1"/>
  <c r="K607" i="1"/>
  <c r="N606" i="1"/>
  <c r="L606" i="1"/>
  <c r="K606" i="1"/>
  <c r="N605" i="1"/>
  <c r="L605" i="1"/>
  <c r="K605" i="1"/>
  <c r="N604" i="1"/>
  <c r="L604" i="1"/>
  <c r="K604" i="1"/>
  <c r="N603" i="1"/>
  <c r="L603" i="1"/>
  <c r="K603" i="1"/>
  <c r="N602" i="1"/>
  <c r="L602" i="1"/>
  <c r="K602" i="1"/>
  <c r="N601" i="1"/>
  <c r="L601" i="1"/>
  <c r="K601" i="1"/>
  <c r="N600" i="1"/>
  <c r="L600" i="1"/>
  <c r="K600" i="1"/>
  <c r="N599" i="1"/>
  <c r="L599" i="1"/>
  <c r="K599" i="1"/>
  <c r="N598" i="1"/>
  <c r="L598" i="1"/>
  <c r="K598" i="1"/>
  <c r="N597" i="1"/>
  <c r="L597" i="1"/>
  <c r="K597" i="1"/>
  <c r="N596" i="1"/>
  <c r="L596" i="1"/>
  <c r="K596" i="1"/>
  <c r="N595" i="1"/>
  <c r="L595" i="1"/>
  <c r="K595" i="1"/>
  <c r="N594" i="1"/>
  <c r="L594" i="1"/>
  <c r="K594" i="1"/>
  <c r="N593" i="1"/>
  <c r="L593" i="1"/>
  <c r="K593" i="1"/>
  <c r="N592" i="1"/>
  <c r="L592" i="1"/>
  <c r="K592" i="1"/>
  <c r="N591" i="1"/>
  <c r="L591" i="1"/>
  <c r="K591" i="1"/>
  <c r="N590" i="1"/>
  <c r="L590" i="1"/>
  <c r="K590" i="1"/>
  <c r="N589" i="1"/>
  <c r="L589" i="1"/>
  <c r="K589" i="1"/>
  <c r="N588" i="1"/>
  <c r="L588" i="1"/>
  <c r="K588" i="1"/>
  <c r="N587" i="1"/>
  <c r="L587" i="1"/>
  <c r="K587" i="1"/>
  <c r="N586" i="1"/>
  <c r="L586" i="1"/>
  <c r="K586" i="1"/>
  <c r="N585" i="1"/>
  <c r="L585" i="1"/>
  <c r="K585" i="1"/>
  <c r="N584" i="1"/>
  <c r="L584" i="1"/>
  <c r="K584" i="1"/>
  <c r="N583" i="1"/>
  <c r="L583" i="1"/>
  <c r="K583" i="1"/>
  <c r="N582" i="1"/>
  <c r="L582" i="1"/>
  <c r="K582" i="1"/>
  <c r="N581" i="1"/>
  <c r="L581" i="1"/>
  <c r="K581" i="1"/>
  <c r="N580" i="1"/>
  <c r="L580" i="1"/>
  <c r="K580" i="1"/>
  <c r="N579" i="1"/>
  <c r="L579" i="1"/>
  <c r="K579" i="1"/>
  <c r="N578" i="1"/>
  <c r="L578" i="1"/>
  <c r="K578" i="1"/>
  <c r="N577" i="1"/>
  <c r="L577" i="1"/>
  <c r="K577" i="1"/>
  <c r="N576" i="1"/>
  <c r="L576" i="1"/>
  <c r="K576" i="1"/>
  <c r="N575" i="1"/>
  <c r="L575" i="1"/>
  <c r="K575" i="1"/>
  <c r="N574" i="1"/>
  <c r="L574" i="1"/>
  <c r="K574" i="1"/>
  <c r="N573" i="1"/>
  <c r="L573" i="1"/>
  <c r="K573" i="1"/>
  <c r="N572" i="1"/>
  <c r="L572" i="1"/>
  <c r="K572" i="1"/>
  <c r="N571" i="1"/>
  <c r="L571" i="1"/>
  <c r="K571" i="1"/>
  <c r="N570" i="1"/>
  <c r="L570" i="1"/>
  <c r="K570" i="1"/>
  <c r="N569" i="1"/>
  <c r="L569" i="1"/>
  <c r="K569" i="1"/>
  <c r="N568" i="1"/>
  <c r="L568" i="1"/>
  <c r="K568" i="1"/>
  <c r="N567" i="1"/>
  <c r="L567" i="1"/>
  <c r="K567" i="1"/>
  <c r="N566" i="1"/>
  <c r="L566" i="1"/>
  <c r="K566" i="1"/>
  <c r="N565" i="1"/>
  <c r="L565" i="1"/>
  <c r="K565" i="1"/>
  <c r="N564" i="1"/>
  <c r="L564" i="1"/>
  <c r="K564" i="1"/>
  <c r="N563" i="1"/>
  <c r="L563" i="1"/>
  <c r="K563" i="1"/>
  <c r="N562" i="1"/>
  <c r="L562" i="1"/>
  <c r="K562" i="1"/>
  <c r="N561" i="1"/>
  <c r="L561" i="1"/>
  <c r="K561" i="1"/>
  <c r="N560" i="1"/>
  <c r="L560" i="1"/>
  <c r="K560" i="1"/>
  <c r="N559" i="1"/>
  <c r="L559" i="1"/>
  <c r="K559" i="1"/>
  <c r="N558" i="1"/>
  <c r="L558" i="1"/>
  <c r="K558" i="1"/>
  <c r="N557" i="1"/>
  <c r="L557" i="1"/>
  <c r="K557" i="1"/>
  <c r="N556" i="1"/>
  <c r="L556" i="1"/>
  <c r="K556" i="1"/>
  <c r="N555" i="1"/>
  <c r="L555" i="1"/>
  <c r="K555" i="1"/>
  <c r="N554" i="1"/>
  <c r="L554" i="1"/>
  <c r="K554" i="1"/>
  <c r="N553" i="1"/>
  <c r="L553" i="1"/>
  <c r="K553" i="1"/>
  <c r="N552" i="1"/>
  <c r="L552" i="1"/>
  <c r="K552" i="1"/>
  <c r="N551" i="1"/>
  <c r="L551" i="1"/>
  <c r="K551" i="1"/>
  <c r="N550" i="1"/>
  <c r="L550" i="1"/>
  <c r="K550" i="1"/>
  <c r="N549" i="1"/>
  <c r="L549" i="1"/>
  <c r="K549" i="1"/>
  <c r="N548" i="1"/>
  <c r="L548" i="1"/>
  <c r="K548" i="1"/>
  <c r="N547" i="1"/>
  <c r="L547" i="1"/>
  <c r="K547" i="1"/>
  <c r="N546" i="1"/>
  <c r="L546" i="1"/>
  <c r="K546" i="1"/>
  <c r="N545" i="1"/>
  <c r="L545" i="1"/>
  <c r="K545" i="1"/>
  <c r="N544" i="1"/>
  <c r="L544" i="1"/>
  <c r="K544" i="1"/>
  <c r="N543" i="1"/>
  <c r="L543" i="1"/>
  <c r="K543" i="1"/>
  <c r="N542" i="1"/>
  <c r="L542" i="1"/>
  <c r="K542" i="1"/>
  <c r="N541" i="1"/>
  <c r="L541" i="1"/>
  <c r="K541" i="1"/>
  <c r="N540" i="1"/>
  <c r="L540" i="1"/>
  <c r="K540" i="1"/>
  <c r="N539" i="1"/>
  <c r="L539" i="1"/>
  <c r="K539" i="1"/>
  <c r="N538" i="1"/>
  <c r="L538" i="1"/>
  <c r="K538" i="1"/>
  <c r="N537" i="1"/>
  <c r="L537" i="1"/>
  <c r="K537" i="1"/>
  <c r="N536" i="1"/>
  <c r="L536" i="1"/>
  <c r="K536" i="1"/>
  <c r="N535" i="1"/>
  <c r="L535" i="1"/>
  <c r="K535" i="1"/>
  <c r="N534" i="1"/>
  <c r="L534" i="1"/>
  <c r="K534" i="1"/>
  <c r="N533" i="1"/>
  <c r="L533" i="1"/>
  <c r="K533" i="1"/>
  <c r="N532" i="1"/>
  <c r="L532" i="1"/>
  <c r="K532" i="1"/>
  <c r="N531" i="1"/>
  <c r="L531" i="1"/>
  <c r="K531" i="1"/>
  <c r="N530" i="1"/>
  <c r="L530" i="1"/>
  <c r="K530" i="1"/>
  <c r="N529" i="1"/>
  <c r="L529" i="1"/>
  <c r="K529" i="1"/>
  <c r="N528" i="1"/>
  <c r="L528" i="1"/>
  <c r="K528" i="1"/>
  <c r="N527" i="1"/>
  <c r="L527" i="1"/>
  <c r="K527" i="1"/>
  <c r="N526" i="1"/>
  <c r="L526" i="1"/>
  <c r="K526" i="1"/>
  <c r="N525" i="1"/>
  <c r="L525" i="1"/>
  <c r="K525" i="1"/>
  <c r="N524" i="1"/>
  <c r="L524" i="1"/>
  <c r="K524" i="1"/>
  <c r="N523" i="1"/>
  <c r="L523" i="1"/>
  <c r="K523" i="1"/>
  <c r="N522" i="1"/>
  <c r="L522" i="1"/>
  <c r="K522" i="1"/>
  <c r="N521" i="1"/>
  <c r="L521" i="1"/>
  <c r="K521" i="1"/>
  <c r="N520" i="1"/>
  <c r="L520" i="1"/>
  <c r="K520" i="1"/>
  <c r="N519" i="1"/>
  <c r="L519" i="1"/>
  <c r="K519" i="1"/>
  <c r="N518" i="1"/>
  <c r="L518" i="1"/>
  <c r="K518" i="1"/>
  <c r="N517" i="1"/>
  <c r="L517" i="1"/>
  <c r="K517" i="1"/>
  <c r="N516" i="1"/>
  <c r="L516" i="1"/>
  <c r="K516" i="1"/>
  <c r="N515" i="1"/>
  <c r="L515" i="1"/>
  <c r="K515" i="1"/>
  <c r="N514" i="1"/>
  <c r="L514" i="1"/>
  <c r="K514" i="1"/>
  <c r="N513" i="1"/>
  <c r="L513" i="1"/>
  <c r="K513" i="1"/>
  <c r="N512" i="1"/>
  <c r="L512" i="1"/>
  <c r="K512" i="1"/>
  <c r="N511" i="1"/>
  <c r="L511" i="1"/>
  <c r="K511" i="1"/>
  <c r="N510" i="1"/>
  <c r="L510" i="1"/>
  <c r="K510" i="1"/>
  <c r="N509" i="1"/>
  <c r="L509" i="1"/>
  <c r="K509" i="1"/>
  <c r="N508" i="1"/>
  <c r="L508" i="1"/>
  <c r="K508" i="1"/>
  <c r="N507" i="1"/>
  <c r="L507" i="1"/>
  <c r="K507" i="1"/>
  <c r="N506" i="1"/>
  <c r="L506" i="1"/>
  <c r="K506" i="1"/>
  <c r="N505" i="1"/>
  <c r="L505" i="1"/>
  <c r="K505" i="1"/>
  <c r="N504" i="1"/>
  <c r="L504" i="1"/>
  <c r="K504" i="1"/>
  <c r="N503" i="1"/>
  <c r="L503" i="1"/>
  <c r="K503" i="1"/>
  <c r="N502" i="1"/>
  <c r="L502" i="1"/>
  <c r="K502" i="1"/>
  <c r="N501" i="1"/>
  <c r="L501" i="1"/>
  <c r="K501" i="1"/>
  <c r="N500" i="1"/>
  <c r="L500" i="1"/>
  <c r="K500" i="1"/>
  <c r="N499" i="1"/>
  <c r="L499" i="1"/>
  <c r="K499" i="1"/>
  <c r="N498" i="1"/>
  <c r="L498" i="1"/>
  <c r="K498" i="1"/>
  <c r="N497" i="1"/>
  <c r="L497" i="1"/>
  <c r="K497" i="1"/>
  <c r="N496" i="1"/>
  <c r="L496" i="1"/>
  <c r="K496" i="1"/>
  <c r="N495" i="1"/>
  <c r="L495" i="1"/>
  <c r="K495" i="1"/>
  <c r="N494" i="1"/>
  <c r="L494" i="1"/>
  <c r="K494" i="1"/>
  <c r="N493" i="1"/>
  <c r="L493" i="1"/>
  <c r="K493" i="1"/>
  <c r="N492" i="1"/>
  <c r="L492" i="1"/>
  <c r="K492" i="1"/>
  <c r="N491" i="1"/>
  <c r="L491" i="1"/>
  <c r="K491" i="1"/>
  <c r="N490" i="1"/>
  <c r="L490" i="1"/>
  <c r="K490" i="1"/>
  <c r="N489" i="1"/>
  <c r="L489" i="1"/>
  <c r="K489" i="1"/>
  <c r="N488" i="1"/>
  <c r="L488" i="1"/>
  <c r="K488" i="1"/>
  <c r="N487" i="1"/>
  <c r="L487" i="1"/>
  <c r="K487" i="1"/>
  <c r="N486" i="1"/>
  <c r="L486" i="1"/>
  <c r="K486" i="1"/>
  <c r="N485" i="1"/>
  <c r="L485" i="1"/>
  <c r="K485" i="1"/>
  <c r="N484" i="1"/>
  <c r="L484" i="1"/>
  <c r="K484" i="1"/>
  <c r="N483" i="1"/>
  <c r="L483" i="1"/>
  <c r="K483" i="1"/>
  <c r="N482" i="1"/>
  <c r="L482" i="1"/>
  <c r="K482" i="1"/>
  <c r="N481" i="1"/>
  <c r="L481" i="1"/>
  <c r="K481" i="1"/>
  <c r="N480" i="1"/>
  <c r="L480" i="1"/>
  <c r="K480" i="1"/>
  <c r="N479" i="1"/>
  <c r="L479" i="1"/>
  <c r="K479" i="1"/>
  <c r="N478" i="1"/>
  <c r="L478" i="1"/>
  <c r="K478" i="1"/>
  <c r="N477" i="1"/>
  <c r="L477" i="1"/>
  <c r="K477" i="1"/>
  <c r="N476" i="1"/>
  <c r="L476" i="1"/>
  <c r="K476" i="1"/>
  <c r="N475" i="1"/>
  <c r="L475" i="1"/>
  <c r="K475" i="1"/>
  <c r="N474" i="1"/>
  <c r="L474" i="1"/>
  <c r="K474" i="1"/>
  <c r="N473" i="1"/>
  <c r="L473" i="1"/>
  <c r="K473" i="1"/>
  <c r="N472" i="1"/>
  <c r="L472" i="1"/>
  <c r="K472" i="1"/>
  <c r="N471" i="1"/>
  <c r="L471" i="1"/>
  <c r="K471" i="1"/>
  <c r="N470" i="1"/>
  <c r="L470" i="1"/>
  <c r="K470" i="1"/>
  <c r="N469" i="1"/>
  <c r="L469" i="1"/>
  <c r="K469" i="1"/>
  <c r="N468" i="1"/>
  <c r="L468" i="1"/>
  <c r="K468" i="1"/>
  <c r="N467" i="1"/>
  <c r="L467" i="1"/>
  <c r="K467" i="1"/>
  <c r="N466" i="1"/>
  <c r="L466" i="1"/>
  <c r="K466" i="1"/>
  <c r="N465" i="1"/>
  <c r="L465" i="1"/>
  <c r="K465" i="1"/>
  <c r="N464" i="1"/>
  <c r="L464" i="1"/>
  <c r="K464" i="1"/>
  <c r="N463" i="1"/>
  <c r="L463" i="1"/>
  <c r="K463" i="1"/>
  <c r="N462" i="1"/>
  <c r="L462" i="1"/>
  <c r="K462" i="1"/>
  <c r="N461" i="1"/>
  <c r="L461" i="1"/>
  <c r="K461" i="1"/>
  <c r="N460" i="1"/>
  <c r="L460" i="1"/>
  <c r="K460" i="1"/>
  <c r="N459" i="1"/>
  <c r="L459" i="1"/>
  <c r="K459" i="1"/>
  <c r="N458" i="1"/>
  <c r="L458" i="1"/>
  <c r="K458" i="1"/>
  <c r="N457" i="1"/>
  <c r="L457" i="1"/>
  <c r="K457" i="1"/>
  <c r="N456" i="1"/>
  <c r="L456" i="1"/>
  <c r="K456" i="1"/>
  <c r="N455" i="1"/>
  <c r="L455" i="1"/>
  <c r="K455" i="1"/>
  <c r="N454" i="1"/>
  <c r="L454" i="1"/>
  <c r="K454" i="1"/>
  <c r="N453" i="1"/>
  <c r="L453" i="1"/>
  <c r="K453" i="1"/>
  <c r="N452" i="1"/>
  <c r="L452" i="1"/>
  <c r="K452" i="1"/>
  <c r="N451" i="1"/>
  <c r="L451" i="1"/>
  <c r="K451" i="1"/>
  <c r="N450" i="1"/>
  <c r="L450" i="1"/>
  <c r="K450" i="1"/>
  <c r="N449" i="1"/>
  <c r="L449" i="1"/>
  <c r="K449" i="1"/>
  <c r="N448" i="1"/>
  <c r="L448" i="1"/>
  <c r="K448" i="1"/>
  <c r="N447" i="1"/>
  <c r="L447" i="1"/>
  <c r="K447" i="1"/>
  <c r="N446" i="1"/>
  <c r="L446" i="1"/>
  <c r="K446" i="1"/>
  <c r="N445" i="1"/>
  <c r="L445" i="1"/>
  <c r="K445" i="1"/>
  <c r="N444" i="1"/>
  <c r="L444" i="1"/>
  <c r="K444" i="1"/>
  <c r="N443" i="1"/>
  <c r="L443" i="1"/>
  <c r="K443" i="1"/>
  <c r="N442" i="1"/>
  <c r="L442" i="1"/>
  <c r="K442" i="1"/>
  <c r="N441" i="1"/>
  <c r="L441" i="1"/>
  <c r="K441" i="1"/>
  <c r="N440" i="1"/>
  <c r="L440" i="1"/>
  <c r="K440" i="1"/>
  <c r="N439" i="1"/>
  <c r="L439" i="1"/>
  <c r="K439" i="1"/>
  <c r="N438" i="1"/>
  <c r="L438" i="1"/>
  <c r="K438" i="1"/>
  <c r="N437" i="1"/>
  <c r="L437" i="1"/>
  <c r="K437" i="1"/>
  <c r="N436" i="1"/>
  <c r="L436" i="1"/>
  <c r="K436" i="1"/>
  <c r="N435" i="1"/>
  <c r="L435" i="1"/>
  <c r="K435" i="1"/>
  <c r="N434" i="1"/>
  <c r="L434" i="1"/>
  <c r="K434" i="1"/>
  <c r="N433" i="1"/>
  <c r="L433" i="1"/>
  <c r="K433" i="1"/>
  <c r="N432" i="1"/>
  <c r="L432" i="1"/>
  <c r="K432" i="1"/>
  <c r="N431" i="1"/>
  <c r="L431" i="1"/>
  <c r="K431" i="1"/>
  <c r="N430" i="1"/>
  <c r="L430" i="1"/>
  <c r="K430" i="1"/>
  <c r="N429" i="1"/>
  <c r="L429" i="1"/>
  <c r="K429" i="1"/>
  <c r="N428" i="1"/>
  <c r="L428" i="1"/>
  <c r="K428" i="1"/>
  <c r="N427" i="1"/>
  <c r="L427" i="1"/>
  <c r="K427" i="1"/>
  <c r="N426" i="1"/>
  <c r="L426" i="1"/>
  <c r="K426" i="1"/>
  <c r="N425" i="1"/>
  <c r="L425" i="1"/>
  <c r="K425" i="1"/>
  <c r="N424" i="1"/>
  <c r="L424" i="1"/>
  <c r="K424" i="1"/>
  <c r="N423" i="1"/>
  <c r="L423" i="1"/>
  <c r="K423" i="1"/>
  <c r="N422" i="1"/>
  <c r="L422" i="1"/>
  <c r="K422" i="1"/>
  <c r="N421" i="1"/>
  <c r="L421" i="1"/>
  <c r="K421" i="1"/>
  <c r="N420" i="1"/>
  <c r="L420" i="1"/>
  <c r="K420" i="1"/>
  <c r="N419" i="1"/>
  <c r="L419" i="1"/>
  <c r="K419" i="1"/>
  <c r="N418" i="1"/>
  <c r="L418" i="1"/>
  <c r="K418" i="1"/>
  <c r="N417" i="1"/>
  <c r="L417" i="1"/>
  <c r="K417" i="1"/>
  <c r="N416" i="1"/>
  <c r="L416" i="1"/>
  <c r="K416" i="1"/>
  <c r="N415" i="1"/>
  <c r="L415" i="1"/>
  <c r="K415" i="1"/>
  <c r="N414" i="1"/>
  <c r="L414" i="1"/>
  <c r="K414" i="1"/>
  <c r="N413" i="1"/>
  <c r="L413" i="1"/>
  <c r="K413" i="1"/>
  <c r="N412" i="1"/>
  <c r="L412" i="1"/>
  <c r="K412" i="1"/>
  <c r="N411" i="1"/>
  <c r="L411" i="1"/>
  <c r="K411" i="1"/>
  <c r="N410" i="1"/>
  <c r="L410" i="1"/>
  <c r="K410" i="1"/>
  <c r="N409" i="1"/>
  <c r="L409" i="1"/>
  <c r="K409" i="1"/>
  <c r="N408" i="1"/>
  <c r="L408" i="1"/>
  <c r="K408" i="1"/>
  <c r="N407" i="1"/>
  <c r="L407" i="1"/>
  <c r="K407" i="1"/>
  <c r="N406" i="1"/>
  <c r="L406" i="1"/>
  <c r="K406" i="1"/>
  <c r="N405" i="1"/>
  <c r="L405" i="1"/>
  <c r="K405" i="1"/>
  <c r="N404" i="1"/>
  <c r="L404" i="1"/>
  <c r="K404" i="1"/>
  <c r="N403" i="1"/>
  <c r="L403" i="1"/>
  <c r="K403" i="1"/>
  <c r="N402" i="1"/>
  <c r="L402" i="1"/>
  <c r="K402" i="1"/>
  <c r="N401" i="1"/>
  <c r="L401" i="1"/>
  <c r="K401" i="1"/>
  <c r="N400" i="1"/>
  <c r="L400" i="1"/>
  <c r="K400" i="1"/>
  <c r="N399" i="1"/>
  <c r="L399" i="1"/>
  <c r="K399" i="1"/>
  <c r="N398" i="1"/>
  <c r="L398" i="1"/>
  <c r="K398" i="1"/>
  <c r="N397" i="1"/>
  <c r="L397" i="1"/>
  <c r="K397" i="1"/>
  <c r="N396" i="1"/>
  <c r="L396" i="1"/>
  <c r="K396" i="1"/>
  <c r="N395" i="1"/>
  <c r="L395" i="1"/>
  <c r="K395" i="1"/>
  <c r="N394" i="1"/>
  <c r="L394" i="1"/>
  <c r="K394" i="1"/>
  <c r="N393" i="1"/>
  <c r="L393" i="1"/>
  <c r="K393" i="1"/>
  <c r="N392" i="1"/>
  <c r="L392" i="1"/>
  <c r="K392" i="1"/>
  <c r="N391" i="1"/>
  <c r="L391" i="1"/>
  <c r="K391" i="1"/>
  <c r="N390" i="1"/>
  <c r="L390" i="1"/>
  <c r="K390" i="1"/>
  <c r="N389" i="1"/>
  <c r="L389" i="1"/>
  <c r="K389" i="1"/>
  <c r="N388" i="1"/>
  <c r="L388" i="1"/>
  <c r="K388" i="1"/>
  <c r="N387" i="1"/>
  <c r="L387" i="1"/>
  <c r="K387" i="1"/>
  <c r="N386" i="1"/>
  <c r="L386" i="1"/>
  <c r="K386" i="1"/>
  <c r="N385" i="1"/>
  <c r="L385" i="1"/>
  <c r="K385" i="1"/>
  <c r="N384" i="1"/>
  <c r="L384" i="1"/>
  <c r="K384" i="1"/>
  <c r="N383" i="1"/>
  <c r="L383" i="1"/>
  <c r="K383" i="1"/>
  <c r="N382" i="1"/>
  <c r="L382" i="1"/>
  <c r="K382" i="1"/>
  <c r="N381" i="1"/>
  <c r="L381" i="1"/>
  <c r="K381" i="1"/>
  <c r="N380" i="1"/>
  <c r="L380" i="1"/>
  <c r="K380" i="1"/>
  <c r="N379" i="1"/>
  <c r="L379" i="1"/>
  <c r="K379" i="1"/>
  <c r="N378" i="1"/>
  <c r="L378" i="1"/>
  <c r="K378" i="1"/>
  <c r="N377" i="1"/>
  <c r="L377" i="1"/>
  <c r="K377" i="1"/>
  <c r="N376" i="1"/>
  <c r="L376" i="1"/>
  <c r="K376" i="1"/>
  <c r="N375" i="1"/>
  <c r="L375" i="1"/>
  <c r="K375" i="1"/>
  <c r="N374" i="1"/>
  <c r="L374" i="1"/>
  <c r="K374" i="1"/>
  <c r="N373" i="1"/>
  <c r="L373" i="1"/>
  <c r="K373" i="1"/>
  <c r="N372" i="1"/>
  <c r="L372" i="1"/>
  <c r="K372" i="1"/>
  <c r="N371" i="1"/>
  <c r="L371" i="1"/>
  <c r="K371" i="1"/>
  <c r="N370" i="1"/>
  <c r="L370" i="1"/>
  <c r="K370" i="1"/>
  <c r="N369" i="1"/>
  <c r="L369" i="1"/>
  <c r="K369" i="1"/>
  <c r="N368" i="1"/>
  <c r="L368" i="1"/>
  <c r="K368" i="1"/>
  <c r="N367" i="1"/>
  <c r="L367" i="1"/>
  <c r="K367" i="1"/>
  <c r="N366" i="1"/>
  <c r="L366" i="1"/>
  <c r="K366" i="1"/>
  <c r="N365" i="1"/>
  <c r="L365" i="1"/>
  <c r="K365" i="1"/>
  <c r="N364" i="1"/>
  <c r="L364" i="1"/>
  <c r="K364" i="1"/>
  <c r="N363" i="1"/>
  <c r="L363" i="1"/>
  <c r="K363" i="1"/>
  <c r="N362" i="1"/>
  <c r="L362" i="1"/>
  <c r="K362" i="1"/>
  <c r="N361" i="1"/>
  <c r="L361" i="1"/>
  <c r="K361" i="1"/>
  <c r="N360" i="1"/>
  <c r="L360" i="1"/>
  <c r="K360" i="1"/>
  <c r="N359" i="1"/>
  <c r="L359" i="1"/>
  <c r="K359" i="1"/>
  <c r="N358" i="1"/>
  <c r="L358" i="1"/>
  <c r="K358" i="1"/>
  <c r="N357" i="1"/>
  <c r="L357" i="1"/>
  <c r="K357" i="1"/>
  <c r="N356" i="1"/>
  <c r="L356" i="1"/>
  <c r="K356" i="1"/>
  <c r="N355" i="1"/>
  <c r="L355" i="1"/>
  <c r="K355" i="1"/>
  <c r="N354" i="1"/>
  <c r="L354" i="1"/>
  <c r="K354" i="1"/>
  <c r="N353" i="1"/>
  <c r="L353" i="1"/>
  <c r="K353" i="1"/>
  <c r="N352" i="1"/>
  <c r="L352" i="1"/>
  <c r="K352" i="1"/>
  <c r="N351" i="1"/>
  <c r="L351" i="1"/>
  <c r="K351" i="1"/>
  <c r="N350" i="1"/>
  <c r="L350" i="1"/>
  <c r="K350" i="1"/>
  <c r="N349" i="1"/>
  <c r="L349" i="1"/>
  <c r="K349" i="1"/>
  <c r="N348" i="1"/>
  <c r="L348" i="1"/>
  <c r="K348" i="1"/>
  <c r="N347" i="1"/>
  <c r="L347" i="1"/>
  <c r="K347" i="1"/>
  <c r="N346" i="1"/>
  <c r="L346" i="1"/>
  <c r="K346" i="1"/>
  <c r="N345" i="1"/>
  <c r="L345" i="1"/>
  <c r="K345" i="1"/>
  <c r="N344" i="1"/>
  <c r="L344" i="1"/>
  <c r="K344" i="1"/>
  <c r="N343" i="1"/>
  <c r="L343" i="1"/>
  <c r="K343" i="1"/>
  <c r="N342" i="1"/>
  <c r="L342" i="1"/>
  <c r="K342" i="1"/>
  <c r="N341" i="1"/>
  <c r="L341" i="1"/>
  <c r="K341" i="1"/>
  <c r="N340" i="1"/>
  <c r="L340" i="1"/>
  <c r="K340" i="1"/>
  <c r="N339" i="1"/>
  <c r="L339" i="1"/>
  <c r="K339" i="1"/>
  <c r="N338" i="1"/>
  <c r="L338" i="1"/>
  <c r="K338" i="1"/>
  <c r="N337" i="1"/>
  <c r="L337" i="1"/>
  <c r="K337" i="1"/>
  <c r="N336" i="1"/>
  <c r="L336" i="1"/>
  <c r="K336" i="1"/>
  <c r="N335" i="1"/>
  <c r="L335" i="1"/>
  <c r="K335" i="1"/>
  <c r="N334" i="1"/>
  <c r="L334" i="1"/>
  <c r="K334" i="1"/>
  <c r="N333" i="1"/>
  <c r="L333" i="1"/>
  <c r="K333" i="1"/>
  <c r="N332" i="1"/>
  <c r="L332" i="1"/>
  <c r="K332" i="1"/>
  <c r="N331" i="1"/>
  <c r="L331" i="1"/>
  <c r="K331" i="1"/>
  <c r="N330" i="1"/>
  <c r="L330" i="1"/>
  <c r="K330" i="1"/>
  <c r="N329" i="1"/>
  <c r="L329" i="1"/>
  <c r="K329" i="1"/>
  <c r="N328" i="1"/>
  <c r="L328" i="1"/>
  <c r="K328" i="1"/>
  <c r="N327" i="1"/>
  <c r="L327" i="1"/>
  <c r="K327" i="1"/>
  <c r="N326" i="1"/>
  <c r="L326" i="1"/>
  <c r="K326" i="1"/>
  <c r="N325" i="1"/>
  <c r="L325" i="1"/>
  <c r="K325" i="1"/>
  <c r="N324" i="1"/>
  <c r="L324" i="1"/>
  <c r="K324" i="1"/>
  <c r="N323" i="1"/>
  <c r="L323" i="1"/>
  <c r="K323" i="1"/>
  <c r="N322" i="1"/>
  <c r="L322" i="1"/>
  <c r="K322" i="1"/>
  <c r="N321" i="1"/>
  <c r="L321" i="1"/>
  <c r="K321" i="1"/>
  <c r="N320" i="1"/>
  <c r="L320" i="1"/>
  <c r="K320" i="1"/>
  <c r="N319" i="1"/>
  <c r="L319" i="1"/>
  <c r="K319" i="1"/>
  <c r="N318" i="1"/>
  <c r="L318" i="1"/>
  <c r="K318" i="1"/>
  <c r="N317" i="1"/>
  <c r="L317" i="1"/>
  <c r="K317" i="1"/>
  <c r="N316" i="1"/>
  <c r="L316" i="1"/>
  <c r="K316" i="1"/>
  <c r="N315" i="1"/>
  <c r="L315" i="1"/>
  <c r="K315" i="1"/>
  <c r="N314" i="1"/>
  <c r="L314" i="1"/>
  <c r="K314" i="1"/>
  <c r="N313" i="1"/>
  <c r="L313" i="1"/>
  <c r="K313" i="1"/>
  <c r="N312" i="1"/>
  <c r="L312" i="1"/>
  <c r="K312" i="1"/>
  <c r="N311" i="1"/>
  <c r="L311" i="1"/>
  <c r="K311" i="1"/>
  <c r="N310" i="1"/>
  <c r="L310" i="1"/>
  <c r="K310" i="1"/>
  <c r="N309" i="1"/>
  <c r="L309" i="1"/>
  <c r="K309" i="1"/>
  <c r="N308" i="1"/>
  <c r="L308" i="1"/>
  <c r="K308" i="1"/>
  <c r="N307" i="1"/>
  <c r="L307" i="1"/>
  <c r="K307" i="1"/>
  <c r="N306" i="1"/>
  <c r="L306" i="1"/>
  <c r="K306" i="1"/>
  <c r="N305" i="1"/>
  <c r="L305" i="1"/>
  <c r="K305" i="1"/>
  <c r="N304" i="1"/>
  <c r="L304" i="1"/>
  <c r="K304" i="1"/>
  <c r="N303" i="1"/>
  <c r="L303" i="1"/>
  <c r="K303" i="1"/>
  <c r="N302" i="1"/>
  <c r="L302" i="1"/>
  <c r="K302" i="1"/>
  <c r="N301" i="1"/>
  <c r="L301" i="1"/>
  <c r="K301" i="1"/>
  <c r="N300" i="1"/>
  <c r="L300" i="1"/>
  <c r="K300" i="1"/>
  <c r="N299" i="1"/>
  <c r="L299" i="1"/>
  <c r="K299" i="1"/>
  <c r="N298" i="1"/>
  <c r="L298" i="1"/>
  <c r="K298" i="1"/>
  <c r="N297" i="1"/>
  <c r="L297" i="1"/>
  <c r="K297" i="1"/>
  <c r="N296" i="1"/>
  <c r="L296" i="1"/>
  <c r="K296" i="1"/>
  <c r="N295" i="1"/>
  <c r="L295" i="1"/>
  <c r="K295" i="1"/>
  <c r="N294" i="1"/>
  <c r="L294" i="1"/>
  <c r="K294" i="1"/>
  <c r="N293" i="1"/>
  <c r="L293" i="1"/>
  <c r="K293" i="1"/>
  <c r="N292" i="1"/>
  <c r="L292" i="1"/>
  <c r="K292" i="1"/>
  <c r="N291" i="1"/>
  <c r="L291" i="1"/>
  <c r="K291" i="1"/>
  <c r="N290" i="1"/>
  <c r="L290" i="1"/>
  <c r="K290" i="1"/>
  <c r="N289" i="1"/>
  <c r="L289" i="1"/>
  <c r="K289" i="1"/>
  <c r="N288" i="1"/>
  <c r="L288" i="1"/>
  <c r="K288" i="1"/>
  <c r="N287" i="1"/>
  <c r="L287" i="1"/>
  <c r="K287" i="1"/>
  <c r="N286" i="1"/>
  <c r="L286" i="1"/>
  <c r="K286" i="1"/>
  <c r="N285" i="1"/>
  <c r="L285" i="1"/>
  <c r="K285" i="1"/>
  <c r="N284" i="1"/>
  <c r="L284" i="1"/>
  <c r="K284" i="1"/>
  <c r="N283" i="1"/>
  <c r="L283" i="1"/>
  <c r="K283" i="1"/>
  <c r="N282" i="1"/>
  <c r="L282" i="1"/>
  <c r="K282" i="1"/>
  <c r="N281" i="1"/>
  <c r="L281" i="1"/>
  <c r="K281" i="1"/>
  <c r="N280" i="1"/>
  <c r="L280" i="1"/>
  <c r="K280" i="1"/>
  <c r="N279" i="1"/>
  <c r="L279" i="1"/>
  <c r="K279" i="1"/>
  <c r="N278" i="1"/>
  <c r="L278" i="1"/>
  <c r="K278" i="1"/>
  <c r="N277" i="1"/>
  <c r="L277" i="1"/>
  <c r="K277" i="1"/>
  <c r="N276" i="1"/>
  <c r="L276" i="1"/>
  <c r="K276" i="1"/>
  <c r="N275" i="1"/>
  <c r="L275" i="1"/>
  <c r="K275" i="1"/>
  <c r="N274" i="1"/>
  <c r="L274" i="1"/>
  <c r="K274" i="1"/>
  <c r="N273" i="1"/>
  <c r="L273" i="1"/>
  <c r="K273" i="1"/>
  <c r="N272" i="1"/>
  <c r="L272" i="1"/>
  <c r="K272" i="1"/>
  <c r="N271" i="1"/>
  <c r="L271" i="1"/>
  <c r="K271" i="1"/>
  <c r="N270" i="1"/>
  <c r="L270" i="1"/>
  <c r="K270" i="1"/>
  <c r="N269" i="1"/>
  <c r="L269" i="1"/>
  <c r="K269" i="1"/>
  <c r="N268" i="1"/>
  <c r="L268" i="1"/>
  <c r="K268" i="1"/>
  <c r="N267" i="1"/>
  <c r="L267" i="1"/>
  <c r="K267" i="1"/>
  <c r="N266" i="1"/>
  <c r="L266" i="1"/>
  <c r="K266" i="1"/>
  <c r="N265" i="1"/>
  <c r="L265" i="1"/>
  <c r="K265" i="1"/>
  <c r="N264" i="1"/>
  <c r="L264" i="1"/>
  <c r="K264" i="1"/>
  <c r="N263" i="1"/>
  <c r="L263" i="1"/>
  <c r="K263" i="1"/>
  <c r="N262" i="1"/>
  <c r="L262" i="1"/>
  <c r="K262" i="1"/>
  <c r="N261" i="1"/>
  <c r="L261" i="1"/>
  <c r="K261" i="1"/>
  <c r="N260" i="1"/>
  <c r="L260" i="1"/>
  <c r="K260" i="1"/>
  <c r="N259" i="1"/>
  <c r="L259" i="1"/>
  <c r="K259" i="1"/>
  <c r="N258" i="1"/>
  <c r="L258" i="1"/>
  <c r="K258" i="1"/>
  <c r="N257" i="1"/>
  <c r="L257" i="1"/>
  <c r="K257" i="1"/>
  <c r="N256" i="1"/>
  <c r="L256" i="1"/>
  <c r="K256" i="1"/>
  <c r="N255" i="1"/>
  <c r="L255" i="1"/>
  <c r="K255" i="1"/>
  <c r="N254" i="1"/>
  <c r="L254" i="1"/>
  <c r="K254" i="1"/>
  <c r="N253" i="1"/>
  <c r="L253" i="1"/>
  <c r="K253" i="1"/>
  <c r="N252" i="1"/>
  <c r="L252" i="1"/>
  <c r="K252" i="1"/>
  <c r="N251" i="1"/>
  <c r="L251" i="1"/>
  <c r="K251" i="1"/>
  <c r="N250" i="1"/>
  <c r="L250" i="1"/>
  <c r="K250" i="1"/>
  <c r="N249" i="1"/>
  <c r="L249" i="1"/>
  <c r="K249" i="1"/>
  <c r="N248" i="1"/>
  <c r="L248" i="1"/>
  <c r="K248" i="1"/>
  <c r="N247" i="1"/>
  <c r="L247" i="1"/>
  <c r="K247" i="1"/>
  <c r="N246" i="1"/>
  <c r="L246" i="1"/>
  <c r="K246" i="1"/>
  <c r="N245" i="1"/>
  <c r="L245" i="1"/>
  <c r="K245" i="1"/>
  <c r="N244" i="1"/>
  <c r="L244" i="1"/>
  <c r="K244" i="1"/>
  <c r="N243" i="1"/>
  <c r="L243" i="1"/>
  <c r="K243" i="1"/>
  <c r="N242" i="1"/>
  <c r="L242" i="1"/>
  <c r="K242" i="1"/>
  <c r="N241" i="1"/>
  <c r="L241" i="1"/>
  <c r="K241" i="1"/>
  <c r="N240" i="1"/>
  <c r="L240" i="1"/>
  <c r="K240" i="1"/>
  <c r="N239" i="1"/>
  <c r="L239" i="1"/>
  <c r="K239" i="1"/>
  <c r="N238" i="1"/>
  <c r="L238" i="1"/>
  <c r="K238" i="1"/>
  <c r="N237" i="1"/>
  <c r="L237" i="1"/>
  <c r="K237" i="1"/>
  <c r="N236" i="1"/>
  <c r="L236" i="1"/>
  <c r="K236" i="1"/>
  <c r="N235" i="1"/>
  <c r="L235" i="1"/>
  <c r="K235" i="1"/>
  <c r="N234" i="1"/>
  <c r="L234" i="1"/>
  <c r="K234" i="1"/>
  <c r="N233" i="1"/>
  <c r="L233" i="1"/>
  <c r="K233" i="1"/>
  <c r="N232" i="1"/>
  <c r="L232" i="1"/>
  <c r="K232" i="1"/>
  <c r="N231" i="1"/>
  <c r="L231" i="1"/>
  <c r="K231" i="1"/>
  <c r="N230" i="1"/>
  <c r="L230" i="1"/>
  <c r="K230" i="1"/>
  <c r="N229" i="1"/>
  <c r="L229" i="1"/>
  <c r="K229" i="1"/>
  <c r="N228" i="1"/>
  <c r="L228" i="1"/>
  <c r="K228" i="1"/>
  <c r="N227" i="1"/>
  <c r="L227" i="1"/>
  <c r="K227" i="1"/>
  <c r="N226" i="1"/>
  <c r="L226" i="1"/>
  <c r="K226" i="1"/>
  <c r="N225" i="1"/>
  <c r="L225" i="1"/>
  <c r="K225" i="1"/>
  <c r="N224" i="1"/>
  <c r="L224" i="1"/>
  <c r="K224" i="1"/>
  <c r="N223" i="1"/>
  <c r="L223" i="1"/>
  <c r="K223" i="1"/>
  <c r="N222" i="1"/>
  <c r="L222" i="1"/>
  <c r="K222" i="1"/>
  <c r="N221" i="1"/>
  <c r="L221" i="1"/>
  <c r="K221" i="1"/>
  <c r="N220" i="1"/>
  <c r="L220" i="1"/>
  <c r="K220" i="1"/>
  <c r="N219" i="1"/>
  <c r="L219" i="1"/>
  <c r="K219" i="1"/>
  <c r="N218" i="1"/>
  <c r="L218" i="1"/>
  <c r="K218" i="1"/>
  <c r="N217" i="1"/>
  <c r="L217" i="1"/>
  <c r="K217" i="1"/>
  <c r="N216" i="1"/>
  <c r="L216" i="1"/>
  <c r="K216" i="1"/>
  <c r="N215" i="1"/>
  <c r="L215" i="1"/>
  <c r="K215" i="1"/>
  <c r="N214" i="1"/>
  <c r="L214" i="1"/>
  <c r="K214" i="1"/>
  <c r="N213" i="1"/>
  <c r="L213" i="1"/>
  <c r="K213" i="1"/>
  <c r="N212" i="1"/>
  <c r="L212" i="1"/>
  <c r="K212" i="1"/>
  <c r="N211" i="1"/>
  <c r="L211" i="1"/>
  <c r="K211" i="1"/>
  <c r="N210" i="1"/>
  <c r="L210" i="1"/>
  <c r="K210" i="1"/>
  <c r="N209" i="1"/>
  <c r="L209" i="1"/>
  <c r="K209" i="1"/>
  <c r="N208" i="1"/>
  <c r="L208" i="1"/>
  <c r="K208" i="1"/>
  <c r="N207" i="1"/>
  <c r="L207" i="1"/>
  <c r="K207" i="1"/>
  <c r="N206" i="1"/>
  <c r="L206" i="1"/>
  <c r="K206" i="1"/>
  <c r="N205" i="1"/>
  <c r="L205" i="1"/>
  <c r="K205" i="1"/>
  <c r="N204" i="1"/>
  <c r="L204" i="1"/>
  <c r="K204" i="1"/>
  <c r="N203" i="1"/>
  <c r="L203" i="1"/>
  <c r="K203" i="1"/>
  <c r="N202" i="1"/>
  <c r="L202" i="1"/>
  <c r="K202" i="1"/>
  <c r="N201" i="1"/>
  <c r="L201" i="1"/>
  <c r="K201" i="1"/>
  <c r="N200" i="1"/>
  <c r="L200" i="1"/>
  <c r="K200" i="1"/>
  <c r="N199" i="1"/>
  <c r="L199" i="1"/>
  <c r="K199" i="1"/>
  <c r="N198" i="1"/>
  <c r="L198" i="1"/>
  <c r="K198" i="1"/>
  <c r="N197" i="1"/>
  <c r="L197" i="1"/>
  <c r="K197" i="1"/>
  <c r="N196" i="1"/>
  <c r="L196" i="1"/>
  <c r="K196" i="1"/>
  <c r="N195" i="1"/>
  <c r="L195" i="1"/>
  <c r="K195" i="1"/>
  <c r="N194" i="1"/>
  <c r="L194" i="1"/>
  <c r="K194" i="1"/>
  <c r="N193" i="1"/>
  <c r="L193" i="1"/>
  <c r="K193" i="1"/>
  <c r="N192" i="1"/>
  <c r="L192" i="1"/>
  <c r="K192" i="1"/>
  <c r="N191" i="1"/>
  <c r="L191" i="1"/>
  <c r="K191" i="1"/>
  <c r="N190" i="1"/>
  <c r="L190" i="1"/>
  <c r="K190" i="1"/>
  <c r="N189" i="1"/>
  <c r="L189" i="1"/>
  <c r="K189" i="1"/>
  <c r="N188" i="1"/>
  <c r="L188" i="1"/>
  <c r="K188" i="1"/>
  <c r="N187" i="1"/>
  <c r="L187" i="1"/>
  <c r="K187" i="1"/>
  <c r="N186" i="1"/>
  <c r="L186" i="1"/>
  <c r="K186" i="1"/>
  <c r="N185" i="1"/>
  <c r="L185" i="1"/>
  <c r="K185" i="1"/>
  <c r="N184" i="1"/>
  <c r="L184" i="1"/>
  <c r="K184" i="1"/>
  <c r="N183" i="1"/>
  <c r="L183" i="1"/>
  <c r="K183" i="1"/>
  <c r="N182" i="1"/>
  <c r="L182" i="1"/>
  <c r="K182" i="1"/>
  <c r="N181" i="1"/>
  <c r="L181" i="1"/>
  <c r="K181" i="1"/>
  <c r="N180" i="1"/>
  <c r="L180" i="1"/>
  <c r="K180" i="1"/>
  <c r="N179" i="1"/>
  <c r="L179" i="1"/>
  <c r="K179" i="1"/>
  <c r="N178" i="1"/>
  <c r="L178" i="1"/>
  <c r="K178" i="1"/>
  <c r="N177" i="1"/>
  <c r="L177" i="1"/>
  <c r="K177" i="1"/>
  <c r="N176" i="1"/>
  <c r="L176" i="1"/>
  <c r="K176" i="1"/>
  <c r="N175" i="1"/>
  <c r="L175" i="1"/>
  <c r="K175" i="1"/>
  <c r="N174" i="1"/>
  <c r="L174" i="1"/>
  <c r="K174" i="1"/>
  <c r="N173" i="1"/>
  <c r="L173" i="1"/>
  <c r="K173" i="1"/>
  <c r="N172" i="1"/>
  <c r="L172" i="1"/>
  <c r="K172" i="1"/>
  <c r="N171" i="1"/>
  <c r="L171" i="1"/>
  <c r="K171" i="1"/>
  <c r="N170" i="1"/>
  <c r="L170" i="1"/>
  <c r="K170" i="1"/>
  <c r="N169" i="1"/>
  <c r="L169" i="1"/>
  <c r="K169" i="1"/>
  <c r="N168" i="1"/>
  <c r="L168" i="1"/>
  <c r="K168" i="1"/>
  <c r="N167" i="1"/>
  <c r="L167" i="1"/>
  <c r="K167" i="1"/>
  <c r="N166" i="1"/>
  <c r="L166" i="1"/>
  <c r="K166" i="1"/>
  <c r="N165" i="1"/>
  <c r="L165" i="1"/>
  <c r="K165" i="1"/>
  <c r="N164" i="1"/>
  <c r="L164" i="1"/>
  <c r="K164" i="1"/>
  <c r="N163" i="1"/>
  <c r="L163" i="1"/>
  <c r="K163" i="1"/>
  <c r="N162" i="1"/>
  <c r="L162" i="1"/>
  <c r="K162" i="1"/>
  <c r="N161" i="1"/>
  <c r="L161" i="1"/>
  <c r="K161" i="1"/>
  <c r="N160" i="1"/>
  <c r="L160" i="1"/>
  <c r="K160" i="1"/>
  <c r="N159" i="1"/>
  <c r="L159" i="1"/>
  <c r="K159" i="1"/>
  <c r="N158" i="1"/>
  <c r="L158" i="1"/>
  <c r="K158" i="1"/>
  <c r="N157" i="1"/>
  <c r="L157" i="1"/>
  <c r="K157" i="1"/>
  <c r="N156" i="1"/>
  <c r="L156" i="1"/>
  <c r="K156" i="1"/>
  <c r="N155" i="1"/>
  <c r="L155" i="1"/>
  <c r="K155" i="1"/>
  <c r="N154" i="1"/>
  <c r="L154" i="1"/>
  <c r="K154" i="1"/>
  <c r="N153" i="1"/>
  <c r="L153" i="1"/>
  <c r="K153" i="1"/>
  <c r="N152" i="1"/>
  <c r="L152" i="1"/>
  <c r="K152" i="1"/>
  <c r="N151" i="1"/>
  <c r="L151" i="1"/>
  <c r="K151" i="1"/>
  <c r="N150" i="1"/>
  <c r="L150" i="1"/>
  <c r="K150" i="1"/>
  <c r="N149" i="1"/>
  <c r="L149" i="1"/>
  <c r="K149" i="1"/>
  <c r="N148" i="1"/>
  <c r="L148" i="1"/>
  <c r="K148" i="1"/>
  <c r="N147" i="1"/>
  <c r="L147" i="1"/>
  <c r="K147" i="1"/>
  <c r="N146" i="1"/>
  <c r="L146" i="1"/>
  <c r="K146" i="1"/>
  <c r="N145" i="1"/>
  <c r="L145" i="1"/>
  <c r="K145" i="1"/>
  <c r="N144" i="1"/>
  <c r="L144" i="1"/>
  <c r="K144" i="1"/>
  <c r="N143" i="1"/>
  <c r="L143" i="1"/>
  <c r="K143" i="1"/>
  <c r="N142" i="1"/>
  <c r="L142" i="1"/>
  <c r="K142" i="1"/>
  <c r="N141" i="1"/>
  <c r="L141" i="1"/>
  <c r="K141" i="1"/>
  <c r="N140" i="1"/>
  <c r="L140" i="1"/>
  <c r="K140" i="1"/>
  <c r="N139" i="1"/>
  <c r="L139" i="1"/>
  <c r="K139" i="1"/>
  <c r="N138" i="1"/>
  <c r="L138" i="1"/>
  <c r="K138" i="1"/>
  <c r="N137" i="1"/>
  <c r="L137" i="1"/>
  <c r="K137" i="1"/>
  <c r="N136" i="1"/>
  <c r="L136" i="1"/>
  <c r="K136" i="1"/>
  <c r="N135" i="1"/>
  <c r="L135" i="1"/>
  <c r="K135" i="1"/>
  <c r="N134" i="1"/>
  <c r="L134" i="1"/>
  <c r="K134" i="1"/>
  <c r="N133" i="1"/>
  <c r="L133" i="1"/>
  <c r="K133" i="1"/>
  <c r="N132" i="1"/>
  <c r="L132" i="1"/>
  <c r="K132" i="1"/>
  <c r="N131" i="1"/>
  <c r="L131" i="1"/>
  <c r="K131" i="1"/>
  <c r="N130" i="1"/>
  <c r="L130" i="1"/>
  <c r="K130" i="1"/>
  <c r="N129" i="1"/>
  <c r="L129" i="1"/>
  <c r="K129" i="1"/>
  <c r="N128" i="1"/>
  <c r="L128" i="1"/>
  <c r="K128" i="1"/>
  <c r="N127" i="1"/>
  <c r="L127" i="1"/>
  <c r="K127" i="1"/>
  <c r="N126" i="1"/>
  <c r="L126" i="1"/>
  <c r="K126" i="1"/>
  <c r="N125" i="1"/>
  <c r="L125" i="1"/>
  <c r="K125" i="1"/>
  <c r="N124" i="1"/>
  <c r="L124" i="1"/>
  <c r="K124" i="1"/>
  <c r="N123" i="1"/>
  <c r="L123" i="1"/>
  <c r="K123" i="1"/>
  <c r="N122" i="1"/>
  <c r="L122" i="1"/>
  <c r="K122" i="1"/>
  <c r="N121" i="1"/>
  <c r="L121" i="1"/>
  <c r="K121" i="1"/>
  <c r="N120" i="1"/>
  <c r="L120" i="1"/>
  <c r="K120" i="1"/>
  <c r="N119" i="1"/>
  <c r="L119" i="1"/>
  <c r="K119" i="1"/>
  <c r="N118" i="1"/>
  <c r="L118" i="1"/>
  <c r="K118" i="1"/>
  <c r="N117" i="1"/>
  <c r="L117" i="1"/>
  <c r="K117" i="1"/>
  <c r="N116" i="1"/>
  <c r="L116" i="1"/>
  <c r="K116" i="1"/>
  <c r="N115" i="1"/>
  <c r="L115" i="1"/>
  <c r="K115" i="1"/>
  <c r="N114" i="1"/>
  <c r="L114" i="1"/>
  <c r="K114" i="1"/>
  <c r="N113" i="1"/>
  <c r="L113" i="1"/>
  <c r="K113" i="1"/>
  <c r="N112" i="1"/>
  <c r="L112" i="1"/>
  <c r="K112" i="1"/>
  <c r="N111" i="1"/>
  <c r="L111" i="1"/>
  <c r="K111" i="1"/>
  <c r="N110" i="1"/>
  <c r="L110" i="1"/>
  <c r="K110" i="1"/>
  <c r="N109" i="1"/>
  <c r="L109" i="1"/>
  <c r="K109" i="1"/>
  <c r="N108" i="1"/>
  <c r="L108" i="1"/>
  <c r="K108" i="1"/>
  <c r="N107" i="1"/>
  <c r="L107" i="1"/>
  <c r="K107" i="1"/>
  <c r="N106" i="1"/>
  <c r="L106" i="1"/>
  <c r="K106" i="1"/>
  <c r="N105" i="1"/>
  <c r="L105" i="1"/>
  <c r="K105" i="1"/>
  <c r="N104" i="1"/>
  <c r="L104" i="1"/>
  <c r="K104" i="1"/>
  <c r="N103" i="1"/>
  <c r="L103" i="1"/>
  <c r="K103" i="1"/>
  <c r="N102" i="1"/>
  <c r="L102" i="1"/>
  <c r="K102" i="1"/>
  <c r="N101" i="1"/>
  <c r="L101" i="1"/>
  <c r="K101" i="1"/>
  <c r="N100" i="1"/>
  <c r="L100" i="1"/>
  <c r="K100" i="1"/>
  <c r="N99" i="1"/>
  <c r="L99" i="1"/>
  <c r="K99" i="1"/>
  <c r="N98" i="1"/>
  <c r="L98" i="1"/>
  <c r="K98" i="1"/>
  <c r="N97" i="1"/>
  <c r="L97" i="1"/>
  <c r="K97" i="1"/>
  <c r="N96" i="1"/>
  <c r="L96" i="1"/>
  <c r="K96" i="1"/>
  <c r="N95" i="1"/>
  <c r="L95" i="1"/>
  <c r="K95" i="1"/>
  <c r="N94" i="1"/>
  <c r="L94" i="1"/>
  <c r="K94" i="1"/>
  <c r="N93" i="1"/>
  <c r="L93" i="1"/>
  <c r="K93" i="1"/>
  <c r="N92" i="1"/>
  <c r="L92" i="1"/>
  <c r="K92" i="1"/>
  <c r="N91" i="1"/>
  <c r="L91" i="1"/>
  <c r="K91" i="1"/>
  <c r="N90" i="1"/>
  <c r="L90" i="1"/>
  <c r="K90" i="1"/>
  <c r="N89" i="1"/>
  <c r="L89" i="1"/>
  <c r="K89" i="1"/>
  <c r="N88" i="1"/>
  <c r="L88" i="1"/>
  <c r="K88" i="1"/>
  <c r="N87" i="1"/>
  <c r="L87" i="1"/>
  <c r="K87" i="1"/>
  <c r="N86" i="1"/>
  <c r="L86" i="1"/>
  <c r="K86" i="1"/>
  <c r="N85" i="1"/>
  <c r="L85" i="1"/>
  <c r="K85" i="1"/>
  <c r="N84" i="1"/>
  <c r="L84" i="1"/>
  <c r="K84" i="1"/>
  <c r="N83" i="1"/>
  <c r="L83" i="1"/>
  <c r="K83" i="1"/>
  <c r="N82" i="1"/>
  <c r="L82" i="1"/>
  <c r="K82" i="1"/>
  <c r="N81" i="1"/>
  <c r="L81" i="1"/>
  <c r="K81" i="1"/>
  <c r="N80" i="1"/>
  <c r="L80" i="1"/>
  <c r="K80" i="1"/>
  <c r="N79" i="1"/>
  <c r="L79" i="1"/>
  <c r="K79" i="1"/>
  <c r="N78" i="1"/>
  <c r="L78" i="1"/>
  <c r="K78" i="1"/>
  <c r="N77" i="1"/>
  <c r="L77" i="1"/>
  <c r="K77" i="1"/>
  <c r="N76" i="1"/>
  <c r="L76" i="1"/>
  <c r="K76" i="1"/>
  <c r="N75" i="1"/>
  <c r="L75" i="1"/>
  <c r="K75" i="1"/>
  <c r="N74" i="1"/>
  <c r="L74" i="1"/>
  <c r="K74" i="1"/>
  <c r="N73" i="1"/>
  <c r="L73" i="1"/>
  <c r="K73" i="1"/>
  <c r="N72" i="1"/>
  <c r="L72" i="1"/>
  <c r="K72" i="1"/>
  <c r="N71" i="1"/>
  <c r="L71" i="1"/>
  <c r="K71" i="1"/>
  <c r="N70" i="1"/>
  <c r="L70" i="1"/>
  <c r="K70" i="1"/>
  <c r="N69" i="1"/>
  <c r="L69" i="1"/>
  <c r="K69" i="1"/>
  <c r="N68" i="1"/>
  <c r="L68" i="1"/>
  <c r="K68" i="1"/>
  <c r="N67" i="1"/>
  <c r="L67" i="1"/>
  <c r="K67" i="1"/>
  <c r="N66" i="1"/>
  <c r="L66" i="1"/>
  <c r="K66" i="1"/>
  <c r="N65" i="1"/>
  <c r="L65" i="1"/>
  <c r="K65" i="1"/>
  <c r="N64" i="1"/>
  <c r="L64" i="1"/>
  <c r="K64" i="1"/>
  <c r="N63" i="1"/>
  <c r="L63" i="1"/>
  <c r="K63" i="1"/>
  <c r="N62" i="1"/>
  <c r="L62" i="1"/>
  <c r="K62" i="1"/>
  <c r="N61" i="1"/>
  <c r="L61" i="1"/>
  <c r="K61" i="1"/>
  <c r="N60" i="1"/>
  <c r="L60" i="1"/>
  <c r="K60" i="1"/>
  <c r="N59" i="1"/>
  <c r="L59" i="1"/>
  <c r="K59" i="1"/>
  <c r="N58" i="1"/>
  <c r="L58" i="1"/>
  <c r="K58" i="1"/>
  <c r="N57" i="1"/>
  <c r="L57" i="1"/>
  <c r="K57" i="1"/>
  <c r="N56" i="1"/>
  <c r="L56" i="1"/>
  <c r="K56" i="1"/>
  <c r="N55" i="1"/>
  <c r="L55" i="1"/>
  <c r="K55" i="1"/>
  <c r="N54" i="1"/>
  <c r="L54" i="1"/>
  <c r="K54" i="1"/>
  <c r="N53" i="1"/>
  <c r="L53" i="1"/>
  <c r="K53" i="1"/>
  <c r="N52" i="1"/>
  <c r="L52" i="1"/>
  <c r="K52" i="1"/>
  <c r="N51" i="1"/>
  <c r="L51" i="1"/>
  <c r="K51" i="1"/>
  <c r="N50" i="1"/>
  <c r="L50" i="1"/>
  <c r="K50" i="1"/>
  <c r="N49" i="1"/>
  <c r="L49" i="1"/>
  <c r="K49" i="1"/>
  <c r="N48" i="1"/>
  <c r="L48" i="1"/>
  <c r="K48" i="1"/>
  <c r="N47" i="1"/>
  <c r="L47" i="1"/>
  <c r="K47" i="1"/>
  <c r="N46" i="1"/>
  <c r="L46" i="1"/>
  <c r="K46" i="1"/>
  <c r="N45" i="1"/>
  <c r="L45" i="1"/>
  <c r="K45" i="1"/>
  <c r="N44" i="1"/>
  <c r="L44" i="1"/>
  <c r="K44" i="1"/>
  <c r="N43" i="1"/>
  <c r="L43" i="1"/>
  <c r="K43" i="1"/>
  <c r="N42" i="1"/>
  <c r="L42" i="1"/>
  <c r="K42" i="1"/>
  <c r="N41" i="1"/>
  <c r="L41" i="1"/>
  <c r="K41" i="1"/>
  <c r="N40" i="1"/>
  <c r="L40" i="1"/>
  <c r="K40" i="1"/>
  <c r="N39" i="1"/>
  <c r="L39" i="1"/>
  <c r="K39" i="1"/>
  <c r="N38" i="1"/>
  <c r="L38" i="1"/>
  <c r="K38" i="1"/>
  <c r="N37" i="1"/>
  <c r="L37" i="1"/>
  <c r="K37" i="1"/>
  <c r="N36" i="1"/>
  <c r="L36" i="1"/>
  <c r="K36" i="1"/>
  <c r="N35" i="1"/>
  <c r="L35" i="1"/>
  <c r="K35" i="1"/>
  <c r="N34" i="1"/>
  <c r="L34" i="1"/>
  <c r="K34" i="1"/>
  <c r="N33" i="1"/>
  <c r="L33" i="1"/>
  <c r="K33" i="1"/>
  <c r="N32" i="1"/>
  <c r="L32" i="1"/>
  <c r="K32" i="1"/>
  <c r="N31" i="1"/>
  <c r="L31" i="1"/>
  <c r="K31" i="1"/>
  <c r="N30" i="1"/>
  <c r="L30" i="1"/>
  <c r="K30" i="1"/>
  <c r="N29" i="1"/>
  <c r="L29" i="1"/>
  <c r="K29" i="1"/>
  <c r="N28" i="1"/>
  <c r="L28" i="1"/>
  <c r="K28" i="1"/>
  <c r="N27" i="1"/>
  <c r="L27" i="1"/>
  <c r="K27" i="1"/>
  <c r="N26" i="1"/>
  <c r="L26" i="1"/>
  <c r="K26" i="1"/>
  <c r="N25" i="1"/>
  <c r="L25" i="1"/>
  <c r="K25" i="1"/>
  <c r="N24" i="1"/>
  <c r="L24" i="1"/>
  <c r="K24" i="1"/>
  <c r="N23" i="1"/>
  <c r="L23" i="1"/>
  <c r="K23" i="1"/>
  <c r="N22" i="1"/>
  <c r="L22" i="1"/>
  <c r="K22" i="1"/>
  <c r="N21" i="1"/>
  <c r="L21" i="1"/>
  <c r="K21" i="1"/>
  <c r="N20" i="1"/>
  <c r="L20" i="1"/>
  <c r="K20" i="1"/>
  <c r="N19" i="1"/>
  <c r="L19" i="1"/>
  <c r="K19" i="1"/>
  <c r="N18" i="1"/>
  <c r="L18" i="1"/>
  <c r="K18" i="1"/>
  <c r="N17" i="1"/>
  <c r="L17" i="1"/>
  <c r="K17" i="1"/>
  <c r="N16" i="1"/>
  <c r="L16" i="1"/>
  <c r="K16" i="1"/>
  <c r="N15" i="1"/>
  <c r="L15" i="1"/>
  <c r="K15" i="1"/>
  <c r="N14" i="1"/>
  <c r="L14" i="1"/>
  <c r="K14" i="1"/>
  <c r="N13" i="1"/>
  <c r="L13" i="1"/>
  <c r="K13" i="1"/>
  <c r="N12" i="1"/>
  <c r="L12" i="1"/>
  <c r="K12" i="1"/>
  <c r="N11" i="1"/>
  <c r="L11" i="1"/>
  <c r="K11" i="1"/>
  <c r="N10" i="1"/>
  <c r="L10" i="1"/>
  <c r="K10" i="1"/>
  <c r="N9" i="1"/>
  <c r="L9" i="1"/>
  <c r="K9" i="1"/>
  <c r="N8" i="1"/>
  <c r="L8" i="1"/>
  <c r="K8" i="1"/>
  <c r="N7" i="1"/>
  <c r="L7" i="1"/>
  <c r="K7" i="1"/>
  <c r="N6" i="1"/>
  <c r="L6" i="1"/>
  <c r="K6" i="1"/>
  <c r="N5" i="1"/>
  <c r="L5" i="1"/>
  <c r="K5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N4" i="1"/>
  <c r="L4" i="1"/>
  <c r="K4" i="1"/>
  <c r="N3" i="1"/>
  <c r="L3" i="1"/>
  <c r="K3" i="1"/>
  <c r="C3" i="1"/>
  <c r="B3" i="1"/>
  <c r="M2" i="9"/>
  <c r="N14" i="9"/>
  <c r="C4" i="1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C35" i="1"/>
  <c r="N46" i="9"/>
  <c r="N47" i="9"/>
  <c r="N48" i="9"/>
  <c r="N49" i="9"/>
  <c r="N50" i="9"/>
  <c r="N51" i="9"/>
  <c r="C3" i="14"/>
  <c r="L44" i="14"/>
  <c r="E2" i="14"/>
  <c r="M44" i="14"/>
  <c r="H18" i="21" l="1"/>
  <c r="H20" i="21" s="1"/>
  <c r="H19" i="21"/>
  <c r="B106" i="19"/>
  <c r="B442" i="19"/>
  <c r="B491" i="19"/>
  <c r="B489" i="19"/>
  <c r="B573" i="19"/>
  <c r="B165" i="19"/>
  <c r="B364" i="19"/>
  <c r="B24" i="19"/>
  <c r="B656" i="19"/>
  <c r="B406" i="19"/>
  <c r="B186" i="19"/>
  <c r="B55" i="19"/>
  <c r="B625" i="19"/>
  <c r="B594" i="19"/>
  <c r="B455" i="19"/>
  <c r="B77" i="19"/>
  <c r="B280" i="19"/>
  <c r="B430" i="19"/>
  <c r="B358" i="19"/>
  <c r="B274" i="19"/>
  <c r="B183" i="19"/>
  <c r="B689" i="19"/>
  <c r="B678" i="19"/>
  <c r="B333" i="19"/>
  <c r="B25" i="19"/>
  <c r="B192" i="19"/>
  <c r="B387" i="19"/>
  <c r="B591" i="19"/>
  <c r="B876" i="19"/>
  <c r="B138" i="19"/>
  <c r="B306" i="19"/>
  <c r="B498" i="19"/>
  <c r="B191" i="19"/>
  <c r="B507" i="19"/>
  <c r="B693" i="19"/>
  <c r="B821" i="19"/>
  <c r="B953" i="19"/>
  <c r="B505" i="19"/>
  <c r="B598" i="19"/>
  <c r="B770" i="19"/>
  <c r="B938" i="19"/>
  <c r="B1067" i="19"/>
  <c r="B439" i="19"/>
  <c r="B245" i="19"/>
  <c r="B73" i="19"/>
  <c r="B424" i="19"/>
  <c r="B252" i="19"/>
  <c r="B80" i="19"/>
  <c r="B174" i="19"/>
  <c r="B631" i="19"/>
  <c r="B469" i="19"/>
  <c r="B1073" i="19"/>
  <c r="B835" i="19"/>
  <c r="B923" i="19"/>
  <c r="B817" i="19"/>
  <c r="B1021" i="19"/>
  <c r="B934" i="19"/>
  <c r="B960" i="19"/>
  <c r="B50" i="19"/>
  <c r="B218" i="19"/>
  <c r="B394" i="19"/>
  <c r="B63" i="19"/>
  <c r="B319" i="19"/>
  <c r="B629" i="19"/>
  <c r="B757" i="19"/>
  <c r="B889" i="19"/>
  <c r="B1025" i="19"/>
  <c r="B682" i="19"/>
  <c r="B854" i="19"/>
  <c r="B1050" i="19"/>
  <c r="B569" i="19"/>
  <c r="B329" i="19"/>
  <c r="B157" i="19"/>
  <c r="B508" i="19"/>
  <c r="B336" i="19"/>
  <c r="B168" i="19"/>
  <c r="B131" i="19"/>
  <c r="B871" i="19"/>
  <c r="B784" i="19"/>
  <c r="B27" i="19"/>
  <c r="B940" i="19"/>
  <c r="B596" i="19"/>
  <c r="B58" i="19"/>
  <c r="B146" i="19"/>
  <c r="B234" i="19"/>
  <c r="B314" i="19"/>
  <c r="B402" i="19"/>
  <c r="B506" i="19"/>
  <c r="B119" i="19"/>
  <c r="B247" i="19"/>
  <c r="B375" i="19"/>
  <c r="B571" i="19"/>
  <c r="B657" i="19"/>
  <c r="B721" i="19"/>
  <c r="B785" i="19"/>
  <c r="B849" i="19"/>
  <c r="B917" i="19"/>
  <c r="B981" i="19"/>
  <c r="B409" i="19"/>
  <c r="B550" i="19"/>
  <c r="B634" i="19"/>
  <c r="B722" i="19"/>
  <c r="B806" i="19"/>
  <c r="B890" i="19"/>
  <c r="B1100" i="19"/>
  <c r="B978" i="19"/>
  <c r="B1008" i="19"/>
  <c r="B529" i="19"/>
  <c r="B377" i="19"/>
  <c r="B293" i="19"/>
  <c r="B205" i="19"/>
  <c r="B121" i="19"/>
  <c r="B37" i="19"/>
  <c r="B492" i="19"/>
  <c r="B408" i="19"/>
  <c r="B320" i="19"/>
  <c r="B236" i="19"/>
  <c r="B152" i="19"/>
  <c r="B64" i="19"/>
  <c r="B206" i="19"/>
  <c r="B163" i="19"/>
  <c r="B655" i="19"/>
  <c r="B879" i="19"/>
  <c r="B485" i="19"/>
  <c r="B808" i="19"/>
  <c r="B1065" i="19"/>
  <c r="B315" i="19"/>
  <c r="B461" i="19"/>
  <c r="B438" i="19"/>
  <c r="B75" i="19"/>
  <c r="B885" i="19"/>
  <c r="B850" i="19"/>
  <c r="B1071" i="19"/>
  <c r="B999" i="19"/>
  <c r="B90" i="19"/>
  <c r="B178" i="19"/>
  <c r="B266" i="19"/>
  <c r="B346" i="19"/>
  <c r="B434" i="19"/>
  <c r="B23" i="19"/>
  <c r="B127" i="19"/>
  <c r="B255" i="19"/>
  <c r="B383" i="19"/>
  <c r="B579" i="19"/>
  <c r="B661" i="19"/>
  <c r="B725" i="19"/>
  <c r="B789" i="19"/>
  <c r="B857" i="19"/>
  <c r="B921" i="19"/>
  <c r="B985" i="19"/>
  <c r="B417" i="19"/>
  <c r="B554" i="19"/>
  <c r="B642" i="19"/>
  <c r="B726" i="19"/>
  <c r="B810" i="19"/>
  <c r="B898" i="19"/>
  <c r="B1096" i="19"/>
  <c r="B970" i="19"/>
  <c r="B609" i="19"/>
  <c r="B525" i="19"/>
  <c r="B373" i="19"/>
  <c r="B285" i="19"/>
  <c r="B201" i="19"/>
  <c r="B117" i="19"/>
  <c r="B29" i="19"/>
  <c r="B464" i="19"/>
  <c r="B380" i="19"/>
  <c r="B296" i="19"/>
  <c r="B208" i="19"/>
  <c r="B124" i="19"/>
  <c r="B40" i="19"/>
  <c r="B398" i="19"/>
  <c r="B371" i="19"/>
  <c r="B751" i="19"/>
  <c r="B975" i="19"/>
  <c r="B640" i="19"/>
  <c r="B936" i="19"/>
  <c r="B230" i="19"/>
  <c r="B347" i="19"/>
  <c r="B524" i="19"/>
  <c r="B107" i="19"/>
  <c r="B331" i="19"/>
  <c r="B949" i="19"/>
  <c r="B1060" i="19"/>
  <c r="B18" i="19"/>
  <c r="R10" i="21"/>
  <c r="B15" i="19"/>
  <c r="B12" i="19"/>
  <c r="B853" i="19"/>
  <c r="B988" i="19"/>
  <c r="B403" i="19"/>
  <c r="B804" i="19"/>
  <c r="B891" i="19"/>
  <c r="B342" i="19"/>
  <c r="B948" i="19"/>
  <c r="B628" i="19"/>
  <c r="B971" i="19"/>
  <c r="B651" i="19"/>
  <c r="B502" i="19"/>
  <c r="B996" i="19"/>
  <c r="B1102" i="19"/>
  <c r="B844" i="19"/>
  <c r="B700" i="19"/>
  <c r="B540" i="19"/>
  <c r="B1027" i="19"/>
  <c r="B931" i="19"/>
  <c r="B803" i="19"/>
  <c r="B691" i="19"/>
  <c r="B543" i="19"/>
  <c r="B219" i="19"/>
  <c r="B326" i="19"/>
  <c r="B70" i="19"/>
  <c r="B1012" i="19"/>
  <c r="B1081" i="19"/>
  <c r="B1046" i="19"/>
  <c r="B1106" i="19"/>
  <c r="B912" i="19"/>
  <c r="B848" i="19"/>
  <c r="B800" i="19"/>
  <c r="B744" i="19"/>
  <c r="B680" i="19"/>
  <c r="B624" i="19"/>
  <c r="B576" i="19"/>
  <c r="B501" i="19"/>
  <c r="B421" i="19"/>
  <c r="B1031" i="19"/>
  <c r="B983" i="19"/>
  <c r="B943" i="19"/>
  <c r="B903" i="19"/>
  <c r="B855" i="19"/>
  <c r="B815" i="19"/>
  <c r="B775" i="19"/>
  <c r="B727" i="19"/>
  <c r="B687" i="19"/>
  <c r="B647" i="19"/>
  <c r="B583" i="19"/>
  <c r="B483" i="19"/>
  <c r="B355" i="19"/>
  <c r="B259" i="19"/>
  <c r="B179" i="19"/>
  <c r="B99" i="19"/>
  <c r="B494" i="19"/>
  <c r="B414" i="19"/>
  <c r="B334" i="19"/>
  <c r="B238" i="19"/>
  <c r="B158" i="19"/>
  <c r="B78" i="19"/>
  <c r="B36" i="19"/>
  <c r="B52" i="19"/>
  <c r="B68" i="19"/>
  <c r="B84" i="19"/>
  <c r="B100" i="19"/>
  <c r="B116" i="19"/>
  <c r="B132" i="19"/>
  <c r="B148" i="19"/>
  <c r="B164" i="19"/>
  <c r="B180" i="19"/>
  <c r="B196" i="19"/>
  <c r="B212" i="19"/>
  <c r="B228" i="19"/>
  <c r="B244" i="19"/>
  <c r="B260" i="19"/>
  <c r="B276" i="19"/>
  <c r="B292" i="19"/>
  <c r="B308" i="19"/>
  <c r="B324" i="19"/>
  <c r="B340" i="19"/>
  <c r="B356" i="19"/>
  <c r="B372" i="19"/>
  <c r="B388" i="19"/>
  <c r="B404" i="19"/>
  <c r="B420" i="19"/>
  <c r="B436" i="19"/>
  <c r="B452" i="19"/>
  <c r="B468" i="19"/>
  <c r="B484" i="19"/>
  <c r="B500" i="19"/>
  <c r="B516" i="19"/>
  <c r="B33" i="19"/>
  <c r="B49" i="19"/>
  <c r="B65" i="19"/>
  <c r="B81" i="19"/>
  <c r="B97" i="19"/>
  <c r="B113" i="19"/>
  <c r="B129" i="19"/>
  <c r="B145" i="19"/>
  <c r="B161" i="19"/>
  <c r="B177" i="19"/>
  <c r="B193" i="19"/>
  <c r="B209" i="19"/>
  <c r="B225" i="19"/>
  <c r="B241" i="19"/>
  <c r="B257" i="19"/>
  <c r="B273" i="19"/>
  <c r="B289" i="19"/>
  <c r="B305" i="19"/>
  <c r="B321" i="19"/>
  <c r="B337" i="19"/>
  <c r="B353" i="19"/>
  <c r="B369" i="19"/>
  <c r="B385" i="19"/>
  <c r="B415" i="19"/>
  <c r="B447" i="19"/>
  <c r="B479" i="19"/>
  <c r="B511" i="19"/>
  <c r="B533" i="19"/>
  <c r="B549" i="19"/>
  <c r="B565" i="19"/>
  <c r="B581" i="19"/>
  <c r="B597" i="19"/>
  <c r="B613" i="19"/>
  <c r="B1032" i="19"/>
  <c r="B1059" i="19"/>
  <c r="B1075" i="19"/>
  <c r="B1091" i="19"/>
  <c r="B1107" i="19"/>
  <c r="B994" i="19"/>
  <c r="B1026" i="19"/>
  <c r="B1056" i="19"/>
  <c r="B1072" i="19"/>
  <c r="B1088" i="19"/>
  <c r="B1104" i="19"/>
  <c r="B958" i="19"/>
  <c r="B942" i="19"/>
  <c r="B926" i="19"/>
  <c r="B910" i="19"/>
  <c r="B894" i="19"/>
  <c r="B878" i="19"/>
  <c r="B862" i="19"/>
  <c r="B846" i="19"/>
  <c r="B830" i="19"/>
  <c r="B814" i="19"/>
  <c r="B798" i="19"/>
  <c r="B782" i="19"/>
  <c r="B766" i="19"/>
  <c r="B750" i="19"/>
  <c r="B734" i="19"/>
  <c r="B718" i="19"/>
  <c r="B702" i="19"/>
  <c r="B686" i="19"/>
  <c r="B670" i="19"/>
  <c r="B654" i="19"/>
  <c r="B638" i="19"/>
  <c r="B622" i="19"/>
  <c r="B606" i="19"/>
  <c r="B590" i="19"/>
  <c r="B574" i="19"/>
  <c r="B558" i="19"/>
  <c r="B542" i="19"/>
  <c r="B526" i="19"/>
  <c r="B497" i="19"/>
  <c r="B465" i="19"/>
  <c r="B433" i="19"/>
  <c r="B401" i="19"/>
  <c r="B1045" i="19"/>
  <c r="B1029" i="19"/>
  <c r="B1013" i="19"/>
  <c r="B997" i="19"/>
  <c r="B509" i="19"/>
  <c r="B964" i="19"/>
  <c r="B1109" i="19"/>
  <c r="B955" i="19"/>
  <c r="B1004" i="19"/>
  <c r="B820" i="19"/>
  <c r="B1035" i="19"/>
  <c r="B467" i="19"/>
  <c r="B182" i="19"/>
  <c r="B1022" i="19"/>
  <c r="B812" i="19"/>
  <c r="B620" i="19"/>
  <c r="B397" i="19"/>
  <c r="B883" i="19"/>
  <c r="B755" i="19"/>
  <c r="B607" i="19"/>
  <c r="B187" i="19"/>
  <c r="B486" i="19"/>
  <c r="B198" i="19"/>
  <c r="B992" i="19"/>
  <c r="B1105" i="19"/>
  <c r="B1074" i="19"/>
  <c r="B928" i="19"/>
  <c r="B840" i="19"/>
  <c r="B768" i="19"/>
  <c r="B704" i="19"/>
  <c r="B616" i="19"/>
  <c r="B544" i="19"/>
  <c r="B437" i="19"/>
  <c r="B1015" i="19"/>
  <c r="B967" i="19"/>
  <c r="B911" i="19"/>
  <c r="B847" i="19"/>
  <c r="B791" i="19"/>
  <c r="B743" i="19"/>
  <c r="B679" i="19"/>
  <c r="B623" i="19"/>
  <c r="B515" i="19"/>
  <c r="B323" i="19"/>
  <c r="B227" i="19"/>
  <c r="B115" i="19"/>
  <c r="B478" i="19"/>
  <c r="B366" i="19"/>
  <c r="B270" i="19"/>
  <c r="B142" i="19"/>
  <c r="B48" i="19"/>
  <c r="B72" i="19"/>
  <c r="B92" i="19"/>
  <c r="B112" i="19"/>
  <c r="B136" i="19"/>
  <c r="B156" i="19"/>
  <c r="B176" i="19"/>
  <c r="B200" i="19"/>
  <c r="B220" i="19"/>
  <c r="B240" i="19"/>
  <c r="B264" i="19"/>
  <c r="B284" i="19"/>
  <c r="B304" i="19"/>
  <c r="B328" i="19"/>
  <c r="B348" i="19"/>
  <c r="B368" i="19"/>
  <c r="B392" i="19"/>
  <c r="B412" i="19"/>
  <c r="B432" i="19"/>
  <c r="B456" i="19"/>
  <c r="B476" i="19"/>
  <c r="B496" i="19"/>
  <c r="B520" i="19"/>
  <c r="B41" i="19"/>
  <c r="B61" i="19"/>
  <c r="B85" i="19"/>
  <c r="B105" i="19"/>
  <c r="B125" i="19"/>
  <c r="B149" i="19"/>
  <c r="B169" i="19"/>
  <c r="B189" i="19"/>
  <c r="B213" i="19"/>
  <c r="B233" i="19"/>
  <c r="B253" i="19"/>
  <c r="B277" i="19"/>
  <c r="B297" i="19"/>
  <c r="B317" i="19"/>
  <c r="B341" i="19"/>
  <c r="B361" i="19"/>
  <c r="B381" i="19"/>
  <c r="B423" i="19"/>
  <c r="B463" i="19"/>
  <c r="B503" i="19"/>
  <c r="B537" i="19"/>
  <c r="B557" i="19"/>
  <c r="B577" i="19"/>
  <c r="B601" i="19"/>
  <c r="B1016" i="19"/>
  <c r="B1055" i="19"/>
  <c r="B1079" i="19"/>
  <c r="B1099" i="19"/>
  <c r="B986" i="19"/>
  <c r="B1034" i="19"/>
  <c r="B1064" i="19"/>
  <c r="B1084" i="19"/>
  <c r="B1108" i="19"/>
  <c r="B950" i="19"/>
  <c r="B930" i="19"/>
  <c r="B906" i="19"/>
  <c r="B886" i="19"/>
  <c r="B866" i="19"/>
  <c r="B842" i="19"/>
  <c r="B822" i="19"/>
  <c r="B802" i="19"/>
  <c r="B778" i="19"/>
  <c r="B758" i="19"/>
  <c r="B738" i="19"/>
  <c r="B714" i="19"/>
  <c r="B694" i="19"/>
  <c r="B674" i="19"/>
  <c r="B650" i="19"/>
  <c r="B630" i="19"/>
  <c r="B610" i="19"/>
  <c r="B586" i="19"/>
  <c r="B566" i="19"/>
  <c r="B546" i="19"/>
  <c r="B521" i="19"/>
  <c r="B481" i="19"/>
  <c r="B441" i="19"/>
  <c r="B393" i="19"/>
  <c r="B1037" i="19"/>
  <c r="B1017" i="19"/>
  <c r="B993" i="19"/>
  <c r="B977" i="19"/>
  <c r="B961" i="19"/>
  <c r="B945" i="19"/>
  <c r="B929" i="19"/>
  <c r="B913" i="19"/>
  <c r="B897" i="19"/>
  <c r="B881" i="19"/>
  <c r="B865" i="19"/>
  <c r="B845" i="19"/>
  <c r="B829" i="19"/>
  <c r="B813" i="19"/>
  <c r="B797" i="19"/>
  <c r="B781" i="19"/>
  <c r="B765" i="19"/>
  <c r="B749" i="19"/>
  <c r="B733" i="19"/>
  <c r="B717" i="19"/>
  <c r="B701" i="19"/>
  <c r="B685" i="19"/>
  <c r="B669" i="19"/>
  <c r="B653" i="19"/>
  <c r="B637" i="19"/>
  <c r="B621" i="19"/>
  <c r="B595" i="19"/>
  <c r="B563" i="19"/>
  <c r="B531" i="19"/>
  <c r="B475" i="19"/>
  <c r="B411" i="19"/>
  <c r="B367" i="19"/>
  <c r="B335" i="19"/>
  <c r="B303" i="19"/>
  <c r="B271" i="19"/>
  <c r="B239" i="19"/>
  <c r="B207" i="19"/>
  <c r="B175" i="19"/>
  <c r="B143" i="19"/>
  <c r="B111" i="19"/>
  <c r="B79" i="19"/>
  <c r="B47" i="19"/>
  <c r="B522" i="19"/>
  <c r="B490" i="19"/>
  <c r="B458" i="19"/>
  <c r="B900" i="19"/>
  <c r="B1051" i="19"/>
  <c r="B1006" i="19"/>
  <c r="B699" i="19"/>
  <c r="B1061" i="19"/>
  <c r="B724" i="19"/>
  <c r="B843" i="19"/>
  <c r="B363" i="19"/>
  <c r="B118" i="19"/>
  <c r="B956" i="19"/>
  <c r="B764" i="19"/>
  <c r="B588" i="19"/>
  <c r="B1011" i="19"/>
  <c r="B867" i="19"/>
  <c r="B707" i="19"/>
  <c r="B435" i="19"/>
  <c r="B155" i="19"/>
  <c r="B422" i="19"/>
  <c r="B166" i="19"/>
  <c r="B1028" i="19"/>
  <c r="B982" i="19"/>
  <c r="B1098" i="19"/>
  <c r="B896" i="19"/>
  <c r="B832" i="19"/>
  <c r="B752" i="19"/>
  <c r="B672" i="19"/>
  <c r="B592" i="19"/>
  <c r="B528" i="19"/>
  <c r="B405" i="19"/>
  <c r="B1007" i="19"/>
  <c r="B951" i="19"/>
  <c r="B887" i="19"/>
  <c r="B839" i="19"/>
  <c r="B783" i="19"/>
  <c r="B719" i="19"/>
  <c r="B663" i="19"/>
  <c r="B615" i="19"/>
  <c r="B451" i="19"/>
  <c r="B307" i="19"/>
  <c r="B195" i="19"/>
  <c r="B67" i="19"/>
  <c r="B462" i="19"/>
  <c r="B350" i="19"/>
  <c r="B222" i="19"/>
  <c r="B110" i="19"/>
  <c r="B28" i="19"/>
  <c r="B56" i="19"/>
  <c r="B76" i="19"/>
  <c r="B96" i="19"/>
  <c r="B120" i="19"/>
  <c r="B140" i="19"/>
  <c r="B160" i="19"/>
  <c r="B184" i="19"/>
  <c r="B204" i="19"/>
  <c r="B224" i="19"/>
  <c r="B248" i="19"/>
  <c r="B268" i="19"/>
  <c r="B288" i="19"/>
  <c r="B312" i="19"/>
  <c r="B332" i="19"/>
  <c r="B352" i="19"/>
  <c r="B376" i="19"/>
  <c r="B396" i="19"/>
  <c r="B416" i="19"/>
  <c r="B440" i="19"/>
  <c r="B460" i="19"/>
  <c r="B480" i="19"/>
  <c r="B504" i="19"/>
  <c r="B45" i="19"/>
  <c r="B69" i="19"/>
  <c r="B89" i="19"/>
  <c r="B109" i="19"/>
  <c r="B133" i="19"/>
  <c r="B153" i="19"/>
  <c r="B173" i="19"/>
  <c r="B197" i="19"/>
  <c r="B217" i="19"/>
  <c r="B237" i="19"/>
  <c r="B261" i="19"/>
  <c r="B281" i="19"/>
  <c r="B301" i="19"/>
  <c r="B325" i="19"/>
  <c r="B345" i="19"/>
  <c r="B365" i="19"/>
  <c r="B391" i="19"/>
  <c r="B431" i="19"/>
  <c r="B471" i="19"/>
  <c r="B519" i="19"/>
  <c r="B541" i="19"/>
  <c r="B561" i="19"/>
  <c r="B585" i="19"/>
  <c r="B605" i="19"/>
  <c r="B1024" i="19"/>
  <c r="B1063" i="19"/>
  <c r="B1083" i="19"/>
  <c r="B1103" i="19"/>
  <c r="B1002" i="19"/>
  <c r="B1042" i="19"/>
  <c r="B1068" i="19"/>
  <c r="B1092" i="19"/>
  <c r="B966" i="19"/>
  <c r="B946" i="19"/>
  <c r="B922" i="19"/>
  <c r="B902" i="19"/>
  <c r="B882" i="19"/>
  <c r="B858" i="19"/>
  <c r="B838" i="19"/>
  <c r="B818" i="19"/>
  <c r="B794" i="19"/>
  <c r="B774" i="19"/>
  <c r="B754" i="19"/>
  <c r="B730" i="19"/>
  <c r="B710" i="19"/>
  <c r="B690" i="19"/>
  <c r="B666" i="19"/>
  <c r="B646" i="19"/>
  <c r="B626" i="19"/>
  <c r="B602" i="19"/>
  <c r="B582" i="19"/>
  <c r="B562" i="19"/>
  <c r="B538" i="19"/>
  <c r="B513" i="19"/>
  <c r="B473" i="19"/>
  <c r="B425" i="19"/>
  <c r="B1053" i="19"/>
  <c r="B1033" i="19"/>
  <c r="B1009" i="19"/>
  <c r="B989" i="19"/>
  <c r="B973" i="19"/>
  <c r="B957" i="19"/>
  <c r="B941" i="19"/>
  <c r="B925" i="19"/>
  <c r="B909" i="19"/>
  <c r="B893" i="19"/>
  <c r="B877" i="19"/>
  <c r="B861" i="19"/>
  <c r="B841" i="19"/>
  <c r="B825" i="19"/>
  <c r="B809" i="19"/>
  <c r="B793" i="19"/>
  <c r="B777" i="19"/>
  <c r="B761" i="19"/>
  <c r="B745" i="19"/>
  <c r="B729" i="19"/>
  <c r="B713" i="19"/>
  <c r="B697" i="19"/>
  <c r="B681" i="19"/>
  <c r="B665" i="19"/>
  <c r="B649" i="19"/>
  <c r="B633" i="19"/>
  <c r="B617" i="19"/>
  <c r="B587" i="19"/>
  <c r="B555" i="19"/>
  <c r="B523" i="19"/>
  <c r="B459" i="19"/>
  <c r="B395" i="19"/>
  <c r="B359" i="19"/>
  <c r="B327" i="19"/>
  <c r="B295" i="19"/>
  <c r="B263" i="19"/>
  <c r="B231" i="19"/>
  <c r="B199" i="19"/>
  <c r="B167" i="19"/>
  <c r="B135" i="19"/>
  <c r="B103" i="19"/>
  <c r="B71" i="19"/>
  <c r="B39" i="19"/>
  <c r="B514" i="19"/>
  <c r="B482" i="19"/>
  <c r="B450" i="19"/>
  <c r="B418" i="19"/>
  <c r="B386" i="19"/>
  <c r="B354" i="19"/>
  <c r="B322" i="19"/>
  <c r="B290" i="19"/>
  <c r="B258" i="19"/>
  <c r="B226" i="19"/>
  <c r="B194" i="19"/>
  <c r="B162" i="19"/>
  <c r="B130" i="19"/>
  <c r="B98" i="19"/>
  <c r="B66" i="19"/>
  <c r="B34" i="19"/>
  <c r="B74" i="19"/>
  <c r="B114" i="19"/>
  <c r="B154" i="19"/>
  <c r="B202" i="19"/>
  <c r="B242" i="19"/>
  <c r="B282" i="19"/>
  <c r="B330" i="19"/>
  <c r="B370" i="19"/>
  <c r="B410" i="19"/>
  <c r="B466" i="19"/>
  <c r="B87" i="19"/>
  <c r="B151" i="19"/>
  <c r="B215" i="19"/>
  <c r="B279" i="19"/>
  <c r="B343" i="19"/>
  <c r="B427" i="19"/>
  <c r="B539" i="19"/>
  <c r="B603" i="19"/>
  <c r="B641" i="19"/>
  <c r="B673" i="19"/>
  <c r="B705" i="19"/>
  <c r="B737" i="19"/>
  <c r="B769" i="19"/>
  <c r="B801" i="19"/>
  <c r="B833" i="19"/>
  <c r="B869" i="19"/>
  <c r="B901" i="19"/>
  <c r="B933" i="19"/>
  <c r="B965" i="19"/>
  <c r="B1001" i="19"/>
  <c r="B1041" i="19"/>
  <c r="B449" i="19"/>
  <c r="B530" i="19"/>
  <c r="B570" i="19"/>
  <c r="B614" i="19"/>
  <c r="B658" i="19"/>
  <c r="B698" i="19"/>
  <c r="B742" i="19"/>
  <c r="B786" i="19"/>
  <c r="B826" i="19"/>
  <c r="B870" i="19"/>
  <c r="B914" i="19"/>
  <c r="B954" i="19"/>
  <c r="B1080" i="19"/>
  <c r="B1018" i="19"/>
  <c r="B1095" i="19"/>
  <c r="B1048" i="19"/>
  <c r="B593" i="19"/>
  <c r="B553" i="19"/>
  <c r="B495" i="19"/>
  <c r="B407" i="19"/>
  <c r="B357" i="19"/>
  <c r="B313" i="19"/>
  <c r="B269" i="19"/>
  <c r="B229" i="19"/>
  <c r="B185" i="19"/>
  <c r="B141" i="19"/>
  <c r="B101" i="19"/>
  <c r="B57" i="19"/>
  <c r="B488" i="19"/>
  <c r="B444" i="19"/>
  <c r="B400" i="19"/>
  <c r="B360" i="19"/>
  <c r="B316" i="19"/>
  <c r="B272" i="19"/>
  <c r="B232" i="19"/>
  <c r="B188" i="19"/>
  <c r="B144" i="19"/>
  <c r="B104" i="19"/>
  <c r="B60" i="19"/>
  <c r="B46" i="19"/>
  <c r="B286" i="19"/>
  <c r="B35" i="19"/>
  <c r="B243" i="19"/>
  <c r="B551" i="19"/>
  <c r="B695" i="19"/>
  <c r="B807" i="19"/>
  <c r="B919" i="19"/>
  <c r="B1039" i="19"/>
  <c r="B552" i="19"/>
  <c r="B712" i="19"/>
  <c r="B872" i="19"/>
  <c r="B1066" i="19"/>
  <c r="B976" i="19"/>
  <c r="B627" i="19"/>
  <c r="B947" i="19"/>
  <c r="B636" i="19"/>
  <c r="B1101" i="19"/>
  <c r="B715" i="19"/>
  <c r="B884" i="19"/>
  <c r="B612" i="19"/>
  <c r="B278" i="19"/>
  <c r="B42" i="19"/>
  <c r="B82" i="19"/>
  <c r="B122" i="19"/>
  <c r="B170" i="19"/>
  <c r="B210" i="19"/>
  <c r="B250" i="19"/>
  <c r="B298" i="19"/>
  <c r="B338" i="19"/>
  <c r="B378" i="19"/>
  <c r="B426" i="19"/>
  <c r="B474" i="19"/>
  <c r="B31" i="19"/>
  <c r="B95" i="19"/>
  <c r="B159" i="19"/>
  <c r="B223" i="19"/>
  <c r="B287" i="19"/>
  <c r="B351" i="19"/>
  <c r="B443" i="19"/>
  <c r="B547" i="19"/>
  <c r="B611" i="19"/>
  <c r="B645" i="19"/>
  <c r="B677" i="19"/>
  <c r="B709" i="19"/>
  <c r="B741" i="19"/>
  <c r="B773" i="19"/>
  <c r="B805" i="19"/>
  <c r="B837" i="19"/>
  <c r="B873" i="19"/>
  <c r="B905" i="19"/>
  <c r="B937" i="19"/>
  <c r="B969" i="19"/>
  <c r="B1005" i="19"/>
  <c r="B1049" i="19"/>
  <c r="B457" i="19"/>
  <c r="B534" i="19"/>
  <c r="B578" i="19"/>
  <c r="B618" i="19"/>
  <c r="B662" i="19"/>
  <c r="B706" i="19"/>
  <c r="B746" i="19"/>
  <c r="B790" i="19"/>
  <c r="B834" i="19"/>
  <c r="B874" i="19"/>
  <c r="B918" i="19"/>
  <c r="B962" i="19"/>
  <c r="B1076" i="19"/>
  <c r="B1010" i="19"/>
  <c r="B1087" i="19"/>
  <c r="B1040" i="19"/>
  <c r="B589" i="19"/>
  <c r="B545" i="19"/>
  <c r="B487" i="19"/>
  <c r="B399" i="19"/>
  <c r="B349" i="19"/>
  <c r="B309" i="19"/>
  <c r="B265" i="19"/>
  <c r="B221" i="19"/>
  <c r="B181" i="19"/>
  <c r="B137" i="19"/>
  <c r="B93" i="19"/>
  <c r="B53" i="19"/>
  <c r="B512" i="19"/>
  <c r="B472" i="19"/>
  <c r="B428" i="19"/>
  <c r="B384" i="19"/>
  <c r="B344" i="19"/>
  <c r="B300" i="19"/>
  <c r="B256" i="19"/>
  <c r="B216" i="19"/>
  <c r="B172" i="19"/>
  <c r="B128" i="19"/>
  <c r="B88" i="19"/>
  <c r="B44" i="19"/>
  <c r="B94" i="19"/>
  <c r="B302" i="19"/>
  <c r="B51" i="19"/>
  <c r="B291" i="19"/>
  <c r="B567" i="19"/>
  <c r="B711" i="19"/>
  <c r="B823" i="19"/>
  <c r="B935" i="19"/>
  <c r="B1047" i="19"/>
  <c r="B584" i="19"/>
  <c r="B720" i="19"/>
  <c r="B880" i="19"/>
  <c r="B1014" i="19"/>
  <c r="B38" i="19"/>
  <c r="B59" i="19"/>
  <c r="B675" i="19"/>
  <c r="B963" i="19"/>
  <c r="B716" i="19"/>
  <c r="B1069" i="19"/>
  <c r="B811" i="19"/>
  <c r="B1093" i="19"/>
  <c r="B676" i="19"/>
  <c r="B644" i="19"/>
  <c r="B772" i="19"/>
  <c r="B987" i="19"/>
  <c r="B708" i="19"/>
  <c r="B139" i="19"/>
  <c r="B932" i="19"/>
  <c r="B1019" i="19"/>
  <c r="B635" i="19"/>
  <c r="B214" i="19"/>
  <c r="B1078" i="19"/>
  <c r="B756" i="19"/>
  <c r="B564" i="19"/>
  <c r="B907" i="19"/>
  <c r="B683" i="19"/>
  <c r="B235" i="19"/>
  <c r="B246" i="19"/>
  <c r="B1020" i="19"/>
  <c r="B1054" i="19"/>
  <c r="B892" i="19"/>
  <c r="B780" i="19"/>
  <c r="B684" i="19"/>
  <c r="B556" i="19"/>
  <c r="B429" i="19"/>
  <c r="B995" i="19"/>
  <c r="B899" i="19"/>
  <c r="B819" i="19"/>
  <c r="B739" i="19"/>
  <c r="B643" i="19"/>
  <c r="B499" i="19"/>
  <c r="B283" i="19"/>
  <c r="B91" i="19"/>
  <c r="B454" i="19"/>
  <c r="B294" i="19"/>
  <c r="B102" i="19"/>
  <c r="B984" i="19"/>
  <c r="B1044" i="19"/>
  <c r="B1097" i="19"/>
  <c r="B1030" i="19"/>
  <c r="B1082" i="19"/>
  <c r="B944" i="19"/>
  <c r="B904" i="19"/>
  <c r="B864" i="19"/>
  <c r="B816" i="19"/>
  <c r="B776" i="19"/>
  <c r="B736" i="19"/>
  <c r="B688" i="19"/>
  <c r="B648" i="19"/>
  <c r="B608" i="19"/>
  <c r="B560" i="19"/>
  <c r="B517" i="19"/>
  <c r="B453" i="19"/>
  <c r="B389" i="19"/>
  <c r="B1023" i="19"/>
  <c r="B991" i="19"/>
  <c r="B959" i="19"/>
  <c r="B927" i="19"/>
  <c r="B895" i="19"/>
  <c r="B863" i="19"/>
  <c r="B831" i="19"/>
  <c r="B799" i="19"/>
  <c r="B767" i="19"/>
  <c r="B735" i="19"/>
  <c r="B703" i="19"/>
  <c r="B671" i="19"/>
  <c r="B639" i="19"/>
  <c r="B599" i="19"/>
  <c r="B535" i="19"/>
  <c r="B419" i="19"/>
  <c r="B339" i="19"/>
  <c r="B275" i="19"/>
  <c r="B211" i="19"/>
  <c r="B147" i="19"/>
  <c r="B83" i="19"/>
  <c r="B510" i="19"/>
  <c r="B446" i="19"/>
  <c r="B382" i="19"/>
  <c r="B318" i="19"/>
  <c r="B254" i="19"/>
  <c r="B190" i="19"/>
  <c r="B126" i="19"/>
  <c r="B62" i="19"/>
  <c r="B32" i="19"/>
  <c r="B30" i="19"/>
  <c r="B267" i="19"/>
  <c r="B836" i="19"/>
  <c r="B795" i="19"/>
  <c r="B1036" i="19"/>
  <c r="B868" i="19"/>
  <c r="B548" i="19"/>
  <c r="B763" i="19"/>
  <c r="B203" i="19"/>
  <c r="B86" i="19"/>
  <c r="B1038" i="19"/>
  <c r="B852" i="19"/>
  <c r="B692" i="19"/>
  <c r="B477" i="19"/>
  <c r="B939" i="19"/>
  <c r="B779" i="19"/>
  <c r="B559" i="19"/>
  <c r="B171" i="19"/>
  <c r="B374" i="19"/>
  <c r="B980" i="19"/>
  <c r="B1085" i="19"/>
  <c r="B1070" i="19"/>
  <c r="B908" i="19"/>
  <c r="B828" i="19"/>
  <c r="B748" i="19"/>
  <c r="B652" i="19"/>
  <c r="B572" i="19"/>
  <c r="B493" i="19"/>
  <c r="B1043" i="19"/>
  <c r="B979" i="19"/>
  <c r="B915" i="19"/>
  <c r="B851" i="19"/>
  <c r="B787" i="19"/>
  <c r="B723" i="19"/>
  <c r="B659" i="19"/>
  <c r="B575" i="19"/>
  <c r="B379" i="19"/>
  <c r="B251" i="19"/>
  <c r="B123" i="19"/>
  <c r="B518" i="19"/>
  <c r="B390" i="19"/>
  <c r="B262" i="19"/>
  <c r="B134" i="19"/>
  <c r="B968" i="19"/>
  <c r="B1000" i="19"/>
  <c r="B1057" i="19"/>
  <c r="B1089" i="19"/>
  <c r="B998" i="19"/>
  <c r="B1058" i="19"/>
  <c r="B1090" i="19"/>
  <c r="B952" i="19"/>
  <c r="B920" i="19"/>
  <c r="B888" i="19"/>
  <c r="B856" i="19"/>
  <c r="B824" i="19"/>
  <c r="B792" i="19"/>
  <c r="B760" i="19"/>
  <c r="B728" i="19"/>
  <c r="B696" i="19"/>
  <c r="B664" i="19"/>
  <c r="B632" i="19"/>
  <c r="B600" i="19"/>
  <c r="B568" i="19"/>
  <c r="B536" i="19"/>
  <c r="C36" i="1"/>
  <c r="B35" i="1"/>
  <c r="B4" i="1"/>
  <c r="C5" i="1"/>
  <c r="H1114" i="19"/>
  <c r="C7" i="16"/>
  <c r="D10" i="19" s="1"/>
  <c r="D7" i="16"/>
  <c r="E10" i="19" s="1"/>
  <c r="M3" i="9"/>
  <c r="D3" i="14"/>
  <c r="B859" i="19"/>
  <c r="B1077" i="19"/>
  <c r="B731" i="19"/>
  <c r="B1062" i="19"/>
  <c r="B580" i="19"/>
  <c r="B667" i="19"/>
  <c r="B150" i="19"/>
  <c r="B1094" i="19"/>
  <c r="B740" i="19"/>
  <c r="B445" i="19"/>
  <c r="B827" i="19"/>
  <c r="B527" i="19"/>
  <c r="B470" i="19"/>
  <c r="B972" i="19"/>
  <c r="B974" i="19"/>
  <c r="B916" i="19"/>
  <c r="B788" i="19"/>
  <c r="B660" i="19"/>
  <c r="B532" i="19"/>
  <c r="B1003" i="19"/>
  <c r="B875" i="19"/>
  <c r="B747" i="19"/>
  <c r="B619" i="19"/>
  <c r="B299" i="19"/>
  <c r="B43" i="19"/>
  <c r="B310" i="19"/>
  <c r="B54" i="19"/>
  <c r="B1052" i="19"/>
  <c r="B990" i="19"/>
  <c r="B1086" i="19"/>
  <c r="B924" i="19"/>
  <c r="B860" i="19"/>
  <c r="B796" i="19"/>
  <c r="B732" i="19"/>
  <c r="B668" i="19"/>
  <c r="B604" i="19"/>
  <c r="B21" i="19"/>
  <c r="B13" i="19"/>
  <c r="B16" i="19"/>
  <c r="B19" i="19"/>
  <c r="B22" i="19"/>
  <c r="B14" i="19"/>
  <c r="B11" i="19"/>
  <c r="B17" i="19"/>
  <c r="B20" i="19"/>
  <c r="G10" i="19"/>
  <c r="T10" i="19" s="1"/>
  <c r="U10" i="19" s="1"/>
  <c r="G13" i="21"/>
  <c r="T13" i="21" s="1"/>
  <c r="U13" i="21" s="1"/>
  <c r="G11" i="21"/>
  <c r="T11" i="21" s="1"/>
  <c r="U11" i="21" s="1"/>
  <c r="H1113" i="19"/>
  <c r="G12" i="21"/>
  <c r="T12" i="21" s="1"/>
  <c r="U12" i="21" s="1"/>
  <c r="G14" i="21"/>
  <c r="T14" i="21" s="1"/>
  <c r="U14" i="21" s="1"/>
  <c r="M4" i="9"/>
  <c r="J5" i="9"/>
  <c r="J6" i="9" s="1"/>
  <c r="J7" i="9" s="1"/>
  <c r="Q15" i="9"/>
  <c r="Q42" i="9"/>
  <c r="Q34" i="9"/>
  <c r="Q46" i="9"/>
  <c r="Q20" i="9"/>
  <c r="Q26" i="9"/>
  <c r="Q12" i="9"/>
  <c r="Q7" i="9"/>
  <c r="Q4" i="9"/>
  <c r="Q30" i="9"/>
  <c r="Q38" i="9"/>
  <c r="Q22" i="9"/>
  <c r="Q48" i="9"/>
  <c r="Q8" i="9"/>
  <c r="Q16" i="9"/>
  <c r="Q3" i="9"/>
  <c r="Q11" i="9"/>
  <c r="Q19" i="9"/>
  <c r="Q24" i="9"/>
  <c r="Q28" i="9"/>
  <c r="Q32" i="9"/>
  <c r="Q36" i="9"/>
  <c r="Q40" i="9"/>
  <c r="Q44" i="9"/>
  <c r="Q6" i="9"/>
  <c r="Q10" i="9"/>
  <c r="Q14" i="9"/>
  <c r="Q18" i="9"/>
  <c r="Q2" i="9"/>
  <c r="Q5" i="9"/>
  <c r="Q9" i="9"/>
  <c r="Q13" i="9"/>
  <c r="Q17" i="9"/>
  <c r="Q21" i="9"/>
  <c r="Q23" i="9"/>
  <c r="Q25" i="9"/>
  <c r="Q27" i="9"/>
  <c r="Q29" i="9"/>
  <c r="Q31" i="9"/>
  <c r="Q33" i="9"/>
  <c r="Q35" i="9"/>
  <c r="Q37" i="9"/>
  <c r="Q39" i="9"/>
  <c r="Q41" i="9"/>
  <c r="Q43" i="9"/>
  <c r="Q45" i="9"/>
  <c r="Q47" i="9"/>
  <c r="Q49" i="9"/>
  <c r="Q51" i="9"/>
  <c r="K19" i="21"/>
  <c r="K18" i="21"/>
  <c r="K20" i="21" s="1"/>
  <c r="E3" i="21"/>
  <c r="B4" i="14"/>
  <c r="F2" i="14"/>
  <c r="A8" i="14"/>
  <c r="A9" i="14" s="1"/>
  <c r="A10" i="14" s="1"/>
  <c r="A11" i="14" s="1"/>
  <c r="B12" i="14"/>
  <c r="O19" i="14"/>
  <c r="O30" i="14"/>
  <c r="O20" i="14"/>
  <c r="O10" i="14"/>
  <c r="O26" i="14"/>
  <c r="O16" i="14"/>
  <c r="O32" i="14"/>
  <c r="O21" i="14"/>
  <c r="O22" i="14"/>
  <c r="O29" i="14"/>
  <c r="O14" i="14"/>
  <c r="O33" i="14"/>
  <c r="O18" i="14"/>
  <c r="O17" i="14"/>
  <c r="O27" i="14"/>
  <c r="O24" i="14"/>
  <c r="O35" i="14"/>
  <c r="O8" i="14"/>
  <c r="O25" i="14"/>
  <c r="O13" i="14"/>
  <c r="O31" i="14"/>
  <c r="O23" i="14"/>
  <c r="O12" i="14"/>
  <c r="O28" i="14"/>
  <c r="O34" i="14"/>
  <c r="O36" i="14"/>
  <c r="O9" i="14"/>
  <c r="O11" i="14"/>
  <c r="O15" i="14"/>
  <c r="O37" i="14"/>
  <c r="H1115" i="19" l="1"/>
  <c r="K1113" i="19" s="1"/>
  <c r="C6" i="1"/>
  <c r="B5" i="1"/>
  <c r="B36" i="1"/>
  <c r="C37" i="1"/>
  <c r="M6" i="9"/>
  <c r="M5" i="9"/>
  <c r="M7" i="9"/>
  <c r="J8" i="9"/>
  <c r="B13" i="14"/>
  <c r="A12" i="14"/>
  <c r="L10" i="14"/>
  <c r="C10" i="14"/>
  <c r="E10" i="14"/>
  <c r="D10" i="14"/>
  <c r="F10" i="14"/>
  <c r="G10" i="14"/>
  <c r="C9" i="14"/>
  <c r="E9" i="14"/>
  <c r="G9" i="14"/>
  <c r="L9" i="14"/>
  <c r="D9" i="14"/>
  <c r="F9" i="14"/>
  <c r="F11" i="14"/>
  <c r="C11" i="14"/>
  <c r="G11" i="14"/>
  <c r="L11" i="14"/>
  <c r="D11" i="14"/>
  <c r="E11" i="14"/>
  <c r="L8" i="14"/>
  <c r="C8" i="14"/>
  <c r="G8" i="14"/>
  <c r="D8" i="14"/>
  <c r="F8" i="14"/>
  <c r="E8" i="14"/>
  <c r="K1114" i="19" l="1"/>
  <c r="K1115" i="19" s="1"/>
  <c r="C38" i="1"/>
  <c r="B37" i="1"/>
  <c r="B6" i="1"/>
  <c r="C7" i="1"/>
  <c r="M8" i="9"/>
  <c r="J9" i="9"/>
  <c r="B14" i="14"/>
  <c r="A13" i="14"/>
  <c r="E12" i="14"/>
  <c r="G12" i="14"/>
  <c r="F12" i="14"/>
  <c r="D12" i="14"/>
  <c r="C12" i="14"/>
  <c r="L12" i="14"/>
  <c r="C8" i="1" l="1"/>
  <c r="B7" i="1"/>
  <c r="B38" i="1"/>
  <c r="C39" i="1"/>
  <c r="J10" i="9"/>
  <c r="M9" i="9"/>
  <c r="A14" i="14"/>
  <c r="B15" i="14"/>
  <c r="G13" i="14"/>
  <c r="D13" i="14"/>
  <c r="E13" i="14"/>
  <c r="L13" i="14"/>
  <c r="F13" i="14"/>
  <c r="C13" i="14"/>
  <c r="C40" i="1" l="1"/>
  <c r="B39" i="1"/>
  <c r="B8" i="1"/>
  <c r="C9" i="1"/>
  <c r="J11" i="9"/>
  <c r="M10" i="9"/>
  <c r="B16" i="14"/>
  <c r="A15" i="14"/>
  <c r="C14" i="14"/>
  <c r="E14" i="14"/>
  <c r="G14" i="14"/>
  <c r="L14" i="14"/>
  <c r="F14" i="14"/>
  <c r="D14" i="14"/>
  <c r="C10" i="1" l="1"/>
  <c r="B9" i="1"/>
  <c r="B40" i="1"/>
  <c r="C41" i="1"/>
  <c r="M11" i="9"/>
  <c r="J12" i="9"/>
  <c r="G15" i="14"/>
  <c r="F15" i="14"/>
  <c r="C15" i="14"/>
  <c r="L15" i="14"/>
  <c r="D15" i="14"/>
  <c r="E15" i="14"/>
  <c r="A16" i="14"/>
  <c r="B17" i="14"/>
  <c r="C42" i="1" l="1"/>
  <c r="B41" i="1"/>
  <c r="B10" i="1"/>
  <c r="C11" i="1"/>
  <c r="J13" i="9"/>
  <c r="M12" i="9"/>
  <c r="B18" i="14"/>
  <c r="A17" i="14"/>
  <c r="E16" i="14"/>
  <c r="D16" i="14"/>
  <c r="F16" i="14"/>
  <c r="L16" i="14"/>
  <c r="G16" i="14"/>
  <c r="C16" i="14"/>
  <c r="C12" i="1" l="1"/>
  <c r="B11" i="1"/>
  <c r="B42" i="1"/>
  <c r="C43" i="1"/>
  <c r="J14" i="9"/>
  <c r="M13" i="9"/>
  <c r="L17" i="14"/>
  <c r="C17" i="14"/>
  <c r="E17" i="14"/>
  <c r="D17" i="14"/>
  <c r="G17" i="14"/>
  <c r="F17" i="14"/>
  <c r="B19" i="14"/>
  <c r="A18" i="14"/>
  <c r="B43" i="1" l="1"/>
  <c r="C44" i="1"/>
  <c r="B12" i="1"/>
  <c r="C13" i="1"/>
  <c r="J15" i="9"/>
  <c r="M14" i="9"/>
  <c r="G18" i="14"/>
  <c r="D18" i="14"/>
  <c r="E18" i="14"/>
  <c r="F18" i="14"/>
  <c r="C18" i="14"/>
  <c r="L18" i="14"/>
  <c r="B20" i="14"/>
  <c r="A19" i="14"/>
  <c r="C14" i="1" l="1"/>
  <c r="B13" i="1"/>
  <c r="B44" i="1"/>
  <c r="C45" i="1"/>
  <c r="M15" i="9"/>
  <c r="J16" i="9"/>
  <c r="F19" i="14"/>
  <c r="L19" i="14"/>
  <c r="G19" i="14"/>
  <c r="C19" i="14"/>
  <c r="E19" i="14"/>
  <c r="D19" i="14"/>
  <c r="B21" i="14"/>
  <c r="A20" i="14"/>
  <c r="B45" i="1" l="1"/>
  <c r="C46" i="1"/>
  <c r="B14" i="1"/>
  <c r="C15" i="1"/>
  <c r="M16" i="9"/>
  <c r="J17" i="9"/>
  <c r="E20" i="14"/>
  <c r="G20" i="14"/>
  <c r="L20" i="14"/>
  <c r="D20" i="14"/>
  <c r="C20" i="14"/>
  <c r="F20" i="14"/>
  <c r="B22" i="14"/>
  <c r="A21" i="14"/>
  <c r="C16" i="1" l="1"/>
  <c r="B15" i="1"/>
  <c r="B46" i="1"/>
  <c r="C47" i="1"/>
  <c r="J18" i="9"/>
  <c r="M17" i="9"/>
  <c r="L21" i="14"/>
  <c r="G21" i="14"/>
  <c r="F21" i="14"/>
  <c r="E21" i="14"/>
  <c r="C21" i="14"/>
  <c r="D21" i="14"/>
  <c r="B23" i="14"/>
  <c r="A22" i="14"/>
  <c r="B47" i="1" l="1"/>
  <c r="C48" i="1"/>
  <c r="B16" i="1"/>
  <c r="C17" i="1"/>
  <c r="J19" i="9"/>
  <c r="M18" i="9"/>
  <c r="G22" i="14"/>
  <c r="L22" i="14"/>
  <c r="D22" i="14"/>
  <c r="F22" i="14"/>
  <c r="C22" i="14"/>
  <c r="E22" i="14"/>
  <c r="A23" i="14"/>
  <c r="B24" i="14"/>
  <c r="C18" i="1" l="1"/>
  <c r="B17" i="1"/>
  <c r="B48" i="1"/>
  <c r="C49" i="1"/>
  <c r="M19" i="9"/>
  <c r="J20" i="9"/>
  <c r="A24" i="14"/>
  <c r="B25" i="14"/>
  <c r="F23" i="14"/>
  <c r="C23" i="14"/>
  <c r="L23" i="14"/>
  <c r="G23" i="14"/>
  <c r="D23" i="14"/>
  <c r="E23" i="14"/>
  <c r="C50" i="1" l="1"/>
  <c r="B49" i="1"/>
  <c r="B18" i="1"/>
  <c r="C19" i="1"/>
  <c r="M20" i="9"/>
  <c r="J21" i="9"/>
  <c r="A25" i="14"/>
  <c r="B26" i="14"/>
  <c r="E24" i="14"/>
  <c r="F24" i="14"/>
  <c r="L24" i="14"/>
  <c r="D24" i="14"/>
  <c r="G24" i="14"/>
  <c r="C24" i="14"/>
  <c r="C20" i="1" l="1"/>
  <c r="B19" i="1"/>
  <c r="B50" i="1"/>
  <c r="C51" i="1"/>
  <c r="J22" i="9"/>
  <c r="M21" i="9"/>
  <c r="B27" i="14"/>
  <c r="A26" i="14"/>
  <c r="L25" i="14"/>
  <c r="F25" i="14"/>
  <c r="E25" i="14"/>
  <c r="D25" i="14"/>
  <c r="C25" i="14"/>
  <c r="G25" i="14"/>
  <c r="C52" i="1" l="1"/>
  <c r="B51" i="1"/>
  <c r="B20" i="1"/>
  <c r="C21" i="1"/>
  <c r="J23" i="9"/>
  <c r="M22" i="9"/>
  <c r="G26" i="14"/>
  <c r="E26" i="14"/>
  <c r="L26" i="14"/>
  <c r="C26" i="14"/>
  <c r="D26" i="14"/>
  <c r="F26" i="14"/>
  <c r="B28" i="14"/>
  <c r="A27" i="14"/>
  <c r="C22" i="1" l="1"/>
  <c r="B21" i="1"/>
  <c r="B52" i="1"/>
  <c r="C53" i="1"/>
  <c r="M23" i="9"/>
  <c r="J24" i="9"/>
  <c r="F27" i="14"/>
  <c r="L27" i="14"/>
  <c r="E27" i="14"/>
  <c r="C27" i="14"/>
  <c r="G27" i="14"/>
  <c r="D27" i="14"/>
  <c r="B29" i="14"/>
  <c r="A28" i="14"/>
  <c r="B53" i="1" l="1"/>
  <c r="C54" i="1"/>
  <c r="B22" i="1"/>
  <c r="C23" i="1"/>
  <c r="M24" i="9"/>
  <c r="J25" i="9"/>
  <c r="E28" i="14"/>
  <c r="D28" i="14"/>
  <c r="G28" i="14"/>
  <c r="L28" i="14"/>
  <c r="C28" i="14"/>
  <c r="F28" i="14"/>
  <c r="B30" i="14"/>
  <c r="A29" i="14"/>
  <c r="C24" i="1" l="1"/>
  <c r="B23" i="1"/>
  <c r="B54" i="1"/>
  <c r="C55" i="1"/>
  <c r="J26" i="9"/>
  <c r="M25" i="9"/>
  <c r="L29" i="14"/>
  <c r="C29" i="14"/>
  <c r="G29" i="14"/>
  <c r="D29" i="14"/>
  <c r="F29" i="14"/>
  <c r="E29" i="14"/>
  <c r="B31" i="14"/>
  <c r="A30" i="14"/>
  <c r="B55" i="1" l="1"/>
  <c r="C56" i="1"/>
  <c r="B24" i="1"/>
  <c r="C25" i="1"/>
  <c r="J27" i="9"/>
  <c r="M26" i="9"/>
  <c r="D30" i="14"/>
  <c r="E30" i="14"/>
  <c r="G30" i="14"/>
  <c r="C30" i="14"/>
  <c r="F30" i="14"/>
  <c r="L30" i="14"/>
  <c r="B32" i="14"/>
  <c r="A31" i="14"/>
  <c r="C26" i="1" l="1"/>
  <c r="B25" i="1"/>
  <c r="C57" i="1"/>
  <c r="B56" i="1"/>
  <c r="M27" i="9"/>
  <c r="J28" i="9"/>
  <c r="G31" i="14"/>
  <c r="E31" i="14"/>
  <c r="C31" i="14"/>
  <c r="L31" i="14"/>
  <c r="F31" i="14"/>
  <c r="D31" i="14"/>
  <c r="B33" i="14"/>
  <c r="A32" i="14"/>
  <c r="C58" i="1" l="1"/>
  <c r="B57" i="1"/>
  <c r="B26" i="1"/>
  <c r="C27" i="1"/>
  <c r="M28" i="9"/>
  <c r="J29" i="9"/>
  <c r="C32" i="14"/>
  <c r="D32" i="14"/>
  <c r="F32" i="14"/>
  <c r="E32" i="14"/>
  <c r="G32" i="14"/>
  <c r="L32" i="14"/>
  <c r="B34" i="14"/>
  <c r="A33" i="14"/>
  <c r="C28" i="1" l="1"/>
  <c r="B27" i="1"/>
  <c r="C59" i="1"/>
  <c r="B58" i="1"/>
  <c r="J30" i="9"/>
  <c r="M29" i="9"/>
  <c r="E33" i="14"/>
  <c r="C33" i="14"/>
  <c r="D33" i="14"/>
  <c r="L33" i="14"/>
  <c r="F33" i="14"/>
  <c r="G33" i="14"/>
  <c r="A34" i="14"/>
  <c r="B35" i="14"/>
  <c r="B59" i="1" l="1"/>
  <c r="C60" i="1"/>
  <c r="B28" i="1"/>
  <c r="C29" i="1"/>
  <c r="J31" i="9"/>
  <c r="M30" i="9"/>
  <c r="B36" i="14"/>
  <c r="A35" i="14"/>
  <c r="E34" i="14"/>
  <c r="G34" i="14"/>
  <c r="L34" i="14"/>
  <c r="C34" i="14"/>
  <c r="D34" i="14"/>
  <c r="F34" i="14"/>
  <c r="C30" i="1" l="1"/>
  <c r="B29" i="1"/>
  <c r="C61" i="1"/>
  <c r="B60" i="1"/>
  <c r="M31" i="9"/>
  <c r="J32" i="9"/>
  <c r="F35" i="14"/>
  <c r="L35" i="14"/>
  <c r="G35" i="14"/>
  <c r="D35" i="14"/>
  <c r="C35" i="14"/>
  <c r="E35" i="14"/>
  <c r="B37" i="14"/>
  <c r="A36" i="14"/>
  <c r="C62" i="1" l="1"/>
  <c r="B61" i="1"/>
  <c r="B30" i="1"/>
  <c r="C31" i="1"/>
  <c r="M32" i="9"/>
  <c r="J33" i="9"/>
  <c r="F36" i="14"/>
  <c r="D36" i="14"/>
  <c r="G36" i="14"/>
  <c r="E36" i="14"/>
  <c r="C36" i="14"/>
  <c r="L36" i="14"/>
  <c r="A37" i="14"/>
  <c r="C32" i="1" l="1"/>
  <c r="B31" i="1"/>
  <c r="B62" i="1"/>
  <c r="C63" i="1"/>
  <c r="J34" i="9"/>
  <c r="M33" i="9"/>
  <c r="E37" i="14"/>
  <c r="C37" i="14"/>
  <c r="L37" i="14"/>
  <c r="F37" i="14"/>
  <c r="D37" i="14"/>
  <c r="G37" i="14"/>
  <c r="C64" i="1" l="1"/>
  <c r="B63" i="1"/>
  <c r="B32" i="1"/>
  <c r="C33" i="1"/>
  <c r="J35" i="9"/>
  <c r="M34" i="9"/>
  <c r="C34" i="1" l="1"/>
  <c r="B34" i="1" s="1"/>
  <c r="B33" i="1"/>
  <c r="C65" i="1"/>
  <c r="B64" i="1"/>
  <c r="M35" i="9"/>
  <c r="J36" i="9"/>
  <c r="B65" i="1" l="1"/>
  <c r="C66" i="1"/>
  <c r="M36" i="9"/>
  <c r="J37" i="9"/>
  <c r="C67" i="1" l="1"/>
  <c r="B66" i="1"/>
  <c r="J38" i="9"/>
  <c r="M37" i="9"/>
  <c r="B67" i="1" l="1"/>
  <c r="C68" i="1"/>
  <c r="J39" i="9"/>
  <c r="M38" i="9"/>
  <c r="C69" i="1" l="1"/>
  <c r="B68" i="1"/>
  <c r="M39" i="9"/>
  <c r="J40" i="9"/>
  <c r="B69" i="1" l="1"/>
  <c r="C70" i="1"/>
  <c r="M40" i="9"/>
  <c r="J41" i="9"/>
  <c r="C71" i="1" l="1"/>
  <c r="B70" i="1"/>
  <c r="J42" i="9"/>
  <c r="M41" i="9"/>
  <c r="C72" i="1" l="1"/>
  <c r="B71" i="1"/>
  <c r="J43" i="9"/>
  <c r="M42" i="9"/>
  <c r="C73" i="1" l="1"/>
  <c r="B72" i="1"/>
  <c r="M43" i="9"/>
  <c r="J44" i="9"/>
  <c r="B73" i="1" l="1"/>
  <c r="C74" i="1"/>
  <c r="M44" i="9"/>
  <c r="J45" i="9"/>
  <c r="C75" i="1" l="1"/>
  <c r="B74" i="1"/>
  <c r="J46" i="9"/>
  <c r="M45" i="9"/>
  <c r="C76" i="1" l="1"/>
  <c r="B75" i="1"/>
  <c r="J47" i="9"/>
  <c r="M46" i="9"/>
  <c r="C77" i="1" l="1"/>
  <c r="B76" i="1"/>
  <c r="M47" i="9"/>
  <c r="J48" i="9"/>
  <c r="C78" i="1" l="1"/>
  <c r="B77" i="1"/>
  <c r="M48" i="9"/>
  <c r="J49" i="9"/>
  <c r="C79" i="1" l="1"/>
  <c r="B78" i="1"/>
  <c r="J50" i="9"/>
  <c r="M49" i="9"/>
  <c r="C80" i="1" l="1"/>
  <c r="B79" i="1"/>
  <c r="J51" i="9"/>
  <c r="M51" i="9" s="1"/>
  <c r="M50" i="9"/>
  <c r="C81" i="1" l="1"/>
  <c r="B80" i="1"/>
  <c r="B81" i="1" l="1"/>
  <c r="C82" i="1"/>
  <c r="C83" i="1" l="1"/>
  <c r="B82" i="1"/>
  <c r="B83" i="1" l="1"/>
  <c r="C84" i="1"/>
  <c r="C85" i="1" l="1"/>
  <c r="B84" i="1"/>
  <c r="C86" i="1" l="1"/>
  <c r="B85" i="1"/>
  <c r="C87" i="1" l="1"/>
  <c r="B86" i="1"/>
  <c r="C88" i="1" l="1"/>
  <c r="B87" i="1"/>
  <c r="C89" i="1" l="1"/>
  <c r="B88" i="1"/>
  <c r="B89" i="1" l="1"/>
  <c r="C90" i="1"/>
  <c r="C91" i="1" l="1"/>
  <c r="B90" i="1"/>
  <c r="C92" i="1" l="1"/>
  <c r="B91" i="1"/>
  <c r="C93" i="1" l="1"/>
  <c r="B92" i="1"/>
  <c r="B93" i="1" l="1"/>
  <c r="C94" i="1"/>
  <c r="C95" i="1" l="1"/>
  <c r="B94" i="1"/>
  <c r="C96" i="1" l="1"/>
  <c r="B95" i="1"/>
  <c r="C97" i="1" l="1"/>
  <c r="B96" i="1"/>
  <c r="B97" i="1" l="1"/>
  <c r="C98" i="1"/>
  <c r="C99" i="1" l="1"/>
  <c r="B98" i="1"/>
  <c r="B99" i="1" l="1"/>
  <c r="C100" i="1"/>
  <c r="B100" i="1" l="1"/>
  <c r="C101" i="1"/>
  <c r="C102" i="1" l="1"/>
  <c r="B101" i="1"/>
  <c r="C103" i="1" l="1"/>
  <c r="B102" i="1"/>
  <c r="C104" i="1" l="1"/>
  <c r="B103" i="1"/>
  <c r="C105" i="1" l="1"/>
  <c r="B104" i="1"/>
  <c r="B105" i="1" l="1"/>
  <c r="C106" i="1"/>
  <c r="C107" i="1" l="1"/>
  <c r="B106" i="1"/>
  <c r="B107" i="1" l="1"/>
  <c r="C108" i="1"/>
  <c r="C109" i="1" l="1"/>
  <c r="B108" i="1"/>
  <c r="C110" i="1" l="1"/>
  <c r="B109" i="1"/>
  <c r="C111" i="1" l="1"/>
  <c r="B110" i="1"/>
  <c r="C112" i="1" l="1"/>
  <c r="B111" i="1"/>
  <c r="C113" i="1" l="1"/>
  <c r="B112" i="1"/>
  <c r="B113" i="1" l="1"/>
  <c r="C114" i="1"/>
  <c r="C115" i="1" l="1"/>
  <c r="B114" i="1"/>
  <c r="B115" i="1" l="1"/>
  <c r="C116" i="1"/>
  <c r="C117" i="1" l="1"/>
  <c r="B116" i="1"/>
  <c r="B117" i="1" l="1"/>
  <c r="C118" i="1"/>
  <c r="C119" i="1" l="1"/>
  <c r="B118" i="1"/>
  <c r="C120" i="1" l="1"/>
  <c r="B119" i="1"/>
  <c r="C121" i="1" l="1"/>
  <c r="B120" i="1"/>
  <c r="B121" i="1" l="1"/>
  <c r="C122" i="1"/>
  <c r="C123" i="1" l="1"/>
  <c r="B122" i="1"/>
  <c r="C124" i="1" l="1"/>
  <c r="B123" i="1"/>
  <c r="C125" i="1" l="1"/>
  <c r="B124" i="1"/>
  <c r="C126" i="1" l="1"/>
  <c r="B125" i="1"/>
  <c r="C127" i="1" l="1"/>
  <c r="B126" i="1"/>
  <c r="C128" i="1" l="1"/>
  <c r="B127" i="1"/>
  <c r="C129" i="1" l="1"/>
  <c r="B128" i="1"/>
  <c r="B129" i="1" l="1"/>
  <c r="C130" i="1"/>
  <c r="C131" i="1" l="1"/>
  <c r="B130" i="1"/>
  <c r="B131" i="1" l="1"/>
  <c r="C132" i="1"/>
  <c r="C133" i="1" l="1"/>
  <c r="B132" i="1"/>
  <c r="B133" i="1" l="1"/>
  <c r="C134" i="1"/>
  <c r="C135" i="1" l="1"/>
  <c r="B134" i="1"/>
  <c r="C136" i="1" l="1"/>
  <c r="B135" i="1"/>
  <c r="C137" i="1" l="1"/>
  <c r="B136" i="1"/>
  <c r="B137" i="1" l="1"/>
  <c r="C138" i="1"/>
  <c r="C139" i="1" l="1"/>
  <c r="B138" i="1"/>
  <c r="B139" i="1" l="1"/>
  <c r="C140" i="1"/>
  <c r="C141" i="1" l="1"/>
  <c r="B140" i="1"/>
  <c r="C142" i="1" l="1"/>
  <c r="B141" i="1"/>
  <c r="C143" i="1" l="1"/>
  <c r="B142" i="1"/>
  <c r="C144" i="1" l="1"/>
  <c r="B143" i="1"/>
  <c r="C145" i="1" l="1"/>
  <c r="B144" i="1"/>
  <c r="B145" i="1" l="1"/>
  <c r="C146" i="1"/>
  <c r="C147" i="1" l="1"/>
  <c r="B146" i="1"/>
  <c r="B147" i="1" l="1"/>
  <c r="C148" i="1"/>
  <c r="C149" i="1" l="1"/>
  <c r="B148" i="1"/>
  <c r="B149" i="1" l="1"/>
  <c r="C150" i="1"/>
  <c r="C151" i="1" l="1"/>
  <c r="B150" i="1"/>
  <c r="C152" i="1" l="1"/>
  <c r="B151" i="1"/>
  <c r="C153" i="1" l="1"/>
  <c r="B152" i="1"/>
  <c r="B153" i="1" l="1"/>
  <c r="C154" i="1"/>
  <c r="C155" i="1" l="1"/>
  <c r="B154" i="1"/>
  <c r="C156" i="1" l="1"/>
  <c r="B155" i="1"/>
  <c r="C157" i="1" l="1"/>
  <c r="B156" i="1"/>
  <c r="C158" i="1" l="1"/>
  <c r="B157" i="1"/>
  <c r="C159" i="1" l="1"/>
  <c r="B158" i="1"/>
  <c r="C160" i="1" l="1"/>
  <c r="B159" i="1"/>
  <c r="C161" i="1" l="1"/>
  <c r="B160" i="1"/>
  <c r="B161" i="1" l="1"/>
  <c r="C162" i="1"/>
  <c r="C163" i="1" l="1"/>
  <c r="B162" i="1"/>
  <c r="C164" i="1" l="1"/>
  <c r="B163" i="1"/>
  <c r="C165" i="1" l="1"/>
  <c r="B164" i="1"/>
  <c r="B165" i="1" l="1"/>
  <c r="C166" i="1"/>
  <c r="C167" i="1" l="1"/>
  <c r="B166" i="1"/>
  <c r="C168" i="1" l="1"/>
  <c r="B167" i="1"/>
  <c r="C169" i="1" l="1"/>
  <c r="B168" i="1"/>
  <c r="B169" i="1" l="1"/>
  <c r="C170" i="1"/>
  <c r="C171" i="1" l="1"/>
  <c r="B170" i="1"/>
  <c r="C172" i="1" l="1"/>
  <c r="B171" i="1"/>
  <c r="C173" i="1" l="1"/>
  <c r="B172" i="1"/>
  <c r="B173" i="1" l="1"/>
  <c r="C174" i="1"/>
  <c r="C175" i="1" l="1"/>
  <c r="B174" i="1"/>
  <c r="C176" i="1" l="1"/>
  <c r="B175" i="1"/>
  <c r="C177" i="1" l="1"/>
  <c r="B176" i="1"/>
  <c r="B177" i="1" l="1"/>
  <c r="C178" i="1"/>
  <c r="C179" i="1" l="1"/>
  <c r="B178" i="1"/>
  <c r="C180" i="1" l="1"/>
  <c r="B179" i="1"/>
  <c r="C181" i="1" l="1"/>
  <c r="B180" i="1"/>
  <c r="C182" i="1" l="1"/>
  <c r="B181" i="1"/>
  <c r="C183" i="1" l="1"/>
  <c r="B182" i="1"/>
  <c r="C184" i="1" l="1"/>
  <c r="B183" i="1"/>
  <c r="C185" i="1" l="1"/>
  <c r="B184" i="1"/>
  <c r="B185" i="1" l="1"/>
  <c r="C186" i="1"/>
  <c r="C187" i="1" l="1"/>
  <c r="B186" i="1"/>
  <c r="B187" i="1" l="1"/>
  <c r="C188" i="1"/>
  <c r="C189" i="1" l="1"/>
  <c r="B188" i="1"/>
  <c r="C190" i="1" l="1"/>
  <c r="B189" i="1"/>
  <c r="C191" i="1" l="1"/>
  <c r="B190" i="1"/>
  <c r="C192" i="1" l="1"/>
  <c r="B191" i="1"/>
  <c r="C193" i="1" l="1"/>
  <c r="B192" i="1"/>
  <c r="B193" i="1" l="1"/>
  <c r="C194" i="1"/>
  <c r="C195" i="1" l="1"/>
  <c r="B194" i="1"/>
  <c r="C196" i="1" l="1"/>
  <c r="B195" i="1"/>
  <c r="C197" i="1" l="1"/>
  <c r="B196" i="1"/>
  <c r="B197" i="1" l="1"/>
  <c r="C198" i="1"/>
  <c r="B198" i="1" l="1"/>
  <c r="C199" i="1"/>
  <c r="B199" i="1" l="1"/>
  <c r="C200" i="1"/>
  <c r="C201" i="1" l="1"/>
  <c r="B200" i="1"/>
  <c r="C202" i="1" l="1"/>
  <c r="B201" i="1"/>
  <c r="B202" i="1" l="1"/>
  <c r="C203" i="1"/>
  <c r="B203" i="1" l="1"/>
  <c r="C204" i="1"/>
  <c r="B204" i="1" l="1"/>
  <c r="C205" i="1"/>
  <c r="C206" i="1" l="1"/>
  <c r="B205" i="1"/>
  <c r="C207" i="1" l="1"/>
  <c r="B206" i="1"/>
  <c r="B207" i="1" l="1"/>
  <c r="C208" i="1"/>
  <c r="C209" i="1" l="1"/>
  <c r="B208" i="1"/>
  <c r="C210" i="1" l="1"/>
  <c r="B209" i="1"/>
  <c r="C211" i="1" l="1"/>
  <c r="B210" i="1"/>
  <c r="B211" i="1" l="1"/>
  <c r="C212" i="1"/>
  <c r="C213" i="1" l="1"/>
  <c r="B212" i="1"/>
  <c r="C214" i="1" l="1"/>
  <c r="B213" i="1"/>
  <c r="C215" i="1" l="1"/>
  <c r="B214" i="1"/>
  <c r="B215" i="1" l="1"/>
  <c r="C216" i="1"/>
  <c r="C217" i="1" l="1"/>
  <c r="B216" i="1"/>
  <c r="C218" i="1" l="1"/>
  <c r="B217" i="1"/>
  <c r="C219" i="1" l="1"/>
  <c r="B218" i="1"/>
  <c r="B219" i="1" l="1"/>
  <c r="C220" i="1"/>
  <c r="C221" i="1" l="1"/>
  <c r="B220" i="1"/>
  <c r="C222" i="1" l="1"/>
  <c r="B221" i="1"/>
  <c r="C223" i="1" l="1"/>
  <c r="B222" i="1"/>
  <c r="C224" i="1" l="1"/>
  <c r="B223" i="1"/>
  <c r="C225" i="1" l="1"/>
  <c r="B224" i="1"/>
  <c r="B225" i="1" l="1"/>
  <c r="C226" i="1"/>
  <c r="C227" i="1" l="1"/>
  <c r="B226" i="1"/>
  <c r="B227" i="1" l="1"/>
  <c r="C228" i="1"/>
  <c r="C229" i="1" l="1"/>
  <c r="B228" i="1"/>
  <c r="C230" i="1" l="1"/>
  <c r="B229" i="1"/>
  <c r="C231" i="1" l="1"/>
  <c r="B230" i="1"/>
  <c r="C232" i="1" l="1"/>
  <c r="B231" i="1"/>
  <c r="C233" i="1" l="1"/>
  <c r="B232" i="1"/>
  <c r="C234" i="1" l="1"/>
  <c r="B233" i="1"/>
  <c r="C235" i="1" l="1"/>
  <c r="B234" i="1"/>
  <c r="B235" i="1" l="1"/>
  <c r="C236" i="1"/>
  <c r="C237" i="1" l="1"/>
  <c r="B236" i="1"/>
  <c r="C238" i="1" l="1"/>
  <c r="B237" i="1"/>
  <c r="C239" i="1" l="1"/>
  <c r="B238" i="1"/>
  <c r="B239" i="1" l="1"/>
  <c r="C240" i="1"/>
  <c r="C241" i="1" l="1"/>
  <c r="B240" i="1"/>
  <c r="B241" i="1" l="1"/>
  <c r="C242" i="1"/>
  <c r="C243" i="1" l="1"/>
  <c r="B242" i="1"/>
  <c r="B243" i="1" l="1"/>
  <c r="C244" i="1"/>
  <c r="C245" i="1" l="1"/>
  <c r="B244" i="1"/>
  <c r="C246" i="1" l="1"/>
  <c r="B245" i="1"/>
  <c r="C247" i="1" l="1"/>
  <c r="B246" i="1"/>
  <c r="B247" i="1" l="1"/>
  <c r="C248" i="1"/>
  <c r="B248" i="1" l="1"/>
  <c r="C249" i="1"/>
  <c r="B249" i="1" l="1"/>
  <c r="C250" i="1"/>
  <c r="B250" i="1" l="1"/>
  <c r="C251" i="1"/>
  <c r="C252" i="1" l="1"/>
  <c r="B251" i="1"/>
  <c r="B252" i="1" l="1"/>
  <c r="C253" i="1"/>
  <c r="B253" i="1" l="1"/>
  <c r="C254" i="1"/>
  <c r="B254" i="1" l="1"/>
  <c r="C255" i="1"/>
  <c r="C256" i="1" l="1"/>
  <c r="B255" i="1"/>
  <c r="B256" i="1" l="1"/>
  <c r="C257" i="1"/>
  <c r="C258" i="1" l="1"/>
  <c r="B257" i="1"/>
  <c r="B258" i="1" l="1"/>
  <c r="C259" i="1"/>
  <c r="C260" i="1" l="1"/>
  <c r="B259" i="1"/>
  <c r="B260" i="1" l="1"/>
  <c r="C261" i="1"/>
  <c r="B261" i="1" l="1"/>
  <c r="C262" i="1"/>
  <c r="B262" i="1" l="1"/>
  <c r="C263" i="1"/>
  <c r="B263" i="1" l="1"/>
  <c r="C264" i="1"/>
  <c r="B264" i="1" l="1"/>
  <c r="C265" i="1"/>
  <c r="C266" i="1" l="1"/>
  <c r="B265" i="1"/>
  <c r="B266" i="1" l="1"/>
  <c r="C267" i="1"/>
  <c r="C268" i="1" l="1"/>
  <c r="B267" i="1"/>
  <c r="B268" i="1" l="1"/>
  <c r="C269" i="1"/>
  <c r="B269" i="1" l="1"/>
  <c r="C270" i="1"/>
  <c r="B270" i="1" l="1"/>
  <c r="C271" i="1"/>
  <c r="C272" i="1" l="1"/>
  <c r="B271" i="1"/>
  <c r="B272" i="1" l="1"/>
  <c r="C273" i="1"/>
  <c r="B273" i="1" l="1"/>
  <c r="C274" i="1"/>
  <c r="B274" i="1" l="1"/>
  <c r="C275" i="1"/>
  <c r="C276" i="1" l="1"/>
  <c r="B275" i="1"/>
  <c r="B276" i="1" l="1"/>
  <c r="C277" i="1"/>
  <c r="B277" i="1" l="1"/>
  <c r="C278" i="1"/>
  <c r="B278" i="1" l="1"/>
  <c r="C279" i="1"/>
  <c r="C280" i="1" l="1"/>
  <c r="B279" i="1"/>
  <c r="B280" i="1" l="1"/>
  <c r="C281" i="1"/>
  <c r="B281" i="1" l="1"/>
  <c r="C282" i="1"/>
  <c r="B282" i="1" l="1"/>
  <c r="C283" i="1"/>
  <c r="C284" i="1" l="1"/>
  <c r="B283" i="1"/>
  <c r="C285" i="1" l="1"/>
  <c r="B284" i="1"/>
  <c r="B285" i="1" l="1"/>
  <c r="C286" i="1"/>
  <c r="C287" i="1" l="1"/>
  <c r="B286" i="1"/>
  <c r="C288" i="1" l="1"/>
  <c r="B287" i="1"/>
  <c r="B288" i="1" l="1"/>
  <c r="C289" i="1"/>
  <c r="C290" i="1" l="1"/>
  <c r="B289" i="1"/>
  <c r="B290" i="1" l="1"/>
  <c r="C291" i="1"/>
  <c r="B291" i="1" l="1"/>
  <c r="C292" i="1"/>
  <c r="B292" i="1" l="1"/>
  <c r="C293" i="1"/>
  <c r="C294" i="1" l="1"/>
  <c r="B293" i="1"/>
  <c r="B294" i="1" l="1"/>
  <c r="C295" i="1"/>
  <c r="C296" i="1" l="1"/>
  <c r="B295" i="1"/>
  <c r="B296" i="1" l="1"/>
  <c r="C297" i="1"/>
  <c r="C298" i="1" l="1"/>
  <c r="B297" i="1"/>
  <c r="B298" i="1" l="1"/>
  <c r="C299" i="1"/>
  <c r="B299" i="1" l="1"/>
  <c r="C300" i="1"/>
  <c r="B300" i="1" l="1"/>
  <c r="C301" i="1"/>
  <c r="B301" i="1" l="1"/>
  <c r="C302" i="1"/>
  <c r="C303" i="1" l="1"/>
  <c r="B302" i="1"/>
  <c r="C304" i="1" l="1"/>
  <c r="B303" i="1"/>
  <c r="C305" i="1" l="1"/>
  <c r="B304" i="1"/>
  <c r="C306" i="1" l="1"/>
  <c r="B305" i="1"/>
  <c r="C307" i="1" l="1"/>
  <c r="B306" i="1"/>
  <c r="C308" i="1" l="1"/>
  <c r="B307" i="1"/>
  <c r="B308" i="1" l="1"/>
  <c r="C309" i="1"/>
  <c r="B309" i="1" l="1"/>
  <c r="C310" i="1"/>
  <c r="B310" i="1" l="1"/>
  <c r="C311" i="1"/>
  <c r="B311" i="1" l="1"/>
  <c r="C312" i="1"/>
  <c r="B312" i="1" l="1"/>
  <c r="C313" i="1"/>
  <c r="B313" i="1" l="1"/>
  <c r="C314" i="1"/>
  <c r="B314" i="1" l="1"/>
  <c r="C315" i="1"/>
  <c r="C316" i="1" l="1"/>
  <c r="B315" i="1"/>
  <c r="B316" i="1" l="1"/>
  <c r="C317" i="1"/>
  <c r="B317" i="1" l="1"/>
  <c r="C318" i="1"/>
  <c r="B318" i="1" l="1"/>
  <c r="C319" i="1"/>
  <c r="C320" i="1" l="1"/>
  <c r="B319" i="1"/>
  <c r="B320" i="1" l="1"/>
  <c r="C321" i="1"/>
  <c r="C322" i="1" l="1"/>
  <c r="B321" i="1"/>
  <c r="B322" i="1" l="1"/>
  <c r="C323" i="1"/>
  <c r="C324" i="1" l="1"/>
  <c r="B323" i="1"/>
  <c r="B324" i="1" l="1"/>
  <c r="C325" i="1"/>
  <c r="B325" i="1" l="1"/>
  <c r="C326" i="1"/>
  <c r="C327" i="1" l="1"/>
  <c r="B326" i="1"/>
  <c r="B327" i="1" l="1"/>
  <c r="C328" i="1"/>
  <c r="C329" i="1" l="1"/>
  <c r="B328" i="1"/>
  <c r="C330" i="1" l="1"/>
  <c r="B329" i="1"/>
  <c r="C331" i="1" l="1"/>
  <c r="B330" i="1"/>
  <c r="C332" i="1" l="1"/>
  <c r="B331" i="1"/>
  <c r="C333" i="1" l="1"/>
  <c r="B332" i="1"/>
  <c r="C334" i="1" l="1"/>
  <c r="B333" i="1"/>
  <c r="B334" i="1" l="1"/>
  <c r="C335" i="1"/>
  <c r="B335" i="1" l="1"/>
  <c r="C336" i="1"/>
  <c r="C337" i="1" l="1"/>
  <c r="B336" i="1"/>
  <c r="C338" i="1" l="1"/>
  <c r="B337" i="1"/>
  <c r="B338" i="1" l="1"/>
  <c r="C339" i="1"/>
  <c r="B339" i="1" l="1"/>
  <c r="C340" i="1"/>
  <c r="C341" i="1" l="1"/>
  <c r="B340" i="1"/>
  <c r="C342" i="1" l="1"/>
  <c r="B341" i="1"/>
  <c r="C343" i="1" l="1"/>
  <c r="B342" i="1"/>
  <c r="B343" i="1" l="1"/>
  <c r="C344" i="1"/>
  <c r="C345" i="1" l="1"/>
  <c r="B344" i="1"/>
  <c r="B345" i="1" l="1"/>
  <c r="C346" i="1"/>
  <c r="C347" i="1" l="1"/>
  <c r="B346" i="1"/>
  <c r="C348" i="1" l="1"/>
  <c r="B347" i="1"/>
  <c r="C349" i="1" l="1"/>
  <c r="B348" i="1"/>
  <c r="B349" i="1" l="1"/>
  <c r="C350" i="1"/>
  <c r="C351" i="1" l="1"/>
  <c r="B350" i="1"/>
  <c r="C352" i="1" l="1"/>
  <c r="B351" i="1"/>
  <c r="C353" i="1" l="1"/>
  <c r="B352" i="1"/>
  <c r="C354" i="1" l="1"/>
  <c r="B353" i="1"/>
  <c r="C355" i="1" l="1"/>
  <c r="B354" i="1"/>
  <c r="C356" i="1" l="1"/>
  <c r="B355" i="1"/>
  <c r="C357" i="1" l="1"/>
  <c r="B356" i="1"/>
  <c r="B357" i="1" l="1"/>
  <c r="C358" i="1"/>
  <c r="C359" i="1" l="1"/>
  <c r="B358" i="1"/>
  <c r="B359" i="1" l="1"/>
  <c r="C360" i="1"/>
  <c r="C361" i="1" l="1"/>
  <c r="B360" i="1"/>
  <c r="C362" i="1" l="1"/>
  <c r="B361" i="1"/>
  <c r="B362" i="1" l="1"/>
  <c r="C363" i="1"/>
  <c r="C364" i="1" l="1"/>
  <c r="B363" i="1"/>
  <c r="B364" i="1" l="1"/>
  <c r="C365" i="1"/>
  <c r="B365" i="1" l="1"/>
  <c r="C366" i="1"/>
  <c r="B366" i="1" l="1"/>
  <c r="C367" i="1"/>
  <c r="C368" i="1" l="1"/>
  <c r="B367" i="1"/>
  <c r="B368" i="1" l="1"/>
  <c r="C369" i="1"/>
  <c r="C370" i="1" l="1"/>
  <c r="B369" i="1"/>
  <c r="B370" i="1" l="1"/>
  <c r="C371" i="1"/>
  <c r="C372" i="1" l="1"/>
  <c r="B371" i="1"/>
  <c r="B372" i="1" l="1"/>
  <c r="C373" i="1"/>
  <c r="B373" i="1" l="1"/>
  <c r="C374" i="1"/>
  <c r="B374" i="1" l="1"/>
  <c r="C375" i="1"/>
  <c r="C376" i="1" l="1"/>
  <c r="B375" i="1"/>
  <c r="B376" i="1" l="1"/>
  <c r="C377" i="1"/>
  <c r="C378" i="1" l="1"/>
  <c r="B377" i="1"/>
  <c r="B378" i="1" l="1"/>
  <c r="C379" i="1"/>
  <c r="B379" i="1" l="1"/>
  <c r="C380" i="1"/>
  <c r="B380" i="1" l="1"/>
  <c r="C381" i="1"/>
  <c r="C382" i="1" l="1"/>
  <c r="B381" i="1"/>
  <c r="B382" i="1" l="1"/>
  <c r="C383" i="1"/>
  <c r="B383" i="1" l="1"/>
  <c r="C384" i="1"/>
  <c r="C385" i="1" l="1"/>
  <c r="B384" i="1"/>
  <c r="C386" i="1" l="1"/>
  <c r="B385" i="1"/>
  <c r="B386" i="1" l="1"/>
  <c r="C387" i="1"/>
  <c r="C388" i="1" l="1"/>
  <c r="B387" i="1"/>
  <c r="C389" i="1" l="1"/>
  <c r="B388" i="1"/>
  <c r="C390" i="1" l="1"/>
  <c r="B389" i="1"/>
  <c r="C391" i="1" l="1"/>
  <c r="B390" i="1"/>
  <c r="B391" i="1" l="1"/>
  <c r="C392" i="1"/>
  <c r="C393" i="1" l="1"/>
  <c r="B392" i="1"/>
  <c r="C394" i="1" l="1"/>
  <c r="B393" i="1"/>
  <c r="C395" i="1" l="1"/>
  <c r="B394" i="1"/>
  <c r="C396" i="1" l="1"/>
  <c r="B395" i="1"/>
  <c r="C397" i="1" l="1"/>
  <c r="B396" i="1"/>
  <c r="B397" i="1" l="1"/>
  <c r="C398" i="1"/>
  <c r="C399" i="1" l="1"/>
  <c r="B398" i="1"/>
  <c r="C400" i="1" l="1"/>
  <c r="B399" i="1"/>
  <c r="C401" i="1" l="1"/>
  <c r="B400" i="1"/>
  <c r="B401" i="1" l="1"/>
  <c r="C402" i="1"/>
  <c r="C403" i="1" l="1"/>
  <c r="B402" i="1"/>
  <c r="C404" i="1" l="1"/>
  <c r="B403" i="1"/>
  <c r="C405" i="1" l="1"/>
  <c r="B404" i="1"/>
  <c r="B405" i="1" l="1"/>
  <c r="C406" i="1"/>
  <c r="C407" i="1" l="1"/>
  <c r="B406" i="1"/>
  <c r="C408" i="1" l="1"/>
  <c r="B407" i="1"/>
  <c r="B408" i="1" l="1"/>
  <c r="C409" i="1"/>
  <c r="B409" i="1" l="1"/>
  <c r="C410" i="1"/>
  <c r="B410" i="1" l="1"/>
  <c r="C411" i="1"/>
  <c r="C412" i="1" l="1"/>
  <c r="B411" i="1"/>
  <c r="B412" i="1" l="1"/>
  <c r="C413" i="1"/>
  <c r="B413" i="1" l="1"/>
  <c r="C414" i="1"/>
  <c r="B414" i="1" l="1"/>
  <c r="C415" i="1"/>
  <c r="B415" i="1" l="1"/>
  <c r="C416" i="1"/>
  <c r="B416" i="1" l="1"/>
  <c r="C417" i="1"/>
  <c r="C418" i="1" l="1"/>
  <c r="B417" i="1"/>
  <c r="B418" i="1" l="1"/>
  <c r="C419" i="1"/>
  <c r="C420" i="1" l="1"/>
  <c r="B419" i="1"/>
  <c r="B420" i="1" l="1"/>
  <c r="C421" i="1"/>
  <c r="B421" i="1" l="1"/>
  <c r="C422" i="1"/>
  <c r="B422" i="1" l="1"/>
  <c r="C423" i="1"/>
  <c r="C424" i="1" l="1"/>
  <c r="B423" i="1"/>
  <c r="B424" i="1" l="1"/>
  <c r="C425" i="1"/>
  <c r="C426" i="1" l="1"/>
  <c r="B425" i="1"/>
  <c r="B426" i="1" l="1"/>
  <c r="C427" i="1"/>
  <c r="B427" i="1" l="1"/>
  <c r="C428" i="1"/>
  <c r="B428" i="1" l="1"/>
  <c r="C429" i="1"/>
  <c r="C430" i="1" l="1"/>
  <c r="B429" i="1"/>
  <c r="B430" i="1" l="1"/>
  <c r="C431" i="1"/>
  <c r="B431" i="1" l="1"/>
  <c r="C432" i="1"/>
  <c r="B432" i="1" l="1"/>
  <c r="C433" i="1"/>
  <c r="C434" i="1" l="1"/>
  <c r="B433" i="1"/>
  <c r="C435" i="1" l="1"/>
  <c r="B434" i="1"/>
  <c r="C436" i="1" l="1"/>
  <c r="B435" i="1"/>
  <c r="C437" i="1" l="1"/>
  <c r="B436" i="1"/>
  <c r="C438" i="1" l="1"/>
  <c r="B437" i="1"/>
  <c r="B438" i="1" l="1"/>
  <c r="C439" i="1"/>
  <c r="B439" i="1" l="1"/>
  <c r="C440" i="1"/>
  <c r="B440" i="1" l="1"/>
  <c r="C441" i="1"/>
  <c r="C442" i="1" l="1"/>
  <c r="B441" i="1"/>
  <c r="B442" i="1" l="1"/>
  <c r="C443" i="1"/>
  <c r="B443" i="1" l="1"/>
  <c r="C444" i="1"/>
  <c r="B444" i="1" l="1"/>
  <c r="C445" i="1"/>
  <c r="C446" i="1" l="1"/>
  <c r="B445" i="1"/>
  <c r="C447" i="1" l="1"/>
  <c r="B446" i="1"/>
  <c r="C448" i="1" l="1"/>
  <c r="B447" i="1"/>
  <c r="C449" i="1" l="1"/>
  <c r="B448" i="1"/>
  <c r="C450" i="1" l="1"/>
  <c r="B449" i="1"/>
  <c r="B450" i="1" l="1"/>
  <c r="C451" i="1"/>
  <c r="C452" i="1" l="1"/>
  <c r="B451" i="1"/>
  <c r="C453" i="1" l="1"/>
  <c r="B452" i="1"/>
  <c r="C454" i="1" l="1"/>
  <c r="B453" i="1"/>
  <c r="B454" i="1" l="1"/>
  <c r="C455" i="1"/>
  <c r="C456" i="1" l="1"/>
  <c r="B455" i="1"/>
  <c r="C457" i="1" l="1"/>
  <c r="B456" i="1"/>
  <c r="C458" i="1" l="1"/>
  <c r="B457" i="1"/>
  <c r="C459" i="1" l="1"/>
  <c r="B458" i="1"/>
  <c r="C460" i="1" l="1"/>
  <c r="B459" i="1"/>
  <c r="B460" i="1" l="1"/>
  <c r="C461" i="1"/>
  <c r="C462" i="1" l="1"/>
  <c r="B461" i="1"/>
  <c r="C463" i="1" l="1"/>
  <c r="B462" i="1"/>
  <c r="C464" i="1" l="1"/>
  <c r="B463" i="1"/>
  <c r="B464" i="1" l="1"/>
  <c r="C465" i="1"/>
  <c r="C466" i="1" l="1"/>
  <c r="B465" i="1"/>
  <c r="C467" i="1" l="1"/>
  <c r="B466" i="1"/>
  <c r="C468" i="1" l="1"/>
  <c r="B467" i="1"/>
  <c r="C469" i="1" l="1"/>
  <c r="B468" i="1"/>
  <c r="C470" i="1" l="1"/>
  <c r="B469" i="1"/>
  <c r="B470" i="1" l="1"/>
  <c r="C471" i="1"/>
  <c r="C472" i="1" l="1"/>
  <c r="B471" i="1"/>
  <c r="C473" i="1" l="1"/>
  <c r="B472" i="1"/>
  <c r="B473" i="1" l="1"/>
  <c r="C474" i="1"/>
  <c r="B474" i="1" l="1"/>
  <c r="C475" i="1"/>
  <c r="B475" i="1" l="1"/>
  <c r="C476" i="1"/>
  <c r="B476" i="1" l="1"/>
  <c r="C477" i="1"/>
  <c r="B477" i="1" l="1"/>
  <c r="C478" i="1"/>
  <c r="C479" i="1" l="1"/>
  <c r="B478" i="1"/>
  <c r="B479" i="1" l="1"/>
  <c r="C480" i="1"/>
  <c r="C481" i="1" l="1"/>
  <c r="B480" i="1"/>
  <c r="B481" i="1" l="1"/>
  <c r="C482" i="1"/>
  <c r="B482" i="1" l="1"/>
  <c r="C483" i="1"/>
  <c r="B483" i="1" l="1"/>
  <c r="C484" i="1"/>
  <c r="C485" i="1" l="1"/>
  <c r="B484" i="1"/>
  <c r="B485" i="1" l="1"/>
  <c r="C486" i="1"/>
  <c r="B486" i="1" l="1"/>
  <c r="C487" i="1"/>
  <c r="B487" i="1" l="1"/>
  <c r="C488" i="1"/>
  <c r="C489" i="1" l="1"/>
  <c r="B488" i="1"/>
  <c r="B489" i="1" l="1"/>
  <c r="C490" i="1"/>
  <c r="B490" i="1" l="1"/>
  <c r="C491" i="1"/>
  <c r="B491" i="1" l="1"/>
  <c r="C492" i="1"/>
  <c r="C493" i="1" l="1"/>
  <c r="B492" i="1"/>
  <c r="B493" i="1" l="1"/>
  <c r="C494" i="1"/>
  <c r="B494" i="1" l="1"/>
  <c r="C495" i="1"/>
  <c r="B495" i="1" l="1"/>
  <c r="C496" i="1"/>
  <c r="C497" i="1" l="1"/>
  <c r="B496" i="1"/>
  <c r="B497" i="1" l="1"/>
  <c r="C498" i="1"/>
  <c r="B498" i="1" l="1"/>
  <c r="C499" i="1"/>
  <c r="B499" i="1" l="1"/>
  <c r="C500" i="1"/>
  <c r="B500" i="1" l="1"/>
  <c r="C501" i="1"/>
  <c r="B501" i="1" l="1"/>
  <c r="C502" i="1"/>
  <c r="C503" i="1" l="1"/>
  <c r="B502" i="1"/>
  <c r="B503" i="1" l="1"/>
  <c r="C504" i="1"/>
  <c r="C505" i="1" l="1"/>
  <c r="B504" i="1"/>
  <c r="B505" i="1" l="1"/>
  <c r="C506" i="1"/>
  <c r="B506" i="1" l="1"/>
  <c r="C507" i="1"/>
  <c r="B507" i="1" l="1"/>
  <c r="C508" i="1"/>
  <c r="B508" i="1" l="1"/>
  <c r="C509" i="1"/>
  <c r="B509" i="1" l="1"/>
  <c r="C510" i="1"/>
  <c r="C511" i="1" l="1"/>
  <c r="B510" i="1"/>
  <c r="B511" i="1" l="1"/>
  <c r="C512" i="1"/>
  <c r="C513" i="1" l="1"/>
  <c r="B512" i="1"/>
  <c r="B513" i="1" l="1"/>
  <c r="C514" i="1"/>
  <c r="B514" i="1" l="1"/>
  <c r="C515" i="1"/>
  <c r="B515" i="1" l="1"/>
  <c r="C516" i="1"/>
  <c r="C517" i="1" l="1"/>
  <c r="B516" i="1"/>
  <c r="B517" i="1" l="1"/>
  <c r="C518" i="1"/>
  <c r="B518" i="1" l="1"/>
  <c r="C519" i="1"/>
  <c r="B519" i="1" l="1"/>
  <c r="C520" i="1"/>
  <c r="C521" i="1" l="1"/>
  <c r="B520" i="1"/>
  <c r="B521" i="1" l="1"/>
  <c r="C522" i="1"/>
  <c r="B522" i="1" l="1"/>
  <c r="C523" i="1"/>
  <c r="C524" i="1" l="1"/>
  <c r="B523" i="1"/>
  <c r="C525" i="1" l="1"/>
  <c r="B524" i="1"/>
  <c r="B525" i="1" l="1"/>
  <c r="C526" i="1"/>
  <c r="B526" i="1" l="1"/>
  <c r="C527" i="1"/>
  <c r="B527" i="1" l="1"/>
  <c r="C528" i="1"/>
  <c r="B528" i="1" l="1"/>
  <c r="C529" i="1"/>
  <c r="C530" i="1" l="1"/>
  <c r="B529" i="1"/>
  <c r="C531" i="1" l="1"/>
  <c r="B530" i="1"/>
  <c r="B531" i="1" l="1"/>
  <c r="C532" i="1"/>
  <c r="C533" i="1" l="1"/>
  <c r="B532" i="1"/>
  <c r="B533" i="1" l="1"/>
  <c r="C534" i="1"/>
  <c r="B534" i="1" l="1"/>
  <c r="C535" i="1"/>
  <c r="B535" i="1" l="1"/>
  <c r="C536" i="1"/>
  <c r="B536" i="1" l="1"/>
  <c r="C537" i="1"/>
  <c r="B537" i="1" l="1"/>
  <c r="C538" i="1"/>
  <c r="C539" i="1" l="1"/>
  <c r="B538" i="1"/>
  <c r="B539" i="1" l="1"/>
  <c r="C540" i="1"/>
  <c r="C541" i="1" l="1"/>
  <c r="B540" i="1"/>
  <c r="B541" i="1" l="1"/>
  <c r="C542" i="1"/>
  <c r="B542" i="1" l="1"/>
  <c r="C543" i="1"/>
  <c r="B543" i="1" l="1"/>
  <c r="C544" i="1"/>
  <c r="B544" i="1" l="1"/>
  <c r="C545" i="1"/>
  <c r="B545" i="1" l="1"/>
  <c r="C546" i="1"/>
  <c r="C547" i="1" l="1"/>
  <c r="B546" i="1"/>
  <c r="B547" i="1" l="1"/>
  <c r="C548" i="1"/>
  <c r="C549" i="1" l="1"/>
  <c r="B548" i="1"/>
  <c r="B549" i="1" l="1"/>
  <c r="C550" i="1"/>
  <c r="B550" i="1" l="1"/>
  <c r="C551" i="1"/>
  <c r="B551" i="1" l="1"/>
  <c r="C552" i="1"/>
  <c r="C553" i="1" l="1"/>
  <c r="B552" i="1"/>
  <c r="B553" i="1" l="1"/>
  <c r="C554" i="1"/>
  <c r="B554" i="1" l="1"/>
  <c r="C555" i="1"/>
  <c r="B555" i="1" l="1"/>
  <c r="C556" i="1"/>
  <c r="C557" i="1" l="1"/>
  <c r="B556" i="1"/>
  <c r="B557" i="1" l="1"/>
  <c r="C558" i="1"/>
  <c r="B558" i="1" l="1"/>
  <c r="C559" i="1"/>
  <c r="B559" i="1" l="1"/>
  <c r="C560" i="1"/>
  <c r="C561" i="1" l="1"/>
  <c r="B560" i="1"/>
  <c r="B561" i="1" l="1"/>
  <c r="C562" i="1"/>
  <c r="B562" i="1" l="1"/>
  <c r="C563" i="1"/>
  <c r="C564" i="1" l="1"/>
  <c r="B563" i="1"/>
  <c r="B564" i="1" l="1"/>
  <c r="C565" i="1"/>
  <c r="C566" i="1" l="1"/>
  <c r="B565" i="1"/>
  <c r="C567" i="1" l="1"/>
  <c r="B566" i="1"/>
  <c r="C568" i="1" l="1"/>
  <c r="B567" i="1"/>
  <c r="C569" i="1" l="1"/>
  <c r="B568" i="1"/>
  <c r="C570" i="1" l="1"/>
  <c r="B569" i="1"/>
  <c r="B570" i="1" l="1"/>
  <c r="C571" i="1"/>
  <c r="C572" i="1" l="1"/>
  <c r="B571" i="1"/>
  <c r="C573" i="1" l="1"/>
  <c r="B572" i="1"/>
  <c r="B573" i="1" l="1"/>
  <c r="C574" i="1"/>
  <c r="B574" i="1" l="1"/>
  <c r="C575" i="1"/>
  <c r="B575" i="1" l="1"/>
  <c r="C576" i="1"/>
  <c r="B576" i="1" l="1"/>
  <c r="C577" i="1"/>
  <c r="C578" i="1" l="1"/>
  <c r="B577" i="1"/>
  <c r="C579" i="1" l="1"/>
  <c r="B578" i="1"/>
  <c r="B579" i="1" l="1"/>
  <c r="C580" i="1"/>
  <c r="B580" i="1" l="1"/>
  <c r="C581" i="1"/>
  <c r="B581" i="1" l="1"/>
  <c r="C582" i="1"/>
  <c r="C583" i="1" l="1"/>
  <c r="B582" i="1"/>
  <c r="B583" i="1" l="1"/>
  <c r="C584" i="1"/>
  <c r="B584" i="1" l="1"/>
  <c r="C585" i="1"/>
  <c r="B585" i="1" l="1"/>
  <c r="C586" i="1"/>
  <c r="C587" i="1" l="1"/>
  <c r="B586" i="1"/>
  <c r="B587" i="1" l="1"/>
  <c r="C588" i="1"/>
  <c r="B588" i="1" l="1"/>
  <c r="C589" i="1"/>
  <c r="B589" i="1" l="1"/>
  <c r="C590" i="1"/>
  <c r="C591" i="1" l="1"/>
  <c r="B590" i="1"/>
  <c r="B591" i="1" l="1"/>
  <c r="C592" i="1"/>
  <c r="B592" i="1" l="1"/>
  <c r="C593" i="1"/>
  <c r="B593" i="1" l="1"/>
  <c r="C594" i="1"/>
  <c r="C595" i="1" l="1"/>
  <c r="B594" i="1"/>
  <c r="B595" i="1" l="1"/>
  <c r="C596" i="1"/>
  <c r="B596" i="1" l="1"/>
  <c r="C597" i="1"/>
  <c r="B597" i="1" l="1"/>
  <c r="C598" i="1"/>
  <c r="C599" i="1" l="1"/>
  <c r="B598" i="1"/>
  <c r="B599" i="1" l="1"/>
  <c r="C600" i="1"/>
  <c r="C601" i="1" l="1"/>
  <c r="B600" i="1"/>
  <c r="B601" i="1" l="1"/>
  <c r="C602" i="1"/>
  <c r="B602" i="1" l="1"/>
  <c r="C603" i="1"/>
  <c r="B603" i="1" l="1"/>
  <c r="C604" i="1"/>
  <c r="B604" i="1" l="1"/>
  <c r="C605" i="1"/>
  <c r="B605" i="1" l="1"/>
  <c r="C606" i="1"/>
  <c r="C607" i="1" l="1"/>
  <c r="B606" i="1"/>
  <c r="B607" i="1" l="1"/>
  <c r="C608" i="1"/>
  <c r="C609" i="1" l="1"/>
  <c r="B608" i="1"/>
  <c r="B609" i="1" l="1"/>
  <c r="C610" i="1"/>
  <c r="B610" i="1" l="1"/>
  <c r="C611" i="1"/>
  <c r="B611" i="1" l="1"/>
  <c r="C612" i="1"/>
  <c r="C613" i="1" l="1"/>
  <c r="B612" i="1"/>
  <c r="B613" i="1" l="1"/>
  <c r="C614" i="1"/>
  <c r="B614" i="1" l="1"/>
  <c r="C615" i="1"/>
  <c r="B615" i="1" l="1"/>
  <c r="C616" i="1"/>
  <c r="C617" i="1" l="1"/>
  <c r="B616" i="1"/>
  <c r="B617" i="1" l="1"/>
  <c r="C618" i="1"/>
  <c r="B618" i="1" l="1"/>
  <c r="C619" i="1"/>
  <c r="B619" i="1" l="1"/>
  <c r="C620" i="1"/>
  <c r="C621" i="1" l="1"/>
  <c r="B620" i="1"/>
  <c r="B621" i="1" l="1"/>
  <c r="C622" i="1"/>
  <c r="B622" i="1" l="1"/>
  <c r="C623" i="1"/>
  <c r="B623" i="1" l="1"/>
  <c r="C624" i="1"/>
  <c r="C625" i="1" l="1"/>
  <c r="B624" i="1"/>
  <c r="B625" i="1" l="1"/>
  <c r="C626" i="1"/>
  <c r="B626" i="1" l="1"/>
  <c r="C627" i="1"/>
  <c r="B627" i="1" l="1"/>
  <c r="C628" i="1"/>
  <c r="B628" i="1" l="1"/>
  <c r="C629" i="1"/>
  <c r="B629" i="1" l="1"/>
  <c r="C630" i="1"/>
  <c r="C631" i="1" l="1"/>
  <c r="B630" i="1"/>
  <c r="B631" i="1" l="1"/>
  <c r="C632" i="1"/>
  <c r="C633" i="1" l="1"/>
  <c r="B632" i="1"/>
  <c r="B633" i="1" l="1"/>
  <c r="C634" i="1"/>
  <c r="B634" i="1" l="1"/>
  <c r="C635" i="1"/>
  <c r="B635" i="1" l="1"/>
  <c r="C636" i="1"/>
  <c r="B636" i="1" l="1"/>
  <c r="C637" i="1"/>
  <c r="B637" i="1" l="1"/>
  <c r="C638" i="1"/>
  <c r="C639" i="1" l="1"/>
  <c r="B638" i="1"/>
  <c r="B639" i="1" l="1"/>
  <c r="C640" i="1"/>
  <c r="C641" i="1" l="1"/>
  <c r="B640" i="1"/>
  <c r="B641" i="1" l="1"/>
  <c r="C642" i="1"/>
  <c r="B642" i="1" l="1"/>
  <c r="C643" i="1"/>
  <c r="B643" i="1" l="1"/>
  <c r="C644" i="1"/>
  <c r="C645" i="1" l="1"/>
  <c r="B644" i="1"/>
  <c r="B645" i="1" l="1"/>
  <c r="C646" i="1"/>
  <c r="B646" i="1" l="1"/>
  <c r="C647" i="1"/>
  <c r="B647" i="1" l="1"/>
  <c r="C648" i="1"/>
  <c r="C649" i="1" l="1"/>
  <c r="B648" i="1"/>
  <c r="B649" i="1" l="1"/>
  <c r="C650" i="1"/>
  <c r="B650" i="1" l="1"/>
  <c r="C651" i="1"/>
  <c r="B651" i="1" l="1"/>
  <c r="C652" i="1"/>
  <c r="C653" i="1" l="1"/>
  <c r="B652" i="1"/>
  <c r="B653" i="1" l="1"/>
  <c r="C654" i="1"/>
  <c r="B654" i="1" l="1"/>
  <c r="C655" i="1"/>
  <c r="B655" i="1" l="1"/>
  <c r="C656" i="1"/>
  <c r="C657" i="1" l="1"/>
  <c r="B656" i="1"/>
  <c r="B657" i="1" l="1"/>
  <c r="C658" i="1"/>
  <c r="B658" i="1" l="1"/>
  <c r="C659" i="1"/>
  <c r="B659" i="1" l="1"/>
  <c r="C660" i="1"/>
  <c r="B660" i="1" l="1"/>
  <c r="C661" i="1"/>
  <c r="B661" i="1" l="1"/>
  <c r="C662" i="1"/>
  <c r="C663" i="1" l="1"/>
  <c r="B662" i="1"/>
  <c r="B663" i="1" l="1"/>
  <c r="C664" i="1"/>
  <c r="C665" i="1" l="1"/>
  <c r="B664" i="1"/>
  <c r="B665" i="1" l="1"/>
  <c r="C666" i="1"/>
  <c r="B666" i="1" l="1"/>
  <c r="C667" i="1"/>
  <c r="B667" i="1" l="1"/>
  <c r="C668" i="1"/>
  <c r="B668" i="1" l="1"/>
  <c r="C669" i="1"/>
  <c r="B669" i="1" l="1"/>
  <c r="C670" i="1"/>
  <c r="C671" i="1" l="1"/>
  <c r="B670" i="1"/>
  <c r="B671" i="1" l="1"/>
  <c r="C672" i="1"/>
  <c r="C673" i="1" l="1"/>
  <c r="B672" i="1"/>
  <c r="B673" i="1" l="1"/>
  <c r="C674" i="1"/>
  <c r="B674" i="1" l="1"/>
  <c r="C675" i="1"/>
  <c r="B675" i="1" l="1"/>
  <c r="C676" i="1"/>
  <c r="C677" i="1" l="1"/>
  <c r="B676" i="1"/>
  <c r="B677" i="1" l="1"/>
  <c r="C678" i="1"/>
  <c r="B678" i="1" l="1"/>
  <c r="C679" i="1"/>
  <c r="B679" i="1" l="1"/>
  <c r="C680" i="1"/>
  <c r="C681" i="1" l="1"/>
  <c r="B680" i="1"/>
  <c r="B681" i="1" l="1"/>
  <c r="C682" i="1"/>
  <c r="B682" i="1" l="1"/>
  <c r="C683" i="1"/>
  <c r="B683" i="1" l="1"/>
  <c r="C684" i="1"/>
  <c r="C685" i="1" l="1"/>
  <c r="B684" i="1"/>
  <c r="B685" i="1" l="1"/>
  <c r="C686" i="1"/>
  <c r="B686" i="1" l="1"/>
  <c r="C687" i="1"/>
  <c r="B687" i="1" l="1"/>
  <c r="C688" i="1"/>
  <c r="C689" i="1" l="1"/>
  <c r="B688" i="1"/>
  <c r="B689" i="1" l="1"/>
  <c r="C690" i="1"/>
  <c r="B690" i="1" l="1"/>
  <c r="C691" i="1"/>
  <c r="B691" i="1" l="1"/>
  <c r="C692" i="1"/>
  <c r="B692" i="1" l="1"/>
  <c r="C693" i="1"/>
  <c r="B693" i="1" l="1"/>
  <c r="C694" i="1"/>
  <c r="C695" i="1" l="1"/>
  <c r="B694" i="1"/>
  <c r="B695" i="1" l="1"/>
  <c r="C696" i="1"/>
  <c r="C697" i="1" l="1"/>
  <c r="B696" i="1"/>
  <c r="B697" i="1" l="1"/>
  <c r="C698" i="1"/>
  <c r="B698" i="1" l="1"/>
  <c r="C699" i="1"/>
  <c r="B699" i="1" l="1"/>
  <c r="C700" i="1"/>
  <c r="B700" i="1" l="1"/>
  <c r="C701" i="1"/>
  <c r="B701" i="1" l="1"/>
  <c r="C702" i="1"/>
  <c r="C703" i="1" l="1"/>
  <c r="B702" i="1"/>
  <c r="B703" i="1" l="1"/>
  <c r="C704" i="1"/>
  <c r="C705" i="1" l="1"/>
  <c r="B704" i="1"/>
  <c r="B705" i="1" l="1"/>
  <c r="C706" i="1"/>
  <c r="B706" i="1" l="1"/>
  <c r="C707" i="1"/>
  <c r="B707" i="1" l="1"/>
  <c r="C708" i="1"/>
  <c r="C709" i="1" l="1"/>
  <c r="B708" i="1"/>
  <c r="B709" i="1" l="1"/>
  <c r="C710" i="1"/>
  <c r="B710" i="1" l="1"/>
  <c r="C711" i="1"/>
  <c r="B711" i="1" l="1"/>
  <c r="C712" i="1"/>
  <c r="C713" i="1" l="1"/>
  <c r="B712" i="1"/>
  <c r="B713" i="1" l="1"/>
  <c r="C714" i="1"/>
  <c r="B714" i="1" l="1"/>
  <c r="C715" i="1"/>
  <c r="B715" i="1" l="1"/>
  <c r="C716" i="1"/>
  <c r="C717" i="1" l="1"/>
  <c r="B716" i="1"/>
  <c r="B717" i="1" l="1"/>
  <c r="C718" i="1"/>
  <c r="B718" i="1" l="1"/>
  <c r="C719" i="1"/>
  <c r="B719" i="1" l="1"/>
  <c r="C720" i="1"/>
  <c r="C721" i="1" l="1"/>
  <c r="B720" i="1"/>
  <c r="B721" i="1" l="1"/>
  <c r="C722" i="1"/>
  <c r="B722" i="1" l="1"/>
  <c r="C723" i="1"/>
  <c r="B723" i="1" l="1"/>
  <c r="C724" i="1"/>
  <c r="B724" i="1" l="1"/>
  <c r="C725" i="1"/>
  <c r="B725" i="1" l="1"/>
  <c r="C726" i="1"/>
  <c r="C727" i="1" l="1"/>
  <c r="B726" i="1"/>
  <c r="B727" i="1" l="1"/>
  <c r="C728" i="1"/>
  <c r="C729" i="1" l="1"/>
  <c r="B728" i="1"/>
  <c r="B729" i="1" l="1"/>
  <c r="C730" i="1"/>
  <c r="B730" i="1" l="1"/>
  <c r="C731" i="1"/>
  <c r="B731" i="1" l="1"/>
  <c r="C732" i="1"/>
  <c r="B732" i="1" l="1"/>
  <c r="C733" i="1"/>
  <c r="B733" i="1" l="1"/>
  <c r="C734" i="1"/>
  <c r="C735" i="1" l="1"/>
  <c r="B734" i="1"/>
  <c r="B735" i="1" l="1"/>
  <c r="C736" i="1"/>
  <c r="C737" i="1" l="1"/>
  <c r="B736" i="1"/>
  <c r="B737" i="1" l="1"/>
  <c r="C738" i="1"/>
  <c r="B738" i="1" l="1"/>
  <c r="C739" i="1"/>
  <c r="B739" i="1" l="1"/>
  <c r="C740" i="1"/>
  <c r="C741" i="1" l="1"/>
  <c r="B740" i="1"/>
  <c r="B741" i="1" l="1"/>
  <c r="C742" i="1"/>
  <c r="B742" i="1" l="1"/>
  <c r="C743" i="1"/>
  <c r="B743" i="1" l="1"/>
  <c r="C744" i="1"/>
  <c r="C745" i="1" l="1"/>
  <c r="B744" i="1"/>
  <c r="B745" i="1" l="1"/>
  <c r="C746" i="1"/>
  <c r="B746" i="1" l="1"/>
  <c r="C747" i="1"/>
  <c r="B747" i="1" l="1"/>
  <c r="C748" i="1"/>
  <c r="B748" i="1" l="1"/>
  <c r="C749" i="1"/>
  <c r="B749" i="1" l="1"/>
  <c r="C750" i="1"/>
  <c r="B750" i="1" l="1"/>
  <c r="C751" i="1"/>
  <c r="B751" i="1" l="1"/>
  <c r="C752" i="1"/>
  <c r="C753" i="1" l="1"/>
  <c r="B752" i="1"/>
  <c r="B753" i="1" l="1"/>
  <c r="C754" i="1"/>
  <c r="B754" i="1" l="1"/>
  <c r="C755" i="1"/>
  <c r="B755" i="1" l="1"/>
  <c r="C756" i="1"/>
  <c r="C757" i="1" l="1"/>
  <c r="B756" i="1"/>
  <c r="B757" i="1" l="1"/>
  <c r="C758" i="1"/>
  <c r="C759" i="1" l="1"/>
  <c r="B758" i="1"/>
  <c r="B759" i="1" l="1"/>
  <c r="C760" i="1"/>
  <c r="C761" i="1" l="1"/>
  <c r="B760" i="1"/>
  <c r="B761" i="1" l="1"/>
  <c r="C762" i="1"/>
  <c r="B762" i="1" l="1"/>
  <c r="C763" i="1"/>
  <c r="B763" i="1" l="1"/>
  <c r="C764" i="1"/>
  <c r="B764" i="1" l="1"/>
  <c r="C765" i="1"/>
  <c r="B765" i="1" l="1"/>
  <c r="C766" i="1"/>
  <c r="C767" i="1" l="1"/>
  <c r="B766" i="1"/>
  <c r="B767" i="1" l="1"/>
  <c r="C768" i="1"/>
  <c r="C769" i="1" l="1"/>
  <c r="B768" i="1"/>
  <c r="B769" i="1" l="1"/>
  <c r="C770" i="1"/>
  <c r="B770" i="1" l="1"/>
  <c r="C771" i="1"/>
  <c r="B771" i="1" l="1"/>
  <c r="C772" i="1"/>
  <c r="C773" i="1" l="1"/>
  <c r="B772" i="1"/>
  <c r="B773" i="1" l="1"/>
  <c r="C774" i="1"/>
  <c r="B774" i="1" l="1"/>
  <c r="C775" i="1"/>
  <c r="B775" i="1" l="1"/>
  <c r="C776" i="1"/>
  <c r="C777" i="1" l="1"/>
  <c r="B776" i="1"/>
  <c r="B777" i="1" l="1"/>
  <c r="C778" i="1"/>
  <c r="B778" i="1" l="1"/>
  <c r="C779" i="1"/>
  <c r="B779" i="1" l="1"/>
  <c r="C780" i="1"/>
  <c r="C781" i="1" l="1"/>
  <c r="B780" i="1"/>
  <c r="B781" i="1" l="1"/>
  <c r="C782" i="1"/>
  <c r="B782" i="1" l="1"/>
  <c r="C783" i="1"/>
  <c r="B783" i="1" l="1"/>
  <c r="C784" i="1"/>
  <c r="C785" i="1" l="1"/>
  <c r="B784" i="1"/>
  <c r="B785" i="1" l="1"/>
  <c r="C786" i="1"/>
  <c r="B786" i="1" l="1"/>
  <c r="C787" i="1"/>
  <c r="B787" i="1" l="1"/>
  <c r="C788" i="1"/>
  <c r="B788" i="1" l="1"/>
  <c r="C789" i="1"/>
  <c r="B789" i="1" l="1"/>
  <c r="C790" i="1"/>
  <c r="C791" i="1" l="1"/>
  <c r="B790" i="1"/>
  <c r="B791" i="1" l="1"/>
  <c r="C792" i="1"/>
  <c r="B792" i="1" l="1"/>
  <c r="C793" i="1"/>
  <c r="B793" i="1" l="1"/>
  <c r="C794" i="1"/>
  <c r="B794" i="1" l="1"/>
  <c r="C795" i="1"/>
  <c r="B795" i="1" l="1"/>
  <c r="C796" i="1"/>
  <c r="B796" i="1" l="1"/>
  <c r="C797" i="1"/>
  <c r="B797" i="1" l="1"/>
  <c r="C798" i="1"/>
  <c r="B798" i="1" l="1"/>
  <c r="C799" i="1"/>
  <c r="B799" i="1" l="1"/>
  <c r="C800" i="1"/>
  <c r="C801" i="1" l="1"/>
  <c r="B800" i="1"/>
  <c r="B801" i="1" l="1"/>
  <c r="C802" i="1"/>
  <c r="B802" i="1" l="1"/>
  <c r="C803" i="1"/>
  <c r="B803" i="1" l="1"/>
  <c r="C804" i="1"/>
  <c r="C805" i="1" l="1"/>
  <c r="B804" i="1"/>
  <c r="B805" i="1" l="1"/>
  <c r="C806" i="1"/>
  <c r="C807" i="1" l="1"/>
  <c r="B806" i="1"/>
  <c r="B807" i="1" l="1"/>
  <c r="C808" i="1"/>
  <c r="C809" i="1" l="1"/>
  <c r="B808" i="1"/>
  <c r="B809" i="1" l="1"/>
  <c r="C810" i="1"/>
  <c r="B810" i="1" l="1"/>
  <c r="C811" i="1"/>
  <c r="B811" i="1" l="1"/>
  <c r="C812" i="1"/>
  <c r="B812" i="1" l="1"/>
  <c r="C813" i="1"/>
  <c r="B813" i="1" l="1"/>
  <c r="C814" i="1"/>
  <c r="B814" i="1" l="1"/>
  <c r="C815" i="1"/>
  <c r="B815" i="1" l="1"/>
  <c r="C816" i="1"/>
  <c r="C817" i="1" l="1"/>
  <c r="B816" i="1"/>
  <c r="B817" i="1" l="1"/>
  <c r="C818" i="1"/>
  <c r="B818" i="1" l="1"/>
  <c r="C819" i="1"/>
  <c r="B819" i="1" l="1"/>
  <c r="C820" i="1"/>
  <c r="C821" i="1" l="1"/>
  <c r="B820" i="1"/>
  <c r="B821" i="1" l="1"/>
  <c r="C822" i="1"/>
  <c r="C823" i="1" l="1"/>
  <c r="B822" i="1"/>
  <c r="B823" i="1" l="1"/>
  <c r="C824" i="1"/>
  <c r="C825" i="1" l="1"/>
  <c r="B824" i="1"/>
  <c r="B825" i="1" l="1"/>
  <c r="C826" i="1"/>
  <c r="B826" i="1" l="1"/>
  <c r="C827" i="1"/>
  <c r="B827" i="1" l="1"/>
  <c r="C828" i="1"/>
  <c r="B828" i="1" l="1"/>
  <c r="C829" i="1"/>
  <c r="B829" i="1" l="1"/>
  <c r="C830" i="1"/>
  <c r="C831" i="1" l="1"/>
  <c r="B830" i="1"/>
  <c r="B831" i="1" l="1"/>
  <c r="C832" i="1"/>
  <c r="C833" i="1" l="1"/>
  <c r="B832" i="1"/>
  <c r="B833" i="1" l="1"/>
  <c r="C834" i="1"/>
  <c r="B834" i="1" l="1"/>
  <c r="C835" i="1"/>
  <c r="B835" i="1" l="1"/>
  <c r="C836" i="1"/>
  <c r="C837" i="1" l="1"/>
  <c r="B836" i="1"/>
  <c r="B837" i="1" l="1"/>
  <c r="C838" i="1"/>
  <c r="B838" i="1" l="1"/>
  <c r="C839" i="1"/>
  <c r="B839" i="1" l="1"/>
  <c r="C840" i="1"/>
  <c r="C841" i="1" l="1"/>
  <c r="B840" i="1"/>
  <c r="B841" i="1" l="1"/>
  <c r="C842" i="1"/>
  <c r="C843" i="1" l="1"/>
  <c r="B842" i="1"/>
  <c r="B843" i="1" l="1"/>
  <c r="C844" i="1"/>
  <c r="C845" i="1" l="1"/>
  <c r="B844" i="1"/>
  <c r="B845" i="1" l="1"/>
  <c r="C846" i="1"/>
  <c r="B846" i="1" l="1"/>
  <c r="C847" i="1"/>
  <c r="B847" i="1" l="1"/>
  <c r="C848" i="1"/>
  <c r="C849" i="1" l="1"/>
  <c r="B848" i="1"/>
  <c r="B849" i="1" l="1"/>
  <c r="C850" i="1"/>
  <c r="B850" i="1" l="1"/>
  <c r="C851" i="1"/>
  <c r="B851" i="1" l="1"/>
  <c r="C852" i="1"/>
  <c r="B852" i="1" l="1"/>
  <c r="C853" i="1"/>
  <c r="B853" i="1" l="1"/>
  <c r="C854" i="1"/>
  <c r="C855" i="1" l="1"/>
  <c r="B854" i="1"/>
  <c r="B855" i="1" l="1"/>
  <c r="C856" i="1"/>
  <c r="C857" i="1" l="1"/>
  <c r="B856" i="1"/>
  <c r="B857" i="1" l="1"/>
  <c r="C858" i="1"/>
  <c r="B858" i="1" l="1"/>
  <c r="C859" i="1"/>
  <c r="B859" i="1" l="1"/>
  <c r="C860" i="1"/>
  <c r="B860" i="1" l="1"/>
  <c r="C861" i="1"/>
  <c r="B861" i="1" l="1"/>
  <c r="C862" i="1"/>
  <c r="B862" i="1" l="1"/>
  <c r="C863" i="1"/>
  <c r="B863" i="1" l="1"/>
  <c r="C864" i="1"/>
  <c r="C865" i="1" l="1"/>
  <c r="B864" i="1"/>
  <c r="B865" i="1" l="1"/>
  <c r="C866" i="1"/>
  <c r="B866" i="1" l="1"/>
  <c r="C867" i="1"/>
  <c r="B867" i="1" l="1"/>
  <c r="C868" i="1"/>
  <c r="C869" i="1" l="1"/>
  <c r="B868" i="1"/>
  <c r="B869" i="1" l="1"/>
  <c r="C870" i="1"/>
  <c r="C871" i="1" l="1"/>
  <c r="B870" i="1"/>
  <c r="B871" i="1" l="1"/>
  <c r="C872" i="1"/>
  <c r="C873" i="1" l="1"/>
  <c r="B872" i="1"/>
  <c r="B873" i="1" l="1"/>
  <c r="C874" i="1"/>
  <c r="C875" i="1" l="1"/>
  <c r="B874" i="1"/>
  <c r="B875" i="1" l="1"/>
  <c r="C876" i="1"/>
  <c r="C877" i="1" l="1"/>
  <c r="B876" i="1"/>
  <c r="C878" i="1" l="1"/>
  <c r="B877" i="1"/>
  <c r="C879" i="1" l="1"/>
  <c r="B878" i="1"/>
  <c r="B879" i="1" l="1"/>
  <c r="C880" i="1"/>
  <c r="C881" i="1" l="1"/>
  <c r="B880" i="1"/>
  <c r="C882" i="1" l="1"/>
  <c r="B881" i="1"/>
  <c r="C883" i="1" l="1"/>
  <c r="B882" i="1"/>
  <c r="C884" i="1" l="1"/>
  <c r="B883" i="1"/>
  <c r="C885" i="1" l="1"/>
  <c r="B884" i="1"/>
  <c r="C886" i="1" l="1"/>
  <c r="B885" i="1"/>
  <c r="C887" i="1" l="1"/>
  <c r="B886" i="1"/>
  <c r="B887" i="1" l="1"/>
  <c r="C888" i="1"/>
  <c r="C889" i="1" l="1"/>
  <c r="B888" i="1"/>
  <c r="B889" i="1" l="1"/>
  <c r="C890" i="1"/>
  <c r="C891" i="1" l="1"/>
  <c r="B890" i="1"/>
  <c r="B891" i="1" l="1"/>
  <c r="C892" i="1"/>
  <c r="C893" i="1" l="1"/>
  <c r="B892" i="1"/>
  <c r="C894" i="1" l="1"/>
  <c r="B893" i="1"/>
  <c r="C895" i="1" l="1"/>
  <c r="B894" i="1"/>
  <c r="B895" i="1" l="1"/>
  <c r="C896" i="1"/>
  <c r="C897" i="1" l="1"/>
  <c r="B896" i="1"/>
  <c r="C898" i="1" l="1"/>
  <c r="B897" i="1"/>
  <c r="C899" i="1" l="1"/>
  <c r="B898" i="1"/>
  <c r="C900" i="1" l="1"/>
  <c r="B899" i="1"/>
  <c r="C901" i="1" l="1"/>
  <c r="B900" i="1"/>
  <c r="C902" i="1" l="1"/>
  <c r="B901" i="1"/>
  <c r="C903" i="1" l="1"/>
  <c r="B902" i="1"/>
  <c r="B903" i="1" l="1"/>
  <c r="C904" i="1"/>
  <c r="C905" i="1" l="1"/>
  <c r="B904" i="1"/>
  <c r="B905" i="1" l="1"/>
  <c r="C906" i="1"/>
  <c r="C907" i="1" l="1"/>
  <c r="B906" i="1"/>
  <c r="B907" i="1" l="1"/>
  <c r="C908" i="1"/>
  <c r="C909" i="1" l="1"/>
  <c r="B908" i="1"/>
  <c r="C910" i="1" l="1"/>
  <c r="B909" i="1"/>
  <c r="C911" i="1" l="1"/>
  <c r="B910" i="1"/>
  <c r="B911" i="1" l="1"/>
  <c r="C912" i="1"/>
  <c r="C913" i="1" l="1"/>
  <c r="B912" i="1"/>
  <c r="C914" i="1" l="1"/>
  <c r="B913" i="1"/>
  <c r="C915" i="1" l="1"/>
  <c r="B914" i="1"/>
  <c r="C916" i="1" l="1"/>
  <c r="B915" i="1"/>
  <c r="C917" i="1" l="1"/>
  <c r="B916" i="1"/>
  <c r="C918" i="1" l="1"/>
  <c r="B917" i="1"/>
  <c r="C919" i="1" l="1"/>
  <c r="B918" i="1"/>
  <c r="B919" i="1" l="1"/>
  <c r="C920" i="1"/>
  <c r="C921" i="1" l="1"/>
  <c r="B920" i="1"/>
  <c r="B921" i="1" l="1"/>
  <c r="C922" i="1"/>
  <c r="C923" i="1" l="1"/>
  <c r="B922" i="1"/>
  <c r="B923" i="1" l="1"/>
  <c r="C924" i="1"/>
  <c r="C925" i="1" l="1"/>
  <c r="B924" i="1"/>
  <c r="C926" i="1" l="1"/>
  <c r="B925" i="1"/>
  <c r="C927" i="1" l="1"/>
  <c r="B926" i="1"/>
  <c r="B927" i="1" l="1"/>
  <c r="C928" i="1"/>
  <c r="C929" i="1" l="1"/>
  <c r="B928" i="1"/>
  <c r="C930" i="1" l="1"/>
  <c r="B929" i="1"/>
  <c r="C931" i="1" l="1"/>
  <c r="B930" i="1"/>
  <c r="C932" i="1" l="1"/>
  <c r="B931" i="1"/>
  <c r="C933" i="1" l="1"/>
  <c r="B932" i="1"/>
  <c r="C934" i="1" l="1"/>
  <c r="B933" i="1"/>
  <c r="C935" i="1" l="1"/>
  <c r="B934" i="1"/>
  <c r="B935" i="1" l="1"/>
  <c r="C936" i="1"/>
  <c r="C937" i="1" l="1"/>
  <c r="B936" i="1"/>
  <c r="B937" i="1" l="1"/>
  <c r="C938" i="1"/>
  <c r="C939" i="1" l="1"/>
  <c r="B938" i="1"/>
  <c r="B939" i="1" l="1"/>
  <c r="C940" i="1"/>
  <c r="C941" i="1" l="1"/>
  <c r="B940" i="1"/>
  <c r="C942" i="1" l="1"/>
  <c r="B941" i="1"/>
  <c r="C943" i="1" l="1"/>
  <c r="B942" i="1"/>
  <c r="B943" i="1" l="1"/>
  <c r="C944" i="1"/>
  <c r="C945" i="1" l="1"/>
  <c r="B944" i="1"/>
  <c r="C946" i="1" l="1"/>
  <c r="B945" i="1"/>
  <c r="C947" i="1" l="1"/>
  <c r="B946" i="1"/>
  <c r="C948" i="1" l="1"/>
  <c r="B947" i="1"/>
  <c r="C949" i="1" l="1"/>
  <c r="B948" i="1"/>
  <c r="C950" i="1" l="1"/>
  <c r="B949" i="1"/>
  <c r="C951" i="1" l="1"/>
  <c r="B950" i="1"/>
  <c r="B951" i="1" l="1"/>
  <c r="C952" i="1"/>
  <c r="C953" i="1" l="1"/>
  <c r="B952" i="1"/>
  <c r="B953" i="1" l="1"/>
  <c r="C954" i="1"/>
  <c r="C955" i="1" l="1"/>
  <c r="B954" i="1"/>
  <c r="B955" i="1" l="1"/>
  <c r="C956" i="1"/>
  <c r="C957" i="1" l="1"/>
  <c r="B956" i="1"/>
  <c r="C958" i="1" l="1"/>
  <c r="B957" i="1"/>
  <c r="C959" i="1" l="1"/>
  <c r="B958" i="1"/>
  <c r="B959" i="1" l="1"/>
  <c r="C960" i="1"/>
  <c r="C961" i="1" l="1"/>
  <c r="B960" i="1"/>
  <c r="C962" i="1" l="1"/>
  <c r="B961" i="1"/>
  <c r="C963" i="1" l="1"/>
  <c r="B962" i="1"/>
  <c r="C964" i="1" l="1"/>
  <c r="B963" i="1"/>
  <c r="C965" i="1" l="1"/>
  <c r="B964" i="1"/>
  <c r="C966" i="1" l="1"/>
  <c r="B965" i="1"/>
  <c r="C967" i="1" l="1"/>
  <c r="B966" i="1"/>
  <c r="B967" i="1" l="1"/>
  <c r="C968" i="1"/>
  <c r="C969" i="1" l="1"/>
  <c r="B968" i="1"/>
  <c r="B969" i="1" l="1"/>
  <c r="C970" i="1"/>
  <c r="C971" i="1" l="1"/>
  <c r="B970" i="1"/>
  <c r="B971" i="1" l="1"/>
  <c r="C972" i="1"/>
  <c r="C973" i="1" l="1"/>
  <c r="B972" i="1"/>
  <c r="C974" i="1" l="1"/>
  <c r="B973" i="1"/>
  <c r="C975" i="1" l="1"/>
  <c r="B974" i="1"/>
  <c r="B975" i="1" l="1"/>
  <c r="C976" i="1"/>
  <c r="C977" i="1" l="1"/>
  <c r="B976" i="1"/>
  <c r="C978" i="1" l="1"/>
  <c r="B977" i="1"/>
  <c r="C979" i="1" l="1"/>
  <c r="B978" i="1"/>
  <c r="C980" i="1" l="1"/>
  <c r="B979" i="1"/>
  <c r="C981" i="1" l="1"/>
  <c r="B980" i="1"/>
  <c r="C982" i="1" l="1"/>
  <c r="B981" i="1"/>
  <c r="C983" i="1" l="1"/>
  <c r="B982" i="1"/>
  <c r="B983" i="1" l="1"/>
  <c r="C984" i="1"/>
  <c r="C985" i="1" l="1"/>
  <c r="B984" i="1"/>
  <c r="B985" i="1" l="1"/>
  <c r="C986" i="1"/>
  <c r="C987" i="1" l="1"/>
  <c r="B986" i="1"/>
  <c r="B987" i="1" l="1"/>
  <c r="C988" i="1"/>
  <c r="C989" i="1" l="1"/>
  <c r="B988" i="1"/>
  <c r="C990" i="1" l="1"/>
  <c r="B989" i="1"/>
  <c r="C991" i="1" l="1"/>
  <c r="B990" i="1"/>
  <c r="B991" i="1" l="1"/>
  <c r="C992" i="1"/>
  <c r="C993" i="1" l="1"/>
  <c r="B992" i="1"/>
  <c r="C994" i="1" l="1"/>
  <c r="B993" i="1"/>
  <c r="C995" i="1" l="1"/>
  <c r="B994" i="1"/>
  <c r="C996" i="1" l="1"/>
  <c r="B995" i="1"/>
  <c r="C997" i="1" l="1"/>
  <c r="B996" i="1"/>
  <c r="C998" i="1" l="1"/>
  <c r="B997" i="1"/>
  <c r="C999" i="1" l="1"/>
  <c r="B998" i="1"/>
  <c r="B999" i="1" l="1"/>
  <c r="C1000" i="1"/>
  <c r="C1001" i="1" l="1"/>
  <c r="B1000" i="1"/>
  <c r="B1001" i="1" l="1"/>
  <c r="C1002" i="1"/>
  <c r="C1003" i="1" l="1"/>
  <c r="B1002" i="1"/>
  <c r="B1003" i="1" l="1"/>
  <c r="C1004" i="1"/>
  <c r="C1005" i="1" l="1"/>
  <c r="B1004" i="1"/>
  <c r="C1006" i="1" l="1"/>
  <c r="B1005" i="1"/>
  <c r="C1007" i="1" l="1"/>
  <c r="B1006" i="1"/>
  <c r="B1007" i="1" l="1"/>
  <c r="C1008" i="1"/>
  <c r="C1009" i="1" l="1"/>
  <c r="B1008" i="1"/>
  <c r="C1010" i="1" l="1"/>
  <c r="B1009" i="1"/>
  <c r="C1011" i="1" l="1"/>
  <c r="B1010" i="1"/>
  <c r="C1012" i="1" l="1"/>
  <c r="B1011" i="1"/>
  <c r="C1013" i="1" l="1"/>
  <c r="B1012" i="1"/>
  <c r="C1014" i="1" l="1"/>
  <c r="B1013" i="1"/>
  <c r="C1015" i="1" l="1"/>
  <c r="B1014" i="1"/>
  <c r="B1015" i="1" l="1"/>
  <c r="C1016" i="1"/>
  <c r="C1017" i="1" l="1"/>
  <c r="B1016" i="1"/>
  <c r="B1017" i="1" l="1"/>
  <c r="C1018" i="1"/>
  <c r="C1019" i="1" l="1"/>
  <c r="B1018" i="1"/>
  <c r="B1019" i="1" l="1"/>
  <c r="C1020" i="1"/>
  <c r="C1021" i="1" l="1"/>
  <c r="B1020" i="1"/>
  <c r="C1022" i="1" l="1"/>
  <c r="B1021" i="1"/>
  <c r="C1023" i="1" l="1"/>
  <c r="B1022" i="1"/>
  <c r="B1023" i="1" l="1"/>
  <c r="C1024" i="1"/>
  <c r="C1025" i="1" l="1"/>
  <c r="B1024" i="1"/>
  <c r="C1026" i="1" l="1"/>
  <c r="B1025" i="1"/>
  <c r="C1027" i="1" l="1"/>
  <c r="B1026" i="1"/>
  <c r="C1028" i="1" l="1"/>
  <c r="B1027" i="1"/>
  <c r="C1029" i="1" l="1"/>
  <c r="B1028" i="1"/>
  <c r="C1030" i="1" l="1"/>
  <c r="B1029" i="1"/>
  <c r="C1031" i="1" l="1"/>
  <c r="B1030" i="1"/>
  <c r="B1031" i="1" l="1"/>
  <c r="C1032" i="1"/>
  <c r="C1033" i="1" l="1"/>
  <c r="B1032" i="1"/>
  <c r="B1033" i="1" l="1"/>
  <c r="C1034" i="1"/>
  <c r="C1035" i="1" l="1"/>
  <c r="B1034" i="1"/>
  <c r="B1035" i="1" l="1"/>
  <c r="C1036" i="1"/>
  <c r="C1037" i="1" l="1"/>
  <c r="B1036" i="1"/>
  <c r="C1038" i="1" l="1"/>
  <c r="B1037" i="1"/>
  <c r="C1039" i="1" l="1"/>
  <c r="B1038" i="1"/>
  <c r="B1039" i="1" l="1"/>
  <c r="C1040" i="1"/>
  <c r="C1041" i="1" l="1"/>
  <c r="B1040" i="1"/>
  <c r="C1042" i="1" l="1"/>
  <c r="B1041" i="1"/>
  <c r="C1043" i="1" l="1"/>
  <c r="B1042" i="1"/>
  <c r="C1044" i="1" l="1"/>
  <c r="B1043" i="1"/>
  <c r="C1045" i="1" l="1"/>
  <c r="B1044" i="1"/>
  <c r="C1046" i="1" l="1"/>
  <c r="B1045" i="1"/>
  <c r="C1047" i="1" l="1"/>
  <c r="B1046" i="1"/>
  <c r="B1047" i="1" l="1"/>
  <c r="C1048" i="1"/>
  <c r="C1049" i="1" l="1"/>
  <c r="B1048" i="1"/>
  <c r="B1049" i="1" l="1"/>
  <c r="C1050" i="1"/>
  <c r="C1051" i="1" l="1"/>
  <c r="B1050" i="1"/>
  <c r="B1051" i="1" l="1"/>
  <c r="C1052" i="1"/>
  <c r="C1053" i="1" l="1"/>
  <c r="B1052" i="1"/>
  <c r="C1054" i="1" l="1"/>
  <c r="B1053" i="1"/>
  <c r="C1055" i="1" l="1"/>
  <c r="B1054" i="1"/>
  <c r="B1055" i="1" l="1"/>
  <c r="C1056" i="1"/>
  <c r="C1057" i="1" l="1"/>
  <c r="B1056" i="1"/>
  <c r="C1058" i="1" l="1"/>
  <c r="B1057" i="1"/>
  <c r="C1059" i="1" l="1"/>
  <c r="B1058" i="1"/>
  <c r="C1060" i="1" l="1"/>
  <c r="B1059" i="1"/>
  <c r="C1061" i="1" l="1"/>
  <c r="B1060" i="1"/>
  <c r="C1062" i="1" l="1"/>
  <c r="B1061" i="1"/>
  <c r="C1063" i="1" l="1"/>
  <c r="B1062" i="1"/>
  <c r="B1063" i="1" l="1"/>
  <c r="C1064" i="1"/>
  <c r="C1065" i="1" l="1"/>
  <c r="B1064" i="1"/>
  <c r="B1065" i="1" l="1"/>
  <c r="C1066" i="1"/>
  <c r="C1067" i="1" l="1"/>
  <c r="B1066" i="1"/>
  <c r="B1067" i="1" l="1"/>
  <c r="C1068" i="1"/>
  <c r="C1069" i="1" l="1"/>
  <c r="B1068" i="1"/>
  <c r="C1070" i="1" l="1"/>
  <c r="B1069" i="1"/>
  <c r="C1071" i="1" l="1"/>
  <c r="B1070" i="1"/>
  <c r="B1071" i="1" l="1"/>
  <c r="C1072" i="1"/>
  <c r="C1073" i="1" l="1"/>
  <c r="B1072" i="1"/>
  <c r="C1074" i="1" l="1"/>
  <c r="B1073" i="1"/>
  <c r="C1075" i="1" l="1"/>
  <c r="B1074" i="1"/>
  <c r="C1076" i="1" l="1"/>
  <c r="B1075" i="1"/>
  <c r="C1077" i="1" l="1"/>
  <c r="B1076" i="1"/>
  <c r="C1078" i="1" l="1"/>
  <c r="B1077" i="1"/>
  <c r="C1079" i="1" l="1"/>
  <c r="B1078" i="1"/>
  <c r="B1079" i="1" l="1"/>
  <c r="C1080" i="1"/>
  <c r="C1081" i="1" l="1"/>
  <c r="B1080" i="1"/>
  <c r="C1082" i="1" l="1"/>
  <c r="B1081" i="1"/>
  <c r="C1083" i="1" l="1"/>
  <c r="B1082" i="1"/>
  <c r="B1083" i="1" l="1"/>
  <c r="C1084" i="1"/>
  <c r="C1085" i="1" l="1"/>
  <c r="B1084" i="1"/>
  <c r="C1086" i="1" l="1"/>
  <c r="B1085" i="1"/>
  <c r="C1087" i="1" l="1"/>
  <c r="B1086" i="1"/>
  <c r="B1087" i="1" l="1"/>
  <c r="C1088" i="1"/>
  <c r="C1089" i="1" l="1"/>
  <c r="B1088" i="1"/>
  <c r="C1090" i="1" l="1"/>
  <c r="B1089" i="1"/>
  <c r="C1091" i="1" l="1"/>
  <c r="B1090" i="1"/>
  <c r="B1091" i="1" l="1"/>
  <c r="C1092" i="1"/>
  <c r="C1093" i="1" l="1"/>
  <c r="B1092" i="1"/>
  <c r="C1094" i="1" l="1"/>
  <c r="B1093" i="1"/>
  <c r="C1095" i="1" l="1"/>
  <c r="B1094" i="1"/>
  <c r="B1095" i="1" l="1"/>
  <c r="C1096" i="1"/>
  <c r="C1097" i="1" l="1"/>
  <c r="B1096" i="1"/>
  <c r="C1098" i="1" l="1"/>
  <c r="B1097" i="1"/>
  <c r="C1099" i="1" l="1"/>
  <c r="B1098" i="1"/>
  <c r="B1099" i="1" l="1"/>
  <c r="C1100" i="1"/>
  <c r="C1101" i="1" l="1"/>
  <c r="B1100" i="1"/>
  <c r="C1102" i="1" l="1"/>
  <c r="B1101" i="1"/>
  <c r="C1103" i="1" l="1"/>
  <c r="B1102" i="1"/>
  <c r="B1103" i="1" l="1"/>
  <c r="C1104" i="1"/>
  <c r="C1105" i="1" l="1"/>
  <c r="B1104" i="1"/>
  <c r="C1106" i="1" l="1"/>
  <c r="B1105" i="1"/>
  <c r="C1107" i="1" l="1"/>
  <c r="B1106" i="1"/>
  <c r="B1107" i="1" l="1"/>
  <c r="C1108" i="1"/>
  <c r="C1109" i="1" l="1"/>
  <c r="B1108" i="1"/>
  <c r="C1110" i="1" l="1"/>
  <c r="B1109" i="1"/>
  <c r="C1111" i="1" l="1"/>
  <c r="B1110" i="1"/>
  <c r="B1111" i="1" l="1"/>
  <c r="C1112" i="1"/>
  <c r="C1113" i="1" l="1"/>
  <c r="B1112" i="1"/>
  <c r="C1114" i="1" l="1"/>
  <c r="B1113" i="1"/>
  <c r="C1115" i="1" l="1"/>
  <c r="B1114" i="1"/>
  <c r="B1115" i="1" l="1"/>
  <c r="C1116" i="1"/>
  <c r="C1117" i="1" l="1"/>
  <c r="B1116" i="1"/>
  <c r="C1118" i="1" l="1"/>
  <c r="B1117" i="1"/>
  <c r="C1119" i="1" l="1"/>
  <c r="B1118" i="1"/>
  <c r="C1120" i="1" l="1"/>
  <c r="B1119" i="1"/>
  <c r="C1121" i="1" l="1"/>
  <c r="B1120" i="1"/>
  <c r="B1121" i="1" l="1"/>
  <c r="C1122" i="1"/>
  <c r="C1123" i="1" l="1"/>
  <c r="B1122" i="1"/>
  <c r="C1124" i="1" l="1"/>
  <c r="B1123" i="1"/>
  <c r="C1125" i="1" l="1"/>
  <c r="B1124" i="1"/>
  <c r="B1125" i="1" l="1"/>
  <c r="C1126" i="1"/>
  <c r="C1127" i="1" l="1"/>
  <c r="B1126" i="1"/>
  <c r="C1128" i="1" l="1"/>
  <c r="B1127" i="1"/>
  <c r="C1129" i="1" l="1"/>
  <c r="B1128" i="1"/>
  <c r="B1129" i="1" l="1"/>
  <c r="C1130" i="1"/>
  <c r="C1131" i="1" l="1"/>
  <c r="B1130" i="1"/>
  <c r="C1132" i="1" l="1"/>
  <c r="B1131" i="1"/>
  <c r="C1133" i="1" l="1"/>
  <c r="B1132" i="1"/>
  <c r="B1133" i="1" l="1"/>
  <c r="C1134" i="1"/>
  <c r="C1135" i="1" l="1"/>
  <c r="B1134" i="1"/>
  <c r="C1136" i="1" l="1"/>
  <c r="B1135" i="1"/>
  <c r="C1137" i="1" l="1"/>
  <c r="B1136" i="1"/>
  <c r="B1137" i="1" l="1"/>
  <c r="C1138" i="1"/>
  <c r="C1139" i="1" l="1"/>
  <c r="B1138" i="1"/>
  <c r="C1140" i="1" l="1"/>
  <c r="B1139" i="1"/>
  <c r="C1141" i="1" l="1"/>
  <c r="B1140" i="1"/>
  <c r="B1141" i="1" l="1"/>
  <c r="C1142" i="1"/>
  <c r="C1143" i="1" l="1"/>
  <c r="B1142" i="1"/>
  <c r="C1144" i="1" l="1"/>
  <c r="B1143" i="1"/>
  <c r="C1145" i="1" l="1"/>
  <c r="B1144" i="1"/>
  <c r="B1145" i="1" l="1"/>
  <c r="C1146" i="1"/>
  <c r="C1147" i="1" l="1"/>
  <c r="B1146" i="1"/>
  <c r="C1148" i="1" l="1"/>
  <c r="B1147" i="1"/>
  <c r="C1149" i="1" l="1"/>
  <c r="B1148" i="1"/>
  <c r="B1149" i="1" l="1"/>
  <c r="C1150" i="1"/>
  <c r="C1151" i="1" l="1"/>
  <c r="B1150" i="1"/>
  <c r="C1152" i="1" l="1"/>
  <c r="B1151" i="1"/>
  <c r="C1153" i="1" l="1"/>
  <c r="B1152" i="1"/>
  <c r="B1153" i="1" l="1"/>
  <c r="C1154" i="1"/>
  <c r="C1155" i="1" l="1"/>
  <c r="B1154" i="1"/>
  <c r="C1156" i="1" l="1"/>
  <c r="B1155" i="1"/>
  <c r="C1157" i="1" l="1"/>
  <c r="B1156" i="1"/>
  <c r="B1157" i="1" l="1"/>
  <c r="C1158" i="1"/>
  <c r="C1159" i="1" l="1"/>
  <c r="B1158" i="1"/>
  <c r="C1160" i="1" l="1"/>
  <c r="B1159" i="1"/>
  <c r="C1161" i="1" l="1"/>
  <c r="B1160" i="1"/>
  <c r="B1161" i="1" l="1"/>
  <c r="C1162" i="1"/>
  <c r="C1163" i="1" l="1"/>
  <c r="B1162" i="1"/>
  <c r="C1164" i="1" l="1"/>
  <c r="B1163" i="1"/>
  <c r="C1165" i="1" l="1"/>
  <c r="B1164" i="1"/>
  <c r="B1165" i="1" l="1"/>
  <c r="C1166" i="1"/>
  <c r="C1167" i="1" l="1"/>
  <c r="B1166" i="1"/>
  <c r="C1168" i="1" l="1"/>
  <c r="B1167" i="1"/>
  <c r="C1169" i="1" l="1"/>
  <c r="B1168" i="1"/>
  <c r="B1169" i="1" l="1"/>
  <c r="C1170" i="1"/>
  <c r="C1171" i="1" l="1"/>
  <c r="B1170" i="1"/>
  <c r="C1172" i="1" l="1"/>
  <c r="B1171" i="1"/>
  <c r="C1173" i="1" l="1"/>
  <c r="B1172" i="1"/>
  <c r="B1173" i="1" l="1"/>
  <c r="C1174" i="1"/>
  <c r="C1175" i="1" l="1"/>
  <c r="B1174" i="1"/>
  <c r="C1176" i="1" l="1"/>
  <c r="B1175" i="1"/>
  <c r="C1177" i="1" l="1"/>
  <c r="B1176" i="1"/>
  <c r="B1177" i="1" l="1"/>
  <c r="C1178" i="1"/>
  <c r="C1179" i="1" l="1"/>
  <c r="B1178" i="1"/>
  <c r="C1180" i="1" l="1"/>
  <c r="B1179" i="1"/>
  <c r="C1181" i="1" l="1"/>
  <c r="B1180" i="1"/>
  <c r="B1181" i="1" l="1"/>
  <c r="C1182" i="1"/>
  <c r="C1183" i="1" l="1"/>
  <c r="B1182" i="1"/>
  <c r="C1184" i="1" l="1"/>
  <c r="B1183" i="1"/>
  <c r="C1185" i="1" l="1"/>
  <c r="B1184" i="1"/>
  <c r="B1185" i="1" l="1"/>
  <c r="C1186" i="1"/>
  <c r="C1187" i="1" l="1"/>
  <c r="B1186" i="1"/>
  <c r="C1188" i="1" l="1"/>
  <c r="B1187" i="1"/>
  <c r="C1189" i="1" l="1"/>
  <c r="B1188" i="1"/>
  <c r="B1189" i="1" l="1"/>
  <c r="C1190" i="1"/>
  <c r="C1191" i="1" l="1"/>
  <c r="B1190" i="1"/>
  <c r="C1192" i="1" l="1"/>
  <c r="B1191" i="1"/>
  <c r="C1193" i="1" l="1"/>
  <c r="B1192" i="1"/>
  <c r="B1193" i="1" l="1"/>
  <c r="C1194" i="1"/>
  <c r="C1195" i="1" l="1"/>
  <c r="B1194" i="1"/>
  <c r="C1196" i="1" l="1"/>
  <c r="B1195" i="1"/>
  <c r="C1197" i="1" l="1"/>
  <c r="B1196" i="1"/>
  <c r="B1197" i="1" l="1"/>
  <c r="C1198" i="1"/>
  <c r="C1199" i="1" l="1"/>
  <c r="B1198" i="1"/>
  <c r="C1200" i="1" l="1"/>
  <c r="B1199" i="1"/>
  <c r="C1201" i="1" l="1"/>
  <c r="B1200" i="1"/>
  <c r="B1201" i="1" l="1"/>
  <c r="C1202" i="1"/>
  <c r="C1203" i="1" l="1"/>
  <c r="B1202" i="1"/>
  <c r="C1204" i="1" l="1"/>
  <c r="B1203" i="1"/>
  <c r="C1205" i="1" l="1"/>
  <c r="B1204" i="1"/>
  <c r="B1205" i="1" l="1"/>
  <c r="C1206" i="1"/>
  <c r="C1207" i="1" l="1"/>
  <c r="B1206" i="1"/>
  <c r="C1208" i="1" l="1"/>
  <c r="B1207" i="1"/>
  <c r="C1209" i="1" l="1"/>
  <c r="B1208" i="1"/>
  <c r="B1209" i="1" l="1"/>
  <c r="C1210" i="1"/>
  <c r="C1211" i="1" l="1"/>
  <c r="B1210" i="1"/>
  <c r="C1212" i="1" l="1"/>
  <c r="B1211" i="1"/>
  <c r="C1213" i="1" l="1"/>
  <c r="B1212" i="1"/>
  <c r="B1213" i="1" l="1"/>
  <c r="C1214" i="1"/>
  <c r="C1215" i="1" l="1"/>
  <c r="B1214" i="1"/>
  <c r="C1216" i="1" l="1"/>
  <c r="B1215" i="1"/>
  <c r="C1217" i="1" l="1"/>
  <c r="B1216" i="1"/>
  <c r="B1217" i="1" l="1"/>
  <c r="C1218" i="1"/>
  <c r="C1219" i="1" l="1"/>
  <c r="B1218" i="1"/>
  <c r="C1220" i="1" l="1"/>
  <c r="B1219" i="1"/>
  <c r="C1221" i="1" l="1"/>
  <c r="B1220" i="1"/>
  <c r="B1221" i="1" l="1"/>
  <c r="C1222" i="1"/>
  <c r="C1223" i="1" l="1"/>
  <c r="B1222" i="1"/>
  <c r="C1224" i="1" l="1"/>
  <c r="B1223" i="1"/>
  <c r="C1225" i="1" l="1"/>
  <c r="B1224" i="1"/>
  <c r="B1225" i="1" l="1"/>
  <c r="C1226" i="1"/>
  <c r="C1227" i="1" l="1"/>
  <c r="B1226" i="1"/>
  <c r="C1228" i="1" l="1"/>
  <c r="B1227" i="1"/>
  <c r="C1229" i="1" l="1"/>
  <c r="B1228" i="1"/>
  <c r="B1229" i="1" l="1"/>
  <c r="C1230" i="1"/>
  <c r="C1231" i="1" l="1"/>
  <c r="B1230" i="1"/>
  <c r="C1232" i="1" l="1"/>
  <c r="B1231" i="1"/>
  <c r="C1233" i="1" l="1"/>
  <c r="B1232" i="1"/>
  <c r="B1233" i="1" l="1"/>
  <c r="C1234" i="1"/>
  <c r="C1235" i="1" l="1"/>
  <c r="B1234" i="1"/>
  <c r="C1236" i="1" l="1"/>
  <c r="B1235" i="1"/>
  <c r="C1237" i="1" l="1"/>
  <c r="B1236" i="1"/>
  <c r="B1237" i="1" l="1"/>
  <c r="C1238" i="1"/>
  <c r="C1239" i="1" l="1"/>
  <c r="B1238" i="1"/>
  <c r="C1240" i="1" l="1"/>
  <c r="B1239" i="1"/>
  <c r="C1241" i="1" l="1"/>
  <c r="B1240" i="1"/>
  <c r="B1241" i="1" l="1"/>
  <c r="C1242" i="1"/>
  <c r="C1243" i="1" l="1"/>
  <c r="B1242" i="1"/>
  <c r="C1244" i="1" l="1"/>
  <c r="B1243" i="1"/>
  <c r="C1245" i="1" l="1"/>
  <c r="B1244" i="1"/>
  <c r="B1245" i="1" l="1"/>
  <c r="C1246" i="1"/>
  <c r="C1247" i="1" l="1"/>
  <c r="B1246" i="1"/>
  <c r="C1248" i="1" l="1"/>
  <c r="B1247" i="1"/>
  <c r="C1249" i="1" l="1"/>
  <c r="B1248" i="1"/>
  <c r="B1249" i="1" l="1"/>
  <c r="C1250" i="1"/>
  <c r="C1251" i="1" l="1"/>
  <c r="B1250" i="1"/>
  <c r="C1252" i="1" l="1"/>
  <c r="B1251" i="1"/>
  <c r="C1253" i="1" l="1"/>
  <c r="B1252" i="1"/>
  <c r="B1253" i="1" l="1"/>
  <c r="C1254" i="1"/>
  <c r="C1255" i="1" l="1"/>
  <c r="B1254" i="1"/>
  <c r="C1256" i="1" l="1"/>
  <c r="B1255" i="1"/>
  <c r="C1257" i="1" l="1"/>
  <c r="B1256" i="1"/>
  <c r="B1257" i="1" l="1"/>
  <c r="C1258" i="1"/>
  <c r="C1259" i="1" l="1"/>
  <c r="B1258" i="1"/>
  <c r="C1260" i="1" l="1"/>
  <c r="B1259" i="1"/>
  <c r="C1261" i="1" l="1"/>
  <c r="B1260" i="1"/>
  <c r="B1261" i="1" l="1"/>
  <c r="C1262" i="1"/>
  <c r="C1263" i="1" l="1"/>
  <c r="B1262" i="1"/>
  <c r="C1264" i="1" l="1"/>
  <c r="B1263" i="1"/>
  <c r="C1265" i="1" l="1"/>
  <c r="B1264" i="1"/>
  <c r="B1265" i="1" l="1"/>
  <c r="C1266" i="1"/>
  <c r="C1267" i="1" l="1"/>
  <c r="B1266" i="1"/>
  <c r="C1268" i="1" l="1"/>
  <c r="B1267" i="1"/>
  <c r="C1269" i="1" l="1"/>
  <c r="B1268" i="1"/>
  <c r="B1269" i="1" l="1"/>
  <c r="C1270" i="1"/>
  <c r="C1271" i="1" l="1"/>
  <c r="B1270" i="1"/>
  <c r="C1272" i="1" l="1"/>
  <c r="B1271" i="1"/>
  <c r="C1273" i="1" l="1"/>
  <c r="B1272" i="1"/>
  <c r="B1273" i="1" l="1"/>
  <c r="C1274" i="1"/>
  <c r="C1275" i="1" l="1"/>
  <c r="B1274" i="1"/>
  <c r="C1276" i="1" l="1"/>
  <c r="B1275" i="1"/>
  <c r="C1277" i="1" l="1"/>
  <c r="B1276" i="1"/>
  <c r="B1277" i="1" l="1"/>
  <c r="C1278" i="1"/>
  <c r="C1279" i="1" l="1"/>
  <c r="B1278" i="1"/>
  <c r="C1280" i="1" l="1"/>
  <c r="B1279" i="1"/>
  <c r="C1281" i="1" l="1"/>
  <c r="B1280" i="1"/>
  <c r="B1281" i="1" l="1"/>
  <c r="C1282" i="1"/>
  <c r="C1283" i="1" l="1"/>
  <c r="B1282" i="1"/>
  <c r="C1284" i="1" l="1"/>
  <c r="B1283" i="1"/>
  <c r="C1285" i="1" l="1"/>
  <c r="B1284" i="1"/>
  <c r="B1285" i="1" l="1"/>
  <c r="C1286" i="1"/>
  <c r="C1287" i="1" l="1"/>
  <c r="B1286" i="1"/>
  <c r="C1288" i="1" l="1"/>
  <c r="B1287" i="1"/>
  <c r="C1289" i="1" l="1"/>
  <c r="B1288" i="1"/>
  <c r="B1289" i="1" l="1"/>
  <c r="C1290" i="1"/>
  <c r="C1291" i="1" l="1"/>
  <c r="B1290" i="1"/>
  <c r="C1292" i="1" l="1"/>
  <c r="B1291" i="1"/>
  <c r="C1293" i="1" l="1"/>
  <c r="B1292" i="1"/>
  <c r="B1293" i="1" l="1"/>
  <c r="C1294" i="1"/>
  <c r="C1295" i="1" l="1"/>
  <c r="B1294" i="1"/>
  <c r="C1296" i="1" l="1"/>
  <c r="B1295" i="1"/>
  <c r="C1297" i="1" l="1"/>
  <c r="B1296" i="1"/>
  <c r="B1297" i="1" l="1"/>
  <c r="C1298" i="1"/>
  <c r="C1299" i="1" l="1"/>
  <c r="B1298" i="1"/>
  <c r="C1300" i="1" l="1"/>
  <c r="B1299" i="1"/>
  <c r="C1301" i="1" l="1"/>
  <c r="B1300" i="1"/>
  <c r="B1301" i="1" l="1"/>
  <c r="C1302" i="1"/>
  <c r="C1303" i="1" l="1"/>
  <c r="B1302" i="1"/>
  <c r="C1304" i="1" l="1"/>
  <c r="B1303" i="1"/>
  <c r="C1305" i="1" l="1"/>
  <c r="B1304" i="1"/>
  <c r="B1305" i="1" l="1"/>
  <c r="C1306" i="1"/>
  <c r="C1307" i="1" l="1"/>
  <c r="B1306" i="1"/>
  <c r="C1308" i="1" l="1"/>
  <c r="B1307" i="1"/>
  <c r="C1309" i="1" l="1"/>
  <c r="B1308" i="1"/>
  <c r="B1309" i="1" l="1"/>
  <c r="C1310" i="1"/>
  <c r="C1311" i="1" l="1"/>
  <c r="B1310" i="1"/>
  <c r="C1312" i="1" l="1"/>
  <c r="B1311" i="1"/>
  <c r="C1313" i="1" l="1"/>
  <c r="B1312" i="1"/>
  <c r="B1313" i="1" l="1"/>
  <c r="C1314" i="1"/>
  <c r="C1315" i="1" l="1"/>
  <c r="B1314" i="1"/>
  <c r="C1316" i="1" l="1"/>
  <c r="B1315" i="1"/>
  <c r="C1317" i="1" l="1"/>
  <c r="B1316" i="1"/>
  <c r="B1317" i="1" l="1"/>
  <c r="C1318" i="1"/>
  <c r="C1319" i="1" l="1"/>
  <c r="B1318" i="1"/>
  <c r="C1320" i="1" l="1"/>
  <c r="B1319" i="1"/>
  <c r="C1321" i="1" l="1"/>
  <c r="B1320" i="1"/>
  <c r="B1321" i="1" l="1"/>
  <c r="C1322" i="1"/>
  <c r="C1323" i="1" l="1"/>
  <c r="B1322" i="1"/>
  <c r="C1324" i="1" l="1"/>
  <c r="B1323" i="1"/>
  <c r="C1325" i="1" l="1"/>
  <c r="B1324" i="1"/>
  <c r="B1325" i="1" l="1"/>
  <c r="C1326" i="1"/>
  <c r="C1327" i="1" l="1"/>
  <c r="B1326" i="1"/>
  <c r="C1328" i="1" l="1"/>
  <c r="B1327" i="1"/>
  <c r="C1329" i="1" l="1"/>
  <c r="B1328" i="1"/>
  <c r="B1329" i="1" l="1"/>
  <c r="C1330" i="1"/>
  <c r="C1331" i="1" l="1"/>
  <c r="B1330" i="1"/>
  <c r="C1332" i="1" l="1"/>
  <c r="B1331" i="1"/>
  <c r="C1333" i="1" l="1"/>
  <c r="B1332" i="1"/>
  <c r="B1333" i="1" l="1"/>
  <c r="C1334" i="1"/>
  <c r="C1335" i="1" l="1"/>
  <c r="B1334" i="1"/>
  <c r="C1336" i="1" l="1"/>
  <c r="B1335" i="1"/>
  <c r="C1337" i="1" l="1"/>
  <c r="B1336" i="1"/>
  <c r="B1337" i="1" l="1"/>
  <c r="C1338" i="1"/>
  <c r="C1339" i="1" l="1"/>
  <c r="B1338" i="1"/>
  <c r="C1340" i="1" l="1"/>
  <c r="B1339" i="1"/>
  <c r="C1341" i="1" l="1"/>
  <c r="B1340" i="1"/>
  <c r="B1341" i="1" l="1"/>
  <c r="C1342" i="1"/>
  <c r="C1343" i="1" l="1"/>
  <c r="B1342" i="1"/>
  <c r="C1344" i="1" l="1"/>
  <c r="B1343" i="1"/>
  <c r="C1345" i="1" l="1"/>
  <c r="B1344" i="1"/>
  <c r="B1345" i="1" l="1"/>
  <c r="C1346" i="1"/>
  <c r="C1347" i="1" l="1"/>
  <c r="B1346" i="1"/>
  <c r="C1348" i="1" l="1"/>
  <c r="B1347" i="1"/>
  <c r="C1349" i="1" l="1"/>
  <c r="B1348" i="1"/>
  <c r="B1349" i="1" l="1"/>
  <c r="C1350" i="1"/>
  <c r="C1351" i="1" l="1"/>
  <c r="B1350" i="1"/>
  <c r="C1352" i="1" l="1"/>
  <c r="B1351" i="1"/>
  <c r="C1353" i="1" l="1"/>
  <c r="B1352" i="1"/>
  <c r="B1353" i="1" l="1"/>
  <c r="C1354" i="1"/>
  <c r="C1355" i="1" l="1"/>
  <c r="B1354" i="1"/>
  <c r="C1356" i="1" l="1"/>
  <c r="B1355" i="1"/>
  <c r="C1357" i="1" l="1"/>
  <c r="B1356" i="1"/>
  <c r="B1357" i="1" l="1"/>
  <c r="C1358" i="1"/>
  <c r="C1359" i="1" l="1"/>
  <c r="B1358" i="1"/>
  <c r="C1360" i="1" l="1"/>
  <c r="B1359" i="1"/>
  <c r="C1361" i="1" l="1"/>
  <c r="B1360" i="1"/>
  <c r="B1361" i="1" l="1"/>
  <c r="C1362" i="1"/>
  <c r="C1363" i="1" l="1"/>
  <c r="B1362" i="1"/>
  <c r="C1364" i="1" l="1"/>
  <c r="B1363" i="1"/>
  <c r="C1365" i="1" l="1"/>
  <c r="B1364" i="1"/>
  <c r="B1365" i="1" l="1"/>
  <c r="C1366" i="1"/>
  <c r="C1367" i="1" l="1"/>
  <c r="B1366" i="1"/>
  <c r="C1368" i="1" l="1"/>
  <c r="B1367" i="1"/>
  <c r="C1369" i="1" l="1"/>
  <c r="B1368" i="1"/>
  <c r="B1369" i="1" l="1"/>
  <c r="C1370" i="1"/>
  <c r="C1371" i="1" l="1"/>
  <c r="B1370" i="1"/>
  <c r="C1372" i="1" l="1"/>
  <c r="B1371" i="1"/>
  <c r="C1373" i="1" l="1"/>
  <c r="B1372" i="1"/>
  <c r="B1373" i="1" l="1"/>
  <c r="C1374" i="1"/>
  <c r="C1375" i="1" l="1"/>
  <c r="B1374" i="1"/>
  <c r="C1376" i="1" l="1"/>
  <c r="B1375" i="1"/>
  <c r="C1377" i="1" l="1"/>
  <c r="B1376" i="1"/>
  <c r="B1377" i="1" l="1"/>
  <c r="C1378" i="1"/>
  <c r="C1379" i="1" l="1"/>
  <c r="B1378" i="1"/>
  <c r="C1380" i="1" l="1"/>
  <c r="B1379" i="1"/>
  <c r="C1381" i="1" l="1"/>
  <c r="B1380" i="1"/>
  <c r="B1381" i="1" l="1"/>
  <c r="C1382" i="1"/>
  <c r="C1383" i="1" l="1"/>
  <c r="B1382" i="1"/>
  <c r="C1384" i="1" l="1"/>
  <c r="B1383" i="1"/>
  <c r="C1385" i="1" l="1"/>
  <c r="B1384" i="1"/>
  <c r="B1385" i="1" l="1"/>
  <c r="C1386" i="1"/>
  <c r="C1387" i="1" l="1"/>
  <c r="B1386" i="1"/>
  <c r="C1388" i="1" l="1"/>
  <c r="B1387" i="1"/>
  <c r="C1389" i="1" l="1"/>
  <c r="B1388" i="1"/>
  <c r="B1389" i="1" l="1"/>
  <c r="C1390" i="1"/>
  <c r="C1391" i="1" l="1"/>
  <c r="B1390" i="1"/>
  <c r="C1392" i="1" l="1"/>
  <c r="B1391" i="1"/>
  <c r="C1393" i="1" l="1"/>
  <c r="B1392" i="1"/>
  <c r="B1393" i="1" l="1"/>
  <c r="C1394" i="1"/>
  <c r="C1395" i="1" l="1"/>
  <c r="B1394" i="1"/>
  <c r="C1396" i="1" l="1"/>
  <c r="B1395" i="1"/>
  <c r="C1397" i="1" l="1"/>
  <c r="B1396" i="1"/>
  <c r="B1397" i="1" l="1"/>
  <c r="C1398" i="1"/>
  <c r="C1399" i="1" l="1"/>
  <c r="B1398" i="1"/>
  <c r="C1400" i="1" l="1"/>
  <c r="B1399" i="1"/>
  <c r="C1401" i="1" l="1"/>
  <c r="B1400" i="1"/>
  <c r="B1401" i="1" l="1"/>
  <c r="C1402" i="1"/>
  <c r="C1403" i="1" l="1"/>
  <c r="B1402" i="1"/>
  <c r="C1404" i="1" l="1"/>
  <c r="B1403" i="1"/>
  <c r="C1405" i="1" l="1"/>
  <c r="B1404" i="1"/>
  <c r="B1405" i="1" l="1"/>
  <c r="C1406" i="1"/>
  <c r="C1407" i="1" l="1"/>
  <c r="B1406" i="1"/>
  <c r="C1408" i="1" l="1"/>
  <c r="B1407" i="1"/>
  <c r="C1409" i="1" l="1"/>
  <c r="B1408" i="1"/>
  <c r="B1409" i="1" l="1"/>
  <c r="C1410" i="1"/>
  <c r="C1411" i="1" l="1"/>
  <c r="B1410" i="1"/>
  <c r="C1412" i="1" l="1"/>
  <c r="B1411" i="1"/>
  <c r="C1413" i="1" l="1"/>
  <c r="B1412" i="1"/>
  <c r="B1413" i="1" l="1"/>
  <c r="C1414" i="1"/>
  <c r="C1415" i="1" l="1"/>
  <c r="B1414" i="1"/>
  <c r="C1416" i="1" l="1"/>
  <c r="B1415" i="1"/>
  <c r="C1417" i="1" l="1"/>
  <c r="B1416" i="1"/>
  <c r="B1417" i="1" l="1"/>
  <c r="C1418" i="1"/>
  <c r="C1419" i="1" l="1"/>
  <c r="B1418" i="1"/>
  <c r="C1420" i="1" l="1"/>
  <c r="B1419" i="1"/>
  <c r="C1421" i="1" l="1"/>
  <c r="B1420" i="1"/>
  <c r="B1421" i="1" l="1"/>
  <c r="C1422" i="1"/>
  <c r="C1423" i="1" l="1"/>
  <c r="B1422" i="1"/>
  <c r="C1424" i="1" l="1"/>
  <c r="B1423" i="1"/>
  <c r="C1425" i="1" l="1"/>
  <c r="B1424" i="1"/>
  <c r="B1425" i="1" l="1"/>
  <c r="C1426" i="1"/>
  <c r="C1427" i="1" l="1"/>
  <c r="B1426" i="1"/>
  <c r="C1428" i="1" l="1"/>
  <c r="B1427" i="1"/>
  <c r="C1429" i="1" l="1"/>
  <c r="B1428" i="1"/>
  <c r="B1429" i="1" l="1"/>
  <c r="C1430" i="1"/>
  <c r="C1431" i="1" l="1"/>
  <c r="B1430" i="1"/>
  <c r="C1432" i="1" l="1"/>
  <c r="B1431" i="1"/>
  <c r="C1433" i="1" l="1"/>
  <c r="B1432" i="1"/>
  <c r="B1433" i="1" l="1"/>
  <c r="C1434" i="1"/>
  <c r="C1435" i="1" l="1"/>
  <c r="B1434" i="1"/>
  <c r="C1436" i="1" l="1"/>
  <c r="B1435" i="1"/>
  <c r="C1437" i="1" l="1"/>
  <c r="B1436" i="1"/>
  <c r="B1437" i="1" l="1"/>
  <c r="C1438" i="1"/>
  <c r="C1439" i="1" l="1"/>
  <c r="B1438" i="1"/>
  <c r="C1440" i="1" l="1"/>
  <c r="B1439" i="1"/>
  <c r="C1441" i="1" l="1"/>
  <c r="B1440" i="1"/>
  <c r="B1441" i="1" l="1"/>
  <c r="C1442" i="1"/>
  <c r="C1443" i="1" l="1"/>
  <c r="B1442" i="1"/>
  <c r="C1444" i="1" l="1"/>
  <c r="B1443" i="1"/>
  <c r="C1445" i="1" l="1"/>
  <c r="B1444" i="1"/>
  <c r="B1445" i="1" l="1"/>
  <c r="C1446" i="1"/>
  <c r="C1447" i="1" l="1"/>
  <c r="B1446" i="1"/>
  <c r="C1448" i="1" l="1"/>
  <c r="B1447" i="1"/>
  <c r="C1449" i="1" l="1"/>
  <c r="B1448" i="1"/>
  <c r="B1449" i="1" l="1"/>
  <c r="C1450" i="1"/>
  <c r="C1451" i="1" l="1"/>
  <c r="B1450" i="1"/>
  <c r="C1452" i="1" l="1"/>
  <c r="B1451" i="1"/>
  <c r="C1453" i="1" l="1"/>
  <c r="B1452" i="1"/>
  <c r="B1453" i="1" l="1"/>
  <c r="C1454" i="1"/>
  <c r="C1455" i="1" l="1"/>
  <c r="B1454" i="1"/>
  <c r="C1456" i="1" l="1"/>
  <c r="B1455" i="1"/>
  <c r="C1457" i="1" l="1"/>
  <c r="B1456" i="1"/>
  <c r="B1457" i="1" l="1"/>
  <c r="C1458" i="1"/>
  <c r="C1459" i="1" l="1"/>
  <c r="B1458" i="1"/>
  <c r="C1460" i="1" l="1"/>
  <c r="B1459" i="1"/>
  <c r="C1461" i="1" l="1"/>
  <c r="B1460" i="1"/>
  <c r="B1461" i="1" l="1"/>
  <c r="C1462" i="1"/>
  <c r="C1463" i="1" l="1"/>
  <c r="B1462" i="1"/>
  <c r="C1464" i="1" l="1"/>
  <c r="B1463" i="1"/>
  <c r="C1465" i="1" l="1"/>
  <c r="B1464" i="1"/>
  <c r="B1465" i="1" l="1"/>
  <c r="C1466" i="1"/>
  <c r="C1467" i="1" l="1"/>
  <c r="B1466" i="1"/>
  <c r="C1468" i="1" l="1"/>
  <c r="B1467" i="1"/>
  <c r="C1469" i="1" l="1"/>
  <c r="B1468" i="1"/>
  <c r="B1469" i="1" l="1"/>
  <c r="C1470" i="1"/>
  <c r="C1471" i="1" l="1"/>
  <c r="B1470" i="1"/>
  <c r="C1472" i="1" l="1"/>
  <c r="B1471" i="1"/>
  <c r="C1473" i="1" l="1"/>
  <c r="B1472" i="1"/>
  <c r="B1473" i="1" l="1"/>
  <c r="C1474" i="1"/>
  <c r="C1475" i="1" l="1"/>
  <c r="B1474" i="1"/>
  <c r="C1476" i="1" l="1"/>
  <c r="B1475" i="1"/>
  <c r="C1477" i="1" l="1"/>
  <c r="B1476" i="1"/>
  <c r="B1477" i="1" l="1"/>
  <c r="C1478" i="1"/>
  <c r="C1479" i="1" l="1"/>
  <c r="B1478" i="1"/>
  <c r="C1480" i="1" l="1"/>
  <c r="B1479" i="1"/>
  <c r="C1481" i="1" l="1"/>
  <c r="B1480" i="1"/>
  <c r="B1481" i="1" l="1"/>
  <c r="C1482" i="1"/>
  <c r="C1483" i="1" l="1"/>
  <c r="B1482" i="1"/>
  <c r="C1484" i="1" l="1"/>
  <c r="B1483" i="1"/>
  <c r="C1485" i="1" l="1"/>
  <c r="B1484" i="1"/>
  <c r="B1485" i="1" l="1"/>
  <c r="C1486" i="1"/>
  <c r="C1487" i="1" l="1"/>
  <c r="B1486" i="1"/>
  <c r="C1488" i="1" l="1"/>
  <c r="B1487" i="1"/>
  <c r="C1489" i="1" l="1"/>
  <c r="B1488" i="1"/>
  <c r="B1489" i="1" l="1"/>
  <c r="C1490" i="1"/>
  <c r="C1491" i="1" l="1"/>
  <c r="B1490" i="1"/>
  <c r="C1492" i="1" l="1"/>
  <c r="B1491" i="1"/>
  <c r="C1493" i="1" l="1"/>
  <c r="B1492" i="1"/>
  <c r="B1493" i="1" l="1"/>
  <c r="C1494" i="1"/>
  <c r="C1495" i="1" l="1"/>
  <c r="B1494" i="1"/>
  <c r="C1496" i="1" l="1"/>
  <c r="B1495" i="1"/>
  <c r="C1497" i="1" l="1"/>
  <c r="B1496" i="1"/>
  <c r="B1497" i="1" l="1"/>
  <c r="C1498" i="1"/>
  <c r="C1499" i="1" l="1"/>
  <c r="B1498" i="1"/>
  <c r="C1500" i="1" l="1"/>
  <c r="B1499" i="1"/>
  <c r="C1501" i="1" l="1"/>
  <c r="B1500" i="1"/>
  <c r="B1501" i="1" l="1"/>
  <c r="C1502" i="1"/>
  <c r="C1503" i="1" l="1"/>
  <c r="B1502" i="1"/>
  <c r="C1504" i="1" l="1"/>
  <c r="B1503" i="1"/>
  <c r="C1505" i="1" l="1"/>
  <c r="B1504" i="1"/>
  <c r="B1505" i="1" l="1"/>
  <c r="C1506" i="1"/>
  <c r="C1507" i="1" l="1"/>
  <c r="B1506" i="1"/>
  <c r="C1508" i="1" l="1"/>
  <c r="B1507" i="1"/>
  <c r="C1509" i="1" l="1"/>
  <c r="B1508" i="1"/>
  <c r="B1509" i="1" l="1"/>
  <c r="C1510" i="1"/>
  <c r="C1511" i="1" l="1"/>
  <c r="B1510" i="1"/>
  <c r="C1512" i="1" l="1"/>
  <c r="B1511" i="1"/>
  <c r="C1513" i="1" l="1"/>
  <c r="B1512" i="1"/>
  <c r="B1513" i="1" l="1"/>
  <c r="C1514" i="1"/>
  <c r="C1515" i="1" l="1"/>
  <c r="B1514" i="1"/>
  <c r="C1516" i="1" l="1"/>
  <c r="B1515" i="1"/>
  <c r="C1517" i="1" l="1"/>
  <c r="B1516" i="1"/>
  <c r="B1517" i="1" l="1"/>
  <c r="C1518" i="1"/>
  <c r="C1519" i="1" l="1"/>
  <c r="B1518" i="1"/>
  <c r="C1520" i="1" l="1"/>
  <c r="B1519" i="1"/>
  <c r="C1521" i="1" l="1"/>
  <c r="B1520" i="1"/>
  <c r="B1521" i="1" l="1"/>
  <c r="C1522" i="1"/>
  <c r="C1523" i="1" l="1"/>
  <c r="B1522" i="1"/>
  <c r="C1524" i="1" l="1"/>
  <c r="B1523" i="1"/>
  <c r="C1525" i="1" l="1"/>
  <c r="B1524" i="1"/>
  <c r="B1525" i="1" l="1"/>
  <c r="C1526" i="1"/>
  <c r="C1527" i="1" l="1"/>
  <c r="B1526" i="1"/>
  <c r="C1528" i="1" l="1"/>
  <c r="B1527" i="1"/>
  <c r="C1529" i="1" l="1"/>
  <c r="B1528" i="1"/>
  <c r="B1529" i="1" l="1"/>
  <c r="C1530" i="1"/>
  <c r="C1531" i="1" l="1"/>
  <c r="B1530" i="1"/>
  <c r="C1532" i="1" l="1"/>
  <c r="B1531" i="1"/>
  <c r="C1533" i="1" l="1"/>
  <c r="B1532" i="1"/>
  <c r="B1533" i="1" l="1"/>
  <c r="C1534" i="1"/>
  <c r="C1535" i="1" l="1"/>
  <c r="B1534" i="1"/>
  <c r="C1536" i="1" l="1"/>
  <c r="B1535" i="1"/>
  <c r="C1537" i="1" l="1"/>
  <c r="B1536" i="1"/>
  <c r="B1537" i="1" l="1"/>
  <c r="C1538" i="1"/>
  <c r="C1539" i="1" l="1"/>
  <c r="B1538" i="1"/>
  <c r="C1540" i="1" l="1"/>
  <c r="B1539" i="1"/>
  <c r="C1541" i="1" l="1"/>
  <c r="B1540" i="1"/>
  <c r="B1541" i="1" l="1"/>
  <c r="C1542" i="1"/>
  <c r="C1543" i="1" l="1"/>
  <c r="B1542" i="1"/>
  <c r="C1544" i="1" l="1"/>
  <c r="B1543" i="1"/>
  <c r="C1545" i="1" l="1"/>
  <c r="B1544" i="1"/>
  <c r="B1545" i="1" l="1"/>
  <c r="C1546" i="1"/>
  <c r="C1547" i="1" l="1"/>
  <c r="B1546" i="1"/>
  <c r="C1548" i="1" l="1"/>
  <c r="B1547" i="1"/>
  <c r="C1549" i="1" l="1"/>
  <c r="B1548" i="1"/>
  <c r="B1549" i="1" l="1"/>
  <c r="C1550" i="1"/>
  <c r="C1551" i="1" l="1"/>
  <c r="B1550" i="1"/>
  <c r="C1552" i="1" l="1"/>
  <c r="B1551" i="1"/>
  <c r="C1553" i="1" l="1"/>
  <c r="B1552" i="1"/>
  <c r="B1553" i="1" l="1"/>
  <c r="C1554" i="1"/>
  <c r="C1555" i="1" l="1"/>
  <c r="B1554" i="1"/>
  <c r="C1556" i="1" l="1"/>
  <c r="B1555" i="1"/>
  <c r="C1557" i="1" l="1"/>
  <c r="B1556" i="1"/>
  <c r="B1557" i="1" l="1"/>
  <c r="C1558" i="1"/>
  <c r="C1559" i="1" l="1"/>
  <c r="B1558" i="1"/>
  <c r="C1560" i="1" l="1"/>
  <c r="B1559" i="1"/>
  <c r="C1561" i="1" l="1"/>
  <c r="B1560" i="1"/>
  <c r="B1561" i="1" l="1"/>
  <c r="C1562" i="1"/>
  <c r="C1563" i="1" l="1"/>
  <c r="B1562" i="1"/>
  <c r="C1564" i="1" l="1"/>
  <c r="B1563" i="1"/>
  <c r="C1565" i="1" l="1"/>
  <c r="B1564" i="1"/>
  <c r="B1565" i="1" l="1"/>
  <c r="C1566" i="1"/>
  <c r="C1567" i="1" l="1"/>
  <c r="B1566" i="1"/>
  <c r="C1568" i="1" l="1"/>
  <c r="B1567" i="1"/>
  <c r="C1569" i="1" l="1"/>
  <c r="B1568" i="1"/>
  <c r="B1569" i="1" l="1"/>
  <c r="C1570" i="1"/>
  <c r="C1571" i="1" l="1"/>
  <c r="B1570" i="1"/>
  <c r="C1572" i="1" l="1"/>
  <c r="B1571" i="1"/>
  <c r="C1573" i="1" l="1"/>
  <c r="B1572" i="1"/>
  <c r="B1573" i="1" l="1"/>
  <c r="C1574" i="1"/>
  <c r="C1575" i="1" l="1"/>
  <c r="B1574" i="1"/>
  <c r="C1576" i="1" l="1"/>
  <c r="B1575" i="1"/>
  <c r="C1577" i="1" l="1"/>
  <c r="B1576" i="1"/>
  <c r="B1577" i="1" l="1"/>
  <c r="C1578" i="1"/>
  <c r="C1579" i="1" l="1"/>
  <c r="B1578" i="1"/>
  <c r="C1580" i="1" l="1"/>
  <c r="B1579" i="1"/>
  <c r="C1581" i="1" l="1"/>
  <c r="B1580" i="1"/>
  <c r="B1581" i="1" l="1"/>
  <c r="C1582" i="1"/>
  <c r="C1583" i="1" l="1"/>
  <c r="B1582" i="1"/>
  <c r="C1584" i="1" l="1"/>
  <c r="B1583" i="1"/>
  <c r="C1585" i="1" l="1"/>
  <c r="B1584" i="1"/>
  <c r="B1585" i="1" l="1"/>
  <c r="C1586" i="1"/>
  <c r="C1587" i="1" l="1"/>
  <c r="B1586" i="1"/>
  <c r="C1588" i="1" l="1"/>
  <c r="B1587" i="1"/>
  <c r="C1589" i="1" l="1"/>
  <c r="B1588" i="1"/>
  <c r="B1589" i="1" l="1"/>
  <c r="C1590" i="1"/>
  <c r="C1591" i="1" l="1"/>
  <c r="B1590" i="1"/>
  <c r="C1592" i="1" l="1"/>
  <c r="B1591" i="1"/>
  <c r="C1593" i="1" l="1"/>
  <c r="B1592" i="1"/>
  <c r="B1593" i="1" l="1"/>
  <c r="C1594" i="1"/>
  <c r="C1595" i="1" l="1"/>
  <c r="B1594" i="1"/>
  <c r="C1596" i="1" l="1"/>
  <c r="B1595" i="1"/>
  <c r="C1597" i="1" l="1"/>
  <c r="B1596" i="1"/>
  <c r="B1597" i="1" l="1"/>
  <c r="C1598" i="1"/>
  <c r="C1599" i="1" l="1"/>
  <c r="B1598" i="1"/>
  <c r="C1600" i="1" l="1"/>
  <c r="B1599" i="1"/>
  <c r="C1601" i="1" l="1"/>
  <c r="B1600" i="1"/>
  <c r="B1601" i="1" l="1"/>
  <c r="C1602" i="1"/>
  <c r="C1603" i="1" l="1"/>
  <c r="B1602" i="1"/>
  <c r="C1604" i="1" l="1"/>
  <c r="B1603" i="1"/>
  <c r="C1605" i="1" l="1"/>
  <c r="B1604" i="1"/>
  <c r="B1605" i="1" l="1"/>
  <c r="C1606" i="1"/>
  <c r="C1607" i="1" l="1"/>
  <c r="B1606" i="1"/>
  <c r="C1608" i="1" l="1"/>
  <c r="B1607" i="1"/>
  <c r="C1609" i="1" l="1"/>
  <c r="B1608" i="1"/>
  <c r="B1609" i="1" l="1"/>
  <c r="C1610" i="1"/>
  <c r="C1611" i="1" l="1"/>
  <c r="B1610" i="1"/>
  <c r="C1612" i="1" l="1"/>
  <c r="B1611" i="1"/>
  <c r="C1613" i="1" l="1"/>
  <c r="B1612" i="1"/>
  <c r="B1613" i="1" l="1"/>
  <c r="C1614" i="1"/>
  <c r="C1615" i="1" l="1"/>
  <c r="B1614" i="1"/>
  <c r="C1616" i="1" l="1"/>
  <c r="B1615" i="1"/>
  <c r="C1617" i="1" l="1"/>
  <c r="B1616" i="1"/>
  <c r="B1617" i="1" l="1"/>
  <c r="C1618" i="1"/>
  <c r="C1619" i="1" l="1"/>
  <c r="B1618" i="1"/>
  <c r="C1620" i="1" l="1"/>
  <c r="B1619" i="1"/>
  <c r="C1621" i="1" l="1"/>
  <c r="B1620" i="1"/>
  <c r="B1621" i="1" l="1"/>
  <c r="C1622" i="1"/>
  <c r="C1623" i="1" l="1"/>
  <c r="B1622" i="1"/>
  <c r="C1624" i="1" l="1"/>
  <c r="B1623" i="1"/>
  <c r="C1625" i="1" l="1"/>
  <c r="B1624" i="1"/>
  <c r="B1625" i="1" l="1"/>
  <c r="C1626" i="1"/>
  <c r="C1627" i="1" l="1"/>
  <c r="B1626" i="1"/>
  <c r="C1628" i="1" l="1"/>
  <c r="B1627" i="1"/>
  <c r="C1629" i="1" l="1"/>
  <c r="B1628" i="1"/>
  <c r="B1629" i="1" l="1"/>
  <c r="C1630" i="1"/>
  <c r="C1631" i="1" l="1"/>
  <c r="B1630" i="1"/>
  <c r="C1632" i="1" l="1"/>
  <c r="B1631" i="1"/>
  <c r="C1633" i="1" l="1"/>
  <c r="B1632" i="1"/>
  <c r="B1633" i="1" l="1"/>
  <c r="C1634" i="1"/>
  <c r="C1635" i="1" l="1"/>
  <c r="B1634" i="1"/>
  <c r="C1636" i="1" l="1"/>
  <c r="B1635" i="1"/>
  <c r="C1637" i="1" l="1"/>
  <c r="B1636" i="1"/>
  <c r="B1637" i="1" l="1"/>
  <c r="C1638" i="1"/>
  <c r="C1639" i="1" l="1"/>
  <c r="B1638" i="1"/>
  <c r="C1640" i="1" l="1"/>
  <c r="B1639" i="1"/>
  <c r="C1641" i="1" l="1"/>
  <c r="B1640" i="1"/>
  <c r="B1641" i="1" l="1"/>
  <c r="C1642" i="1"/>
  <c r="C1643" i="1" l="1"/>
  <c r="B1642" i="1"/>
  <c r="C1644" i="1" l="1"/>
  <c r="B1643" i="1"/>
  <c r="C1645" i="1" l="1"/>
  <c r="B1644" i="1"/>
  <c r="B1645" i="1" l="1"/>
  <c r="C1646" i="1"/>
  <c r="C1647" i="1" l="1"/>
  <c r="B1646" i="1"/>
  <c r="C1648" i="1" l="1"/>
  <c r="B1647" i="1"/>
  <c r="C1649" i="1" l="1"/>
  <c r="B1648" i="1"/>
  <c r="B1649" i="1" l="1"/>
  <c r="C1650" i="1"/>
  <c r="C1651" i="1" l="1"/>
  <c r="B1650" i="1"/>
  <c r="C1652" i="1" l="1"/>
  <c r="B1651" i="1"/>
  <c r="C1653" i="1" l="1"/>
  <c r="B1652" i="1"/>
  <c r="B1653" i="1" l="1"/>
  <c r="C1654" i="1"/>
  <c r="C1655" i="1" l="1"/>
  <c r="B1654" i="1"/>
  <c r="C1656" i="1" l="1"/>
  <c r="B1655" i="1"/>
  <c r="C1657" i="1" l="1"/>
  <c r="B1656" i="1"/>
  <c r="B1657" i="1" l="1"/>
  <c r="C1658" i="1"/>
  <c r="C1659" i="1" l="1"/>
  <c r="B1658" i="1"/>
  <c r="C1660" i="1" l="1"/>
  <c r="B1659" i="1"/>
  <c r="C1661" i="1" l="1"/>
  <c r="B1660" i="1"/>
  <c r="B1661" i="1" l="1"/>
  <c r="C1662" i="1"/>
  <c r="C1663" i="1" l="1"/>
  <c r="B1662" i="1"/>
  <c r="C1664" i="1" l="1"/>
  <c r="B1663" i="1"/>
  <c r="C1665" i="1" l="1"/>
  <c r="B1664" i="1"/>
  <c r="B1665" i="1" l="1"/>
  <c r="C1666" i="1"/>
  <c r="C1667" i="1" l="1"/>
  <c r="B1666" i="1"/>
  <c r="C1668" i="1" l="1"/>
  <c r="B1667" i="1"/>
  <c r="C1669" i="1" l="1"/>
  <c r="B1668" i="1"/>
  <c r="B1669" i="1" l="1"/>
  <c r="C1670" i="1"/>
  <c r="C1671" i="1" l="1"/>
  <c r="B1670" i="1"/>
  <c r="C1672" i="1" l="1"/>
  <c r="B1671" i="1"/>
  <c r="C1673" i="1" l="1"/>
  <c r="B1672" i="1"/>
  <c r="B1673" i="1" l="1"/>
  <c r="C1674" i="1"/>
  <c r="C1675" i="1" l="1"/>
  <c r="B1674" i="1"/>
  <c r="C1676" i="1" l="1"/>
  <c r="B1675" i="1"/>
  <c r="C1677" i="1" l="1"/>
  <c r="B1676" i="1"/>
  <c r="B1677" i="1" l="1"/>
  <c r="C1678" i="1"/>
  <c r="C1679" i="1" l="1"/>
  <c r="B1678" i="1"/>
  <c r="C1680" i="1" l="1"/>
  <c r="B1679" i="1"/>
  <c r="C1681" i="1" l="1"/>
  <c r="B1680" i="1"/>
  <c r="B1681" i="1" l="1"/>
  <c r="C1682" i="1"/>
  <c r="C1683" i="1" l="1"/>
  <c r="B1682" i="1"/>
  <c r="C1684" i="1" l="1"/>
  <c r="B1683" i="1"/>
  <c r="C1685" i="1" l="1"/>
  <c r="B1684" i="1"/>
  <c r="B1685" i="1" l="1"/>
  <c r="C1686" i="1"/>
  <c r="C1687" i="1" l="1"/>
  <c r="B1686" i="1"/>
  <c r="C1688" i="1" l="1"/>
  <c r="B1687" i="1"/>
  <c r="C1689" i="1" l="1"/>
  <c r="B1688" i="1"/>
  <c r="B1689" i="1" l="1"/>
  <c r="C1690" i="1"/>
  <c r="C1691" i="1" l="1"/>
  <c r="B1690" i="1"/>
  <c r="C1692" i="1" l="1"/>
  <c r="B1691" i="1"/>
  <c r="C1693" i="1" l="1"/>
  <c r="B1692" i="1"/>
  <c r="B1693" i="1" l="1"/>
  <c r="C1694" i="1"/>
  <c r="C1695" i="1" l="1"/>
  <c r="B1694" i="1"/>
  <c r="C1696" i="1" l="1"/>
  <c r="B1695" i="1"/>
  <c r="C1697" i="1" l="1"/>
  <c r="B1696" i="1"/>
  <c r="B1697" i="1" l="1"/>
  <c r="C1698" i="1"/>
  <c r="C1699" i="1" l="1"/>
  <c r="B1698" i="1"/>
  <c r="C1700" i="1" l="1"/>
  <c r="B1699" i="1"/>
  <c r="C1701" i="1" l="1"/>
  <c r="B1700" i="1"/>
  <c r="B1701" i="1" l="1"/>
  <c r="C1702" i="1"/>
  <c r="C1703" i="1" l="1"/>
  <c r="B1702" i="1"/>
  <c r="C1704" i="1" l="1"/>
  <c r="B1703" i="1"/>
  <c r="C1705" i="1" l="1"/>
  <c r="B1704" i="1"/>
  <c r="B1705" i="1" l="1"/>
  <c r="C1706" i="1"/>
  <c r="C1707" i="1" l="1"/>
  <c r="B1706" i="1"/>
  <c r="C1708" i="1" l="1"/>
  <c r="B1707" i="1"/>
  <c r="C1709" i="1" l="1"/>
  <c r="B1708" i="1"/>
  <c r="B1709" i="1" l="1"/>
  <c r="C1710" i="1"/>
  <c r="C1711" i="1" l="1"/>
  <c r="B1710" i="1"/>
  <c r="C1712" i="1" l="1"/>
  <c r="B1711" i="1"/>
  <c r="C1713" i="1" l="1"/>
  <c r="B1712" i="1"/>
  <c r="B1713" i="1" l="1"/>
  <c r="C1714" i="1"/>
  <c r="C1715" i="1" l="1"/>
  <c r="B1714" i="1"/>
  <c r="C1716" i="1" l="1"/>
  <c r="B1715" i="1"/>
  <c r="C1717" i="1" l="1"/>
  <c r="B1716" i="1"/>
  <c r="B1717" i="1" l="1"/>
  <c r="C1718" i="1"/>
  <c r="C1719" i="1" l="1"/>
  <c r="B1718" i="1"/>
  <c r="C1720" i="1" l="1"/>
  <c r="B1719" i="1"/>
  <c r="C1721" i="1" l="1"/>
  <c r="B1720" i="1"/>
  <c r="B1721" i="1" l="1"/>
  <c r="C1722" i="1"/>
  <c r="C1723" i="1" l="1"/>
  <c r="B1722" i="1"/>
  <c r="C1724" i="1" l="1"/>
  <c r="B1723" i="1"/>
  <c r="C1725" i="1" l="1"/>
  <c r="B1724" i="1"/>
  <c r="B1725" i="1" l="1"/>
  <c r="C1726" i="1"/>
  <c r="B1726" i="1" l="1"/>
  <c r="C1727" i="1"/>
  <c r="B1727" i="1" l="1"/>
  <c r="C1728" i="1"/>
  <c r="B1728" i="1" l="1"/>
  <c r="C1729" i="1"/>
  <c r="B1729" i="1" l="1"/>
  <c r="C1730" i="1"/>
  <c r="B1730" i="1" l="1"/>
  <c r="C1731" i="1"/>
  <c r="B1731" i="1" l="1"/>
  <c r="C1732" i="1"/>
  <c r="B1732" i="1" l="1"/>
  <c r="C1733" i="1"/>
  <c r="B1733" i="1" l="1"/>
  <c r="C1734" i="1"/>
  <c r="B1734" i="1" l="1"/>
  <c r="C1735" i="1"/>
  <c r="B1735" i="1" l="1"/>
  <c r="C1736" i="1"/>
  <c r="B1736" i="1" l="1"/>
  <c r="C1737" i="1"/>
  <c r="B1737" i="1" l="1"/>
  <c r="C1738" i="1"/>
  <c r="B1738" i="1" l="1"/>
  <c r="C1739" i="1"/>
  <c r="B1739" i="1" l="1"/>
  <c r="C1740" i="1"/>
  <c r="B1740" i="1" l="1"/>
  <c r="C1741" i="1"/>
  <c r="B1741" i="1" l="1"/>
  <c r="C1742" i="1"/>
  <c r="B1742" i="1" l="1"/>
  <c r="C1743" i="1"/>
  <c r="B1743" i="1" l="1"/>
  <c r="C1744" i="1"/>
  <c r="B1744" i="1" l="1"/>
  <c r="C1745" i="1"/>
  <c r="B1745" i="1" l="1"/>
  <c r="C1746" i="1"/>
  <c r="B1746" i="1" l="1"/>
  <c r="C1747" i="1"/>
  <c r="B1747" i="1" l="1"/>
  <c r="C1748" i="1"/>
  <c r="B1748" i="1" l="1"/>
  <c r="C1749" i="1"/>
  <c r="B1749" i="1" l="1"/>
  <c r="C1750" i="1"/>
  <c r="B1750" i="1" l="1"/>
  <c r="C1751" i="1"/>
  <c r="B1751" i="1" l="1"/>
  <c r="C1752" i="1"/>
  <c r="B1752" i="1" l="1"/>
  <c r="C1753" i="1"/>
  <c r="B1753" i="1" l="1"/>
  <c r="C1754" i="1"/>
  <c r="B1754" i="1" l="1"/>
  <c r="C1755" i="1"/>
  <c r="B1755" i="1" l="1"/>
  <c r="C1756" i="1"/>
  <c r="B1756" i="1" l="1"/>
  <c r="C1757" i="1"/>
  <c r="B1757" i="1" l="1"/>
  <c r="C1758" i="1"/>
  <c r="B1758" i="1" l="1"/>
  <c r="C1759" i="1"/>
  <c r="B1759" i="1" l="1"/>
  <c r="C1760" i="1"/>
  <c r="B1760" i="1" l="1"/>
  <c r="C1761" i="1"/>
  <c r="B1761" i="1" l="1"/>
  <c r="C1762" i="1"/>
  <c r="B1762" i="1" l="1"/>
  <c r="C1763" i="1"/>
  <c r="B1763" i="1" l="1"/>
  <c r="C1764" i="1"/>
  <c r="B1764" i="1" l="1"/>
  <c r="C1765" i="1"/>
  <c r="B1765" i="1" l="1"/>
  <c r="C1766" i="1"/>
  <c r="B1766" i="1" l="1"/>
  <c r="C1767" i="1"/>
  <c r="B1767" i="1" l="1"/>
  <c r="C1768" i="1"/>
  <c r="B1768" i="1" l="1"/>
  <c r="C1769" i="1"/>
  <c r="B1769" i="1" l="1"/>
  <c r="C1770" i="1"/>
  <c r="B1770" i="1" l="1"/>
  <c r="C1771" i="1"/>
  <c r="B1771" i="1" l="1"/>
  <c r="C1772" i="1"/>
  <c r="B1772" i="1" l="1"/>
  <c r="C1773" i="1"/>
  <c r="B1773" i="1" l="1"/>
  <c r="C1774" i="1"/>
  <c r="B1774" i="1" l="1"/>
  <c r="C1775" i="1"/>
  <c r="B1775" i="1" l="1"/>
  <c r="C1776" i="1"/>
  <c r="B1776" i="1" l="1"/>
  <c r="C1777" i="1"/>
  <c r="B1777" i="1" l="1"/>
  <c r="C1778" i="1"/>
  <c r="B1778" i="1" l="1"/>
  <c r="C1779" i="1"/>
  <c r="B1779" i="1" l="1"/>
  <c r="C1780" i="1"/>
  <c r="B1780" i="1" l="1"/>
  <c r="C1781" i="1"/>
  <c r="B1781" i="1" l="1"/>
  <c r="C1782" i="1"/>
  <c r="B1782" i="1" l="1"/>
  <c r="C1783" i="1"/>
  <c r="B1783" i="1" l="1"/>
  <c r="C1784" i="1"/>
  <c r="B1784" i="1" l="1"/>
  <c r="C1785" i="1"/>
  <c r="B1785" i="1" l="1"/>
  <c r="C1786" i="1"/>
  <c r="B1786" i="1" l="1"/>
  <c r="C1787" i="1"/>
  <c r="B1787" i="1" l="1"/>
  <c r="C1788" i="1"/>
  <c r="B1788" i="1" l="1"/>
  <c r="C1789" i="1"/>
  <c r="B1789" i="1" l="1"/>
  <c r="C1790" i="1"/>
  <c r="B1790" i="1" l="1"/>
  <c r="C1791" i="1"/>
  <c r="B1791" i="1" l="1"/>
  <c r="C1792" i="1"/>
  <c r="B1792" i="1" l="1"/>
  <c r="C1793" i="1"/>
  <c r="B1793" i="1" l="1"/>
  <c r="C1794" i="1"/>
  <c r="B1794" i="1" l="1"/>
  <c r="C1795" i="1"/>
  <c r="B1795" i="1" l="1"/>
  <c r="C1796" i="1"/>
  <c r="B1796" i="1" l="1"/>
  <c r="C1797" i="1"/>
  <c r="B1797" i="1" l="1"/>
  <c r="C1798" i="1"/>
  <c r="B1798" i="1" l="1"/>
  <c r="C1799" i="1"/>
  <c r="B1799" i="1" l="1"/>
  <c r="C1800" i="1"/>
  <c r="B1800" i="1" l="1"/>
  <c r="C1801" i="1"/>
  <c r="B1801" i="1" l="1"/>
  <c r="C1802" i="1"/>
  <c r="B1802" i="1" l="1"/>
  <c r="C1803" i="1"/>
  <c r="B1803" i="1" l="1"/>
  <c r="C1804" i="1"/>
  <c r="B1804" i="1" l="1"/>
  <c r="C1805" i="1"/>
  <c r="B1805" i="1" l="1"/>
  <c r="C1806" i="1"/>
  <c r="B1806" i="1" l="1"/>
  <c r="C1807" i="1"/>
  <c r="B1807" i="1" l="1"/>
  <c r="C1808" i="1"/>
  <c r="B1808" i="1" l="1"/>
  <c r="C1809" i="1"/>
  <c r="B1809" i="1" l="1"/>
  <c r="C1810" i="1"/>
  <c r="B1810" i="1" l="1"/>
  <c r="C1811" i="1"/>
  <c r="B1811" i="1" l="1"/>
  <c r="C1812" i="1"/>
  <c r="B1812" i="1" l="1"/>
  <c r="C1813" i="1"/>
  <c r="B1813" i="1" l="1"/>
  <c r="C1814" i="1"/>
  <c r="B1814" i="1" l="1"/>
  <c r="C1815" i="1"/>
  <c r="B1815" i="1" l="1"/>
  <c r="C1816" i="1"/>
  <c r="B1816" i="1" l="1"/>
  <c r="C1817" i="1"/>
  <c r="B1817" i="1" l="1"/>
  <c r="C1818" i="1"/>
  <c r="B1818" i="1" l="1"/>
  <c r="C1819" i="1"/>
  <c r="B1819" i="1" l="1"/>
  <c r="C1820" i="1"/>
  <c r="B1820" i="1" l="1"/>
  <c r="C1821" i="1"/>
  <c r="B1821" i="1" l="1"/>
  <c r="C1822" i="1"/>
  <c r="B1822" i="1" l="1"/>
  <c r="C1823" i="1"/>
  <c r="B1823" i="1" l="1"/>
  <c r="C1824" i="1"/>
  <c r="B1824" i="1" l="1"/>
  <c r="C1825" i="1"/>
  <c r="B1825" i="1" l="1"/>
  <c r="C1826" i="1"/>
  <c r="B1826" i="1" l="1"/>
  <c r="C1827" i="1"/>
  <c r="B1827" i="1" l="1"/>
  <c r="C1828" i="1"/>
  <c r="B1828" i="1" l="1"/>
  <c r="C1829" i="1"/>
  <c r="B1829" i="1" l="1"/>
  <c r="C1830" i="1"/>
  <c r="B1830" i="1" l="1"/>
  <c r="C1831" i="1"/>
  <c r="B1831" i="1" l="1"/>
  <c r="C1832" i="1"/>
  <c r="B1832" i="1" l="1"/>
  <c r="C1833" i="1"/>
  <c r="B1833" i="1" l="1"/>
  <c r="C1834" i="1"/>
  <c r="B1834" i="1" l="1"/>
  <c r="C1835" i="1"/>
  <c r="B1835" i="1" l="1"/>
  <c r="C1836" i="1"/>
  <c r="B1836" i="1" l="1"/>
  <c r="C1837" i="1"/>
  <c r="B1837" i="1" l="1"/>
  <c r="C1838" i="1"/>
  <c r="B1838" i="1" l="1"/>
  <c r="C1839" i="1"/>
  <c r="B1839" i="1" l="1"/>
  <c r="C1840" i="1"/>
  <c r="B1840" i="1" l="1"/>
  <c r="C1841" i="1"/>
  <c r="B1841" i="1" l="1"/>
  <c r="C1842" i="1"/>
  <c r="B1842" i="1" l="1"/>
  <c r="C1843" i="1"/>
  <c r="B1843" i="1" l="1"/>
  <c r="C1844" i="1"/>
  <c r="B1844" i="1" l="1"/>
  <c r="C1845" i="1"/>
  <c r="B1845" i="1" l="1"/>
  <c r="C1846" i="1"/>
  <c r="B1846" i="1" l="1"/>
  <c r="C1847" i="1"/>
  <c r="B1847" i="1" l="1"/>
  <c r="C1848" i="1"/>
  <c r="B1848" i="1" l="1"/>
  <c r="C1849" i="1"/>
  <c r="B1849" i="1" l="1"/>
  <c r="C1850" i="1"/>
  <c r="B1850" i="1" l="1"/>
  <c r="C1851" i="1"/>
  <c r="B1851" i="1" l="1"/>
  <c r="C1852" i="1"/>
  <c r="B1852" i="1" l="1"/>
  <c r="C1853" i="1"/>
  <c r="B1853" i="1" l="1"/>
  <c r="C1854" i="1"/>
  <c r="B1854" i="1" l="1"/>
  <c r="C1855" i="1"/>
  <c r="B1855" i="1" l="1"/>
  <c r="C1856" i="1"/>
  <c r="B1856" i="1" l="1"/>
  <c r="C1857" i="1"/>
  <c r="B1857" i="1" l="1"/>
  <c r="C1858" i="1"/>
  <c r="B1858" i="1" l="1"/>
  <c r="C1859" i="1"/>
  <c r="B1859" i="1" l="1"/>
  <c r="C1860" i="1"/>
  <c r="B1860" i="1" l="1"/>
  <c r="C1861" i="1"/>
  <c r="B1861" i="1" l="1"/>
  <c r="C1862" i="1"/>
  <c r="B1862" i="1" l="1"/>
  <c r="C1863" i="1"/>
  <c r="B1863" i="1" l="1"/>
  <c r="C1864" i="1"/>
  <c r="B1864" i="1" l="1"/>
  <c r="C1865" i="1"/>
  <c r="B1865" i="1" l="1"/>
  <c r="C1866" i="1"/>
  <c r="B1866" i="1" l="1"/>
  <c r="C1867" i="1"/>
  <c r="B1867" i="1" l="1"/>
  <c r="C1868" i="1"/>
  <c r="B1868" i="1" l="1"/>
  <c r="C1869" i="1"/>
  <c r="B1869" i="1" l="1"/>
  <c r="C1870" i="1"/>
  <c r="B1870" i="1" l="1"/>
  <c r="C1871" i="1"/>
  <c r="B1871" i="1" l="1"/>
  <c r="C1872" i="1"/>
  <c r="B1872" i="1" l="1"/>
  <c r="C1873" i="1"/>
  <c r="B1873" i="1" l="1"/>
  <c r="C1874" i="1"/>
  <c r="B1874" i="1" l="1"/>
  <c r="C1875" i="1"/>
  <c r="B1875" i="1" l="1"/>
  <c r="C1876" i="1"/>
  <c r="B1876" i="1" l="1"/>
  <c r="C1877" i="1"/>
  <c r="B1877" i="1" l="1"/>
  <c r="C1878" i="1"/>
  <c r="B1878" i="1" l="1"/>
  <c r="C1879" i="1"/>
  <c r="B1879" i="1" l="1"/>
  <c r="C1880" i="1"/>
  <c r="B1880" i="1" l="1"/>
  <c r="C1881" i="1"/>
  <c r="B1881" i="1" l="1"/>
  <c r="C1882" i="1"/>
  <c r="B1882" i="1" l="1"/>
  <c r="C1883" i="1"/>
  <c r="B1883" i="1" l="1"/>
  <c r="C1884" i="1"/>
  <c r="B1884" i="1" l="1"/>
  <c r="C1885" i="1"/>
  <c r="B1885" i="1" l="1"/>
  <c r="C1886" i="1"/>
  <c r="B1886" i="1" l="1"/>
  <c r="C1887" i="1"/>
  <c r="B1887" i="1" l="1"/>
  <c r="C1888" i="1"/>
  <c r="B1888" i="1" l="1"/>
  <c r="C1889" i="1"/>
  <c r="B1889" i="1" l="1"/>
  <c r="C1890" i="1"/>
  <c r="B1890" i="1" l="1"/>
  <c r="C1891" i="1"/>
  <c r="B1891" i="1" l="1"/>
  <c r="C1892" i="1"/>
  <c r="B1892" i="1" l="1"/>
  <c r="C1893" i="1"/>
  <c r="B1893" i="1" l="1"/>
  <c r="C1894" i="1"/>
  <c r="B1894" i="1" l="1"/>
  <c r="C1895" i="1"/>
  <c r="B1895" i="1" l="1"/>
  <c r="C1896" i="1"/>
  <c r="B1896" i="1" l="1"/>
  <c r="C1897" i="1"/>
  <c r="B1897" i="1" l="1"/>
  <c r="C1898" i="1"/>
  <c r="B1898" i="1" l="1"/>
  <c r="C1899" i="1"/>
  <c r="B1899" i="1" l="1"/>
  <c r="C1900" i="1"/>
  <c r="B1900" i="1" l="1"/>
  <c r="C1901" i="1"/>
  <c r="B1901" i="1" l="1"/>
  <c r="C1902" i="1"/>
  <c r="B1902" i="1" l="1"/>
  <c r="C1903" i="1"/>
  <c r="B1903" i="1" l="1"/>
  <c r="C1904" i="1"/>
  <c r="B1904" i="1" l="1"/>
  <c r="C1905" i="1"/>
  <c r="B1905" i="1" l="1"/>
  <c r="C1906" i="1"/>
  <c r="B1906" i="1" l="1"/>
  <c r="C1907" i="1"/>
  <c r="B1907" i="1" l="1"/>
  <c r="C1908" i="1"/>
  <c r="B1908" i="1" l="1"/>
  <c r="C1909" i="1"/>
  <c r="B1909" i="1" l="1"/>
  <c r="C1910" i="1"/>
  <c r="B1910" i="1" l="1"/>
  <c r="C1911" i="1"/>
  <c r="B1911" i="1" l="1"/>
  <c r="C1912" i="1"/>
  <c r="B1912" i="1" l="1"/>
  <c r="C1913" i="1"/>
  <c r="B1913" i="1" l="1"/>
  <c r="C1914" i="1"/>
  <c r="B1914" i="1" l="1"/>
  <c r="C1915" i="1"/>
  <c r="B1915" i="1" l="1"/>
  <c r="C1916" i="1"/>
  <c r="B1916" i="1" l="1"/>
  <c r="C1917" i="1"/>
  <c r="B1917" i="1" l="1"/>
  <c r="C1918" i="1"/>
  <c r="B1918" i="1" l="1"/>
  <c r="C1919" i="1"/>
  <c r="B1919" i="1" l="1"/>
  <c r="C1920" i="1"/>
  <c r="B1920" i="1" l="1"/>
  <c r="C1921" i="1"/>
  <c r="B1921" i="1" l="1"/>
  <c r="C1922" i="1"/>
  <c r="B1922" i="1" l="1"/>
  <c r="C1923" i="1"/>
  <c r="B1923" i="1" l="1"/>
  <c r="C1924" i="1"/>
  <c r="B1924" i="1" l="1"/>
  <c r="C1925" i="1"/>
  <c r="B1925" i="1" l="1"/>
  <c r="C1926" i="1"/>
  <c r="B1926" i="1" l="1"/>
  <c r="C1927" i="1"/>
  <c r="B1927" i="1" l="1"/>
  <c r="C1928" i="1"/>
  <c r="B1928" i="1" l="1"/>
  <c r="C1929" i="1"/>
  <c r="B1929" i="1" l="1"/>
  <c r="C1930" i="1"/>
  <c r="B1930" i="1" l="1"/>
  <c r="C1931" i="1"/>
  <c r="B1931" i="1" l="1"/>
  <c r="C1932" i="1"/>
  <c r="B1932" i="1" l="1"/>
  <c r="C1933" i="1"/>
  <c r="B1933" i="1" l="1"/>
  <c r="C1934" i="1"/>
  <c r="B1934" i="1" l="1"/>
  <c r="C1935" i="1"/>
  <c r="B1935" i="1" l="1"/>
  <c r="C1936" i="1"/>
  <c r="B1936" i="1" l="1"/>
  <c r="C1937" i="1"/>
  <c r="B1937" i="1" l="1"/>
  <c r="C1938" i="1"/>
  <c r="B1938" i="1" l="1"/>
  <c r="C1939" i="1"/>
  <c r="B1939" i="1" l="1"/>
  <c r="C1940" i="1"/>
  <c r="B1940" i="1" l="1"/>
  <c r="C1941" i="1"/>
  <c r="B1941" i="1" l="1"/>
  <c r="C1942" i="1"/>
  <c r="B1942" i="1" l="1"/>
  <c r="C1943" i="1"/>
  <c r="B1943" i="1" l="1"/>
  <c r="C1944" i="1"/>
  <c r="B1944" i="1" l="1"/>
  <c r="C1945" i="1"/>
  <c r="B1945" i="1" l="1"/>
  <c r="C1946" i="1"/>
  <c r="B1946" i="1" l="1"/>
  <c r="C1947" i="1"/>
  <c r="B1947" i="1" l="1"/>
  <c r="C1948" i="1"/>
  <c r="B1948" i="1" l="1"/>
  <c r="C1949" i="1"/>
  <c r="B1949" i="1" l="1"/>
  <c r="C1950" i="1"/>
  <c r="B1950" i="1" l="1"/>
  <c r="C1951" i="1"/>
  <c r="B1951" i="1" l="1"/>
  <c r="C1952" i="1"/>
  <c r="B1952" i="1" l="1"/>
  <c r="C1953" i="1"/>
  <c r="B1953" i="1" l="1"/>
  <c r="C1954" i="1"/>
  <c r="B1954" i="1" l="1"/>
  <c r="C1955" i="1"/>
  <c r="B1955" i="1" l="1"/>
  <c r="C1956" i="1"/>
  <c r="B1956" i="1" l="1"/>
  <c r="C1957" i="1"/>
  <c r="B1957" i="1" l="1"/>
  <c r="C1958" i="1"/>
  <c r="B1958" i="1" l="1"/>
  <c r="C1959" i="1"/>
  <c r="B1959" i="1" l="1"/>
  <c r="C1960" i="1"/>
  <c r="B1960" i="1" l="1"/>
  <c r="C1961" i="1"/>
  <c r="B1961" i="1" l="1"/>
  <c r="C1962" i="1"/>
  <c r="B1962" i="1" l="1"/>
  <c r="C1963" i="1"/>
  <c r="B1963" i="1" l="1"/>
  <c r="C1964" i="1"/>
  <c r="B1964" i="1" l="1"/>
  <c r="C1965" i="1"/>
  <c r="B1965" i="1" l="1"/>
  <c r="C1966" i="1"/>
  <c r="B1966" i="1" l="1"/>
  <c r="C1967" i="1"/>
  <c r="B1967" i="1" l="1"/>
  <c r="C1968" i="1"/>
  <c r="B1968" i="1" l="1"/>
  <c r="C1969" i="1"/>
  <c r="B1969" i="1" l="1"/>
  <c r="C1970" i="1"/>
  <c r="B1970" i="1" l="1"/>
  <c r="C1971" i="1"/>
  <c r="B1971" i="1" l="1"/>
  <c r="C1972" i="1"/>
  <c r="B1972" i="1" l="1"/>
  <c r="C1973" i="1"/>
  <c r="B1973" i="1" l="1"/>
  <c r="C1974" i="1"/>
  <c r="B1974" i="1" l="1"/>
  <c r="C1975" i="1"/>
  <c r="B1975" i="1" l="1"/>
  <c r="C1976" i="1"/>
  <c r="B1976" i="1" l="1"/>
  <c r="C1977" i="1"/>
  <c r="B1977" i="1" l="1"/>
  <c r="C1978" i="1"/>
  <c r="B1978" i="1" l="1"/>
  <c r="C1979" i="1"/>
  <c r="B1979" i="1" l="1"/>
  <c r="C1980" i="1"/>
  <c r="B1980" i="1" l="1"/>
  <c r="C1981" i="1"/>
  <c r="B1981" i="1" l="1"/>
  <c r="C1982" i="1"/>
  <c r="B1982" i="1" l="1"/>
  <c r="C1983" i="1"/>
  <c r="B1983" i="1" l="1"/>
  <c r="C1984" i="1"/>
  <c r="B1984" i="1" l="1"/>
  <c r="C1985" i="1"/>
  <c r="B1985" i="1" l="1"/>
  <c r="C1986" i="1"/>
  <c r="B1986" i="1" l="1"/>
  <c r="C1987" i="1"/>
  <c r="B1987" i="1" l="1"/>
  <c r="C1988" i="1"/>
  <c r="B1988" i="1" l="1"/>
  <c r="C1989" i="1"/>
  <c r="B1989" i="1" l="1"/>
  <c r="C1990" i="1"/>
  <c r="B1990" i="1" l="1"/>
  <c r="C1991" i="1"/>
  <c r="B1991" i="1" l="1"/>
  <c r="C1992" i="1"/>
  <c r="B1992" i="1" l="1"/>
  <c r="C1993" i="1"/>
  <c r="B1993" i="1" l="1"/>
  <c r="C1994" i="1"/>
  <c r="B1994" i="1" l="1"/>
  <c r="C1995" i="1"/>
  <c r="B1995" i="1" l="1"/>
  <c r="C1996" i="1"/>
  <c r="B1996" i="1" l="1"/>
  <c r="C1997" i="1"/>
  <c r="B1997" i="1" l="1"/>
  <c r="C1998" i="1"/>
  <c r="B1998" i="1" l="1"/>
  <c r="C1999" i="1"/>
  <c r="B1999" i="1" l="1"/>
  <c r="C2000" i="1"/>
  <c r="B2000" i="1" l="1"/>
  <c r="C2001" i="1"/>
  <c r="B2001" i="1" l="1"/>
  <c r="C2002" i="1"/>
  <c r="B2002" i="1" l="1"/>
  <c r="C2003" i="1"/>
  <c r="B2003" i="1" l="1"/>
  <c r="C2004" i="1"/>
  <c r="B2004" i="1" l="1"/>
  <c r="C2005" i="1"/>
  <c r="B2005" i="1" l="1"/>
  <c r="C2006" i="1"/>
  <c r="B2006" i="1" l="1"/>
  <c r="C2007" i="1"/>
  <c r="B2007" i="1" l="1"/>
  <c r="C2008" i="1"/>
  <c r="B2008" i="1" l="1"/>
  <c r="C2009" i="1"/>
  <c r="B2009" i="1" l="1"/>
  <c r="C2010" i="1"/>
  <c r="B2010" i="1" l="1"/>
  <c r="C2011" i="1"/>
  <c r="B2011" i="1" l="1"/>
  <c r="C2012" i="1"/>
  <c r="B2012" i="1" l="1"/>
  <c r="C2013" i="1"/>
  <c r="B2013" i="1" l="1"/>
  <c r="C2014" i="1"/>
  <c r="B2014" i="1" l="1"/>
  <c r="C2015" i="1"/>
  <c r="B2015" i="1" l="1"/>
  <c r="C2016" i="1"/>
  <c r="B2016" i="1" l="1"/>
  <c r="C2017" i="1"/>
  <c r="B2017" i="1" l="1"/>
  <c r="C2018" i="1"/>
  <c r="B2018" i="1" l="1"/>
  <c r="C2019" i="1"/>
  <c r="B2019" i="1" l="1"/>
  <c r="C2020" i="1"/>
  <c r="B2020" i="1" l="1"/>
  <c r="C2021" i="1"/>
  <c r="B2021" i="1" l="1"/>
  <c r="C2022" i="1"/>
  <c r="B2022" i="1" l="1"/>
  <c r="C2023" i="1"/>
  <c r="B2023" i="1" l="1"/>
  <c r="C2024" i="1"/>
  <c r="B2024" i="1" l="1"/>
  <c r="C2025" i="1"/>
  <c r="B2025" i="1" l="1"/>
  <c r="C2026" i="1"/>
  <c r="B2026" i="1" l="1"/>
  <c r="C2027" i="1"/>
  <c r="B2027" i="1" l="1"/>
  <c r="C2028" i="1"/>
  <c r="B2028" i="1" l="1"/>
  <c r="C2029" i="1"/>
  <c r="B2029" i="1" l="1"/>
  <c r="C2030" i="1"/>
  <c r="B2030" i="1" l="1"/>
  <c r="C2031" i="1"/>
  <c r="B2031" i="1" l="1"/>
  <c r="C2032" i="1"/>
  <c r="B2032" i="1" l="1"/>
  <c r="C2033" i="1"/>
  <c r="B2033" i="1" l="1"/>
  <c r="C2034" i="1"/>
  <c r="B2034" i="1" l="1"/>
  <c r="C2035" i="1"/>
  <c r="B2035" i="1" l="1"/>
  <c r="C2036" i="1"/>
  <c r="B2036" i="1" l="1"/>
  <c r="C2037" i="1"/>
  <c r="B2037" i="1" l="1"/>
  <c r="C2038" i="1"/>
  <c r="B2038" i="1" l="1"/>
  <c r="C2039" i="1"/>
  <c r="B2039" i="1" l="1"/>
  <c r="C2040" i="1"/>
  <c r="B2040" i="1" l="1"/>
  <c r="C2041" i="1"/>
  <c r="B2041" i="1" l="1"/>
  <c r="C2042" i="1"/>
  <c r="B2042" i="1" l="1"/>
  <c r="C2043" i="1"/>
  <c r="B2043" i="1" l="1"/>
  <c r="C2044" i="1"/>
  <c r="B2044" i="1" l="1"/>
  <c r="C2045" i="1"/>
  <c r="B2045" i="1" l="1"/>
  <c r="C2046" i="1"/>
  <c r="B2046" i="1" l="1"/>
  <c r="C2047" i="1"/>
  <c r="B2047" i="1" l="1"/>
  <c r="C2048" i="1"/>
  <c r="B2048" i="1" l="1"/>
  <c r="C2049" i="1"/>
  <c r="B2049" i="1" l="1"/>
  <c r="C2050" i="1"/>
  <c r="B2050" i="1" l="1"/>
  <c r="C2051" i="1"/>
  <c r="B2051" i="1" l="1"/>
  <c r="C2052" i="1"/>
  <c r="B2052" i="1" l="1"/>
  <c r="C2053" i="1"/>
  <c r="B2053" i="1" l="1"/>
  <c r="C2054" i="1"/>
  <c r="B2054" i="1" l="1"/>
  <c r="C2055" i="1"/>
  <c r="B2055" i="1" l="1"/>
  <c r="C2056" i="1"/>
  <c r="B2056" i="1" l="1"/>
  <c r="C2057" i="1"/>
  <c r="B2057" i="1" l="1"/>
  <c r="C2058" i="1"/>
  <c r="B2058" i="1" l="1"/>
  <c r="C2059" i="1"/>
  <c r="B2059" i="1" l="1"/>
  <c r="C2060" i="1"/>
  <c r="B2060" i="1" l="1"/>
  <c r="C2061" i="1"/>
  <c r="B2061" i="1" l="1"/>
  <c r="C2062" i="1"/>
  <c r="B2062" i="1" l="1"/>
  <c r="C2063" i="1"/>
  <c r="B2063" i="1" l="1"/>
  <c r="C2064" i="1"/>
  <c r="B2064" i="1" l="1"/>
  <c r="C2065" i="1"/>
  <c r="B2065" i="1" l="1"/>
  <c r="C2066" i="1"/>
  <c r="B2066" i="1" l="1"/>
  <c r="C2067" i="1"/>
  <c r="B2067" i="1" l="1"/>
  <c r="C2068" i="1"/>
  <c r="B2068" i="1" l="1"/>
  <c r="C2069" i="1"/>
  <c r="B2069" i="1" l="1"/>
  <c r="C2070" i="1"/>
  <c r="B2070" i="1" l="1"/>
  <c r="C2071" i="1"/>
  <c r="B2071" i="1" l="1"/>
  <c r="C2072" i="1"/>
  <c r="B2072" i="1" l="1"/>
  <c r="C2073" i="1"/>
  <c r="B2073" i="1" l="1"/>
  <c r="C2074" i="1"/>
  <c r="B2074" i="1" l="1"/>
  <c r="C2075" i="1"/>
  <c r="B2075" i="1" l="1"/>
  <c r="C2076" i="1"/>
  <c r="B2076" i="1" l="1"/>
  <c r="C2077" i="1"/>
  <c r="B2077" i="1" l="1"/>
  <c r="C2078" i="1"/>
  <c r="B2078" i="1" l="1"/>
  <c r="C2079" i="1"/>
  <c r="B2079" i="1" l="1"/>
  <c r="C2080" i="1"/>
  <c r="B2080" i="1" l="1"/>
  <c r="C2081" i="1"/>
  <c r="B2081" i="1" l="1"/>
  <c r="C2082" i="1"/>
  <c r="B2082" i="1" l="1"/>
  <c r="C2083" i="1"/>
  <c r="B2083" i="1" l="1"/>
  <c r="C2084" i="1"/>
  <c r="B2084" i="1" l="1"/>
  <c r="C2085" i="1"/>
  <c r="B2085" i="1" l="1"/>
  <c r="C2086" i="1"/>
  <c r="B2086" i="1" l="1"/>
  <c r="C2087" i="1"/>
  <c r="B2087" i="1" l="1"/>
  <c r="C2088" i="1"/>
  <c r="B2088" i="1" l="1"/>
  <c r="C2089" i="1"/>
  <c r="B2089" i="1" l="1"/>
  <c r="C2090" i="1"/>
  <c r="B2090" i="1" l="1"/>
  <c r="C2091" i="1"/>
  <c r="B2091" i="1" l="1"/>
  <c r="C2092" i="1"/>
  <c r="B2092" i="1" l="1"/>
  <c r="C2093" i="1"/>
  <c r="B2093" i="1" l="1"/>
  <c r="C2094" i="1"/>
  <c r="B2094" i="1" l="1"/>
  <c r="C2095" i="1"/>
  <c r="B2095" i="1" l="1"/>
  <c r="C2096" i="1"/>
  <c r="B2096" i="1" l="1"/>
  <c r="C2097" i="1"/>
  <c r="B2097" i="1" l="1"/>
  <c r="C2098" i="1"/>
  <c r="B2098" i="1" l="1"/>
  <c r="C2099" i="1"/>
  <c r="B2099" i="1" l="1"/>
  <c r="C2100" i="1"/>
  <c r="B2100" i="1" l="1"/>
  <c r="C2101" i="1"/>
  <c r="B2101" i="1" l="1"/>
  <c r="C2102" i="1"/>
  <c r="B2102" i="1" l="1"/>
  <c r="C2103" i="1"/>
  <c r="B2103" i="1" l="1"/>
  <c r="C2104" i="1"/>
  <c r="B2104" i="1" l="1"/>
  <c r="C2105" i="1"/>
  <c r="B2105" i="1" l="1"/>
  <c r="C2106" i="1"/>
  <c r="B2106" i="1" l="1"/>
  <c r="C2107" i="1"/>
  <c r="B2107" i="1" l="1"/>
  <c r="C2108" i="1"/>
  <c r="B2108" i="1" l="1"/>
  <c r="C2109" i="1"/>
  <c r="B2109" i="1" l="1"/>
  <c r="C2110" i="1"/>
  <c r="B2110" i="1" l="1"/>
  <c r="C2111" i="1"/>
  <c r="B2111" i="1" l="1"/>
  <c r="C2112" i="1"/>
  <c r="B2112" i="1" l="1"/>
  <c r="C2113" i="1"/>
  <c r="B2113" i="1" l="1"/>
  <c r="C2114" i="1"/>
  <c r="B2114" i="1" l="1"/>
  <c r="C2115" i="1"/>
  <c r="B2115" i="1" l="1"/>
  <c r="C2116" i="1"/>
  <c r="B2116" i="1" l="1"/>
  <c r="C2117" i="1"/>
  <c r="B2117" i="1" l="1"/>
  <c r="C2118" i="1"/>
  <c r="B2118" i="1" l="1"/>
  <c r="C2119" i="1"/>
  <c r="B2119" i="1" l="1"/>
  <c r="C2120" i="1"/>
  <c r="B2120" i="1" l="1"/>
  <c r="C2121" i="1"/>
  <c r="B2121" i="1" l="1"/>
  <c r="C2122" i="1"/>
  <c r="B2122" i="1" l="1"/>
  <c r="C2123" i="1"/>
  <c r="B2123" i="1" l="1"/>
  <c r="C2124" i="1"/>
  <c r="B2124" i="1" l="1"/>
  <c r="C2125" i="1"/>
  <c r="B2125" i="1" l="1"/>
  <c r="C2126" i="1"/>
  <c r="B2126" i="1" l="1"/>
  <c r="C2127" i="1"/>
  <c r="B2127" i="1" l="1"/>
  <c r="C2128" i="1"/>
  <c r="B2128" i="1" l="1"/>
  <c r="C2129" i="1"/>
  <c r="B2129" i="1" l="1"/>
  <c r="C2130" i="1"/>
  <c r="B2130" i="1" l="1"/>
  <c r="C2131" i="1"/>
  <c r="B2131" i="1" l="1"/>
  <c r="C2132" i="1"/>
  <c r="B2132" i="1" l="1"/>
  <c r="C2133" i="1"/>
  <c r="B2133" i="1" l="1"/>
  <c r="C2134" i="1"/>
  <c r="B2134" i="1" l="1"/>
  <c r="C2135" i="1"/>
  <c r="B2135" i="1" l="1"/>
  <c r="C2136" i="1"/>
  <c r="B2136" i="1" l="1"/>
  <c r="C2137" i="1"/>
  <c r="B2137" i="1" l="1"/>
  <c r="C2138" i="1"/>
  <c r="B2138" i="1" l="1"/>
  <c r="C2139" i="1"/>
  <c r="B2139" i="1" l="1"/>
  <c r="C2140" i="1"/>
  <c r="B2140" i="1" l="1"/>
  <c r="C2141" i="1"/>
  <c r="B2141" i="1" l="1"/>
  <c r="C2142" i="1"/>
  <c r="B2142" i="1" l="1"/>
  <c r="C2143" i="1"/>
  <c r="B2143" i="1" l="1"/>
  <c r="C2144" i="1"/>
  <c r="B2144" i="1" l="1"/>
  <c r="C2145" i="1"/>
  <c r="B2145" i="1" l="1"/>
  <c r="C2146" i="1"/>
  <c r="B2146" i="1" l="1"/>
  <c r="C2147" i="1"/>
  <c r="B2147" i="1" l="1"/>
  <c r="C2148" i="1"/>
  <c r="B2148" i="1" l="1"/>
  <c r="C2149" i="1"/>
  <c r="B2149" i="1" l="1"/>
  <c r="C2150" i="1"/>
  <c r="B2150" i="1" l="1"/>
  <c r="C2151" i="1"/>
  <c r="B2151" i="1" l="1"/>
  <c r="C2152" i="1"/>
  <c r="B2152" i="1" l="1"/>
  <c r="C2153" i="1"/>
  <c r="B2153" i="1" l="1"/>
  <c r="C2154" i="1"/>
  <c r="B2154" i="1" l="1"/>
  <c r="C2155" i="1"/>
  <c r="B2155" i="1" l="1"/>
  <c r="C2156" i="1"/>
  <c r="B2156" i="1" l="1"/>
  <c r="C2157" i="1"/>
  <c r="B2157" i="1" l="1"/>
  <c r="C2158" i="1"/>
  <c r="B2158" i="1" l="1"/>
  <c r="C2159" i="1"/>
  <c r="B2159" i="1" l="1"/>
  <c r="C2160" i="1"/>
  <c r="B2160" i="1" l="1"/>
  <c r="C2161" i="1"/>
  <c r="B2161" i="1" l="1"/>
  <c r="C2162" i="1"/>
  <c r="B2162" i="1" l="1"/>
  <c r="C2163" i="1"/>
  <c r="B2163" i="1" l="1"/>
  <c r="C2164" i="1"/>
  <c r="B2164" i="1" l="1"/>
  <c r="C2165" i="1"/>
  <c r="B2165" i="1" l="1"/>
  <c r="C2166" i="1"/>
  <c r="B2166" i="1" l="1"/>
  <c r="C2167" i="1"/>
  <c r="B2167" i="1" l="1"/>
  <c r="C2168" i="1"/>
  <c r="B2168" i="1" l="1"/>
  <c r="C2169" i="1"/>
  <c r="B2169" i="1" l="1"/>
  <c r="C2170" i="1"/>
  <c r="B2170" i="1" l="1"/>
  <c r="C2171" i="1"/>
  <c r="B2171" i="1" l="1"/>
  <c r="C2172" i="1"/>
  <c r="B2172" i="1" l="1"/>
  <c r="C2173" i="1"/>
  <c r="B2173" i="1" l="1"/>
  <c r="C2174" i="1"/>
  <c r="B2174" i="1" l="1"/>
  <c r="C2175" i="1"/>
  <c r="B2175" i="1" l="1"/>
  <c r="C2176" i="1"/>
  <c r="B2176" i="1" l="1"/>
  <c r="C2177" i="1"/>
  <c r="B2177" i="1" l="1"/>
  <c r="C2178" i="1"/>
  <c r="B2178" i="1" l="1"/>
  <c r="C2179" i="1"/>
  <c r="B2179" i="1" l="1"/>
  <c r="C2180" i="1"/>
  <c r="B2180" i="1" l="1"/>
  <c r="C2181" i="1"/>
  <c r="B2181" i="1" l="1"/>
  <c r="C2182" i="1"/>
  <c r="B2182" i="1" l="1"/>
  <c r="C2183" i="1"/>
  <c r="B2183" i="1" l="1"/>
  <c r="C2184" i="1"/>
  <c r="B2184" i="1" l="1"/>
  <c r="C2185" i="1"/>
  <c r="B2185" i="1" l="1"/>
  <c r="C2186" i="1"/>
  <c r="B2186" i="1" l="1"/>
  <c r="C2187" i="1"/>
  <c r="B2187" i="1" l="1"/>
  <c r="C2188" i="1"/>
  <c r="B2188" i="1" l="1"/>
  <c r="C2189" i="1"/>
  <c r="B2189" i="1" l="1"/>
  <c r="C2190" i="1"/>
  <c r="B2190" i="1" l="1"/>
  <c r="C2191" i="1"/>
  <c r="B2191" i="1" l="1"/>
  <c r="C2192" i="1"/>
  <c r="B2192" i="1" l="1"/>
  <c r="C2193" i="1"/>
  <c r="B2193" i="1" l="1"/>
  <c r="C2194" i="1"/>
  <c r="B2194" i="1" l="1"/>
  <c r="C2195" i="1"/>
  <c r="B2195" i="1" l="1"/>
  <c r="C2196" i="1"/>
  <c r="B2196" i="1" l="1"/>
  <c r="C2197" i="1"/>
  <c r="B2197" i="1" l="1"/>
  <c r="C2198" i="1"/>
  <c r="B2198" i="1" l="1"/>
  <c r="C2199" i="1"/>
  <c r="B2199" i="1" l="1"/>
  <c r="C2200" i="1"/>
  <c r="B2200" i="1" l="1"/>
  <c r="C2201" i="1"/>
  <c r="B2201" i="1" l="1"/>
  <c r="C2202" i="1"/>
  <c r="B2202" i="1" l="1"/>
  <c r="C2203" i="1"/>
  <c r="B2203" i="1" l="1"/>
  <c r="C2204" i="1"/>
  <c r="B2204" i="1" l="1"/>
  <c r="C2205" i="1"/>
  <c r="B2205" i="1" l="1"/>
  <c r="C2206" i="1"/>
  <c r="B2206" i="1" l="1"/>
  <c r="C2207" i="1"/>
  <c r="B2207" i="1" l="1"/>
  <c r="C2208" i="1"/>
  <c r="B2208" i="1" l="1"/>
  <c r="C2209" i="1"/>
  <c r="B2209" i="1" l="1"/>
  <c r="C2210" i="1"/>
  <c r="B2210" i="1" l="1"/>
  <c r="C2211" i="1"/>
  <c r="B2211" i="1" l="1"/>
  <c r="C2212" i="1"/>
  <c r="B2212" i="1" l="1"/>
  <c r="C2213" i="1"/>
  <c r="B2213" i="1" l="1"/>
  <c r="C2214" i="1"/>
  <c r="B2214" i="1" l="1"/>
  <c r="C2215" i="1"/>
  <c r="B2215" i="1" l="1"/>
  <c r="C2216" i="1"/>
  <c r="B2216" i="1" l="1"/>
  <c r="C2217" i="1"/>
  <c r="B2217" i="1" l="1"/>
  <c r="C2218" i="1"/>
  <c r="B2218" i="1" l="1"/>
  <c r="C2219" i="1"/>
  <c r="B2219" i="1" l="1"/>
  <c r="C2220" i="1"/>
  <c r="B2220" i="1" l="1"/>
  <c r="C2221" i="1"/>
  <c r="B2221" i="1" l="1"/>
  <c r="C2222" i="1"/>
  <c r="B2222" i="1" l="1"/>
  <c r="C2223" i="1"/>
  <c r="B2223" i="1" l="1"/>
  <c r="C2224" i="1"/>
  <c r="B2224" i="1" l="1"/>
  <c r="C2225" i="1"/>
  <c r="B2225" i="1" l="1"/>
  <c r="C2226" i="1"/>
  <c r="B2226" i="1" l="1"/>
  <c r="C2227" i="1"/>
  <c r="B2227" i="1" l="1"/>
  <c r="C2228" i="1"/>
  <c r="B2228" i="1" l="1"/>
  <c r="C2229" i="1"/>
  <c r="B2229" i="1" l="1"/>
  <c r="C2230" i="1"/>
  <c r="B2230" i="1" l="1"/>
  <c r="C2231" i="1"/>
  <c r="B2231" i="1" l="1"/>
  <c r="C2232" i="1"/>
  <c r="B2232" i="1" l="1"/>
  <c r="C2233" i="1"/>
  <c r="B2233" i="1" l="1"/>
  <c r="C2234" i="1"/>
  <c r="B2234" i="1" l="1"/>
  <c r="C2235" i="1"/>
  <c r="B2235" i="1" l="1"/>
  <c r="C2236" i="1"/>
  <c r="B2236" i="1" l="1"/>
  <c r="C2237" i="1"/>
  <c r="B2237" i="1" l="1"/>
  <c r="C2238" i="1"/>
  <c r="B2238" i="1" l="1"/>
  <c r="C2239" i="1"/>
  <c r="B2239" i="1" l="1"/>
  <c r="C2240" i="1"/>
  <c r="B2240" i="1" l="1"/>
  <c r="C2241" i="1"/>
  <c r="B2241" i="1" l="1"/>
  <c r="C2242" i="1"/>
  <c r="B2242" i="1" l="1"/>
  <c r="C2243" i="1"/>
  <c r="B2243" i="1" l="1"/>
  <c r="C2244" i="1"/>
  <c r="B2244" i="1" l="1"/>
  <c r="C2245" i="1"/>
  <c r="B2245" i="1" l="1"/>
  <c r="C2246" i="1"/>
  <c r="B2246" i="1" l="1"/>
  <c r="C2247" i="1"/>
  <c r="B2247" i="1" l="1"/>
  <c r="C2248" i="1"/>
  <c r="B2248" i="1" l="1"/>
  <c r="C2249" i="1"/>
  <c r="B2249" i="1" l="1"/>
  <c r="C2250" i="1"/>
  <c r="B2250" i="1" l="1"/>
  <c r="C2251" i="1"/>
  <c r="B2251" i="1" l="1"/>
  <c r="C2252" i="1"/>
  <c r="B2252" i="1" l="1"/>
  <c r="C2253" i="1"/>
  <c r="B2253" i="1" l="1"/>
  <c r="C2254" i="1"/>
  <c r="B2254" i="1" l="1"/>
  <c r="C2255" i="1"/>
  <c r="B2255" i="1" l="1"/>
  <c r="C2256" i="1"/>
  <c r="B2256" i="1" l="1"/>
  <c r="C2257" i="1"/>
  <c r="B2257" i="1" l="1"/>
  <c r="C2258" i="1"/>
  <c r="B2258" i="1" l="1"/>
  <c r="C2259" i="1"/>
  <c r="B2259" i="1" l="1"/>
  <c r="C2260" i="1"/>
  <c r="B2260" i="1" l="1"/>
  <c r="C2261" i="1"/>
  <c r="B2261" i="1" l="1"/>
  <c r="C2262" i="1"/>
  <c r="B2262" i="1" l="1"/>
  <c r="C2263" i="1"/>
  <c r="B2263" i="1" l="1"/>
  <c r="C2264" i="1"/>
  <c r="B2264" i="1" l="1"/>
  <c r="C2265" i="1"/>
  <c r="B2265" i="1" l="1"/>
  <c r="C2266" i="1"/>
  <c r="B2266" i="1" l="1"/>
  <c r="C2267" i="1"/>
  <c r="B2267" i="1" l="1"/>
  <c r="C2268" i="1"/>
  <c r="B2268" i="1" l="1"/>
  <c r="C2269" i="1"/>
  <c r="B2269" i="1" l="1"/>
  <c r="C2270" i="1"/>
  <c r="B2270" i="1" l="1"/>
  <c r="C2271" i="1"/>
  <c r="B2271" i="1" l="1"/>
  <c r="C2272" i="1"/>
  <c r="B2272" i="1" l="1"/>
  <c r="C2273" i="1"/>
  <c r="B2273" i="1" l="1"/>
  <c r="C2274" i="1"/>
  <c r="B2274" i="1" l="1"/>
  <c r="C2275" i="1"/>
  <c r="B2275" i="1" l="1"/>
  <c r="C2276" i="1"/>
  <c r="B2276" i="1" l="1"/>
  <c r="C2277" i="1"/>
  <c r="B2277" i="1" l="1"/>
  <c r="C2278" i="1"/>
  <c r="B2278" i="1" l="1"/>
  <c r="C2279" i="1"/>
  <c r="B2279" i="1" l="1"/>
  <c r="C2280" i="1"/>
  <c r="B2280" i="1" l="1"/>
  <c r="C2281" i="1"/>
  <c r="B2281" i="1" l="1"/>
  <c r="C2282" i="1"/>
  <c r="B2282" i="1" l="1"/>
  <c r="C2283" i="1"/>
  <c r="B2283" i="1" l="1"/>
  <c r="C2284" i="1"/>
  <c r="B2284" i="1" l="1"/>
  <c r="C2285" i="1"/>
  <c r="B2285" i="1" l="1"/>
  <c r="C2286" i="1"/>
  <c r="B2286" i="1" l="1"/>
  <c r="C2287" i="1"/>
  <c r="B2287" i="1" l="1"/>
  <c r="C2288" i="1"/>
  <c r="B2288" i="1" l="1"/>
  <c r="C2289" i="1"/>
  <c r="B2289" i="1" l="1"/>
  <c r="C2290" i="1"/>
  <c r="B2290" i="1" l="1"/>
  <c r="C2291" i="1"/>
  <c r="B2291" i="1" l="1"/>
  <c r="C2292" i="1"/>
  <c r="B2292" i="1" l="1"/>
  <c r="C2293" i="1"/>
  <c r="B2293" i="1" l="1"/>
  <c r="C2294" i="1"/>
  <c r="B2294" i="1" l="1"/>
  <c r="C2295" i="1"/>
  <c r="B2295" i="1" l="1"/>
  <c r="C2296" i="1"/>
  <c r="B2296" i="1" l="1"/>
  <c r="C2297" i="1"/>
  <c r="B2297" i="1" l="1"/>
  <c r="C2298" i="1"/>
  <c r="B2298" i="1" l="1"/>
  <c r="C2299" i="1"/>
  <c r="B2299" i="1" l="1"/>
  <c r="C2300" i="1"/>
  <c r="B2300" i="1" l="1"/>
  <c r="C2301" i="1"/>
  <c r="B2301" i="1" l="1"/>
  <c r="C2302" i="1"/>
  <c r="B2302" i="1" l="1"/>
  <c r="C2303" i="1"/>
  <c r="B2303" i="1" l="1"/>
  <c r="C2304" i="1"/>
  <c r="B2304" i="1" l="1"/>
  <c r="C2305" i="1"/>
  <c r="B2305" i="1" l="1"/>
  <c r="C2306" i="1"/>
  <c r="B2306" i="1" l="1"/>
  <c r="C2307" i="1"/>
  <c r="B2307" i="1" l="1"/>
  <c r="C2308" i="1"/>
  <c r="B2308" i="1" l="1"/>
  <c r="C2309" i="1"/>
  <c r="B2309" i="1" l="1"/>
  <c r="C2310" i="1"/>
  <c r="B2310" i="1" l="1"/>
  <c r="C2311" i="1"/>
  <c r="B2311" i="1" l="1"/>
  <c r="C2312" i="1"/>
  <c r="B2312" i="1" l="1"/>
  <c r="C2313" i="1"/>
  <c r="B2313" i="1" l="1"/>
  <c r="C2314" i="1"/>
  <c r="B2314" i="1" l="1"/>
  <c r="C2315" i="1"/>
  <c r="B2315" i="1" l="1"/>
  <c r="C2316" i="1"/>
  <c r="B2316" i="1" l="1"/>
  <c r="C2317" i="1"/>
  <c r="B2317" i="1" l="1"/>
  <c r="C2318" i="1"/>
  <c r="B2318" i="1" l="1"/>
  <c r="C2319" i="1"/>
  <c r="B2319" i="1" l="1"/>
  <c r="C2320" i="1"/>
  <c r="B2320" i="1" l="1"/>
  <c r="C2321" i="1"/>
  <c r="B2321" i="1" l="1"/>
  <c r="C2322" i="1"/>
  <c r="B2322" i="1" l="1"/>
  <c r="C2323" i="1"/>
  <c r="B2323" i="1" l="1"/>
  <c r="C2324" i="1"/>
  <c r="B2324" i="1" l="1"/>
  <c r="C2325" i="1"/>
  <c r="B2325" i="1" l="1"/>
  <c r="C2326" i="1"/>
  <c r="B2326" i="1" l="1"/>
  <c r="C2327" i="1"/>
  <c r="B2327" i="1" l="1"/>
  <c r="C2328" i="1"/>
  <c r="B2328" i="1" l="1"/>
  <c r="C2329" i="1"/>
  <c r="B2329" i="1" l="1"/>
  <c r="C2330" i="1"/>
  <c r="B2330" i="1" l="1"/>
  <c r="C2331" i="1"/>
  <c r="B2331" i="1" l="1"/>
  <c r="C2332" i="1"/>
  <c r="B2332" i="1" l="1"/>
  <c r="C2333" i="1"/>
  <c r="B2333" i="1" l="1"/>
  <c r="C2334" i="1"/>
  <c r="B2334" i="1" l="1"/>
  <c r="C2335" i="1"/>
  <c r="B2335" i="1" l="1"/>
  <c r="C2336" i="1"/>
  <c r="B2336" i="1" l="1"/>
  <c r="C2337" i="1"/>
  <c r="B2337" i="1" l="1"/>
  <c r="C2338" i="1"/>
  <c r="B2338" i="1" l="1"/>
  <c r="C2339" i="1"/>
  <c r="B2339" i="1" l="1"/>
  <c r="C2340" i="1"/>
  <c r="B2340" i="1" l="1"/>
  <c r="C2341" i="1"/>
  <c r="B2341" i="1" l="1"/>
  <c r="C2342" i="1"/>
  <c r="B2342" i="1" l="1"/>
  <c r="C2343" i="1"/>
  <c r="B2343" i="1" l="1"/>
  <c r="C2344" i="1"/>
  <c r="B2344" i="1" l="1"/>
  <c r="C2345" i="1"/>
  <c r="B2345" i="1" l="1"/>
  <c r="C2346" i="1"/>
  <c r="B2346" i="1" l="1"/>
  <c r="C2347" i="1"/>
  <c r="B2347" i="1" l="1"/>
  <c r="C2348" i="1"/>
  <c r="B2348" i="1" l="1"/>
  <c r="C2349" i="1"/>
  <c r="B2349" i="1" l="1"/>
  <c r="C2350" i="1"/>
  <c r="B2350" i="1" l="1"/>
  <c r="C2351" i="1"/>
  <c r="B2351" i="1" l="1"/>
  <c r="C2352" i="1"/>
  <c r="B2352" i="1" l="1"/>
  <c r="C2353" i="1"/>
  <c r="B2353" i="1" l="1"/>
  <c r="C2354" i="1"/>
  <c r="B2354" i="1" l="1"/>
  <c r="C2355" i="1"/>
  <c r="B2355" i="1" l="1"/>
  <c r="C2356" i="1"/>
  <c r="B2356" i="1" l="1"/>
  <c r="C2357" i="1"/>
  <c r="B2357" i="1" l="1"/>
  <c r="C2358" i="1"/>
  <c r="B2358" i="1" l="1"/>
  <c r="C2359" i="1"/>
  <c r="B2359" i="1" l="1"/>
  <c r="C2360" i="1"/>
  <c r="B2360" i="1" l="1"/>
  <c r="C2361" i="1"/>
  <c r="B2361" i="1" l="1"/>
  <c r="C2362" i="1"/>
  <c r="B2362" i="1" l="1"/>
  <c r="C2363" i="1"/>
  <c r="B2363" i="1" l="1"/>
  <c r="C2364" i="1"/>
  <c r="B2364" i="1" l="1"/>
  <c r="C2365" i="1"/>
  <c r="B2365" i="1" l="1"/>
  <c r="C2366" i="1"/>
  <c r="B2366" i="1" l="1"/>
  <c r="C2367" i="1"/>
  <c r="B2367" i="1" l="1"/>
  <c r="C2368" i="1"/>
  <c r="B2368" i="1" l="1"/>
  <c r="C2369" i="1"/>
  <c r="B2369" i="1" l="1"/>
  <c r="C2370" i="1"/>
  <c r="B2370" i="1" l="1"/>
  <c r="C2371" i="1"/>
  <c r="B2371" i="1" l="1"/>
  <c r="C2372" i="1"/>
  <c r="B2372" i="1" l="1"/>
  <c r="C2373" i="1"/>
  <c r="B2373" i="1" l="1"/>
  <c r="C2374" i="1"/>
  <c r="B2374" i="1" l="1"/>
  <c r="C2375" i="1"/>
  <c r="B2375" i="1" l="1"/>
  <c r="C2376" i="1"/>
  <c r="B2376" i="1" l="1"/>
  <c r="C2377" i="1"/>
  <c r="B2377" i="1" l="1"/>
  <c r="C2378" i="1"/>
  <c r="B2378" i="1" l="1"/>
  <c r="C2379" i="1"/>
  <c r="B2379" i="1" l="1"/>
  <c r="C2380" i="1"/>
  <c r="B2380" i="1" l="1"/>
  <c r="C2381" i="1"/>
  <c r="B2381" i="1" l="1"/>
  <c r="C2382" i="1"/>
  <c r="B2382" i="1" l="1"/>
  <c r="C2383" i="1"/>
  <c r="B2383" i="1" l="1"/>
  <c r="C2384" i="1"/>
  <c r="B2384" i="1" l="1"/>
  <c r="C2385" i="1"/>
  <c r="B2385" i="1" l="1"/>
  <c r="C2386" i="1"/>
  <c r="B2386" i="1" l="1"/>
  <c r="C2387" i="1"/>
  <c r="B2387" i="1" l="1"/>
  <c r="C2388" i="1"/>
  <c r="B2388" i="1" l="1"/>
  <c r="C2389" i="1"/>
  <c r="B2389" i="1" l="1"/>
  <c r="C2390" i="1"/>
  <c r="B2390" i="1" l="1"/>
  <c r="C2391" i="1"/>
  <c r="B2391" i="1" l="1"/>
  <c r="C2392" i="1"/>
  <c r="B2392" i="1" l="1"/>
  <c r="C2393" i="1"/>
  <c r="B2393" i="1" l="1"/>
  <c r="C2394" i="1"/>
  <c r="B2394" i="1" l="1"/>
  <c r="C2395" i="1"/>
  <c r="B2395" i="1" l="1"/>
  <c r="C2396" i="1"/>
  <c r="B2396" i="1" l="1"/>
  <c r="C2397" i="1"/>
  <c r="B2397" i="1" l="1"/>
  <c r="C2398" i="1"/>
  <c r="B2398" i="1" l="1"/>
  <c r="C2399" i="1"/>
  <c r="B2399" i="1" l="1"/>
  <c r="C2400" i="1"/>
  <c r="B2400" i="1" l="1"/>
  <c r="C2401" i="1"/>
  <c r="B2401" i="1" l="1"/>
  <c r="C2402" i="1"/>
  <c r="B2402" i="1" l="1"/>
  <c r="C2403" i="1"/>
  <c r="B2403" i="1" l="1"/>
  <c r="C2404" i="1"/>
  <c r="B2404" i="1" l="1"/>
  <c r="C2405" i="1"/>
  <c r="B2405" i="1" l="1"/>
  <c r="C2406" i="1"/>
  <c r="B2406" i="1" l="1"/>
  <c r="C2407" i="1"/>
  <c r="B2407" i="1" l="1"/>
  <c r="C2408" i="1"/>
  <c r="B2408" i="1" l="1"/>
  <c r="C2409" i="1"/>
  <c r="B2409" i="1" l="1"/>
  <c r="C2410" i="1"/>
  <c r="B2410" i="1" l="1"/>
  <c r="C2411" i="1"/>
  <c r="B2411" i="1" l="1"/>
  <c r="C2412" i="1"/>
  <c r="B2412" i="1" l="1"/>
  <c r="C2413" i="1"/>
  <c r="B2413" i="1" l="1"/>
  <c r="C2414" i="1"/>
  <c r="B2414" i="1" l="1"/>
  <c r="C2415" i="1"/>
  <c r="B2415" i="1" l="1"/>
  <c r="C2416" i="1"/>
  <c r="B2416" i="1" l="1"/>
  <c r="C2417" i="1"/>
  <c r="B2417" i="1" l="1"/>
  <c r="C2418" i="1"/>
  <c r="B2418" i="1" l="1"/>
  <c r="C2419" i="1"/>
  <c r="B2419" i="1" l="1"/>
  <c r="C2420" i="1"/>
  <c r="B2420" i="1" l="1"/>
  <c r="C2421" i="1"/>
  <c r="B2421" i="1" l="1"/>
  <c r="C2422" i="1"/>
  <c r="B2422" i="1" l="1"/>
  <c r="C2423" i="1"/>
  <c r="B2423" i="1" l="1"/>
  <c r="C2424" i="1"/>
  <c r="B2424" i="1" l="1"/>
  <c r="C2425" i="1"/>
  <c r="B2425" i="1" l="1"/>
  <c r="C2426" i="1"/>
  <c r="B2426" i="1" l="1"/>
  <c r="C2427" i="1"/>
  <c r="B2427" i="1" l="1"/>
  <c r="C2428" i="1"/>
  <c r="B2428" i="1" l="1"/>
  <c r="C2429" i="1"/>
  <c r="B2429" i="1" l="1"/>
  <c r="C2430" i="1"/>
  <c r="B2430" i="1" l="1"/>
  <c r="C2431" i="1"/>
  <c r="B2431" i="1" l="1"/>
  <c r="C2432" i="1"/>
  <c r="B2432" i="1" l="1"/>
  <c r="C2433" i="1"/>
  <c r="B2433" i="1" l="1"/>
  <c r="C2434" i="1"/>
  <c r="B2434" i="1" l="1"/>
  <c r="C2435" i="1"/>
  <c r="B2435" i="1" l="1"/>
  <c r="C2436" i="1"/>
  <c r="B2436" i="1" l="1"/>
  <c r="C2437" i="1"/>
  <c r="B2437" i="1" l="1"/>
  <c r="C2438" i="1"/>
  <c r="B2438" i="1" l="1"/>
  <c r="C2439" i="1"/>
  <c r="B2439" i="1" l="1"/>
  <c r="C2440" i="1"/>
  <c r="B2440" i="1" l="1"/>
  <c r="C2441" i="1"/>
  <c r="B2441" i="1" l="1"/>
  <c r="C2442" i="1"/>
  <c r="B2442" i="1" l="1"/>
  <c r="C2443" i="1"/>
  <c r="B2443" i="1" l="1"/>
  <c r="C2444" i="1"/>
  <c r="B2444" i="1" l="1"/>
  <c r="C2445" i="1"/>
  <c r="B2445" i="1" l="1"/>
  <c r="C2446" i="1"/>
  <c r="B2446" i="1" l="1"/>
  <c r="C2447" i="1"/>
  <c r="B2447" i="1" l="1"/>
  <c r="C2448" i="1"/>
  <c r="B2448" i="1" l="1"/>
  <c r="C2449" i="1"/>
  <c r="B2449" i="1" l="1"/>
  <c r="C2450" i="1"/>
  <c r="B2450" i="1" l="1"/>
  <c r="C2451" i="1"/>
  <c r="B2451" i="1" l="1"/>
  <c r="C2452" i="1"/>
  <c r="B2452" i="1" l="1"/>
  <c r="C2453" i="1"/>
  <c r="B2453" i="1" l="1"/>
  <c r="C2454" i="1"/>
  <c r="B2454" i="1" l="1"/>
  <c r="C2455" i="1"/>
  <c r="B2455" i="1" l="1"/>
  <c r="C2456" i="1"/>
  <c r="B2456" i="1" l="1"/>
  <c r="C2457" i="1"/>
  <c r="B2457" i="1" l="1"/>
  <c r="C2458" i="1"/>
  <c r="B2458" i="1" l="1"/>
  <c r="C2459" i="1"/>
  <c r="B2459" i="1" l="1"/>
  <c r="C2460" i="1"/>
  <c r="B2460" i="1" l="1"/>
  <c r="C2461" i="1"/>
  <c r="B2461" i="1" l="1"/>
  <c r="C2462" i="1"/>
  <c r="B2462" i="1" l="1"/>
  <c r="C2463" i="1"/>
  <c r="B2463" i="1" l="1"/>
  <c r="C2464" i="1"/>
  <c r="B2464" i="1" l="1"/>
  <c r="C2465" i="1"/>
  <c r="B2465" i="1" l="1"/>
  <c r="C2466" i="1"/>
  <c r="B2466" i="1" l="1"/>
  <c r="C2467" i="1"/>
  <c r="B2467" i="1" l="1"/>
  <c r="C2468" i="1"/>
  <c r="B2468" i="1" l="1"/>
  <c r="C2469" i="1"/>
  <c r="B2469" i="1" l="1"/>
  <c r="C2470" i="1"/>
  <c r="B2470" i="1" l="1"/>
  <c r="C2471" i="1"/>
  <c r="B2471" i="1" l="1"/>
  <c r="C2472" i="1"/>
  <c r="B2472" i="1" l="1"/>
  <c r="C2473" i="1"/>
  <c r="B2473" i="1" l="1"/>
  <c r="C2474" i="1"/>
  <c r="B2474" i="1" l="1"/>
  <c r="C2475" i="1"/>
  <c r="B2475" i="1" l="1"/>
  <c r="C2476" i="1"/>
  <c r="B2476" i="1" l="1"/>
  <c r="C2477" i="1"/>
  <c r="B2477" i="1" l="1"/>
  <c r="C2478" i="1"/>
  <c r="B2478" i="1" l="1"/>
  <c r="C2479" i="1"/>
  <c r="B2479" i="1" l="1"/>
  <c r="C2480" i="1"/>
  <c r="B2480" i="1" l="1"/>
  <c r="C2481" i="1"/>
  <c r="B2481" i="1" l="1"/>
  <c r="C2482" i="1"/>
  <c r="B2482" i="1" l="1"/>
  <c r="C2483" i="1"/>
  <c r="B2483" i="1" l="1"/>
  <c r="C2484" i="1"/>
  <c r="B2484" i="1" l="1"/>
  <c r="C2485" i="1"/>
  <c r="B2485" i="1" l="1"/>
  <c r="C2486" i="1"/>
  <c r="B2486" i="1" l="1"/>
  <c r="C2487" i="1"/>
  <c r="B2487" i="1" l="1"/>
  <c r="C2488" i="1"/>
  <c r="B2488" i="1" l="1"/>
  <c r="C2489" i="1"/>
  <c r="B2489" i="1" s="1"/>
</calcChain>
</file>

<file path=xl/comments1.xml><?xml version="1.0" encoding="utf-8"?>
<comments xmlns="http://schemas.openxmlformats.org/spreadsheetml/2006/main">
  <authors>
    <author>Pham Ngoc Tinh</author>
  </authors>
  <commentList>
    <comment ref="O2" authorId="0">
      <text>
        <r>
          <rPr>
            <b/>
            <sz val="8"/>
            <color indexed="81"/>
            <rFont val="Tahoma"/>
            <family val="2"/>
          </rPr>
          <t>Vlookup học phí vào cột này với 2 giá trị Nợ HP hoặc 0 hoạc trắng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2" authorId="0">
      <text>
        <r>
          <rPr>
            <b/>
            <sz val="8"/>
            <color indexed="81"/>
            <rFont val="Tahoma"/>
            <family val="2"/>
          </rPr>
          <t xml:space="preserve"> 
CHÚ Ý VÙNG CHỌN HỌC PHÍ KHI LÀM HỌC PHÍ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Phạm Ngọc Tĩnh</author>
    <author>Pham Ngoc Tinh</author>
  </authors>
  <commentList>
    <comment ref="L1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N2" authorId="1">
      <text/>
    </comment>
    <comment ref="N3" authorId="1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>
      <text/>
    </comment>
  </commentList>
</comments>
</file>

<file path=xl/comments3.xml><?xml version="1.0" encoding="utf-8"?>
<comments xmlns="http://schemas.openxmlformats.org/spreadsheetml/2006/main">
  <authors>
    <author>DTU</author>
  </authors>
  <commentList>
    <comment ref="G5" authorId="0">
      <text>
        <r>
          <rPr>
            <sz val="9"/>
            <color indexed="81"/>
            <rFont val="Tahoma"/>
            <family val="2"/>
          </rPr>
          <t xml:space="preserve">Điểm chuyên cần
</t>
        </r>
      </text>
    </comment>
    <comment ref="H5" authorId="0">
      <text>
        <r>
          <rPr>
            <sz val="9"/>
            <color indexed="81"/>
            <rFont val="Tahoma"/>
            <family val="2"/>
          </rPr>
          <t xml:space="preserve">Điểm thái độ, thảo luận
</t>
        </r>
      </text>
    </comment>
    <comment ref="I5" authorId="0">
      <text>
        <r>
          <rPr>
            <sz val="9"/>
            <color indexed="81"/>
            <rFont val="Tahoma"/>
            <family val="2"/>
          </rPr>
          <t xml:space="preserve">Điểm kiểm tra thường kỳ
</t>
        </r>
      </text>
    </comment>
    <comment ref="J5" authorId="0">
      <text>
        <r>
          <rPr>
            <sz val="9"/>
            <color indexed="81"/>
            <rFont val="Tahoma"/>
            <family val="2"/>
          </rPr>
          <t xml:space="preserve">Điểm bài tập về nhà
</t>
        </r>
      </text>
    </comment>
    <comment ref="K5" authorId="0">
      <text>
        <r>
          <rPr>
            <sz val="9"/>
            <color indexed="81"/>
            <rFont val="Tahoma"/>
            <family val="2"/>
          </rPr>
          <t xml:space="preserve">Điểm thực hành
</t>
        </r>
      </text>
    </comment>
    <comment ref="L5" authorId="0">
      <text>
        <r>
          <rPr>
            <sz val="9"/>
            <color indexed="81"/>
            <rFont val="Tahoma"/>
            <family val="2"/>
          </rPr>
          <t xml:space="preserve">Điểm kiểm tra giữa kỳ
</t>
        </r>
      </text>
    </comment>
    <comment ref="M5" authorId="0">
      <text>
        <r>
          <rPr>
            <sz val="9"/>
            <color indexed="81"/>
            <rFont val="Tahoma"/>
            <family val="2"/>
          </rPr>
          <t xml:space="preserve">Điểm bài thu hoạch cá nhân
</t>
        </r>
      </text>
    </comment>
    <comment ref="N5" authorId="0">
      <text>
        <r>
          <rPr>
            <sz val="9"/>
            <color indexed="81"/>
            <rFont val="Tahoma"/>
            <family val="2"/>
          </rPr>
          <t xml:space="preserve">Điểm bài thu hoạch nhóm
</t>
        </r>
      </text>
    </comment>
    <comment ref="O5" authorId="0">
      <text>
        <r>
          <rPr>
            <sz val="9"/>
            <color indexed="81"/>
            <rFont val="Tahoma"/>
            <family val="2"/>
          </rPr>
          <t xml:space="preserve">Điểm kiểm tra cuối kỳ
</t>
        </r>
      </text>
    </comment>
  </commentList>
</comments>
</file>

<file path=xl/comments4.xml><?xml version="1.0" encoding="utf-8"?>
<comments xmlns="http://schemas.openxmlformats.org/spreadsheetml/2006/main">
  <authors>
    <author>Phạm Ngọc Tĩnh</author>
    <author>Pham Ngoc Tinh</author>
  </authors>
  <commentList>
    <comment ref="L1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N2" authorId="1">
      <text/>
    </comment>
    <comment ref="N3" authorId="1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>
      <text/>
    </comment>
  </commentList>
</comments>
</file>

<file path=xl/comments5.xml><?xml version="1.0" encoding="utf-8"?>
<comments xmlns="http://schemas.openxmlformats.org/spreadsheetml/2006/main">
  <authors>
    <author>Phạm Ngọc Tĩnh</author>
    <author>Pham Ngoc Tinh</author>
  </authors>
  <commentList>
    <comment ref="L1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N2" authorId="1">
      <text/>
    </comment>
    <comment ref="N3" authorId="1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>
      <text/>
    </comment>
  </commentList>
</comments>
</file>

<file path=xl/comments6.xml><?xml version="1.0" encoding="utf-8"?>
<comments xmlns="http://schemas.openxmlformats.org/spreadsheetml/2006/main">
  <authors>
    <author>Administrator</author>
    <author>Home</author>
  </authors>
  <commentList>
    <comment ref="D522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THẾ MÔN SOFTWARE CONSTRUCTION</t>
        </r>
      </text>
    </comment>
    <comment ref="D535" authorId="1">
      <text>
        <r>
          <rPr>
            <b/>
            <sz val="8"/>
            <color indexed="81"/>
            <rFont val="Tahoma"/>
            <family val="2"/>
          </rPr>
          <t>ĐiỀU CHỈNH TÊN MÔN THEO TỜ TRÌNH CỦA KHOA ĐTQT (10/3/2011)</t>
        </r>
      </text>
    </comment>
  </commentList>
</comments>
</file>

<file path=xl/sharedStrings.xml><?xml version="1.0" encoding="utf-8"?>
<sst xmlns="http://schemas.openxmlformats.org/spreadsheetml/2006/main" count="2511" uniqueCount="1410">
  <si>
    <t>STT</t>
  </si>
  <si>
    <t>Ngày Sinh</t>
  </si>
  <si>
    <t>BỘ GIÁO DỤC &amp; ĐÀO TẠO</t>
  </si>
  <si>
    <t>TRƯỜNG ĐHDL DUY TÂN</t>
  </si>
  <si>
    <t>MÃ
SINH VIÊN</t>
  </si>
  <si>
    <t>HỌ VÀ</t>
  </si>
  <si>
    <t>TÊN</t>
  </si>
  <si>
    <t>GHI
CHÚ</t>
  </si>
  <si>
    <t>Phòng</t>
  </si>
  <si>
    <t>Số thí sinh</t>
  </si>
  <si>
    <t>Từ SBD</t>
  </si>
  <si>
    <t>Đến SBD</t>
  </si>
  <si>
    <t>mã môn</t>
  </si>
  <si>
    <t>cấp độ</t>
  </si>
  <si>
    <t>ngày</t>
  </si>
  <si>
    <t>giờ</t>
  </si>
  <si>
    <t>địa điểm</t>
  </si>
  <si>
    <t>ĐIỂM</t>
  </si>
  <si>
    <t xml:space="preserve">    BỘ GIÁO DỤC &amp; ĐÀO TẠO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</si>
  <si>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</si>
  <si>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</si>
  <si>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</si>
  <si>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</si>
  <si>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</si>
  <si>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</si>
  <si>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</si>
  <si>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</si>
  <si>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</si>
  <si>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</si>
  <si>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</si>
  <si>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</si>
  <si>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HP - Số chứng từ</t>
  </si>
  <si>
    <t>Stt</t>
  </si>
  <si>
    <t>Mã Số Sv</t>
  </si>
  <si>
    <t>Họ Và Tên</t>
  </si>
  <si>
    <t>Tên</t>
  </si>
  <si>
    <t>Biên Lai Học Ghép</t>
  </si>
  <si>
    <t>Lớp môn học</t>
  </si>
  <si>
    <t>Lớp sinh hoạt</t>
  </si>
  <si>
    <t>LỚP MÔN HỌC</t>
  </si>
  <si>
    <t>LỚP SINH HOẠT</t>
  </si>
  <si>
    <t>P</t>
  </si>
  <si>
    <t>IDTT</t>
  </si>
  <si>
    <t>MÔN:</t>
  </si>
  <si>
    <t>SỐ TÍN CHỈ:</t>
  </si>
  <si>
    <t>MÃ MÔN:</t>
  </si>
  <si>
    <t>HỌC KỲ:</t>
  </si>
  <si>
    <t>LẦN THI:</t>
  </si>
  <si>
    <t>A</t>
  </si>
  <si>
    <t>Q</t>
  </si>
  <si>
    <t>H</t>
  </si>
  <si>
    <t>F</t>
  </si>
  <si>
    <t>ĐIỂM
T. KẾT</t>
  </si>
  <si>
    <t>ĐIỂM
CHỮ</t>
  </si>
  <si>
    <t>Sáu</t>
  </si>
  <si>
    <t>L</t>
  </si>
  <si>
    <t>M</t>
  </si>
  <si>
    <t>I</t>
  </si>
  <si>
    <t>G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</si>
  <si>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</si>
  <si>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</si>
  <si>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</si>
  <si>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</si>
  <si>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</si>
  <si>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</si>
  <si>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</si>
  <si>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</si>
  <si>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</si>
  <si>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</si>
  <si>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</si>
  <si>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</si>
  <si>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</si>
  <si>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</si>
  <si>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</si>
  <si>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</si>
  <si>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</si>
  <si>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</si>
  <si>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</si>
  <si>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</si>
  <si>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</si>
  <si>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</si>
  <si>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</si>
  <si>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</si>
  <si>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</si>
  <si>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</si>
  <si>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</si>
  <si>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</si>
  <si>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</si>
  <si>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</si>
  <si>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</si>
  <si>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</si>
  <si>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</si>
  <si>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</si>
  <si>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</si>
  <si>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</si>
  <si>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</si>
  <si>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</si>
  <si>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</si>
  <si>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</si>
  <si>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</si>
  <si>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</si>
  <si>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</si>
  <si>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</si>
  <si>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</si>
  <si>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</si>
  <si>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</si>
  <si>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</si>
  <si>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</si>
  <si>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</si>
  <si>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</si>
  <si>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</si>
  <si>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</si>
  <si>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</si>
  <si>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</si>
  <si>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</si>
  <si>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</si>
  <si>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</si>
  <si>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</si>
  <si>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</si>
  <si>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</si>
  <si>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</si>
  <si>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</si>
  <si>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</si>
  <si>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</si>
  <si>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</si>
  <si>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</si>
  <si>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</si>
  <si>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</si>
  <si>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</si>
  <si>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</si>
  <si>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</si>
  <si>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</si>
  <si>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</si>
  <si>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</si>
  <si>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</si>
  <si>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</si>
  <si>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</si>
  <si>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</si>
  <si>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</si>
  <si>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</si>
  <si>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</si>
  <si>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</si>
  <si>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</si>
  <si>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</si>
  <si>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</si>
  <si>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</si>
  <si>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</si>
  <si>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</si>
  <si>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</si>
  <si>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</si>
  <si>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</si>
  <si>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</si>
  <si>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</si>
  <si>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</si>
  <si>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</si>
  <si>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</si>
  <si>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>MÃ MÔN HỌC</t>
  </si>
  <si>
    <t>TÊN MÔN HỌC</t>
  </si>
  <si>
    <t>Số Tín Chỉ</t>
  </si>
  <si>
    <t>Cụ Thể</t>
  </si>
  <si>
    <t>LT</t>
  </si>
  <si>
    <t>TH</t>
  </si>
  <si>
    <t>Mã (chuyên) Ngành</t>
  </si>
  <si>
    <t>Số Hiệu Môn</t>
  </si>
  <si>
    <t>HÓA MÔI TRƯỜNG</t>
  </si>
  <si>
    <t xml:space="preserve">               TRƯỜNG ĐH DUY TÂN</t>
  </si>
  <si>
    <t>ĐIỂM QUÁ TRÌNH HỌC TẬP &amp; KTHP</t>
  </si>
  <si>
    <t>BẢNG THỐNG KÊ SỐ LIỆU</t>
  </si>
  <si>
    <t>NỘI DUNG THỐNG KÊ</t>
  </si>
  <si>
    <t>SỐ
LƯỢNG</t>
  </si>
  <si>
    <t>TỶ LỆ
(%)</t>
  </si>
  <si>
    <t>TỔNG CỘNG :</t>
  </si>
  <si>
    <t>NGƯỜI LẬP</t>
  </si>
  <si>
    <t>KIỂM TRA</t>
  </si>
  <si>
    <t>LÃNH ĐẠO KHOA</t>
  </si>
  <si>
    <t>ThS. Nguyễn Ân</t>
  </si>
  <si>
    <t>CHE 309</t>
  </si>
  <si>
    <t>ttttt</t>
  </si>
  <si>
    <t>TỔNG PHÒNG</t>
  </si>
  <si>
    <t>STT bắt đầu</t>
  </si>
  <si>
    <t>khối lớp</t>
  </si>
  <si>
    <t xml:space="preserve">mã số </t>
  </si>
  <si>
    <t>cột vlk HP</t>
  </si>
  <si>
    <t xml:space="preserve">         BỘ GIÁO DỤC &amp; ĐÀO TẠO</t>
  </si>
  <si>
    <t xml:space="preserve">         TRƯỜNG ĐH DUY TÂN</t>
  </si>
  <si>
    <t>Lần thi : 2</t>
  </si>
  <si>
    <t>SỐ CHỨNG TỪ</t>
  </si>
  <si>
    <t>ĐỂM THI L2</t>
  </si>
  <si>
    <t>209 Phan Thanh</t>
  </si>
  <si>
    <t>313/1</t>
  </si>
  <si>
    <t>id cs</t>
  </si>
  <si>
    <t>XLY HP</t>
  </si>
  <si>
    <t>hphi -khtc</t>
  </si>
  <si>
    <t>Võ Quốc Toàn</t>
  </si>
  <si>
    <t>3.5ha Hòa Khánh Nam</t>
  </si>
  <si>
    <t>AHI 391</t>
  </si>
  <si>
    <t>LỊCH SỬ KIẾN TRÚC PĐ &amp; VIỆT NAM</t>
  </si>
  <si>
    <t>AHI 392</t>
  </si>
  <si>
    <t>LỊCH SỬ KIẾN TRÚC PHƯƠNG TÂY</t>
  </si>
  <si>
    <t>AHI 394</t>
  </si>
  <si>
    <t>LỊCH SỬ (PHÁT TRIỂN) ĐÔ THỊ</t>
  </si>
  <si>
    <t>ARC 101</t>
  </si>
  <si>
    <t>CƠ SỞ KIẾN TRÚC 1</t>
  </si>
  <si>
    <t>ARC 102</t>
  </si>
  <si>
    <t>CƠ SỞ KIẾN TRÚC 2</t>
  </si>
  <si>
    <t>ARC 112</t>
  </si>
  <si>
    <t>HÌNH HỌA 2</t>
  </si>
  <si>
    <t>ARC 116</t>
  </si>
  <si>
    <t>HÌNH HỌA MỸ THUẬT 1</t>
  </si>
  <si>
    <t>ARC 117</t>
  </si>
  <si>
    <t>HÌNH HỌA MỸ THUẬT 2</t>
  </si>
  <si>
    <t>ARC 200</t>
  </si>
  <si>
    <t>LÝ THUYẾT KIẾN TRÚC</t>
  </si>
  <si>
    <t>ARC 201</t>
  </si>
  <si>
    <t>CẤU TẠO KIẾN TRÚC 1</t>
  </si>
  <si>
    <t>ARC 216</t>
  </si>
  <si>
    <t>HÌNH HỌA MỸ THUẬT 3</t>
  </si>
  <si>
    <t>ARC 245</t>
  </si>
  <si>
    <t>ĐỒ ÁN CƠ SỞ 1</t>
  </si>
  <si>
    <t>ARC 246</t>
  </si>
  <si>
    <t>ĐỒ ÁN CƠ SỞ 2</t>
  </si>
  <si>
    <t>ARC 252</t>
  </si>
  <si>
    <t>KIẾN TRÚC NHÀ Ở</t>
  </si>
  <si>
    <t>ARC 261</t>
  </si>
  <si>
    <t>VẼ GHI</t>
  </si>
  <si>
    <t>ARC 265</t>
  </si>
  <si>
    <t>CƠ SỞ TẠO HÌNH KIẾN TRÚC</t>
  </si>
  <si>
    <t>ARC 272</t>
  </si>
  <si>
    <t>KIẾN TRÚC NHÀ CÔNG CỘNG</t>
  </si>
  <si>
    <t>ARC 278</t>
  </si>
  <si>
    <t>ĐỒ ÁN KIẾN TRÚC DÂN DỤNG 1</t>
  </si>
  <si>
    <t>ARC 279</t>
  </si>
  <si>
    <t>ĐỒ ÁN KIẾN TRÚC DÂN DỤNG 2</t>
  </si>
  <si>
    <t>ARC 296</t>
  </si>
  <si>
    <t>TRANH TÀI GIẢI PHÁP PBL</t>
  </si>
  <si>
    <t>ARC 303</t>
  </si>
  <si>
    <t>KIẾN TRÚC CÔNG NGHIỆP</t>
  </si>
  <si>
    <t>ARC 328</t>
  </si>
  <si>
    <t>ĐỒ ÁN KIẾN TRÚC DÂN DỤNG 3</t>
  </si>
  <si>
    <t>ARC 329</t>
  </si>
  <si>
    <t>ĐỒ ÁN KIẾN TRÚC DÂN DỤNG 4</t>
  </si>
  <si>
    <t>ARC 348</t>
  </si>
  <si>
    <t>THỰC TẬP NHẬN THỨC</t>
  </si>
  <si>
    <t>ARC 361</t>
  </si>
  <si>
    <t>THIẾT KẾ NHANH 1</t>
  </si>
  <si>
    <t>ARC 362</t>
  </si>
  <si>
    <t>THIẾT KẾ NHANH 2</t>
  </si>
  <si>
    <t>ARC 378</t>
  </si>
  <si>
    <t>ĐỒ ÁN KIẾN TRÚC DÂN DỤNG 5</t>
  </si>
  <si>
    <t>ARC 387</t>
  </si>
  <si>
    <t>ĐỒ ÁN KIẾN TRÚC CÔNG NGHIỆP</t>
  </si>
  <si>
    <t>ARC 388</t>
  </si>
  <si>
    <t>ĐỒ ÁN KIẾN TRÚC CÔNG NGHIỆP 1</t>
  </si>
  <si>
    <t>ARC 389</t>
  </si>
  <si>
    <t>ĐỒ ÁN KIẾN TRÚC CÔNG NGHIỆP 2</t>
  </si>
  <si>
    <t>ARC 391</t>
  </si>
  <si>
    <t>KIẾN TRÚC XÂY DỰNG DD &amp; CN</t>
  </si>
  <si>
    <t>ARC 392</t>
  </si>
  <si>
    <t>KIẾN TRÚC CHO XÂY DỰNG</t>
  </si>
  <si>
    <t>ARC 396</t>
  </si>
  <si>
    <t>ARC 401</t>
  </si>
  <si>
    <t>CẤU TẠO KIẾN TRÚC 2</t>
  </si>
  <si>
    <t>ARC 405</t>
  </si>
  <si>
    <t>KỸ THUẬT (THIẾT KẾ) ĐÔ THỊ</t>
  </si>
  <si>
    <t>ARC 415</t>
  </si>
  <si>
    <t>ĐỒ ÁN QUY HOẠCH</t>
  </si>
  <si>
    <t>ARC 416</t>
  </si>
  <si>
    <t>QUY HOẠCH 1</t>
  </si>
  <si>
    <t>ARC 417</t>
  </si>
  <si>
    <t>ĐỒ ÁN QUY HOẠCH 1</t>
  </si>
  <si>
    <t>ARC 418</t>
  </si>
  <si>
    <t>QUY HOẠCH 2</t>
  </si>
  <si>
    <t>ARC 419</t>
  </si>
  <si>
    <t>ĐỒ ÁN QUY HOẠCH 2</t>
  </si>
  <si>
    <t>ARC 428</t>
  </si>
  <si>
    <t>ĐỒ ÁN KIẾN TRÚC DÂN DỤNG 6</t>
  </si>
  <si>
    <t>ARC 446</t>
  </si>
  <si>
    <t>ĐỒ ÁN TỔNG HỢP</t>
  </si>
  <si>
    <t>ARC 447</t>
  </si>
  <si>
    <t>ĐỒ ÁN TỐT NGHIỆP</t>
  </si>
  <si>
    <t>ARC 448</t>
  </si>
  <si>
    <t>THỰC TẬP TỐT NGHIỆP</t>
  </si>
  <si>
    <t>ARC 449</t>
  </si>
  <si>
    <t>KHÓA LUẬN TỐT NGHIỆP</t>
  </si>
  <si>
    <t>ARC 455</t>
  </si>
  <si>
    <t>QUY HOẠCH ĐÔ THỊ</t>
  </si>
  <si>
    <t>ARC 460</t>
  </si>
  <si>
    <t>CẢNH QUAN KIẾN TRÚC</t>
  </si>
  <si>
    <t>ARC 496</t>
  </si>
  <si>
    <t>ART 111</t>
  </si>
  <si>
    <t>FOUNDATION DESIGN STUDIO</t>
  </si>
  <si>
    <t>ART 151</t>
  </si>
  <si>
    <t>VẼ MỸ THUẬT 1</t>
  </si>
  <si>
    <t>ART 161</t>
  </si>
  <si>
    <t>ĐỊNH LUẬT XA GẦN TRONG ĐỒ HỌA</t>
  </si>
  <si>
    <t>ART 201</t>
  </si>
  <si>
    <t>VẼ MỸ THUẬT 2</t>
  </si>
  <si>
    <t>ART 202</t>
  </si>
  <si>
    <t>VẼ MỸ THUẬT 2 DÀNH CHO ĐỒ HỌA</t>
  </si>
  <si>
    <t>ART 203</t>
  </si>
  <si>
    <t>TYPOGRAPHY</t>
  </si>
  <si>
    <t>ART 205</t>
  </si>
  <si>
    <t>DESIGN CREATIVITY &amp; COGNITION</t>
  </si>
  <si>
    <t>ART 213</t>
  </si>
  <si>
    <t>ĐẠC HỌA</t>
  </si>
  <si>
    <t>ART 221</t>
  </si>
  <si>
    <t>PHOTOGRAPHY</t>
  </si>
  <si>
    <t>ART 251</t>
  </si>
  <si>
    <t>VẼ MỸ THUẬT 3</t>
  </si>
  <si>
    <t>ART 270</t>
  </si>
  <si>
    <t>HÌNH KHỐI &amp; MÀU SẮC</t>
  </si>
  <si>
    <t>ART 271</t>
  </si>
  <si>
    <t>ĐIÊU KHẮC</t>
  </si>
  <si>
    <t>ART 301</t>
  </si>
  <si>
    <t>VẼ MỸ THUẬT 4</t>
  </si>
  <si>
    <t>ART 341</t>
  </si>
  <si>
    <t>BRAND DESIGN STUDIO</t>
  </si>
  <si>
    <t>ART 343</t>
  </si>
  <si>
    <t>THIẾT KẾ ẤN PHẨM</t>
  </si>
  <si>
    <t>ART 386</t>
  </si>
  <si>
    <t>NGHỆ THUẬT CHIẾU SÁNG</t>
  </si>
  <si>
    <t>CIE 340</t>
  </si>
  <si>
    <t>MÔI TRƯỜNG XÂY DỰNG</t>
  </si>
  <si>
    <t>CIE 341</t>
  </si>
  <si>
    <t>THÔNG GIÓ</t>
  </si>
  <si>
    <t>DMS 221</t>
  </si>
  <si>
    <t>CORELDRAW &amp; ADOBE ILLUSTRATOR</t>
  </si>
  <si>
    <t>DMS 231</t>
  </si>
  <si>
    <t>ADOBE PHOTOSHOP</t>
  </si>
  <si>
    <t>DMS 271</t>
  </si>
  <si>
    <t>GAME DESIGN &amp; DEVELOPMENT STUDIO 1</t>
  </si>
  <si>
    <t>DMS 296</t>
  </si>
  <si>
    <t>ĐỒ ÁN CDIO</t>
  </si>
  <si>
    <t>DMS 341</t>
  </si>
  <si>
    <t>3D MODELING &amp; ANIMATIONS</t>
  </si>
  <si>
    <t>DMS 344</t>
  </si>
  <si>
    <t>3DS MAX</t>
  </si>
  <si>
    <t>DMS 348</t>
  </si>
  <si>
    <t>DMS 349</t>
  </si>
  <si>
    <t>THI TỐT NGHIỆP</t>
  </si>
  <si>
    <t>DMS 365</t>
  </si>
  <si>
    <t>VIDEO &amp; AUDIO FUNDAMENTALS</t>
  </si>
  <si>
    <t>DMS 371</t>
  </si>
  <si>
    <t>GAME DESIGN &amp; DEVELOPMENT STUDIO 2</t>
  </si>
  <si>
    <t>DMS 396</t>
  </si>
  <si>
    <t>DMS 441</t>
  </si>
  <si>
    <t>ADVANCED 3D MODELING &amp; ANIMATIONS</t>
  </si>
  <si>
    <t>DMS 444</t>
  </si>
  <si>
    <t>3DS MAX NÂNG CAO</t>
  </si>
  <si>
    <t>DMS 448</t>
  </si>
  <si>
    <t>DMS 449</t>
  </si>
  <si>
    <t>DMS 460</t>
  </si>
  <si>
    <t>TYPE &amp; IMAGE IN MOTION(ADOBE AFTER EFFECT)</t>
  </si>
  <si>
    <t>DMS 464</t>
  </si>
  <si>
    <t>FILMMAKING, VIDEO &amp; MEDIA PRACTICES</t>
  </si>
  <si>
    <t>DMS 496</t>
  </si>
  <si>
    <t>DTE-ARC 102</t>
  </si>
  <si>
    <t>HƯỚNG NGHIỆP 1</t>
  </si>
  <si>
    <t>DTE-ARC 152</t>
  </si>
  <si>
    <t>HƯỚNG NGHIỆP 2</t>
  </si>
  <si>
    <t>DTE-ARC 202</t>
  </si>
  <si>
    <t>HƯỚNG NGHIỆP 3</t>
  </si>
  <si>
    <t>DTE-EVR 102</t>
  </si>
  <si>
    <t>DTE-EVR 152</t>
  </si>
  <si>
    <t>DTE-EVR 202</t>
  </si>
  <si>
    <t>ECL 301</t>
  </si>
  <si>
    <t>ĐẠI CƯƠNG SINH THÁI HỌC</t>
  </si>
  <si>
    <t>ECL 352</t>
  </si>
  <si>
    <t>SINH THÁI HẢI DƯƠNG</t>
  </si>
  <si>
    <t>ECL 394</t>
  </si>
  <si>
    <t>MÔI TRƯỜNG VI KHÍ HẬU</t>
  </si>
  <si>
    <t>ECL 420</t>
  </si>
  <si>
    <t>CÁC VS &amp; HỢP CHẤT GÂY ONMT NƯỚC &amp; VEN BỜ</t>
  </si>
  <si>
    <t>ECO 391</t>
  </si>
  <si>
    <t>KINH TẾ MÔI TRƯỜNG</t>
  </si>
  <si>
    <t>ES 101</t>
  </si>
  <si>
    <t>CHẠY NGẮN &amp; BÀI THỂ DỤC TAY KHÔNG</t>
  </si>
  <si>
    <t>ES 102</t>
  </si>
  <si>
    <t>CHẠY BỀN &amp; NHẢY XA</t>
  </si>
  <si>
    <t>ES 221</t>
  </si>
  <si>
    <t>BÓNG ĐÁ SƠ CẤP</t>
  </si>
  <si>
    <t>ES 222</t>
  </si>
  <si>
    <t>BÓNG RỔ SƠ CẤP</t>
  </si>
  <si>
    <t>ES 223</t>
  </si>
  <si>
    <t>BÓNG CHUYỀN SƠ CẤP</t>
  </si>
  <si>
    <t>ES 226</t>
  </si>
  <si>
    <t>CẦU LÔNG SƠ CẤP</t>
  </si>
  <si>
    <t>ES 271</t>
  </si>
  <si>
    <t>BÓNG ĐÁ CAO CẤP</t>
  </si>
  <si>
    <t>ES 272</t>
  </si>
  <si>
    <t>BÓNG RỔ CAO CẤP</t>
  </si>
  <si>
    <t>ES 273</t>
  </si>
  <si>
    <t>BÓNG CHUYỀN CAO CẤP</t>
  </si>
  <si>
    <t>ES 276</t>
  </si>
  <si>
    <t>CẦU LÔNG CAO CẤP</t>
  </si>
  <si>
    <t>ES 303</t>
  </si>
  <si>
    <t>ĐIỀN KINH TỔNG HỢP</t>
  </si>
  <si>
    <t>EVR 101</t>
  </si>
  <si>
    <t>ĐẠI CƯƠNG CÔNG NGHỆ MÔI TRƯỜNG</t>
  </si>
  <si>
    <t>EVR 103</t>
  </si>
  <si>
    <t>MÔI TRƯỜNG &amp; PHÁT TRIỂN</t>
  </si>
  <si>
    <t>EVR 205</t>
  </si>
  <si>
    <t>SỨC KHỎE MÔI TRƯỜNG</t>
  </si>
  <si>
    <t>EVR 248</t>
  </si>
  <si>
    <t>EVR 296</t>
  </si>
  <si>
    <t>EVR 348</t>
  </si>
  <si>
    <t>EVR 349</t>
  </si>
  <si>
    <t>EVR 350</t>
  </si>
  <si>
    <t>ISO 14000 &amp; KIỂM TOÁN MÔI TRƯỜNG</t>
  </si>
  <si>
    <t>EVR 353</t>
  </si>
  <si>
    <t>SỨC KHỎE &amp; MÔI TRƯỜNG TRONG Y TẾ</t>
  </si>
  <si>
    <t>EVR 354</t>
  </si>
  <si>
    <t>QUAN TRẮC &amp; KHẢO SÁT MÔI TRƯỜNG</t>
  </si>
  <si>
    <t>EVR 355</t>
  </si>
  <si>
    <t>PHÂN TÍCH BẰNG CÔNG CỤ</t>
  </si>
  <si>
    <t>EVR 396</t>
  </si>
  <si>
    <t>EVR 405</t>
  </si>
  <si>
    <t xml:space="preserve">QUẢN LÝ MÔI TRƯỜNG ĐÔ THỊ &amp; CÔNG NGHIỆP </t>
  </si>
  <si>
    <t>EVR 406</t>
  </si>
  <si>
    <t>QUẢN LÝ TÀI NGUYÊN ĐẤT</t>
  </si>
  <si>
    <t>EVR 407</t>
  </si>
  <si>
    <t>QUẢN LÝ TÀI NGUYÊN NƯỚC</t>
  </si>
  <si>
    <t>EVR 408</t>
  </si>
  <si>
    <t>BIẾN ĐỔI KHÍ HẬU &amp; PHÁT TRIỂN BỀN VỮNG</t>
  </si>
  <si>
    <t>EVR 414</t>
  </si>
  <si>
    <t>KỸ THUẬT KIỂM SOÁT ONMT ĐẤT</t>
  </si>
  <si>
    <t>EVR 415</t>
  </si>
  <si>
    <t>QUẢN LÝ TÀI NGUYÊN RỪNG</t>
  </si>
  <si>
    <t>EVR 434</t>
  </si>
  <si>
    <t>KỸ THUẬT KS ONKK, TIẾNG ỒN &amp; PHÓNG XẠ</t>
  </si>
  <si>
    <t>EVR 447</t>
  </si>
  <si>
    <t>EVR 448</t>
  </si>
  <si>
    <t>EVR 449</t>
  </si>
  <si>
    <t>EVR 450</t>
  </si>
  <si>
    <t>ĐÁNH GIÁ TÁC ĐỘNG MÔI TRƯỜNG &amp; RỦI RO</t>
  </si>
  <si>
    <t>EVR 453</t>
  </si>
  <si>
    <t>ĐÁNH GIÁ TĐ CỦA MT LÊN SK CON NGƯỜI</t>
  </si>
  <si>
    <t>EVR 455</t>
  </si>
  <si>
    <t>MÔ HÌNH HÓA MÔI TRƯỜNG</t>
  </si>
  <si>
    <t>EVR 456</t>
  </si>
  <si>
    <t>QUẢN LÝ MÔI TRƯỜNG &amp; TÀI NGUYÊN</t>
  </si>
  <si>
    <t>EVR 457</t>
  </si>
  <si>
    <t>QUẢN LÝ MÔI TRƯỜNG BIỂN</t>
  </si>
  <si>
    <t>EVR 496</t>
  </si>
  <si>
    <t>EVR 497</t>
  </si>
  <si>
    <t>EVR 499</t>
  </si>
  <si>
    <t>FSH 161</t>
  </si>
  <si>
    <t>VĂN HÓA TRANG PHỤC NGƯỜI VIỆT</t>
  </si>
  <si>
    <t>GEO 311</t>
  </si>
  <si>
    <t>ĐỊA LÝ VIỆT NAM</t>
  </si>
  <si>
    <t>GEO 372</t>
  </si>
  <si>
    <t>ĐỊA LÝ KINH TẾ XÃ HỘI THẾ GIỚI</t>
  </si>
  <si>
    <t>GLY 290</t>
  </si>
  <si>
    <t>CÁC QUY TRÌNH CHUYỂN DỊCH CỦA ĐẤT</t>
  </si>
  <si>
    <t>HYD 393</t>
  </si>
  <si>
    <t>KỸ THUẬT XỬ LÝ NƯỚC CẤP</t>
  </si>
  <si>
    <t>HYD 398</t>
  </si>
  <si>
    <t>KỸ THUẬT XỬ LÝ NƯỚC THẢI</t>
  </si>
  <si>
    <t>HYD 443</t>
  </si>
  <si>
    <t>KỸ NGHỆ ĐẢM BẢO CHẤT LƯỢNG NƯỚC</t>
  </si>
  <si>
    <t>IE 109</t>
  </si>
  <si>
    <t>CÁC QUÁ TRÌNH SẢN XUẤT CƠ BẢN</t>
  </si>
  <si>
    <t>IE 409</t>
  </si>
  <si>
    <t>CÁC QUY TRÌNH SẢN XUẤT SẠCH</t>
  </si>
  <si>
    <t>IS 439</t>
  </si>
  <si>
    <t>HỆ THỐNG THÔNG TIN ĐỊA LÝ (GIS)</t>
  </si>
  <si>
    <t>ITD 201</t>
  </si>
  <si>
    <t>CƠ SỞ THIẾT KẾ NỘI THẤT</t>
  </si>
  <si>
    <t>ITD 250</t>
  </si>
  <si>
    <t>LÝ THUYẾT THIẾT KẾ NỘI THẤT</t>
  </si>
  <si>
    <t>ITD 395</t>
  </si>
  <si>
    <t>ĐỒ ÁN KIẾN TRÚC NỘI THẤT 1</t>
  </si>
  <si>
    <t>ITD 396</t>
  </si>
  <si>
    <t>ĐỒ ÁN KIẾN TRÚC NỘI THẤT 2</t>
  </si>
  <si>
    <t>ITD 403</t>
  </si>
  <si>
    <t>VẬT LIỆU THIẾT KẾ NỘI THẤT</t>
  </si>
  <si>
    <t>ITD 405</t>
  </si>
  <si>
    <t>LỊCH SỬ THIẾT KẾ NỘI THẤT</t>
  </si>
  <si>
    <t>ITD 445</t>
  </si>
  <si>
    <t>ĐỒ ÁN KIẾN TRÚC NỘI THẤT 3</t>
  </si>
  <si>
    <t>ITD 446</t>
  </si>
  <si>
    <t>ĐỒ ÁN KIẾN TRÚC NỘI THẤT 4</t>
  </si>
  <si>
    <t>ITD 447</t>
  </si>
  <si>
    <t>ITD 448</t>
  </si>
  <si>
    <t>ITD 449</t>
  </si>
  <si>
    <t>LAW 391</t>
  </si>
  <si>
    <t>LUẬT &amp; CHÍNH SÁCH MÔI TRƯỜNG</t>
  </si>
  <si>
    <t>MEC 206</t>
  </si>
  <si>
    <t>CƠ KHÍ ĐẠI CƯƠNG</t>
  </si>
  <si>
    <t>PSY 111</t>
  </si>
  <si>
    <t>NGUYÊN LÝ THỊ GIÁC</t>
  </si>
  <si>
    <t>PHY 306</t>
  </si>
  <si>
    <t>CƠ SỞ VẬT LÝ KIẾN TRÚC 1</t>
  </si>
  <si>
    <t>PHY 307</t>
  </si>
  <si>
    <t>CƠ SỞ VẬT LÝ KIẾN TRÚC 2</t>
  </si>
  <si>
    <t>TOX 301</t>
  </si>
  <si>
    <t>CĂN BẢN VỀ ĐỘC HỌC</t>
  </si>
  <si>
    <t>TOX 405</t>
  </si>
  <si>
    <t>QUẢN LÝ CHẤT THẢI NGUY HẠI</t>
  </si>
  <si>
    <t>TOX 423</t>
  </si>
  <si>
    <t>KỸ THUẬT &amp; QUẢN LÝ CHẤT THẢI RẮN</t>
  </si>
  <si>
    <t>THR 391</t>
  </si>
  <si>
    <t>KỸ THUẬT TRUYỀN NHIỆT &amp; CHUYỂN KHỐI</t>
  </si>
  <si>
    <t>PHÒNG ĐÀO TẠO ĐH &amp; SAU ĐH</t>
  </si>
  <si>
    <t>ĐIỂM SV XEM NẾU THẮC MẮC LIÊN HỆ MAIL: vqt205@gmail.com( Thầy Toàn)</t>
  </si>
  <si>
    <t>Số sinh viên nợ :</t>
  </si>
  <si>
    <t>Số sinh viên đạt :</t>
  </si>
  <si>
    <t>Thời gian : 31/07/2016</t>
  </si>
  <si>
    <t>BCH 201</t>
  </si>
  <si>
    <t>HÓA SINH CĂN BẢN</t>
  </si>
  <si>
    <t>BCH 301</t>
  </si>
  <si>
    <t>HÓA SINH NÂNG CAO</t>
  </si>
  <si>
    <t>BIO 101</t>
  </si>
  <si>
    <t>SINH HỌC ĐẠI CƯƠNG</t>
  </si>
  <si>
    <t>CHE 100</t>
  </si>
  <si>
    <t>HÓA HỌC ĐẠI CƯƠNG CƠ SỞ</t>
  </si>
  <si>
    <t>CHE 101</t>
  </si>
  <si>
    <t>HÓA HỌC ĐẠI CƯƠNG</t>
  </si>
  <si>
    <t>CHE 202</t>
  </si>
  <si>
    <t>HÓA VÔ CƠ</t>
  </si>
  <si>
    <t>CHE 203</t>
  </si>
  <si>
    <t>HÓA HỮU CƠ</t>
  </si>
  <si>
    <t>CHE 215</t>
  </si>
  <si>
    <t>HÓA PHÂN TÍCH</t>
  </si>
  <si>
    <t>CHE 230</t>
  </si>
  <si>
    <t>ĐỒNG PHÂN VÀ CÁC HỢP CHẤT HỮU CƠ VÀ TÁC DỤNG SINH HỌC</t>
  </si>
  <si>
    <t>CHE 254</t>
  </si>
  <si>
    <t>HÓA LÝ CĂN BẢN</t>
  </si>
  <si>
    <t>CHE 260</t>
  </si>
  <si>
    <t>PHỨC CHẤT VÀ GỐC TỰ DO TRONG Y DƯỢC</t>
  </si>
  <si>
    <t>CHE 263</t>
  </si>
  <si>
    <t>HÓA HỮU CƠ NÂNG CAO</t>
  </si>
  <si>
    <t>CHE 265</t>
  </si>
  <si>
    <t>HÓA PHÂN TÍCH NÂNG CAO</t>
  </si>
  <si>
    <t>CHE 273</t>
  </si>
  <si>
    <t>HÓA HỮU CƠ CHO DƯỢC</t>
  </si>
  <si>
    <t>CHE 274</t>
  </si>
  <si>
    <t>HÓA LÝ CHO DƯỢC</t>
  </si>
  <si>
    <t>CHE 371</t>
  </si>
  <si>
    <t>HÓA DƯỢC 1</t>
  </si>
  <si>
    <t>CHE 373</t>
  </si>
  <si>
    <t>HÓA DƯỢC 2</t>
  </si>
  <si>
    <t>CHE 473</t>
  </si>
  <si>
    <t>HÓA HỌC CỦA CÁC HỢP CHẤT CAO PHÂN TỬ TRONG DƯỢC HỌC</t>
  </si>
  <si>
    <t>LAW 403</t>
  </si>
  <si>
    <t>CƠ SỞ LUẬT KINH TẾ</t>
  </si>
  <si>
    <t>MTH 100</t>
  </si>
  <si>
    <t>TOÁN CAO CẤP C</t>
  </si>
  <si>
    <t>MTH 101</t>
  </si>
  <si>
    <t>TOÁN CAO CẤP C1</t>
  </si>
  <si>
    <t>MTH 102</t>
  </si>
  <si>
    <t>TOÁN CAO CẤP C2</t>
  </si>
  <si>
    <t>MTH 103</t>
  </si>
  <si>
    <t>TOÁN CAO CẤP A1</t>
  </si>
  <si>
    <t>MTH 104</t>
  </si>
  <si>
    <t>TOÁN CAO CẤP A2</t>
  </si>
  <si>
    <t>MTH 203</t>
  </si>
  <si>
    <t>TOÁN CAO CẤP A3</t>
  </si>
  <si>
    <t>MTH 233</t>
  </si>
  <si>
    <t>GIẢI TÍCH TRÊN NỀN TẢNG XÁC SUẤT 1</t>
  </si>
  <si>
    <t>MTH 283</t>
  </si>
  <si>
    <t>GIẢI TÍCH TRÊN NỀN TẢNG XÁC SUẤT 2</t>
  </si>
  <si>
    <t>MTH 293</t>
  </si>
  <si>
    <t>TOÁN LAPLACE</t>
  </si>
  <si>
    <t>MTH 554</t>
  </si>
  <si>
    <t>TOÁN HỌC TRONG CÔNG NGHỆ THÔNG TIN</t>
  </si>
  <si>
    <t>PHY 101</t>
  </si>
  <si>
    <t>VẬT LÝ ĐẠI CƯƠNG 1</t>
  </si>
  <si>
    <t>PHY 102</t>
  </si>
  <si>
    <t>VẬT LÝ ĐẠI CƯƠNG 2</t>
  </si>
  <si>
    <t>PHY 142</t>
  </si>
  <si>
    <t>VẬT LÝ ĐẠI CƯƠNG CHO Y-DƯỢC</t>
  </si>
  <si>
    <t>PHY 443</t>
  </si>
  <si>
    <t>MỘT SỐ PHƯƠNG PHÁP PHỔ</t>
  </si>
  <si>
    <t>STA 151</t>
  </si>
  <si>
    <t>LÝ THUYẾT XÁC SUẤT &amp; THỐNG KÊ TOÁN</t>
  </si>
  <si>
    <t>STA 212</t>
  </si>
  <si>
    <t>XÁC SUẤT &amp; GIẢI TÍCH CHO TÀI CHÍNH</t>
  </si>
  <si>
    <t>STA 571</t>
  </si>
  <si>
    <t>XÁC SUẤT &amp; THỐNG KÊ NÂNG CAO</t>
  </si>
  <si>
    <t>ID</t>
  </si>
  <si>
    <t>ROOM</t>
  </si>
  <si>
    <t>CHECK</t>
  </si>
  <si>
    <t>OK</t>
  </si>
  <si>
    <t>208/1</t>
  </si>
  <si>
    <t>208/2</t>
  </si>
  <si>
    <t>213/1</t>
  </si>
  <si>
    <t>213/2</t>
  </si>
  <si>
    <t>214/1</t>
  </si>
  <si>
    <t>214/2</t>
  </si>
  <si>
    <t>307/1</t>
  </si>
  <si>
    <t>307/2</t>
  </si>
  <si>
    <t>308/1</t>
  </si>
  <si>
    <t>308/2</t>
  </si>
  <si>
    <t>313/2</t>
  </si>
  <si>
    <t>314/1</t>
  </si>
  <si>
    <t>314/2</t>
  </si>
  <si>
    <t>407/1</t>
  </si>
  <si>
    <t>407/2</t>
  </si>
  <si>
    <t>408/1</t>
  </si>
  <si>
    <t>408/2</t>
  </si>
  <si>
    <t>413/1</t>
  </si>
  <si>
    <t>413/2</t>
  </si>
  <si>
    <t>414/1</t>
  </si>
  <si>
    <t>414/2</t>
  </si>
  <si>
    <t>401/1</t>
  </si>
  <si>
    <t>401/2</t>
  </si>
  <si>
    <t>501/1</t>
  </si>
  <si>
    <t>501/2</t>
  </si>
  <si>
    <t>801A</t>
  </si>
  <si>
    <t>801B</t>
  </si>
  <si>
    <t>901A</t>
  </si>
  <si>
    <t>901B</t>
  </si>
  <si>
    <t>1101/1</t>
  </si>
  <si>
    <t>1101/2</t>
  </si>
  <si>
    <t>302/1</t>
  </si>
  <si>
    <t>302/2</t>
  </si>
  <si>
    <t>304/1</t>
  </si>
  <si>
    <t>304/2</t>
  </si>
  <si>
    <t>310/1</t>
  </si>
  <si>
    <t>310/2</t>
  </si>
  <si>
    <t>510/1</t>
  </si>
  <si>
    <t>510/2</t>
  </si>
  <si>
    <t>510/3</t>
  </si>
  <si>
    <t>401/3</t>
  </si>
  <si>
    <t>501/3</t>
  </si>
  <si>
    <t>STA 277</t>
  </si>
  <si>
    <t>XÁC SUẤT &amp; THỐNG KÊ CHO MÔI TRƯỜNG</t>
  </si>
  <si>
    <t>DANH SÁCH SINH VIÊN ĐÓNG LỆ PHÍ THI LẦN 2 *  NĂM HỌC: 2015-2016</t>
  </si>
  <si>
    <t>Lần thi: 2</t>
  </si>
  <si>
    <t>Học kỳ: 2</t>
  </si>
  <si>
    <t>03 Quang Trung</t>
  </si>
  <si>
    <t>K334/4 Nguyễn Văn Linh</t>
  </si>
  <si>
    <t>137 Nguyễn Văn Linh</t>
  </si>
  <si>
    <t>ID 302</t>
  </si>
  <si>
    <t>THIẾT KẾ ĐỒ ĐẠC &amp; GIA CỤ</t>
  </si>
  <si>
    <t>FSE 101</t>
  </si>
  <si>
    <t>ĐẠI CƯƠNG KH &amp; CN THỰC PHẨM</t>
  </si>
  <si>
    <t>EVR 404</t>
  </si>
  <si>
    <t>QUẢN LÝ MÔI TRƯỜNG NN &amp; NÔNG THÔN</t>
  </si>
  <si>
    <t>DTE-FSE 102</t>
  </si>
  <si>
    <t>IS-PHY 101</t>
  </si>
  <si>
    <t>INTRODUCTION TO PHYSICS</t>
  </si>
  <si>
    <t>FSE 296</t>
  </si>
  <si>
    <t>ENG 381</t>
  </si>
  <si>
    <t>ANH VĂN CN MÔI TRƯỜNG NÂNG CAO</t>
  </si>
  <si>
    <t>DTE-FSE 152</t>
  </si>
  <si>
    <t>CHE 359</t>
  </si>
  <si>
    <t>HÓA THỰC PHẨM</t>
  </si>
  <si>
    <t>EVR 100</t>
  </si>
  <si>
    <t>KHOA HỌC MÔI TRƯỜNG</t>
  </si>
  <si>
    <t>ENG 331</t>
  </si>
  <si>
    <t>ANH VĂN CN MÔI TRƯỜNG</t>
  </si>
  <si>
    <t>EVR 413</t>
  </si>
  <si>
    <t>QUẢN LÝ TÀI NGUYÊN KHOÁNG SẢN</t>
  </si>
  <si>
    <t>THR 201</t>
  </si>
  <si>
    <t>NHIỆT ĐỘNG HỌC</t>
  </si>
  <si>
    <t>ID 330</t>
  </si>
  <si>
    <t>THẨM MỸ CÔNG NGHIỆP</t>
  </si>
  <si>
    <t>BẢNG ĐIỂM ĐÁNH GIÁ KẾT QUẢ HỌC TẬP * NĂM HỌC: 2018-2019</t>
  </si>
  <si>
    <t>ANA 201</t>
  </si>
  <si>
    <t>Giải Phẩu Học 1</t>
  </si>
  <si>
    <t>ANA 202</t>
  </si>
  <si>
    <t>Giải Phẩu Học 2</t>
  </si>
  <si>
    <t>ANA 203</t>
  </si>
  <si>
    <t>Mô Phôi</t>
  </si>
  <si>
    <t>BIO 213</t>
  </si>
  <si>
    <t>Sinh Lý Học</t>
  </si>
  <si>
    <t>BIO 220</t>
  </si>
  <si>
    <t>Cơ Sở Di Truyền Học</t>
  </si>
  <si>
    <t>BIO 221</t>
  </si>
  <si>
    <t>Di Truyền Học</t>
  </si>
  <si>
    <t>BPH 250</t>
  </si>
  <si>
    <t>Căn Bản Lý Sinh</t>
  </si>
  <si>
    <t>CR 250</t>
  </si>
  <si>
    <t>Nền Tảng Hệ Thống Máy Tính</t>
  </si>
  <si>
    <t>CR 424</t>
  </si>
  <si>
    <t>Lập Trình Ứng Dụng cho các Thiết Bị Di Động</t>
  </si>
  <si>
    <t>CS 100</t>
  </si>
  <si>
    <t>Giới Thiệu về Khoa Học Máy Tính</t>
  </si>
  <si>
    <t>CS 101</t>
  </si>
  <si>
    <t>Tin Học Đại Cương</t>
  </si>
  <si>
    <t>CS 201</t>
  </si>
  <si>
    <t>Tin Học Ứng Dụng</t>
  </si>
  <si>
    <t>CS 211</t>
  </si>
  <si>
    <t>Lập Trình Cơ Sở</t>
  </si>
  <si>
    <t>CS 223</t>
  </si>
  <si>
    <t>Mạng Internet &amp; Các Dịch Vụ</t>
  </si>
  <si>
    <t>CS 226</t>
  </si>
  <si>
    <t>Hệ Điều Hành Unix / Linux</t>
  </si>
  <si>
    <t>CS 246</t>
  </si>
  <si>
    <t>Đồ Án Cơ Sở Ngành: Khoa Học Máy Tính</t>
  </si>
  <si>
    <t>CS 252</t>
  </si>
  <si>
    <t>Mạng Máy Tính</t>
  </si>
  <si>
    <t>CS 297</t>
  </si>
  <si>
    <t>Đồ Án CDIO</t>
  </si>
  <si>
    <t>CS 303</t>
  </si>
  <si>
    <t>Phân Tích &amp; Thiết Kế Hệ Thống</t>
  </si>
  <si>
    <t>CS 311</t>
  </si>
  <si>
    <t>Lập Trình Hướng Đối Tượng</t>
  </si>
  <si>
    <t>CS 313</t>
  </si>
  <si>
    <t>Flash, Dreamweaver &amp; CSS/CSS2</t>
  </si>
  <si>
    <t>CS 314</t>
  </si>
  <si>
    <t>Lập Trình C trong Unix/Linux</t>
  </si>
  <si>
    <t>CS 316</t>
  </si>
  <si>
    <t>Giới Thiệu Cấu Trúc Dữ Liệu &amp; Giải Thuật</t>
  </si>
  <si>
    <t>CS 343</t>
  </si>
  <si>
    <t>Tin Học trong Kiến Trúc</t>
  </si>
  <si>
    <t>CS 345</t>
  </si>
  <si>
    <t>Đồ Án Chuyên Ngành: Công Nghệ Phần Mềm cho Cao Đẳng</t>
  </si>
  <si>
    <t>CS 346</t>
  </si>
  <si>
    <t>Đồ Án Chuyên Ngành: Kỹ Thuật Mạng cho Cao Đẳng</t>
  </si>
  <si>
    <t>CS 347</t>
  </si>
  <si>
    <t>CS 348</t>
  </si>
  <si>
    <t>Thực Tập Tốt Nghiệp</t>
  </si>
  <si>
    <t>CS 349</t>
  </si>
  <si>
    <t>Thi Tốt Nghiệp</t>
  </si>
  <si>
    <t>CS 353</t>
  </si>
  <si>
    <t>Phân Tích &amp; Thiết Kế Hướng Đối Tượng</t>
  </si>
  <si>
    <t>CS 366</t>
  </si>
  <si>
    <t>L.A.M.P. (Linux, Apache, MySQL, PHP)</t>
  </si>
  <si>
    <t>CS 372</t>
  </si>
  <si>
    <t>Quản Trị Mạng</t>
  </si>
  <si>
    <t>CS 376</t>
  </si>
  <si>
    <t>Giới Thiệu An Ninh Mạng</t>
  </si>
  <si>
    <t>CS 397</t>
  </si>
  <si>
    <t>CS 403</t>
  </si>
  <si>
    <t>Công Nghệ Phần Mềm</t>
  </si>
  <si>
    <t>CS 414</t>
  </si>
  <si>
    <t>Lập Trình Winforms: VB.NET / C#.NET</t>
  </si>
  <si>
    <t>CS 415</t>
  </si>
  <si>
    <t>Xử Lý Ảnh</t>
  </si>
  <si>
    <t>CS 416</t>
  </si>
  <si>
    <t>Cấu Trúc Dữ Liệu &amp; Giải Thuật Nâng Cao</t>
  </si>
  <si>
    <t>CS 417</t>
  </si>
  <si>
    <t>Trí Tuệ Nhân Tạo (Biểu Diễn &amp; Giải Thuật)</t>
  </si>
  <si>
    <t>CS 418</t>
  </si>
  <si>
    <t>Ngôn Ngữ Logic</t>
  </si>
  <si>
    <t>CS 419</t>
  </si>
  <si>
    <t>Ngôn Ngữ Hình Thức &amp; Automata</t>
  </si>
  <si>
    <t>CS 420</t>
  </si>
  <si>
    <t>Hệ Phân Tán (J2EE, .NET)</t>
  </si>
  <si>
    <t>CS 421</t>
  </si>
  <si>
    <t>Thiết Kế Mạng</t>
  </si>
  <si>
    <t>CS 423</t>
  </si>
  <si>
    <t>Mạng Internet Nâng Cao</t>
  </si>
  <si>
    <t>CS 426</t>
  </si>
  <si>
    <t>Chiến Tranh Thông Tin</t>
  </si>
  <si>
    <t>CS 427</t>
  </si>
  <si>
    <t>An Ninh Internet</t>
  </si>
  <si>
    <t>CS 428</t>
  </si>
  <si>
    <t>Tấn Công Mạng</t>
  </si>
  <si>
    <t>CS 429</t>
  </si>
  <si>
    <t>Phản Ứng Tình Huống Tấn Công Mạng</t>
  </si>
  <si>
    <t>CS 430</t>
  </si>
  <si>
    <t>Kỹ Nghệ Bảo Mật</t>
  </si>
  <si>
    <t>CS 434</t>
  </si>
  <si>
    <t>Công Cụ &amp; Phương Pháp Thiết Kế - Quản Lý (Phần Mềm)</t>
  </si>
  <si>
    <t>CS 445</t>
  </si>
  <si>
    <t>Đồ Án Chuyên Ngành: Tích Hợp Hệ Thống (COTS)</t>
  </si>
  <si>
    <t>CS 446</t>
  </si>
  <si>
    <t>Đồ Án Chuyên Ngành: Kỹ Thuật Mạng</t>
  </si>
  <si>
    <t>CS 447</t>
  </si>
  <si>
    <t>CS 448</t>
  </si>
  <si>
    <t>CS 449</t>
  </si>
  <si>
    <t>Khóa Luận Tốt Nghiệp</t>
  </si>
  <si>
    <t>CS 462</t>
  </si>
  <si>
    <t>Kiểm Thử &amp; Đảm Bảo Chất Lượng Phần Mềm</t>
  </si>
  <si>
    <t>CS 463</t>
  </si>
  <si>
    <t>Thiết Kế &amp; Tích Hợp Giao Diện</t>
  </si>
  <si>
    <t>CS 466</t>
  </si>
  <si>
    <t>Perl &amp; Python</t>
  </si>
  <si>
    <t>CSN 161</t>
  </si>
  <si>
    <t>Ẩm Thực Việt Nam - Lý Thuyết &amp; Thực Hành</t>
  </si>
  <si>
    <t>Hóa Học của các Hợp Chất Cao Phân Tử trong Dược Học</t>
  </si>
  <si>
    <t>DTE-HT 102</t>
  </si>
  <si>
    <t>Hướng Nghiệp 1</t>
  </si>
  <si>
    <t>DTE-HT 152</t>
  </si>
  <si>
    <t>Hướng Nghiệp 2</t>
  </si>
  <si>
    <t>DTE-HT 202</t>
  </si>
  <si>
    <t>Hướng Nghiệp 3</t>
  </si>
  <si>
    <t>DTE-IT 102</t>
  </si>
  <si>
    <t>DTE-IT 152</t>
  </si>
  <si>
    <t>DTE-IT 202</t>
  </si>
  <si>
    <t>DTE-MED 102</t>
  </si>
  <si>
    <t>DTE-MED 152</t>
  </si>
  <si>
    <t>DTE-NUR 102</t>
  </si>
  <si>
    <t>DTE-NUR 152</t>
  </si>
  <si>
    <t>DTE-NUR 202</t>
  </si>
  <si>
    <t>DTE-PHM 102</t>
  </si>
  <si>
    <t>DTE-PHM 152</t>
  </si>
  <si>
    <t>DTE-PHM 202</t>
  </si>
  <si>
    <t>FIN 413</t>
  </si>
  <si>
    <t>Quản Trị Tài Chính Khách Sạn</t>
  </si>
  <si>
    <t>FST 323</t>
  </si>
  <si>
    <t>Công Nghệ Thông Tin trong Doanh Nghiệp</t>
  </si>
  <si>
    <t>FST 438</t>
  </si>
  <si>
    <t>Phát Triển Thị Trường Du Lịch Miền Trung</t>
  </si>
  <si>
    <t>HOS 151</t>
  </si>
  <si>
    <t>Tổng Quan Ngành Lưu Trú</t>
  </si>
  <si>
    <t>HOS 250</t>
  </si>
  <si>
    <t>Tài Nguyên Du Lịch</t>
  </si>
  <si>
    <t>HOS 296</t>
  </si>
  <si>
    <t>Tranh Tài Giải Pháp PBL</t>
  </si>
  <si>
    <t>HOS 348</t>
  </si>
  <si>
    <t>Thực Tập Nghiệp Vụ</t>
  </si>
  <si>
    <t>HOS 349</t>
  </si>
  <si>
    <t>HOS 361</t>
  </si>
  <si>
    <t>Giới Thiệu Nghiệp Vụ Nhà Hàng</t>
  </si>
  <si>
    <t>HOS 362</t>
  </si>
  <si>
    <t>Nghiệp Vụ Bar</t>
  </si>
  <si>
    <t>HOS 364</t>
  </si>
  <si>
    <t>Nghiệp Vụ Bàn</t>
  </si>
  <si>
    <t>HOS 371</t>
  </si>
  <si>
    <t>Giới Thiệu Nghiệp Vụ Khách Sạn</t>
  </si>
  <si>
    <t>HOS 372</t>
  </si>
  <si>
    <t>Nghiệp Vụ Lễ Tân</t>
  </si>
  <si>
    <t>HOS 374</t>
  </si>
  <si>
    <t>Nghiệp Vụ Buồng Phòng</t>
  </si>
  <si>
    <t>HOS 396</t>
  </si>
  <si>
    <t>HOS 399</t>
  </si>
  <si>
    <t>HOS 401</t>
  </si>
  <si>
    <t>Quản Trị Nhà Hàng</t>
  </si>
  <si>
    <t>HOS 403</t>
  </si>
  <si>
    <t>Quản Trị Cơ Sở Vật Chất Khách Sạn</t>
  </si>
  <si>
    <t>HOS 405</t>
  </si>
  <si>
    <t>Đầu Tư &amp; Xây Dựng Khách Sạn</t>
  </si>
  <si>
    <t>HOS 408</t>
  </si>
  <si>
    <t>Quản Lý Resorts</t>
  </si>
  <si>
    <t>HOS 414</t>
  </si>
  <si>
    <t>Quản Trị Yến Tiệc</t>
  </si>
  <si>
    <t>HOS 416</t>
  </si>
  <si>
    <t>Quản Trị Câu Lạc Bộ</t>
  </si>
  <si>
    <t>HOS 448</t>
  </si>
  <si>
    <t>Thực Tập Nghiệp Vụ Trong Khách Sạn / Nhà Hàng (3 tháng)</t>
  </si>
  <si>
    <t>HOS 449</t>
  </si>
  <si>
    <t>Khóa Luận Tốt Nghiệp: Quản Trị Kinh Doanh Khách Sạn - Nhà Hàng</t>
  </si>
  <si>
    <t>HOS 496</t>
  </si>
  <si>
    <t>HRM 303</t>
  </si>
  <si>
    <t>Quản Trị Nhân Lực Trong Du Lịch</t>
  </si>
  <si>
    <t>IMD 251</t>
  </si>
  <si>
    <t>Nội Cơ Sở 1</t>
  </si>
  <si>
    <t>IMN 250</t>
  </si>
  <si>
    <t>Sinh Lý Bệnh - Miễn Dịch</t>
  </si>
  <si>
    <t>IMN 324</t>
  </si>
  <si>
    <t>Kiểm Soát Nhiễm Khuẩn</t>
  </si>
  <si>
    <t>IS 251</t>
  </si>
  <si>
    <t>Hệ Thống Thông Tin Quản Lý</t>
  </si>
  <si>
    <t>IS 252</t>
  </si>
  <si>
    <t>Hệ Thống Thông Tin Kế Toán</t>
  </si>
  <si>
    <t>IS 253</t>
  </si>
  <si>
    <t>Hệ Thống Thông Tin Du Lịch</t>
  </si>
  <si>
    <t>IS 301</t>
  </si>
  <si>
    <t>Cơ Sở Dữ Liệu</t>
  </si>
  <si>
    <t>IS 342</t>
  </si>
  <si>
    <t>Tin Học cho Tài Chính 1</t>
  </si>
  <si>
    <t>IS 348</t>
  </si>
  <si>
    <t>IS 381</t>
  </si>
  <si>
    <t>Thương Mại Điện Tử</t>
  </si>
  <si>
    <t>IS 384</t>
  </si>
  <si>
    <t>Kỹ Thuật Thương Mại Điện Tử (ASP.NET)</t>
  </si>
  <si>
    <t>IS 400</t>
  </si>
  <si>
    <t>Lập Trình SQL</t>
  </si>
  <si>
    <t>IS 401</t>
  </si>
  <si>
    <t>Hệ Quản Trị Cơ Sở Dữ Liệu</t>
  </si>
  <si>
    <t>IS 402</t>
  </si>
  <si>
    <t>Hệ Hỗ Trợ Ra Quyết Định</t>
  </si>
  <si>
    <t>IS 413</t>
  </si>
  <si>
    <t>Thiết Kế Cơ Sở Dữ Liệu ERP, CRM, SCM</t>
  </si>
  <si>
    <t>IS 422</t>
  </si>
  <si>
    <t>Khai Mỏ Thông Tin (Kinh Tế)</t>
  </si>
  <si>
    <t>IS 432</t>
  </si>
  <si>
    <t>Quản Trị Dự Án Phần Mềm</t>
  </si>
  <si>
    <t>IS 433</t>
  </si>
  <si>
    <t>Phân Tích Thông Tin</t>
  </si>
  <si>
    <t>IS 436</t>
  </si>
  <si>
    <t>Hệ Thống Thông Tin Tiếp Thị (hay Tiếp Thị Theo Cơ Sở Dữ Liệu)</t>
  </si>
  <si>
    <t>IS 437</t>
  </si>
  <si>
    <t>Hệ Thống Thông Tin Quản Lý Dược Khoa</t>
  </si>
  <si>
    <t>IS 442</t>
  </si>
  <si>
    <t>Tin Học cho Tài Chính 2</t>
  </si>
  <si>
    <t>IS 448</t>
  </si>
  <si>
    <t>IS 449</t>
  </si>
  <si>
    <t>IS 632</t>
  </si>
  <si>
    <t>Quản Lý Dự Án Phần Mềm</t>
  </si>
  <si>
    <t>IS 651</t>
  </si>
  <si>
    <t>IS 681</t>
  </si>
  <si>
    <t>IS 701</t>
  </si>
  <si>
    <t>Cơ Sở Dữ Liệu Nâng Cao</t>
  </si>
  <si>
    <t>IS 702</t>
  </si>
  <si>
    <t>IS 722</t>
  </si>
  <si>
    <t>Khai Mỏ Dữ Liệu</t>
  </si>
  <si>
    <t>LAW 392</t>
  </si>
  <si>
    <t>Pháp Chế Dược</t>
  </si>
  <si>
    <t>LAW 413</t>
  </si>
  <si>
    <t>Pháp Luật Du Lịch (Việt Nam)</t>
  </si>
  <si>
    <t>MCC 201</t>
  </si>
  <si>
    <t>Thực Vật Dược</t>
  </si>
  <si>
    <t>MCC 351</t>
  </si>
  <si>
    <t>Dược Liệu 1</t>
  </si>
  <si>
    <t>MCC 401</t>
  </si>
  <si>
    <t>Dược Liệu 2</t>
  </si>
  <si>
    <t>MCC 410</t>
  </si>
  <si>
    <t>Đa Dạng Tài Nguyên Thuốc</t>
  </si>
  <si>
    <t>MCC 413</t>
  </si>
  <si>
    <t>Vai Trò các Nguyên Tố Vi Lượng trong Cơ Thể</t>
  </si>
  <si>
    <t>MCC 414</t>
  </si>
  <si>
    <t>Vi Nang - Vi Cầu - Vi Hạt</t>
  </si>
  <si>
    <t>MCC 418</t>
  </si>
  <si>
    <t>Nấm Mốc trên các Dạng Thuốc</t>
  </si>
  <si>
    <t>MCH 250</t>
  </si>
  <si>
    <t>Sản &amp; Nhi Cơ Sở</t>
  </si>
  <si>
    <t>MED 263</t>
  </si>
  <si>
    <t>Y Đức</t>
  </si>
  <si>
    <t>MED 268</t>
  </si>
  <si>
    <t>MED 362</t>
  </si>
  <si>
    <t>Y Học Cổ Truyền</t>
  </si>
  <si>
    <t>MGT 433</t>
  </si>
  <si>
    <t>Quản Lý Điều Dưỡng</t>
  </si>
  <si>
    <t>MIB 251</t>
  </si>
  <si>
    <t>Căn Bản Vi Sinh Học</t>
  </si>
  <si>
    <t>MIB 253</t>
  </si>
  <si>
    <t>Ký Sinh Trùng</t>
  </si>
  <si>
    <t>MIB 254</t>
  </si>
  <si>
    <t>MKT 253</t>
  </si>
  <si>
    <t>Tiếp Thị Du Lịch</t>
  </si>
  <si>
    <t>MKT 424</t>
  </si>
  <si>
    <t>Hành Vi Tiêu Dùng Trong Du Lịch</t>
  </si>
  <si>
    <t>MTH 254</t>
  </si>
  <si>
    <t>Toán Rời Rạc &amp; Ứng Dụng</t>
  </si>
  <si>
    <t>NTR 151</t>
  </si>
  <si>
    <t>Dinh Dưỡng Học</t>
  </si>
  <si>
    <t>NTR 413</t>
  </si>
  <si>
    <t>Tiết chế</t>
  </si>
  <si>
    <t>NTR 431</t>
  </si>
  <si>
    <t>Thực Phẩm Chức Năng</t>
  </si>
  <si>
    <t>NUR 248</t>
  </si>
  <si>
    <t>Thực Tập Điều Dưỡng I</t>
  </si>
  <si>
    <t>NUR 251</t>
  </si>
  <si>
    <t>Điều Dưỡng Cơ Bản 1</t>
  </si>
  <si>
    <t>NUR 296</t>
  </si>
  <si>
    <t>NUR 300</t>
  </si>
  <si>
    <t>Điều Dưỡng Cơ Bản 2</t>
  </si>
  <si>
    <t>NUR 301</t>
  </si>
  <si>
    <t>NUR 302</t>
  </si>
  <si>
    <t>Điều Dưỡng Nội 1</t>
  </si>
  <si>
    <t>NUR 303</t>
  </si>
  <si>
    <t>Điều Dưỡng Ngoại 1</t>
  </si>
  <si>
    <t>NUR 305</t>
  </si>
  <si>
    <t>Điều Dưỡng cho Gia Đình có Trẻ Con 1</t>
  </si>
  <si>
    <t>NUR 306</t>
  </si>
  <si>
    <t>Điều Dưỡng cho Gia Đình có Người Già 1</t>
  </si>
  <si>
    <t>NUR 313</t>
  </si>
  <si>
    <t>Điều Dưỡng Cấp Cứu - Hồi Sức</t>
  </si>
  <si>
    <t>NUR 323</t>
  </si>
  <si>
    <t>Chăm Sóc Sức Khỏe Bệnh Nội Khoa</t>
  </si>
  <si>
    <t>NUR 324</t>
  </si>
  <si>
    <t>NUR 333</t>
  </si>
  <si>
    <t>Chăm Sóc Sức Khỏe Bệnh Ngoại Khoa</t>
  </si>
  <si>
    <t>NUR 334</t>
  </si>
  <si>
    <t>NUR 343</t>
  </si>
  <si>
    <t>Chăm Sóc Sức Khỏe Phụ Nữ, Bà Mẹ &amp; Gia Đình</t>
  </si>
  <si>
    <t>NUR 344</t>
  </si>
  <si>
    <t>NUR 348</t>
  </si>
  <si>
    <t>Thực Tập Điều Dưỡng Tốt Nghiệp Cao Đẳng</t>
  </si>
  <si>
    <t>NUR 349</t>
  </si>
  <si>
    <t>NUR 396</t>
  </si>
  <si>
    <t>NUR 402</t>
  </si>
  <si>
    <t>Điều Dưỡng Nội 2</t>
  </si>
  <si>
    <t>NUR 403</t>
  </si>
  <si>
    <t>Điều Dưỡng Ngoại 2</t>
  </si>
  <si>
    <t>NUR 405</t>
  </si>
  <si>
    <t>Điều Dưỡng cho Gia Đình có Trẻ Con 2</t>
  </si>
  <si>
    <t>NUR 406</t>
  </si>
  <si>
    <t>Điều Dưỡng cho Gia Đình có Người Già 2</t>
  </si>
  <si>
    <t>NUR 413</t>
  </si>
  <si>
    <t>Chăm Sóc Sức Khỏe Tâm Thần</t>
  </si>
  <si>
    <t>NUR 414</t>
  </si>
  <si>
    <t>Điều Dưỡng Truyền Nhiễm</t>
  </si>
  <si>
    <t>NUR 423</t>
  </si>
  <si>
    <t>Điều Dưỡng Chuyên Khoa Hệ Nội</t>
  </si>
  <si>
    <t>NUR 433</t>
  </si>
  <si>
    <t>Điều Dưỡng Chuyên Khoa Hệ Ngoại</t>
  </si>
  <si>
    <t>NUR 448</t>
  </si>
  <si>
    <t>Thực Tập Điều Dưỡng II</t>
  </si>
  <si>
    <t>NUR 452</t>
  </si>
  <si>
    <t>NUR 453</t>
  </si>
  <si>
    <t>NUR 455</t>
  </si>
  <si>
    <t>Điều Dưỡng Phụ Sản Nâng Cao</t>
  </si>
  <si>
    <t>PMY 300</t>
  </si>
  <si>
    <t>Dược Lý Học cho Y</t>
  </si>
  <si>
    <t>PMY 301</t>
  </si>
  <si>
    <t>Dược Lý Học</t>
  </si>
  <si>
    <t>PMY 302</t>
  </si>
  <si>
    <t>Dược Lý Căn Bản 1</t>
  </si>
  <si>
    <t>PMY 304</t>
  </si>
  <si>
    <t>Dược Lý Căn Bản 2</t>
  </si>
  <si>
    <t>PMY 443</t>
  </si>
  <si>
    <t>Mỹ Phẩm</t>
  </si>
  <si>
    <t>PTH 350</t>
  </si>
  <si>
    <t>Bệnh Lý Học</t>
  </si>
  <si>
    <t>PHC 351</t>
  </si>
  <si>
    <t>Bào Chế &amp; Sinh Dược Học 1</t>
  </si>
  <si>
    <t>PHC 401</t>
  </si>
  <si>
    <t>Công Nghệ Sản Xuất Dược Phẩm 1</t>
  </si>
  <si>
    <t>PHC 402</t>
  </si>
  <si>
    <t>Kiểm Nghiệm Dược Phẩm</t>
  </si>
  <si>
    <t>PHC 406</t>
  </si>
  <si>
    <t>Bào Chế &amp; Sinh Dược Học 2</t>
  </si>
  <si>
    <t>PHC 414</t>
  </si>
  <si>
    <t>Sản Xuất Thuốc Có Nguồn Gốc Tự Nhiên</t>
  </si>
  <si>
    <t>PHC 422</t>
  </si>
  <si>
    <t xml:space="preserve">Thực Hành Kiểm Nghiệm Dược Phẩm </t>
  </si>
  <si>
    <t>PHC 424</t>
  </si>
  <si>
    <t>Thiết Kế Công Thức Thuốc - Độ Ổn Định Thuốc - Bao Bì Dược Phẩm</t>
  </si>
  <si>
    <t>PHC 434</t>
  </si>
  <si>
    <t>Tiến Bộ Công Nghệ Sinh Học trong Sản Xuất Thuốc</t>
  </si>
  <si>
    <t>PHC 451</t>
  </si>
  <si>
    <t>Công Nghệ Sản Xuất Dược Phẩm 2</t>
  </si>
  <si>
    <t>PHM 296</t>
  </si>
  <si>
    <t>PHM 396</t>
  </si>
  <si>
    <t>PHM 402</t>
  </si>
  <si>
    <t>Dược Lâm Sàng 1</t>
  </si>
  <si>
    <t>PHM 404</t>
  </si>
  <si>
    <t>Dược Học Cổ Truyền</t>
  </si>
  <si>
    <t>PHM 407</t>
  </si>
  <si>
    <t>Dược Lâm Sàng 2</t>
  </si>
  <si>
    <t>PHM 410</t>
  </si>
  <si>
    <t>Nhóm GP (GDP, GSP, GPP)</t>
  </si>
  <si>
    <t>PHM 413</t>
  </si>
  <si>
    <t>Dược Động Học</t>
  </si>
  <si>
    <t>PHM 447</t>
  </si>
  <si>
    <t>Thực Hành Dược Khoa I</t>
  </si>
  <si>
    <t>PHM 448</t>
  </si>
  <si>
    <t>Thực Hành Dược Khoa II</t>
  </si>
  <si>
    <t>PHM 496</t>
  </si>
  <si>
    <t>REM 400</t>
  </si>
  <si>
    <t>Phục Hồi Chức Năng</t>
  </si>
  <si>
    <t>SE 445</t>
  </si>
  <si>
    <t>Tích Hợp Hệ Thống</t>
  </si>
  <si>
    <t>SOC 323</t>
  </si>
  <si>
    <t>Dân Số Học - Kế Hoạch Hóa Gia Đình - Sức Khỏe Gia Đình</t>
  </si>
  <si>
    <t>SPM 200</t>
  </si>
  <si>
    <t>Truyền Thông &amp; Giáo Dục Sức Khỏe</t>
  </si>
  <si>
    <t>SPM 300</t>
  </si>
  <si>
    <t>Chăm Sóc Sức Khỏe Cộng Đồng</t>
  </si>
  <si>
    <t>SPM 302</t>
  </si>
  <si>
    <t>Dịch Tể Học</t>
  </si>
  <si>
    <t>SPM 413</t>
  </si>
  <si>
    <t>Tổ Chức Y Tế - Chương Trình Y Tế Quốc Gia</t>
  </si>
  <si>
    <t>STA 423</t>
  </si>
  <si>
    <t>Phân Tích Thống Kê Du Lịch</t>
  </si>
  <si>
    <t>SUR 251</t>
  </si>
  <si>
    <t>Ngoại Cơ Sở 1</t>
  </si>
  <si>
    <t>TOU 151</t>
  </si>
  <si>
    <t>Tổng Quan Du Lịch</t>
  </si>
  <si>
    <t>TOU 296</t>
  </si>
  <si>
    <t>TOU 348</t>
  </si>
  <si>
    <t>TOU 349</t>
  </si>
  <si>
    <t>TOU 361</t>
  </si>
  <si>
    <t>Thiết Kế &amp; Điều Hành Tour Du Lịch</t>
  </si>
  <si>
    <t>TOU 362</t>
  </si>
  <si>
    <t>Nguyên Lý Điều Hành Tour Du Lịch Nước Ngoài</t>
  </si>
  <si>
    <t>TOU 364</t>
  </si>
  <si>
    <t>Nghiệp Vụ Hướng Dẫn Du Lịch</t>
  </si>
  <si>
    <t>TOU 396</t>
  </si>
  <si>
    <t>TOU 399</t>
  </si>
  <si>
    <t>TOU 404</t>
  </si>
  <si>
    <t>Quản Trị Kinh Doanh Lữ Hành</t>
  </si>
  <si>
    <t>TOU 405</t>
  </si>
  <si>
    <t>Quản Trị Vận Chuyển Khách Du Lịch</t>
  </si>
  <si>
    <t>TOU 411</t>
  </si>
  <si>
    <t>Quản Trị Sự Kiện</t>
  </si>
  <si>
    <t>TOU 431</t>
  </si>
  <si>
    <t>Tuyến Điểm Du Lịch Việt Nam</t>
  </si>
  <si>
    <t>TOU 448</t>
  </si>
  <si>
    <t>Thực Tập Nghiệp Vụ Trong Công Ty Lữ Hành / Đại Lý Lữ Hành (3 tháng)</t>
  </si>
  <si>
    <t>TOU 449</t>
  </si>
  <si>
    <t>Khóa Luận Tốt Nghiệp: Du Lịch Lữ Hành</t>
  </si>
  <si>
    <t>TOU 496</t>
  </si>
  <si>
    <t>UIU-CS 101</t>
  </si>
  <si>
    <t>Basic Computer Skills</t>
  </si>
  <si>
    <t>UIU-CS 211</t>
  </si>
  <si>
    <t>Basics of Programming (Java)</t>
  </si>
  <si>
    <t>UIU-CS 303</t>
  </si>
  <si>
    <t>Basics of Programming II (Java)</t>
  </si>
  <si>
    <t>PHM410</t>
  </si>
  <si>
    <t>PHM413</t>
  </si>
  <si>
    <t>PHM447</t>
  </si>
  <si>
    <t>PHM448</t>
  </si>
  <si>
    <t>PHM496</t>
  </si>
  <si>
    <t>REM400</t>
  </si>
  <si>
    <t>SE445</t>
  </si>
  <si>
    <t>SOC323</t>
  </si>
  <si>
    <t>SPM200</t>
  </si>
  <si>
    <t>SPM300</t>
  </si>
  <si>
    <t>SPM302</t>
  </si>
  <si>
    <t>SPM413</t>
  </si>
  <si>
    <t>STA423</t>
  </si>
  <si>
    <t>SUR251</t>
  </si>
  <si>
    <t>Ngoại Cơ Sở</t>
  </si>
  <si>
    <t>TOU151</t>
  </si>
  <si>
    <t>TOU296</t>
  </si>
  <si>
    <t>TOU348</t>
  </si>
  <si>
    <t>TOU349</t>
  </si>
  <si>
    <t>TOU361</t>
  </si>
  <si>
    <t>TOU362</t>
  </si>
  <si>
    <t>TOU364</t>
  </si>
  <si>
    <t>TOU396</t>
  </si>
  <si>
    <t>TOU399</t>
  </si>
  <si>
    <t>TOU404</t>
  </si>
  <si>
    <t>TOU405</t>
  </si>
  <si>
    <t>TOU411</t>
  </si>
  <si>
    <t>TOU431</t>
  </si>
  <si>
    <t>TOU448</t>
  </si>
  <si>
    <t>TOU449</t>
  </si>
  <si>
    <t>TOU496</t>
  </si>
  <si>
    <t>ANA 251</t>
  </si>
  <si>
    <t>Giải Phẫu Y Khoa 1</t>
  </si>
  <si>
    <t>ANA 252</t>
  </si>
  <si>
    <t>Giải Phẫu Y Khoa 2</t>
  </si>
  <si>
    <t>ANA 271</t>
  </si>
  <si>
    <t>Giải Phẫu Chuyên Đề: Thần Kinh - Nội Tiết</t>
  </si>
  <si>
    <t>ANA 272</t>
  </si>
  <si>
    <t>Giải phẫu Chuyên đề: Định khu và Ứng dụng</t>
  </si>
  <si>
    <t>ANA 275</t>
  </si>
  <si>
    <t>Phẫu Thuật Thực Hành</t>
  </si>
  <si>
    <t>ANA 301</t>
  </si>
  <si>
    <t>Mô Phôi Cho Y Khoa</t>
  </si>
  <si>
    <t>ANA 375</t>
  </si>
  <si>
    <t>BCH 251</t>
  </si>
  <si>
    <t>Hóa Sinh Y Học</t>
  </si>
  <si>
    <t>BIO 252</t>
  </si>
  <si>
    <t>Sinh Học Phân Tử</t>
  </si>
  <si>
    <t>CR 348</t>
  </si>
  <si>
    <t>CR 448</t>
  </si>
  <si>
    <t>CR 449</t>
  </si>
  <si>
    <t>DEN 600</t>
  </si>
  <si>
    <t>Răng Hàm Mặt</t>
  </si>
  <si>
    <t>ECO 395</t>
  </si>
  <si>
    <t>Kinh Tế Y Tế</t>
  </si>
  <si>
    <t>ENT 600</t>
  </si>
  <si>
    <t>Tai Mũi Họng</t>
  </si>
  <si>
    <t>IMD 252</t>
  </si>
  <si>
    <t>IMD 351</t>
  </si>
  <si>
    <t>Nội Cơ Sở 2</t>
  </si>
  <si>
    <t>IMD 352</t>
  </si>
  <si>
    <t>IMD 413</t>
  </si>
  <si>
    <t>Huyết Học</t>
  </si>
  <si>
    <t>IMD 508</t>
  </si>
  <si>
    <t>Nội Bệnh Lý I</t>
  </si>
  <si>
    <t>IMD 509</t>
  </si>
  <si>
    <t>Nội Bệnh Lý II</t>
  </si>
  <si>
    <t>IMD 708</t>
  </si>
  <si>
    <t>Nội Bệnh Lý III</t>
  </si>
  <si>
    <t>IMD 709</t>
  </si>
  <si>
    <t>Nội Bệnh Lý IV</t>
  </si>
  <si>
    <t>IMN 350</t>
  </si>
  <si>
    <t>Sinh Lý Bệnh - Miễn Dịch Nâng Cao</t>
  </si>
  <si>
    <t>IS 356</t>
  </si>
  <si>
    <t>Hệ Thống Thông Tin Bệnh Viện</t>
  </si>
  <si>
    <t>MCH 506</t>
  </si>
  <si>
    <t>Phụ Sản I</t>
  </si>
  <si>
    <t>MCH 507</t>
  </si>
  <si>
    <t>Phụ Sản II</t>
  </si>
  <si>
    <t>MCH 508</t>
  </si>
  <si>
    <t>Nhi Khoa I</t>
  </si>
  <si>
    <t>MCH 509</t>
  </si>
  <si>
    <t>Nhi Khoa II</t>
  </si>
  <si>
    <t>MCH 706</t>
  </si>
  <si>
    <t>Phụ Sản III</t>
  </si>
  <si>
    <t>MCH 708</t>
  </si>
  <si>
    <t>Nhi Khoa III</t>
  </si>
  <si>
    <t>MED 310</t>
  </si>
  <si>
    <t>Tiền Lâm Sàng 1</t>
  </si>
  <si>
    <t>MED 363</t>
  </si>
  <si>
    <t>Thực Hành Y Học Cổ Truyền</t>
  </si>
  <si>
    <t>MED 410</t>
  </si>
  <si>
    <t>Tiền Lâm Sàng 2</t>
  </si>
  <si>
    <t>MED 446</t>
  </si>
  <si>
    <t>Thực Tập Cộng Đồng 1</t>
  </si>
  <si>
    <t>MED 460</t>
  </si>
  <si>
    <t>Tiền Lâm Sàng 3</t>
  </si>
  <si>
    <t>MED 613</t>
  </si>
  <si>
    <t>Gây Mê Hồi Sức 1</t>
  </si>
  <si>
    <t>MED 646</t>
  </si>
  <si>
    <t>Thực Tập Cộng Đồng 2</t>
  </si>
  <si>
    <t>MED 661</t>
  </si>
  <si>
    <t>Y Học Gia Đình</t>
  </si>
  <si>
    <t>MED 705</t>
  </si>
  <si>
    <t>Pháp Y</t>
  </si>
  <si>
    <t>MED 709</t>
  </si>
  <si>
    <t>Y Học Thảm Họa</t>
  </si>
  <si>
    <t>MED 747</t>
  </si>
  <si>
    <t>MED 749</t>
  </si>
  <si>
    <t>Luận Văn Tốt Nghiệp</t>
  </si>
  <si>
    <t>MIB 264</t>
  </si>
  <si>
    <t>Vi Sinh Học Thực Phẩm</t>
  </si>
  <si>
    <t>MIB 280</t>
  </si>
  <si>
    <t>Ký Sinh Trùng Cho Y Khoa</t>
  </si>
  <si>
    <t>MT 400</t>
  </si>
  <si>
    <t>Kỹ Thuật &amp; Công Nghệ Y Dược</t>
  </si>
  <si>
    <t>MT 402</t>
  </si>
  <si>
    <t>Chẩn Đoán Hình Ảnh</t>
  </si>
  <si>
    <t>MT 406</t>
  </si>
  <si>
    <t>Y Học Hạt Nhân</t>
  </si>
  <si>
    <t>NTR 152</t>
  </si>
  <si>
    <t>Thực Hành Dinh Dưỡng Học</t>
  </si>
  <si>
    <t>OPT 600</t>
  </si>
  <si>
    <t>Mắt</t>
  </si>
  <si>
    <t>PGY 251</t>
  </si>
  <si>
    <t>Sinh Lý 1</t>
  </si>
  <si>
    <t>PGY 301</t>
  </si>
  <si>
    <t>Sinh Lý 2</t>
  </si>
  <si>
    <t>PTY 601</t>
  </si>
  <si>
    <t>Tâm Thần 1</t>
  </si>
  <si>
    <t>PTH 351</t>
  </si>
  <si>
    <t>Giải Phẫu Bệnh</t>
  </si>
  <si>
    <t>PTH 603</t>
  </si>
  <si>
    <t>Da Liễu 1</t>
  </si>
  <si>
    <t>PTH 604</t>
  </si>
  <si>
    <t>Thần Kinh (Bệnh Học)</t>
  </si>
  <si>
    <t>PTH 605</t>
  </si>
  <si>
    <t>Truyền Nhiễm 1</t>
  </si>
  <si>
    <t>PTH 606</t>
  </si>
  <si>
    <t>Ung Thư Đại Cương</t>
  </si>
  <si>
    <t>PTH 615</t>
  </si>
  <si>
    <t>Bệnh Nghề Nghiệp</t>
  </si>
  <si>
    <t>PTH 655</t>
  </si>
  <si>
    <t>Lao 1</t>
  </si>
  <si>
    <t>PHI 461</t>
  </si>
  <si>
    <t>Phương Pháp Nghiên Cứu Khoa Hoc Trong Y Học</t>
  </si>
  <si>
    <t>PHM 446</t>
  </si>
  <si>
    <t>PHM 449</t>
  </si>
  <si>
    <t>PHM 497</t>
  </si>
  <si>
    <t>Thực hành Dược khoa</t>
  </si>
  <si>
    <t>SPM 303</t>
  </si>
  <si>
    <t>Thực Hành Dịch Tể Học</t>
  </si>
  <si>
    <t>SPM 513</t>
  </si>
  <si>
    <t>Tổ Chức Y Tế - Chương Trình Y Tế Quốc Gia Nâng Cao</t>
  </si>
  <si>
    <t>SUR 252</t>
  </si>
  <si>
    <t>SUR 351</t>
  </si>
  <si>
    <t>Ngoại Cơ Sở 2</t>
  </si>
  <si>
    <t>SUR 352</t>
  </si>
  <si>
    <t>SUR 508</t>
  </si>
  <si>
    <t>Ngoại Bệnh Lý I</t>
  </si>
  <si>
    <t>SUR 509</t>
  </si>
  <si>
    <t>Ngoại Bệnh Lý II</t>
  </si>
  <si>
    <t>SUR 708</t>
  </si>
  <si>
    <t>Ngoại Bệnh Lý III</t>
  </si>
  <si>
    <t>SUR 709</t>
  </si>
  <si>
    <t>Ngoại Bệnh Lý IV</t>
  </si>
  <si>
    <t>Nhiệt Động Học</t>
  </si>
  <si>
    <t>UIU-IS 301</t>
  </si>
  <si>
    <t>Database</t>
  </si>
  <si>
    <t>UIU-MTH 254</t>
  </si>
  <si>
    <t>Discrete Math &amp; Statistical Applications</t>
  </si>
  <si>
    <t>613/1</t>
  </si>
  <si>
    <t>613/2</t>
  </si>
  <si>
    <t>613/3</t>
  </si>
  <si>
    <t>613/4</t>
  </si>
  <si>
    <t>613/5</t>
  </si>
  <si>
    <t>613/6</t>
  </si>
  <si>
    <t>613/7</t>
  </si>
  <si>
    <t>1001A</t>
  </si>
  <si>
    <t>1001B</t>
  </si>
  <si>
    <t>208/3</t>
  </si>
  <si>
    <t>208/4</t>
  </si>
  <si>
    <t>133/1-A</t>
  </si>
  <si>
    <t>133/2-A</t>
  </si>
  <si>
    <t>109-B</t>
  </si>
  <si>
    <t>110-B</t>
  </si>
  <si>
    <t>201-C</t>
  </si>
  <si>
    <t>504/1-C</t>
  </si>
  <si>
    <t>504/2-C</t>
  </si>
  <si>
    <t>504/3-C</t>
  </si>
  <si>
    <t>504/4-C</t>
  </si>
  <si>
    <t>301/1-D</t>
  </si>
  <si>
    <t>301/2-D</t>
  </si>
  <si>
    <t>304/1-D</t>
  </si>
  <si>
    <t>304/2-D</t>
  </si>
  <si>
    <t>404/1-D</t>
  </si>
  <si>
    <t>404/2-D</t>
  </si>
  <si>
    <t>101/1-E</t>
  </si>
  <si>
    <t>101/2-E</t>
  </si>
  <si>
    <t>204-E</t>
  </si>
  <si>
    <t>205-E</t>
  </si>
  <si>
    <t>301/1-E</t>
  </si>
  <si>
    <t>301/2-E</t>
  </si>
  <si>
    <t>304/1-E</t>
  </si>
  <si>
    <t>304/2-E</t>
  </si>
  <si>
    <t>401-E</t>
  </si>
  <si>
    <t>402-E</t>
  </si>
  <si>
    <t>404-E</t>
  </si>
  <si>
    <t>405-E</t>
  </si>
  <si>
    <t>501/1-E</t>
  </si>
  <si>
    <t>501/2-E</t>
  </si>
  <si>
    <t>504/1-E</t>
  </si>
  <si>
    <t>504/2-E</t>
  </si>
  <si>
    <t>131-A</t>
  </si>
  <si>
    <t>501/1-C</t>
  </si>
  <si>
    <t>501/2-C</t>
  </si>
  <si>
    <t>ENG</t>
  </si>
  <si>
    <t>ENG 335</t>
  </si>
  <si>
    <t>Anh Văn Chuyên Ngành Kiến Trúc</t>
  </si>
  <si>
    <t xml:space="preserve">      LẬP BẢNG                GIÁM THỊ          GIÁM KHẢO 1          GIÁM KHẢO 2              TRUNG TÂM KHẢO THÍ</t>
  </si>
  <si>
    <t xml:space="preserve">  Phan Thanh Tâm</t>
  </si>
  <si>
    <t>DANH SÁCH SINH VIÊN DỰ THI KTHP * NH: 2019-2020</t>
  </si>
  <si>
    <t>7h30</t>
  </si>
  <si>
    <t>HYD 201</t>
  </si>
  <si>
    <t>Thủy Lực</t>
  </si>
  <si>
    <t>Trương Tuấn</t>
  </si>
  <si>
    <t>Điệp</t>
  </si>
  <si>
    <t>HYD 201 A</t>
  </si>
  <si>
    <t>Đặng Quỳnh Anh</t>
  </si>
  <si>
    <t>Đức</t>
  </si>
  <si>
    <t>Võ Đăng</t>
  </si>
  <si>
    <t>Nguyễn Bá</t>
  </si>
  <si>
    <t>Duy</t>
  </si>
  <si>
    <t>Đặng Minh Nhật</t>
  </si>
  <si>
    <t>Hà</t>
  </si>
  <si>
    <t>Lê Xuân</t>
  </si>
  <si>
    <t>Hải</t>
  </si>
  <si>
    <t>Võ Minh</t>
  </si>
  <si>
    <t>Hiếu</t>
  </si>
  <si>
    <t>Võ Thị</t>
  </si>
  <si>
    <t>Hoài</t>
  </si>
  <si>
    <t>Huỳnh Phan Quốc</t>
  </si>
  <si>
    <t>Huy</t>
  </si>
  <si>
    <t>Dương Phước Nhật</t>
  </si>
  <si>
    <t>Huynh</t>
  </si>
  <si>
    <t>Ung Nho</t>
  </si>
  <si>
    <t>Khánh</t>
  </si>
  <si>
    <t>Nguyễn Tuấn</t>
  </si>
  <si>
    <t>Linh</t>
  </si>
  <si>
    <t>Nguyễn Hữu Hoàng</t>
  </si>
  <si>
    <t>Nam</t>
  </si>
  <si>
    <t>Nguyễn Đăng</t>
  </si>
  <si>
    <t>Ngọc</t>
  </si>
  <si>
    <t>Nguyễn Nhật</t>
  </si>
  <si>
    <t>Nguyên</t>
  </si>
  <si>
    <t>Lê Dương</t>
  </si>
  <si>
    <t>Phúc</t>
  </si>
  <si>
    <t>Nguyễn Khánh</t>
  </si>
  <si>
    <t>Nguyễn Đức</t>
  </si>
  <si>
    <t>Nguyễn Thế</t>
  </si>
  <si>
    <t>Sơn</t>
  </si>
  <si>
    <t>Nguyễn Văn Sỹ</t>
  </si>
  <si>
    <t>Vi Trọng</t>
  </si>
  <si>
    <t>Sỹ</t>
  </si>
  <si>
    <t>Bùi Minh</t>
  </si>
  <si>
    <t>Tài</t>
  </si>
  <si>
    <t>Nguyễn Văn</t>
  </si>
  <si>
    <t>Tân</t>
  </si>
  <si>
    <t>Đinh Tấn</t>
  </si>
  <si>
    <t>Thái</t>
  </si>
  <si>
    <t>Lê Quốc</t>
  </si>
  <si>
    <t>Thắng</t>
  </si>
  <si>
    <t>Huỳnh Tấn</t>
  </si>
  <si>
    <t>Thành</t>
  </si>
  <si>
    <t>Huỳnh Thị</t>
  </si>
  <si>
    <t>Thương</t>
  </si>
  <si>
    <t>Đoàn Minh</t>
  </si>
  <si>
    <t>Tuấn</t>
  </si>
  <si>
    <t>Phan Hồ Duy</t>
  </si>
  <si>
    <t>Lương Thế</t>
  </si>
  <si>
    <t>Việt</t>
  </si>
  <si>
    <t>Phan Đình</t>
  </si>
  <si>
    <t>Vũ</t>
  </si>
  <si>
    <t>Vỹ</t>
  </si>
  <si>
    <t>K23KMT</t>
  </si>
  <si>
    <t>K21XDD</t>
  </si>
  <si>
    <t>K24XDD</t>
  </si>
  <si>
    <t>K22KMT</t>
  </si>
  <si>
    <t>K22TNM</t>
  </si>
  <si>
    <t>K21KMT</t>
  </si>
  <si>
    <t>K23TNM</t>
  </si>
  <si>
    <t>K22XDD</t>
  </si>
  <si>
    <t>K21TNM</t>
  </si>
  <si>
    <t>K20XDD</t>
  </si>
  <si>
    <t>K23XDC</t>
  </si>
  <si>
    <t>K23XDD</t>
  </si>
  <si>
    <t>K24XDC</t>
  </si>
  <si>
    <t>K19XDD</t>
  </si>
  <si>
    <t>504-91-16-1-2</t>
  </si>
  <si>
    <t>Trương</t>
  </si>
  <si>
    <t>Đặng</t>
  </si>
  <si>
    <t>Võ</t>
  </si>
  <si>
    <t>Nguyễn</t>
  </si>
  <si>
    <t>Lê</t>
  </si>
  <si>
    <t>Huỳnh</t>
  </si>
  <si>
    <t>Dương</t>
  </si>
  <si>
    <t>Ung</t>
  </si>
  <si>
    <t>Vi</t>
  </si>
  <si>
    <t>Đinh</t>
  </si>
  <si>
    <t>Đoàn</t>
  </si>
  <si>
    <t>Phan</t>
  </si>
  <si>
    <t>Lương</t>
  </si>
  <si>
    <t>201-90-16-1-1</t>
  </si>
  <si>
    <t>201</t>
  </si>
  <si>
    <t>KHỐI LỚP: HYD 201(A)</t>
  </si>
  <si>
    <t>90</t>
  </si>
  <si>
    <t>MÔN : Thủy Lực * MÃ MÔN :  HYD 201</t>
  </si>
  <si>
    <t>Thời gian:7h30 - Ngày 06/10/2019 - Phòng: 201 - cơ sở:  K334/4 Nguyễn Văn Linh</t>
  </si>
  <si>
    <t/>
  </si>
  <si>
    <t>7h30 - Ngày 06/10/2019 - Phòng: 201</t>
  </si>
  <si>
    <t>504</t>
  </si>
  <si>
    <t>91</t>
  </si>
  <si>
    <t>Thời gian:7h30 - Ngày 06/10/2019 - Phòng: 504 - cơ sở:  K334/4 Nguyễn Văn Linh</t>
  </si>
  <si>
    <t>7h30 - Ngày 06/10/2019 - Phòng: 504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</si>
</sst>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_-* #,##0.00_-;\-* #,##0.00_-;_-* &quot;-&quot;??_-;_-@_-"/>
    <numFmt numFmtId="177" formatCode="&quot;\&quot;#,##0.00;[Red]&quot;\&quot;\-#,##0.00"/>
    <numFmt numFmtId="178" formatCode="&quot;\&quot;#,##0;[Red]&quot;\&quot;\-#,##0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  <numFmt numFmtId="182" formatCode="General_)"/>
    <numFmt numFmtId="183" formatCode="_(&quot;£¤&quot;* #,##0_);_(&quot;£¤&quot;* \(#,##0\);_(&quot;£¤&quot;* &quot;-&quot;_);_(@_)"/>
    <numFmt numFmtId="184" formatCode="_(&quot;£¤&quot;* #,##0.00_);_(&quot;£¤&quot;* \(#,##0.00\);_(&quot;£¤&quot;* &quot;-&quot;??_);_(@_)"/>
    <numFmt numFmtId="185" formatCode="0E+00;\趰"/>
    <numFmt numFmtId="186" formatCode="0.0E+00;\趰"/>
    <numFmt numFmtId="187" formatCode="0.00E+00;\许"/>
    <numFmt numFmtId="188" formatCode="0.00E+00;\趰"/>
    <numFmt numFmtId="189" formatCode="_-&quot;£&quot;* #,##0_-;\-&quot;£&quot;* #,##0_-;_-&quot;£&quot;* &quot;-&quot;_-;_-@_-"/>
    <numFmt numFmtId="190" formatCode="0.000"/>
  </numFmts>
  <fonts count="1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color indexed="8"/>
      <name val="Arial"/>
      <family val="2"/>
    </font>
    <font>
      <sz val="10.5"/>
      <name val="Times New Roman"/>
      <family val="1"/>
      <charset val="163"/>
    </font>
    <font>
      <sz val="10.5"/>
      <name val="Times New Roman"/>
      <family val="1"/>
    </font>
    <font>
      <b/>
      <sz val="10.5"/>
      <color indexed="8"/>
      <name val="Times New Roman"/>
      <family val="1"/>
    </font>
    <font>
      <sz val="10.5"/>
      <color indexed="8"/>
      <name val="Times New Roman"/>
      <family val="1"/>
    </font>
    <font>
      <sz val="10.5"/>
      <name val="Calibri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1"/>
      <color rgb="FF0070C0"/>
      <name val="Calibri"/>
      <family val="2"/>
      <scheme val="minor"/>
    </font>
    <font>
      <sz val="10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Times New Roman"/>
      <family val="1"/>
    </font>
    <font>
      <sz val="9"/>
      <color indexed="81"/>
      <name val="Tahoma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i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.5"/>
      <name val="Times New Roman"/>
      <family val="1"/>
    </font>
    <font>
      <b/>
      <sz val="8.5"/>
      <name val="Times New Roman"/>
      <family val="1"/>
    </font>
    <font>
      <sz val="7"/>
      <name val="Times New Roman"/>
      <family val="1"/>
    </font>
    <font>
      <i/>
      <sz val="9"/>
      <name val="Times New Roman"/>
      <family val="1"/>
    </font>
    <font>
      <b/>
      <sz val="9"/>
      <color theme="0"/>
      <name val="Times New Roman"/>
      <family val="1"/>
    </font>
    <font>
      <b/>
      <i/>
      <sz val="10"/>
      <name val="VNtimes new roman"/>
      <family val="2"/>
    </font>
    <font>
      <b/>
      <i/>
      <sz val="9"/>
      <name val="Times New Roman"/>
      <family val="1"/>
    </font>
    <font>
      <b/>
      <i/>
      <sz val="8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sz val="8"/>
      <color indexed="61"/>
      <name val="Tahoma"/>
      <family val="2"/>
    </font>
  </fonts>
  <fills count="4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22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</borders>
  <cellStyleXfs count="187">
    <xf numFmtId="0" fontId="0" fillId="0" borderId="0"/>
    <xf numFmtId="164" fontId="2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40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14" fillId="0" borderId="0"/>
    <xf numFmtId="182" fontId="35" fillId="0" borderId="0"/>
    <xf numFmtId="0" fontId="15" fillId="2" borderId="0"/>
    <xf numFmtId="0" fontId="16" fillId="2" borderId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17" fillId="2" borderId="0"/>
    <xf numFmtId="183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18" fillId="0" borderId="0">
      <alignment wrapText="1"/>
    </xf>
    <xf numFmtId="0" fontId="72" fillId="13" borderId="0" applyNumberFormat="0" applyBorder="0" applyAlignment="0" applyProtection="0"/>
    <xf numFmtId="0" fontId="72" fillId="14" borderId="0" applyNumberFormat="0" applyBorder="0" applyAlignment="0" applyProtection="0"/>
    <xf numFmtId="0" fontId="72" fillId="15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18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2" borderId="0" applyNumberFormat="0" applyBorder="0" applyAlignment="0" applyProtection="0"/>
    <xf numFmtId="0" fontId="73" fillId="23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6" borderId="0" applyNumberFormat="0" applyBorder="0" applyAlignment="0" applyProtection="0"/>
    <xf numFmtId="0" fontId="73" fillId="27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0" borderId="0" applyNumberFormat="0" applyBorder="0" applyAlignment="0" applyProtection="0"/>
    <xf numFmtId="0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5" fontId="38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38" fillId="0" borderId="0" applyFont="0" applyFill="0" applyBorder="0" applyAlignment="0" applyProtection="0"/>
    <xf numFmtId="190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38" fillId="0" borderId="0" applyFont="0" applyFill="0" applyBorder="0" applyAlignment="0" applyProtection="0"/>
    <xf numFmtId="0" fontId="74" fillId="31" borderId="0" applyNumberFormat="0" applyBorder="0" applyAlignment="0" applyProtection="0"/>
    <xf numFmtId="0" fontId="2" fillId="0" borderId="0" applyFont="0" applyFill="0" applyBorder="0" applyAlignment="0" applyProtection="0">
      <alignment horizontal="right"/>
    </xf>
    <xf numFmtId="0" fontId="19" fillId="0" borderId="0"/>
    <xf numFmtId="0" fontId="64" fillId="0" borderId="0"/>
    <xf numFmtId="0" fontId="19" fillId="0" borderId="0"/>
    <xf numFmtId="37" fontId="39" fillId="0" borderId="0"/>
    <xf numFmtId="0" fontId="40" fillId="0" borderId="0"/>
    <xf numFmtId="0" fontId="2" fillId="0" borderId="0" applyFill="0" applyBorder="0" applyAlignment="0"/>
    <xf numFmtId="0" fontId="2" fillId="0" borderId="0" applyFill="0" applyBorder="0" applyAlignment="0"/>
    <xf numFmtId="167" fontId="2" fillId="0" borderId="0" applyFill="0" applyBorder="0" applyAlignment="0"/>
    <xf numFmtId="168" fontId="2" fillId="0" borderId="0" applyFill="0" applyBorder="0" applyAlignment="0"/>
    <xf numFmtId="0" fontId="75" fillId="32" borderId="30" applyNumberFormat="0" applyAlignment="0" applyProtection="0"/>
    <xf numFmtId="0" fontId="41" fillId="0" borderId="0"/>
    <xf numFmtId="0" fontId="76" fillId="33" borderId="31" applyNumberFormat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9" fillId="0" borderId="0" applyFont="0" applyFill="0" applyBorder="0" applyAlignment="0" applyProtection="0"/>
    <xf numFmtId="169" fontId="20" fillId="0" borderId="0"/>
    <xf numFmtId="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0" fillId="0" borderId="0"/>
    <xf numFmtId="0" fontId="2" fillId="0" borderId="0" applyFont="0" applyFill="0" applyBorder="0" applyAlignment="0" applyProtection="0"/>
    <xf numFmtId="172" fontId="20" fillId="0" borderId="0"/>
    <xf numFmtId="0" fontId="2" fillId="0" borderId="0" applyFill="0" applyBorder="0" applyAlignment="0"/>
    <xf numFmtId="0" fontId="2" fillId="0" borderId="0" applyFill="0" applyBorder="0" applyAlignment="0"/>
    <xf numFmtId="0" fontId="77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78" fillId="34" borderId="0" applyNumberFormat="0" applyBorder="0" applyAlignment="0" applyProtection="0"/>
    <xf numFmtId="38" fontId="11" fillId="2" borderId="0" applyNumberFormat="0" applyBorder="0" applyAlignment="0" applyProtection="0"/>
    <xf numFmtId="38" fontId="11" fillId="2" borderId="0" applyNumberFormat="0" applyBorder="0" applyAlignment="0" applyProtection="0"/>
    <xf numFmtId="0" fontId="42" fillId="0" borderId="0">
      <alignment horizontal="left"/>
    </xf>
    <xf numFmtId="0" fontId="21" fillId="0" borderId="1" applyNumberFormat="0" applyAlignment="0" applyProtection="0">
      <alignment horizontal="left" vertical="center"/>
    </xf>
    <xf numFmtId="0" fontId="21" fillId="0" borderId="2">
      <alignment horizontal="left" vertical="center"/>
    </xf>
    <xf numFmtId="0" fontId="79" fillId="0" borderId="32" applyNumberFormat="0" applyFill="0" applyAlignment="0" applyProtection="0"/>
    <xf numFmtId="0" fontId="22" fillId="0" borderId="0" applyNumberFormat="0" applyFill="0" applyBorder="0" applyAlignment="0" applyProtection="0"/>
    <xf numFmtId="0" fontId="80" fillId="0" borderId="33" applyNumberFormat="0" applyFill="0" applyAlignment="0" applyProtection="0"/>
    <xf numFmtId="0" fontId="21" fillId="0" borderId="0" applyNumberFormat="0" applyFill="0" applyBorder="0" applyAlignment="0" applyProtection="0"/>
    <xf numFmtId="0" fontId="81" fillId="0" borderId="34" applyNumberFormat="0" applyFill="0" applyAlignment="0" applyProtection="0"/>
    <xf numFmtId="0" fontId="81" fillId="0" borderId="0" applyNumberFormat="0" applyFill="0" applyBorder="0" applyAlignment="0" applyProtection="0"/>
    <xf numFmtId="0" fontId="22" fillId="0" borderId="0" applyProtection="0"/>
    <xf numFmtId="0" fontId="22" fillId="0" borderId="0" applyProtection="0"/>
    <xf numFmtId="0" fontId="21" fillId="0" borderId="0" applyProtection="0"/>
    <xf numFmtId="0" fontId="21" fillId="0" borderId="0" applyProtection="0"/>
    <xf numFmtId="0" fontId="82" fillId="35" borderId="30" applyNumberFormat="0" applyAlignment="0" applyProtection="0"/>
    <xf numFmtId="10" fontId="11" fillId="3" borderId="3" applyNumberFormat="0" applyBorder="0" applyAlignment="0" applyProtection="0"/>
    <xf numFmtId="10" fontId="11" fillId="3" borderId="3" applyNumberFormat="0" applyBorder="0" applyAlignment="0" applyProtection="0"/>
    <xf numFmtId="0" fontId="65" fillId="0" borderId="0"/>
    <xf numFmtId="0" fontId="2" fillId="0" borderId="0" applyFill="0" applyBorder="0" applyAlignment="0"/>
    <xf numFmtId="0" fontId="2" fillId="0" borderId="0" applyFill="0" applyBorder="0" applyAlignment="0"/>
    <xf numFmtId="0" fontId="83" fillId="0" borderId="35" applyNumberFormat="0" applyFill="0" applyAlignment="0" applyProtection="0"/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3" fillId="0" borderId="4"/>
    <xf numFmtId="189" fontId="2" fillId="0" borderId="5"/>
    <xf numFmtId="173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24" fillId="0" borderId="0" applyNumberFormat="0" applyFont="0" applyFill="0" applyAlignment="0"/>
    <xf numFmtId="0" fontId="84" fillId="36" borderId="0" applyNumberFormat="0" applyBorder="0" applyAlignment="0" applyProtection="0"/>
    <xf numFmtId="0" fontId="4" fillId="0" borderId="0"/>
    <xf numFmtId="37" fontId="25" fillId="0" borderId="0"/>
    <xf numFmtId="175" fontId="26" fillId="0" borderId="0"/>
    <xf numFmtId="0" fontId="2" fillId="0" borderId="0"/>
    <xf numFmtId="0" fontId="2" fillId="0" borderId="0"/>
    <xf numFmtId="0" fontId="9" fillId="0" borderId="0"/>
    <xf numFmtId="0" fontId="72" fillId="0" borderId="0"/>
    <xf numFmtId="0" fontId="9" fillId="0" borderId="0"/>
    <xf numFmtId="0" fontId="66" fillId="0" borderId="0"/>
    <xf numFmtId="0" fontId="2" fillId="0" borderId="0"/>
    <xf numFmtId="0" fontId="72" fillId="0" borderId="0"/>
    <xf numFmtId="0" fontId="72" fillId="0" borderId="0"/>
    <xf numFmtId="0" fontId="1" fillId="0" borderId="0"/>
    <xf numFmtId="0" fontId="2" fillId="0" borderId="0"/>
    <xf numFmtId="0" fontId="72" fillId="0" borderId="0"/>
    <xf numFmtId="0" fontId="72" fillId="0" borderId="0"/>
    <xf numFmtId="0" fontId="85" fillId="0" borderId="0"/>
    <xf numFmtId="0" fontId="37" fillId="0" borderId="0"/>
    <xf numFmtId="0" fontId="1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7" fillId="0" borderId="0"/>
    <xf numFmtId="0" fontId="38" fillId="0" borderId="0"/>
    <xf numFmtId="0" fontId="49" fillId="37" borderId="36" applyNumberFormat="0" applyFont="0" applyAlignment="0" applyProtection="0"/>
    <xf numFmtId="0" fontId="86" fillId="32" borderId="37" applyNumberFormat="0" applyAlignment="0" applyProtection="0"/>
    <xf numFmtId="167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3" fillId="0" borderId="6" applyNumberFormat="0" applyBorder="0"/>
    <xf numFmtId="0" fontId="2" fillId="0" borderId="0" applyFill="0" applyBorder="0" applyAlignment="0"/>
    <xf numFmtId="0" fontId="2" fillId="0" borderId="0" applyFill="0" applyBorder="0" applyAlignment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44" fillId="0" borderId="4">
      <alignment horizontal="center"/>
    </xf>
    <xf numFmtId="3" fontId="23" fillId="0" borderId="0" applyFont="0" applyFill="0" applyBorder="0" applyAlignment="0" applyProtection="0"/>
    <xf numFmtId="0" fontId="23" fillId="4" borderId="0" applyNumberFormat="0" applyFont="0" applyBorder="0" applyAlignment="0" applyProtection="0"/>
    <xf numFmtId="3" fontId="28" fillId="0" borderId="0"/>
    <xf numFmtId="0" fontId="45" fillId="0" borderId="0"/>
    <xf numFmtId="0" fontId="43" fillId="0" borderId="0"/>
    <xf numFmtId="49" fontId="27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87" fillId="0" borderId="0" applyNumberFormat="0" applyFill="0" applyBorder="0" applyAlignment="0" applyProtection="0"/>
    <xf numFmtId="0" fontId="88" fillId="0" borderId="38" applyNumberFormat="0" applyFill="0" applyAlignment="0" applyProtection="0"/>
    <xf numFmtId="0" fontId="2" fillId="0" borderId="7" applyNumberFormat="0" applyFont="0" applyFill="0" applyAlignment="0" applyProtection="0"/>
    <xf numFmtId="0" fontId="8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1" fillId="0" borderId="0"/>
    <xf numFmtId="0" fontId="24" fillId="0" borderId="0"/>
    <xf numFmtId="16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33" fillId="0" borderId="0"/>
    <xf numFmtId="0" fontId="34" fillId="0" borderId="0"/>
    <xf numFmtId="179" fontId="10" fillId="0" borderId="0" applyFont="0" applyFill="0" applyBorder="0" applyAlignment="0" applyProtection="0"/>
    <xf numFmtId="6" fontId="35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>
      <alignment vertical="center"/>
    </xf>
    <xf numFmtId="0" fontId="98" fillId="0" borderId="0"/>
    <xf numFmtId="9" fontId="2" fillId="0" borderId="0" applyFont="0" applyFill="0" applyBorder="0" applyAlignment="0" applyProtection="0"/>
    <xf numFmtId="0" fontId="72" fillId="0" borderId="0"/>
  </cellStyleXfs>
  <cellXfs count="363">
    <xf numFmtId="0" fontId="0" fillId="0" borderId="0" xfId="0"/>
    <xf numFmtId="0" fontId="51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5" borderId="0" xfId="0" applyFont="1" applyFill="1"/>
    <xf numFmtId="49" fontId="0" fillId="0" borderId="0" xfId="0" applyNumberFormat="1" applyFont="1"/>
    <xf numFmtId="0" fontId="52" fillId="0" borderId="0" xfId="0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0" borderId="8" xfId="115" applyNumberFormat="1" applyFont="1" applyFill="1" applyBorder="1" applyAlignment="1" applyProtection="1">
      <alignment horizontal="center" wrapText="1"/>
    </xf>
    <xf numFmtId="0" fontId="57" fillId="0" borderId="8" xfId="115" applyNumberFormat="1" applyFont="1" applyFill="1" applyBorder="1" applyAlignment="1" applyProtection="1">
      <alignment horizontal="center" wrapText="1"/>
    </xf>
    <xf numFmtId="0" fontId="57" fillId="0" borderId="11" xfId="115" applyNumberFormat="1" applyFont="1" applyFill="1" applyBorder="1" applyAlignment="1" applyProtection="1">
      <alignment horizontal="left" wrapText="1"/>
    </xf>
    <xf numFmtId="0" fontId="57" fillId="0" borderId="12" xfId="115" applyNumberFormat="1" applyFont="1" applyFill="1" applyBorder="1" applyAlignment="1" applyProtection="1">
      <alignment horizontal="left" wrapText="1"/>
    </xf>
    <xf numFmtId="14" fontId="56" fillId="0" borderId="12" xfId="115" applyNumberFormat="1" applyFont="1" applyFill="1" applyBorder="1" applyAlignment="1" applyProtection="1">
      <alignment horizontal="left" wrapText="1"/>
    </xf>
    <xf numFmtId="0" fontId="58" fillId="0" borderId="8" xfId="0" applyFont="1" applyBorder="1"/>
    <xf numFmtId="0" fontId="59" fillId="0" borderId="8" xfId="0" applyFont="1" applyBorder="1"/>
    <xf numFmtId="0" fontId="61" fillId="0" borderId="11" xfId="115" applyNumberFormat="1" applyFont="1" applyFill="1" applyBorder="1" applyAlignment="1" applyProtection="1">
      <alignment horizontal="left" wrapText="1"/>
    </xf>
    <xf numFmtId="0" fontId="61" fillId="0" borderId="12" xfId="115" applyNumberFormat="1" applyFont="1" applyFill="1" applyBorder="1" applyAlignment="1" applyProtection="1">
      <alignment horizontal="left" wrapText="1"/>
    </xf>
    <xf numFmtId="0" fontId="47" fillId="38" borderId="0" xfId="0" applyFont="1" applyFill="1"/>
    <xf numFmtId="0" fontId="47" fillId="38" borderId="0" xfId="0" applyFont="1" applyFill="1" applyAlignment="1">
      <alignment wrapText="1"/>
    </xf>
    <xf numFmtId="0" fontId="47" fillId="0" borderId="0" xfId="0" applyFont="1" applyFill="1"/>
    <xf numFmtId="0" fontId="6" fillId="0" borderId="0" xfId="0" applyFont="1" applyFill="1"/>
    <xf numFmtId="0" fontId="92" fillId="39" borderId="0" xfId="119" applyNumberFormat="1" applyFont="1" applyFill="1" applyAlignment="1"/>
    <xf numFmtId="0" fontId="68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68" fillId="0" borderId="0" xfId="0" applyFont="1" applyFill="1"/>
    <xf numFmtId="0" fontId="93" fillId="39" borderId="0" xfId="119" applyFont="1" applyFill="1" applyAlignment="1">
      <alignment horizontal="center"/>
    </xf>
    <xf numFmtId="0" fontId="68" fillId="0" borderId="3" xfId="135" applyFont="1" applyFill="1" applyBorder="1" applyAlignment="1">
      <alignment horizontal="center"/>
    </xf>
    <xf numFmtId="0" fontId="4" fillId="0" borderId="8" xfId="131" applyFont="1" applyBorder="1" applyAlignment="1" applyProtection="1">
      <alignment horizontal="center"/>
    </xf>
    <xf numFmtId="0" fontId="61" fillId="0" borderId="11" xfId="120" applyNumberFormat="1" applyFont="1" applyFill="1" applyBorder="1" applyAlignment="1" applyProtection="1">
      <alignment horizontal="left"/>
    </xf>
    <xf numFmtId="0" fontId="61" fillId="0" borderId="12" xfId="120" applyNumberFormat="1" applyFont="1" applyFill="1" applyBorder="1" applyAlignment="1" applyProtection="1">
      <alignment horizontal="left" wrapText="1"/>
    </xf>
    <xf numFmtId="0" fontId="71" fillId="0" borderId="8" xfId="120" applyFont="1" applyBorder="1"/>
    <xf numFmtId="0" fontId="4" fillId="0" borderId="8" xfId="122" applyFont="1" applyBorder="1" applyAlignment="1"/>
    <xf numFmtId="0" fontId="4" fillId="0" borderId="10" xfId="131" applyFont="1" applyBorder="1" applyAlignment="1" applyProtection="1">
      <alignment horizontal="center"/>
    </xf>
    <xf numFmtId="0" fontId="71" fillId="0" borderId="10" xfId="120" applyFont="1" applyBorder="1"/>
    <xf numFmtId="0" fontId="4" fillId="0" borderId="10" xfId="122" applyFont="1" applyBorder="1" applyAlignment="1"/>
    <xf numFmtId="0" fontId="48" fillId="0" borderId="15" xfId="131" applyFont="1" applyBorder="1" applyAlignment="1" applyProtection="1">
      <alignment horizontal="left"/>
    </xf>
    <xf numFmtId="0" fontId="61" fillId="0" borderId="15" xfId="120" applyNumberFormat="1" applyFont="1" applyFill="1" applyBorder="1" applyAlignment="1" applyProtection="1">
      <alignment horizontal="left"/>
    </xf>
    <xf numFmtId="0" fontId="61" fillId="0" borderId="15" xfId="120" applyNumberFormat="1" applyFont="1" applyFill="1" applyBorder="1" applyAlignment="1" applyProtection="1">
      <alignment horizontal="left" wrapText="1"/>
    </xf>
    <xf numFmtId="0" fontId="71" fillId="0" borderId="15" xfId="120" applyFont="1" applyBorder="1"/>
    <xf numFmtId="0" fontId="4" fillId="0" borderId="15" xfId="122" applyFont="1" applyBorder="1" applyAlignment="1"/>
    <xf numFmtId="0" fontId="3" fillId="0" borderId="0" xfId="131" applyFont="1" applyBorder="1" applyAlignment="1" applyProtection="1">
      <alignment horizontal="left"/>
    </xf>
    <xf numFmtId="0" fontId="61" fillId="0" borderId="0" xfId="120" applyNumberFormat="1" applyFont="1" applyFill="1" applyBorder="1" applyAlignment="1" applyProtection="1">
      <alignment horizontal="left"/>
    </xf>
    <xf numFmtId="0" fontId="6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/>
    <xf numFmtId="0" fontId="4" fillId="0" borderId="0" xfId="122" applyFont="1" applyBorder="1" applyAlignment="1"/>
    <xf numFmtId="0" fontId="4" fillId="0" borderId="0" xfId="122" applyFont="1" applyBorder="1" applyAlignment="1">
      <alignment horizontal="center"/>
    </xf>
    <xf numFmtId="0" fontId="4" fillId="0" borderId="0" xfId="131" applyFont="1" applyBorder="1" applyAlignment="1" applyProtection="1">
      <alignment horizontal="center"/>
    </xf>
    <xf numFmtId="0" fontId="37" fillId="0" borderId="0" xfId="131" applyFont="1" applyBorder="1" applyAlignment="1" applyProtection="1">
      <alignment horizontal="left"/>
    </xf>
    <xf numFmtId="0" fontId="54" fillId="0" borderId="0" xfId="0" applyFont="1" applyFill="1" applyAlignment="1">
      <alignment horizontal="center" vertical="center"/>
    </xf>
    <xf numFmtId="0" fontId="0" fillId="0" borderId="0" xfId="0" applyFont="1" applyFill="1"/>
    <xf numFmtId="0" fontId="54" fillId="40" borderId="0" xfId="0" applyNumberFormat="1" applyFont="1" applyFill="1" applyAlignment="1">
      <alignment horizontal="center" vertical="center"/>
    </xf>
    <xf numFmtId="0" fontId="0" fillId="40" borderId="0" xfId="0" applyNumberFormat="1" applyFont="1" applyFill="1"/>
    <xf numFmtId="0" fontId="58" fillId="0" borderId="13" xfId="0" applyFont="1" applyBorder="1" applyAlignment="1">
      <alignment horizontal="center"/>
    </xf>
    <xf numFmtId="0" fontId="59" fillId="0" borderId="13" xfId="0" applyFont="1" applyBorder="1"/>
    <xf numFmtId="0" fontId="58" fillId="0" borderId="13" xfId="0" applyFont="1" applyBorder="1"/>
    <xf numFmtId="0" fontId="50" fillId="0" borderId="8" xfId="0" applyFont="1" applyBorder="1" applyAlignment="1">
      <alignment horizontal="center"/>
    </xf>
    <xf numFmtId="0" fontId="0" fillId="0" borderId="8" xfId="0" applyFont="1" applyBorder="1"/>
    <xf numFmtId="0" fontId="0" fillId="0" borderId="8" xfId="0" applyFont="1" applyFill="1" applyBorder="1"/>
    <xf numFmtId="0" fontId="50" fillId="0" borderId="5" xfId="0" applyFont="1" applyBorder="1" applyAlignment="1">
      <alignment horizontal="center"/>
    </xf>
    <xf numFmtId="0" fontId="0" fillId="0" borderId="5" xfId="0" applyFont="1" applyBorder="1"/>
    <xf numFmtId="0" fontId="0" fillId="0" borderId="5" xfId="0" applyFont="1" applyFill="1" applyBorder="1"/>
    <xf numFmtId="0" fontId="52" fillId="0" borderId="3" xfId="0" applyFont="1" applyBorder="1" applyAlignment="1">
      <alignment horizontal="center" vertical="center"/>
    </xf>
    <xf numFmtId="49" fontId="52" fillId="0" borderId="3" xfId="0" applyNumberFormat="1" applyFont="1" applyBorder="1" applyAlignment="1">
      <alignment horizontal="center" vertical="center"/>
    </xf>
    <xf numFmtId="0" fontId="52" fillId="40" borderId="3" xfId="0" applyNumberFormat="1" applyFont="1" applyFill="1" applyBorder="1" applyAlignment="1">
      <alignment horizontal="center" vertical="center" wrapText="1"/>
    </xf>
    <xf numFmtId="0" fontId="52" fillId="0" borderId="3" xfId="0" applyFont="1" applyFill="1" applyBorder="1" applyAlignment="1">
      <alignment horizontal="center" vertical="center" wrapText="1"/>
    </xf>
    <xf numFmtId="0" fontId="56" fillId="0" borderId="13" xfId="115" applyFont="1" applyFill="1" applyBorder="1" applyAlignment="1"/>
    <xf numFmtId="0" fontId="60" fillId="0" borderId="21" xfId="115" applyFont="1" applyFill="1" applyBorder="1"/>
    <xf numFmtId="0" fontId="56" fillId="0" borderId="13" xfId="122" applyFont="1" applyFill="1" applyBorder="1" applyAlignment="1"/>
    <xf numFmtId="0" fontId="56" fillId="0" borderId="8" xfId="115" applyFont="1" applyFill="1" applyBorder="1" applyAlignment="1"/>
    <xf numFmtId="0" fontId="60" fillId="0" borderId="22" xfId="115" applyFont="1" applyFill="1" applyBorder="1"/>
    <xf numFmtId="0" fontId="56" fillId="0" borderId="8" xfId="122" applyFont="1" applyFill="1" applyBorder="1" applyAlignment="1"/>
    <xf numFmtId="0" fontId="58" fillId="0" borderId="8" xfId="0" applyFont="1" applyFill="1" applyBorder="1"/>
    <xf numFmtId="0" fontId="50" fillId="0" borderId="8" xfId="0" applyFont="1" applyFill="1" applyBorder="1" applyAlignment="1">
      <alignment horizontal="center"/>
    </xf>
    <xf numFmtId="0" fontId="52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 applyBorder="1"/>
    <xf numFmtId="0" fontId="4" fillId="0" borderId="0" xfId="122" applyFont="1" applyBorder="1" applyAlignment="1">
      <alignment horizontal="right"/>
    </xf>
    <xf numFmtId="0" fontId="7" fillId="40" borderId="5" xfId="134" applyNumberFormat="1" applyFont="1" applyFill="1" applyBorder="1" applyAlignment="1">
      <alignment horizontal="left"/>
    </xf>
    <xf numFmtId="0" fontId="95" fillId="0" borderId="8" xfId="120" applyNumberFormat="1" applyFont="1" applyFill="1" applyBorder="1" applyAlignment="1" applyProtection="1">
      <alignment horizontal="center" wrapText="1"/>
    </xf>
    <xf numFmtId="0" fontId="95" fillId="0" borderId="15" xfId="120" applyNumberFormat="1" applyFont="1" applyFill="1" applyBorder="1" applyAlignment="1" applyProtection="1">
      <alignment horizontal="center" wrapText="1"/>
    </xf>
    <xf numFmtId="0" fontId="95" fillId="0" borderId="0" xfId="120" applyNumberFormat="1" applyFont="1" applyFill="1" applyBorder="1" applyAlignment="1" applyProtection="1">
      <alignment horizontal="center" wrapText="1"/>
    </xf>
    <xf numFmtId="0" fontId="96" fillId="0" borderId="8" xfId="120" applyFont="1" applyBorder="1" applyAlignment="1">
      <alignment horizontal="center"/>
    </xf>
    <xf numFmtId="0" fontId="96" fillId="0" borderId="15" xfId="120" applyFont="1" applyBorder="1" applyAlignment="1"/>
    <xf numFmtId="0" fontId="96" fillId="0" borderId="0" xfId="120" applyFont="1" applyBorder="1" applyAlignment="1"/>
    <xf numFmtId="0" fontId="0" fillId="0" borderId="0" xfId="0" applyBorder="1"/>
    <xf numFmtId="0" fontId="0" fillId="0" borderId="0" xfId="0" applyBorder="1" applyAlignment="1">
      <alignment horizontal="center"/>
    </xf>
    <xf numFmtId="0" fontId="97" fillId="0" borderId="0" xfId="0" applyFont="1" applyBorder="1"/>
    <xf numFmtId="0" fontId="4" fillId="0" borderId="15" xfId="122" applyFont="1" applyBorder="1" applyAlignment="1">
      <alignment horizontal="center"/>
    </xf>
    <xf numFmtId="0" fontId="4" fillId="0" borderId="0" xfId="184" applyFont="1" applyFill="1"/>
    <xf numFmtId="0" fontId="68" fillId="0" borderId="0" xfId="184" applyFont="1" applyFill="1" applyAlignment="1">
      <alignment horizontal="center"/>
    </xf>
    <xf numFmtId="0" fontId="68" fillId="0" borderId="0" xfId="184" applyFont="1" applyFill="1" applyAlignment="1">
      <alignment horizontal="right"/>
    </xf>
    <xf numFmtId="0" fontId="68" fillId="0" borderId="0" xfId="184" applyFont="1" applyFill="1" applyAlignment="1"/>
    <xf numFmtId="0" fontId="4" fillId="0" borderId="0" xfId="184" applyFont="1" applyFill="1" applyAlignment="1">
      <alignment horizontal="center"/>
    </xf>
    <xf numFmtId="0" fontId="68" fillId="0" borderId="0" xfId="184" applyFont="1" applyFill="1" applyAlignment="1">
      <alignment horizontal="left"/>
    </xf>
    <xf numFmtId="0" fontId="68" fillId="38" borderId="0" xfId="184" applyFont="1" applyFill="1" applyAlignment="1">
      <alignment horizontal="center"/>
    </xf>
    <xf numFmtId="0" fontId="68" fillId="0" borderId="0" xfId="184" applyFont="1" applyFill="1"/>
    <xf numFmtId="0" fontId="68" fillId="0" borderId="0" xfId="184" applyFont="1" applyFill="1" applyBorder="1" applyAlignment="1">
      <alignment horizontal="center" vertical="center" wrapText="1"/>
    </xf>
    <xf numFmtId="0" fontId="68" fillId="0" borderId="0" xfId="184" applyFont="1" applyFill="1" applyBorder="1" applyAlignment="1">
      <alignment vertical="center"/>
    </xf>
    <xf numFmtId="0" fontId="100" fillId="0" borderId="0" xfId="184" applyFont="1" applyFill="1" applyBorder="1" applyAlignment="1">
      <alignment horizontal="center"/>
    </xf>
    <xf numFmtId="181" fontId="68" fillId="0" borderId="0" xfId="184" applyNumberFormat="1" applyFont="1" applyFill="1" applyBorder="1" applyAlignment="1">
      <alignment horizontal="center"/>
    </xf>
    <xf numFmtId="0" fontId="99" fillId="0" borderId="0" xfId="184" applyFont="1" applyFill="1" applyBorder="1" applyAlignment="1">
      <alignment horizontal="left"/>
    </xf>
    <xf numFmtId="0" fontId="4" fillId="0" borderId="0" xfId="184" applyFont="1" applyFill="1" applyBorder="1"/>
    <xf numFmtId="0" fontId="98" fillId="0" borderId="0" xfId="184"/>
    <xf numFmtId="0" fontId="99" fillId="0" borderId="0" xfId="184" applyFont="1" applyFill="1" applyAlignment="1">
      <alignment horizontal="left"/>
    </xf>
    <xf numFmtId="14" fontId="99" fillId="0" borderId="0" xfId="184" applyNumberFormat="1" applyFont="1" applyFill="1" applyAlignment="1">
      <alignment horizontal="center"/>
    </xf>
    <xf numFmtId="9" fontId="5" fillId="0" borderId="0" xfId="185" applyFont="1" applyFill="1" applyBorder="1" applyAlignment="1">
      <alignment horizontal="center" vertical="center" wrapText="1"/>
    </xf>
    <xf numFmtId="0" fontId="68" fillId="0" borderId="40" xfId="184" applyNumberFormat="1" applyFont="1" applyFill="1" applyBorder="1" applyAlignment="1">
      <alignment horizontal="center"/>
    </xf>
    <xf numFmtId="0" fontId="4" fillId="0" borderId="40" xfId="184" applyFont="1" applyFill="1" applyBorder="1" applyAlignment="1">
      <alignment horizontal="left"/>
    </xf>
    <xf numFmtId="0" fontId="68" fillId="0" borderId="40" xfId="184" applyFont="1" applyFill="1" applyBorder="1" applyAlignment="1">
      <alignment horizontal="left"/>
    </xf>
    <xf numFmtId="14" fontId="4" fillId="0" borderId="40" xfId="184" applyNumberFormat="1" applyFont="1" applyFill="1" applyBorder="1" applyAlignment="1">
      <alignment horizontal="center"/>
    </xf>
    <xf numFmtId="14" fontId="4" fillId="0" borderId="0" xfId="184" applyNumberFormat="1" applyFont="1" applyFill="1" applyAlignment="1">
      <alignment horizontal="center"/>
    </xf>
    <xf numFmtId="0" fontId="4" fillId="6" borderId="0" xfId="184" applyFont="1" applyFill="1"/>
    <xf numFmtId="0" fontId="68" fillId="6" borderId="0" xfId="184" applyFont="1" applyFill="1" applyAlignment="1">
      <alignment horizontal="left"/>
    </xf>
    <xf numFmtId="0" fontId="100" fillId="0" borderId="0" xfId="184" applyFont="1" applyFill="1" applyBorder="1" applyAlignment="1">
      <alignment horizontal="left"/>
    </xf>
    <xf numFmtId="0" fontId="102" fillId="0" borderId="0" xfId="184" applyFont="1" applyBorder="1" applyAlignment="1">
      <alignment horizontal="center" wrapText="1"/>
    </xf>
    <xf numFmtId="0" fontId="103" fillId="0" borderId="0" xfId="184" applyFont="1" applyBorder="1" applyAlignment="1">
      <alignment horizontal="center" wrapText="1"/>
    </xf>
    <xf numFmtId="0" fontId="103" fillId="0" borderId="0" xfId="184" applyFont="1" applyBorder="1" applyAlignment="1">
      <alignment wrapText="1"/>
    </xf>
    <xf numFmtId="0" fontId="105" fillId="0" borderId="0" xfId="184" applyFont="1" applyBorder="1" applyAlignment="1">
      <alignment horizontal="center" wrapText="1"/>
    </xf>
    <xf numFmtId="0" fontId="105" fillId="0" borderId="0" xfId="184" applyFont="1" applyBorder="1" applyAlignment="1">
      <alignment horizontal="center" vertical="center" wrapText="1"/>
    </xf>
    <xf numFmtId="0" fontId="106" fillId="0" borderId="0" xfId="184" applyFont="1" applyBorder="1" applyAlignment="1">
      <alignment horizontal="center" wrapText="1"/>
    </xf>
    <xf numFmtId="0" fontId="106" fillId="0" borderId="0" xfId="184" applyFont="1" applyBorder="1" applyAlignment="1">
      <alignment horizontal="center" vertical="center" wrapText="1"/>
    </xf>
    <xf numFmtId="0" fontId="102" fillId="0" borderId="0" xfId="184" applyFont="1" applyBorder="1" applyAlignment="1">
      <alignment horizontal="left" vertical="center" wrapText="1"/>
    </xf>
    <xf numFmtId="0" fontId="102" fillId="0" borderId="0" xfId="184" applyFont="1" applyBorder="1" applyAlignment="1">
      <alignment horizontal="center" vertical="center" wrapText="1"/>
    </xf>
    <xf numFmtId="0" fontId="103" fillId="0" borderId="0" xfId="184" applyFont="1" applyBorder="1" applyAlignment="1">
      <alignment horizontal="center"/>
    </xf>
    <xf numFmtId="0" fontId="102" fillId="0" borderId="0" xfId="184" applyFont="1" applyBorder="1" applyAlignment="1">
      <alignment horizontal="center"/>
    </xf>
    <xf numFmtId="0" fontId="103" fillId="0" borderId="0" xfId="184" applyFont="1" applyBorder="1" applyAlignment="1">
      <alignment horizontal="left"/>
    </xf>
    <xf numFmtId="0" fontId="103" fillId="0" borderId="0" xfId="184" applyFont="1" applyBorder="1"/>
    <xf numFmtId="0" fontId="103" fillId="39" borderId="0" xfId="184" applyFont="1" applyFill="1" applyBorder="1" applyAlignment="1">
      <alignment horizontal="center"/>
    </xf>
    <xf numFmtId="0" fontId="102" fillId="39" borderId="0" xfId="184" applyFont="1" applyFill="1" applyBorder="1" applyAlignment="1">
      <alignment horizontal="center"/>
    </xf>
    <xf numFmtId="0" fontId="7" fillId="0" borderId="0" xfId="184" applyFont="1" applyFill="1"/>
    <xf numFmtId="0" fontId="109" fillId="0" borderId="0" xfId="184" applyFont="1" applyFill="1" applyAlignment="1"/>
    <xf numFmtId="0" fontId="3" fillId="0" borderId="0" xfId="184" applyFont="1" applyFill="1" applyAlignment="1"/>
    <xf numFmtId="0" fontId="5" fillId="0" borderId="0" xfId="184" applyFont="1" applyFill="1"/>
    <xf numFmtId="0" fontId="3" fillId="0" borderId="0" xfId="184" applyFont="1" applyFill="1" applyAlignment="1">
      <alignment horizontal="center"/>
    </xf>
    <xf numFmtId="0" fontId="3" fillId="0" borderId="0" xfId="184" applyFont="1" applyFill="1" applyBorder="1" applyAlignment="1"/>
    <xf numFmtId="0" fontId="3" fillId="0" borderId="0" xfId="184" applyFont="1" applyFill="1" applyBorder="1" applyAlignment="1">
      <alignment horizontal="left"/>
    </xf>
    <xf numFmtId="0" fontId="3" fillId="0" borderId="0" xfId="184" applyFont="1" applyFill="1" applyBorder="1" applyAlignment="1">
      <alignment horizontal="center"/>
    </xf>
    <xf numFmtId="0" fontId="3" fillId="0" borderId="0" xfId="184" applyFont="1" applyFill="1" applyAlignment="1">
      <alignment horizontal="left"/>
    </xf>
    <xf numFmtId="0" fontId="94" fillId="0" borderId="0" xfId="184" applyFont="1" applyFill="1" applyAlignment="1">
      <alignment horizontal="left"/>
    </xf>
    <xf numFmtId="0" fontId="70" fillId="0" borderId="0" xfId="184" applyFont="1" applyFill="1" applyAlignment="1">
      <alignment horizontal="left"/>
    </xf>
    <xf numFmtId="0" fontId="70" fillId="0" borderId="0" xfId="184" applyFont="1" applyFill="1" applyBorder="1" applyAlignment="1"/>
    <xf numFmtId="0" fontId="7" fillId="0" borderId="0" xfId="184" applyFont="1" applyFill="1" applyAlignment="1">
      <alignment horizontal="center"/>
    </xf>
    <xf numFmtId="0" fontId="7" fillId="0" borderId="0" xfId="184" applyFont="1" applyFill="1" applyBorder="1" applyAlignment="1"/>
    <xf numFmtId="0" fontId="7" fillId="0" borderId="0" xfId="184" applyFont="1" applyFill="1" applyBorder="1" applyAlignment="1">
      <alignment horizontal="left"/>
    </xf>
    <xf numFmtId="0" fontId="7" fillId="0" borderId="0" xfId="184" applyFont="1" applyFill="1" applyBorder="1" applyAlignment="1">
      <alignment horizontal="center"/>
    </xf>
    <xf numFmtId="0" fontId="7" fillId="0" borderId="0" xfId="184" applyFont="1" applyFill="1" applyAlignment="1"/>
    <xf numFmtId="0" fontId="94" fillId="0" borderId="0" xfId="184" applyFont="1" applyFill="1" applyAlignment="1">
      <alignment horizontal="center"/>
    </xf>
    <xf numFmtId="0" fontId="110" fillId="0" borderId="3" xfId="184" applyFont="1" applyFill="1" applyBorder="1" applyAlignment="1">
      <alignment horizontal="center" vertical="center" wrapText="1"/>
    </xf>
    <xf numFmtId="0" fontId="5" fillId="0" borderId="0" xfId="184" applyFont="1" applyFill="1" applyBorder="1" applyAlignment="1">
      <alignment vertical="center"/>
    </xf>
    <xf numFmtId="9" fontId="111" fillId="0" borderId="3" xfId="185" applyFont="1" applyFill="1" applyBorder="1" applyAlignment="1">
      <alignment horizontal="center" vertical="center"/>
    </xf>
    <xf numFmtId="9" fontId="110" fillId="0" borderId="3" xfId="185" applyFont="1" applyFill="1" applyBorder="1" applyAlignment="1">
      <alignment horizontal="center" vertical="center" wrapText="1"/>
    </xf>
    <xf numFmtId="0" fontId="110" fillId="0" borderId="3" xfId="184" applyFont="1" applyFill="1" applyBorder="1" applyAlignment="1">
      <alignment vertical="center" wrapText="1"/>
    </xf>
    <xf numFmtId="0" fontId="5" fillId="0" borderId="0" xfId="184" applyFont="1" applyFill="1" applyBorder="1" applyAlignment="1">
      <alignment horizontal="center"/>
    </xf>
    <xf numFmtId="0" fontId="8" fillId="0" borderId="13" xfId="184" applyFont="1" applyFill="1" applyBorder="1" applyAlignment="1">
      <alignment horizontal="center" vertical="center"/>
    </xf>
    <xf numFmtId="0" fontId="7" fillId="0" borderId="0" xfId="184" applyFont="1" applyFill="1" applyBorder="1"/>
    <xf numFmtId="0" fontId="8" fillId="0" borderId="8" xfId="184" applyFont="1" applyFill="1" applyBorder="1" applyAlignment="1">
      <alignment horizontal="center" vertical="center"/>
    </xf>
    <xf numFmtId="0" fontId="5" fillId="0" borderId="0" xfId="184" applyFont="1" applyFill="1" applyBorder="1" applyAlignment="1">
      <alignment horizontal="center" vertical="center"/>
    </xf>
    <xf numFmtId="0" fontId="94" fillId="0" borderId="0" xfId="184" applyFont="1" applyFill="1" applyBorder="1" applyAlignment="1">
      <alignment horizontal="center" vertical="center"/>
    </xf>
    <xf numFmtId="0" fontId="5" fillId="0" borderId="0" xfId="184" applyFont="1" applyFill="1" applyBorder="1" applyAlignment="1"/>
    <xf numFmtId="0" fontId="94" fillId="0" borderId="0" xfId="184" applyFont="1" applyFill="1" applyBorder="1" applyAlignment="1">
      <alignment horizontal="center"/>
    </xf>
    <xf numFmtId="0" fontId="5" fillId="0" borderId="0" xfId="184" applyFont="1" applyFill="1" applyBorder="1" applyAlignment="1">
      <alignment horizontal="left"/>
    </xf>
    <xf numFmtId="0" fontId="5" fillId="0" borderId="0" xfId="184" applyFont="1" applyFill="1" applyAlignment="1">
      <alignment horizontal="center"/>
    </xf>
    <xf numFmtId="0" fontId="5" fillId="0" borderId="0" xfId="184" applyFont="1" applyFill="1" applyBorder="1"/>
    <xf numFmtId="0" fontId="113" fillId="0" borderId="0" xfId="184" applyFont="1" applyFill="1" applyBorder="1" applyAlignment="1"/>
    <xf numFmtId="0" fontId="113" fillId="0" borderId="0" xfId="184" applyFont="1" applyFill="1" applyBorder="1" applyAlignment="1">
      <alignment horizontal="center"/>
    </xf>
    <xf numFmtId="0" fontId="114" fillId="0" borderId="0" xfId="184" applyFont="1" applyAlignment="1">
      <alignment horizontal="left"/>
    </xf>
    <xf numFmtId="0" fontId="115" fillId="0" borderId="0" xfId="184" applyFont="1" applyFill="1" applyAlignment="1">
      <alignment horizontal="center"/>
    </xf>
    <xf numFmtId="0" fontId="114" fillId="0" borderId="0" xfId="184" applyFont="1" applyAlignment="1"/>
    <xf numFmtId="0" fontId="5" fillId="0" borderId="0" xfId="184" applyFont="1" applyFill="1" applyAlignment="1"/>
    <xf numFmtId="0" fontId="3" fillId="0" borderId="0" xfId="184" applyFont="1" applyFill="1" applyBorder="1"/>
    <xf numFmtId="0" fontId="6" fillId="0" borderId="0" xfId="184" applyFont="1" applyFill="1" applyAlignment="1">
      <alignment horizontal="center"/>
    </xf>
    <xf numFmtId="0" fontId="5" fillId="0" borderId="0" xfId="184" applyFont="1" applyAlignment="1"/>
    <xf numFmtId="0" fontId="94" fillId="0" borderId="13" xfId="184" applyFont="1" applyFill="1" applyBorder="1" applyAlignment="1">
      <alignment vertical="center"/>
    </xf>
    <xf numFmtId="0" fontId="94" fillId="0" borderId="8" xfId="184" applyFont="1" applyFill="1" applyBorder="1" applyAlignment="1">
      <alignment vertical="center"/>
    </xf>
    <xf numFmtId="0" fontId="8" fillId="0" borderId="19" xfId="184" applyFont="1" applyFill="1" applyBorder="1" applyAlignment="1">
      <alignment vertical="center"/>
    </xf>
    <xf numFmtId="0" fontId="94" fillId="0" borderId="20" xfId="184" applyFont="1" applyFill="1" applyBorder="1" applyAlignment="1">
      <alignment horizontal="left" vertical="center"/>
    </xf>
    <xf numFmtId="0" fontId="94" fillId="0" borderId="13" xfId="184" applyFont="1" applyFill="1" applyBorder="1" applyAlignment="1">
      <alignment horizontal="center" vertical="center"/>
    </xf>
    <xf numFmtId="181" fontId="94" fillId="0" borderId="13" xfId="184" applyNumberFormat="1" applyFont="1" applyFill="1" applyBorder="1" applyAlignment="1">
      <alignment horizontal="center" vertical="center"/>
    </xf>
    <xf numFmtId="0" fontId="116" fillId="0" borderId="13" xfId="184" applyFont="1" applyFill="1" applyBorder="1" applyAlignment="1">
      <alignment horizontal="left" vertical="center"/>
    </xf>
    <xf numFmtId="0" fontId="8" fillId="0" borderId="11" xfId="184" applyFont="1" applyFill="1" applyBorder="1" applyAlignment="1">
      <alignment vertical="center"/>
    </xf>
    <xf numFmtId="0" fontId="94" fillId="0" borderId="12" xfId="184" applyFont="1" applyFill="1" applyBorder="1" applyAlignment="1">
      <alignment horizontal="left" vertical="center"/>
    </xf>
    <xf numFmtId="0" fontId="94" fillId="0" borderId="8" xfId="184" applyFont="1" applyFill="1" applyBorder="1" applyAlignment="1">
      <alignment horizontal="center" vertical="center"/>
    </xf>
    <xf numFmtId="181" fontId="94" fillId="0" borderId="8" xfId="184" applyNumberFormat="1" applyFont="1" applyFill="1" applyBorder="1" applyAlignment="1">
      <alignment horizontal="center" vertical="center"/>
    </xf>
    <xf numFmtId="0" fontId="116" fillId="0" borderId="8" xfId="184" applyFont="1" applyFill="1" applyBorder="1" applyAlignment="1">
      <alignment horizontal="left" vertical="center"/>
    </xf>
    <xf numFmtId="0" fontId="111" fillId="0" borderId="13" xfId="184" applyFont="1" applyFill="1" applyBorder="1" applyAlignment="1">
      <alignment horizontal="center" vertical="center"/>
    </xf>
    <xf numFmtId="0" fontId="111" fillId="0" borderId="8" xfId="184" applyFont="1" applyFill="1" applyBorder="1" applyAlignment="1">
      <alignment horizontal="center" vertical="center"/>
    </xf>
    <xf numFmtId="0" fontId="47" fillId="0" borderId="0" xfId="0" applyFont="1" applyFill="1" applyAlignment="1">
      <alignment wrapText="1"/>
    </xf>
    <xf numFmtId="0" fontId="47" fillId="38" borderId="0" xfId="0" applyFont="1" applyFill="1" applyAlignment="1">
      <alignment horizontal="center" wrapText="1"/>
    </xf>
    <xf numFmtId="0" fontId="0" fillId="0" borderId="5" xfId="0" applyBorder="1"/>
    <xf numFmtId="0" fontId="5" fillId="0" borderId="0" xfId="184" applyFont="1" applyFill="1" applyAlignment="1">
      <alignment horizontal="center"/>
    </xf>
    <xf numFmtId="0" fontId="3" fillId="0" borderId="0" xfId="184" applyFont="1" applyFill="1" applyAlignment="1">
      <alignment horizontal="center"/>
    </xf>
    <xf numFmtId="0" fontId="5" fillId="0" borderId="0" xfId="184" applyFont="1" applyFill="1" applyBorder="1" applyAlignment="1">
      <alignment horizontal="center" vertical="center"/>
    </xf>
    <xf numFmtId="0" fontId="3" fillId="0" borderId="0" xfId="184" applyFont="1" applyFill="1" applyBorder="1" applyAlignment="1">
      <alignment horizontal="center"/>
    </xf>
    <xf numFmtId="0" fontId="6" fillId="0" borderId="0" xfId="113" applyFont="1" applyFill="1"/>
    <xf numFmtId="0" fontId="3" fillId="0" borderId="0" xfId="113" applyFont="1" applyFill="1" applyAlignment="1">
      <alignment horizontal="center"/>
    </xf>
    <xf numFmtId="0" fontId="92" fillId="0" borderId="0" xfId="113" applyFont="1" applyFill="1" applyAlignment="1">
      <alignment horizontal="center"/>
    </xf>
    <xf numFmtId="0" fontId="4" fillId="0" borderId="0" xfId="113" applyFont="1" applyFill="1"/>
    <xf numFmtId="0" fontId="68" fillId="0" borderId="0" xfId="113" applyFont="1" applyFill="1" applyAlignment="1">
      <alignment horizontal="left"/>
    </xf>
    <xf numFmtId="0" fontId="117" fillId="0" borderId="0" xfId="113" applyFont="1" applyFill="1" applyBorder="1" applyAlignment="1">
      <alignment horizontal="left"/>
    </xf>
    <xf numFmtId="0" fontId="68" fillId="0" borderId="0" xfId="113" applyFont="1" applyFill="1" applyBorder="1" applyAlignment="1">
      <alignment horizontal="left"/>
    </xf>
    <xf numFmtId="0" fontId="4" fillId="0" borderId="0" xfId="113" applyFont="1" applyFill="1" applyAlignment="1">
      <alignment horizontal="center"/>
    </xf>
    <xf numFmtId="0" fontId="3" fillId="0" borderId="0" xfId="113" applyFont="1" applyFill="1" applyAlignment="1">
      <alignment horizontal="left"/>
    </xf>
    <xf numFmtId="0" fontId="3" fillId="0" borderId="0" xfId="113" applyFont="1" applyFill="1" applyBorder="1" applyAlignment="1">
      <alignment vertical="center"/>
    </xf>
    <xf numFmtId="0" fontId="68" fillId="0" borderId="0" xfId="113" applyFont="1" applyFill="1" applyBorder="1" applyAlignment="1">
      <alignment horizontal="center"/>
    </xf>
    <xf numFmtId="0" fontId="3" fillId="0" borderId="5" xfId="113" applyFont="1" applyFill="1" applyBorder="1" applyAlignment="1">
      <alignment horizontal="center"/>
    </xf>
    <xf numFmtId="0" fontId="6" fillId="0" borderId="41" xfId="113" applyFont="1" applyFill="1" applyBorder="1"/>
    <xf numFmtId="0" fontId="3" fillId="0" borderId="42" xfId="113" applyFont="1" applyFill="1" applyBorder="1"/>
    <xf numFmtId="0" fontId="6" fillId="0" borderId="5" xfId="113" applyFont="1" applyFill="1" applyBorder="1" applyAlignment="1">
      <alignment horizontal="center"/>
    </xf>
    <xf numFmtId="0" fontId="6" fillId="0" borderId="8" xfId="113" applyFont="1" applyFill="1" applyBorder="1" applyAlignment="1">
      <alignment horizontal="left"/>
    </xf>
    <xf numFmtId="0" fontId="4" fillId="0" borderId="0" xfId="113" applyFont="1" applyFill="1" applyBorder="1"/>
    <xf numFmtId="0" fontId="3" fillId="0" borderId="8" xfId="113" applyFont="1" applyFill="1" applyBorder="1" applyAlignment="1">
      <alignment horizontal="center"/>
    </xf>
    <xf numFmtId="0" fontId="6" fillId="0" borderId="11" xfId="113" applyFont="1" applyFill="1" applyBorder="1"/>
    <xf numFmtId="0" fontId="3" fillId="0" borderId="12" xfId="113" applyFont="1" applyFill="1" applyBorder="1"/>
    <xf numFmtId="0" fontId="6" fillId="0" borderId="8" xfId="113" applyFont="1" applyFill="1" applyBorder="1" applyAlignment="1">
      <alignment horizontal="center"/>
    </xf>
    <xf numFmtId="0" fontId="68" fillId="0" borderId="0" xfId="113" applyFont="1" applyFill="1" applyAlignment="1">
      <alignment horizontal="center"/>
    </xf>
    <xf numFmtId="0" fontId="68" fillId="0" borderId="0" xfId="113" applyFont="1" applyFill="1" applyBorder="1"/>
    <xf numFmtId="0" fontId="6" fillId="41" borderId="0" xfId="113" applyFont="1" applyFill="1"/>
    <xf numFmtId="0" fontId="4" fillId="41" borderId="0" xfId="113" applyFont="1" applyFill="1"/>
    <xf numFmtId="0" fontId="4" fillId="41" borderId="0" xfId="113" applyFont="1" applyFill="1" applyBorder="1"/>
    <xf numFmtId="0" fontId="0" fillId="40" borderId="0" xfId="0" applyFill="1" applyBorder="1"/>
    <xf numFmtId="0" fontId="47" fillId="42" borderId="0" xfId="0" applyFont="1" applyFill="1"/>
    <xf numFmtId="0" fontId="0" fillId="42" borderId="0" xfId="0" applyFill="1" applyBorder="1"/>
    <xf numFmtId="0" fontId="0" fillId="42" borderId="0" xfId="0" applyFill="1"/>
    <xf numFmtId="0" fontId="47" fillId="42" borderId="0" xfId="0" applyFont="1" applyFill="1" applyAlignment="1">
      <alignment wrapText="1"/>
    </xf>
    <xf numFmtId="0" fontId="55" fillId="42" borderId="0" xfId="0" applyFont="1" applyFill="1" applyAlignment="1">
      <alignment horizontal="center" vertical="center"/>
    </xf>
    <xf numFmtId="0" fontId="52" fillId="42" borderId="3" xfId="0" applyFont="1" applyFill="1" applyBorder="1" applyAlignment="1">
      <alignment vertical="center" wrapText="1"/>
    </xf>
    <xf numFmtId="0" fontId="0" fillId="42" borderId="5" xfId="0" applyFill="1" applyBorder="1"/>
    <xf numFmtId="0" fontId="0" fillId="42" borderId="0" xfId="0" applyFont="1" applyFill="1"/>
    <xf numFmtId="0" fontId="55" fillId="43" borderId="0" xfId="0" applyFont="1" applyFill="1" applyAlignment="1">
      <alignment horizontal="center" vertical="center"/>
    </xf>
    <xf numFmtId="0" fontId="53" fillId="43" borderId="0" xfId="0" applyFont="1" applyFill="1" applyAlignment="1">
      <alignment horizontal="center" vertical="center" wrapText="1"/>
    </xf>
    <xf numFmtId="0" fontId="0" fillId="43" borderId="0" xfId="0" applyFont="1" applyFill="1"/>
    <xf numFmtId="0" fontId="0" fillId="43" borderId="0" xfId="0" applyFill="1"/>
    <xf numFmtId="0" fontId="92" fillId="39" borderId="0" xfId="0" applyFont="1" applyFill="1" applyAlignment="1">
      <alignment wrapText="1"/>
    </xf>
    <xf numFmtId="0" fontId="94" fillId="40" borderId="0" xfId="0" applyFont="1" applyFill="1" applyAlignment="1">
      <alignment wrapText="1"/>
    </xf>
    <xf numFmtId="0" fontId="0" fillId="40" borderId="0" xfId="0" applyFill="1"/>
    <xf numFmtId="0" fontId="47" fillId="40" borderId="0" xfId="0" applyFont="1" applyFill="1"/>
    <xf numFmtId="0" fontId="97" fillId="40" borderId="0" xfId="0" applyFont="1" applyFill="1" applyBorder="1"/>
    <xf numFmtId="14" fontId="0" fillId="40" borderId="0" xfId="0" applyNumberFormat="1" applyFill="1" applyBorder="1"/>
    <xf numFmtId="14" fontId="0" fillId="40" borderId="0" xfId="0" applyNumberFormat="1" applyFill="1"/>
    <xf numFmtId="0" fontId="90" fillId="40" borderId="0" xfId="0" applyFont="1" applyFill="1" applyBorder="1"/>
    <xf numFmtId="0" fontId="91" fillId="40" borderId="0" xfId="0" applyFont="1" applyFill="1"/>
    <xf numFmtId="0" fontId="90" fillId="40" borderId="0" xfId="0" applyFont="1" applyFill="1"/>
    <xf numFmtId="14" fontId="70" fillId="0" borderId="0" xfId="184" applyNumberFormat="1" applyFont="1" applyFill="1" applyAlignment="1">
      <alignment horizontal="left"/>
    </xf>
    <xf numFmtId="14" fontId="99" fillId="0" borderId="0" xfId="184" applyNumberFormat="1" applyFont="1" applyFill="1" applyAlignment="1">
      <alignment horizontal="left"/>
    </xf>
    <xf numFmtId="0" fontId="117" fillId="38" borderId="0" xfId="113" applyFont="1" applyFill="1" applyAlignment="1">
      <alignment horizontal="left"/>
    </xf>
    <xf numFmtId="0" fontId="4" fillId="0" borderId="0" xfId="0" applyFont="1" applyFill="1" applyBorder="1" applyAlignment="1">
      <alignment horizontal="center"/>
    </xf>
    <xf numFmtId="0" fontId="7" fillId="0" borderId="3" xfId="184" applyFont="1" applyFill="1" applyBorder="1" applyAlignment="1">
      <alignment horizontal="center"/>
    </xf>
    <xf numFmtId="0" fontId="5" fillId="0" borderId="0" xfId="184" applyFont="1" applyFill="1" applyAlignment="1">
      <alignment horizontal="center"/>
    </xf>
    <xf numFmtId="0" fontId="5" fillId="0" borderId="3" xfId="184" applyFont="1" applyFill="1" applyBorder="1" applyAlignment="1">
      <alignment horizontal="center" vertical="center"/>
    </xf>
    <xf numFmtId="0" fontId="118" fillId="38" borderId="0" xfId="184" applyFont="1" applyFill="1"/>
    <xf numFmtId="0" fontId="118" fillId="38" borderId="0" xfId="184" applyFont="1" applyFill="1" applyAlignment="1">
      <alignment horizontal="center"/>
    </xf>
    <xf numFmtId="0" fontId="118" fillId="38" borderId="0" xfId="184" applyFont="1" applyFill="1" applyBorder="1" applyAlignment="1"/>
    <xf numFmtId="0" fontId="118" fillId="38" borderId="0" xfId="184" applyFont="1" applyFill="1" applyBorder="1" applyAlignment="1">
      <alignment horizontal="left"/>
    </xf>
    <xf numFmtId="0" fontId="118" fillId="38" borderId="0" xfId="184" applyFont="1" applyFill="1" applyBorder="1"/>
    <xf numFmtId="0" fontId="118" fillId="38" borderId="0" xfId="184" applyFont="1" applyFill="1" applyAlignment="1"/>
    <xf numFmtId="0" fontId="118" fillId="38" borderId="0" xfId="184" applyFont="1" applyFill="1" applyAlignment="1">
      <alignment horizontal="left"/>
    </xf>
    <xf numFmtId="0" fontId="0" fillId="0" borderId="0" xfId="0" applyAlignment="1"/>
    <xf numFmtId="0" fontId="0" fillId="0" borderId="43" xfId="0" applyBorder="1" applyAlignment="1"/>
    <xf numFmtId="0" fontId="5" fillId="0" borderId="0" xfId="184" applyFont="1" applyFill="1" applyAlignment="1">
      <alignment horizontal="center"/>
    </xf>
    <xf numFmtId="0" fontId="89" fillId="44" borderId="0" xfId="0" applyFont="1" applyFill="1" applyAlignment="1">
      <alignment horizontal="center"/>
    </xf>
    <xf numFmtId="0" fontId="89" fillId="0" borderId="0" xfId="0" applyFont="1"/>
    <xf numFmtId="0" fontId="89" fillId="45" borderId="0" xfId="0" applyFont="1" applyFill="1" applyAlignment="1">
      <alignment horizontal="center"/>
    </xf>
    <xf numFmtId="0" fontId="0" fillId="46" borderId="0" xfId="0" applyFill="1"/>
    <xf numFmtId="0" fontId="89" fillId="47" borderId="0" xfId="0" applyFont="1" applyFill="1" applyAlignment="1">
      <alignment horizontal="center"/>
    </xf>
    <xf numFmtId="0" fontId="89" fillId="42" borderId="0" xfId="0" applyFont="1" applyFill="1" applyAlignment="1">
      <alignment horizontal="center"/>
    </xf>
    <xf numFmtId="0" fontId="103" fillId="0" borderId="0" xfId="0" applyFont="1" applyBorder="1" applyAlignment="1">
      <alignment horizontal="center"/>
    </xf>
    <xf numFmtId="0" fontId="102" fillId="0" borderId="0" xfId="0" applyFont="1" applyBorder="1" applyAlignment="1">
      <alignment horizontal="center"/>
    </xf>
    <xf numFmtId="0" fontId="103" fillId="0" borderId="0" xfId="0" applyFont="1" applyBorder="1" applyAlignment="1">
      <alignment horizontal="left"/>
    </xf>
    <xf numFmtId="0" fontId="102" fillId="39" borderId="0" xfId="0" applyFont="1" applyFill="1" applyBorder="1" applyAlignment="1">
      <alignment horizontal="center"/>
    </xf>
    <xf numFmtId="0" fontId="103" fillId="39" borderId="0" xfId="0" applyFont="1" applyFill="1" applyBorder="1" applyAlignment="1">
      <alignment horizontal="left"/>
    </xf>
    <xf numFmtId="0" fontId="102" fillId="39" borderId="0" xfId="0" applyFont="1" applyFill="1" applyBorder="1" applyAlignment="1">
      <alignment horizontal="left"/>
    </xf>
    <xf numFmtId="0" fontId="102" fillId="39" borderId="0" xfId="0" applyFont="1" applyFill="1" applyBorder="1" applyAlignment="1">
      <alignment horizontal="center" vertical="center"/>
    </xf>
    <xf numFmtId="0" fontId="102" fillId="0" borderId="0" xfId="0" applyFont="1" applyBorder="1" applyAlignment="1">
      <alignment horizontal="left"/>
    </xf>
    <xf numFmtId="0" fontId="102" fillId="0" borderId="0" xfId="0" applyFont="1" applyBorder="1" applyAlignment="1">
      <alignment horizontal="center" vertical="center"/>
    </xf>
    <xf numFmtId="0" fontId="103" fillId="0" borderId="0" xfId="0" applyFont="1" applyBorder="1"/>
    <xf numFmtId="0" fontId="103" fillId="0" borderId="0" xfId="0" applyFont="1" applyFill="1" applyBorder="1" applyAlignment="1">
      <alignment horizontal="left"/>
    </xf>
    <xf numFmtId="0" fontId="102" fillId="0" borderId="0" xfId="0" applyFont="1" applyFill="1" applyBorder="1" applyAlignment="1">
      <alignment horizontal="center" vertical="center"/>
    </xf>
    <xf numFmtId="0" fontId="105" fillId="0" borderId="0" xfId="0" applyFont="1" applyBorder="1" applyAlignment="1">
      <alignment horizontal="center" vertical="center"/>
    </xf>
    <xf numFmtId="0" fontId="103" fillId="38" borderId="0" xfId="184" applyFont="1" applyFill="1" applyBorder="1" applyAlignment="1">
      <alignment horizontal="center"/>
    </xf>
    <xf numFmtId="0" fontId="102" fillId="38" borderId="0" xfId="184" applyFont="1" applyFill="1" applyBorder="1" applyAlignment="1">
      <alignment horizontal="center"/>
    </xf>
    <xf numFmtId="0" fontId="103" fillId="38" borderId="0" xfId="184" applyFont="1" applyFill="1" applyBorder="1"/>
    <xf numFmtId="0" fontId="119" fillId="0" borderId="44" xfId="0" applyNumberFormat="1" applyFont="1" applyFill="1" applyBorder="1" applyAlignment="1" applyProtection="1">
      <alignment horizontal="left" vertical="center" wrapText="1"/>
    </xf>
    <xf numFmtId="49" fontId="119" fillId="0" borderId="44" xfId="0" applyNumberFormat="1" applyFont="1" applyFill="1" applyBorder="1" applyAlignment="1" applyProtection="1">
      <alignment horizontal="left" vertical="center" wrapText="1"/>
    </xf>
    <xf numFmtId="14" fontId="119" fillId="0" borderId="44" xfId="0" applyNumberFormat="1" applyFont="1" applyFill="1" applyBorder="1" applyAlignment="1" applyProtection="1">
      <alignment horizontal="left" vertical="center" wrapText="1"/>
    </xf>
    <xf numFmtId="0" fontId="68" fillId="0" borderId="3" xfId="122" applyFont="1" applyFill="1" applyBorder="1" applyAlignment="1">
      <alignment horizontal="center" vertical="center" wrapText="1"/>
    </xf>
    <xf numFmtId="0" fontId="68" fillId="0" borderId="3" xfId="122" applyFont="1" applyFill="1" applyBorder="1" applyAlignment="1">
      <alignment horizontal="center" vertical="center"/>
    </xf>
    <xf numFmtId="0" fontId="68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69" fillId="0" borderId="0" xfId="0" applyFont="1" applyFill="1" applyBorder="1" applyAlignment="1">
      <alignment horizontal="center"/>
    </xf>
    <xf numFmtId="0" fontId="70" fillId="0" borderId="0" xfId="0" applyFont="1" applyFill="1" applyAlignment="1">
      <alignment horizontal="left"/>
    </xf>
    <xf numFmtId="0" fontId="68" fillId="0" borderId="28" xfId="122" applyFont="1" applyFill="1" applyBorder="1" applyAlignment="1">
      <alignment horizontal="left" vertical="center"/>
    </xf>
    <xf numFmtId="0" fontId="68" fillId="0" borderId="29" xfId="122" applyFont="1" applyFill="1" applyBorder="1" applyAlignment="1">
      <alignment horizontal="left" vertical="center"/>
    </xf>
    <xf numFmtId="0" fontId="4" fillId="0" borderId="11" xfId="122" applyFont="1" applyBorder="1" applyAlignment="1">
      <alignment horizontal="center"/>
    </xf>
    <xf numFmtId="0" fontId="4" fillId="0" borderId="22" xfId="122" applyFont="1" applyBorder="1" applyAlignment="1">
      <alignment horizontal="center"/>
    </xf>
    <xf numFmtId="0" fontId="4" fillId="0" borderId="12" xfId="122" applyFont="1" applyBorder="1" applyAlignment="1">
      <alignment horizontal="center"/>
    </xf>
    <xf numFmtId="0" fontId="68" fillId="0" borderId="3" xfId="122" applyFont="1" applyFill="1" applyBorder="1" applyAlignment="1">
      <alignment horizontal="center"/>
    </xf>
    <xf numFmtId="0" fontId="68" fillId="0" borderId="17" xfId="122" applyFont="1" applyFill="1" applyBorder="1" applyAlignment="1">
      <alignment horizontal="center" vertical="center" wrapText="1"/>
    </xf>
    <xf numFmtId="0" fontId="68" fillId="0" borderId="15" xfId="122" applyFont="1" applyFill="1" applyBorder="1" applyAlignment="1">
      <alignment horizontal="center" vertical="center" wrapText="1"/>
    </xf>
    <xf numFmtId="0" fontId="68" fillId="0" borderId="18" xfId="122" applyFont="1" applyFill="1" applyBorder="1" applyAlignment="1">
      <alignment horizontal="center" vertical="center" wrapText="1"/>
    </xf>
    <xf numFmtId="0" fontId="68" fillId="0" borderId="27" xfId="122" applyFont="1" applyFill="1" applyBorder="1" applyAlignment="1">
      <alignment horizontal="center" vertical="center" wrapText="1"/>
    </xf>
    <xf numFmtId="0" fontId="68" fillId="0" borderId="23" xfId="122" applyFont="1" applyFill="1" applyBorder="1" applyAlignment="1">
      <alignment horizontal="center" vertical="center" wrapText="1"/>
    </xf>
    <xf numFmtId="0" fontId="68" fillId="0" borderId="25" xfId="122" applyFont="1" applyFill="1" applyBorder="1" applyAlignment="1">
      <alignment horizontal="center" vertical="center" wrapText="1"/>
    </xf>
    <xf numFmtId="0" fontId="4" fillId="0" borderId="17" xfId="122" applyFont="1" applyBorder="1" applyAlignment="1">
      <alignment horizontal="center"/>
    </xf>
    <xf numFmtId="0" fontId="4" fillId="0" borderId="15" xfId="122" applyFont="1" applyBorder="1" applyAlignment="1">
      <alignment horizontal="center"/>
    </xf>
    <xf numFmtId="0" fontId="4" fillId="0" borderId="18" xfId="122" applyFont="1" applyBorder="1" applyAlignment="1">
      <alignment horizontal="center"/>
    </xf>
    <xf numFmtId="0" fontId="68" fillId="0" borderId="0" xfId="184" applyFont="1" applyFill="1" applyBorder="1" applyAlignment="1">
      <alignment horizontal="center" vertical="center" wrapText="1"/>
    </xf>
    <xf numFmtId="0" fontId="68" fillId="0" borderId="0" xfId="184" applyFont="1" applyFill="1" applyAlignment="1">
      <alignment horizontal="center"/>
    </xf>
    <xf numFmtId="0" fontId="68" fillId="38" borderId="0" xfId="184" applyFont="1" applyFill="1" applyAlignment="1">
      <alignment horizontal="center"/>
    </xf>
    <xf numFmtId="0" fontId="68" fillId="0" borderId="0" xfId="184" applyFont="1" applyFill="1" applyBorder="1" applyAlignment="1">
      <alignment horizontal="center" vertical="center"/>
    </xf>
    <xf numFmtId="0" fontId="68" fillId="0" borderId="0" xfId="184" applyFont="1" applyFill="1" applyBorder="1" applyAlignment="1">
      <alignment horizontal="left" vertical="center"/>
    </xf>
    <xf numFmtId="0" fontId="68" fillId="0" borderId="39" xfId="184" applyFont="1" applyFill="1" applyBorder="1" applyAlignment="1">
      <alignment horizontal="center" vertical="center" wrapText="1"/>
    </xf>
    <xf numFmtId="0" fontId="5" fillId="0" borderId="3" xfId="184" applyFont="1" applyFill="1" applyBorder="1" applyAlignment="1">
      <alignment horizontal="center" vertical="center" wrapText="1"/>
    </xf>
    <xf numFmtId="9" fontId="7" fillId="0" borderId="3" xfId="185" applyFont="1" applyFill="1" applyBorder="1" applyAlignment="1">
      <alignment horizontal="center"/>
    </xf>
    <xf numFmtId="0" fontId="5" fillId="0" borderId="0" xfId="184" applyFont="1" applyFill="1" applyAlignment="1">
      <alignment horizontal="right"/>
    </xf>
    <xf numFmtId="0" fontId="109" fillId="0" borderId="0" xfId="184" applyFont="1" applyFill="1" applyAlignment="1">
      <alignment horizontal="center"/>
    </xf>
    <xf numFmtId="0" fontId="5" fillId="0" borderId="0" xfId="184" applyFont="1" applyFill="1" applyAlignment="1">
      <alignment horizontal="center"/>
    </xf>
    <xf numFmtId="0" fontId="110" fillId="0" borderId="16" xfId="184" applyFont="1" applyFill="1" applyBorder="1" applyAlignment="1">
      <alignment horizontal="center" vertical="center"/>
    </xf>
    <xf numFmtId="0" fontId="110" fillId="0" borderId="14" xfId="184" applyFont="1" applyFill="1" applyBorder="1" applyAlignment="1">
      <alignment horizontal="center" vertical="center"/>
    </xf>
    <xf numFmtId="0" fontId="110" fillId="0" borderId="9" xfId="184" applyFont="1" applyFill="1" applyBorder="1" applyAlignment="1">
      <alignment horizontal="center" vertical="center"/>
    </xf>
    <xf numFmtId="0" fontId="110" fillId="0" borderId="16" xfId="184" applyFont="1" applyFill="1" applyBorder="1" applyAlignment="1">
      <alignment horizontal="center" vertical="center" wrapText="1"/>
    </xf>
    <xf numFmtId="0" fontId="110" fillId="0" borderId="14" xfId="184" applyFont="1" applyFill="1" applyBorder="1" applyAlignment="1">
      <alignment horizontal="center" vertical="center" wrapText="1"/>
    </xf>
    <xf numFmtId="0" fontId="110" fillId="0" borderId="9" xfId="184" applyFont="1" applyFill="1" applyBorder="1" applyAlignment="1">
      <alignment horizontal="center" vertical="center" wrapText="1"/>
    </xf>
    <xf numFmtId="0" fontId="110" fillId="0" borderId="17" xfId="184" applyFont="1" applyFill="1" applyBorder="1" applyAlignment="1">
      <alignment vertical="center"/>
    </xf>
    <xf numFmtId="0" fontId="110" fillId="0" borderId="26" xfId="184" applyFont="1" applyFill="1" applyBorder="1" applyAlignment="1">
      <alignment vertical="center"/>
    </xf>
    <xf numFmtId="0" fontId="110" fillId="0" borderId="27" xfId="184" applyFont="1" applyFill="1" applyBorder="1" applyAlignment="1">
      <alignment vertical="center"/>
    </xf>
    <xf numFmtId="0" fontId="110" fillId="0" borderId="18" xfId="184" applyFont="1" applyFill="1" applyBorder="1" applyAlignment="1">
      <alignment horizontal="left" vertical="center"/>
    </xf>
    <xf numFmtId="0" fontId="110" fillId="0" borderId="24" xfId="184" applyFont="1" applyFill="1" applyBorder="1" applyAlignment="1">
      <alignment horizontal="left" vertical="center"/>
    </xf>
    <xf numFmtId="0" fontId="110" fillId="0" borderId="25" xfId="184" applyFont="1" applyFill="1" applyBorder="1" applyAlignment="1">
      <alignment horizontal="left" vertical="center"/>
    </xf>
    <xf numFmtId="0" fontId="110" fillId="0" borderId="28" xfId="184" applyFont="1" applyFill="1" applyBorder="1" applyAlignment="1">
      <alignment horizontal="center"/>
    </xf>
    <xf numFmtId="0" fontId="110" fillId="0" borderId="2" xfId="184" applyFont="1" applyFill="1" applyBorder="1" applyAlignment="1">
      <alignment horizontal="center"/>
    </xf>
    <xf numFmtId="0" fontId="110" fillId="0" borderId="29" xfId="184" applyFont="1" applyFill="1" applyBorder="1" applyAlignment="1">
      <alignment horizontal="center"/>
    </xf>
    <xf numFmtId="0" fontId="110" fillId="0" borderId="17" xfId="184" applyFont="1" applyFill="1" applyBorder="1" applyAlignment="1">
      <alignment horizontal="center" vertical="center" wrapText="1"/>
    </xf>
    <xf numFmtId="0" fontId="110" fillId="0" borderId="18" xfId="184" applyFont="1" applyFill="1" applyBorder="1" applyAlignment="1">
      <alignment horizontal="center" vertical="center" wrapText="1"/>
    </xf>
    <xf numFmtId="0" fontId="110" fillId="0" borderId="27" xfId="184" applyFont="1" applyFill="1" applyBorder="1" applyAlignment="1">
      <alignment horizontal="center" vertical="center" wrapText="1"/>
    </xf>
    <xf numFmtId="0" fontId="110" fillId="0" borderId="25" xfId="184" applyFont="1" applyFill="1" applyBorder="1" applyAlignment="1">
      <alignment horizontal="center" vertical="center" wrapText="1"/>
    </xf>
    <xf numFmtId="0" fontId="7" fillId="0" borderId="28" xfId="184" applyFont="1" applyFill="1" applyBorder="1" applyAlignment="1">
      <alignment horizontal="left"/>
    </xf>
    <xf numFmtId="0" fontId="7" fillId="0" borderId="2" xfId="184" applyFont="1" applyFill="1" applyBorder="1" applyAlignment="1">
      <alignment horizontal="left"/>
    </xf>
    <xf numFmtId="0" fontId="7" fillId="0" borderId="29" xfId="184" applyFont="1" applyFill="1" applyBorder="1" applyAlignment="1">
      <alignment horizontal="left"/>
    </xf>
    <xf numFmtId="0" fontId="5" fillId="0" borderId="3" xfId="184" applyFont="1" applyFill="1" applyBorder="1" applyAlignment="1">
      <alignment horizontal="center"/>
    </xf>
    <xf numFmtId="0" fontId="5" fillId="0" borderId="24" xfId="184" applyFont="1" applyFill="1" applyBorder="1" applyAlignment="1">
      <alignment horizontal="center" vertical="center"/>
    </xf>
    <xf numFmtId="0" fontId="5" fillId="0" borderId="3" xfId="184" applyFont="1" applyFill="1" applyBorder="1" applyAlignment="1">
      <alignment horizontal="center" vertical="center"/>
    </xf>
    <xf numFmtId="0" fontId="7" fillId="0" borderId="3" xfId="184" applyFont="1" applyFill="1" applyBorder="1" applyAlignment="1">
      <alignment horizontal="center"/>
    </xf>
    <xf numFmtId="0" fontId="3" fillId="0" borderId="0" xfId="184" applyFont="1" applyFill="1" applyBorder="1" applyAlignment="1">
      <alignment horizontal="center"/>
    </xf>
    <xf numFmtId="0" fontId="3" fillId="0" borderId="0" xfId="184" applyFont="1" applyFill="1" applyAlignment="1">
      <alignment horizontal="center"/>
    </xf>
    <xf numFmtId="0" fontId="112" fillId="0" borderId="0" xfId="184" applyFont="1" applyFill="1" applyAlignment="1">
      <alignment horizontal="center"/>
    </xf>
    <xf numFmtId="9" fontId="5" fillId="0" borderId="3" xfId="184" applyNumberFormat="1" applyFont="1" applyFill="1" applyBorder="1" applyAlignment="1">
      <alignment horizontal="center"/>
    </xf>
    <xf numFmtId="0" fontId="5" fillId="0" borderId="23" xfId="184" applyFont="1" applyFill="1" applyBorder="1" applyAlignment="1">
      <alignment horizontal="center" vertical="center"/>
    </xf>
    <xf numFmtId="0" fontId="3" fillId="41" borderId="26" xfId="113" applyFont="1" applyFill="1" applyBorder="1" applyAlignment="1">
      <alignment horizontal="center" vertical="center" wrapText="1"/>
    </xf>
    <xf numFmtId="0" fontId="3" fillId="0" borderId="16" xfId="113" applyFont="1" applyFill="1" applyBorder="1" applyAlignment="1">
      <alignment horizontal="center" vertical="center" wrapText="1"/>
    </xf>
    <xf numFmtId="0" fontId="3" fillId="0" borderId="9" xfId="113" applyFont="1" applyFill="1" applyBorder="1" applyAlignment="1">
      <alignment horizontal="center" vertical="center" wrapText="1"/>
    </xf>
    <xf numFmtId="0" fontId="3" fillId="0" borderId="3" xfId="113" applyFont="1" applyFill="1" applyBorder="1" applyAlignment="1">
      <alignment horizontal="center" vertical="center" wrapText="1"/>
    </xf>
    <xf numFmtId="0" fontId="3" fillId="0" borderId="3" xfId="113" applyFont="1" applyFill="1" applyBorder="1" applyAlignment="1">
      <alignment horizontal="center" vertical="center"/>
    </xf>
    <xf numFmtId="0" fontId="3" fillId="0" borderId="0" xfId="113" applyFont="1" applyFill="1" applyAlignment="1">
      <alignment horizontal="center"/>
    </xf>
    <xf numFmtId="0" fontId="68" fillId="0" borderId="0" xfId="113" applyFont="1" applyFill="1" applyAlignment="1">
      <alignment horizontal="center"/>
    </xf>
    <xf numFmtId="0" fontId="3" fillId="0" borderId="0" xfId="113" applyFont="1" applyFill="1" applyBorder="1" applyAlignment="1">
      <alignment horizontal="center" vertical="center"/>
    </xf>
    <xf numFmtId="0" fontId="3" fillId="0" borderId="28" xfId="113" applyFont="1" applyFill="1" applyBorder="1" applyAlignment="1">
      <alignment horizontal="left" vertical="center"/>
    </xf>
    <xf numFmtId="0" fontId="3" fillId="0" borderId="29" xfId="113" applyFont="1" applyFill="1" applyBorder="1" applyAlignment="1">
      <alignment horizontal="left" vertical="center"/>
    </xf>
    <xf numFmtId="0" fontId="5" fillId="0" borderId="0" xfId="184" applyFont="1" applyAlignment="1">
      <alignment horizontal="left"/>
    </xf>
    <xf numFmtId="0" fontId="102" fillId="0" borderId="0" xfId="184" applyFont="1" applyBorder="1" applyAlignment="1">
      <alignment horizontal="left" vertical="center" wrapText="1"/>
    </xf>
    <xf numFmtId="0" fontId="102" fillId="0" borderId="0" xfId="184" applyFont="1" applyBorder="1" applyAlignment="1">
      <alignment horizontal="center" vertical="center" wrapText="1"/>
    </xf>
    <xf numFmtId="0" fontId="104" fillId="0" borderId="0" xfId="184" applyFont="1" applyBorder="1" applyAlignment="1">
      <alignment horizontal="center" wrapText="1"/>
    </xf>
  </cellXfs>
  <cellStyles count="187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2" xfId="11"/>
    <cellStyle name="20% - Accent1" xfId="12" builtinId="30" customBuiltin="1"/>
    <cellStyle name="20% - Accent2" xfId="13" builtinId="34" customBuiltin="1"/>
    <cellStyle name="20% - Accent3" xfId="14" builtinId="38" customBuiltin="1"/>
    <cellStyle name="20% - Accent4" xfId="15" builtinId="42" customBuiltin="1"/>
    <cellStyle name="20% - Accent5" xfId="16" builtinId="46" customBuiltin="1"/>
    <cellStyle name="20% - Accent6" xfId="17" builtinId="50" customBuiltin="1"/>
    <cellStyle name="3" xfId="18"/>
    <cellStyle name="³f¹ô[0]_ÿÿÿÿÿÿ" xfId="19"/>
    <cellStyle name="³f¹ô_ÿÿÿÿÿÿ" xfId="20"/>
    <cellStyle name="4" xfId="21"/>
    <cellStyle name="40% - Accent1" xfId="22" builtinId="31" customBuiltin="1"/>
    <cellStyle name="40% - Accent2" xfId="23" builtinId="35" customBuiltin="1"/>
    <cellStyle name="40% - Accent3" xfId="24" builtinId="39" customBuiltin="1"/>
    <cellStyle name="40% - Accent4" xfId="25" builtinId="43" customBuiltin="1"/>
    <cellStyle name="40% - Accent5" xfId="26" builtinId="47" customBuiltin="1"/>
    <cellStyle name="40% - Accent6" xfId="27" builtinId="51" customBuiltin="1"/>
    <cellStyle name="60% - Accent1" xfId="28" builtinId="32" customBuiltin="1"/>
    <cellStyle name="60% - Accent2" xfId="29" builtinId="36" customBuiltin="1"/>
    <cellStyle name="60% - Accent3" xfId="30" builtinId="40" customBuiltin="1"/>
    <cellStyle name="60% - Accent4" xfId="31" builtinId="44" customBuiltin="1"/>
    <cellStyle name="60% - Accent5" xfId="32" builtinId="48" customBuiltin="1"/>
    <cellStyle name="60% - Accent6" xfId="33" builtinId="52" customBuiltin="1"/>
    <cellStyle name="Accent1" xfId="34" builtinId="29" customBuiltin="1"/>
    <cellStyle name="Accent2" xfId="35" builtinId="33" customBuiltin="1"/>
    <cellStyle name="Accent3" xfId="36" builtinId="37" customBuiltin="1"/>
    <cellStyle name="Accent4" xfId="37" builtinId="41" customBuiltin="1"/>
    <cellStyle name="Accent5" xfId="38" builtinId="45" customBuiltin="1"/>
    <cellStyle name="Accent6" xfId="39" builtinId="49" customBuiltin="1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lank" xfId="53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Percent (0)" xfId="61"/>
    <cellStyle name="Calc Percent (1)" xfId="62"/>
    <cellStyle name="Calculation" xfId="63" builtinId="22" customBuiltin="1"/>
    <cellStyle name="category" xfId="64"/>
    <cellStyle name="Check Cell" xfId="65" builtinId="23" customBuiltin="1"/>
    <cellStyle name="Comma 2" xfId="66"/>
    <cellStyle name="Comma 3" xfId="67"/>
    <cellStyle name="Comma 4" xfId="68"/>
    <cellStyle name="comma zerodec" xfId="69"/>
    <cellStyle name="Comma0" xfId="70"/>
    <cellStyle name="Currency0" xfId="71"/>
    <cellStyle name="Currency1" xfId="72"/>
    <cellStyle name="Date" xfId="73"/>
    <cellStyle name="Dollar (zero dec)" xfId="74"/>
    <cellStyle name="Enter Currency (0)" xfId="75"/>
    <cellStyle name="Enter Currency (0) 2" xfId="76"/>
    <cellStyle name="Explanatory Text" xfId="77" builtinId="53" customBuiltin="1"/>
    <cellStyle name="Fixed" xfId="78"/>
    <cellStyle name="Good" xfId="79" builtinId="26" customBuiltin="1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2" xfId="87" builtinId="17" customBuiltin="1"/>
    <cellStyle name="Heading 2 2" xfId="88"/>
    <cellStyle name="Heading 3" xfId="89" builtinId="18" customBuiltin="1"/>
    <cellStyle name="Heading 4" xfId="90" builtinId="19" customBuiltin="1"/>
    <cellStyle name="HEADING1" xfId="91"/>
    <cellStyle name="HEADING1 2" xfId="92"/>
    <cellStyle name="HEADING2" xfId="93"/>
    <cellStyle name="HEADING2 2" xfId="94"/>
    <cellStyle name="Input" xfId="95" builtinId="20" customBuiltin="1"/>
    <cellStyle name="Input [yellow]" xfId="96"/>
    <cellStyle name="Input [yellow] 2" xfId="97"/>
    <cellStyle name="Input 2" xfId="98"/>
    <cellStyle name="Link Currency (0)" xfId="99"/>
    <cellStyle name="Link Currency (0) 2" xfId="100"/>
    <cellStyle name="Linked Cell" xfId="101" builtinId="24" customBuiltin="1"/>
    <cellStyle name="Milliers [0]_AR1194" xfId="102"/>
    <cellStyle name="Milliers_AR1194" xfId="103"/>
    <cellStyle name="Model" xfId="104"/>
    <cellStyle name="moi" xfId="105"/>
    <cellStyle name="Monétaire [0]_AR1194" xfId="106"/>
    <cellStyle name="Monétaire_AR1194" xfId="107"/>
    <cellStyle name="n" xfId="108"/>
    <cellStyle name="Neutral" xfId="109" builtinId="28" customBuiltin="1"/>
    <cellStyle name="New Times Roman" xfId="110"/>
    <cellStyle name="no dec" xfId="111"/>
    <cellStyle name="Normal" xfId="0" builtinId="0"/>
    <cellStyle name="Normal - Style1" xfId="112"/>
    <cellStyle name="Normal 2" xfId="113"/>
    <cellStyle name="Normal 2 11" xfId="114"/>
    <cellStyle name="Normal 2 2" xfId="115"/>
    <cellStyle name="Normal 2 2 2" xfId="116"/>
    <cellStyle name="Normal 2 2 2 2" xfId="117"/>
    <cellStyle name="Normal 2 2 2 3" xfId="118"/>
    <cellStyle name="Normal 2 2 2 4" xfId="119"/>
    <cellStyle name="Normal 2 2 3" xfId="120"/>
    <cellStyle name="Normal 2 2 4" xfId="121"/>
    <cellStyle name="Normal 2 2 4_Danh sach thi av cao cap 1 ( noi ) lop k15i ( i1 den i 8 )" xfId="122"/>
    <cellStyle name="Normal 2 2_Danh sach sv nhap hoc den ngay 13 thang 9" xfId="123"/>
    <cellStyle name="Normal 2 3" xfId="124"/>
    <cellStyle name="Normal 2 4" xfId="125"/>
    <cellStyle name="Normal 2 5" xfId="126"/>
    <cellStyle name="Normal 2 6" xfId="127"/>
    <cellStyle name="Normal 2 6 2" xfId="186"/>
    <cellStyle name="Normal 2_Book1" xfId="128"/>
    <cellStyle name="Normal 3" xfId="129"/>
    <cellStyle name="Normal 3 2" xfId="130"/>
    <cellStyle name="Normal 4" xfId="131"/>
    <cellStyle name="Normal 5" xfId="132"/>
    <cellStyle name="Normal 6" xfId="133"/>
    <cellStyle name="Normal 7" xfId="184"/>
    <cellStyle name="Normal_hoc ghep AVKC HK2 2" xfId="134"/>
    <cellStyle name="Normal_nv2_2003" xfId="135"/>
    <cellStyle name="Normal1" xfId="136"/>
    <cellStyle name="Note" xfId="137" builtinId="10" customBuiltin="1"/>
    <cellStyle name="Output" xfId="138" builtinId="21" customBuiltin="1"/>
    <cellStyle name="Percent (0)" xfId="139"/>
    <cellStyle name="Percent [2]" xfId="140"/>
    <cellStyle name="Percent 2" xfId="141"/>
    <cellStyle name="Percent 3" xfId="142"/>
    <cellStyle name="Percent 4" xfId="185"/>
    <cellStyle name="PERCENTAGE" xfId="143"/>
    <cellStyle name="PrePop Currency (0)" xfId="144"/>
    <cellStyle name="PrePop Currency (0) 2" xfId="145"/>
    <cellStyle name="PSChar" xfId="146"/>
    <cellStyle name="PSDate" xfId="147"/>
    <cellStyle name="PSDec" xfId="148"/>
    <cellStyle name="PSHeading" xfId="149"/>
    <cellStyle name="PSInt" xfId="150"/>
    <cellStyle name="PSSpacer" xfId="151"/>
    <cellStyle name="songuyen" xfId="152"/>
    <cellStyle name="Style 1" xfId="153"/>
    <cellStyle name="subhead" xfId="154"/>
    <cellStyle name="Text Indent A" xfId="155"/>
    <cellStyle name="Text Indent B" xfId="156"/>
    <cellStyle name="Text Indent B 2" xfId="157"/>
    <cellStyle name="Title" xfId="158" builtinId="15" customBuiltin="1"/>
    <cellStyle name="Total" xfId="159" builtinId="25" customBuiltin="1"/>
    <cellStyle name="Total 2" xfId="160"/>
    <cellStyle name="Warning Text" xfId="161" builtinId="11" customBuiltin="1"/>
    <cellStyle name="xuan" xfId="162"/>
    <cellStyle name=" [0.00]_ Att. 1- Cover" xfId="181"/>
    <cellStyle name="_ Att. 1- Cover" xfId="182"/>
    <cellStyle name="?_ Att. 1- Cover" xfId="183"/>
    <cellStyle name="똿뗦먛귟 [0.00]_PRODUCT DETAIL Q1" xfId="163"/>
    <cellStyle name="똿뗦먛귟_PRODUCT DETAIL Q1" xfId="164"/>
    <cellStyle name="믅됞 [0.00]_PRODUCT DETAIL Q1" xfId="165"/>
    <cellStyle name="믅됞_PRODUCT DETAIL Q1" xfId="166"/>
    <cellStyle name="백분율_95" xfId="167"/>
    <cellStyle name="뷭?_BOOKSHIP" xfId="168"/>
    <cellStyle name="콤마 [0]_1202" xfId="172"/>
    <cellStyle name="콤마_1202" xfId="173"/>
    <cellStyle name="통화 [0]_1202" xfId="174"/>
    <cellStyle name="통화_1202" xfId="175"/>
    <cellStyle name="표준_(정보부문)월별인원계획" xfId="176"/>
    <cellStyle name="一般_00Q3902REV.1" xfId="169"/>
    <cellStyle name="千分位[0]_00Q3902REV.1" xfId="170"/>
    <cellStyle name="千分位_00Q3902REV.1" xfId="171"/>
    <cellStyle name="標準_Financial Prpsl" xfId="177"/>
    <cellStyle name="貨幣 [0]_00Q3902REV.1" xfId="178"/>
    <cellStyle name="貨幣[0]_BRE" xfId="179"/>
    <cellStyle name="貨幣_00Q3902REV.1" xfId="180"/>
  </cellStyles>
  <dxfs count="33"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gradientFill type="path" left="0.5" right="0.5" top="0.5" bottom="0.5">
          <stop position="0">
            <color theme="0"/>
          </stop>
          <stop position="1">
            <color theme="4" tint="0.40000610370189521"/>
          </stop>
        </gradientFill>
      </fill>
    </dxf>
    <dxf>
      <font>
        <color theme="0"/>
      </font>
    </dxf>
    <dxf>
      <font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gradientFill type="path" left="0.5" right="0.5" top="0.5" bottom="0.5">
          <stop position="0">
            <color theme="0"/>
          </stop>
          <stop position="1">
            <color theme="4" tint="0.40000610370189521"/>
          </stop>
        </gradientFill>
      </fill>
    </dxf>
    <dxf>
      <font>
        <color theme="0"/>
      </font>
    </dxf>
    <dxf>
      <font>
        <color indexed="9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499984740745262"/>
        </patternFill>
      </fill>
    </dxf>
    <dxf>
      <fill>
        <patternFill>
          <bgColor indexed="55"/>
        </patternFill>
      </fill>
    </dxf>
    <dxf>
      <fill>
        <patternFill>
          <bgColor indexed="55"/>
        </patternFill>
      </fill>
    </dxf>
    <dxf>
      <font>
        <color theme="0"/>
      </font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35" name="Text Box 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36" name="Text Box 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37" name="Text Box 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38" name="Text Box 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39" name="Text Box 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0" name="Text Box 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1" name="Text Box 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2" name="Text Box 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3" name="Text Box 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4" name="Text Box 1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5" name="Text Box 1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6" name="Text Box 1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7" name="Text Box 1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8" name="Text Box 1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49" name="Text Box 1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0" name="Text Box 1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1" name="Text Box 1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2" name="Text Box 1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3" name="Text Box 1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4" name="Text Box 2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5" name="Text Box 2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6" name="Text Box 2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7" name="Text Box 2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8" name="Text Box 2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59" name="Text Box 2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0" name="Text Box 2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1" name="Text Box 2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2" name="Text Box 2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3" name="Text Box 2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4" name="Text Box 3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5" name="Text Box 3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6" name="Text Box 3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7" name="Text Box 3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8" name="Text Box 3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69" name="Text Box 3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0" name="Text Box 3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1" name="Text Box 3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2" name="Text Box 3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3" name="Text Box 3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4" name="Text Box 4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5" name="Text Box 4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6" name="Text Box 4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7" name="Text Box 4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8" name="Text Box 4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79" name="Text Box 4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0" name="Text Box 4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1" name="Text Box 4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2" name="Text Box 4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3" name="Text Box 4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4" name="Text Box 5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5" name="Text Box 5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6" name="Text Box 5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7" name="Text Box 5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8" name="Text Box 5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89" name="Text Box 5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0" name="Text Box 5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1" name="Text Box 5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2" name="Text Box 5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3" name="Text Box 5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4" name="Text Box 6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5" name="Text Box 6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6" name="Text Box 6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7" name="Text Box 6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8" name="Text Box 6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699" name="Text Box 6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0" name="Text Box 6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1" name="Text Box 6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2" name="Text Box 6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3" name="Text Box 6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4" name="Text Box 7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5" name="Text Box 7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6" name="Text Box 7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7" name="Text Box 7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8" name="Text Box 7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09" name="Text Box 7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0" name="Text Box 7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1" name="Text Box 7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2" name="Text Box 7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3" name="Text Box 7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4" name="Text Box 8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5" name="Text Box 8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6" name="Text Box 8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7" name="Text Box 8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8" name="Text Box 8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19" name="Text Box 8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0" name="Text Box 8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1" name="Text Box 8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2" name="Text Box 8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3" name="Text Box 8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4" name="Text Box 9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5" name="Text Box 9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6" name="Text Box 9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7" name="Text Box 9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8" name="Text Box 9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29" name="Text Box 9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0" name="Text Box 9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1" name="Text Box 9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2" name="Text Box 9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3" name="Text Box 9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4" name="Text Box 10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5" name="Text Box 10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6" name="Text Box 10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7" name="Text Box 10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8" name="Text Box 10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39" name="Text Box 10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0" name="Text Box 10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1" name="Text Box 10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2" name="Text Box 10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3" name="Text Box 10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4" name="Text Box 11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5" name="Text Box 11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6" name="Text Box 11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7" name="Text Box 11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8" name="Text Box 11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49" name="Text Box 11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0" name="Text Box 11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1" name="Text Box 11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2" name="Text Box 11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3" name="Text Box 11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4" name="Text Box 12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5" name="Text Box 12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6" name="Text Box 12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7" name="Text Box 12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8" name="Text Box 12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59" name="Text Box 12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0" name="Text Box 12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1" name="Text Box 12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2" name="Text Box 12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3" name="Text Box 12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4" name="Text Box 13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5" name="Text Box 13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6" name="Text Box 13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7" name="Text Box 13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8" name="Text Box 13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69" name="Text Box 13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0" name="Text Box 13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1" name="Text Box 13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2" name="Text Box 13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3" name="Text Box 13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4" name="Text Box 14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5" name="Text Box 14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6" name="Text Box 14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7" name="Text Box 14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8" name="Text Box 14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79" name="Text Box 14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0" name="Text Box 14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1" name="Text Box 14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2" name="Text Box 14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3" name="Text Box 14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4" name="Text Box 15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5" name="Text Box 15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6" name="Text Box 15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7" name="Text Box 15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8" name="Text Box 15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89" name="Text Box 15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0" name="Text Box 15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1" name="Text Box 15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2" name="Text Box 15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3" name="Text Box 15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4" name="Text Box 16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5" name="Text Box 16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6" name="Text Box 16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7" name="Text Box 16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8" name="Text Box 16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799" name="Text Box 16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0" name="Text Box 16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1" name="Text Box 16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2" name="Text Box 16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3" name="Text Box 16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4" name="Text Box 17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5" name="Text Box 17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6" name="Text Box 17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7" name="Text Box 17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8" name="Text Box 17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09" name="Text Box 17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0" name="Text Box 17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1" name="Text Box 17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2" name="Text Box 17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3" name="Text Box 17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4" name="Text Box 18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5" name="Text Box 18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6" name="Text Box 18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7" name="Text Box 18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8" name="Text Box 18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19" name="Text Box 18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0" name="Text Box 18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1" name="Text Box 18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2" name="Text Box 18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3" name="Text Box 18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4" name="Text Box 19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5" name="Text Box 19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6" name="Text Box 19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7" name="Text Box 19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8" name="Text Box 19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29" name="Text Box 19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0" name="Text Box 19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1" name="Text Box 19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2" name="Text Box 19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3" name="Text Box 19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4" name="Text Box 20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5" name="Text Box 20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6" name="Text Box 20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7" name="Text Box 20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8" name="Text Box 20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39" name="Text Box 20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0" name="Text Box 20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1" name="Text Box 20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2" name="Text Box 20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3" name="Text Box 20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4" name="Text Box 21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5" name="Text Box 21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6" name="Text Box 21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7" name="Text Box 21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8" name="Text Box 21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49" name="Text Box 21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0" name="Text Box 21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1" name="Text Box 21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2" name="Text Box 21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3" name="Text Box 21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4" name="Text Box 22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5" name="Text Box 22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6" name="Text Box 22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7" name="Text Box 22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8" name="Text Box 22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59" name="Text Box 22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0" name="Text Box 22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1" name="Text Box 22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2" name="Text Box 22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3" name="Text Box 22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4" name="Text Box 23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5" name="Text Box 23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6" name="Text Box 23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7" name="Text Box 23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8" name="Text Box 23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69" name="Text Box 23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0" name="Text Box 23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1" name="Text Box 23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2" name="Text Box 23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3" name="Text Box 23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4" name="Text Box 24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5" name="Text Box 24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6" name="Text Box 24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7" name="Text Box 24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8" name="Text Box 24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79" name="Text Box 24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0" name="Text Box 24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1" name="Text Box 24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2" name="Text Box 24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3" name="Text Box 24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4" name="Text Box 25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5" name="Text Box 25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6" name="Text Box 25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7" name="Text Box 25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8" name="Text Box 25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89" name="Text Box 25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0" name="Text Box 25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1" name="Text Box 25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2" name="Text Box 25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3" name="Text Box 25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4" name="Text Box 26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5" name="Text Box 26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6" name="Text Box 26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7" name="Text Box 26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8" name="Text Box 26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899" name="Text Box 26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0" name="Text Box 26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1" name="Text Box 26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2" name="Text Box 26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3" name="Text Box 26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4" name="Text Box 27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5" name="Text Box 27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6" name="Text Box 27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7" name="Text Box 27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8" name="Text Box 27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09" name="Text Box 27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0" name="Text Box 27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1" name="Text Box 27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2" name="Text Box 27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3" name="Text Box 27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4" name="Text Box 28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5" name="Text Box 28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6" name="Text Box 28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7" name="Text Box 28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8" name="Text Box 28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19" name="Text Box 28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0" name="Text Box 28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1" name="Text Box 28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2" name="Text Box 28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3" name="Text Box 28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4" name="Text Box 29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5" name="Text Box 29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6" name="Text Box 29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7" name="Text Box 29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8" name="Text Box 29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29" name="Text Box 29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0" name="Text Box 29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1" name="Text Box 29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2" name="Text Box 29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3" name="Text Box 29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4" name="Text Box 30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5" name="Text Box 30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6" name="Text Box 30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7" name="Text Box 30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8" name="Text Box 30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39" name="Text Box 30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0" name="Text Box 30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1" name="Text Box 30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2" name="Text Box 30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3" name="Text Box 30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4" name="Text Box 31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5" name="Text Box 31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6" name="Text Box 31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7" name="Text Box 31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8" name="Text Box 31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49" name="Text Box 31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0" name="Text Box 31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1" name="Text Box 31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2" name="Text Box 31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3" name="Text Box 31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4" name="Text Box 32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5" name="Text Box 32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6" name="Text Box 32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7" name="Text Box 32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8" name="Text Box 32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59" name="Text Box 32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0" name="Text Box 32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1" name="Text Box 32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2" name="Text Box 32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3" name="Text Box 32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4" name="Text Box 33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5" name="Text Box 33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6" name="Text Box 33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7" name="Text Box 33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8" name="Text Box 33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69" name="Text Box 33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0" name="Text Box 33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1" name="Text Box 33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2" name="Text Box 33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3" name="Text Box 33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4" name="Text Box 34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5" name="Text Box 34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6" name="Text Box 34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7" name="Text Box 34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8" name="Text Box 34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79" name="Text Box 34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0" name="Text Box 34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1" name="Text Box 34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2" name="Text Box 34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3" name="Text Box 34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4" name="Text Box 35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5" name="Text Box 35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6" name="Text Box 35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7" name="Text Box 35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8" name="Text Box 35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89" name="Text Box 35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0" name="Text Box 35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1" name="Text Box 35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2" name="Text Box 35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3" name="Text Box 35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4" name="Text Box 36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5" name="Text Box 36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6" name="Text Box 36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7" name="Text Box 36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8" name="Text Box 36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5999" name="Text Box 36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0" name="Text Box 36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1" name="Text Box 36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2" name="Text Box 36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3" name="Text Box 36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4" name="Text Box 37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5" name="Text Box 37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6" name="Text Box 37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7" name="Text Box 37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8" name="Text Box 374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09" name="Text Box 375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0" name="Text Box 376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1" name="Text Box 377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2" name="Text Box 378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3" name="Text Box 379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4" name="Text Box 380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5" name="Text Box 381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6" name="Text Box 382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442</xdr:row>
      <xdr:rowOff>0</xdr:rowOff>
    </xdr:from>
    <xdr:to>
      <xdr:col>5</xdr:col>
      <xdr:colOff>76200</xdr:colOff>
      <xdr:row>442</xdr:row>
      <xdr:rowOff>28575</xdr:rowOff>
    </xdr:to>
    <xdr:sp macro="" textlink="">
      <xdr:nvSpPr>
        <xdr:cNvPr id="186017" name="Text Box 383"/>
        <xdr:cNvSpPr txBox="1">
          <a:spLocks noChangeArrowheads="1"/>
        </xdr:cNvSpPr>
      </xdr:nvSpPr>
      <xdr:spPr bwMode="auto">
        <a:xfrm>
          <a:off x="2962275" y="1418367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76200</xdr:colOff>
      <xdr:row>1</xdr:row>
      <xdr:rowOff>171450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810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19050</xdr:rowOff>
    </xdr:from>
    <xdr:to>
      <xdr:col>2</xdr:col>
      <xdr:colOff>114300</xdr:colOff>
      <xdr:row>2</xdr:row>
      <xdr:rowOff>171450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"/>
          <a:ext cx="32385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38100</xdr:rowOff>
    </xdr:from>
    <xdr:to>
      <xdr:col>2</xdr:col>
      <xdr:colOff>19050</xdr:colOff>
      <xdr:row>1</xdr:row>
      <xdr:rowOff>142875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38100"/>
          <a:ext cx="3333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19050</xdr:rowOff>
    </xdr:from>
    <xdr:to>
      <xdr:col>2</xdr:col>
      <xdr:colOff>114300</xdr:colOff>
      <xdr:row>2</xdr:row>
      <xdr:rowOff>171450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"/>
          <a:ext cx="3714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AppData/Roaming/Microsoft/AddIns/PrintList.xla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INH/2014_2015/HK1/DANH%20SACH%20THI%20-%20DIEM%20KTHP%20DOT%201/MTH%20102/LAN%202/DSTHI_MTH%201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 DS LOP"/>
      <sheetName val="DS"/>
      <sheetName val="IN DS LOP (2)"/>
      <sheetName val="IN DS LOP (3)"/>
      <sheetName val="IN DS LOP (4)"/>
      <sheetName val="CHIAPHONG"/>
      <sheetName val="TH"/>
      <sheetName val="DSTHI (3)"/>
      <sheetName val="DSTHI"/>
      <sheetName val="DSTHI (STT )"/>
      <sheetName val="DSSV"/>
      <sheetName val="IDCODE"/>
      <sheetName val="CODEMON"/>
      <sheetName val="IN_DTK"/>
      <sheetName val="in a e"/>
      <sheetName val="L2"/>
      <sheetName val="LPl2"/>
      <sheetName val="DSSV (L2)"/>
      <sheetName val="IN_DTK (L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D1" t="str">
            <v>BẢNG ĐIỂM ĐÁNH GIÁ KẾT QUẢ HỌC TẬP * NĂM HỌC: 2014-2015</v>
          </cell>
        </row>
      </sheetData>
      <sheetData sheetId="11"/>
      <sheetData sheetId="12"/>
      <sheetData sheetId="13"/>
      <sheetData sheetId="14"/>
      <sheetData sheetId="15">
        <row r="9">
          <cell r="C9">
            <v>1821216060</v>
          </cell>
        </row>
      </sheetData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T2489"/>
  <sheetViews>
    <sheetView workbookViewId="0">
      <pane ySplit="2" topLeftCell="A27" activePane="bottomLeft" state="frozen"/>
      <selection pane="bottomLeft" activeCell="U23" sqref="U23"/>
    </sheetView>
  </sheetViews>
  <sheetFormatPr defaultRowHeight="24.75" customHeight="1"/>
  <cols>
    <col min="1" max="1" width="4.7109375" style="6" customWidth="1"/>
    <col min="2" max="2" width="5.7109375" style="1" customWidth="1"/>
    <col min="3" max="3" width="4.7109375" style="6" customWidth="1"/>
    <col min="4" max="4" width="10.85546875" style="2" customWidth="1"/>
    <col min="5" max="5" width="18.42578125" style="3" customWidth="1"/>
    <col min="6" max="6" width="6.7109375" style="3" customWidth="1"/>
    <col min="7" max="7" width="10.5703125" style="3" customWidth="1"/>
    <col min="8" max="8" width="11.28515625" style="3" customWidth="1"/>
    <col min="9" max="9" width="9.42578125" style="3" customWidth="1"/>
    <col min="10" max="10" width="1" style="5" hidden="1" customWidth="1"/>
    <col min="11" max="11" width="6.7109375" style="3" hidden="1" customWidth="1"/>
    <col min="12" max="12" width="2.85546875" style="3" customWidth="1"/>
    <col min="13" max="13" width="9.7109375" style="53" customWidth="1"/>
    <col min="14" max="14" width="7.85546875" style="3" hidden="1" customWidth="1"/>
    <col min="15" max="15" width="7.28515625" style="3" hidden="1" customWidth="1"/>
    <col min="16" max="16" width="8.28515625" style="51" customWidth="1"/>
    <col min="17" max="17" width="8" style="3" hidden="1" customWidth="1"/>
    <col min="18" max="18" width="8.7109375" style="229" hidden="1" customWidth="1"/>
    <col min="19" max="19" width="9.140625" style="232"/>
    <col min="20" max="16384" width="9.140625" style="3"/>
  </cols>
  <sheetData>
    <row r="1" spans="1:19" s="9" customFormat="1" ht="24.75" customHeight="1">
      <c r="A1" s="8">
        <v>1</v>
      </c>
      <c r="B1" s="8">
        <v>2</v>
      </c>
      <c r="C1" s="8">
        <v>3</v>
      </c>
      <c r="D1" s="8">
        <v>4</v>
      </c>
      <c r="E1" s="8">
        <v>5</v>
      </c>
      <c r="F1" s="8">
        <v>6</v>
      </c>
      <c r="G1" s="8">
        <v>7</v>
      </c>
      <c r="H1" s="8">
        <v>8</v>
      </c>
      <c r="I1" s="8">
        <v>9</v>
      </c>
      <c r="J1" s="8">
        <v>10</v>
      </c>
      <c r="K1" s="8">
        <v>11</v>
      </c>
      <c r="L1" s="8">
        <v>12</v>
      </c>
      <c r="M1" s="52">
        <v>13</v>
      </c>
      <c r="N1" s="8">
        <v>14</v>
      </c>
      <c r="O1" s="8">
        <v>15</v>
      </c>
      <c r="P1" s="50">
        <v>16</v>
      </c>
      <c r="R1" s="226"/>
      <c r="S1" s="230"/>
    </row>
    <row r="2" spans="1:19" s="7" customFormat="1" ht="55.5" customHeight="1">
      <c r="A2" s="63" t="s">
        <v>32</v>
      </c>
      <c r="B2" s="63"/>
      <c r="C2" s="63" t="s">
        <v>32</v>
      </c>
      <c r="D2" s="63" t="s">
        <v>33</v>
      </c>
      <c r="E2" s="63" t="s">
        <v>34</v>
      </c>
      <c r="F2" s="63" t="s">
        <v>35</v>
      </c>
      <c r="G2" s="63" t="s">
        <v>1</v>
      </c>
      <c r="H2" s="75" t="s">
        <v>37</v>
      </c>
      <c r="I2" s="75" t="s">
        <v>38</v>
      </c>
      <c r="J2" s="64"/>
      <c r="K2" s="63">
        <v>1</v>
      </c>
      <c r="L2" s="63">
        <v>2</v>
      </c>
      <c r="M2" s="65" t="s">
        <v>36</v>
      </c>
      <c r="N2" s="63"/>
      <c r="O2" s="75" t="s">
        <v>182</v>
      </c>
      <c r="P2" s="66" t="s">
        <v>31</v>
      </c>
      <c r="Q2" s="63"/>
      <c r="R2" s="227" t="s">
        <v>191</v>
      </c>
      <c r="S2" s="231" t="s">
        <v>192</v>
      </c>
    </row>
    <row r="3" spans="1:19" ht="24.75" customHeight="1">
      <c r="A3" s="54">
        <v>1</v>
      </c>
      <c r="B3" s="55" t="str">
        <f t="shared" ref="B3:B10" si="0">J3&amp;TEXT(C3,"00")</f>
        <v>01</v>
      </c>
      <c r="C3" s="54">
        <f>IF(H3&lt;&gt;H2,1,C2+1)</f>
        <v>1</v>
      </c>
      <c r="D3" s="283">
        <v>2321630460</v>
      </c>
      <c r="E3" s="284" t="s">
        <v>1311</v>
      </c>
      <c r="F3" s="284" t="s">
        <v>1312</v>
      </c>
      <c r="G3" s="285">
        <v>36340</v>
      </c>
      <c r="H3" s="284" t="s">
        <v>1313</v>
      </c>
      <c r="I3" s="68" t="s">
        <v>1370</v>
      </c>
      <c r="J3" s="69"/>
      <c r="K3" s="56" t="str">
        <f t="shared" ref="K3:K13" si="1">I3&amp;J3</f>
        <v>K23KMT</v>
      </c>
      <c r="L3" s="60">
        <f t="shared" ref="L3:L66" si="2">COUNTIF($D$3:$D$1049,D3)</f>
        <v>1</v>
      </c>
      <c r="M3" s="79"/>
      <c r="N3" s="61" t="str">
        <f>IF(M3&lt;&gt;0,"Học Ghép","")</f>
        <v/>
      </c>
      <c r="O3" s="190" t="str">
        <f>R3</f>
        <v/>
      </c>
      <c r="P3" s="62" t="str">
        <f>IF(M3&lt;&gt;0,M3,O3)</f>
        <v/>
      </c>
      <c r="Q3" s="61">
        <v>1</v>
      </c>
      <c r="R3" s="228" t="str">
        <f>IF(OR(ISNA(S3),S3=""),"Nợ HP","")</f>
        <v/>
      </c>
      <c r="S3" s="233" t="s">
        <v>1385</v>
      </c>
    </row>
    <row r="4" spans="1:19" ht="24.75" customHeight="1">
      <c r="A4" s="54">
        <f>A3+1</f>
        <v>2</v>
      </c>
      <c r="B4" s="16" t="str">
        <f t="shared" si="0"/>
        <v>02</v>
      </c>
      <c r="C4" s="54">
        <f>IF(H4&lt;&gt;H3,1,C3+1)</f>
        <v>2</v>
      </c>
      <c r="D4" s="283">
        <v>2121616517</v>
      </c>
      <c r="E4" s="284" t="s">
        <v>1314</v>
      </c>
      <c r="F4" s="284" t="s">
        <v>1315</v>
      </c>
      <c r="G4" s="285">
        <v>35687</v>
      </c>
      <c r="H4" s="284" t="s">
        <v>1313</v>
      </c>
      <c r="I4" s="68" t="s">
        <v>1371</v>
      </c>
      <c r="J4" s="72"/>
      <c r="K4" s="15" t="str">
        <f t="shared" si="1"/>
        <v>K21XDD</v>
      </c>
      <c r="L4" s="57">
        <f t="shared" si="2"/>
        <v>1</v>
      </c>
      <c r="M4" s="79"/>
      <c r="N4" s="58" t="str">
        <f t="shared" ref="N4:N66" si="3">IF(M4&lt;&gt;0,"Học Ghép","")</f>
        <v/>
      </c>
      <c r="O4" s="190" t="str">
        <f t="shared" ref="O4:O67" si="4">R4</f>
        <v/>
      </c>
      <c r="P4" s="62" t="str">
        <f t="shared" ref="P4:P67" si="5">IF(M4&lt;&gt;0,M4,O4)</f>
        <v/>
      </c>
      <c r="Q4" s="58">
        <f>Q3+1</f>
        <v>2</v>
      </c>
      <c r="R4" s="228" t="str">
        <f t="shared" ref="R4:R67" si="6">IF(OR(ISNA(S4),S4=""),"Nợ HP","")</f>
        <v/>
      </c>
      <c r="S4" s="233" t="s">
        <v>1386</v>
      </c>
    </row>
    <row r="5" spans="1:19" ht="24.75" customHeight="1">
      <c r="A5" s="54">
        <f t="shared" ref="A5:A68" si="7">A4+1</f>
        <v>3</v>
      </c>
      <c r="B5" s="16" t="str">
        <f t="shared" si="0"/>
        <v>03</v>
      </c>
      <c r="C5" s="54">
        <f t="shared" ref="C5:C68" si="8">IF(H5&lt;&gt;H4,1,C4+1)</f>
        <v>3</v>
      </c>
      <c r="D5" s="283">
        <v>23216112079</v>
      </c>
      <c r="E5" s="284" t="s">
        <v>1316</v>
      </c>
      <c r="F5" s="284" t="s">
        <v>1315</v>
      </c>
      <c r="G5" s="285">
        <v>36452</v>
      </c>
      <c r="H5" s="284" t="s">
        <v>1313</v>
      </c>
      <c r="I5" s="68" t="s">
        <v>1372</v>
      </c>
      <c r="J5" s="72"/>
      <c r="K5" s="15" t="str">
        <f t="shared" si="1"/>
        <v>K24XDD</v>
      </c>
      <c r="L5" s="57">
        <f t="shared" si="2"/>
        <v>1</v>
      </c>
      <c r="M5" s="79"/>
      <c r="N5" s="58" t="str">
        <f t="shared" si="3"/>
        <v/>
      </c>
      <c r="O5" s="190" t="str">
        <f t="shared" si="4"/>
        <v/>
      </c>
      <c r="P5" s="62" t="str">
        <f t="shared" si="5"/>
        <v/>
      </c>
      <c r="Q5" s="58">
        <f t="shared" ref="Q5:Q68" si="9">Q4+1</f>
        <v>3</v>
      </c>
      <c r="R5" s="228" t="str">
        <f t="shared" si="6"/>
        <v/>
      </c>
      <c r="S5" s="233" t="s">
        <v>1387</v>
      </c>
    </row>
    <row r="6" spans="1:19" ht="24.75" customHeight="1">
      <c r="A6" s="54">
        <f t="shared" si="7"/>
        <v>4</v>
      </c>
      <c r="B6" s="16" t="str">
        <f t="shared" si="0"/>
        <v>04</v>
      </c>
      <c r="C6" s="54">
        <f t="shared" si="8"/>
        <v>4</v>
      </c>
      <c r="D6" s="283">
        <v>2221634902</v>
      </c>
      <c r="E6" s="284" t="s">
        <v>1317</v>
      </c>
      <c r="F6" s="284" t="s">
        <v>1318</v>
      </c>
      <c r="G6" s="285">
        <v>35917</v>
      </c>
      <c r="H6" s="284" t="s">
        <v>1313</v>
      </c>
      <c r="I6" s="68" t="s">
        <v>1373</v>
      </c>
      <c r="J6" s="72"/>
      <c r="K6" s="15" t="str">
        <f t="shared" si="1"/>
        <v>K22KMT</v>
      </c>
      <c r="L6" s="57">
        <f t="shared" si="2"/>
        <v>1</v>
      </c>
      <c r="M6" s="79"/>
      <c r="N6" s="58" t="str">
        <f t="shared" si="3"/>
        <v/>
      </c>
      <c r="O6" s="190" t="str">
        <f t="shared" si="4"/>
        <v/>
      </c>
      <c r="P6" s="62" t="str">
        <f t="shared" si="5"/>
        <v/>
      </c>
      <c r="Q6" s="58">
        <f t="shared" si="9"/>
        <v>4</v>
      </c>
      <c r="R6" s="228" t="str">
        <f t="shared" si="6"/>
        <v/>
      </c>
      <c r="S6" s="233" t="s">
        <v>1388</v>
      </c>
    </row>
    <row r="7" spans="1:19" ht="24.75" customHeight="1">
      <c r="A7" s="54">
        <f t="shared" si="7"/>
        <v>5</v>
      </c>
      <c r="B7" s="16" t="str">
        <f t="shared" si="0"/>
        <v>05</v>
      </c>
      <c r="C7" s="54">
        <f t="shared" si="8"/>
        <v>5</v>
      </c>
      <c r="D7" s="283">
        <v>2220656529</v>
      </c>
      <c r="E7" s="284" t="s">
        <v>1319</v>
      </c>
      <c r="F7" s="284" t="s">
        <v>1320</v>
      </c>
      <c r="G7" s="285">
        <v>35839</v>
      </c>
      <c r="H7" s="284" t="s">
        <v>1313</v>
      </c>
      <c r="I7" s="68" t="s">
        <v>1374</v>
      </c>
      <c r="J7" s="72"/>
      <c r="K7" s="15" t="str">
        <f t="shared" si="1"/>
        <v>K22TNM</v>
      </c>
      <c r="L7" s="57">
        <f t="shared" si="2"/>
        <v>1</v>
      </c>
      <c r="M7" s="79"/>
      <c r="N7" s="58" t="str">
        <f t="shared" si="3"/>
        <v/>
      </c>
      <c r="O7" s="190" t="str">
        <f t="shared" si="4"/>
        <v/>
      </c>
      <c r="P7" s="62" t="str">
        <f t="shared" si="5"/>
        <v/>
      </c>
      <c r="Q7" s="58">
        <f t="shared" si="9"/>
        <v>5</v>
      </c>
      <c r="R7" s="228" t="str">
        <f t="shared" si="6"/>
        <v/>
      </c>
      <c r="S7" s="233" t="s">
        <v>1386</v>
      </c>
    </row>
    <row r="8" spans="1:19" ht="24.75" customHeight="1">
      <c r="A8" s="54">
        <f t="shared" si="7"/>
        <v>6</v>
      </c>
      <c r="B8" s="16" t="str">
        <f t="shared" si="0"/>
        <v>06</v>
      </c>
      <c r="C8" s="54">
        <f t="shared" si="8"/>
        <v>6</v>
      </c>
      <c r="D8" s="283">
        <v>2121634326</v>
      </c>
      <c r="E8" s="284" t="s">
        <v>1321</v>
      </c>
      <c r="F8" s="284" t="s">
        <v>1322</v>
      </c>
      <c r="G8" s="285">
        <v>35518</v>
      </c>
      <c r="H8" s="284" t="s">
        <v>1313</v>
      </c>
      <c r="I8" s="68" t="s">
        <v>1375</v>
      </c>
      <c r="J8" s="72"/>
      <c r="K8" s="15" t="str">
        <f t="shared" si="1"/>
        <v>K21KMT</v>
      </c>
      <c r="L8" s="57">
        <f t="shared" si="2"/>
        <v>1</v>
      </c>
      <c r="M8" s="79"/>
      <c r="N8" s="58" t="str">
        <f t="shared" si="3"/>
        <v/>
      </c>
      <c r="O8" s="190" t="str">
        <f t="shared" si="4"/>
        <v/>
      </c>
      <c r="P8" s="62" t="str">
        <f t="shared" si="5"/>
        <v/>
      </c>
      <c r="Q8" s="58">
        <f t="shared" si="9"/>
        <v>6</v>
      </c>
      <c r="R8" s="228" t="str">
        <f t="shared" si="6"/>
        <v/>
      </c>
      <c r="S8" s="233" t="s">
        <v>1389</v>
      </c>
    </row>
    <row r="9" spans="1:19" ht="24.75" customHeight="1">
      <c r="A9" s="54">
        <f t="shared" si="7"/>
        <v>7</v>
      </c>
      <c r="B9" s="16" t="str">
        <f t="shared" si="0"/>
        <v>07</v>
      </c>
      <c r="C9" s="54">
        <f t="shared" si="8"/>
        <v>7</v>
      </c>
      <c r="D9" s="283">
        <v>2321659590</v>
      </c>
      <c r="E9" s="284" t="s">
        <v>1323</v>
      </c>
      <c r="F9" s="284" t="s">
        <v>1324</v>
      </c>
      <c r="G9" s="285">
        <v>36221</v>
      </c>
      <c r="H9" s="284" t="s">
        <v>1313</v>
      </c>
      <c r="I9" s="68" t="s">
        <v>1376</v>
      </c>
      <c r="J9" s="72"/>
      <c r="K9" s="15" t="str">
        <f t="shared" si="1"/>
        <v>K23TNM</v>
      </c>
      <c r="L9" s="57">
        <f t="shared" si="2"/>
        <v>1</v>
      </c>
      <c r="M9" s="79"/>
      <c r="N9" s="58" t="str">
        <f t="shared" si="3"/>
        <v/>
      </c>
      <c r="O9" s="190" t="str">
        <f t="shared" si="4"/>
        <v/>
      </c>
      <c r="P9" s="62" t="str">
        <f t="shared" si="5"/>
        <v/>
      </c>
      <c r="Q9" s="58">
        <f t="shared" si="9"/>
        <v>7</v>
      </c>
      <c r="R9" s="228" t="str">
        <f t="shared" si="6"/>
        <v/>
      </c>
      <c r="S9" s="233" t="s">
        <v>1387</v>
      </c>
    </row>
    <row r="10" spans="1:19" ht="24.75" customHeight="1">
      <c r="A10" s="54">
        <f t="shared" si="7"/>
        <v>8</v>
      </c>
      <c r="B10" s="16" t="str">
        <f t="shared" si="0"/>
        <v>08</v>
      </c>
      <c r="C10" s="54">
        <f t="shared" si="8"/>
        <v>8</v>
      </c>
      <c r="D10" s="283">
        <v>2320664817</v>
      </c>
      <c r="E10" s="284" t="s">
        <v>1325</v>
      </c>
      <c r="F10" s="284" t="s">
        <v>1326</v>
      </c>
      <c r="G10" s="285">
        <v>36382</v>
      </c>
      <c r="H10" s="284" t="s">
        <v>1313</v>
      </c>
      <c r="I10" s="68" t="s">
        <v>1370</v>
      </c>
      <c r="J10" s="72"/>
      <c r="K10" s="15" t="str">
        <f t="shared" si="1"/>
        <v>K23KMT</v>
      </c>
      <c r="L10" s="57">
        <f t="shared" si="2"/>
        <v>1</v>
      </c>
      <c r="M10" s="79"/>
      <c r="N10" s="58" t="str">
        <f t="shared" si="3"/>
        <v/>
      </c>
      <c r="O10" s="190" t="str">
        <f t="shared" si="4"/>
        <v/>
      </c>
      <c r="P10" s="62" t="str">
        <f t="shared" si="5"/>
        <v/>
      </c>
      <c r="Q10" s="58">
        <f t="shared" si="9"/>
        <v>8</v>
      </c>
      <c r="R10" s="228" t="str">
        <f t="shared" si="6"/>
        <v/>
      </c>
      <c r="S10" s="233" t="s">
        <v>1387</v>
      </c>
    </row>
    <row r="11" spans="1:19" ht="24.75" customHeight="1">
      <c r="A11" s="54">
        <f t="shared" si="7"/>
        <v>9</v>
      </c>
      <c r="B11" s="16" t="str">
        <f t="shared" ref="B11:B74" si="10">J11&amp;TEXT(C11,"00")</f>
        <v>09</v>
      </c>
      <c r="C11" s="54">
        <f t="shared" si="8"/>
        <v>9</v>
      </c>
      <c r="D11" s="283">
        <v>2221658740</v>
      </c>
      <c r="E11" s="284" t="s">
        <v>1327</v>
      </c>
      <c r="F11" s="284" t="s">
        <v>1328</v>
      </c>
      <c r="G11" s="285">
        <v>35916</v>
      </c>
      <c r="H11" s="284" t="s">
        <v>1313</v>
      </c>
      <c r="I11" s="68" t="s">
        <v>1374</v>
      </c>
      <c r="J11" s="72"/>
      <c r="K11" s="15" t="str">
        <f t="shared" si="1"/>
        <v>K22TNM</v>
      </c>
      <c r="L11" s="57">
        <f t="shared" si="2"/>
        <v>1</v>
      </c>
      <c r="M11" s="79"/>
      <c r="N11" s="58" t="str">
        <f t="shared" si="3"/>
        <v/>
      </c>
      <c r="O11" s="190" t="str">
        <f t="shared" si="4"/>
        <v/>
      </c>
      <c r="P11" s="62" t="str">
        <f t="shared" si="5"/>
        <v/>
      </c>
      <c r="Q11" s="58">
        <f t="shared" si="9"/>
        <v>9</v>
      </c>
      <c r="R11" s="228" t="str">
        <f t="shared" si="6"/>
        <v/>
      </c>
      <c r="S11" s="233" t="s">
        <v>1390</v>
      </c>
    </row>
    <row r="12" spans="1:19" ht="24.75" customHeight="1">
      <c r="A12" s="54">
        <f t="shared" si="7"/>
        <v>10</v>
      </c>
      <c r="B12" s="16" t="str">
        <f t="shared" si="10"/>
        <v>10</v>
      </c>
      <c r="C12" s="54">
        <f t="shared" si="8"/>
        <v>10</v>
      </c>
      <c r="D12" s="283">
        <v>2221656538</v>
      </c>
      <c r="E12" s="284" t="s">
        <v>1329</v>
      </c>
      <c r="F12" s="284" t="s">
        <v>1330</v>
      </c>
      <c r="G12" s="285">
        <v>35936</v>
      </c>
      <c r="H12" s="284" t="s">
        <v>1313</v>
      </c>
      <c r="I12" s="68" t="s">
        <v>1374</v>
      </c>
      <c r="J12" s="72"/>
      <c r="K12" s="15" t="str">
        <f t="shared" si="1"/>
        <v>K22TNM</v>
      </c>
      <c r="L12" s="57">
        <f t="shared" si="2"/>
        <v>1</v>
      </c>
      <c r="M12" s="79"/>
      <c r="N12" s="58" t="str">
        <f t="shared" si="3"/>
        <v/>
      </c>
      <c r="O12" s="190" t="str">
        <f t="shared" si="4"/>
        <v/>
      </c>
      <c r="P12" s="62" t="str">
        <f t="shared" si="5"/>
        <v/>
      </c>
      <c r="Q12" s="58">
        <f t="shared" si="9"/>
        <v>10</v>
      </c>
      <c r="R12" s="228" t="str">
        <f t="shared" si="6"/>
        <v/>
      </c>
      <c r="S12" s="233" t="s">
        <v>1391</v>
      </c>
    </row>
    <row r="13" spans="1:19" ht="24.75" customHeight="1">
      <c r="A13" s="54">
        <f t="shared" si="7"/>
        <v>11</v>
      </c>
      <c r="B13" s="16" t="str">
        <f t="shared" si="10"/>
        <v>11</v>
      </c>
      <c r="C13" s="54">
        <f t="shared" si="8"/>
        <v>11</v>
      </c>
      <c r="D13" s="283">
        <v>2121614351</v>
      </c>
      <c r="E13" s="284" t="s">
        <v>1331</v>
      </c>
      <c r="F13" s="284" t="s">
        <v>1332</v>
      </c>
      <c r="G13" s="285">
        <v>35661</v>
      </c>
      <c r="H13" s="284" t="s">
        <v>1313</v>
      </c>
      <c r="I13" s="68" t="s">
        <v>1377</v>
      </c>
      <c r="J13" s="72"/>
      <c r="K13" s="15" t="str">
        <f t="shared" si="1"/>
        <v>K22XDD</v>
      </c>
      <c r="L13" s="57">
        <f t="shared" si="2"/>
        <v>1</v>
      </c>
      <c r="M13" s="79"/>
      <c r="N13" s="58" t="str">
        <f t="shared" si="3"/>
        <v/>
      </c>
      <c r="O13" s="190" t="str">
        <f t="shared" si="4"/>
        <v/>
      </c>
      <c r="P13" s="62" t="str">
        <f t="shared" si="5"/>
        <v/>
      </c>
      <c r="Q13" s="58">
        <f t="shared" si="9"/>
        <v>11</v>
      </c>
      <c r="R13" s="228" t="str">
        <f t="shared" si="6"/>
        <v/>
      </c>
      <c r="S13" s="233" t="s">
        <v>1392</v>
      </c>
    </row>
    <row r="14" spans="1:19" ht="24.75" customHeight="1">
      <c r="A14" s="54">
        <f t="shared" si="7"/>
        <v>12</v>
      </c>
      <c r="B14" s="16" t="str">
        <f t="shared" si="10"/>
        <v>12</v>
      </c>
      <c r="C14" s="54">
        <f t="shared" si="8"/>
        <v>12</v>
      </c>
      <c r="D14" s="283">
        <v>2111628737</v>
      </c>
      <c r="E14" s="284" t="s">
        <v>1333</v>
      </c>
      <c r="F14" s="284" t="s">
        <v>1334</v>
      </c>
      <c r="G14" s="285">
        <v>35191</v>
      </c>
      <c r="H14" s="284" t="s">
        <v>1313</v>
      </c>
      <c r="I14" s="68" t="s">
        <v>1378</v>
      </c>
      <c r="J14" s="72"/>
      <c r="K14" s="15" t="str">
        <f t="shared" ref="K14:K76" si="11">I14&amp;J14</f>
        <v>K21TNM</v>
      </c>
      <c r="L14" s="57">
        <f t="shared" si="2"/>
        <v>1</v>
      </c>
      <c r="M14" s="79"/>
      <c r="N14" s="58" t="str">
        <f t="shared" si="3"/>
        <v/>
      </c>
      <c r="O14" s="190" t="str">
        <f t="shared" si="4"/>
        <v/>
      </c>
      <c r="P14" s="62" t="str">
        <f t="shared" si="5"/>
        <v/>
      </c>
      <c r="Q14" s="58">
        <f t="shared" si="9"/>
        <v>12</v>
      </c>
      <c r="R14" s="228" t="str">
        <f t="shared" si="6"/>
        <v/>
      </c>
      <c r="S14" s="233" t="s">
        <v>1388</v>
      </c>
    </row>
    <row r="15" spans="1:19" ht="24.75" customHeight="1">
      <c r="A15" s="54">
        <f t="shared" si="7"/>
        <v>13</v>
      </c>
      <c r="B15" s="16" t="str">
        <f t="shared" si="10"/>
        <v>13</v>
      </c>
      <c r="C15" s="54">
        <f t="shared" si="8"/>
        <v>13</v>
      </c>
      <c r="D15" s="283">
        <v>1921613348</v>
      </c>
      <c r="E15" s="284" t="s">
        <v>1335</v>
      </c>
      <c r="F15" s="284" t="s">
        <v>1336</v>
      </c>
      <c r="G15" s="285">
        <v>34751</v>
      </c>
      <c r="H15" s="284" t="s">
        <v>1313</v>
      </c>
      <c r="I15" s="68" t="s">
        <v>1377</v>
      </c>
      <c r="J15" s="72"/>
      <c r="K15" s="15" t="str">
        <f t="shared" si="11"/>
        <v>K22XDD</v>
      </c>
      <c r="L15" s="57">
        <f t="shared" si="2"/>
        <v>1</v>
      </c>
      <c r="M15" s="79"/>
      <c r="N15" s="58" t="str">
        <f t="shared" si="3"/>
        <v/>
      </c>
      <c r="O15" s="190" t="str">
        <f t="shared" si="4"/>
        <v/>
      </c>
      <c r="P15" s="62" t="str">
        <f t="shared" si="5"/>
        <v/>
      </c>
      <c r="Q15" s="58">
        <f t="shared" si="9"/>
        <v>13</v>
      </c>
      <c r="R15" s="228" t="str">
        <f t="shared" si="6"/>
        <v/>
      </c>
      <c r="S15" s="233" t="s">
        <v>1388</v>
      </c>
    </row>
    <row r="16" spans="1:19" ht="24.75" customHeight="1">
      <c r="A16" s="54">
        <f t="shared" si="7"/>
        <v>14</v>
      </c>
      <c r="B16" s="16" t="str">
        <f t="shared" si="10"/>
        <v>14</v>
      </c>
      <c r="C16" s="54">
        <f t="shared" si="8"/>
        <v>14</v>
      </c>
      <c r="D16" s="283">
        <v>2220656547</v>
      </c>
      <c r="E16" s="284" t="s">
        <v>1337</v>
      </c>
      <c r="F16" s="284" t="s">
        <v>1338</v>
      </c>
      <c r="G16" s="285">
        <v>36135</v>
      </c>
      <c r="H16" s="284" t="s">
        <v>1313</v>
      </c>
      <c r="I16" s="68" t="s">
        <v>1374</v>
      </c>
      <c r="J16" s="72"/>
      <c r="K16" s="15" t="str">
        <f t="shared" si="11"/>
        <v>K22TNM</v>
      </c>
      <c r="L16" s="57">
        <f t="shared" si="2"/>
        <v>1</v>
      </c>
      <c r="M16" s="79"/>
      <c r="N16" s="58" t="str">
        <f t="shared" si="3"/>
        <v/>
      </c>
      <c r="O16" s="190" t="str">
        <f t="shared" si="4"/>
        <v/>
      </c>
      <c r="P16" s="62" t="str">
        <f t="shared" si="5"/>
        <v/>
      </c>
      <c r="Q16" s="58">
        <f t="shared" si="9"/>
        <v>14</v>
      </c>
      <c r="R16" s="228" t="str">
        <f t="shared" si="6"/>
        <v/>
      </c>
      <c r="S16" s="233" t="s">
        <v>1388</v>
      </c>
    </row>
    <row r="17" spans="1:19" ht="24.75" customHeight="1">
      <c r="A17" s="54">
        <f t="shared" si="7"/>
        <v>15</v>
      </c>
      <c r="B17" s="16" t="str">
        <f t="shared" si="10"/>
        <v>15</v>
      </c>
      <c r="C17" s="54">
        <f t="shared" si="8"/>
        <v>15</v>
      </c>
      <c r="D17" s="283">
        <v>2021613646</v>
      </c>
      <c r="E17" s="284" t="s">
        <v>1339</v>
      </c>
      <c r="F17" s="284" t="s">
        <v>1340</v>
      </c>
      <c r="G17" s="285">
        <v>35132</v>
      </c>
      <c r="H17" s="284" t="s">
        <v>1313</v>
      </c>
      <c r="I17" s="68" t="s">
        <v>1379</v>
      </c>
      <c r="J17" s="72"/>
      <c r="K17" s="15" t="str">
        <f t="shared" si="11"/>
        <v>K20XDD</v>
      </c>
      <c r="L17" s="57">
        <f t="shared" si="2"/>
        <v>1</v>
      </c>
      <c r="M17" s="79"/>
      <c r="N17" s="58" t="str">
        <f t="shared" si="3"/>
        <v/>
      </c>
      <c r="O17" s="190" t="str">
        <f t="shared" si="4"/>
        <v/>
      </c>
      <c r="P17" s="62" t="str">
        <f t="shared" si="5"/>
        <v/>
      </c>
      <c r="Q17" s="58">
        <f t="shared" si="9"/>
        <v>15</v>
      </c>
      <c r="R17" s="228" t="str">
        <f t="shared" si="6"/>
        <v/>
      </c>
      <c r="S17" s="233" t="s">
        <v>1388</v>
      </c>
    </row>
    <row r="18" spans="1:19" ht="24.75" customHeight="1">
      <c r="A18" s="54">
        <f t="shared" si="7"/>
        <v>16</v>
      </c>
      <c r="B18" s="16" t="str">
        <f t="shared" si="10"/>
        <v>16</v>
      </c>
      <c r="C18" s="54">
        <f t="shared" si="8"/>
        <v>16</v>
      </c>
      <c r="D18" s="283">
        <v>1921619548</v>
      </c>
      <c r="E18" s="284" t="s">
        <v>1341</v>
      </c>
      <c r="F18" s="284" t="s">
        <v>1342</v>
      </c>
      <c r="G18" s="285">
        <v>34954</v>
      </c>
      <c r="H18" s="284" t="s">
        <v>1313</v>
      </c>
      <c r="I18" s="68" t="s">
        <v>1371</v>
      </c>
      <c r="J18" s="72"/>
      <c r="K18" s="15" t="str">
        <f t="shared" si="11"/>
        <v>K21XDD</v>
      </c>
      <c r="L18" s="57">
        <f t="shared" si="2"/>
        <v>1</v>
      </c>
      <c r="M18" s="79"/>
      <c r="N18" s="58" t="str">
        <f t="shared" si="3"/>
        <v/>
      </c>
      <c r="O18" s="190" t="str">
        <f t="shared" si="4"/>
        <v/>
      </c>
      <c r="P18" s="62" t="str">
        <f t="shared" si="5"/>
        <v/>
      </c>
      <c r="Q18" s="58">
        <f t="shared" si="9"/>
        <v>16</v>
      </c>
      <c r="R18" s="228" t="str">
        <f t="shared" si="6"/>
        <v/>
      </c>
      <c r="S18" s="233" t="s">
        <v>1389</v>
      </c>
    </row>
    <row r="19" spans="1:19" ht="24.75" customHeight="1">
      <c r="A19" s="54">
        <f t="shared" si="7"/>
        <v>17</v>
      </c>
      <c r="B19" s="16" t="str">
        <f t="shared" si="10"/>
        <v>17</v>
      </c>
      <c r="C19" s="54">
        <f t="shared" si="8"/>
        <v>17</v>
      </c>
      <c r="D19" s="283">
        <v>2221656554</v>
      </c>
      <c r="E19" s="284" t="s">
        <v>1343</v>
      </c>
      <c r="F19" s="284" t="s">
        <v>1342</v>
      </c>
      <c r="G19" s="285">
        <v>35105</v>
      </c>
      <c r="H19" s="284" t="s">
        <v>1313</v>
      </c>
      <c r="I19" s="68" t="s">
        <v>1374</v>
      </c>
      <c r="J19" s="72"/>
      <c r="K19" s="15" t="str">
        <f t="shared" si="11"/>
        <v>K22TNM</v>
      </c>
      <c r="L19" s="57">
        <f t="shared" si="2"/>
        <v>1</v>
      </c>
      <c r="M19" s="79"/>
      <c r="N19" s="58" t="str">
        <f t="shared" si="3"/>
        <v/>
      </c>
      <c r="O19" s="190" t="str">
        <f t="shared" si="4"/>
        <v/>
      </c>
      <c r="P19" s="62" t="str">
        <f t="shared" si="5"/>
        <v/>
      </c>
      <c r="Q19" s="58">
        <f t="shared" si="9"/>
        <v>17</v>
      </c>
      <c r="R19" s="228" t="str">
        <f t="shared" si="6"/>
        <v/>
      </c>
      <c r="S19" s="233" t="s">
        <v>1388</v>
      </c>
    </row>
    <row r="20" spans="1:19" ht="24.75" customHeight="1">
      <c r="A20" s="54">
        <f t="shared" si="7"/>
        <v>18</v>
      </c>
      <c r="B20" s="16" t="str">
        <f t="shared" si="10"/>
        <v>18</v>
      </c>
      <c r="C20" s="54">
        <f t="shared" si="8"/>
        <v>18</v>
      </c>
      <c r="D20" s="283">
        <v>2321624164</v>
      </c>
      <c r="E20" s="284" t="s">
        <v>1344</v>
      </c>
      <c r="F20" s="284" t="s">
        <v>1342</v>
      </c>
      <c r="G20" s="285">
        <v>36444</v>
      </c>
      <c r="H20" s="284" t="s">
        <v>1313</v>
      </c>
      <c r="I20" s="68" t="s">
        <v>1380</v>
      </c>
      <c r="J20" s="72"/>
      <c r="K20" s="15" t="str">
        <f t="shared" si="11"/>
        <v>K23XDC</v>
      </c>
      <c r="L20" s="57">
        <f t="shared" si="2"/>
        <v>1</v>
      </c>
      <c r="M20" s="79"/>
      <c r="N20" s="58" t="str">
        <f t="shared" si="3"/>
        <v/>
      </c>
      <c r="O20" s="190" t="str">
        <f t="shared" si="4"/>
        <v/>
      </c>
      <c r="P20" s="62" t="str">
        <f t="shared" si="5"/>
        <v/>
      </c>
      <c r="Q20" s="58">
        <f t="shared" si="9"/>
        <v>18</v>
      </c>
      <c r="R20" s="228" t="str">
        <f t="shared" si="6"/>
        <v/>
      </c>
      <c r="S20" s="233" t="s">
        <v>1388</v>
      </c>
    </row>
    <row r="21" spans="1:19" ht="24.75" customHeight="1">
      <c r="A21" s="54">
        <f t="shared" si="7"/>
        <v>19</v>
      </c>
      <c r="B21" s="16" t="str">
        <f t="shared" si="10"/>
        <v>19</v>
      </c>
      <c r="C21" s="54">
        <f t="shared" si="8"/>
        <v>19</v>
      </c>
      <c r="D21" s="283">
        <v>2320610403</v>
      </c>
      <c r="E21" s="284" t="s">
        <v>1345</v>
      </c>
      <c r="F21" s="284" t="s">
        <v>1346</v>
      </c>
      <c r="G21" s="285">
        <v>36170</v>
      </c>
      <c r="H21" s="284" t="s">
        <v>1313</v>
      </c>
      <c r="I21" s="68" t="s">
        <v>1381</v>
      </c>
      <c r="J21" s="72"/>
      <c r="K21" s="15" t="str">
        <f t="shared" si="11"/>
        <v>K23XDD</v>
      </c>
      <c r="L21" s="57">
        <f t="shared" si="2"/>
        <v>1</v>
      </c>
      <c r="M21" s="79"/>
      <c r="N21" s="58" t="str">
        <f t="shared" si="3"/>
        <v/>
      </c>
      <c r="O21" s="190" t="str">
        <f t="shared" si="4"/>
        <v/>
      </c>
      <c r="P21" s="62" t="str">
        <f t="shared" si="5"/>
        <v/>
      </c>
      <c r="Q21" s="58">
        <f t="shared" si="9"/>
        <v>19</v>
      </c>
      <c r="R21" s="228" t="str">
        <f t="shared" si="6"/>
        <v/>
      </c>
      <c r="S21" s="233" t="s">
        <v>1388</v>
      </c>
    </row>
    <row r="22" spans="1:19" ht="24.75" customHeight="1">
      <c r="A22" s="54">
        <f t="shared" si="7"/>
        <v>20</v>
      </c>
      <c r="B22" s="16" t="str">
        <f t="shared" si="10"/>
        <v>20</v>
      </c>
      <c r="C22" s="54">
        <f t="shared" si="8"/>
        <v>20</v>
      </c>
      <c r="D22" s="283">
        <v>2321612536</v>
      </c>
      <c r="E22" s="284" t="s">
        <v>1347</v>
      </c>
      <c r="F22" s="284" t="s">
        <v>1346</v>
      </c>
      <c r="G22" s="285">
        <v>36434</v>
      </c>
      <c r="H22" s="284" t="s">
        <v>1313</v>
      </c>
      <c r="I22" s="68" t="s">
        <v>1381</v>
      </c>
      <c r="J22" s="72"/>
      <c r="K22" s="15" t="str">
        <f t="shared" si="11"/>
        <v>K23XDD</v>
      </c>
      <c r="L22" s="57">
        <f t="shared" si="2"/>
        <v>1</v>
      </c>
      <c r="M22" s="79"/>
      <c r="N22" s="58" t="str">
        <f t="shared" si="3"/>
        <v/>
      </c>
      <c r="O22" s="190" t="str">
        <f t="shared" si="4"/>
        <v/>
      </c>
      <c r="P22" s="62" t="str">
        <f t="shared" si="5"/>
        <v/>
      </c>
      <c r="Q22" s="58">
        <f t="shared" si="9"/>
        <v>20</v>
      </c>
      <c r="R22" s="228" t="str">
        <f t="shared" si="6"/>
        <v/>
      </c>
      <c r="S22" s="233" t="s">
        <v>1388</v>
      </c>
    </row>
    <row r="23" spans="1:19" ht="24.75" customHeight="1">
      <c r="A23" s="54">
        <f t="shared" si="7"/>
        <v>21</v>
      </c>
      <c r="B23" s="16" t="str">
        <f t="shared" si="10"/>
        <v>21</v>
      </c>
      <c r="C23" s="54">
        <f t="shared" si="8"/>
        <v>21</v>
      </c>
      <c r="D23" s="283">
        <v>2321619923</v>
      </c>
      <c r="E23" s="284" t="s">
        <v>1348</v>
      </c>
      <c r="F23" s="284" t="s">
        <v>1349</v>
      </c>
      <c r="G23" s="285">
        <v>36293</v>
      </c>
      <c r="H23" s="284" t="s">
        <v>1313</v>
      </c>
      <c r="I23" s="68" t="s">
        <v>1381</v>
      </c>
      <c r="J23" s="72"/>
      <c r="K23" s="15" t="str">
        <f t="shared" si="11"/>
        <v>K23XDD</v>
      </c>
      <c r="L23" s="57">
        <f t="shared" si="2"/>
        <v>1</v>
      </c>
      <c r="M23" s="79"/>
      <c r="N23" s="58" t="str">
        <f t="shared" si="3"/>
        <v/>
      </c>
      <c r="O23" s="190" t="str">
        <f t="shared" si="4"/>
        <v/>
      </c>
      <c r="P23" s="62" t="str">
        <f t="shared" si="5"/>
        <v/>
      </c>
      <c r="Q23" s="58">
        <f t="shared" si="9"/>
        <v>21</v>
      </c>
      <c r="R23" s="228" t="str">
        <f t="shared" si="6"/>
        <v/>
      </c>
      <c r="S23" s="233" t="s">
        <v>1393</v>
      </c>
    </row>
    <row r="24" spans="1:19" ht="24.75" customHeight="1">
      <c r="A24" s="54">
        <f t="shared" si="7"/>
        <v>22</v>
      </c>
      <c r="B24" s="16" t="str">
        <f t="shared" si="10"/>
        <v>22</v>
      </c>
      <c r="C24" s="54">
        <f t="shared" si="8"/>
        <v>22</v>
      </c>
      <c r="D24" s="283">
        <v>2121616536</v>
      </c>
      <c r="E24" s="284" t="s">
        <v>1350</v>
      </c>
      <c r="F24" s="284" t="s">
        <v>1351</v>
      </c>
      <c r="G24" s="285">
        <v>35630</v>
      </c>
      <c r="H24" s="284" t="s">
        <v>1313</v>
      </c>
      <c r="I24" s="68" t="s">
        <v>1371</v>
      </c>
      <c r="J24" s="72"/>
      <c r="K24" s="15" t="str">
        <f t="shared" si="11"/>
        <v>K21XDD</v>
      </c>
      <c r="L24" s="57">
        <f t="shared" si="2"/>
        <v>1</v>
      </c>
      <c r="M24" s="79"/>
      <c r="N24" s="58" t="str">
        <f t="shared" si="3"/>
        <v/>
      </c>
      <c r="O24" s="190" t="str">
        <f t="shared" si="4"/>
        <v>Nợ HP</v>
      </c>
      <c r="P24" s="62" t="str">
        <f t="shared" si="5"/>
        <v>Nợ HP</v>
      </c>
      <c r="Q24" s="58">
        <f t="shared" si="9"/>
        <v>22</v>
      </c>
      <c r="R24" s="228" t="str">
        <f t="shared" si="6"/>
        <v>Nợ HP</v>
      </c>
      <c r="S24" s="233"/>
    </row>
    <row r="25" spans="1:19" ht="24.75" customHeight="1">
      <c r="A25" s="54">
        <f t="shared" si="7"/>
        <v>23</v>
      </c>
      <c r="B25" s="16" t="str">
        <f t="shared" si="10"/>
        <v>23</v>
      </c>
      <c r="C25" s="54">
        <f t="shared" si="8"/>
        <v>23</v>
      </c>
      <c r="D25" s="283">
        <v>24216204147</v>
      </c>
      <c r="E25" s="284" t="s">
        <v>1352</v>
      </c>
      <c r="F25" s="284" t="s">
        <v>1353</v>
      </c>
      <c r="G25" s="285">
        <v>36576</v>
      </c>
      <c r="H25" s="284" t="s">
        <v>1313</v>
      </c>
      <c r="I25" s="68" t="s">
        <v>1382</v>
      </c>
      <c r="J25" s="72"/>
      <c r="K25" s="15" t="str">
        <f t="shared" si="11"/>
        <v>K24XDC</v>
      </c>
      <c r="L25" s="57">
        <f t="shared" si="2"/>
        <v>1</v>
      </c>
      <c r="M25" s="79"/>
      <c r="N25" s="58" t="str">
        <f t="shared" si="3"/>
        <v/>
      </c>
      <c r="O25" s="190" t="str">
        <f t="shared" si="4"/>
        <v/>
      </c>
      <c r="P25" s="62" t="str">
        <f t="shared" si="5"/>
        <v/>
      </c>
      <c r="Q25" s="58">
        <f t="shared" si="9"/>
        <v>23</v>
      </c>
      <c r="R25" s="228" t="str">
        <f t="shared" si="6"/>
        <v/>
      </c>
      <c r="S25" s="233" t="s">
        <v>1388</v>
      </c>
    </row>
    <row r="26" spans="1:19" ht="24.75" customHeight="1">
      <c r="A26" s="54">
        <f t="shared" si="7"/>
        <v>24</v>
      </c>
      <c r="B26" s="16" t="str">
        <f t="shared" si="10"/>
        <v>24</v>
      </c>
      <c r="C26" s="54">
        <f t="shared" si="8"/>
        <v>24</v>
      </c>
      <c r="D26" s="283">
        <v>2221639341</v>
      </c>
      <c r="E26" s="284" t="s">
        <v>1354</v>
      </c>
      <c r="F26" s="284" t="s">
        <v>1355</v>
      </c>
      <c r="G26" s="285">
        <v>35251</v>
      </c>
      <c r="H26" s="284" t="s">
        <v>1313</v>
      </c>
      <c r="I26" s="68" t="s">
        <v>1373</v>
      </c>
      <c r="J26" s="72"/>
      <c r="K26" s="15" t="str">
        <f t="shared" si="11"/>
        <v>K22KMT</v>
      </c>
      <c r="L26" s="57">
        <f t="shared" si="2"/>
        <v>1</v>
      </c>
      <c r="M26" s="79"/>
      <c r="N26" s="58" t="str">
        <f t="shared" si="3"/>
        <v/>
      </c>
      <c r="O26" s="190" t="str">
        <f t="shared" si="4"/>
        <v/>
      </c>
      <c r="P26" s="62" t="str">
        <f t="shared" si="5"/>
        <v/>
      </c>
      <c r="Q26" s="58">
        <f t="shared" si="9"/>
        <v>24</v>
      </c>
      <c r="R26" s="228" t="str">
        <f t="shared" si="6"/>
        <v/>
      </c>
      <c r="S26" s="233" t="s">
        <v>1394</v>
      </c>
    </row>
    <row r="27" spans="1:19" ht="24.75" customHeight="1">
      <c r="A27" s="54">
        <f t="shared" si="7"/>
        <v>25</v>
      </c>
      <c r="B27" s="16" t="str">
        <f t="shared" si="10"/>
        <v>25</v>
      </c>
      <c r="C27" s="54">
        <f t="shared" si="8"/>
        <v>25</v>
      </c>
      <c r="D27" s="283">
        <v>2121649857</v>
      </c>
      <c r="E27" s="284" t="s">
        <v>1356</v>
      </c>
      <c r="F27" s="284" t="s">
        <v>1357</v>
      </c>
      <c r="G27" s="285">
        <v>34392</v>
      </c>
      <c r="H27" s="284" t="s">
        <v>1313</v>
      </c>
      <c r="I27" s="68" t="s">
        <v>1378</v>
      </c>
      <c r="J27" s="72"/>
      <c r="K27" s="15" t="str">
        <f t="shared" si="11"/>
        <v>K21TNM</v>
      </c>
      <c r="L27" s="57">
        <f t="shared" si="2"/>
        <v>1</v>
      </c>
      <c r="M27" s="79"/>
      <c r="N27" s="58" t="str">
        <f t="shared" si="3"/>
        <v/>
      </c>
      <c r="O27" s="190" t="str">
        <f t="shared" si="4"/>
        <v/>
      </c>
      <c r="P27" s="62" t="str">
        <f t="shared" si="5"/>
        <v/>
      </c>
      <c r="Q27" s="58">
        <f t="shared" si="9"/>
        <v>25</v>
      </c>
      <c r="R27" s="228" t="str">
        <f t="shared" si="6"/>
        <v/>
      </c>
      <c r="S27" s="233" t="s">
        <v>1389</v>
      </c>
    </row>
    <row r="28" spans="1:19" ht="24.75" customHeight="1">
      <c r="A28" s="54">
        <f t="shared" si="7"/>
        <v>26</v>
      </c>
      <c r="B28" s="16" t="str">
        <f t="shared" si="10"/>
        <v>26</v>
      </c>
      <c r="C28" s="54">
        <f t="shared" si="8"/>
        <v>26</v>
      </c>
      <c r="D28" s="283">
        <v>1921617847</v>
      </c>
      <c r="E28" s="284" t="s">
        <v>1358</v>
      </c>
      <c r="F28" s="284" t="s">
        <v>1359</v>
      </c>
      <c r="G28" s="285">
        <v>34910</v>
      </c>
      <c r="H28" s="284" t="s">
        <v>1313</v>
      </c>
      <c r="I28" s="68" t="s">
        <v>1383</v>
      </c>
      <c r="J28" s="72"/>
      <c r="K28" s="15" t="str">
        <f t="shared" si="11"/>
        <v>K19XDD</v>
      </c>
      <c r="L28" s="57">
        <f t="shared" si="2"/>
        <v>1</v>
      </c>
      <c r="M28" s="79"/>
      <c r="N28" s="58" t="str">
        <f t="shared" si="3"/>
        <v/>
      </c>
      <c r="O28" s="190" t="str">
        <f t="shared" si="4"/>
        <v/>
      </c>
      <c r="P28" s="62" t="str">
        <f t="shared" si="5"/>
        <v/>
      </c>
      <c r="Q28" s="58">
        <f t="shared" si="9"/>
        <v>26</v>
      </c>
      <c r="R28" s="228" t="str">
        <f t="shared" si="6"/>
        <v/>
      </c>
      <c r="S28" s="233" t="s">
        <v>1390</v>
      </c>
    </row>
    <row r="29" spans="1:19" ht="24.75" customHeight="1">
      <c r="A29" s="54">
        <f t="shared" si="7"/>
        <v>27</v>
      </c>
      <c r="B29" s="16" t="str">
        <f t="shared" si="10"/>
        <v>27</v>
      </c>
      <c r="C29" s="54">
        <f t="shared" si="8"/>
        <v>27</v>
      </c>
      <c r="D29" s="283">
        <v>2320323687</v>
      </c>
      <c r="E29" s="284" t="s">
        <v>1360</v>
      </c>
      <c r="F29" s="284" t="s">
        <v>1361</v>
      </c>
      <c r="G29" s="285">
        <v>36301</v>
      </c>
      <c r="H29" s="284" t="s">
        <v>1313</v>
      </c>
      <c r="I29" s="68" t="s">
        <v>1370</v>
      </c>
      <c r="J29" s="72"/>
      <c r="K29" s="15" t="str">
        <f t="shared" si="11"/>
        <v>K23KMT</v>
      </c>
      <c r="L29" s="57">
        <f t="shared" si="2"/>
        <v>1</v>
      </c>
      <c r="M29" s="79"/>
      <c r="N29" s="58" t="str">
        <f t="shared" si="3"/>
        <v/>
      </c>
      <c r="O29" s="190" t="str">
        <f t="shared" si="4"/>
        <v/>
      </c>
      <c r="P29" s="62" t="str">
        <f t="shared" si="5"/>
        <v/>
      </c>
      <c r="Q29" s="58">
        <f t="shared" si="9"/>
        <v>27</v>
      </c>
      <c r="R29" s="228" t="str">
        <f t="shared" si="6"/>
        <v/>
      </c>
      <c r="S29" s="233" t="s">
        <v>1390</v>
      </c>
    </row>
    <row r="30" spans="1:19" ht="24.75" customHeight="1">
      <c r="A30" s="54">
        <f t="shared" si="7"/>
        <v>28</v>
      </c>
      <c r="B30" s="16" t="str">
        <f t="shared" si="10"/>
        <v>28</v>
      </c>
      <c r="C30" s="54">
        <f t="shared" si="8"/>
        <v>28</v>
      </c>
      <c r="D30" s="283">
        <v>2121627665</v>
      </c>
      <c r="E30" s="284" t="s">
        <v>1362</v>
      </c>
      <c r="F30" s="284" t="s">
        <v>1363</v>
      </c>
      <c r="G30" s="285">
        <v>35701</v>
      </c>
      <c r="H30" s="284" t="s">
        <v>1313</v>
      </c>
      <c r="I30" s="68" t="s">
        <v>1371</v>
      </c>
      <c r="J30" s="72"/>
      <c r="K30" s="15" t="str">
        <f t="shared" si="11"/>
        <v>K21XDD</v>
      </c>
      <c r="L30" s="57">
        <f t="shared" si="2"/>
        <v>1</v>
      </c>
      <c r="M30" s="79"/>
      <c r="N30" s="58" t="str">
        <f t="shared" si="3"/>
        <v/>
      </c>
      <c r="O30" s="190" t="str">
        <f t="shared" si="4"/>
        <v/>
      </c>
      <c r="P30" s="62" t="str">
        <f t="shared" si="5"/>
        <v/>
      </c>
      <c r="Q30" s="58">
        <f t="shared" si="9"/>
        <v>28</v>
      </c>
      <c r="R30" s="228" t="str">
        <f t="shared" si="6"/>
        <v/>
      </c>
      <c r="S30" s="233" t="s">
        <v>1395</v>
      </c>
    </row>
    <row r="31" spans="1:19" ht="24.75" customHeight="1">
      <c r="A31" s="54">
        <f t="shared" si="7"/>
        <v>29</v>
      </c>
      <c r="B31" s="16" t="str">
        <f t="shared" si="10"/>
        <v>29</v>
      </c>
      <c r="C31" s="54">
        <f t="shared" si="8"/>
        <v>29</v>
      </c>
      <c r="D31" s="283">
        <v>23216112925</v>
      </c>
      <c r="E31" s="284" t="s">
        <v>1364</v>
      </c>
      <c r="F31" s="284" t="s">
        <v>1363</v>
      </c>
      <c r="G31" s="285">
        <v>35861</v>
      </c>
      <c r="H31" s="284" t="s">
        <v>1313</v>
      </c>
      <c r="I31" s="68" t="s">
        <v>1381</v>
      </c>
      <c r="J31" s="72"/>
      <c r="K31" s="15" t="str">
        <f t="shared" si="11"/>
        <v>K23XDD</v>
      </c>
      <c r="L31" s="57">
        <f t="shared" si="2"/>
        <v>1</v>
      </c>
      <c r="M31" s="79"/>
      <c r="N31" s="58" t="str">
        <f t="shared" si="3"/>
        <v/>
      </c>
      <c r="O31" s="190" t="str">
        <f t="shared" si="4"/>
        <v/>
      </c>
      <c r="P31" s="62" t="str">
        <f t="shared" si="5"/>
        <v/>
      </c>
      <c r="Q31" s="58">
        <f t="shared" si="9"/>
        <v>29</v>
      </c>
      <c r="R31" s="228" t="str">
        <f t="shared" si="6"/>
        <v/>
      </c>
      <c r="S31" s="233" t="s">
        <v>1396</v>
      </c>
    </row>
    <row r="32" spans="1:19" ht="24.75" customHeight="1">
      <c r="A32" s="54">
        <f t="shared" si="7"/>
        <v>30</v>
      </c>
      <c r="B32" s="16" t="str">
        <f t="shared" si="10"/>
        <v>30</v>
      </c>
      <c r="C32" s="54">
        <f t="shared" si="8"/>
        <v>30</v>
      </c>
      <c r="D32" s="283">
        <v>2321614161</v>
      </c>
      <c r="E32" s="284" t="s">
        <v>1365</v>
      </c>
      <c r="F32" s="284" t="s">
        <v>1366</v>
      </c>
      <c r="G32" s="285">
        <v>36219</v>
      </c>
      <c r="H32" s="284" t="s">
        <v>1313</v>
      </c>
      <c r="I32" s="68" t="s">
        <v>1380</v>
      </c>
      <c r="J32" s="72"/>
      <c r="K32" s="15" t="str">
        <f t="shared" si="11"/>
        <v>K23XDC</v>
      </c>
      <c r="L32" s="57">
        <f t="shared" si="2"/>
        <v>1</v>
      </c>
      <c r="M32" s="79"/>
      <c r="N32" s="58" t="str">
        <f t="shared" si="3"/>
        <v/>
      </c>
      <c r="O32" s="190" t="str">
        <f t="shared" si="4"/>
        <v/>
      </c>
      <c r="P32" s="62" t="str">
        <f t="shared" si="5"/>
        <v/>
      </c>
      <c r="Q32" s="58">
        <f t="shared" si="9"/>
        <v>30</v>
      </c>
      <c r="R32" s="228" t="str">
        <f t="shared" si="6"/>
        <v/>
      </c>
      <c r="S32" s="233" t="s">
        <v>1397</v>
      </c>
    </row>
    <row r="33" spans="1:19" ht="24.75" customHeight="1">
      <c r="A33" s="54">
        <f t="shared" si="7"/>
        <v>31</v>
      </c>
      <c r="B33" s="16" t="str">
        <f t="shared" si="10"/>
        <v>31</v>
      </c>
      <c r="C33" s="54">
        <f t="shared" si="8"/>
        <v>31</v>
      </c>
      <c r="D33" s="283">
        <v>2121654952</v>
      </c>
      <c r="E33" s="284" t="s">
        <v>1367</v>
      </c>
      <c r="F33" s="284" t="s">
        <v>1368</v>
      </c>
      <c r="G33" s="285">
        <v>35156</v>
      </c>
      <c r="H33" s="284" t="s">
        <v>1313</v>
      </c>
      <c r="I33" s="68" t="s">
        <v>1370</v>
      </c>
      <c r="J33" s="72"/>
      <c r="K33" s="15" t="str">
        <f t="shared" si="11"/>
        <v>K23KMT</v>
      </c>
      <c r="L33" s="57">
        <f t="shared" si="2"/>
        <v>1</v>
      </c>
      <c r="M33" s="79"/>
      <c r="N33" s="58" t="str">
        <f t="shared" si="3"/>
        <v/>
      </c>
      <c r="O33" s="190" t="str">
        <f t="shared" si="4"/>
        <v/>
      </c>
      <c r="P33" s="62" t="str">
        <f t="shared" si="5"/>
        <v/>
      </c>
      <c r="Q33" s="58">
        <f t="shared" si="9"/>
        <v>31</v>
      </c>
      <c r="R33" s="228" t="str">
        <f t="shared" si="6"/>
        <v/>
      </c>
      <c r="S33" s="233" t="s">
        <v>1396</v>
      </c>
    </row>
    <row r="34" spans="1:19" ht="24.75" customHeight="1">
      <c r="A34" s="54">
        <f t="shared" si="7"/>
        <v>32</v>
      </c>
      <c r="B34" s="16" t="str">
        <f t="shared" si="10"/>
        <v>32</v>
      </c>
      <c r="C34" s="54">
        <f t="shared" si="8"/>
        <v>32</v>
      </c>
      <c r="D34" s="283">
        <v>2220615524</v>
      </c>
      <c r="E34" s="284" t="s">
        <v>1321</v>
      </c>
      <c r="F34" s="284" t="s">
        <v>1369</v>
      </c>
      <c r="G34" s="285">
        <v>36059</v>
      </c>
      <c r="H34" s="284" t="s">
        <v>1313</v>
      </c>
      <c r="I34" s="68" t="s">
        <v>1377</v>
      </c>
      <c r="J34" s="72"/>
      <c r="K34" s="15" t="str">
        <f t="shared" si="11"/>
        <v>K22XDD</v>
      </c>
      <c r="L34" s="57">
        <f t="shared" si="2"/>
        <v>1</v>
      </c>
      <c r="M34" s="79"/>
      <c r="N34" s="58" t="str">
        <f t="shared" si="3"/>
        <v/>
      </c>
      <c r="O34" s="190" t="str">
        <f t="shared" si="4"/>
        <v/>
      </c>
      <c r="P34" s="62" t="str">
        <f t="shared" si="5"/>
        <v/>
      </c>
      <c r="Q34" s="58">
        <f t="shared" si="9"/>
        <v>32</v>
      </c>
      <c r="R34" s="228" t="str">
        <f t="shared" si="6"/>
        <v/>
      </c>
      <c r="S34" s="233" t="s">
        <v>1389</v>
      </c>
    </row>
    <row r="35" spans="1:19" ht="24.75" customHeight="1">
      <c r="A35" s="54">
        <f t="shared" si="7"/>
        <v>33</v>
      </c>
      <c r="B35" s="16" t="str">
        <f t="shared" si="10"/>
        <v>01</v>
      </c>
      <c r="C35" s="54">
        <f t="shared" si="8"/>
        <v>1</v>
      </c>
      <c r="D35" s="10"/>
      <c r="E35" s="17"/>
      <c r="F35" s="18"/>
      <c r="G35" s="14"/>
      <c r="H35" s="67"/>
      <c r="I35" s="68"/>
      <c r="J35" s="72"/>
      <c r="K35" s="15" t="str">
        <f t="shared" si="11"/>
        <v/>
      </c>
      <c r="L35" s="57">
        <f t="shared" si="2"/>
        <v>0</v>
      </c>
      <c r="M35" s="79"/>
      <c r="N35" s="58" t="str">
        <f t="shared" si="3"/>
        <v/>
      </c>
      <c r="O35" s="190" t="str">
        <f t="shared" si="4"/>
        <v>Nợ HP</v>
      </c>
      <c r="P35" s="62" t="str">
        <f t="shared" si="5"/>
        <v>Nợ HP</v>
      </c>
      <c r="Q35" s="58">
        <f t="shared" si="9"/>
        <v>33</v>
      </c>
      <c r="R35" s="228" t="str">
        <f t="shared" si="6"/>
        <v>Nợ HP</v>
      </c>
    </row>
    <row r="36" spans="1:19" ht="24.75" customHeight="1">
      <c r="A36" s="54">
        <f t="shared" si="7"/>
        <v>34</v>
      </c>
      <c r="B36" s="16" t="str">
        <f t="shared" si="10"/>
        <v>02</v>
      </c>
      <c r="C36" s="54">
        <f t="shared" si="8"/>
        <v>2</v>
      </c>
      <c r="D36" s="10"/>
      <c r="E36" s="17"/>
      <c r="F36" s="18"/>
      <c r="G36" s="14"/>
      <c r="H36" s="67"/>
      <c r="I36" s="68"/>
      <c r="J36" s="72"/>
      <c r="K36" s="15" t="str">
        <f t="shared" si="11"/>
        <v/>
      </c>
      <c r="L36" s="57">
        <f t="shared" si="2"/>
        <v>0</v>
      </c>
      <c r="M36" s="79"/>
      <c r="N36" s="58" t="str">
        <f t="shared" si="3"/>
        <v/>
      </c>
      <c r="O36" s="190" t="str">
        <f t="shared" si="4"/>
        <v>Nợ HP</v>
      </c>
      <c r="P36" s="62" t="str">
        <f t="shared" si="5"/>
        <v>Nợ HP</v>
      </c>
      <c r="Q36" s="58">
        <f t="shared" si="9"/>
        <v>34</v>
      </c>
      <c r="R36" s="228" t="str">
        <f t="shared" si="6"/>
        <v>Nợ HP</v>
      </c>
    </row>
    <row r="37" spans="1:19" ht="24.75" customHeight="1">
      <c r="A37" s="54">
        <f t="shared" si="7"/>
        <v>35</v>
      </c>
      <c r="B37" s="16" t="str">
        <f t="shared" si="10"/>
        <v>03</v>
      </c>
      <c r="C37" s="54">
        <f t="shared" si="8"/>
        <v>3</v>
      </c>
      <c r="D37" s="10"/>
      <c r="E37" s="17"/>
      <c r="F37" s="18"/>
      <c r="G37" s="14"/>
      <c r="H37" s="67"/>
      <c r="I37" s="68"/>
      <c r="J37" s="72"/>
      <c r="K37" s="15" t="str">
        <f t="shared" si="11"/>
        <v/>
      </c>
      <c r="L37" s="57">
        <f t="shared" si="2"/>
        <v>0</v>
      </c>
      <c r="M37" s="79"/>
      <c r="N37" s="58" t="str">
        <f t="shared" si="3"/>
        <v/>
      </c>
      <c r="O37" s="190" t="str">
        <f t="shared" si="4"/>
        <v>Nợ HP</v>
      </c>
      <c r="P37" s="62" t="str">
        <f t="shared" si="5"/>
        <v>Nợ HP</v>
      </c>
      <c r="Q37" s="58">
        <f t="shared" si="9"/>
        <v>35</v>
      </c>
      <c r="R37" s="228" t="str">
        <f t="shared" si="6"/>
        <v>Nợ HP</v>
      </c>
    </row>
    <row r="38" spans="1:19" ht="24.75" customHeight="1">
      <c r="A38" s="54">
        <f t="shared" si="7"/>
        <v>36</v>
      </c>
      <c r="B38" s="16" t="str">
        <f t="shared" si="10"/>
        <v>04</v>
      </c>
      <c r="C38" s="54">
        <f t="shared" si="8"/>
        <v>4</v>
      </c>
      <c r="D38" s="10"/>
      <c r="E38" s="17"/>
      <c r="F38" s="18"/>
      <c r="G38" s="14"/>
      <c r="H38" s="67"/>
      <c r="I38" s="68"/>
      <c r="J38" s="72"/>
      <c r="K38" s="15" t="str">
        <f t="shared" si="11"/>
        <v/>
      </c>
      <c r="L38" s="57">
        <f t="shared" si="2"/>
        <v>0</v>
      </c>
      <c r="M38" s="79"/>
      <c r="N38" s="58" t="str">
        <f t="shared" si="3"/>
        <v/>
      </c>
      <c r="O38" s="190" t="str">
        <f t="shared" si="4"/>
        <v>Nợ HP</v>
      </c>
      <c r="P38" s="62" t="str">
        <f t="shared" si="5"/>
        <v>Nợ HP</v>
      </c>
      <c r="Q38" s="58">
        <f t="shared" si="9"/>
        <v>36</v>
      </c>
      <c r="R38" s="228" t="str">
        <f t="shared" si="6"/>
        <v>Nợ HP</v>
      </c>
    </row>
    <row r="39" spans="1:19" ht="24.75" customHeight="1">
      <c r="A39" s="54">
        <f t="shared" si="7"/>
        <v>37</v>
      </c>
      <c r="B39" s="16" t="str">
        <f t="shared" si="10"/>
        <v>05</v>
      </c>
      <c r="C39" s="54">
        <f t="shared" si="8"/>
        <v>5</v>
      </c>
      <c r="D39" s="10"/>
      <c r="E39" s="17"/>
      <c r="F39" s="18"/>
      <c r="G39" s="14"/>
      <c r="H39" s="67"/>
      <c r="I39" s="68"/>
      <c r="J39" s="72"/>
      <c r="K39" s="15" t="str">
        <f t="shared" si="11"/>
        <v/>
      </c>
      <c r="L39" s="57">
        <f t="shared" si="2"/>
        <v>0</v>
      </c>
      <c r="M39" s="79"/>
      <c r="N39" s="58" t="str">
        <f t="shared" si="3"/>
        <v/>
      </c>
      <c r="O39" s="190" t="str">
        <f t="shared" si="4"/>
        <v>Nợ HP</v>
      </c>
      <c r="P39" s="62" t="str">
        <f t="shared" si="5"/>
        <v>Nợ HP</v>
      </c>
      <c r="Q39" s="58">
        <f t="shared" si="9"/>
        <v>37</v>
      </c>
      <c r="R39" s="228" t="str">
        <f t="shared" si="6"/>
        <v>Nợ HP</v>
      </c>
    </row>
    <row r="40" spans="1:19" ht="24.75" customHeight="1">
      <c r="A40" s="54">
        <f t="shared" si="7"/>
        <v>38</v>
      </c>
      <c r="B40" s="16" t="str">
        <f t="shared" si="10"/>
        <v>06</v>
      </c>
      <c r="C40" s="54">
        <f t="shared" si="8"/>
        <v>6</v>
      </c>
      <c r="D40" s="10"/>
      <c r="E40" s="17"/>
      <c r="F40" s="18"/>
      <c r="G40" s="14"/>
      <c r="H40" s="67"/>
      <c r="I40" s="68"/>
      <c r="J40" s="72"/>
      <c r="K40" s="15" t="str">
        <f t="shared" si="11"/>
        <v/>
      </c>
      <c r="L40" s="57">
        <f t="shared" si="2"/>
        <v>0</v>
      </c>
      <c r="M40" s="79"/>
      <c r="N40" s="58" t="str">
        <f t="shared" si="3"/>
        <v/>
      </c>
      <c r="O40" s="190" t="str">
        <f t="shared" si="4"/>
        <v>Nợ HP</v>
      </c>
      <c r="P40" s="62" t="str">
        <f t="shared" si="5"/>
        <v>Nợ HP</v>
      </c>
      <c r="Q40" s="58">
        <f t="shared" si="9"/>
        <v>38</v>
      </c>
      <c r="R40" s="228" t="str">
        <f t="shared" si="6"/>
        <v>Nợ HP</v>
      </c>
    </row>
    <row r="41" spans="1:19" ht="24.75" customHeight="1">
      <c r="A41" s="54">
        <f t="shared" si="7"/>
        <v>39</v>
      </c>
      <c r="B41" s="16" t="str">
        <f t="shared" si="10"/>
        <v>07</v>
      </c>
      <c r="C41" s="54">
        <f t="shared" si="8"/>
        <v>7</v>
      </c>
      <c r="D41" s="10"/>
      <c r="E41" s="17"/>
      <c r="F41" s="18"/>
      <c r="G41" s="14"/>
      <c r="H41" s="67"/>
      <c r="I41" s="68"/>
      <c r="J41" s="72"/>
      <c r="K41" s="15" t="str">
        <f t="shared" si="11"/>
        <v/>
      </c>
      <c r="L41" s="57">
        <f t="shared" si="2"/>
        <v>0</v>
      </c>
      <c r="M41" s="79"/>
      <c r="N41" s="58" t="str">
        <f t="shared" si="3"/>
        <v/>
      </c>
      <c r="O41" s="190" t="str">
        <f t="shared" si="4"/>
        <v>Nợ HP</v>
      </c>
      <c r="P41" s="62" t="str">
        <f t="shared" si="5"/>
        <v>Nợ HP</v>
      </c>
      <c r="Q41" s="58">
        <f t="shared" si="9"/>
        <v>39</v>
      </c>
      <c r="R41" s="228" t="str">
        <f t="shared" si="6"/>
        <v>Nợ HP</v>
      </c>
    </row>
    <row r="42" spans="1:19" ht="24.75" customHeight="1">
      <c r="A42" s="54">
        <f t="shared" si="7"/>
        <v>40</v>
      </c>
      <c r="B42" s="16" t="str">
        <f t="shared" si="10"/>
        <v>08</v>
      </c>
      <c r="C42" s="54">
        <f t="shared" si="8"/>
        <v>8</v>
      </c>
      <c r="D42" s="10"/>
      <c r="E42" s="17"/>
      <c r="F42" s="18"/>
      <c r="G42" s="14"/>
      <c r="H42" s="67"/>
      <c r="I42" s="68"/>
      <c r="J42" s="72"/>
      <c r="K42" s="15" t="str">
        <f t="shared" si="11"/>
        <v/>
      </c>
      <c r="L42" s="57">
        <f t="shared" si="2"/>
        <v>0</v>
      </c>
      <c r="M42" s="79"/>
      <c r="N42" s="58" t="str">
        <f t="shared" si="3"/>
        <v/>
      </c>
      <c r="O42" s="190" t="str">
        <f t="shared" si="4"/>
        <v>Nợ HP</v>
      </c>
      <c r="P42" s="62" t="str">
        <f t="shared" si="5"/>
        <v>Nợ HP</v>
      </c>
      <c r="Q42" s="58">
        <f t="shared" si="9"/>
        <v>40</v>
      </c>
      <c r="R42" s="228" t="str">
        <f t="shared" si="6"/>
        <v>Nợ HP</v>
      </c>
    </row>
    <row r="43" spans="1:19" ht="24.75" customHeight="1">
      <c r="A43" s="54">
        <f t="shared" si="7"/>
        <v>41</v>
      </c>
      <c r="B43" s="16" t="str">
        <f t="shared" si="10"/>
        <v>09</v>
      </c>
      <c r="C43" s="54">
        <f t="shared" si="8"/>
        <v>9</v>
      </c>
      <c r="D43" s="10"/>
      <c r="E43" s="17"/>
      <c r="F43" s="18"/>
      <c r="G43" s="14"/>
      <c r="H43" s="67"/>
      <c r="I43" s="68"/>
      <c r="J43" s="72"/>
      <c r="K43" s="15" t="str">
        <f t="shared" si="11"/>
        <v/>
      </c>
      <c r="L43" s="57">
        <f t="shared" si="2"/>
        <v>0</v>
      </c>
      <c r="M43" s="79"/>
      <c r="N43" s="58" t="str">
        <f t="shared" si="3"/>
        <v/>
      </c>
      <c r="O43" s="190" t="str">
        <f t="shared" si="4"/>
        <v>Nợ HP</v>
      </c>
      <c r="P43" s="62" t="str">
        <f t="shared" si="5"/>
        <v>Nợ HP</v>
      </c>
      <c r="Q43" s="58">
        <f t="shared" si="9"/>
        <v>41</v>
      </c>
      <c r="R43" s="228" t="str">
        <f t="shared" si="6"/>
        <v>Nợ HP</v>
      </c>
    </row>
    <row r="44" spans="1:19" ht="24.75" customHeight="1">
      <c r="A44" s="54">
        <f t="shared" si="7"/>
        <v>42</v>
      </c>
      <c r="B44" s="16" t="str">
        <f t="shared" si="10"/>
        <v>10</v>
      </c>
      <c r="C44" s="54">
        <f t="shared" si="8"/>
        <v>10</v>
      </c>
      <c r="D44" s="10"/>
      <c r="E44" s="17"/>
      <c r="F44" s="18"/>
      <c r="G44" s="14"/>
      <c r="H44" s="67"/>
      <c r="I44" s="68"/>
      <c r="J44" s="72"/>
      <c r="K44" s="15" t="str">
        <f t="shared" si="11"/>
        <v/>
      </c>
      <c r="L44" s="57">
        <f t="shared" si="2"/>
        <v>0</v>
      </c>
      <c r="M44" s="79"/>
      <c r="N44" s="58" t="str">
        <f t="shared" si="3"/>
        <v/>
      </c>
      <c r="O44" s="190" t="str">
        <f t="shared" si="4"/>
        <v>Nợ HP</v>
      </c>
      <c r="P44" s="62" t="str">
        <f t="shared" si="5"/>
        <v>Nợ HP</v>
      </c>
      <c r="Q44" s="58">
        <f t="shared" si="9"/>
        <v>42</v>
      </c>
      <c r="R44" s="228" t="str">
        <f t="shared" si="6"/>
        <v>Nợ HP</v>
      </c>
    </row>
    <row r="45" spans="1:19" ht="24.75" customHeight="1">
      <c r="A45" s="54">
        <f t="shared" si="7"/>
        <v>43</v>
      </c>
      <c r="B45" s="16" t="str">
        <f t="shared" si="10"/>
        <v>11</v>
      </c>
      <c r="C45" s="54">
        <f t="shared" si="8"/>
        <v>11</v>
      </c>
      <c r="D45" s="10"/>
      <c r="E45" s="17"/>
      <c r="F45" s="18"/>
      <c r="G45" s="14"/>
      <c r="H45" s="67"/>
      <c r="I45" s="68"/>
      <c r="J45" s="72"/>
      <c r="K45" s="15" t="str">
        <f t="shared" si="11"/>
        <v/>
      </c>
      <c r="L45" s="57">
        <f t="shared" si="2"/>
        <v>0</v>
      </c>
      <c r="M45" s="79"/>
      <c r="N45" s="58" t="str">
        <f t="shared" si="3"/>
        <v/>
      </c>
      <c r="O45" s="190" t="str">
        <f t="shared" si="4"/>
        <v>Nợ HP</v>
      </c>
      <c r="P45" s="62" t="str">
        <f t="shared" si="5"/>
        <v>Nợ HP</v>
      </c>
      <c r="Q45" s="58">
        <f t="shared" si="9"/>
        <v>43</v>
      </c>
      <c r="R45" s="228" t="str">
        <f t="shared" si="6"/>
        <v>Nợ HP</v>
      </c>
    </row>
    <row r="46" spans="1:19" ht="24.75" customHeight="1">
      <c r="A46" s="54">
        <f t="shared" si="7"/>
        <v>44</v>
      </c>
      <c r="B46" s="16" t="str">
        <f t="shared" si="10"/>
        <v>12</v>
      </c>
      <c r="C46" s="54">
        <f t="shared" si="8"/>
        <v>12</v>
      </c>
      <c r="D46" s="10"/>
      <c r="E46" s="17"/>
      <c r="F46" s="18"/>
      <c r="G46" s="14"/>
      <c r="H46" s="67"/>
      <c r="I46" s="68"/>
      <c r="J46" s="72"/>
      <c r="K46" s="15" t="str">
        <f t="shared" si="11"/>
        <v/>
      </c>
      <c r="L46" s="57">
        <f t="shared" si="2"/>
        <v>0</v>
      </c>
      <c r="M46" s="79"/>
      <c r="N46" s="58" t="str">
        <f t="shared" si="3"/>
        <v/>
      </c>
      <c r="O46" s="190" t="str">
        <f t="shared" si="4"/>
        <v>Nợ HP</v>
      </c>
      <c r="P46" s="62" t="str">
        <f t="shared" si="5"/>
        <v>Nợ HP</v>
      </c>
      <c r="Q46" s="58">
        <f t="shared" si="9"/>
        <v>44</v>
      </c>
      <c r="R46" s="228" t="str">
        <f t="shared" si="6"/>
        <v>Nợ HP</v>
      </c>
    </row>
    <row r="47" spans="1:19" ht="24.75" customHeight="1">
      <c r="A47" s="54">
        <f t="shared" si="7"/>
        <v>45</v>
      </c>
      <c r="B47" s="16" t="str">
        <f t="shared" si="10"/>
        <v>13</v>
      </c>
      <c r="C47" s="54">
        <f t="shared" si="8"/>
        <v>13</v>
      </c>
      <c r="D47" s="10"/>
      <c r="E47" s="17"/>
      <c r="F47" s="18"/>
      <c r="G47" s="14"/>
      <c r="H47" s="67"/>
      <c r="I47" s="68"/>
      <c r="J47" s="72"/>
      <c r="K47" s="15" t="str">
        <f t="shared" si="11"/>
        <v/>
      </c>
      <c r="L47" s="57">
        <f t="shared" si="2"/>
        <v>0</v>
      </c>
      <c r="M47" s="79"/>
      <c r="N47" s="58" t="str">
        <f t="shared" si="3"/>
        <v/>
      </c>
      <c r="O47" s="190" t="str">
        <f t="shared" si="4"/>
        <v>Nợ HP</v>
      </c>
      <c r="P47" s="62" t="str">
        <f t="shared" si="5"/>
        <v>Nợ HP</v>
      </c>
      <c r="Q47" s="58">
        <f t="shared" si="9"/>
        <v>45</v>
      </c>
      <c r="R47" s="228" t="str">
        <f t="shared" si="6"/>
        <v>Nợ HP</v>
      </c>
    </row>
    <row r="48" spans="1:19" ht="24.75" customHeight="1">
      <c r="A48" s="54">
        <f t="shared" si="7"/>
        <v>46</v>
      </c>
      <c r="B48" s="16" t="str">
        <f t="shared" si="10"/>
        <v>14</v>
      </c>
      <c r="C48" s="54">
        <f t="shared" si="8"/>
        <v>14</v>
      </c>
      <c r="D48" s="10"/>
      <c r="E48" s="17"/>
      <c r="F48" s="18"/>
      <c r="G48" s="14"/>
      <c r="H48" s="67"/>
      <c r="I48" s="68"/>
      <c r="J48" s="72"/>
      <c r="K48" s="15" t="str">
        <f t="shared" si="11"/>
        <v/>
      </c>
      <c r="L48" s="57">
        <f t="shared" si="2"/>
        <v>0</v>
      </c>
      <c r="M48" s="79"/>
      <c r="N48" s="58" t="str">
        <f t="shared" si="3"/>
        <v/>
      </c>
      <c r="O48" s="190" t="str">
        <f t="shared" si="4"/>
        <v>Nợ HP</v>
      </c>
      <c r="P48" s="62" t="str">
        <f t="shared" si="5"/>
        <v>Nợ HP</v>
      </c>
      <c r="Q48" s="58">
        <f t="shared" si="9"/>
        <v>46</v>
      </c>
      <c r="R48" s="228" t="str">
        <f t="shared" si="6"/>
        <v>Nợ HP</v>
      </c>
    </row>
    <row r="49" spans="1:19" ht="24.75" customHeight="1">
      <c r="A49" s="54">
        <f t="shared" si="7"/>
        <v>47</v>
      </c>
      <c r="B49" s="16" t="str">
        <f t="shared" si="10"/>
        <v>15</v>
      </c>
      <c r="C49" s="54">
        <f t="shared" si="8"/>
        <v>15</v>
      </c>
      <c r="D49" s="10"/>
      <c r="E49" s="17"/>
      <c r="F49" s="18"/>
      <c r="G49" s="14"/>
      <c r="H49" s="67"/>
      <c r="I49" s="68"/>
      <c r="J49" s="72"/>
      <c r="K49" s="15" t="str">
        <f t="shared" si="11"/>
        <v/>
      </c>
      <c r="L49" s="57">
        <f t="shared" si="2"/>
        <v>0</v>
      </c>
      <c r="M49" s="79"/>
      <c r="N49" s="58" t="str">
        <f t="shared" si="3"/>
        <v/>
      </c>
      <c r="O49" s="190" t="str">
        <f t="shared" si="4"/>
        <v>Nợ HP</v>
      </c>
      <c r="P49" s="62" t="str">
        <f t="shared" si="5"/>
        <v>Nợ HP</v>
      </c>
      <c r="Q49" s="58">
        <f t="shared" si="9"/>
        <v>47</v>
      </c>
      <c r="R49" s="228" t="str">
        <f t="shared" si="6"/>
        <v>Nợ HP</v>
      </c>
      <c r="S49" s="233"/>
    </row>
    <row r="50" spans="1:19" ht="24.75" customHeight="1">
      <c r="A50" s="54">
        <f t="shared" si="7"/>
        <v>48</v>
      </c>
      <c r="B50" s="16" t="str">
        <f t="shared" si="10"/>
        <v>16</v>
      </c>
      <c r="C50" s="54">
        <f t="shared" si="8"/>
        <v>16</v>
      </c>
      <c r="D50" s="10"/>
      <c r="E50" s="17"/>
      <c r="F50" s="18"/>
      <c r="G50" s="14"/>
      <c r="H50" s="67"/>
      <c r="I50" s="68"/>
      <c r="J50" s="72"/>
      <c r="K50" s="15" t="str">
        <f t="shared" si="11"/>
        <v/>
      </c>
      <c r="L50" s="57">
        <f t="shared" si="2"/>
        <v>0</v>
      </c>
      <c r="M50" s="79"/>
      <c r="N50" s="58" t="str">
        <f t="shared" si="3"/>
        <v/>
      </c>
      <c r="O50" s="190" t="str">
        <f t="shared" si="4"/>
        <v>Nợ HP</v>
      </c>
      <c r="P50" s="62" t="str">
        <f t="shared" si="5"/>
        <v>Nợ HP</v>
      </c>
      <c r="Q50" s="58">
        <f t="shared" si="9"/>
        <v>48</v>
      </c>
      <c r="R50" s="228" t="str">
        <f t="shared" si="6"/>
        <v>Nợ HP</v>
      </c>
    </row>
    <row r="51" spans="1:19" ht="24.75" customHeight="1">
      <c r="A51" s="54">
        <f t="shared" si="7"/>
        <v>49</v>
      </c>
      <c r="B51" s="16" t="str">
        <f t="shared" si="10"/>
        <v>17</v>
      </c>
      <c r="C51" s="54">
        <f t="shared" si="8"/>
        <v>17</v>
      </c>
      <c r="D51" s="10"/>
      <c r="E51" s="17"/>
      <c r="F51" s="18"/>
      <c r="G51" s="14"/>
      <c r="H51" s="67"/>
      <c r="I51" s="68"/>
      <c r="J51" s="72"/>
      <c r="K51" s="15" t="str">
        <f t="shared" si="11"/>
        <v/>
      </c>
      <c r="L51" s="57">
        <f t="shared" si="2"/>
        <v>0</v>
      </c>
      <c r="M51" s="79"/>
      <c r="N51" s="58" t="str">
        <f t="shared" si="3"/>
        <v/>
      </c>
      <c r="O51" s="190" t="str">
        <f t="shared" si="4"/>
        <v>Nợ HP</v>
      </c>
      <c r="P51" s="62" t="str">
        <f t="shared" si="5"/>
        <v>Nợ HP</v>
      </c>
      <c r="Q51" s="58">
        <f t="shared" si="9"/>
        <v>49</v>
      </c>
      <c r="R51" s="228" t="str">
        <f t="shared" si="6"/>
        <v>Nợ HP</v>
      </c>
    </row>
    <row r="52" spans="1:19" ht="24.75" customHeight="1">
      <c r="A52" s="54">
        <f t="shared" si="7"/>
        <v>50</v>
      </c>
      <c r="B52" s="16" t="str">
        <f t="shared" si="10"/>
        <v>18</v>
      </c>
      <c r="C52" s="54">
        <f t="shared" si="8"/>
        <v>18</v>
      </c>
      <c r="D52" s="10"/>
      <c r="E52" s="17"/>
      <c r="F52" s="18"/>
      <c r="G52" s="14"/>
      <c r="H52" s="67"/>
      <c r="I52" s="68"/>
      <c r="J52" s="72"/>
      <c r="K52" s="15" t="str">
        <f t="shared" si="11"/>
        <v/>
      </c>
      <c r="L52" s="57">
        <f t="shared" si="2"/>
        <v>0</v>
      </c>
      <c r="M52" s="79"/>
      <c r="N52" s="58" t="str">
        <f t="shared" si="3"/>
        <v/>
      </c>
      <c r="O52" s="190" t="str">
        <f t="shared" si="4"/>
        <v>Nợ HP</v>
      </c>
      <c r="P52" s="62" t="str">
        <f t="shared" si="5"/>
        <v>Nợ HP</v>
      </c>
      <c r="Q52" s="58">
        <f t="shared" si="9"/>
        <v>50</v>
      </c>
      <c r="R52" s="228" t="str">
        <f t="shared" si="6"/>
        <v>Nợ HP</v>
      </c>
    </row>
    <row r="53" spans="1:19" ht="24.75" customHeight="1">
      <c r="A53" s="54">
        <f t="shared" si="7"/>
        <v>51</v>
      </c>
      <c r="B53" s="16" t="str">
        <f t="shared" si="10"/>
        <v>19</v>
      </c>
      <c r="C53" s="54">
        <f t="shared" si="8"/>
        <v>19</v>
      </c>
      <c r="D53" s="10"/>
      <c r="E53" s="17"/>
      <c r="F53" s="18"/>
      <c r="G53" s="14"/>
      <c r="H53" s="67"/>
      <c r="I53" s="68"/>
      <c r="J53" s="72"/>
      <c r="K53" s="15" t="str">
        <f t="shared" si="11"/>
        <v/>
      </c>
      <c r="L53" s="57">
        <f t="shared" si="2"/>
        <v>0</v>
      </c>
      <c r="M53" s="79"/>
      <c r="N53" s="58" t="str">
        <f t="shared" si="3"/>
        <v/>
      </c>
      <c r="O53" s="190" t="str">
        <f t="shared" si="4"/>
        <v>Nợ HP</v>
      </c>
      <c r="P53" s="62" t="str">
        <f t="shared" si="5"/>
        <v>Nợ HP</v>
      </c>
      <c r="Q53" s="58">
        <f t="shared" si="9"/>
        <v>51</v>
      </c>
      <c r="R53" s="228" t="str">
        <f t="shared" si="6"/>
        <v>Nợ HP</v>
      </c>
    </row>
    <row r="54" spans="1:19" ht="24.75" customHeight="1">
      <c r="A54" s="54">
        <f t="shared" si="7"/>
        <v>52</v>
      </c>
      <c r="B54" s="16" t="str">
        <f t="shared" si="10"/>
        <v>20</v>
      </c>
      <c r="C54" s="54">
        <f t="shared" si="8"/>
        <v>20</v>
      </c>
      <c r="D54" s="10"/>
      <c r="E54" s="17"/>
      <c r="F54" s="18"/>
      <c r="G54" s="14"/>
      <c r="H54" s="67"/>
      <c r="I54" s="68"/>
      <c r="J54" s="72"/>
      <c r="K54" s="15" t="str">
        <f t="shared" si="11"/>
        <v/>
      </c>
      <c r="L54" s="57">
        <f t="shared" si="2"/>
        <v>0</v>
      </c>
      <c r="M54" s="79"/>
      <c r="N54" s="58" t="str">
        <f t="shared" si="3"/>
        <v/>
      </c>
      <c r="O54" s="190" t="str">
        <f t="shared" si="4"/>
        <v>Nợ HP</v>
      </c>
      <c r="P54" s="62" t="str">
        <f t="shared" si="5"/>
        <v>Nợ HP</v>
      </c>
      <c r="Q54" s="58">
        <f t="shared" si="9"/>
        <v>52</v>
      </c>
      <c r="R54" s="228" t="str">
        <f t="shared" si="6"/>
        <v>Nợ HP</v>
      </c>
    </row>
    <row r="55" spans="1:19" ht="24.75" customHeight="1">
      <c r="A55" s="54">
        <f t="shared" si="7"/>
        <v>53</v>
      </c>
      <c r="B55" s="16" t="str">
        <f t="shared" si="10"/>
        <v>21</v>
      </c>
      <c r="C55" s="54">
        <f t="shared" si="8"/>
        <v>21</v>
      </c>
      <c r="D55" s="10"/>
      <c r="E55" s="17"/>
      <c r="F55" s="18"/>
      <c r="G55" s="14"/>
      <c r="H55" s="67"/>
      <c r="I55" s="68"/>
      <c r="J55" s="72"/>
      <c r="K55" s="15" t="str">
        <f t="shared" si="11"/>
        <v/>
      </c>
      <c r="L55" s="57">
        <f t="shared" si="2"/>
        <v>0</v>
      </c>
      <c r="M55" s="79"/>
      <c r="N55" s="58" t="str">
        <f t="shared" si="3"/>
        <v/>
      </c>
      <c r="O55" s="190" t="str">
        <f t="shared" si="4"/>
        <v>Nợ HP</v>
      </c>
      <c r="P55" s="62" t="str">
        <f t="shared" si="5"/>
        <v>Nợ HP</v>
      </c>
      <c r="Q55" s="58">
        <f t="shared" si="9"/>
        <v>53</v>
      </c>
      <c r="R55" s="228" t="str">
        <f t="shared" si="6"/>
        <v>Nợ HP</v>
      </c>
    </row>
    <row r="56" spans="1:19" ht="24.75" customHeight="1">
      <c r="A56" s="54">
        <f t="shared" si="7"/>
        <v>54</v>
      </c>
      <c r="B56" s="16" t="str">
        <f t="shared" si="10"/>
        <v>22</v>
      </c>
      <c r="C56" s="54">
        <f t="shared" si="8"/>
        <v>22</v>
      </c>
      <c r="D56" s="10"/>
      <c r="E56" s="17"/>
      <c r="F56" s="18"/>
      <c r="G56" s="14"/>
      <c r="H56" s="67"/>
      <c r="I56" s="68"/>
      <c r="J56" s="72"/>
      <c r="K56" s="15" t="str">
        <f t="shared" si="11"/>
        <v/>
      </c>
      <c r="L56" s="57">
        <f t="shared" si="2"/>
        <v>0</v>
      </c>
      <c r="M56" s="79"/>
      <c r="N56" s="58" t="str">
        <f t="shared" si="3"/>
        <v/>
      </c>
      <c r="O56" s="190" t="str">
        <f t="shared" si="4"/>
        <v>Nợ HP</v>
      </c>
      <c r="P56" s="62" t="str">
        <f t="shared" si="5"/>
        <v>Nợ HP</v>
      </c>
      <c r="Q56" s="58">
        <f t="shared" si="9"/>
        <v>54</v>
      </c>
      <c r="R56" s="228" t="str">
        <f t="shared" si="6"/>
        <v>Nợ HP</v>
      </c>
    </row>
    <row r="57" spans="1:19" ht="24.75" customHeight="1">
      <c r="A57" s="54">
        <f t="shared" si="7"/>
        <v>55</v>
      </c>
      <c r="B57" s="16" t="str">
        <f t="shared" si="10"/>
        <v>23</v>
      </c>
      <c r="C57" s="54">
        <f t="shared" si="8"/>
        <v>23</v>
      </c>
      <c r="D57" s="10"/>
      <c r="E57" s="17"/>
      <c r="F57" s="18"/>
      <c r="G57" s="14"/>
      <c r="H57" s="67"/>
      <c r="I57" s="68"/>
      <c r="J57" s="72"/>
      <c r="K57" s="15" t="str">
        <f t="shared" si="11"/>
        <v/>
      </c>
      <c r="L57" s="57">
        <f t="shared" si="2"/>
        <v>0</v>
      </c>
      <c r="M57" s="79"/>
      <c r="N57" s="58" t="str">
        <f t="shared" si="3"/>
        <v/>
      </c>
      <c r="O57" s="190" t="str">
        <f t="shared" si="4"/>
        <v>Nợ HP</v>
      </c>
      <c r="P57" s="62" t="str">
        <f t="shared" si="5"/>
        <v>Nợ HP</v>
      </c>
      <c r="Q57" s="58">
        <f t="shared" si="9"/>
        <v>55</v>
      </c>
      <c r="R57" s="228" t="str">
        <f t="shared" si="6"/>
        <v>Nợ HP</v>
      </c>
    </row>
    <row r="58" spans="1:19" ht="24.75" customHeight="1">
      <c r="A58" s="54">
        <f t="shared" si="7"/>
        <v>56</v>
      </c>
      <c r="B58" s="16" t="str">
        <f t="shared" si="10"/>
        <v>24</v>
      </c>
      <c r="C58" s="54">
        <f t="shared" si="8"/>
        <v>24</v>
      </c>
      <c r="D58" s="10"/>
      <c r="E58" s="17"/>
      <c r="F58" s="18"/>
      <c r="G58" s="14"/>
      <c r="H58" s="67"/>
      <c r="I58" s="68"/>
      <c r="J58" s="72"/>
      <c r="K58" s="15" t="str">
        <f t="shared" si="11"/>
        <v/>
      </c>
      <c r="L58" s="57">
        <f t="shared" si="2"/>
        <v>0</v>
      </c>
      <c r="M58" s="79"/>
      <c r="N58" s="58" t="str">
        <f t="shared" si="3"/>
        <v/>
      </c>
      <c r="O58" s="190" t="str">
        <f t="shared" si="4"/>
        <v>Nợ HP</v>
      </c>
      <c r="P58" s="62" t="str">
        <f t="shared" si="5"/>
        <v>Nợ HP</v>
      </c>
      <c r="Q58" s="58">
        <f t="shared" si="9"/>
        <v>56</v>
      </c>
      <c r="R58" s="228" t="str">
        <f t="shared" si="6"/>
        <v>Nợ HP</v>
      </c>
    </row>
    <row r="59" spans="1:19" ht="24.75" customHeight="1">
      <c r="A59" s="54">
        <f t="shared" si="7"/>
        <v>57</v>
      </c>
      <c r="B59" s="16" t="str">
        <f t="shared" si="10"/>
        <v>25</v>
      </c>
      <c r="C59" s="54">
        <f t="shared" si="8"/>
        <v>25</v>
      </c>
      <c r="D59" s="10"/>
      <c r="E59" s="17"/>
      <c r="F59" s="18"/>
      <c r="G59" s="14"/>
      <c r="H59" s="67"/>
      <c r="I59" s="68"/>
      <c r="J59" s="72"/>
      <c r="K59" s="15" t="str">
        <f t="shared" si="11"/>
        <v/>
      </c>
      <c r="L59" s="57">
        <f t="shared" si="2"/>
        <v>0</v>
      </c>
      <c r="M59" s="79"/>
      <c r="N59" s="58" t="str">
        <f t="shared" si="3"/>
        <v/>
      </c>
      <c r="O59" s="190" t="str">
        <f t="shared" si="4"/>
        <v>Nợ HP</v>
      </c>
      <c r="P59" s="62" t="str">
        <f t="shared" si="5"/>
        <v>Nợ HP</v>
      </c>
      <c r="Q59" s="58">
        <f t="shared" si="9"/>
        <v>57</v>
      </c>
      <c r="R59" s="228" t="str">
        <f t="shared" si="6"/>
        <v>Nợ HP</v>
      </c>
    </row>
    <row r="60" spans="1:19" ht="24.75" customHeight="1">
      <c r="A60" s="54">
        <f t="shared" si="7"/>
        <v>58</v>
      </c>
      <c r="B60" s="16" t="str">
        <f t="shared" si="10"/>
        <v>26</v>
      </c>
      <c r="C60" s="54">
        <f t="shared" si="8"/>
        <v>26</v>
      </c>
      <c r="D60" s="10"/>
      <c r="E60" s="17"/>
      <c r="F60" s="18"/>
      <c r="G60" s="14"/>
      <c r="H60" s="67"/>
      <c r="I60" s="68"/>
      <c r="J60" s="72"/>
      <c r="K60" s="15" t="str">
        <f t="shared" si="11"/>
        <v/>
      </c>
      <c r="L60" s="57">
        <f t="shared" si="2"/>
        <v>0</v>
      </c>
      <c r="M60" s="79"/>
      <c r="N60" s="58" t="str">
        <f t="shared" si="3"/>
        <v/>
      </c>
      <c r="O60" s="190" t="str">
        <f t="shared" si="4"/>
        <v>Nợ HP</v>
      </c>
      <c r="P60" s="62" t="str">
        <f t="shared" si="5"/>
        <v>Nợ HP</v>
      </c>
      <c r="Q60" s="58">
        <f t="shared" si="9"/>
        <v>58</v>
      </c>
      <c r="R60" s="228" t="str">
        <f t="shared" si="6"/>
        <v>Nợ HP</v>
      </c>
    </row>
    <row r="61" spans="1:19" ht="24.75" customHeight="1">
      <c r="A61" s="54">
        <f t="shared" si="7"/>
        <v>59</v>
      </c>
      <c r="B61" s="16" t="str">
        <f t="shared" si="10"/>
        <v>27</v>
      </c>
      <c r="C61" s="54">
        <f t="shared" si="8"/>
        <v>27</v>
      </c>
      <c r="D61" s="10"/>
      <c r="E61" s="17"/>
      <c r="F61" s="18"/>
      <c r="G61" s="14"/>
      <c r="H61" s="67"/>
      <c r="I61" s="68"/>
      <c r="J61" s="72"/>
      <c r="K61" s="15" t="str">
        <f t="shared" si="11"/>
        <v/>
      </c>
      <c r="L61" s="57">
        <f t="shared" si="2"/>
        <v>0</v>
      </c>
      <c r="M61" s="79"/>
      <c r="N61" s="58" t="str">
        <f t="shared" si="3"/>
        <v/>
      </c>
      <c r="O61" s="190" t="str">
        <f t="shared" si="4"/>
        <v>Nợ HP</v>
      </c>
      <c r="P61" s="62" t="str">
        <f t="shared" si="5"/>
        <v>Nợ HP</v>
      </c>
      <c r="Q61" s="58">
        <f t="shared" si="9"/>
        <v>59</v>
      </c>
      <c r="R61" s="228" t="str">
        <f t="shared" si="6"/>
        <v>Nợ HP</v>
      </c>
    </row>
    <row r="62" spans="1:19" ht="24.75" customHeight="1">
      <c r="A62" s="54">
        <f t="shared" si="7"/>
        <v>60</v>
      </c>
      <c r="B62" s="16" t="str">
        <f t="shared" si="10"/>
        <v>28</v>
      </c>
      <c r="C62" s="54">
        <f t="shared" si="8"/>
        <v>28</v>
      </c>
      <c r="D62" s="10"/>
      <c r="E62" s="17"/>
      <c r="F62" s="18"/>
      <c r="G62" s="14"/>
      <c r="H62" s="67"/>
      <c r="I62" s="68"/>
      <c r="J62" s="72"/>
      <c r="K62" s="15" t="str">
        <f t="shared" si="11"/>
        <v/>
      </c>
      <c r="L62" s="57">
        <f t="shared" si="2"/>
        <v>0</v>
      </c>
      <c r="M62" s="79"/>
      <c r="N62" s="58" t="str">
        <f t="shared" si="3"/>
        <v/>
      </c>
      <c r="O62" s="190" t="str">
        <f t="shared" si="4"/>
        <v>Nợ HP</v>
      </c>
      <c r="P62" s="62" t="str">
        <f t="shared" si="5"/>
        <v>Nợ HP</v>
      </c>
      <c r="Q62" s="58">
        <f t="shared" si="9"/>
        <v>60</v>
      </c>
      <c r="R62" s="228" t="str">
        <f t="shared" si="6"/>
        <v>Nợ HP</v>
      </c>
    </row>
    <row r="63" spans="1:19" ht="24.75" customHeight="1">
      <c r="A63" s="54">
        <f t="shared" si="7"/>
        <v>61</v>
      </c>
      <c r="B63" s="16" t="str">
        <f t="shared" si="10"/>
        <v>29</v>
      </c>
      <c r="C63" s="54">
        <f t="shared" si="8"/>
        <v>29</v>
      </c>
      <c r="D63" s="10"/>
      <c r="E63" s="17"/>
      <c r="F63" s="18"/>
      <c r="G63" s="14"/>
      <c r="H63" s="67"/>
      <c r="I63" s="68"/>
      <c r="J63" s="72"/>
      <c r="K63" s="15" t="str">
        <f t="shared" si="11"/>
        <v/>
      </c>
      <c r="L63" s="57">
        <f t="shared" si="2"/>
        <v>0</v>
      </c>
      <c r="M63" s="79"/>
      <c r="N63" s="58" t="str">
        <f t="shared" si="3"/>
        <v/>
      </c>
      <c r="O63" s="190" t="str">
        <f t="shared" si="4"/>
        <v>Nợ HP</v>
      </c>
      <c r="P63" s="62" t="str">
        <f t="shared" si="5"/>
        <v>Nợ HP</v>
      </c>
      <c r="Q63" s="58">
        <f t="shared" si="9"/>
        <v>61</v>
      </c>
      <c r="R63" s="228" t="str">
        <f t="shared" si="6"/>
        <v>Nợ HP</v>
      </c>
    </row>
    <row r="64" spans="1:19" ht="24.75" customHeight="1">
      <c r="A64" s="54">
        <f t="shared" si="7"/>
        <v>62</v>
      </c>
      <c r="B64" s="16" t="str">
        <f t="shared" si="10"/>
        <v>30</v>
      </c>
      <c r="C64" s="54">
        <f t="shared" si="8"/>
        <v>30</v>
      </c>
      <c r="D64" s="10"/>
      <c r="E64" s="17"/>
      <c r="F64" s="18"/>
      <c r="G64" s="14"/>
      <c r="H64" s="67"/>
      <c r="I64" s="68"/>
      <c r="J64" s="72"/>
      <c r="K64" s="15" t="str">
        <f t="shared" si="11"/>
        <v/>
      </c>
      <c r="L64" s="57">
        <f t="shared" si="2"/>
        <v>0</v>
      </c>
      <c r="M64" s="79"/>
      <c r="N64" s="58" t="str">
        <f t="shared" si="3"/>
        <v/>
      </c>
      <c r="O64" s="190" t="str">
        <f t="shared" si="4"/>
        <v>Nợ HP</v>
      </c>
      <c r="P64" s="62" t="str">
        <f t="shared" si="5"/>
        <v>Nợ HP</v>
      </c>
      <c r="Q64" s="58">
        <f t="shared" si="9"/>
        <v>62</v>
      </c>
      <c r="R64" s="228" t="str">
        <f t="shared" si="6"/>
        <v>Nợ HP</v>
      </c>
    </row>
    <row r="65" spans="1:18" ht="24.75" customHeight="1">
      <c r="A65" s="54">
        <f t="shared" si="7"/>
        <v>63</v>
      </c>
      <c r="B65" s="16" t="str">
        <f t="shared" si="10"/>
        <v>31</v>
      </c>
      <c r="C65" s="54">
        <f t="shared" si="8"/>
        <v>31</v>
      </c>
      <c r="D65" s="10"/>
      <c r="E65" s="17"/>
      <c r="F65" s="18"/>
      <c r="G65" s="14"/>
      <c r="H65" s="67"/>
      <c r="I65" s="68"/>
      <c r="J65" s="72"/>
      <c r="K65" s="15" t="str">
        <f t="shared" si="11"/>
        <v/>
      </c>
      <c r="L65" s="57">
        <f t="shared" si="2"/>
        <v>0</v>
      </c>
      <c r="M65" s="79"/>
      <c r="N65" s="58" t="str">
        <f t="shared" si="3"/>
        <v/>
      </c>
      <c r="O65" s="190" t="str">
        <f t="shared" si="4"/>
        <v>Nợ HP</v>
      </c>
      <c r="P65" s="62" t="str">
        <f t="shared" si="5"/>
        <v>Nợ HP</v>
      </c>
      <c r="Q65" s="58">
        <f t="shared" si="9"/>
        <v>63</v>
      </c>
      <c r="R65" s="228" t="str">
        <f t="shared" si="6"/>
        <v>Nợ HP</v>
      </c>
    </row>
    <row r="66" spans="1:18" ht="24.75" customHeight="1">
      <c r="A66" s="54">
        <f t="shared" si="7"/>
        <v>64</v>
      </c>
      <c r="B66" s="16" t="str">
        <f t="shared" si="10"/>
        <v>32</v>
      </c>
      <c r="C66" s="54">
        <f t="shared" si="8"/>
        <v>32</v>
      </c>
      <c r="D66" s="10"/>
      <c r="E66" s="17"/>
      <c r="F66" s="18"/>
      <c r="G66" s="14"/>
      <c r="H66" s="67"/>
      <c r="I66" s="68"/>
      <c r="J66" s="72"/>
      <c r="K66" s="15" t="str">
        <f t="shared" si="11"/>
        <v/>
      </c>
      <c r="L66" s="57">
        <f t="shared" si="2"/>
        <v>0</v>
      </c>
      <c r="M66" s="79"/>
      <c r="N66" s="58" t="str">
        <f t="shared" si="3"/>
        <v/>
      </c>
      <c r="O66" s="190" t="str">
        <f t="shared" si="4"/>
        <v>Nợ HP</v>
      </c>
      <c r="P66" s="62" t="str">
        <f t="shared" si="5"/>
        <v>Nợ HP</v>
      </c>
      <c r="Q66" s="58">
        <f t="shared" si="9"/>
        <v>64</v>
      </c>
      <c r="R66" s="228" t="str">
        <f t="shared" si="6"/>
        <v>Nợ HP</v>
      </c>
    </row>
    <row r="67" spans="1:18" ht="24.75" customHeight="1">
      <c r="A67" s="54">
        <f t="shared" si="7"/>
        <v>65</v>
      </c>
      <c r="B67" s="16" t="str">
        <f t="shared" si="10"/>
        <v>33</v>
      </c>
      <c r="C67" s="54">
        <f t="shared" si="8"/>
        <v>33</v>
      </c>
      <c r="D67" s="10"/>
      <c r="E67" s="17"/>
      <c r="F67" s="18"/>
      <c r="G67" s="14"/>
      <c r="H67" s="67"/>
      <c r="I67" s="68"/>
      <c r="J67" s="72"/>
      <c r="K67" s="15" t="str">
        <f t="shared" si="11"/>
        <v/>
      </c>
      <c r="L67" s="57">
        <f t="shared" ref="L67:L130" si="12">COUNTIF($D$3:$D$1049,D67)</f>
        <v>0</v>
      </c>
      <c r="M67" s="79"/>
      <c r="N67" s="58" t="str">
        <f t="shared" ref="N67:N124" si="13">IF(M67&lt;&gt;0,"Học Ghép","")</f>
        <v/>
      </c>
      <c r="O67" s="190" t="str">
        <f t="shared" si="4"/>
        <v>Nợ HP</v>
      </c>
      <c r="P67" s="62" t="str">
        <f t="shared" si="5"/>
        <v>Nợ HP</v>
      </c>
      <c r="Q67" s="58">
        <f t="shared" si="9"/>
        <v>65</v>
      </c>
      <c r="R67" s="228" t="str">
        <f t="shared" si="6"/>
        <v>Nợ HP</v>
      </c>
    </row>
    <row r="68" spans="1:18" ht="24.75" customHeight="1">
      <c r="A68" s="54">
        <f t="shared" si="7"/>
        <v>66</v>
      </c>
      <c r="B68" s="16" t="str">
        <f t="shared" si="10"/>
        <v>34</v>
      </c>
      <c r="C68" s="54">
        <f t="shared" si="8"/>
        <v>34</v>
      </c>
      <c r="D68" s="10"/>
      <c r="E68" s="17"/>
      <c r="F68" s="18"/>
      <c r="G68" s="14"/>
      <c r="H68" s="67"/>
      <c r="I68" s="68"/>
      <c r="J68" s="72"/>
      <c r="K68" s="15" t="str">
        <f t="shared" si="11"/>
        <v/>
      </c>
      <c r="L68" s="57">
        <f t="shared" si="12"/>
        <v>0</v>
      </c>
      <c r="M68" s="79"/>
      <c r="N68" s="58" t="str">
        <f t="shared" si="13"/>
        <v/>
      </c>
      <c r="O68" s="190" t="str">
        <f t="shared" ref="O68:O131" si="14">R68</f>
        <v>Nợ HP</v>
      </c>
      <c r="P68" s="62" t="str">
        <f t="shared" ref="P68:P131" si="15">IF(M68&lt;&gt;0,M68,O68)</f>
        <v>Nợ HP</v>
      </c>
      <c r="Q68" s="58">
        <f t="shared" si="9"/>
        <v>66</v>
      </c>
      <c r="R68" s="228" t="str">
        <f t="shared" ref="R68:R131" si="16">IF(OR(ISNA(S68),S68=""),"Nợ HP","")</f>
        <v>Nợ HP</v>
      </c>
    </row>
    <row r="69" spans="1:18" ht="24.75" customHeight="1">
      <c r="A69" s="54">
        <f t="shared" ref="A69:A132" si="17">A68+1</f>
        <v>67</v>
      </c>
      <c r="B69" s="16" t="str">
        <f t="shared" si="10"/>
        <v>35</v>
      </c>
      <c r="C69" s="54">
        <f t="shared" ref="C69:C132" si="18">IF(H69&lt;&gt;H68,1,C68+1)</f>
        <v>35</v>
      </c>
      <c r="D69" s="10"/>
      <c r="E69" s="17"/>
      <c r="F69" s="18"/>
      <c r="G69" s="14"/>
      <c r="H69" s="67"/>
      <c r="I69" s="68"/>
      <c r="J69" s="72"/>
      <c r="K69" s="15" t="str">
        <f t="shared" si="11"/>
        <v/>
      </c>
      <c r="L69" s="57">
        <f t="shared" si="12"/>
        <v>0</v>
      </c>
      <c r="M69" s="79"/>
      <c r="N69" s="58" t="str">
        <f t="shared" si="13"/>
        <v/>
      </c>
      <c r="O69" s="190" t="str">
        <f t="shared" si="14"/>
        <v>Nợ HP</v>
      </c>
      <c r="P69" s="62" t="str">
        <f t="shared" si="15"/>
        <v>Nợ HP</v>
      </c>
      <c r="Q69" s="58">
        <f t="shared" ref="Q69:Q132" si="19">Q68+1</f>
        <v>67</v>
      </c>
      <c r="R69" s="228" t="str">
        <f t="shared" si="16"/>
        <v>Nợ HP</v>
      </c>
    </row>
    <row r="70" spans="1:18" ht="24.75" customHeight="1">
      <c r="A70" s="54">
        <f t="shared" si="17"/>
        <v>68</v>
      </c>
      <c r="B70" s="16" t="str">
        <f t="shared" si="10"/>
        <v>36</v>
      </c>
      <c r="C70" s="54">
        <f t="shared" si="18"/>
        <v>36</v>
      </c>
      <c r="D70" s="10"/>
      <c r="E70" s="17"/>
      <c r="F70" s="18"/>
      <c r="G70" s="14"/>
      <c r="H70" s="67"/>
      <c r="I70" s="68"/>
      <c r="J70" s="72"/>
      <c r="K70" s="15" t="str">
        <f>I70&amp;J70</f>
        <v/>
      </c>
      <c r="L70" s="57">
        <f t="shared" si="12"/>
        <v>0</v>
      </c>
      <c r="M70" s="79"/>
      <c r="N70" s="58" t="str">
        <f t="shared" si="13"/>
        <v/>
      </c>
      <c r="O70" s="190" t="str">
        <f t="shared" si="14"/>
        <v>Nợ HP</v>
      </c>
      <c r="P70" s="62" t="str">
        <f t="shared" si="15"/>
        <v>Nợ HP</v>
      </c>
      <c r="Q70" s="58">
        <f t="shared" si="19"/>
        <v>68</v>
      </c>
      <c r="R70" s="228" t="str">
        <f t="shared" si="16"/>
        <v>Nợ HP</v>
      </c>
    </row>
    <row r="71" spans="1:18" ht="24.75" customHeight="1">
      <c r="A71" s="54">
        <f t="shared" si="17"/>
        <v>69</v>
      </c>
      <c r="B71" s="16" t="str">
        <f t="shared" si="10"/>
        <v>37</v>
      </c>
      <c r="C71" s="54">
        <f t="shared" si="18"/>
        <v>37</v>
      </c>
      <c r="D71" s="10"/>
      <c r="E71" s="17"/>
      <c r="F71" s="18"/>
      <c r="G71" s="14"/>
      <c r="H71" s="67"/>
      <c r="I71" s="68"/>
      <c r="J71" s="72"/>
      <c r="K71" s="15" t="str">
        <f t="shared" si="11"/>
        <v/>
      </c>
      <c r="L71" s="57">
        <f t="shared" si="12"/>
        <v>0</v>
      </c>
      <c r="M71" s="79"/>
      <c r="N71" s="58" t="str">
        <f t="shared" si="13"/>
        <v/>
      </c>
      <c r="O71" s="190" t="str">
        <f t="shared" si="14"/>
        <v>Nợ HP</v>
      </c>
      <c r="P71" s="62" t="str">
        <f t="shared" si="15"/>
        <v>Nợ HP</v>
      </c>
      <c r="Q71" s="58">
        <f t="shared" si="19"/>
        <v>69</v>
      </c>
      <c r="R71" s="228" t="str">
        <f t="shared" si="16"/>
        <v>Nợ HP</v>
      </c>
    </row>
    <row r="72" spans="1:18" ht="24.75" customHeight="1">
      <c r="A72" s="54">
        <f t="shared" si="17"/>
        <v>70</v>
      </c>
      <c r="B72" s="16" t="str">
        <f t="shared" si="10"/>
        <v>38</v>
      </c>
      <c r="C72" s="54">
        <f t="shared" si="18"/>
        <v>38</v>
      </c>
      <c r="D72" s="10"/>
      <c r="E72" s="17"/>
      <c r="F72" s="18"/>
      <c r="G72" s="14"/>
      <c r="H72" s="67"/>
      <c r="I72" s="68"/>
      <c r="J72" s="72"/>
      <c r="K72" s="15" t="str">
        <f t="shared" si="11"/>
        <v/>
      </c>
      <c r="L72" s="57">
        <f t="shared" si="12"/>
        <v>0</v>
      </c>
      <c r="M72" s="79"/>
      <c r="N72" s="58" t="str">
        <f t="shared" si="13"/>
        <v/>
      </c>
      <c r="O72" s="190" t="str">
        <f t="shared" si="14"/>
        <v>Nợ HP</v>
      </c>
      <c r="P72" s="62" t="str">
        <f t="shared" si="15"/>
        <v>Nợ HP</v>
      </c>
      <c r="Q72" s="58">
        <f t="shared" si="19"/>
        <v>70</v>
      </c>
      <c r="R72" s="228" t="str">
        <f t="shared" si="16"/>
        <v>Nợ HP</v>
      </c>
    </row>
    <row r="73" spans="1:18" ht="24.75" customHeight="1">
      <c r="A73" s="54">
        <f t="shared" si="17"/>
        <v>71</v>
      </c>
      <c r="B73" s="16" t="str">
        <f t="shared" si="10"/>
        <v>39</v>
      </c>
      <c r="C73" s="54">
        <f t="shared" si="18"/>
        <v>39</v>
      </c>
      <c r="D73" s="10"/>
      <c r="E73" s="17"/>
      <c r="F73" s="18"/>
      <c r="G73" s="14"/>
      <c r="H73" s="67"/>
      <c r="I73" s="68"/>
      <c r="J73" s="72"/>
      <c r="K73" s="15" t="str">
        <f t="shared" si="11"/>
        <v/>
      </c>
      <c r="L73" s="57">
        <f t="shared" si="12"/>
        <v>0</v>
      </c>
      <c r="M73" s="79"/>
      <c r="N73" s="58" t="str">
        <f t="shared" si="13"/>
        <v/>
      </c>
      <c r="O73" s="190" t="str">
        <f t="shared" si="14"/>
        <v>Nợ HP</v>
      </c>
      <c r="P73" s="62" t="str">
        <f t="shared" si="15"/>
        <v>Nợ HP</v>
      </c>
      <c r="Q73" s="58">
        <f t="shared" si="19"/>
        <v>71</v>
      </c>
      <c r="R73" s="228" t="str">
        <f t="shared" si="16"/>
        <v>Nợ HP</v>
      </c>
    </row>
    <row r="74" spans="1:18" ht="24.75" customHeight="1">
      <c r="A74" s="54">
        <f t="shared" si="17"/>
        <v>72</v>
      </c>
      <c r="B74" s="16" t="str">
        <f t="shared" si="10"/>
        <v>40</v>
      </c>
      <c r="C74" s="54">
        <f t="shared" si="18"/>
        <v>40</v>
      </c>
      <c r="D74" s="10"/>
      <c r="E74" s="17"/>
      <c r="F74" s="18"/>
      <c r="G74" s="14"/>
      <c r="H74" s="67"/>
      <c r="I74" s="68"/>
      <c r="J74" s="72"/>
      <c r="K74" s="15" t="str">
        <f t="shared" si="11"/>
        <v/>
      </c>
      <c r="L74" s="57">
        <f t="shared" si="12"/>
        <v>0</v>
      </c>
      <c r="M74" s="79"/>
      <c r="N74" s="58" t="str">
        <f t="shared" si="13"/>
        <v/>
      </c>
      <c r="O74" s="190" t="str">
        <f t="shared" si="14"/>
        <v>Nợ HP</v>
      </c>
      <c r="P74" s="62" t="str">
        <f t="shared" si="15"/>
        <v>Nợ HP</v>
      </c>
      <c r="Q74" s="58">
        <f t="shared" si="19"/>
        <v>72</v>
      </c>
      <c r="R74" s="228" t="str">
        <f t="shared" si="16"/>
        <v>Nợ HP</v>
      </c>
    </row>
    <row r="75" spans="1:18" ht="24.75" customHeight="1">
      <c r="A75" s="54">
        <f t="shared" si="17"/>
        <v>73</v>
      </c>
      <c r="B75" s="16" t="str">
        <f t="shared" ref="B75:B138" si="20">J75&amp;TEXT(C75,"00")</f>
        <v>41</v>
      </c>
      <c r="C75" s="54">
        <f t="shared" si="18"/>
        <v>41</v>
      </c>
      <c r="D75" s="10"/>
      <c r="E75" s="17"/>
      <c r="F75" s="18"/>
      <c r="G75" s="14"/>
      <c r="H75" s="67"/>
      <c r="I75" s="68"/>
      <c r="J75" s="72"/>
      <c r="K75" s="15" t="str">
        <f t="shared" si="11"/>
        <v/>
      </c>
      <c r="L75" s="57">
        <f t="shared" si="12"/>
        <v>0</v>
      </c>
      <c r="M75" s="79"/>
      <c r="N75" s="58" t="str">
        <f t="shared" si="13"/>
        <v/>
      </c>
      <c r="O75" s="190" t="str">
        <f t="shared" si="14"/>
        <v>Nợ HP</v>
      </c>
      <c r="P75" s="62" t="str">
        <f t="shared" si="15"/>
        <v>Nợ HP</v>
      </c>
      <c r="Q75" s="58">
        <f t="shared" si="19"/>
        <v>73</v>
      </c>
      <c r="R75" s="228" t="str">
        <f t="shared" si="16"/>
        <v>Nợ HP</v>
      </c>
    </row>
    <row r="76" spans="1:18" ht="24.75" customHeight="1">
      <c r="A76" s="54">
        <f t="shared" si="17"/>
        <v>74</v>
      </c>
      <c r="B76" s="16" t="str">
        <f t="shared" si="20"/>
        <v>42</v>
      </c>
      <c r="C76" s="54">
        <f t="shared" si="18"/>
        <v>42</v>
      </c>
      <c r="D76" s="10"/>
      <c r="E76" s="17"/>
      <c r="F76" s="18"/>
      <c r="G76" s="14"/>
      <c r="H76" s="67"/>
      <c r="I76" s="68"/>
      <c r="J76" s="72"/>
      <c r="K76" s="15" t="str">
        <f t="shared" si="11"/>
        <v/>
      </c>
      <c r="L76" s="57">
        <f t="shared" si="12"/>
        <v>0</v>
      </c>
      <c r="M76" s="79"/>
      <c r="N76" s="58" t="str">
        <f t="shared" si="13"/>
        <v/>
      </c>
      <c r="O76" s="190" t="str">
        <f t="shared" si="14"/>
        <v>Nợ HP</v>
      </c>
      <c r="P76" s="62" t="str">
        <f t="shared" si="15"/>
        <v>Nợ HP</v>
      </c>
      <c r="Q76" s="58">
        <f t="shared" si="19"/>
        <v>74</v>
      </c>
      <c r="R76" s="228" t="str">
        <f t="shared" si="16"/>
        <v>Nợ HP</v>
      </c>
    </row>
    <row r="77" spans="1:18" ht="24.75" customHeight="1">
      <c r="A77" s="54">
        <f t="shared" si="17"/>
        <v>75</v>
      </c>
      <c r="B77" s="16" t="str">
        <f t="shared" si="20"/>
        <v>43</v>
      </c>
      <c r="C77" s="54">
        <f t="shared" si="18"/>
        <v>43</v>
      </c>
      <c r="D77" s="10"/>
      <c r="E77" s="17"/>
      <c r="F77" s="18"/>
      <c r="G77" s="14"/>
      <c r="H77" s="67"/>
      <c r="I77" s="68"/>
      <c r="J77" s="72"/>
      <c r="K77" s="15" t="str">
        <f t="shared" ref="K77:K134" si="21">I77&amp;J77</f>
        <v/>
      </c>
      <c r="L77" s="57">
        <f t="shared" si="12"/>
        <v>0</v>
      </c>
      <c r="M77" s="79"/>
      <c r="N77" s="58" t="str">
        <f t="shared" si="13"/>
        <v/>
      </c>
      <c r="O77" s="190" t="str">
        <f t="shared" si="14"/>
        <v>Nợ HP</v>
      </c>
      <c r="P77" s="62" t="str">
        <f t="shared" si="15"/>
        <v>Nợ HP</v>
      </c>
      <c r="Q77" s="58">
        <f t="shared" si="19"/>
        <v>75</v>
      </c>
      <c r="R77" s="228" t="str">
        <f t="shared" si="16"/>
        <v>Nợ HP</v>
      </c>
    </row>
    <row r="78" spans="1:18" ht="24.75" customHeight="1">
      <c r="A78" s="54">
        <f t="shared" si="17"/>
        <v>76</v>
      </c>
      <c r="B78" s="16" t="str">
        <f t="shared" si="20"/>
        <v>44</v>
      </c>
      <c r="C78" s="54">
        <f t="shared" si="18"/>
        <v>44</v>
      </c>
      <c r="D78" s="10"/>
      <c r="E78" s="17"/>
      <c r="F78" s="18"/>
      <c r="G78" s="14"/>
      <c r="H78" s="67"/>
      <c r="I78" s="68"/>
      <c r="J78" s="72"/>
      <c r="K78" s="15" t="str">
        <f t="shared" si="21"/>
        <v/>
      </c>
      <c r="L78" s="57">
        <f t="shared" si="12"/>
        <v>0</v>
      </c>
      <c r="M78" s="79"/>
      <c r="N78" s="58" t="str">
        <f t="shared" si="13"/>
        <v/>
      </c>
      <c r="O78" s="190" t="str">
        <f t="shared" si="14"/>
        <v>Nợ HP</v>
      </c>
      <c r="P78" s="62" t="str">
        <f t="shared" si="15"/>
        <v>Nợ HP</v>
      </c>
      <c r="Q78" s="58">
        <f t="shared" si="19"/>
        <v>76</v>
      </c>
      <c r="R78" s="228" t="str">
        <f t="shared" si="16"/>
        <v>Nợ HP</v>
      </c>
    </row>
    <row r="79" spans="1:18" ht="24.75" customHeight="1">
      <c r="A79" s="54">
        <f t="shared" si="17"/>
        <v>77</v>
      </c>
      <c r="B79" s="16" t="str">
        <f t="shared" si="20"/>
        <v>45</v>
      </c>
      <c r="C79" s="54">
        <f t="shared" si="18"/>
        <v>45</v>
      </c>
      <c r="D79" s="10"/>
      <c r="E79" s="17"/>
      <c r="F79" s="18"/>
      <c r="G79" s="14"/>
      <c r="H79" s="67"/>
      <c r="I79" s="68"/>
      <c r="J79" s="72"/>
      <c r="K79" s="15" t="str">
        <f t="shared" si="21"/>
        <v/>
      </c>
      <c r="L79" s="57">
        <f t="shared" si="12"/>
        <v>0</v>
      </c>
      <c r="M79" s="79"/>
      <c r="N79" s="58" t="str">
        <f t="shared" si="13"/>
        <v/>
      </c>
      <c r="O79" s="190" t="str">
        <f t="shared" si="14"/>
        <v>Nợ HP</v>
      </c>
      <c r="P79" s="62" t="str">
        <f t="shared" si="15"/>
        <v>Nợ HP</v>
      </c>
      <c r="Q79" s="58">
        <f t="shared" si="19"/>
        <v>77</v>
      </c>
      <c r="R79" s="228" t="str">
        <f t="shared" si="16"/>
        <v>Nợ HP</v>
      </c>
    </row>
    <row r="80" spans="1:18" ht="24.75" customHeight="1">
      <c r="A80" s="54">
        <f t="shared" si="17"/>
        <v>78</v>
      </c>
      <c r="B80" s="16" t="str">
        <f t="shared" si="20"/>
        <v>46</v>
      </c>
      <c r="C80" s="54">
        <f t="shared" si="18"/>
        <v>46</v>
      </c>
      <c r="D80" s="10"/>
      <c r="E80" s="17"/>
      <c r="F80" s="18"/>
      <c r="G80" s="14"/>
      <c r="H80" s="67"/>
      <c r="I80" s="68"/>
      <c r="J80" s="72"/>
      <c r="K80" s="15" t="str">
        <f t="shared" si="21"/>
        <v/>
      </c>
      <c r="L80" s="57">
        <f t="shared" si="12"/>
        <v>0</v>
      </c>
      <c r="M80" s="79"/>
      <c r="N80" s="58" t="str">
        <f t="shared" si="13"/>
        <v/>
      </c>
      <c r="O80" s="190" t="str">
        <f t="shared" si="14"/>
        <v>Nợ HP</v>
      </c>
      <c r="P80" s="62" t="str">
        <f t="shared" si="15"/>
        <v>Nợ HP</v>
      </c>
      <c r="Q80" s="58">
        <f t="shared" si="19"/>
        <v>78</v>
      </c>
      <c r="R80" s="228" t="str">
        <f t="shared" si="16"/>
        <v>Nợ HP</v>
      </c>
    </row>
    <row r="81" spans="1:18" ht="24.75" customHeight="1">
      <c r="A81" s="54">
        <f t="shared" si="17"/>
        <v>79</v>
      </c>
      <c r="B81" s="16" t="str">
        <f t="shared" si="20"/>
        <v>47</v>
      </c>
      <c r="C81" s="54">
        <f t="shared" si="18"/>
        <v>47</v>
      </c>
      <c r="D81" s="10"/>
      <c r="E81" s="17"/>
      <c r="F81" s="18"/>
      <c r="G81" s="14"/>
      <c r="H81" s="67"/>
      <c r="I81" s="68"/>
      <c r="J81" s="72"/>
      <c r="K81" s="15" t="str">
        <f t="shared" si="21"/>
        <v/>
      </c>
      <c r="L81" s="57">
        <f t="shared" si="12"/>
        <v>0</v>
      </c>
      <c r="M81" s="79"/>
      <c r="N81" s="58" t="str">
        <f t="shared" si="13"/>
        <v/>
      </c>
      <c r="O81" s="190" t="str">
        <f t="shared" si="14"/>
        <v>Nợ HP</v>
      </c>
      <c r="P81" s="62" t="str">
        <f t="shared" si="15"/>
        <v>Nợ HP</v>
      </c>
      <c r="Q81" s="58">
        <f t="shared" si="19"/>
        <v>79</v>
      </c>
      <c r="R81" s="228" t="str">
        <f t="shared" si="16"/>
        <v>Nợ HP</v>
      </c>
    </row>
    <row r="82" spans="1:18" ht="24.75" customHeight="1">
      <c r="A82" s="54">
        <f t="shared" si="17"/>
        <v>80</v>
      </c>
      <c r="B82" s="16" t="str">
        <f t="shared" si="20"/>
        <v>48</v>
      </c>
      <c r="C82" s="54">
        <f t="shared" si="18"/>
        <v>48</v>
      </c>
      <c r="D82" s="10"/>
      <c r="E82" s="17"/>
      <c r="F82" s="18"/>
      <c r="G82" s="14"/>
      <c r="H82" s="67"/>
      <c r="I82" s="68"/>
      <c r="J82" s="72"/>
      <c r="K82" s="15" t="str">
        <f t="shared" si="21"/>
        <v/>
      </c>
      <c r="L82" s="57">
        <f t="shared" si="12"/>
        <v>0</v>
      </c>
      <c r="M82" s="79"/>
      <c r="N82" s="58" t="str">
        <f t="shared" si="13"/>
        <v/>
      </c>
      <c r="O82" s="190" t="str">
        <f t="shared" si="14"/>
        <v>Nợ HP</v>
      </c>
      <c r="P82" s="62" t="str">
        <f t="shared" si="15"/>
        <v>Nợ HP</v>
      </c>
      <c r="Q82" s="58">
        <f t="shared" si="19"/>
        <v>80</v>
      </c>
      <c r="R82" s="228" t="str">
        <f t="shared" si="16"/>
        <v>Nợ HP</v>
      </c>
    </row>
    <row r="83" spans="1:18" ht="24.75" customHeight="1">
      <c r="A83" s="54">
        <f t="shared" si="17"/>
        <v>81</v>
      </c>
      <c r="B83" s="16" t="str">
        <f t="shared" si="20"/>
        <v>49</v>
      </c>
      <c r="C83" s="54">
        <f t="shared" si="18"/>
        <v>49</v>
      </c>
      <c r="D83" s="10"/>
      <c r="E83" s="17"/>
      <c r="F83" s="18"/>
      <c r="G83" s="14"/>
      <c r="H83" s="67"/>
      <c r="I83" s="68"/>
      <c r="J83" s="72"/>
      <c r="K83" s="15" t="str">
        <f t="shared" si="21"/>
        <v/>
      </c>
      <c r="L83" s="57">
        <f t="shared" si="12"/>
        <v>0</v>
      </c>
      <c r="M83" s="79"/>
      <c r="N83" s="58" t="str">
        <f t="shared" si="13"/>
        <v/>
      </c>
      <c r="O83" s="190" t="str">
        <f t="shared" si="14"/>
        <v>Nợ HP</v>
      </c>
      <c r="P83" s="62" t="str">
        <f t="shared" si="15"/>
        <v>Nợ HP</v>
      </c>
      <c r="Q83" s="58">
        <f t="shared" si="19"/>
        <v>81</v>
      </c>
      <c r="R83" s="228" t="str">
        <f t="shared" si="16"/>
        <v>Nợ HP</v>
      </c>
    </row>
    <row r="84" spans="1:18" ht="24.75" customHeight="1">
      <c r="A84" s="54">
        <f t="shared" si="17"/>
        <v>82</v>
      </c>
      <c r="B84" s="16" t="str">
        <f t="shared" si="20"/>
        <v>50</v>
      </c>
      <c r="C84" s="54">
        <f t="shared" si="18"/>
        <v>50</v>
      </c>
      <c r="D84" s="10"/>
      <c r="E84" s="17"/>
      <c r="F84" s="18"/>
      <c r="G84" s="14"/>
      <c r="H84" s="67"/>
      <c r="I84" s="68"/>
      <c r="J84" s="72"/>
      <c r="K84" s="15" t="str">
        <f t="shared" si="21"/>
        <v/>
      </c>
      <c r="L84" s="57">
        <f t="shared" si="12"/>
        <v>0</v>
      </c>
      <c r="M84" s="79"/>
      <c r="N84" s="58" t="str">
        <f t="shared" si="13"/>
        <v/>
      </c>
      <c r="O84" s="190" t="str">
        <f t="shared" si="14"/>
        <v>Nợ HP</v>
      </c>
      <c r="P84" s="62" t="str">
        <f t="shared" si="15"/>
        <v>Nợ HP</v>
      </c>
      <c r="Q84" s="58">
        <f t="shared" si="19"/>
        <v>82</v>
      </c>
      <c r="R84" s="228" t="str">
        <f t="shared" si="16"/>
        <v>Nợ HP</v>
      </c>
    </row>
    <row r="85" spans="1:18" ht="24.75" customHeight="1">
      <c r="A85" s="54">
        <f t="shared" si="17"/>
        <v>83</v>
      </c>
      <c r="B85" s="16" t="str">
        <f t="shared" si="20"/>
        <v>51</v>
      </c>
      <c r="C85" s="54">
        <f t="shared" si="18"/>
        <v>51</v>
      </c>
      <c r="D85" s="10"/>
      <c r="E85" s="17"/>
      <c r="F85" s="18"/>
      <c r="G85" s="14"/>
      <c r="H85" s="67"/>
      <c r="I85" s="68"/>
      <c r="J85" s="72"/>
      <c r="K85" s="15" t="str">
        <f t="shared" si="21"/>
        <v/>
      </c>
      <c r="L85" s="57">
        <f t="shared" si="12"/>
        <v>0</v>
      </c>
      <c r="M85" s="79"/>
      <c r="N85" s="58" t="str">
        <f t="shared" si="13"/>
        <v/>
      </c>
      <c r="O85" s="190" t="str">
        <f t="shared" si="14"/>
        <v>Nợ HP</v>
      </c>
      <c r="P85" s="62" t="str">
        <f t="shared" si="15"/>
        <v>Nợ HP</v>
      </c>
      <c r="Q85" s="58">
        <f t="shared" si="19"/>
        <v>83</v>
      </c>
      <c r="R85" s="228" t="str">
        <f t="shared" si="16"/>
        <v>Nợ HP</v>
      </c>
    </row>
    <row r="86" spans="1:18" ht="24.75" customHeight="1">
      <c r="A86" s="54">
        <f t="shared" si="17"/>
        <v>84</v>
      </c>
      <c r="B86" s="16" t="str">
        <f t="shared" si="20"/>
        <v>52</v>
      </c>
      <c r="C86" s="54">
        <f t="shared" si="18"/>
        <v>52</v>
      </c>
      <c r="D86" s="10"/>
      <c r="E86" s="17"/>
      <c r="F86" s="18"/>
      <c r="G86" s="14"/>
      <c r="H86" s="67"/>
      <c r="I86" s="68"/>
      <c r="J86" s="72"/>
      <c r="K86" s="15" t="str">
        <f t="shared" si="21"/>
        <v/>
      </c>
      <c r="L86" s="57">
        <f t="shared" si="12"/>
        <v>0</v>
      </c>
      <c r="M86" s="79"/>
      <c r="N86" s="58" t="str">
        <f t="shared" si="13"/>
        <v/>
      </c>
      <c r="O86" s="190" t="str">
        <f t="shared" si="14"/>
        <v>Nợ HP</v>
      </c>
      <c r="P86" s="62" t="str">
        <f t="shared" si="15"/>
        <v>Nợ HP</v>
      </c>
      <c r="Q86" s="58">
        <f t="shared" si="19"/>
        <v>84</v>
      </c>
      <c r="R86" s="228" t="str">
        <f t="shared" si="16"/>
        <v>Nợ HP</v>
      </c>
    </row>
    <row r="87" spans="1:18" ht="24.75" customHeight="1">
      <c r="A87" s="54">
        <f t="shared" si="17"/>
        <v>85</v>
      </c>
      <c r="B87" s="16" t="str">
        <f t="shared" si="20"/>
        <v>53</v>
      </c>
      <c r="C87" s="54">
        <f t="shared" si="18"/>
        <v>53</v>
      </c>
      <c r="D87" s="10"/>
      <c r="E87" s="17"/>
      <c r="F87" s="18"/>
      <c r="G87" s="14"/>
      <c r="H87" s="67"/>
      <c r="I87" s="68"/>
      <c r="J87" s="72"/>
      <c r="K87" s="15" t="str">
        <f t="shared" si="21"/>
        <v/>
      </c>
      <c r="L87" s="57">
        <f t="shared" si="12"/>
        <v>0</v>
      </c>
      <c r="M87" s="79"/>
      <c r="N87" s="58" t="str">
        <f t="shared" si="13"/>
        <v/>
      </c>
      <c r="O87" s="190" t="str">
        <f t="shared" si="14"/>
        <v>Nợ HP</v>
      </c>
      <c r="P87" s="62" t="str">
        <f t="shared" si="15"/>
        <v>Nợ HP</v>
      </c>
      <c r="Q87" s="58">
        <f t="shared" si="19"/>
        <v>85</v>
      </c>
      <c r="R87" s="228" t="str">
        <f t="shared" si="16"/>
        <v>Nợ HP</v>
      </c>
    </row>
    <row r="88" spans="1:18" ht="24.75" customHeight="1">
      <c r="A88" s="54">
        <f t="shared" si="17"/>
        <v>86</v>
      </c>
      <c r="B88" s="16" t="str">
        <f t="shared" si="20"/>
        <v>54</v>
      </c>
      <c r="C88" s="54">
        <f t="shared" si="18"/>
        <v>54</v>
      </c>
      <c r="D88" s="10"/>
      <c r="E88" s="17"/>
      <c r="F88" s="18"/>
      <c r="G88" s="14"/>
      <c r="H88" s="67"/>
      <c r="I88" s="68"/>
      <c r="J88" s="72"/>
      <c r="K88" s="15" t="str">
        <f t="shared" si="21"/>
        <v/>
      </c>
      <c r="L88" s="57">
        <f t="shared" si="12"/>
        <v>0</v>
      </c>
      <c r="M88" s="79"/>
      <c r="N88" s="58" t="str">
        <f t="shared" si="13"/>
        <v/>
      </c>
      <c r="O88" s="190" t="str">
        <f t="shared" si="14"/>
        <v>Nợ HP</v>
      </c>
      <c r="P88" s="62" t="str">
        <f t="shared" si="15"/>
        <v>Nợ HP</v>
      </c>
      <c r="Q88" s="58">
        <f t="shared" si="19"/>
        <v>86</v>
      </c>
      <c r="R88" s="228" t="str">
        <f t="shared" si="16"/>
        <v>Nợ HP</v>
      </c>
    </row>
    <row r="89" spans="1:18" ht="24.75" customHeight="1">
      <c r="A89" s="54">
        <f t="shared" si="17"/>
        <v>87</v>
      </c>
      <c r="B89" s="16" t="str">
        <f t="shared" si="20"/>
        <v>55</v>
      </c>
      <c r="C89" s="54">
        <f t="shared" si="18"/>
        <v>55</v>
      </c>
      <c r="D89" s="10"/>
      <c r="E89" s="17"/>
      <c r="F89" s="18"/>
      <c r="G89" s="14"/>
      <c r="H89" s="67"/>
      <c r="I89" s="68"/>
      <c r="J89" s="72"/>
      <c r="K89" s="15" t="str">
        <f t="shared" si="21"/>
        <v/>
      </c>
      <c r="L89" s="57">
        <f t="shared" si="12"/>
        <v>0</v>
      </c>
      <c r="M89" s="79"/>
      <c r="N89" s="58" t="str">
        <f t="shared" si="13"/>
        <v/>
      </c>
      <c r="O89" s="190" t="str">
        <f t="shared" si="14"/>
        <v>Nợ HP</v>
      </c>
      <c r="P89" s="62" t="str">
        <f t="shared" si="15"/>
        <v>Nợ HP</v>
      </c>
      <c r="Q89" s="58">
        <f t="shared" si="19"/>
        <v>87</v>
      </c>
      <c r="R89" s="228" t="str">
        <f t="shared" si="16"/>
        <v>Nợ HP</v>
      </c>
    </row>
    <row r="90" spans="1:18" ht="24.75" customHeight="1">
      <c r="A90" s="54">
        <f t="shared" si="17"/>
        <v>88</v>
      </c>
      <c r="B90" s="16" t="str">
        <f t="shared" si="20"/>
        <v>56</v>
      </c>
      <c r="C90" s="54">
        <f t="shared" si="18"/>
        <v>56</v>
      </c>
      <c r="D90" s="10"/>
      <c r="E90" s="17"/>
      <c r="F90" s="18"/>
      <c r="G90" s="14"/>
      <c r="H90" s="67"/>
      <c r="I90" s="68"/>
      <c r="J90" s="72"/>
      <c r="K90" s="15" t="str">
        <f t="shared" si="21"/>
        <v/>
      </c>
      <c r="L90" s="57">
        <f t="shared" si="12"/>
        <v>0</v>
      </c>
      <c r="M90" s="79"/>
      <c r="N90" s="58" t="str">
        <f t="shared" si="13"/>
        <v/>
      </c>
      <c r="O90" s="190" t="str">
        <f t="shared" si="14"/>
        <v>Nợ HP</v>
      </c>
      <c r="P90" s="62" t="str">
        <f t="shared" si="15"/>
        <v>Nợ HP</v>
      </c>
      <c r="Q90" s="58">
        <f t="shared" si="19"/>
        <v>88</v>
      </c>
      <c r="R90" s="228" t="str">
        <f t="shared" si="16"/>
        <v>Nợ HP</v>
      </c>
    </row>
    <row r="91" spans="1:18" ht="24.75" customHeight="1">
      <c r="A91" s="54">
        <f t="shared" si="17"/>
        <v>89</v>
      </c>
      <c r="B91" s="16" t="str">
        <f t="shared" si="20"/>
        <v>57</v>
      </c>
      <c r="C91" s="54">
        <f t="shared" si="18"/>
        <v>57</v>
      </c>
      <c r="D91" s="10"/>
      <c r="E91" s="17"/>
      <c r="F91" s="18"/>
      <c r="G91" s="14"/>
      <c r="H91" s="67"/>
      <c r="I91" s="68"/>
      <c r="J91" s="72"/>
      <c r="K91" s="15" t="str">
        <f t="shared" si="21"/>
        <v/>
      </c>
      <c r="L91" s="57">
        <f t="shared" si="12"/>
        <v>0</v>
      </c>
      <c r="M91" s="79"/>
      <c r="N91" s="58" t="str">
        <f t="shared" si="13"/>
        <v/>
      </c>
      <c r="O91" s="190" t="str">
        <f t="shared" si="14"/>
        <v>Nợ HP</v>
      </c>
      <c r="P91" s="62" t="str">
        <f t="shared" si="15"/>
        <v>Nợ HP</v>
      </c>
      <c r="Q91" s="58">
        <f t="shared" si="19"/>
        <v>89</v>
      </c>
      <c r="R91" s="228" t="str">
        <f t="shared" si="16"/>
        <v>Nợ HP</v>
      </c>
    </row>
    <row r="92" spans="1:18" ht="24.75" customHeight="1">
      <c r="A92" s="54">
        <f t="shared" si="17"/>
        <v>90</v>
      </c>
      <c r="B92" s="16" t="str">
        <f t="shared" si="20"/>
        <v>58</v>
      </c>
      <c r="C92" s="54">
        <f t="shared" si="18"/>
        <v>58</v>
      </c>
      <c r="D92" s="10"/>
      <c r="E92" s="17"/>
      <c r="F92" s="18"/>
      <c r="G92" s="14"/>
      <c r="H92" s="67"/>
      <c r="I92" s="68"/>
      <c r="J92" s="72"/>
      <c r="K92" s="15" t="str">
        <f t="shared" si="21"/>
        <v/>
      </c>
      <c r="L92" s="57">
        <f t="shared" si="12"/>
        <v>0</v>
      </c>
      <c r="M92" s="79"/>
      <c r="N92" s="58" t="str">
        <f t="shared" si="13"/>
        <v/>
      </c>
      <c r="O92" s="190" t="str">
        <f t="shared" si="14"/>
        <v>Nợ HP</v>
      </c>
      <c r="P92" s="62" t="str">
        <f t="shared" si="15"/>
        <v>Nợ HP</v>
      </c>
      <c r="Q92" s="58">
        <f t="shared" si="19"/>
        <v>90</v>
      </c>
      <c r="R92" s="228" t="str">
        <f t="shared" si="16"/>
        <v>Nợ HP</v>
      </c>
    </row>
    <row r="93" spans="1:18" ht="24.75" customHeight="1">
      <c r="A93" s="54">
        <f t="shared" si="17"/>
        <v>91</v>
      </c>
      <c r="B93" s="16" t="str">
        <f t="shared" si="20"/>
        <v>59</v>
      </c>
      <c r="C93" s="54">
        <f t="shared" si="18"/>
        <v>59</v>
      </c>
      <c r="D93" s="10"/>
      <c r="E93" s="17"/>
      <c r="F93" s="18"/>
      <c r="G93" s="14"/>
      <c r="H93" s="67"/>
      <c r="I93" s="68"/>
      <c r="J93" s="72"/>
      <c r="K93" s="15" t="str">
        <f t="shared" si="21"/>
        <v/>
      </c>
      <c r="L93" s="57">
        <f t="shared" si="12"/>
        <v>0</v>
      </c>
      <c r="M93" s="79"/>
      <c r="N93" s="58" t="str">
        <f t="shared" si="13"/>
        <v/>
      </c>
      <c r="O93" s="190" t="str">
        <f t="shared" si="14"/>
        <v>Nợ HP</v>
      </c>
      <c r="P93" s="62" t="str">
        <f t="shared" si="15"/>
        <v>Nợ HP</v>
      </c>
      <c r="Q93" s="58">
        <f t="shared" si="19"/>
        <v>91</v>
      </c>
      <c r="R93" s="228" t="str">
        <f t="shared" si="16"/>
        <v>Nợ HP</v>
      </c>
    </row>
    <row r="94" spans="1:18" ht="24.75" customHeight="1">
      <c r="A94" s="54">
        <f t="shared" si="17"/>
        <v>92</v>
      </c>
      <c r="B94" s="16" t="str">
        <f t="shared" si="20"/>
        <v>60</v>
      </c>
      <c r="C94" s="54">
        <f t="shared" si="18"/>
        <v>60</v>
      </c>
      <c r="D94" s="10"/>
      <c r="E94" s="17"/>
      <c r="F94" s="18"/>
      <c r="G94" s="14"/>
      <c r="H94" s="67"/>
      <c r="I94" s="68"/>
      <c r="J94" s="72"/>
      <c r="K94" s="15" t="str">
        <f t="shared" si="21"/>
        <v/>
      </c>
      <c r="L94" s="57">
        <f t="shared" si="12"/>
        <v>0</v>
      </c>
      <c r="M94" s="79"/>
      <c r="N94" s="58" t="str">
        <f t="shared" si="13"/>
        <v/>
      </c>
      <c r="O94" s="190" t="str">
        <f t="shared" si="14"/>
        <v>Nợ HP</v>
      </c>
      <c r="P94" s="62" t="str">
        <f t="shared" si="15"/>
        <v>Nợ HP</v>
      </c>
      <c r="Q94" s="58">
        <f t="shared" si="19"/>
        <v>92</v>
      </c>
      <c r="R94" s="228" t="str">
        <f t="shared" si="16"/>
        <v>Nợ HP</v>
      </c>
    </row>
    <row r="95" spans="1:18" ht="24.75" customHeight="1">
      <c r="A95" s="54">
        <f t="shared" si="17"/>
        <v>93</v>
      </c>
      <c r="B95" s="16" t="str">
        <f t="shared" si="20"/>
        <v>61</v>
      </c>
      <c r="C95" s="54">
        <f t="shared" si="18"/>
        <v>61</v>
      </c>
      <c r="D95" s="10"/>
      <c r="E95" s="17"/>
      <c r="F95" s="18"/>
      <c r="G95" s="14"/>
      <c r="H95" s="67"/>
      <c r="I95" s="68"/>
      <c r="J95" s="72"/>
      <c r="K95" s="15" t="str">
        <f t="shared" si="21"/>
        <v/>
      </c>
      <c r="L95" s="57">
        <f t="shared" si="12"/>
        <v>0</v>
      </c>
      <c r="M95" s="79"/>
      <c r="N95" s="58" t="str">
        <f t="shared" si="13"/>
        <v/>
      </c>
      <c r="O95" s="190" t="str">
        <f t="shared" si="14"/>
        <v>Nợ HP</v>
      </c>
      <c r="P95" s="62" t="str">
        <f t="shared" si="15"/>
        <v>Nợ HP</v>
      </c>
      <c r="Q95" s="58">
        <f t="shared" si="19"/>
        <v>93</v>
      </c>
      <c r="R95" s="228" t="str">
        <f t="shared" si="16"/>
        <v>Nợ HP</v>
      </c>
    </row>
    <row r="96" spans="1:18" ht="24.75" customHeight="1">
      <c r="A96" s="54">
        <f t="shared" si="17"/>
        <v>94</v>
      </c>
      <c r="B96" s="16" t="str">
        <f t="shared" si="20"/>
        <v>62</v>
      </c>
      <c r="C96" s="54">
        <f t="shared" si="18"/>
        <v>62</v>
      </c>
      <c r="D96" s="10"/>
      <c r="E96" s="17"/>
      <c r="F96" s="18"/>
      <c r="G96" s="14"/>
      <c r="H96" s="67"/>
      <c r="I96" s="68"/>
      <c r="J96" s="72"/>
      <c r="K96" s="15" t="str">
        <f t="shared" si="21"/>
        <v/>
      </c>
      <c r="L96" s="57">
        <f t="shared" si="12"/>
        <v>0</v>
      </c>
      <c r="M96" s="79"/>
      <c r="N96" s="58" t="str">
        <f t="shared" si="13"/>
        <v/>
      </c>
      <c r="O96" s="190" t="str">
        <f t="shared" si="14"/>
        <v>Nợ HP</v>
      </c>
      <c r="P96" s="62" t="str">
        <f t="shared" si="15"/>
        <v>Nợ HP</v>
      </c>
      <c r="Q96" s="58">
        <f t="shared" si="19"/>
        <v>94</v>
      </c>
      <c r="R96" s="228" t="str">
        <f t="shared" si="16"/>
        <v>Nợ HP</v>
      </c>
    </row>
    <row r="97" spans="1:18" ht="24.75" customHeight="1">
      <c r="A97" s="54">
        <f t="shared" si="17"/>
        <v>95</v>
      </c>
      <c r="B97" s="16" t="str">
        <f t="shared" si="20"/>
        <v>63</v>
      </c>
      <c r="C97" s="54">
        <f t="shared" si="18"/>
        <v>63</v>
      </c>
      <c r="D97" s="10"/>
      <c r="E97" s="17"/>
      <c r="F97" s="18"/>
      <c r="G97" s="14"/>
      <c r="H97" s="67"/>
      <c r="I97" s="68"/>
      <c r="J97" s="72"/>
      <c r="K97" s="15" t="str">
        <f t="shared" si="21"/>
        <v/>
      </c>
      <c r="L97" s="57">
        <f t="shared" si="12"/>
        <v>0</v>
      </c>
      <c r="M97" s="79"/>
      <c r="N97" s="58" t="str">
        <f t="shared" si="13"/>
        <v/>
      </c>
      <c r="O97" s="190" t="str">
        <f t="shared" si="14"/>
        <v>Nợ HP</v>
      </c>
      <c r="P97" s="62" t="str">
        <f t="shared" si="15"/>
        <v>Nợ HP</v>
      </c>
      <c r="Q97" s="58">
        <f t="shared" si="19"/>
        <v>95</v>
      </c>
      <c r="R97" s="228" t="str">
        <f t="shared" si="16"/>
        <v>Nợ HP</v>
      </c>
    </row>
    <row r="98" spans="1:18" ht="24.75" customHeight="1">
      <c r="A98" s="54">
        <f t="shared" si="17"/>
        <v>96</v>
      </c>
      <c r="B98" s="16" t="str">
        <f t="shared" si="20"/>
        <v>64</v>
      </c>
      <c r="C98" s="54">
        <f t="shared" si="18"/>
        <v>64</v>
      </c>
      <c r="D98" s="10"/>
      <c r="E98" s="17"/>
      <c r="F98" s="18"/>
      <c r="G98" s="14"/>
      <c r="H98" s="67"/>
      <c r="I98" s="68"/>
      <c r="J98" s="72"/>
      <c r="K98" s="15" t="str">
        <f t="shared" si="21"/>
        <v/>
      </c>
      <c r="L98" s="57">
        <f t="shared" si="12"/>
        <v>0</v>
      </c>
      <c r="M98" s="79"/>
      <c r="N98" s="58" t="str">
        <f t="shared" si="13"/>
        <v/>
      </c>
      <c r="O98" s="190" t="str">
        <f t="shared" si="14"/>
        <v>Nợ HP</v>
      </c>
      <c r="P98" s="62" t="str">
        <f t="shared" si="15"/>
        <v>Nợ HP</v>
      </c>
      <c r="Q98" s="58">
        <f t="shared" si="19"/>
        <v>96</v>
      </c>
      <c r="R98" s="228" t="str">
        <f t="shared" si="16"/>
        <v>Nợ HP</v>
      </c>
    </row>
    <row r="99" spans="1:18" ht="24.75" customHeight="1">
      <c r="A99" s="54">
        <f t="shared" si="17"/>
        <v>97</v>
      </c>
      <c r="B99" s="16" t="str">
        <f t="shared" si="20"/>
        <v>65</v>
      </c>
      <c r="C99" s="54">
        <f t="shared" si="18"/>
        <v>65</v>
      </c>
      <c r="D99" s="10"/>
      <c r="E99" s="17"/>
      <c r="F99" s="18"/>
      <c r="G99" s="14"/>
      <c r="H99" s="67"/>
      <c r="I99" s="68"/>
      <c r="J99" s="72"/>
      <c r="K99" s="15" t="str">
        <f t="shared" si="21"/>
        <v/>
      </c>
      <c r="L99" s="57">
        <f t="shared" si="12"/>
        <v>0</v>
      </c>
      <c r="M99" s="79"/>
      <c r="N99" s="58" t="str">
        <f t="shared" si="13"/>
        <v/>
      </c>
      <c r="O99" s="190" t="str">
        <f t="shared" si="14"/>
        <v>Nợ HP</v>
      </c>
      <c r="P99" s="62" t="str">
        <f t="shared" si="15"/>
        <v>Nợ HP</v>
      </c>
      <c r="Q99" s="58">
        <f t="shared" si="19"/>
        <v>97</v>
      </c>
      <c r="R99" s="228" t="str">
        <f t="shared" si="16"/>
        <v>Nợ HP</v>
      </c>
    </row>
    <row r="100" spans="1:18" ht="24.75" customHeight="1">
      <c r="A100" s="54">
        <f t="shared" si="17"/>
        <v>98</v>
      </c>
      <c r="B100" s="16" t="str">
        <f t="shared" si="20"/>
        <v>66</v>
      </c>
      <c r="C100" s="54">
        <f t="shared" si="18"/>
        <v>66</v>
      </c>
      <c r="D100" s="10"/>
      <c r="E100" s="17"/>
      <c r="F100" s="18"/>
      <c r="G100" s="14"/>
      <c r="H100" s="67"/>
      <c r="I100" s="68"/>
      <c r="J100" s="72"/>
      <c r="K100" s="15" t="str">
        <f t="shared" si="21"/>
        <v/>
      </c>
      <c r="L100" s="57">
        <f t="shared" si="12"/>
        <v>0</v>
      </c>
      <c r="M100" s="79"/>
      <c r="N100" s="58" t="str">
        <f t="shared" si="13"/>
        <v/>
      </c>
      <c r="O100" s="190" t="str">
        <f t="shared" si="14"/>
        <v>Nợ HP</v>
      </c>
      <c r="P100" s="62" t="str">
        <f t="shared" si="15"/>
        <v>Nợ HP</v>
      </c>
      <c r="Q100" s="58">
        <f t="shared" si="19"/>
        <v>98</v>
      </c>
      <c r="R100" s="228" t="str">
        <f t="shared" si="16"/>
        <v>Nợ HP</v>
      </c>
    </row>
    <row r="101" spans="1:18" ht="24.75" customHeight="1">
      <c r="A101" s="54">
        <f t="shared" si="17"/>
        <v>99</v>
      </c>
      <c r="B101" s="16" t="str">
        <f t="shared" si="20"/>
        <v>67</v>
      </c>
      <c r="C101" s="54">
        <f t="shared" si="18"/>
        <v>67</v>
      </c>
      <c r="D101" s="10"/>
      <c r="E101" s="17"/>
      <c r="F101" s="18"/>
      <c r="G101" s="14"/>
      <c r="H101" s="67"/>
      <c r="I101" s="68"/>
      <c r="J101" s="72"/>
      <c r="K101" s="15" t="str">
        <f t="shared" si="21"/>
        <v/>
      </c>
      <c r="L101" s="57">
        <f t="shared" si="12"/>
        <v>0</v>
      </c>
      <c r="M101" s="79"/>
      <c r="N101" s="58" t="str">
        <f t="shared" si="13"/>
        <v/>
      </c>
      <c r="O101" s="190" t="str">
        <f t="shared" si="14"/>
        <v>Nợ HP</v>
      </c>
      <c r="P101" s="62" t="str">
        <f t="shared" si="15"/>
        <v>Nợ HP</v>
      </c>
      <c r="Q101" s="58">
        <f t="shared" si="19"/>
        <v>99</v>
      </c>
      <c r="R101" s="228" t="str">
        <f t="shared" si="16"/>
        <v>Nợ HP</v>
      </c>
    </row>
    <row r="102" spans="1:18" ht="24.75" customHeight="1">
      <c r="A102" s="54">
        <f t="shared" si="17"/>
        <v>100</v>
      </c>
      <c r="B102" s="16" t="str">
        <f t="shared" si="20"/>
        <v>68</v>
      </c>
      <c r="C102" s="54">
        <f t="shared" si="18"/>
        <v>68</v>
      </c>
      <c r="D102" s="10"/>
      <c r="E102" s="17"/>
      <c r="F102" s="18"/>
      <c r="G102" s="14"/>
      <c r="H102" s="67"/>
      <c r="I102" s="68"/>
      <c r="J102" s="72"/>
      <c r="K102" s="15" t="str">
        <f t="shared" si="21"/>
        <v/>
      </c>
      <c r="L102" s="57">
        <f t="shared" si="12"/>
        <v>0</v>
      </c>
      <c r="M102" s="79"/>
      <c r="N102" s="58" t="str">
        <f t="shared" si="13"/>
        <v/>
      </c>
      <c r="O102" s="190" t="str">
        <f t="shared" si="14"/>
        <v>Nợ HP</v>
      </c>
      <c r="P102" s="62" t="str">
        <f t="shared" si="15"/>
        <v>Nợ HP</v>
      </c>
      <c r="Q102" s="58">
        <f t="shared" si="19"/>
        <v>100</v>
      </c>
      <c r="R102" s="228" t="str">
        <f t="shared" si="16"/>
        <v>Nợ HP</v>
      </c>
    </row>
    <row r="103" spans="1:18" ht="24.75" customHeight="1">
      <c r="A103" s="54">
        <f t="shared" si="17"/>
        <v>101</v>
      </c>
      <c r="B103" s="16" t="str">
        <f t="shared" si="20"/>
        <v>69</v>
      </c>
      <c r="C103" s="54">
        <f t="shared" si="18"/>
        <v>69</v>
      </c>
      <c r="D103" s="10"/>
      <c r="E103" s="17"/>
      <c r="F103" s="18"/>
      <c r="G103" s="14"/>
      <c r="H103" s="67"/>
      <c r="I103" s="68"/>
      <c r="J103" s="72"/>
      <c r="K103" s="15" t="str">
        <f t="shared" si="21"/>
        <v/>
      </c>
      <c r="L103" s="57">
        <f t="shared" si="12"/>
        <v>0</v>
      </c>
      <c r="M103" s="79"/>
      <c r="N103" s="58" t="str">
        <f t="shared" si="13"/>
        <v/>
      </c>
      <c r="O103" s="190" t="str">
        <f t="shared" si="14"/>
        <v>Nợ HP</v>
      </c>
      <c r="P103" s="62" t="str">
        <f t="shared" si="15"/>
        <v>Nợ HP</v>
      </c>
      <c r="Q103" s="58">
        <f t="shared" si="19"/>
        <v>101</v>
      </c>
      <c r="R103" s="228" t="str">
        <f t="shared" si="16"/>
        <v>Nợ HP</v>
      </c>
    </row>
    <row r="104" spans="1:18" ht="24.75" customHeight="1">
      <c r="A104" s="54">
        <f t="shared" si="17"/>
        <v>102</v>
      </c>
      <c r="B104" s="16" t="str">
        <f t="shared" si="20"/>
        <v>70</v>
      </c>
      <c r="C104" s="54">
        <f t="shared" si="18"/>
        <v>70</v>
      </c>
      <c r="D104" s="10"/>
      <c r="E104" s="17"/>
      <c r="F104" s="18"/>
      <c r="G104" s="14"/>
      <c r="H104" s="67"/>
      <c r="I104" s="68"/>
      <c r="J104" s="72"/>
      <c r="K104" s="15" t="str">
        <f t="shared" si="21"/>
        <v/>
      </c>
      <c r="L104" s="57">
        <f t="shared" si="12"/>
        <v>0</v>
      </c>
      <c r="M104" s="79"/>
      <c r="N104" s="58" t="str">
        <f t="shared" si="13"/>
        <v/>
      </c>
      <c r="O104" s="190" t="str">
        <f t="shared" si="14"/>
        <v>Nợ HP</v>
      </c>
      <c r="P104" s="62" t="str">
        <f t="shared" si="15"/>
        <v>Nợ HP</v>
      </c>
      <c r="Q104" s="58">
        <f t="shared" si="19"/>
        <v>102</v>
      </c>
      <c r="R104" s="228" t="str">
        <f t="shared" si="16"/>
        <v>Nợ HP</v>
      </c>
    </row>
    <row r="105" spans="1:18" ht="24.75" customHeight="1">
      <c r="A105" s="54">
        <f t="shared" si="17"/>
        <v>103</v>
      </c>
      <c r="B105" s="16" t="str">
        <f t="shared" si="20"/>
        <v>71</v>
      </c>
      <c r="C105" s="54">
        <f t="shared" si="18"/>
        <v>71</v>
      </c>
      <c r="D105" s="10"/>
      <c r="E105" s="17"/>
      <c r="F105" s="18"/>
      <c r="G105" s="14"/>
      <c r="H105" s="67"/>
      <c r="I105" s="68"/>
      <c r="J105" s="72"/>
      <c r="K105" s="15" t="str">
        <f t="shared" si="21"/>
        <v/>
      </c>
      <c r="L105" s="57">
        <f t="shared" si="12"/>
        <v>0</v>
      </c>
      <c r="M105" s="79"/>
      <c r="N105" s="58" t="str">
        <f t="shared" si="13"/>
        <v/>
      </c>
      <c r="O105" s="190" t="str">
        <f t="shared" si="14"/>
        <v>Nợ HP</v>
      </c>
      <c r="P105" s="62" t="str">
        <f t="shared" si="15"/>
        <v>Nợ HP</v>
      </c>
      <c r="Q105" s="58">
        <f t="shared" si="19"/>
        <v>103</v>
      </c>
      <c r="R105" s="228" t="str">
        <f t="shared" si="16"/>
        <v>Nợ HP</v>
      </c>
    </row>
    <row r="106" spans="1:18" ht="24.75" customHeight="1">
      <c r="A106" s="54">
        <f t="shared" si="17"/>
        <v>104</v>
      </c>
      <c r="B106" s="16" t="str">
        <f t="shared" si="20"/>
        <v>72</v>
      </c>
      <c r="C106" s="54">
        <f t="shared" si="18"/>
        <v>72</v>
      </c>
      <c r="D106" s="10"/>
      <c r="E106" s="17"/>
      <c r="F106" s="18"/>
      <c r="G106" s="14"/>
      <c r="H106" s="67"/>
      <c r="I106" s="68"/>
      <c r="J106" s="72"/>
      <c r="K106" s="15" t="str">
        <f t="shared" si="21"/>
        <v/>
      </c>
      <c r="L106" s="57">
        <f t="shared" si="12"/>
        <v>0</v>
      </c>
      <c r="M106" s="79"/>
      <c r="N106" s="58" t="str">
        <f t="shared" si="13"/>
        <v/>
      </c>
      <c r="O106" s="190" t="str">
        <f t="shared" si="14"/>
        <v>Nợ HP</v>
      </c>
      <c r="P106" s="62" t="str">
        <f t="shared" si="15"/>
        <v>Nợ HP</v>
      </c>
      <c r="Q106" s="58">
        <f t="shared" si="19"/>
        <v>104</v>
      </c>
      <c r="R106" s="228" t="str">
        <f t="shared" si="16"/>
        <v>Nợ HP</v>
      </c>
    </row>
    <row r="107" spans="1:18" ht="24.75" customHeight="1">
      <c r="A107" s="54">
        <f t="shared" si="17"/>
        <v>105</v>
      </c>
      <c r="B107" s="16" t="str">
        <f t="shared" si="20"/>
        <v>73</v>
      </c>
      <c r="C107" s="54">
        <f t="shared" si="18"/>
        <v>73</v>
      </c>
      <c r="D107" s="10"/>
      <c r="E107" s="17"/>
      <c r="F107" s="18"/>
      <c r="G107" s="14"/>
      <c r="H107" s="67"/>
      <c r="I107" s="68"/>
      <c r="J107" s="72"/>
      <c r="K107" s="15" t="str">
        <f t="shared" si="21"/>
        <v/>
      </c>
      <c r="L107" s="57">
        <f t="shared" si="12"/>
        <v>0</v>
      </c>
      <c r="M107" s="79"/>
      <c r="N107" s="58" t="str">
        <f t="shared" si="13"/>
        <v/>
      </c>
      <c r="O107" s="190" t="str">
        <f t="shared" si="14"/>
        <v>Nợ HP</v>
      </c>
      <c r="P107" s="62" t="str">
        <f t="shared" si="15"/>
        <v>Nợ HP</v>
      </c>
      <c r="Q107" s="58">
        <f t="shared" si="19"/>
        <v>105</v>
      </c>
      <c r="R107" s="228" t="str">
        <f t="shared" si="16"/>
        <v>Nợ HP</v>
      </c>
    </row>
    <row r="108" spans="1:18" ht="24.75" customHeight="1">
      <c r="A108" s="54">
        <f t="shared" si="17"/>
        <v>106</v>
      </c>
      <c r="B108" s="16" t="str">
        <f t="shared" si="20"/>
        <v>74</v>
      </c>
      <c r="C108" s="54">
        <f t="shared" si="18"/>
        <v>74</v>
      </c>
      <c r="D108" s="10"/>
      <c r="E108" s="17"/>
      <c r="F108" s="18"/>
      <c r="G108" s="14"/>
      <c r="H108" s="67"/>
      <c r="I108" s="68"/>
      <c r="J108" s="72"/>
      <c r="K108" s="15" t="str">
        <f t="shared" si="21"/>
        <v/>
      </c>
      <c r="L108" s="57">
        <f t="shared" si="12"/>
        <v>0</v>
      </c>
      <c r="M108" s="79"/>
      <c r="N108" s="58" t="str">
        <f t="shared" si="13"/>
        <v/>
      </c>
      <c r="O108" s="190" t="str">
        <f t="shared" si="14"/>
        <v>Nợ HP</v>
      </c>
      <c r="P108" s="62" t="str">
        <f t="shared" si="15"/>
        <v>Nợ HP</v>
      </c>
      <c r="Q108" s="58">
        <f t="shared" si="19"/>
        <v>106</v>
      </c>
      <c r="R108" s="228" t="str">
        <f t="shared" si="16"/>
        <v>Nợ HP</v>
      </c>
    </row>
    <row r="109" spans="1:18" ht="24.75" customHeight="1">
      <c r="A109" s="54">
        <f t="shared" si="17"/>
        <v>107</v>
      </c>
      <c r="B109" s="16" t="str">
        <f t="shared" si="20"/>
        <v>75</v>
      </c>
      <c r="C109" s="54">
        <f t="shared" si="18"/>
        <v>75</v>
      </c>
      <c r="D109" s="10"/>
      <c r="E109" s="17"/>
      <c r="F109" s="18"/>
      <c r="G109" s="14"/>
      <c r="H109" s="67"/>
      <c r="I109" s="68"/>
      <c r="J109" s="72"/>
      <c r="K109" s="15" t="str">
        <f t="shared" si="21"/>
        <v/>
      </c>
      <c r="L109" s="57">
        <f t="shared" si="12"/>
        <v>0</v>
      </c>
      <c r="M109" s="79"/>
      <c r="N109" s="58" t="str">
        <f t="shared" si="13"/>
        <v/>
      </c>
      <c r="O109" s="190" t="str">
        <f t="shared" si="14"/>
        <v>Nợ HP</v>
      </c>
      <c r="P109" s="62" t="str">
        <f t="shared" si="15"/>
        <v>Nợ HP</v>
      </c>
      <c r="Q109" s="58">
        <f t="shared" si="19"/>
        <v>107</v>
      </c>
      <c r="R109" s="228" t="str">
        <f t="shared" si="16"/>
        <v>Nợ HP</v>
      </c>
    </row>
    <row r="110" spans="1:18" ht="24.75" customHeight="1">
      <c r="A110" s="54">
        <f t="shared" si="17"/>
        <v>108</v>
      </c>
      <c r="B110" s="16" t="str">
        <f t="shared" si="20"/>
        <v>76</v>
      </c>
      <c r="C110" s="54">
        <f t="shared" si="18"/>
        <v>76</v>
      </c>
      <c r="D110" s="10"/>
      <c r="E110" s="17"/>
      <c r="F110" s="18"/>
      <c r="G110" s="14"/>
      <c r="H110" s="67"/>
      <c r="I110" s="68"/>
      <c r="J110" s="72"/>
      <c r="K110" s="15" t="str">
        <f>I110&amp;J110</f>
        <v/>
      </c>
      <c r="L110" s="57">
        <f t="shared" si="12"/>
        <v>0</v>
      </c>
      <c r="M110" s="79"/>
      <c r="N110" s="58" t="str">
        <f t="shared" si="13"/>
        <v/>
      </c>
      <c r="O110" s="190" t="str">
        <f t="shared" si="14"/>
        <v>Nợ HP</v>
      </c>
      <c r="P110" s="62" t="str">
        <f t="shared" si="15"/>
        <v>Nợ HP</v>
      </c>
      <c r="Q110" s="58">
        <f t="shared" si="19"/>
        <v>108</v>
      </c>
      <c r="R110" s="228" t="str">
        <f t="shared" si="16"/>
        <v>Nợ HP</v>
      </c>
    </row>
    <row r="111" spans="1:18" ht="24.75" customHeight="1">
      <c r="A111" s="54">
        <f t="shared" si="17"/>
        <v>109</v>
      </c>
      <c r="B111" s="16" t="str">
        <f t="shared" si="20"/>
        <v>77</v>
      </c>
      <c r="C111" s="54">
        <f t="shared" si="18"/>
        <v>77</v>
      </c>
      <c r="D111" s="10"/>
      <c r="E111" s="17"/>
      <c r="F111" s="18"/>
      <c r="G111" s="14"/>
      <c r="H111" s="67"/>
      <c r="I111" s="68"/>
      <c r="J111" s="72"/>
      <c r="K111" s="15" t="str">
        <f>I111&amp;J111</f>
        <v/>
      </c>
      <c r="L111" s="57">
        <f t="shared" si="12"/>
        <v>0</v>
      </c>
      <c r="M111" s="79"/>
      <c r="N111" s="58" t="str">
        <f t="shared" si="13"/>
        <v/>
      </c>
      <c r="O111" s="190" t="str">
        <f t="shared" si="14"/>
        <v>Nợ HP</v>
      </c>
      <c r="P111" s="62" t="str">
        <f t="shared" si="15"/>
        <v>Nợ HP</v>
      </c>
      <c r="Q111" s="58">
        <f t="shared" si="19"/>
        <v>109</v>
      </c>
      <c r="R111" s="228" t="str">
        <f t="shared" si="16"/>
        <v>Nợ HP</v>
      </c>
    </row>
    <row r="112" spans="1:18" ht="24.75" customHeight="1">
      <c r="A112" s="54">
        <f t="shared" si="17"/>
        <v>110</v>
      </c>
      <c r="B112" s="16" t="str">
        <f t="shared" si="20"/>
        <v>78</v>
      </c>
      <c r="C112" s="54">
        <f t="shared" si="18"/>
        <v>78</v>
      </c>
      <c r="D112" s="10"/>
      <c r="E112" s="17"/>
      <c r="F112" s="18"/>
      <c r="G112" s="14"/>
      <c r="H112" s="67"/>
      <c r="I112" s="68"/>
      <c r="J112" s="72"/>
      <c r="K112" s="15" t="str">
        <f t="shared" si="21"/>
        <v/>
      </c>
      <c r="L112" s="57">
        <f t="shared" si="12"/>
        <v>0</v>
      </c>
      <c r="M112" s="79"/>
      <c r="N112" s="58" t="str">
        <f t="shared" si="13"/>
        <v/>
      </c>
      <c r="O112" s="190" t="str">
        <f t="shared" si="14"/>
        <v>Nợ HP</v>
      </c>
      <c r="P112" s="62" t="str">
        <f t="shared" si="15"/>
        <v>Nợ HP</v>
      </c>
      <c r="Q112" s="58">
        <f t="shared" si="19"/>
        <v>110</v>
      </c>
      <c r="R112" s="228" t="str">
        <f t="shared" si="16"/>
        <v>Nợ HP</v>
      </c>
    </row>
    <row r="113" spans="1:18" ht="24.75" customHeight="1">
      <c r="A113" s="54">
        <f t="shared" si="17"/>
        <v>111</v>
      </c>
      <c r="B113" s="16" t="str">
        <f t="shared" si="20"/>
        <v>79</v>
      </c>
      <c r="C113" s="54">
        <f t="shared" si="18"/>
        <v>79</v>
      </c>
      <c r="D113" s="10"/>
      <c r="E113" s="17"/>
      <c r="F113" s="18"/>
      <c r="G113" s="14"/>
      <c r="H113" s="67"/>
      <c r="I113" s="68"/>
      <c r="J113" s="72"/>
      <c r="K113" s="15" t="str">
        <f t="shared" si="21"/>
        <v/>
      </c>
      <c r="L113" s="57">
        <f t="shared" si="12"/>
        <v>0</v>
      </c>
      <c r="M113" s="79"/>
      <c r="N113" s="58" t="str">
        <f t="shared" si="13"/>
        <v/>
      </c>
      <c r="O113" s="190" t="str">
        <f t="shared" si="14"/>
        <v>Nợ HP</v>
      </c>
      <c r="P113" s="62" t="str">
        <f t="shared" si="15"/>
        <v>Nợ HP</v>
      </c>
      <c r="Q113" s="58">
        <f t="shared" si="19"/>
        <v>111</v>
      </c>
      <c r="R113" s="228" t="str">
        <f t="shared" si="16"/>
        <v>Nợ HP</v>
      </c>
    </row>
    <row r="114" spans="1:18" ht="24.75" customHeight="1">
      <c r="A114" s="54">
        <f t="shared" si="17"/>
        <v>112</v>
      </c>
      <c r="B114" s="16" t="str">
        <f t="shared" si="20"/>
        <v>80</v>
      </c>
      <c r="C114" s="54">
        <f t="shared" si="18"/>
        <v>80</v>
      </c>
      <c r="D114" s="10"/>
      <c r="E114" s="17"/>
      <c r="F114" s="18"/>
      <c r="G114" s="14"/>
      <c r="H114" s="67"/>
      <c r="I114" s="68"/>
      <c r="J114" s="72"/>
      <c r="K114" s="15" t="str">
        <f t="shared" si="21"/>
        <v/>
      </c>
      <c r="L114" s="57">
        <f t="shared" si="12"/>
        <v>0</v>
      </c>
      <c r="M114" s="79"/>
      <c r="N114" s="58" t="str">
        <f t="shared" si="13"/>
        <v/>
      </c>
      <c r="O114" s="190" t="str">
        <f t="shared" si="14"/>
        <v>Nợ HP</v>
      </c>
      <c r="P114" s="62" t="str">
        <f t="shared" si="15"/>
        <v>Nợ HP</v>
      </c>
      <c r="Q114" s="58">
        <f t="shared" si="19"/>
        <v>112</v>
      </c>
      <c r="R114" s="228" t="str">
        <f t="shared" si="16"/>
        <v>Nợ HP</v>
      </c>
    </row>
    <row r="115" spans="1:18" ht="24.75" customHeight="1">
      <c r="A115" s="54">
        <f t="shared" si="17"/>
        <v>113</v>
      </c>
      <c r="B115" s="16" t="str">
        <f t="shared" si="20"/>
        <v>81</v>
      </c>
      <c r="C115" s="54">
        <f t="shared" si="18"/>
        <v>81</v>
      </c>
      <c r="D115" s="10"/>
      <c r="E115" s="17"/>
      <c r="F115" s="18"/>
      <c r="G115" s="14"/>
      <c r="H115" s="67"/>
      <c r="I115" s="68"/>
      <c r="J115" s="72"/>
      <c r="K115" s="15" t="str">
        <f t="shared" si="21"/>
        <v/>
      </c>
      <c r="L115" s="57">
        <f t="shared" si="12"/>
        <v>0</v>
      </c>
      <c r="M115" s="79"/>
      <c r="N115" s="58" t="str">
        <f t="shared" si="13"/>
        <v/>
      </c>
      <c r="O115" s="190" t="str">
        <f t="shared" si="14"/>
        <v>Nợ HP</v>
      </c>
      <c r="P115" s="62" t="str">
        <f t="shared" si="15"/>
        <v>Nợ HP</v>
      </c>
      <c r="Q115" s="58">
        <f t="shared" si="19"/>
        <v>113</v>
      </c>
      <c r="R115" s="228" t="str">
        <f t="shared" si="16"/>
        <v>Nợ HP</v>
      </c>
    </row>
    <row r="116" spans="1:18" ht="24.75" customHeight="1">
      <c r="A116" s="54">
        <f t="shared" si="17"/>
        <v>114</v>
      </c>
      <c r="B116" s="16" t="str">
        <f t="shared" si="20"/>
        <v>82</v>
      </c>
      <c r="C116" s="54">
        <f t="shared" si="18"/>
        <v>82</v>
      </c>
      <c r="D116" s="10"/>
      <c r="E116" s="17"/>
      <c r="F116" s="18"/>
      <c r="G116" s="14"/>
      <c r="H116" s="67"/>
      <c r="I116" s="68"/>
      <c r="J116" s="72"/>
      <c r="K116" s="15" t="str">
        <f t="shared" si="21"/>
        <v/>
      </c>
      <c r="L116" s="57">
        <f t="shared" si="12"/>
        <v>0</v>
      </c>
      <c r="M116" s="79"/>
      <c r="N116" s="58" t="str">
        <f t="shared" si="13"/>
        <v/>
      </c>
      <c r="O116" s="190" t="str">
        <f t="shared" si="14"/>
        <v>Nợ HP</v>
      </c>
      <c r="P116" s="62" t="str">
        <f t="shared" si="15"/>
        <v>Nợ HP</v>
      </c>
      <c r="Q116" s="58">
        <f t="shared" si="19"/>
        <v>114</v>
      </c>
      <c r="R116" s="228" t="str">
        <f t="shared" si="16"/>
        <v>Nợ HP</v>
      </c>
    </row>
    <row r="117" spans="1:18" ht="24.75" customHeight="1">
      <c r="A117" s="54">
        <f t="shared" si="17"/>
        <v>115</v>
      </c>
      <c r="B117" s="16" t="str">
        <f t="shared" si="20"/>
        <v>83</v>
      </c>
      <c r="C117" s="54">
        <f t="shared" si="18"/>
        <v>83</v>
      </c>
      <c r="D117" s="10"/>
      <c r="E117" s="17"/>
      <c r="F117" s="18"/>
      <c r="G117" s="14"/>
      <c r="H117" s="67"/>
      <c r="I117" s="68"/>
      <c r="J117" s="72"/>
      <c r="K117" s="15" t="str">
        <f t="shared" si="21"/>
        <v/>
      </c>
      <c r="L117" s="57">
        <f t="shared" si="12"/>
        <v>0</v>
      </c>
      <c r="M117" s="79"/>
      <c r="N117" s="58" t="str">
        <f t="shared" si="13"/>
        <v/>
      </c>
      <c r="O117" s="190" t="str">
        <f t="shared" si="14"/>
        <v>Nợ HP</v>
      </c>
      <c r="P117" s="62" t="str">
        <f t="shared" si="15"/>
        <v>Nợ HP</v>
      </c>
      <c r="Q117" s="58">
        <f t="shared" si="19"/>
        <v>115</v>
      </c>
      <c r="R117" s="228" t="str">
        <f t="shared" si="16"/>
        <v>Nợ HP</v>
      </c>
    </row>
    <row r="118" spans="1:18" ht="24.75" customHeight="1">
      <c r="A118" s="54">
        <f t="shared" si="17"/>
        <v>116</v>
      </c>
      <c r="B118" s="16" t="str">
        <f t="shared" si="20"/>
        <v>84</v>
      </c>
      <c r="C118" s="54">
        <f t="shared" si="18"/>
        <v>84</v>
      </c>
      <c r="D118" s="10"/>
      <c r="E118" s="17"/>
      <c r="F118" s="18"/>
      <c r="G118" s="14"/>
      <c r="H118" s="70"/>
      <c r="I118" s="68"/>
      <c r="J118" s="72"/>
      <c r="K118" s="15" t="str">
        <f t="shared" si="21"/>
        <v/>
      </c>
      <c r="L118" s="57">
        <f t="shared" si="12"/>
        <v>0</v>
      </c>
      <c r="M118" s="79"/>
      <c r="N118" s="58" t="str">
        <f t="shared" si="13"/>
        <v/>
      </c>
      <c r="O118" s="190" t="str">
        <f t="shared" si="14"/>
        <v>Nợ HP</v>
      </c>
      <c r="P118" s="62" t="str">
        <f t="shared" si="15"/>
        <v>Nợ HP</v>
      </c>
      <c r="Q118" s="58">
        <f t="shared" si="19"/>
        <v>116</v>
      </c>
      <c r="R118" s="228" t="str">
        <f t="shared" si="16"/>
        <v>Nợ HP</v>
      </c>
    </row>
    <row r="119" spans="1:18" ht="24.75" customHeight="1">
      <c r="A119" s="54">
        <f t="shared" si="17"/>
        <v>117</v>
      </c>
      <c r="B119" s="16" t="str">
        <f t="shared" si="20"/>
        <v>85</v>
      </c>
      <c r="C119" s="54">
        <f t="shared" si="18"/>
        <v>85</v>
      </c>
      <c r="D119" s="10"/>
      <c r="E119" s="17"/>
      <c r="F119" s="18"/>
      <c r="G119" s="14"/>
      <c r="H119" s="70"/>
      <c r="I119" s="68"/>
      <c r="J119" s="72"/>
      <c r="K119" s="15" t="str">
        <f t="shared" si="21"/>
        <v/>
      </c>
      <c r="L119" s="57">
        <f t="shared" si="12"/>
        <v>0</v>
      </c>
      <c r="M119" s="79"/>
      <c r="N119" s="58" t="str">
        <f t="shared" si="13"/>
        <v/>
      </c>
      <c r="O119" s="190" t="str">
        <f t="shared" si="14"/>
        <v>Nợ HP</v>
      </c>
      <c r="P119" s="62" t="str">
        <f t="shared" si="15"/>
        <v>Nợ HP</v>
      </c>
      <c r="Q119" s="58">
        <f t="shared" si="19"/>
        <v>117</v>
      </c>
      <c r="R119" s="228" t="str">
        <f t="shared" si="16"/>
        <v>Nợ HP</v>
      </c>
    </row>
    <row r="120" spans="1:18" ht="24.75" customHeight="1">
      <c r="A120" s="54">
        <f t="shared" si="17"/>
        <v>118</v>
      </c>
      <c r="B120" s="16" t="str">
        <f t="shared" si="20"/>
        <v>86</v>
      </c>
      <c r="C120" s="54">
        <f t="shared" si="18"/>
        <v>86</v>
      </c>
      <c r="D120" s="10"/>
      <c r="E120" s="17"/>
      <c r="F120" s="18"/>
      <c r="G120" s="14"/>
      <c r="H120" s="70"/>
      <c r="I120" s="68"/>
      <c r="J120" s="72"/>
      <c r="K120" s="15" t="str">
        <f t="shared" si="21"/>
        <v/>
      </c>
      <c r="L120" s="57">
        <f t="shared" si="12"/>
        <v>0</v>
      </c>
      <c r="M120" s="79"/>
      <c r="N120" s="58" t="str">
        <f t="shared" si="13"/>
        <v/>
      </c>
      <c r="O120" s="190" t="str">
        <f t="shared" si="14"/>
        <v>Nợ HP</v>
      </c>
      <c r="P120" s="62" t="str">
        <f t="shared" si="15"/>
        <v>Nợ HP</v>
      </c>
      <c r="Q120" s="58">
        <f t="shared" si="19"/>
        <v>118</v>
      </c>
      <c r="R120" s="228" t="str">
        <f t="shared" si="16"/>
        <v>Nợ HP</v>
      </c>
    </row>
    <row r="121" spans="1:18" ht="24.75" customHeight="1">
      <c r="A121" s="54">
        <f t="shared" si="17"/>
        <v>119</v>
      </c>
      <c r="B121" s="16" t="str">
        <f t="shared" si="20"/>
        <v>87</v>
      </c>
      <c r="C121" s="54">
        <f t="shared" si="18"/>
        <v>87</v>
      </c>
      <c r="D121" s="10"/>
      <c r="E121" s="17"/>
      <c r="F121" s="18"/>
      <c r="G121" s="14"/>
      <c r="H121" s="70"/>
      <c r="I121" s="68"/>
      <c r="J121" s="72"/>
      <c r="K121" s="15" t="str">
        <f t="shared" si="21"/>
        <v/>
      </c>
      <c r="L121" s="57">
        <f t="shared" si="12"/>
        <v>0</v>
      </c>
      <c r="M121" s="79"/>
      <c r="N121" s="58" t="str">
        <f t="shared" si="13"/>
        <v/>
      </c>
      <c r="O121" s="190" t="str">
        <f t="shared" si="14"/>
        <v>Nợ HP</v>
      </c>
      <c r="P121" s="62" t="str">
        <f t="shared" si="15"/>
        <v>Nợ HP</v>
      </c>
      <c r="Q121" s="58">
        <f t="shared" si="19"/>
        <v>119</v>
      </c>
      <c r="R121" s="228" t="str">
        <f t="shared" si="16"/>
        <v>Nợ HP</v>
      </c>
    </row>
    <row r="122" spans="1:18" ht="24.75" customHeight="1">
      <c r="A122" s="54">
        <f t="shared" si="17"/>
        <v>120</v>
      </c>
      <c r="B122" s="16" t="str">
        <f t="shared" si="20"/>
        <v>88</v>
      </c>
      <c r="C122" s="54">
        <f t="shared" si="18"/>
        <v>88</v>
      </c>
      <c r="D122" s="10"/>
      <c r="E122" s="17"/>
      <c r="F122" s="18"/>
      <c r="G122" s="14"/>
      <c r="H122" s="70"/>
      <c r="I122" s="68"/>
      <c r="J122" s="72"/>
      <c r="K122" s="15" t="str">
        <f t="shared" si="21"/>
        <v/>
      </c>
      <c r="L122" s="57">
        <f t="shared" si="12"/>
        <v>0</v>
      </c>
      <c r="M122" s="79"/>
      <c r="N122" s="58" t="str">
        <f t="shared" si="13"/>
        <v/>
      </c>
      <c r="O122" s="190" t="str">
        <f t="shared" si="14"/>
        <v>Nợ HP</v>
      </c>
      <c r="P122" s="62" t="str">
        <f t="shared" si="15"/>
        <v>Nợ HP</v>
      </c>
      <c r="Q122" s="58">
        <f t="shared" si="19"/>
        <v>120</v>
      </c>
      <c r="R122" s="228" t="str">
        <f t="shared" si="16"/>
        <v>Nợ HP</v>
      </c>
    </row>
    <row r="123" spans="1:18" ht="24.75" customHeight="1">
      <c r="A123" s="54">
        <f t="shared" si="17"/>
        <v>121</v>
      </c>
      <c r="B123" s="16" t="str">
        <f t="shared" si="20"/>
        <v>89</v>
      </c>
      <c r="C123" s="54">
        <f t="shared" si="18"/>
        <v>89</v>
      </c>
      <c r="D123" s="10"/>
      <c r="E123" s="17"/>
      <c r="F123" s="18"/>
      <c r="G123" s="14"/>
      <c r="H123" s="70"/>
      <c r="I123" s="68"/>
      <c r="J123" s="72"/>
      <c r="K123" s="15" t="str">
        <f t="shared" si="21"/>
        <v/>
      </c>
      <c r="L123" s="57">
        <f t="shared" si="12"/>
        <v>0</v>
      </c>
      <c r="M123" s="79"/>
      <c r="N123" s="58" t="str">
        <f t="shared" si="13"/>
        <v/>
      </c>
      <c r="O123" s="190" t="str">
        <f t="shared" si="14"/>
        <v>Nợ HP</v>
      </c>
      <c r="P123" s="62" t="str">
        <f t="shared" si="15"/>
        <v>Nợ HP</v>
      </c>
      <c r="Q123" s="58">
        <f t="shared" si="19"/>
        <v>121</v>
      </c>
      <c r="R123" s="228" t="str">
        <f t="shared" si="16"/>
        <v>Nợ HP</v>
      </c>
    </row>
    <row r="124" spans="1:18" ht="24.75" customHeight="1">
      <c r="A124" s="54">
        <f t="shared" si="17"/>
        <v>122</v>
      </c>
      <c r="B124" s="16" t="str">
        <f t="shared" si="20"/>
        <v>90</v>
      </c>
      <c r="C124" s="54">
        <f t="shared" si="18"/>
        <v>90</v>
      </c>
      <c r="D124" s="10"/>
      <c r="E124" s="17"/>
      <c r="F124" s="18"/>
      <c r="G124" s="14"/>
      <c r="H124" s="70"/>
      <c r="I124" s="68"/>
      <c r="J124" s="72"/>
      <c r="K124" s="15" t="str">
        <f t="shared" si="21"/>
        <v/>
      </c>
      <c r="L124" s="57">
        <f t="shared" si="12"/>
        <v>0</v>
      </c>
      <c r="M124" s="79"/>
      <c r="N124" s="58" t="str">
        <f t="shared" si="13"/>
        <v/>
      </c>
      <c r="O124" s="190" t="str">
        <f t="shared" si="14"/>
        <v>Nợ HP</v>
      </c>
      <c r="P124" s="62" t="str">
        <f t="shared" si="15"/>
        <v>Nợ HP</v>
      </c>
      <c r="Q124" s="58">
        <f t="shared" si="19"/>
        <v>122</v>
      </c>
      <c r="R124" s="228" t="str">
        <f t="shared" si="16"/>
        <v>Nợ HP</v>
      </c>
    </row>
    <row r="125" spans="1:18" ht="24.75" customHeight="1">
      <c r="A125" s="54">
        <f t="shared" si="17"/>
        <v>123</v>
      </c>
      <c r="B125" s="16" t="str">
        <f t="shared" si="20"/>
        <v>91</v>
      </c>
      <c r="C125" s="54">
        <f t="shared" si="18"/>
        <v>91</v>
      </c>
      <c r="D125" s="10"/>
      <c r="E125" s="17"/>
      <c r="F125" s="18"/>
      <c r="G125" s="14"/>
      <c r="H125" s="70"/>
      <c r="I125" s="68"/>
      <c r="J125" s="72"/>
      <c r="K125" s="15" t="str">
        <f t="shared" si="21"/>
        <v/>
      </c>
      <c r="L125" s="57">
        <f t="shared" si="12"/>
        <v>0</v>
      </c>
      <c r="M125" s="79"/>
      <c r="N125" s="58" t="str">
        <f t="shared" ref="N125:N188" si="22">IF(M125&lt;&gt;0,"Học Ghép","")</f>
        <v/>
      </c>
      <c r="O125" s="190" t="str">
        <f t="shared" si="14"/>
        <v>Nợ HP</v>
      </c>
      <c r="P125" s="62" t="str">
        <f t="shared" si="15"/>
        <v>Nợ HP</v>
      </c>
      <c r="Q125" s="58">
        <f t="shared" si="19"/>
        <v>123</v>
      </c>
      <c r="R125" s="228" t="str">
        <f t="shared" si="16"/>
        <v>Nợ HP</v>
      </c>
    </row>
    <row r="126" spans="1:18" ht="24.75" customHeight="1">
      <c r="A126" s="54">
        <f t="shared" si="17"/>
        <v>124</v>
      </c>
      <c r="B126" s="16" t="str">
        <f t="shared" si="20"/>
        <v>92</v>
      </c>
      <c r="C126" s="54">
        <f t="shared" si="18"/>
        <v>92</v>
      </c>
      <c r="D126" s="10"/>
      <c r="E126" s="17"/>
      <c r="F126" s="18"/>
      <c r="G126" s="14"/>
      <c r="H126" s="70"/>
      <c r="I126" s="68"/>
      <c r="J126" s="72"/>
      <c r="K126" s="15" t="str">
        <f t="shared" si="21"/>
        <v/>
      </c>
      <c r="L126" s="57">
        <f t="shared" si="12"/>
        <v>0</v>
      </c>
      <c r="M126" s="79"/>
      <c r="N126" s="58" t="str">
        <f t="shared" si="22"/>
        <v/>
      </c>
      <c r="O126" s="190" t="str">
        <f t="shared" si="14"/>
        <v>Nợ HP</v>
      </c>
      <c r="P126" s="62" t="str">
        <f t="shared" si="15"/>
        <v>Nợ HP</v>
      </c>
      <c r="Q126" s="58">
        <f t="shared" si="19"/>
        <v>124</v>
      </c>
      <c r="R126" s="228" t="str">
        <f t="shared" si="16"/>
        <v>Nợ HP</v>
      </c>
    </row>
    <row r="127" spans="1:18" ht="24.75" customHeight="1">
      <c r="A127" s="54">
        <f t="shared" si="17"/>
        <v>125</v>
      </c>
      <c r="B127" s="16" t="str">
        <f t="shared" si="20"/>
        <v>93</v>
      </c>
      <c r="C127" s="54">
        <f t="shared" si="18"/>
        <v>93</v>
      </c>
      <c r="D127" s="10"/>
      <c r="E127" s="17"/>
      <c r="F127" s="18"/>
      <c r="G127" s="14"/>
      <c r="H127" s="70"/>
      <c r="I127" s="68"/>
      <c r="J127" s="72"/>
      <c r="K127" s="15" t="str">
        <f t="shared" si="21"/>
        <v/>
      </c>
      <c r="L127" s="57">
        <f t="shared" si="12"/>
        <v>0</v>
      </c>
      <c r="M127" s="79"/>
      <c r="N127" s="58" t="str">
        <f t="shared" si="22"/>
        <v/>
      </c>
      <c r="O127" s="190" t="str">
        <f t="shared" si="14"/>
        <v>Nợ HP</v>
      </c>
      <c r="P127" s="62" t="str">
        <f t="shared" si="15"/>
        <v>Nợ HP</v>
      </c>
      <c r="Q127" s="58">
        <f t="shared" si="19"/>
        <v>125</v>
      </c>
      <c r="R127" s="228" t="str">
        <f t="shared" si="16"/>
        <v>Nợ HP</v>
      </c>
    </row>
    <row r="128" spans="1:18" ht="24.75" customHeight="1">
      <c r="A128" s="54">
        <f t="shared" si="17"/>
        <v>126</v>
      </c>
      <c r="B128" s="16" t="str">
        <f t="shared" si="20"/>
        <v>94</v>
      </c>
      <c r="C128" s="54">
        <f t="shared" si="18"/>
        <v>94</v>
      </c>
      <c r="D128" s="10"/>
      <c r="E128" s="17"/>
      <c r="F128" s="18"/>
      <c r="G128" s="14"/>
      <c r="H128" s="70"/>
      <c r="I128" s="68"/>
      <c r="J128" s="72"/>
      <c r="K128" s="15" t="str">
        <f t="shared" si="21"/>
        <v/>
      </c>
      <c r="L128" s="57">
        <f t="shared" si="12"/>
        <v>0</v>
      </c>
      <c r="M128" s="79"/>
      <c r="N128" s="58" t="str">
        <f t="shared" si="22"/>
        <v/>
      </c>
      <c r="O128" s="190" t="str">
        <f t="shared" si="14"/>
        <v>Nợ HP</v>
      </c>
      <c r="P128" s="62" t="str">
        <f t="shared" si="15"/>
        <v>Nợ HP</v>
      </c>
      <c r="Q128" s="58">
        <f t="shared" si="19"/>
        <v>126</v>
      </c>
      <c r="R128" s="228" t="str">
        <f t="shared" si="16"/>
        <v>Nợ HP</v>
      </c>
    </row>
    <row r="129" spans="1:18" ht="24.75" customHeight="1">
      <c r="A129" s="54">
        <f t="shared" si="17"/>
        <v>127</v>
      </c>
      <c r="B129" s="16" t="str">
        <f t="shared" si="20"/>
        <v>95</v>
      </c>
      <c r="C129" s="54">
        <f t="shared" si="18"/>
        <v>95</v>
      </c>
      <c r="D129" s="10"/>
      <c r="E129" s="17"/>
      <c r="F129" s="18"/>
      <c r="G129" s="14"/>
      <c r="H129" s="70"/>
      <c r="I129" s="68"/>
      <c r="J129" s="72"/>
      <c r="K129" s="15" t="str">
        <f t="shared" si="21"/>
        <v/>
      </c>
      <c r="L129" s="57">
        <f t="shared" si="12"/>
        <v>0</v>
      </c>
      <c r="M129" s="79"/>
      <c r="N129" s="58" t="str">
        <f t="shared" si="22"/>
        <v/>
      </c>
      <c r="O129" s="190" t="str">
        <f t="shared" si="14"/>
        <v>Nợ HP</v>
      </c>
      <c r="P129" s="62" t="str">
        <f t="shared" si="15"/>
        <v>Nợ HP</v>
      </c>
      <c r="Q129" s="58">
        <f t="shared" si="19"/>
        <v>127</v>
      </c>
      <c r="R129" s="228" t="str">
        <f t="shared" si="16"/>
        <v>Nợ HP</v>
      </c>
    </row>
    <row r="130" spans="1:18" ht="24.75" customHeight="1">
      <c r="A130" s="54">
        <f t="shared" si="17"/>
        <v>128</v>
      </c>
      <c r="B130" s="16" t="str">
        <f t="shared" si="20"/>
        <v>96</v>
      </c>
      <c r="C130" s="54">
        <f t="shared" si="18"/>
        <v>96</v>
      </c>
      <c r="D130" s="10"/>
      <c r="E130" s="17"/>
      <c r="F130" s="18"/>
      <c r="G130" s="14"/>
      <c r="H130" s="70"/>
      <c r="I130" s="68"/>
      <c r="J130" s="72"/>
      <c r="K130" s="15" t="str">
        <f t="shared" si="21"/>
        <v/>
      </c>
      <c r="L130" s="57">
        <f t="shared" si="12"/>
        <v>0</v>
      </c>
      <c r="M130" s="79"/>
      <c r="N130" s="58" t="str">
        <f t="shared" si="22"/>
        <v/>
      </c>
      <c r="O130" s="190" t="str">
        <f t="shared" si="14"/>
        <v>Nợ HP</v>
      </c>
      <c r="P130" s="62" t="str">
        <f t="shared" si="15"/>
        <v>Nợ HP</v>
      </c>
      <c r="Q130" s="58">
        <f t="shared" si="19"/>
        <v>128</v>
      </c>
      <c r="R130" s="228" t="str">
        <f t="shared" si="16"/>
        <v>Nợ HP</v>
      </c>
    </row>
    <row r="131" spans="1:18" ht="24.75" customHeight="1">
      <c r="A131" s="54">
        <f t="shared" si="17"/>
        <v>129</v>
      </c>
      <c r="B131" s="16" t="str">
        <f t="shared" si="20"/>
        <v>97</v>
      </c>
      <c r="C131" s="54">
        <f t="shared" si="18"/>
        <v>97</v>
      </c>
      <c r="D131" s="10"/>
      <c r="E131" s="17"/>
      <c r="F131" s="18"/>
      <c r="G131" s="14"/>
      <c r="H131" s="70"/>
      <c r="I131" s="68"/>
      <c r="J131" s="72"/>
      <c r="K131" s="15" t="str">
        <f t="shared" si="21"/>
        <v/>
      </c>
      <c r="L131" s="57">
        <f t="shared" ref="L131:L194" si="23">COUNTIF($D$3:$D$1049,D131)</f>
        <v>0</v>
      </c>
      <c r="M131" s="79"/>
      <c r="N131" s="58" t="str">
        <f t="shared" si="22"/>
        <v/>
      </c>
      <c r="O131" s="190" t="str">
        <f t="shared" si="14"/>
        <v>Nợ HP</v>
      </c>
      <c r="P131" s="62" t="str">
        <f t="shared" si="15"/>
        <v>Nợ HP</v>
      </c>
      <c r="Q131" s="58">
        <f t="shared" si="19"/>
        <v>129</v>
      </c>
      <c r="R131" s="228" t="str">
        <f t="shared" si="16"/>
        <v>Nợ HP</v>
      </c>
    </row>
    <row r="132" spans="1:18" ht="24.75" customHeight="1">
      <c r="A132" s="54">
        <f t="shared" si="17"/>
        <v>130</v>
      </c>
      <c r="B132" s="16" t="str">
        <f t="shared" si="20"/>
        <v>98</v>
      </c>
      <c r="C132" s="54">
        <f t="shared" si="18"/>
        <v>98</v>
      </c>
      <c r="D132" s="10"/>
      <c r="E132" s="17"/>
      <c r="F132" s="18"/>
      <c r="G132" s="14"/>
      <c r="H132" s="70"/>
      <c r="I132" s="68"/>
      <c r="J132" s="72"/>
      <c r="K132" s="15" t="str">
        <f t="shared" si="21"/>
        <v/>
      </c>
      <c r="L132" s="57">
        <f t="shared" si="23"/>
        <v>0</v>
      </c>
      <c r="M132" s="79"/>
      <c r="N132" s="58" t="str">
        <f t="shared" si="22"/>
        <v/>
      </c>
      <c r="O132" s="190" t="str">
        <f t="shared" ref="O132:O195" si="24">R132</f>
        <v>Nợ HP</v>
      </c>
      <c r="P132" s="62" t="str">
        <f t="shared" ref="P132:P195" si="25">IF(M132&lt;&gt;0,M132,O132)</f>
        <v>Nợ HP</v>
      </c>
      <c r="Q132" s="58">
        <f t="shared" si="19"/>
        <v>130</v>
      </c>
      <c r="R132" s="228" t="str">
        <f t="shared" ref="R132:R195" si="26">IF(OR(ISNA(S132),S132=""),"Nợ HP","")</f>
        <v>Nợ HP</v>
      </c>
    </row>
    <row r="133" spans="1:18" ht="24.75" customHeight="1">
      <c r="A133" s="54">
        <f t="shared" ref="A133:A196" si="27">A132+1</f>
        <v>131</v>
      </c>
      <c r="B133" s="16" t="str">
        <f t="shared" si="20"/>
        <v>99</v>
      </c>
      <c r="C133" s="54">
        <f t="shared" ref="C133:C196" si="28">IF(H133&lt;&gt;H132,1,C132+1)</f>
        <v>99</v>
      </c>
      <c r="D133" s="10"/>
      <c r="E133" s="17"/>
      <c r="F133" s="18"/>
      <c r="G133" s="14"/>
      <c r="H133" s="70"/>
      <c r="I133" s="68"/>
      <c r="J133" s="72"/>
      <c r="K133" s="15" t="str">
        <f t="shared" si="21"/>
        <v/>
      </c>
      <c r="L133" s="57">
        <f t="shared" si="23"/>
        <v>0</v>
      </c>
      <c r="M133" s="79"/>
      <c r="N133" s="58" t="str">
        <f t="shared" si="22"/>
        <v/>
      </c>
      <c r="O133" s="190" t="str">
        <f t="shared" si="24"/>
        <v>Nợ HP</v>
      </c>
      <c r="P133" s="62" t="str">
        <f t="shared" si="25"/>
        <v>Nợ HP</v>
      </c>
      <c r="Q133" s="58">
        <f t="shared" ref="Q133:Q196" si="29">Q132+1</f>
        <v>131</v>
      </c>
      <c r="R133" s="228" t="str">
        <f t="shared" si="26"/>
        <v>Nợ HP</v>
      </c>
    </row>
    <row r="134" spans="1:18" ht="24.75" customHeight="1">
      <c r="A134" s="54">
        <f t="shared" si="27"/>
        <v>132</v>
      </c>
      <c r="B134" s="16" t="str">
        <f t="shared" si="20"/>
        <v>100</v>
      </c>
      <c r="C134" s="54">
        <f t="shared" si="28"/>
        <v>100</v>
      </c>
      <c r="D134" s="10"/>
      <c r="E134" s="17"/>
      <c r="F134" s="18"/>
      <c r="G134" s="14"/>
      <c r="H134" s="70"/>
      <c r="I134" s="68"/>
      <c r="J134" s="72"/>
      <c r="K134" s="15" t="str">
        <f t="shared" si="21"/>
        <v/>
      </c>
      <c r="L134" s="57">
        <f t="shared" si="23"/>
        <v>0</v>
      </c>
      <c r="M134" s="79"/>
      <c r="N134" s="58" t="str">
        <f t="shared" si="22"/>
        <v/>
      </c>
      <c r="O134" s="190" t="str">
        <f t="shared" si="24"/>
        <v>Nợ HP</v>
      </c>
      <c r="P134" s="62" t="str">
        <f t="shared" si="25"/>
        <v>Nợ HP</v>
      </c>
      <c r="Q134" s="58">
        <f t="shared" si="29"/>
        <v>132</v>
      </c>
      <c r="R134" s="228" t="str">
        <f t="shared" si="26"/>
        <v>Nợ HP</v>
      </c>
    </row>
    <row r="135" spans="1:18" ht="24.75" customHeight="1">
      <c r="A135" s="54">
        <f t="shared" si="27"/>
        <v>133</v>
      </c>
      <c r="B135" s="16" t="str">
        <f t="shared" si="20"/>
        <v>101</v>
      </c>
      <c r="C135" s="54">
        <f t="shared" si="28"/>
        <v>101</v>
      </c>
      <c r="D135" s="10"/>
      <c r="E135" s="17"/>
      <c r="F135" s="18"/>
      <c r="G135" s="14"/>
      <c r="H135" s="70"/>
      <c r="I135" s="68"/>
      <c r="J135" s="72"/>
      <c r="K135" s="15" t="str">
        <f t="shared" ref="K135:K193" si="30">I135&amp;J135</f>
        <v/>
      </c>
      <c r="L135" s="57">
        <f t="shared" si="23"/>
        <v>0</v>
      </c>
      <c r="M135" s="79"/>
      <c r="N135" s="58" t="str">
        <f t="shared" si="22"/>
        <v/>
      </c>
      <c r="O135" s="190" t="str">
        <f t="shared" si="24"/>
        <v>Nợ HP</v>
      </c>
      <c r="P135" s="62" t="str">
        <f t="shared" si="25"/>
        <v>Nợ HP</v>
      </c>
      <c r="Q135" s="58">
        <f t="shared" si="29"/>
        <v>133</v>
      </c>
      <c r="R135" s="228" t="str">
        <f t="shared" si="26"/>
        <v>Nợ HP</v>
      </c>
    </row>
    <row r="136" spans="1:18" ht="24.75" customHeight="1">
      <c r="A136" s="54">
        <f t="shared" si="27"/>
        <v>134</v>
      </c>
      <c r="B136" s="16" t="str">
        <f t="shared" si="20"/>
        <v>102</v>
      </c>
      <c r="C136" s="54">
        <f t="shared" si="28"/>
        <v>102</v>
      </c>
      <c r="D136" s="10"/>
      <c r="E136" s="17"/>
      <c r="F136" s="18"/>
      <c r="G136" s="14"/>
      <c r="H136" s="70"/>
      <c r="I136" s="68"/>
      <c r="J136" s="72"/>
      <c r="K136" s="15" t="str">
        <f t="shared" si="30"/>
        <v/>
      </c>
      <c r="L136" s="57">
        <f t="shared" si="23"/>
        <v>0</v>
      </c>
      <c r="M136" s="79"/>
      <c r="N136" s="58" t="str">
        <f t="shared" si="22"/>
        <v/>
      </c>
      <c r="O136" s="190" t="str">
        <f t="shared" si="24"/>
        <v>Nợ HP</v>
      </c>
      <c r="P136" s="62" t="str">
        <f t="shared" si="25"/>
        <v>Nợ HP</v>
      </c>
      <c r="Q136" s="58">
        <f t="shared" si="29"/>
        <v>134</v>
      </c>
      <c r="R136" s="228" t="str">
        <f t="shared" si="26"/>
        <v>Nợ HP</v>
      </c>
    </row>
    <row r="137" spans="1:18" ht="24.75" customHeight="1">
      <c r="A137" s="54">
        <f t="shared" si="27"/>
        <v>135</v>
      </c>
      <c r="B137" s="16" t="str">
        <f t="shared" si="20"/>
        <v>103</v>
      </c>
      <c r="C137" s="54">
        <f t="shared" si="28"/>
        <v>103</v>
      </c>
      <c r="D137" s="10"/>
      <c r="E137" s="17"/>
      <c r="F137" s="18"/>
      <c r="G137" s="14"/>
      <c r="H137" s="70"/>
      <c r="I137" s="68"/>
      <c r="J137" s="72"/>
      <c r="K137" s="15" t="str">
        <f t="shared" si="30"/>
        <v/>
      </c>
      <c r="L137" s="57">
        <f t="shared" si="23"/>
        <v>0</v>
      </c>
      <c r="M137" s="79"/>
      <c r="N137" s="58" t="str">
        <f t="shared" si="22"/>
        <v/>
      </c>
      <c r="O137" s="190" t="str">
        <f t="shared" si="24"/>
        <v>Nợ HP</v>
      </c>
      <c r="P137" s="62" t="str">
        <f t="shared" si="25"/>
        <v>Nợ HP</v>
      </c>
      <c r="Q137" s="58">
        <f t="shared" si="29"/>
        <v>135</v>
      </c>
      <c r="R137" s="228" t="str">
        <f t="shared" si="26"/>
        <v>Nợ HP</v>
      </c>
    </row>
    <row r="138" spans="1:18" ht="24.75" customHeight="1">
      <c r="A138" s="54">
        <f t="shared" si="27"/>
        <v>136</v>
      </c>
      <c r="B138" s="16" t="str">
        <f t="shared" si="20"/>
        <v>104</v>
      </c>
      <c r="C138" s="54">
        <f t="shared" si="28"/>
        <v>104</v>
      </c>
      <c r="D138" s="10"/>
      <c r="E138" s="17"/>
      <c r="F138" s="18"/>
      <c r="G138" s="14"/>
      <c r="H138" s="70"/>
      <c r="I138" s="68"/>
      <c r="J138" s="72"/>
      <c r="K138" s="15" t="str">
        <f t="shared" si="30"/>
        <v/>
      </c>
      <c r="L138" s="57">
        <f t="shared" si="23"/>
        <v>0</v>
      </c>
      <c r="M138" s="79"/>
      <c r="N138" s="58" t="str">
        <f t="shared" si="22"/>
        <v/>
      </c>
      <c r="O138" s="190" t="str">
        <f t="shared" si="24"/>
        <v>Nợ HP</v>
      </c>
      <c r="P138" s="62" t="str">
        <f t="shared" si="25"/>
        <v>Nợ HP</v>
      </c>
      <c r="Q138" s="58">
        <f t="shared" si="29"/>
        <v>136</v>
      </c>
      <c r="R138" s="228" t="str">
        <f t="shared" si="26"/>
        <v>Nợ HP</v>
      </c>
    </row>
    <row r="139" spans="1:18" ht="24.75" customHeight="1">
      <c r="A139" s="54">
        <f t="shared" si="27"/>
        <v>137</v>
      </c>
      <c r="B139" s="16" t="str">
        <f t="shared" ref="B139:B202" si="31">J139&amp;TEXT(C139,"00")</f>
        <v>105</v>
      </c>
      <c r="C139" s="54">
        <f t="shared" si="28"/>
        <v>105</v>
      </c>
      <c r="D139" s="10"/>
      <c r="E139" s="17"/>
      <c r="F139" s="18"/>
      <c r="G139" s="14"/>
      <c r="H139" s="70"/>
      <c r="I139" s="68"/>
      <c r="J139" s="72"/>
      <c r="K139" s="15" t="str">
        <f t="shared" si="30"/>
        <v/>
      </c>
      <c r="L139" s="57">
        <f t="shared" si="23"/>
        <v>0</v>
      </c>
      <c r="M139" s="79"/>
      <c r="N139" s="58" t="str">
        <f t="shared" si="22"/>
        <v/>
      </c>
      <c r="O139" s="190" t="str">
        <f t="shared" si="24"/>
        <v>Nợ HP</v>
      </c>
      <c r="P139" s="62" t="str">
        <f t="shared" si="25"/>
        <v>Nợ HP</v>
      </c>
      <c r="Q139" s="58">
        <f t="shared" si="29"/>
        <v>137</v>
      </c>
      <c r="R139" s="228" t="str">
        <f t="shared" si="26"/>
        <v>Nợ HP</v>
      </c>
    </row>
    <row r="140" spans="1:18" ht="24.75" customHeight="1">
      <c r="A140" s="54">
        <f t="shared" si="27"/>
        <v>138</v>
      </c>
      <c r="B140" s="16" t="str">
        <f t="shared" si="31"/>
        <v>106</v>
      </c>
      <c r="C140" s="54">
        <f t="shared" si="28"/>
        <v>106</v>
      </c>
      <c r="D140" s="10"/>
      <c r="E140" s="17"/>
      <c r="F140" s="18"/>
      <c r="G140" s="14"/>
      <c r="H140" s="70"/>
      <c r="I140" s="68"/>
      <c r="J140" s="72"/>
      <c r="K140" s="15" t="str">
        <f t="shared" si="30"/>
        <v/>
      </c>
      <c r="L140" s="57">
        <f t="shared" si="23"/>
        <v>0</v>
      </c>
      <c r="M140" s="79"/>
      <c r="N140" s="58" t="str">
        <f t="shared" si="22"/>
        <v/>
      </c>
      <c r="O140" s="190" t="str">
        <f t="shared" si="24"/>
        <v>Nợ HP</v>
      </c>
      <c r="P140" s="62" t="str">
        <f t="shared" si="25"/>
        <v>Nợ HP</v>
      </c>
      <c r="Q140" s="58">
        <f t="shared" si="29"/>
        <v>138</v>
      </c>
      <c r="R140" s="228" t="str">
        <f t="shared" si="26"/>
        <v>Nợ HP</v>
      </c>
    </row>
    <row r="141" spans="1:18" ht="24.75" customHeight="1">
      <c r="A141" s="54">
        <f t="shared" si="27"/>
        <v>139</v>
      </c>
      <c r="B141" s="16" t="str">
        <f t="shared" si="31"/>
        <v>107</v>
      </c>
      <c r="C141" s="54">
        <f t="shared" si="28"/>
        <v>107</v>
      </c>
      <c r="D141" s="10"/>
      <c r="E141" s="17"/>
      <c r="F141" s="18"/>
      <c r="G141" s="14"/>
      <c r="H141" s="70"/>
      <c r="I141" s="68"/>
      <c r="J141" s="72"/>
      <c r="K141" s="15" t="str">
        <f t="shared" si="30"/>
        <v/>
      </c>
      <c r="L141" s="57">
        <f t="shared" si="23"/>
        <v>0</v>
      </c>
      <c r="M141" s="79"/>
      <c r="N141" s="58" t="str">
        <f t="shared" si="22"/>
        <v/>
      </c>
      <c r="O141" s="190" t="str">
        <f t="shared" si="24"/>
        <v>Nợ HP</v>
      </c>
      <c r="P141" s="62" t="str">
        <f t="shared" si="25"/>
        <v>Nợ HP</v>
      </c>
      <c r="Q141" s="58">
        <f t="shared" si="29"/>
        <v>139</v>
      </c>
      <c r="R141" s="228" t="str">
        <f t="shared" si="26"/>
        <v>Nợ HP</v>
      </c>
    </row>
    <row r="142" spans="1:18" ht="24.75" customHeight="1">
      <c r="A142" s="54">
        <f t="shared" si="27"/>
        <v>140</v>
      </c>
      <c r="B142" s="16" t="str">
        <f t="shared" si="31"/>
        <v>108</v>
      </c>
      <c r="C142" s="54">
        <f t="shared" si="28"/>
        <v>108</v>
      </c>
      <c r="D142" s="10"/>
      <c r="E142" s="17"/>
      <c r="F142" s="18"/>
      <c r="G142" s="14"/>
      <c r="H142" s="70"/>
      <c r="I142" s="68"/>
      <c r="J142" s="72"/>
      <c r="K142" s="15" t="str">
        <f t="shared" si="30"/>
        <v/>
      </c>
      <c r="L142" s="57">
        <f t="shared" si="23"/>
        <v>0</v>
      </c>
      <c r="M142" s="79"/>
      <c r="N142" s="58" t="str">
        <f t="shared" si="22"/>
        <v/>
      </c>
      <c r="O142" s="190" t="str">
        <f t="shared" si="24"/>
        <v>Nợ HP</v>
      </c>
      <c r="P142" s="62" t="str">
        <f t="shared" si="25"/>
        <v>Nợ HP</v>
      </c>
      <c r="Q142" s="58">
        <f t="shared" si="29"/>
        <v>140</v>
      </c>
      <c r="R142" s="228" t="str">
        <f t="shared" si="26"/>
        <v>Nợ HP</v>
      </c>
    </row>
    <row r="143" spans="1:18" ht="24.75" customHeight="1">
      <c r="A143" s="54">
        <f t="shared" si="27"/>
        <v>141</v>
      </c>
      <c r="B143" s="16" t="str">
        <f t="shared" si="31"/>
        <v>109</v>
      </c>
      <c r="C143" s="54">
        <f t="shared" si="28"/>
        <v>109</v>
      </c>
      <c r="D143" s="10"/>
      <c r="E143" s="17"/>
      <c r="F143" s="18"/>
      <c r="G143" s="14"/>
      <c r="H143" s="70"/>
      <c r="I143" s="68"/>
      <c r="J143" s="72"/>
      <c r="K143" s="15" t="str">
        <f t="shared" si="30"/>
        <v/>
      </c>
      <c r="L143" s="57">
        <f t="shared" si="23"/>
        <v>0</v>
      </c>
      <c r="M143" s="79"/>
      <c r="N143" s="58" t="str">
        <f t="shared" si="22"/>
        <v/>
      </c>
      <c r="O143" s="190" t="str">
        <f t="shared" si="24"/>
        <v>Nợ HP</v>
      </c>
      <c r="P143" s="62" t="str">
        <f t="shared" si="25"/>
        <v>Nợ HP</v>
      </c>
      <c r="Q143" s="58">
        <f t="shared" si="29"/>
        <v>141</v>
      </c>
      <c r="R143" s="228" t="str">
        <f t="shared" si="26"/>
        <v>Nợ HP</v>
      </c>
    </row>
    <row r="144" spans="1:18" ht="24.75" customHeight="1">
      <c r="A144" s="54">
        <f t="shared" si="27"/>
        <v>142</v>
      </c>
      <c r="B144" s="16" t="str">
        <f t="shared" si="31"/>
        <v>110</v>
      </c>
      <c r="C144" s="54">
        <f t="shared" si="28"/>
        <v>110</v>
      </c>
      <c r="D144" s="10"/>
      <c r="E144" s="17"/>
      <c r="F144" s="18"/>
      <c r="G144" s="14"/>
      <c r="H144" s="70"/>
      <c r="I144" s="68"/>
      <c r="J144" s="72"/>
      <c r="K144" s="15" t="str">
        <f t="shared" si="30"/>
        <v/>
      </c>
      <c r="L144" s="57">
        <f t="shared" si="23"/>
        <v>0</v>
      </c>
      <c r="M144" s="79"/>
      <c r="N144" s="58" t="str">
        <f t="shared" si="22"/>
        <v/>
      </c>
      <c r="O144" s="190" t="str">
        <f t="shared" si="24"/>
        <v>Nợ HP</v>
      </c>
      <c r="P144" s="62" t="str">
        <f t="shared" si="25"/>
        <v>Nợ HP</v>
      </c>
      <c r="Q144" s="58">
        <f t="shared" si="29"/>
        <v>142</v>
      </c>
      <c r="R144" s="228" t="str">
        <f t="shared" si="26"/>
        <v>Nợ HP</v>
      </c>
    </row>
    <row r="145" spans="1:18" ht="24.75" customHeight="1">
      <c r="A145" s="54">
        <f t="shared" si="27"/>
        <v>143</v>
      </c>
      <c r="B145" s="16" t="str">
        <f t="shared" si="31"/>
        <v>111</v>
      </c>
      <c r="C145" s="54">
        <f t="shared" si="28"/>
        <v>111</v>
      </c>
      <c r="D145" s="10"/>
      <c r="E145" s="17"/>
      <c r="F145" s="18"/>
      <c r="G145" s="14"/>
      <c r="H145" s="70"/>
      <c r="I145" s="68"/>
      <c r="J145" s="72"/>
      <c r="K145" s="15" t="str">
        <f t="shared" si="30"/>
        <v/>
      </c>
      <c r="L145" s="57">
        <f t="shared" si="23"/>
        <v>0</v>
      </c>
      <c r="M145" s="79"/>
      <c r="N145" s="58" t="str">
        <f t="shared" si="22"/>
        <v/>
      </c>
      <c r="O145" s="190" t="str">
        <f t="shared" si="24"/>
        <v>Nợ HP</v>
      </c>
      <c r="P145" s="62" t="str">
        <f t="shared" si="25"/>
        <v>Nợ HP</v>
      </c>
      <c r="Q145" s="58">
        <f t="shared" si="29"/>
        <v>143</v>
      </c>
      <c r="R145" s="228" t="str">
        <f t="shared" si="26"/>
        <v>Nợ HP</v>
      </c>
    </row>
    <row r="146" spans="1:18" ht="24.75" customHeight="1">
      <c r="A146" s="54">
        <f t="shared" si="27"/>
        <v>144</v>
      </c>
      <c r="B146" s="16" t="str">
        <f t="shared" si="31"/>
        <v>112</v>
      </c>
      <c r="C146" s="54">
        <f t="shared" si="28"/>
        <v>112</v>
      </c>
      <c r="D146" s="10"/>
      <c r="E146" s="17"/>
      <c r="F146" s="18"/>
      <c r="G146" s="14"/>
      <c r="H146" s="70"/>
      <c r="I146" s="68"/>
      <c r="J146" s="72"/>
      <c r="K146" s="15" t="str">
        <f t="shared" si="30"/>
        <v/>
      </c>
      <c r="L146" s="57">
        <f t="shared" si="23"/>
        <v>0</v>
      </c>
      <c r="M146" s="79"/>
      <c r="N146" s="58" t="str">
        <f t="shared" si="22"/>
        <v/>
      </c>
      <c r="O146" s="190" t="str">
        <f t="shared" si="24"/>
        <v>Nợ HP</v>
      </c>
      <c r="P146" s="62" t="str">
        <f t="shared" si="25"/>
        <v>Nợ HP</v>
      </c>
      <c r="Q146" s="58">
        <f t="shared" si="29"/>
        <v>144</v>
      </c>
      <c r="R146" s="228" t="str">
        <f t="shared" si="26"/>
        <v>Nợ HP</v>
      </c>
    </row>
    <row r="147" spans="1:18" ht="24.75" customHeight="1">
      <c r="A147" s="54">
        <f t="shared" si="27"/>
        <v>145</v>
      </c>
      <c r="B147" s="16" t="str">
        <f t="shared" si="31"/>
        <v>113</v>
      </c>
      <c r="C147" s="54">
        <f t="shared" si="28"/>
        <v>113</v>
      </c>
      <c r="D147" s="10"/>
      <c r="E147" s="17"/>
      <c r="F147" s="18"/>
      <c r="G147" s="14"/>
      <c r="H147" s="70"/>
      <c r="I147" s="68"/>
      <c r="J147" s="72"/>
      <c r="K147" s="15" t="str">
        <f t="shared" si="30"/>
        <v/>
      </c>
      <c r="L147" s="57">
        <f t="shared" si="23"/>
        <v>0</v>
      </c>
      <c r="M147" s="79"/>
      <c r="N147" s="58" t="str">
        <f t="shared" si="22"/>
        <v/>
      </c>
      <c r="O147" s="190" t="str">
        <f t="shared" si="24"/>
        <v>Nợ HP</v>
      </c>
      <c r="P147" s="62" t="str">
        <f t="shared" si="25"/>
        <v>Nợ HP</v>
      </c>
      <c r="Q147" s="58">
        <f t="shared" si="29"/>
        <v>145</v>
      </c>
      <c r="R147" s="228" t="str">
        <f t="shared" si="26"/>
        <v>Nợ HP</v>
      </c>
    </row>
    <row r="148" spans="1:18" ht="24.75" customHeight="1">
      <c r="A148" s="54">
        <f t="shared" si="27"/>
        <v>146</v>
      </c>
      <c r="B148" s="16" t="str">
        <f t="shared" si="31"/>
        <v>114</v>
      </c>
      <c r="C148" s="54">
        <f t="shared" si="28"/>
        <v>114</v>
      </c>
      <c r="D148" s="10"/>
      <c r="E148" s="17"/>
      <c r="F148" s="18"/>
      <c r="G148" s="51"/>
      <c r="H148" s="70"/>
      <c r="I148" s="68"/>
      <c r="J148" s="72"/>
      <c r="K148" s="73" t="str">
        <f>I148&amp;J148</f>
        <v/>
      </c>
      <c r="L148" s="74">
        <f t="shared" si="23"/>
        <v>0</v>
      </c>
      <c r="M148" s="79"/>
      <c r="N148" s="58" t="str">
        <f t="shared" si="22"/>
        <v/>
      </c>
      <c r="O148" s="190" t="str">
        <f t="shared" si="24"/>
        <v>Nợ HP</v>
      </c>
      <c r="P148" s="62" t="str">
        <f t="shared" si="25"/>
        <v>Nợ HP</v>
      </c>
      <c r="Q148" s="58">
        <f t="shared" si="29"/>
        <v>146</v>
      </c>
      <c r="R148" s="228" t="str">
        <f t="shared" si="26"/>
        <v>Nợ HP</v>
      </c>
    </row>
    <row r="149" spans="1:18" ht="24.75" customHeight="1">
      <c r="A149" s="54">
        <f t="shared" si="27"/>
        <v>147</v>
      </c>
      <c r="B149" s="16" t="str">
        <f t="shared" si="31"/>
        <v>115</v>
      </c>
      <c r="C149" s="54">
        <f t="shared" si="28"/>
        <v>115</v>
      </c>
      <c r="D149" s="10"/>
      <c r="E149" s="17"/>
      <c r="F149" s="18"/>
      <c r="G149" s="51"/>
      <c r="H149" s="70"/>
      <c r="I149" s="68"/>
      <c r="J149" s="72"/>
      <c r="K149" s="73" t="str">
        <f>I149&amp;J149</f>
        <v/>
      </c>
      <c r="L149" s="74">
        <f t="shared" si="23"/>
        <v>0</v>
      </c>
      <c r="M149" s="79"/>
      <c r="N149" s="58" t="str">
        <f t="shared" si="22"/>
        <v/>
      </c>
      <c r="O149" s="190" t="str">
        <f t="shared" si="24"/>
        <v>Nợ HP</v>
      </c>
      <c r="P149" s="62" t="str">
        <f t="shared" si="25"/>
        <v>Nợ HP</v>
      </c>
      <c r="Q149" s="58">
        <f t="shared" si="29"/>
        <v>147</v>
      </c>
      <c r="R149" s="228" t="str">
        <f t="shared" si="26"/>
        <v>Nợ HP</v>
      </c>
    </row>
    <row r="150" spans="1:18" ht="24.75" customHeight="1">
      <c r="A150" s="54">
        <f t="shared" si="27"/>
        <v>148</v>
      </c>
      <c r="B150" s="16" t="str">
        <f t="shared" si="31"/>
        <v>116</v>
      </c>
      <c r="C150" s="54">
        <f t="shared" si="28"/>
        <v>116</v>
      </c>
      <c r="D150" s="10"/>
      <c r="E150" s="17"/>
      <c r="F150" s="18"/>
      <c r="G150" s="14"/>
      <c r="H150" s="70"/>
      <c r="I150" s="68"/>
      <c r="J150" s="72"/>
      <c r="K150" s="15" t="str">
        <f t="shared" si="30"/>
        <v/>
      </c>
      <c r="L150" s="57">
        <f t="shared" si="23"/>
        <v>0</v>
      </c>
      <c r="M150" s="79"/>
      <c r="N150" s="58" t="str">
        <f t="shared" si="22"/>
        <v/>
      </c>
      <c r="O150" s="190" t="str">
        <f t="shared" si="24"/>
        <v>Nợ HP</v>
      </c>
      <c r="P150" s="62" t="str">
        <f t="shared" si="25"/>
        <v>Nợ HP</v>
      </c>
      <c r="Q150" s="58">
        <f t="shared" si="29"/>
        <v>148</v>
      </c>
      <c r="R150" s="228" t="str">
        <f t="shared" si="26"/>
        <v>Nợ HP</v>
      </c>
    </row>
    <row r="151" spans="1:18" ht="24.75" customHeight="1">
      <c r="A151" s="54">
        <f t="shared" si="27"/>
        <v>149</v>
      </c>
      <c r="B151" s="16" t="str">
        <f t="shared" si="31"/>
        <v>117</v>
      </c>
      <c r="C151" s="54">
        <f t="shared" si="28"/>
        <v>117</v>
      </c>
      <c r="D151" s="10"/>
      <c r="E151" s="17"/>
      <c r="F151" s="18"/>
      <c r="G151" s="14"/>
      <c r="H151" s="70"/>
      <c r="I151" s="68"/>
      <c r="J151" s="72"/>
      <c r="K151" s="15" t="str">
        <f t="shared" si="30"/>
        <v/>
      </c>
      <c r="L151" s="57">
        <f t="shared" si="23"/>
        <v>0</v>
      </c>
      <c r="M151" s="79"/>
      <c r="N151" s="58" t="str">
        <f t="shared" si="22"/>
        <v/>
      </c>
      <c r="O151" s="190" t="str">
        <f t="shared" si="24"/>
        <v>Nợ HP</v>
      </c>
      <c r="P151" s="62" t="str">
        <f t="shared" si="25"/>
        <v>Nợ HP</v>
      </c>
      <c r="Q151" s="58">
        <f t="shared" si="29"/>
        <v>149</v>
      </c>
      <c r="R151" s="228" t="str">
        <f t="shared" si="26"/>
        <v>Nợ HP</v>
      </c>
    </row>
    <row r="152" spans="1:18" ht="24.75" customHeight="1">
      <c r="A152" s="54">
        <f t="shared" si="27"/>
        <v>150</v>
      </c>
      <c r="B152" s="16" t="str">
        <f t="shared" si="31"/>
        <v>118</v>
      </c>
      <c r="C152" s="54">
        <f t="shared" si="28"/>
        <v>118</v>
      </c>
      <c r="D152" s="10"/>
      <c r="E152" s="17"/>
      <c r="F152" s="18"/>
      <c r="G152" s="14"/>
      <c r="H152" s="70"/>
      <c r="I152" s="68"/>
      <c r="J152" s="72"/>
      <c r="K152" s="15" t="str">
        <f t="shared" si="30"/>
        <v/>
      </c>
      <c r="L152" s="57">
        <f t="shared" si="23"/>
        <v>0</v>
      </c>
      <c r="M152" s="79"/>
      <c r="N152" s="58" t="str">
        <f t="shared" si="22"/>
        <v/>
      </c>
      <c r="O152" s="190" t="str">
        <f t="shared" si="24"/>
        <v>Nợ HP</v>
      </c>
      <c r="P152" s="62" t="str">
        <f t="shared" si="25"/>
        <v>Nợ HP</v>
      </c>
      <c r="Q152" s="58">
        <f t="shared" si="29"/>
        <v>150</v>
      </c>
      <c r="R152" s="228" t="str">
        <f t="shared" si="26"/>
        <v>Nợ HP</v>
      </c>
    </row>
    <row r="153" spans="1:18" ht="24.75" customHeight="1">
      <c r="A153" s="54">
        <f t="shared" si="27"/>
        <v>151</v>
      </c>
      <c r="B153" s="16" t="str">
        <f t="shared" si="31"/>
        <v>119</v>
      </c>
      <c r="C153" s="54">
        <f t="shared" si="28"/>
        <v>119</v>
      </c>
      <c r="D153" s="10"/>
      <c r="E153" s="17"/>
      <c r="F153" s="18"/>
      <c r="G153" s="14"/>
      <c r="H153" s="70"/>
      <c r="I153" s="68"/>
      <c r="J153" s="72"/>
      <c r="K153" s="15" t="str">
        <f t="shared" si="30"/>
        <v/>
      </c>
      <c r="L153" s="57">
        <f t="shared" si="23"/>
        <v>0</v>
      </c>
      <c r="M153" s="79"/>
      <c r="N153" s="58" t="str">
        <f t="shared" si="22"/>
        <v/>
      </c>
      <c r="O153" s="190" t="str">
        <f t="shared" si="24"/>
        <v>Nợ HP</v>
      </c>
      <c r="P153" s="62" t="str">
        <f t="shared" si="25"/>
        <v>Nợ HP</v>
      </c>
      <c r="Q153" s="58">
        <f t="shared" si="29"/>
        <v>151</v>
      </c>
      <c r="R153" s="228" t="str">
        <f t="shared" si="26"/>
        <v>Nợ HP</v>
      </c>
    </row>
    <row r="154" spans="1:18" ht="24.75" customHeight="1">
      <c r="A154" s="54">
        <f t="shared" si="27"/>
        <v>152</v>
      </c>
      <c r="B154" s="16" t="str">
        <f t="shared" si="31"/>
        <v>120</v>
      </c>
      <c r="C154" s="54">
        <f t="shared" si="28"/>
        <v>120</v>
      </c>
      <c r="D154" s="10"/>
      <c r="E154" s="17"/>
      <c r="F154" s="18"/>
      <c r="G154" s="14"/>
      <c r="H154" s="70"/>
      <c r="I154" s="68"/>
      <c r="J154" s="72"/>
      <c r="K154" s="15" t="str">
        <f t="shared" si="30"/>
        <v/>
      </c>
      <c r="L154" s="57">
        <f t="shared" si="23"/>
        <v>0</v>
      </c>
      <c r="M154" s="79"/>
      <c r="N154" s="58" t="str">
        <f t="shared" si="22"/>
        <v/>
      </c>
      <c r="O154" s="190" t="str">
        <f t="shared" si="24"/>
        <v>Nợ HP</v>
      </c>
      <c r="P154" s="62" t="str">
        <f t="shared" si="25"/>
        <v>Nợ HP</v>
      </c>
      <c r="Q154" s="58">
        <f t="shared" si="29"/>
        <v>152</v>
      </c>
      <c r="R154" s="228" t="str">
        <f t="shared" si="26"/>
        <v>Nợ HP</v>
      </c>
    </row>
    <row r="155" spans="1:18" ht="24.75" customHeight="1">
      <c r="A155" s="54">
        <f t="shared" si="27"/>
        <v>153</v>
      </c>
      <c r="B155" s="16" t="str">
        <f t="shared" si="31"/>
        <v>121</v>
      </c>
      <c r="C155" s="54">
        <f t="shared" si="28"/>
        <v>121</v>
      </c>
      <c r="D155" s="10"/>
      <c r="E155" s="17"/>
      <c r="F155" s="18"/>
      <c r="G155" s="14"/>
      <c r="H155" s="70"/>
      <c r="I155" s="68"/>
      <c r="J155" s="72"/>
      <c r="K155" s="15" t="str">
        <f t="shared" si="30"/>
        <v/>
      </c>
      <c r="L155" s="57">
        <f t="shared" si="23"/>
        <v>0</v>
      </c>
      <c r="M155" s="79"/>
      <c r="N155" s="58" t="str">
        <f t="shared" si="22"/>
        <v/>
      </c>
      <c r="O155" s="190" t="str">
        <f t="shared" si="24"/>
        <v>Nợ HP</v>
      </c>
      <c r="P155" s="62" t="str">
        <f t="shared" si="25"/>
        <v>Nợ HP</v>
      </c>
      <c r="Q155" s="58">
        <f t="shared" si="29"/>
        <v>153</v>
      </c>
      <c r="R155" s="228" t="str">
        <f t="shared" si="26"/>
        <v>Nợ HP</v>
      </c>
    </row>
    <row r="156" spans="1:18" ht="24.75" customHeight="1">
      <c r="A156" s="54">
        <f t="shared" si="27"/>
        <v>154</v>
      </c>
      <c r="B156" s="16" t="str">
        <f t="shared" si="31"/>
        <v>122</v>
      </c>
      <c r="C156" s="54">
        <f t="shared" si="28"/>
        <v>122</v>
      </c>
      <c r="D156" s="10"/>
      <c r="E156" s="17"/>
      <c r="F156" s="18"/>
      <c r="G156" s="14"/>
      <c r="H156" s="70"/>
      <c r="I156" s="68"/>
      <c r="J156" s="72"/>
      <c r="K156" s="15" t="str">
        <f t="shared" si="30"/>
        <v/>
      </c>
      <c r="L156" s="57">
        <f t="shared" si="23"/>
        <v>0</v>
      </c>
      <c r="M156" s="79"/>
      <c r="N156" s="58" t="str">
        <f t="shared" si="22"/>
        <v/>
      </c>
      <c r="O156" s="190" t="str">
        <f t="shared" si="24"/>
        <v>Nợ HP</v>
      </c>
      <c r="P156" s="62" t="str">
        <f t="shared" si="25"/>
        <v>Nợ HP</v>
      </c>
      <c r="Q156" s="58">
        <f t="shared" si="29"/>
        <v>154</v>
      </c>
      <c r="R156" s="228" t="str">
        <f t="shared" si="26"/>
        <v>Nợ HP</v>
      </c>
    </row>
    <row r="157" spans="1:18" ht="24.75" customHeight="1">
      <c r="A157" s="54">
        <f t="shared" si="27"/>
        <v>155</v>
      </c>
      <c r="B157" s="16" t="str">
        <f t="shared" si="31"/>
        <v>123</v>
      </c>
      <c r="C157" s="54">
        <f t="shared" si="28"/>
        <v>123</v>
      </c>
      <c r="D157" s="10"/>
      <c r="E157" s="17"/>
      <c r="F157" s="18"/>
      <c r="G157" s="14"/>
      <c r="H157" s="70"/>
      <c r="I157" s="68"/>
      <c r="J157" s="72"/>
      <c r="K157" s="15" t="str">
        <f t="shared" si="30"/>
        <v/>
      </c>
      <c r="L157" s="57">
        <f t="shared" si="23"/>
        <v>0</v>
      </c>
      <c r="M157" s="79"/>
      <c r="N157" s="58" t="str">
        <f t="shared" si="22"/>
        <v/>
      </c>
      <c r="O157" s="190" t="str">
        <f t="shared" si="24"/>
        <v>Nợ HP</v>
      </c>
      <c r="P157" s="62" t="str">
        <f t="shared" si="25"/>
        <v>Nợ HP</v>
      </c>
      <c r="Q157" s="58">
        <f t="shared" si="29"/>
        <v>155</v>
      </c>
      <c r="R157" s="228" t="str">
        <f t="shared" si="26"/>
        <v>Nợ HP</v>
      </c>
    </row>
    <row r="158" spans="1:18" ht="24.75" customHeight="1">
      <c r="A158" s="54">
        <f t="shared" si="27"/>
        <v>156</v>
      </c>
      <c r="B158" s="16" t="str">
        <f t="shared" si="31"/>
        <v>124</v>
      </c>
      <c r="C158" s="54">
        <f t="shared" si="28"/>
        <v>124</v>
      </c>
      <c r="D158" s="10"/>
      <c r="E158" s="17"/>
      <c r="F158" s="18"/>
      <c r="G158" s="14"/>
      <c r="H158" s="70"/>
      <c r="I158" s="68"/>
      <c r="J158" s="72"/>
      <c r="K158" s="15" t="str">
        <f t="shared" si="30"/>
        <v/>
      </c>
      <c r="L158" s="57">
        <f t="shared" si="23"/>
        <v>0</v>
      </c>
      <c r="M158" s="79"/>
      <c r="N158" s="58" t="str">
        <f t="shared" si="22"/>
        <v/>
      </c>
      <c r="O158" s="190" t="str">
        <f t="shared" si="24"/>
        <v>Nợ HP</v>
      </c>
      <c r="P158" s="62" t="str">
        <f t="shared" si="25"/>
        <v>Nợ HP</v>
      </c>
      <c r="Q158" s="58">
        <f t="shared" si="29"/>
        <v>156</v>
      </c>
      <c r="R158" s="228" t="str">
        <f t="shared" si="26"/>
        <v>Nợ HP</v>
      </c>
    </row>
    <row r="159" spans="1:18" ht="24.75" customHeight="1">
      <c r="A159" s="54">
        <f t="shared" si="27"/>
        <v>157</v>
      </c>
      <c r="B159" s="16" t="str">
        <f t="shared" si="31"/>
        <v>125</v>
      </c>
      <c r="C159" s="54">
        <f t="shared" si="28"/>
        <v>125</v>
      </c>
      <c r="D159" s="10"/>
      <c r="E159" s="17"/>
      <c r="F159" s="18"/>
      <c r="G159" s="14"/>
      <c r="H159" s="70"/>
      <c r="I159" s="68"/>
      <c r="J159" s="72"/>
      <c r="K159" s="15" t="str">
        <f t="shared" si="30"/>
        <v/>
      </c>
      <c r="L159" s="57">
        <f t="shared" si="23"/>
        <v>0</v>
      </c>
      <c r="M159" s="79"/>
      <c r="N159" s="58" t="str">
        <f t="shared" si="22"/>
        <v/>
      </c>
      <c r="O159" s="190" t="str">
        <f t="shared" si="24"/>
        <v>Nợ HP</v>
      </c>
      <c r="P159" s="62" t="str">
        <f t="shared" si="25"/>
        <v>Nợ HP</v>
      </c>
      <c r="Q159" s="58">
        <f t="shared" si="29"/>
        <v>157</v>
      </c>
      <c r="R159" s="228" t="str">
        <f t="shared" si="26"/>
        <v>Nợ HP</v>
      </c>
    </row>
    <row r="160" spans="1:18" ht="24.75" customHeight="1">
      <c r="A160" s="54">
        <f t="shared" si="27"/>
        <v>158</v>
      </c>
      <c r="B160" s="16" t="str">
        <f t="shared" si="31"/>
        <v>126</v>
      </c>
      <c r="C160" s="54">
        <f t="shared" si="28"/>
        <v>126</v>
      </c>
      <c r="D160" s="10"/>
      <c r="E160" s="17"/>
      <c r="F160" s="18"/>
      <c r="G160" s="14"/>
      <c r="H160" s="70"/>
      <c r="I160" s="68"/>
      <c r="J160" s="72"/>
      <c r="K160" s="15" t="str">
        <f t="shared" si="30"/>
        <v/>
      </c>
      <c r="L160" s="57">
        <f t="shared" si="23"/>
        <v>0</v>
      </c>
      <c r="M160" s="79"/>
      <c r="N160" s="58" t="str">
        <f t="shared" si="22"/>
        <v/>
      </c>
      <c r="O160" s="190" t="str">
        <f t="shared" si="24"/>
        <v>Nợ HP</v>
      </c>
      <c r="P160" s="62" t="str">
        <f t="shared" si="25"/>
        <v>Nợ HP</v>
      </c>
      <c r="Q160" s="58">
        <f t="shared" si="29"/>
        <v>158</v>
      </c>
      <c r="R160" s="228" t="str">
        <f t="shared" si="26"/>
        <v>Nợ HP</v>
      </c>
    </row>
    <row r="161" spans="1:18" ht="24.75" customHeight="1">
      <c r="A161" s="54">
        <f t="shared" si="27"/>
        <v>159</v>
      </c>
      <c r="B161" s="16" t="str">
        <f t="shared" si="31"/>
        <v>127</v>
      </c>
      <c r="C161" s="54">
        <f t="shared" si="28"/>
        <v>127</v>
      </c>
      <c r="D161" s="10"/>
      <c r="E161" s="17"/>
      <c r="F161" s="18"/>
      <c r="G161" s="14"/>
      <c r="H161" s="70"/>
      <c r="I161" s="68"/>
      <c r="J161" s="72"/>
      <c r="K161" s="15" t="str">
        <f t="shared" si="30"/>
        <v/>
      </c>
      <c r="L161" s="57">
        <f t="shared" si="23"/>
        <v>0</v>
      </c>
      <c r="M161" s="79"/>
      <c r="N161" s="58" t="str">
        <f t="shared" si="22"/>
        <v/>
      </c>
      <c r="O161" s="190" t="str">
        <f t="shared" si="24"/>
        <v>Nợ HP</v>
      </c>
      <c r="P161" s="62" t="str">
        <f t="shared" si="25"/>
        <v>Nợ HP</v>
      </c>
      <c r="Q161" s="58">
        <f t="shared" si="29"/>
        <v>159</v>
      </c>
      <c r="R161" s="228" t="str">
        <f t="shared" si="26"/>
        <v>Nợ HP</v>
      </c>
    </row>
    <row r="162" spans="1:18" ht="24.75" customHeight="1">
      <c r="A162" s="54">
        <f t="shared" si="27"/>
        <v>160</v>
      </c>
      <c r="B162" s="16" t="str">
        <f t="shared" si="31"/>
        <v>128</v>
      </c>
      <c r="C162" s="54">
        <f t="shared" si="28"/>
        <v>128</v>
      </c>
      <c r="D162" s="10"/>
      <c r="E162" s="17"/>
      <c r="F162" s="18"/>
      <c r="G162" s="14"/>
      <c r="H162" s="70"/>
      <c r="I162" s="68"/>
      <c r="J162" s="72"/>
      <c r="K162" s="15" t="str">
        <f t="shared" si="30"/>
        <v/>
      </c>
      <c r="L162" s="57">
        <f t="shared" si="23"/>
        <v>0</v>
      </c>
      <c r="M162" s="79"/>
      <c r="N162" s="58" t="str">
        <f t="shared" si="22"/>
        <v/>
      </c>
      <c r="O162" s="190" t="str">
        <f t="shared" si="24"/>
        <v>Nợ HP</v>
      </c>
      <c r="P162" s="62" t="str">
        <f t="shared" si="25"/>
        <v>Nợ HP</v>
      </c>
      <c r="Q162" s="58">
        <f t="shared" si="29"/>
        <v>160</v>
      </c>
      <c r="R162" s="228" t="str">
        <f t="shared" si="26"/>
        <v>Nợ HP</v>
      </c>
    </row>
    <row r="163" spans="1:18" ht="24.75" customHeight="1">
      <c r="A163" s="54">
        <f t="shared" si="27"/>
        <v>161</v>
      </c>
      <c r="B163" s="16" t="str">
        <f t="shared" si="31"/>
        <v>129</v>
      </c>
      <c r="C163" s="54">
        <f t="shared" si="28"/>
        <v>129</v>
      </c>
      <c r="D163" s="10"/>
      <c r="E163" s="17"/>
      <c r="F163" s="18"/>
      <c r="G163" s="14"/>
      <c r="H163" s="70"/>
      <c r="I163" s="68"/>
      <c r="J163" s="72"/>
      <c r="K163" s="15" t="str">
        <f t="shared" si="30"/>
        <v/>
      </c>
      <c r="L163" s="57">
        <f t="shared" si="23"/>
        <v>0</v>
      </c>
      <c r="M163" s="79"/>
      <c r="N163" s="58" t="str">
        <f t="shared" si="22"/>
        <v/>
      </c>
      <c r="O163" s="190" t="str">
        <f t="shared" si="24"/>
        <v>Nợ HP</v>
      </c>
      <c r="P163" s="62" t="str">
        <f t="shared" si="25"/>
        <v>Nợ HP</v>
      </c>
      <c r="Q163" s="58">
        <f t="shared" si="29"/>
        <v>161</v>
      </c>
      <c r="R163" s="228" t="str">
        <f t="shared" si="26"/>
        <v>Nợ HP</v>
      </c>
    </row>
    <row r="164" spans="1:18" ht="24.75" customHeight="1">
      <c r="A164" s="54">
        <f t="shared" si="27"/>
        <v>162</v>
      </c>
      <c r="B164" s="16" t="str">
        <f t="shared" si="31"/>
        <v>130</v>
      </c>
      <c r="C164" s="54">
        <f t="shared" si="28"/>
        <v>130</v>
      </c>
      <c r="D164" s="10"/>
      <c r="E164" s="17"/>
      <c r="F164" s="18"/>
      <c r="G164" s="14"/>
      <c r="H164" s="70"/>
      <c r="I164" s="68"/>
      <c r="J164" s="72"/>
      <c r="K164" s="15" t="str">
        <f t="shared" si="30"/>
        <v/>
      </c>
      <c r="L164" s="57">
        <f t="shared" si="23"/>
        <v>0</v>
      </c>
      <c r="M164" s="79"/>
      <c r="N164" s="58" t="str">
        <f t="shared" si="22"/>
        <v/>
      </c>
      <c r="O164" s="190" t="str">
        <f t="shared" si="24"/>
        <v>Nợ HP</v>
      </c>
      <c r="P164" s="62" t="str">
        <f t="shared" si="25"/>
        <v>Nợ HP</v>
      </c>
      <c r="Q164" s="58">
        <f t="shared" si="29"/>
        <v>162</v>
      </c>
      <c r="R164" s="228" t="str">
        <f t="shared" si="26"/>
        <v>Nợ HP</v>
      </c>
    </row>
    <row r="165" spans="1:18" ht="24.75" customHeight="1">
      <c r="A165" s="54">
        <f t="shared" si="27"/>
        <v>163</v>
      </c>
      <c r="B165" s="16" t="str">
        <f t="shared" si="31"/>
        <v>131</v>
      </c>
      <c r="C165" s="54">
        <f t="shared" si="28"/>
        <v>131</v>
      </c>
      <c r="D165" s="10"/>
      <c r="E165" s="17"/>
      <c r="F165" s="18"/>
      <c r="G165" s="14"/>
      <c r="H165" s="70"/>
      <c r="I165" s="68"/>
      <c r="J165" s="72"/>
      <c r="K165" s="15" t="str">
        <f t="shared" si="30"/>
        <v/>
      </c>
      <c r="L165" s="57">
        <f t="shared" si="23"/>
        <v>0</v>
      </c>
      <c r="M165" s="79"/>
      <c r="N165" s="58" t="str">
        <f t="shared" si="22"/>
        <v/>
      </c>
      <c r="O165" s="190" t="str">
        <f t="shared" si="24"/>
        <v>Nợ HP</v>
      </c>
      <c r="P165" s="62" t="str">
        <f t="shared" si="25"/>
        <v>Nợ HP</v>
      </c>
      <c r="Q165" s="58">
        <f t="shared" si="29"/>
        <v>163</v>
      </c>
      <c r="R165" s="228" t="str">
        <f t="shared" si="26"/>
        <v>Nợ HP</v>
      </c>
    </row>
    <row r="166" spans="1:18" ht="24.75" customHeight="1">
      <c r="A166" s="54">
        <f t="shared" si="27"/>
        <v>164</v>
      </c>
      <c r="B166" s="16" t="str">
        <f t="shared" si="31"/>
        <v>132</v>
      </c>
      <c r="C166" s="54">
        <f t="shared" si="28"/>
        <v>132</v>
      </c>
      <c r="D166" s="10"/>
      <c r="E166" s="17"/>
      <c r="F166" s="18"/>
      <c r="G166" s="14"/>
      <c r="H166" s="70"/>
      <c r="I166" s="68"/>
      <c r="J166" s="72"/>
      <c r="K166" s="15" t="str">
        <f t="shared" si="30"/>
        <v/>
      </c>
      <c r="L166" s="57">
        <f t="shared" si="23"/>
        <v>0</v>
      </c>
      <c r="M166" s="79"/>
      <c r="N166" s="58" t="str">
        <f t="shared" si="22"/>
        <v/>
      </c>
      <c r="O166" s="190" t="str">
        <f t="shared" si="24"/>
        <v>Nợ HP</v>
      </c>
      <c r="P166" s="62" t="str">
        <f t="shared" si="25"/>
        <v>Nợ HP</v>
      </c>
      <c r="Q166" s="58">
        <f t="shared" si="29"/>
        <v>164</v>
      </c>
      <c r="R166" s="228" t="str">
        <f t="shared" si="26"/>
        <v>Nợ HP</v>
      </c>
    </row>
    <row r="167" spans="1:18" ht="24.75" customHeight="1">
      <c r="A167" s="54">
        <f t="shared" si="27"/>
        <v>165</v>
      </c>
      <c r="B167" s="16" t="str">
        <f t="shared" si="31"/>
        <v>133</v>
      </c>
      <c r="C167" s="54">
        <f t="shared" si="28"/>
        <v>133</v>
      </c>
      <c r="D167" s="10"/>
      <c r="E167" s="17"/>
      <c r="F167" s="18"/>
      <c r="G167" s="14"/>
      <c r="H167" s="70"/>
      <c r="I167" s="68"/>
      <c r="J167" s="72"/>
      <c r="K167" s="15" t="str">
        <f t="shared" si="30"/>
        <v/>
      </c>
      <c r="L167" s="57">
        <f t="shared" si="23"/>
        <v>0</v>
      </c>
      <c r="M167" s="79"/>
      <c r="N167" s="58" t="str">
        <f t="shared" si="22"/>
        <v/>
      </c>
      <c r="O167" s="190" t="str">
        <f t="shared" si="24"/>
        <v>Nợ HP</v>
      </c>
      <c r="P167" s="62" t="str">
        <f t="shared" si="25"/>
        <v>Nợ HP</v>
      </c>
      <c r="Q167" s="58">
        <f t="shared" si="29"/>
        <v>165</v>
      </c>
      <c r="R167" s="228" t="str">
        <f t="shared" si="26"/>
        <v>Nợ HP</v>
      </c>
    </row>
    <row r="168" spans="1:18" ht="24.75" customHeight="1">
      <c r="A168" s="54">
        <f t="shared" si="27"/>
        <v>166</v>
      </c>
      <c r="B168" s="16" t="str">
        <f t="shared" si="31"/>
        <v>134</v>
      </c>
      <c r="C168" s="54">
        <f t="shared" si="28"/>
        <v>134</v>
      </c>
      <c r="D168" s="10"/>
      <c r="E168" s="17"/>
      <c r="F168" s="18"/>
      <c r="G168" s="14"/>
      <c r="H168" s="70"/>
      <c r="I168" s="68"/>
      <c r="J168" s="72"/>
      <c r="K168" s="15" t="str">
        <f t="shared" si="30"/>
        <v/>
      </c>
      <c r="L168" s="57">
        <f t="shared" si="23"/>
        <v>0</v>
      </c>
      <c r="M168" s="79"/>
      <c r="N168" s="58" t="str">
        <f t="shared" si="22"/>
        <v/>
      </c>
      <c r="O168" s="190" t="str">
        <f t="shared" si="24"/>
        <v>Nợ HP</v>
      </c>
      <c r="P168" s="62" t="str">
        <f t="shared" si="25"/>
        <v>Nợ HP</v>
      </c>
      <c r="Q168" s="58">
        <f t="shared" si="29"/>
        <v>166</v>
      </c>
      <c r="R168" s="228" t="str">
        <f t="shared" si="26"/>
        <v>Nợ HP</v>
      </c>
    </row>
    <row r="169" spans="1:18" ht="24.75" customHeight="1">
      <c r="A169" s="54">
        <f t="shared" si="27"/>
        <v>167</v>
      </c>
      <c r="B169" s="16" t="str">
        <f t="shared" si="31"/>
        <v>135</v>
      </c>
      <c r="C169" s="54">
        <f t="shared" si="28"/>
        <v>135</v>
      </c>
      <c r="D169" s="10"/>
      <c r="E169" s="17"/>
      <c r="F169" s="18"/>
      <c r="G169" s="14"/>
      <c r="H169" s="70"/>
      <c r="I169" s="68"/>
      <c r="J169" s="72"/>
      <c r="K169" s="15" t="str">
        <f t="shared" si="30"/>
        <v/>
      </c>
      <c r="L169" s="57">
        <f t="shared" si="23"/>
        <v>0</v>
      </c>
      <c r="M169" s="79"/>
      <c r="N169" s="58" t="str">
        <f t="shared" si="22"/>
        <v/>
      </c>
      <c r="O169" s="190" t="str">
        <f t="shared" si="24"/>
        <v>Nợ HP</v>
      </c>
      <c r="P169" s="62" t="str">
        <f t="shared" si="25"/>
        <v>Nợ HP</v>
      </c>
      <c r="Q169" s="58">
        <f t="shared" si="29"/>
        <v>167</v>
      </c>
      <c r="R169" s="228" t="str">
        <f t="shared" si="26"/>
        <v>Nợ HP</v>
      </c>
    </row>
    <row r="170" spans="1:18" ht="24.75" customHeight="1">
      <c r="A170" s="54">
        <f t="shared" si="27"/>
        <v>168</v>
      </c>
      <c r="B170" s="16" t="str">
        <f t="shared" si="31"/>
        <v>136</v>
      </c>
      <c r="C170" s="54">
        <f t="shared" si="28"/>
        <v>136</v>
      </c>
      <c r="D170" s="10"/>
      <c r="E170" s="17"/>
      <c r="F170" s="18"/>
      <c r="G170" s="14"/>
      <c r="H170" s="70"/>
      <c r="I170" s="68"/>
      <c r="J170" s="72"/>
      <c r="K170" s="15" t="str">
        <f t="shared" si="30"/>
        <v/>
      </c>
      <c r="L170" s="57">
        <f t="shared" si="23"/>
        <v>0</v>
      </c>
      <c r="M170" s="79"/>
      <c r="N170" s="58" t="str">
        <f t="shared" si="22"/>
        <v/>
      </c>
      <c r="O170" s="190" t="str">
        <f t="shared" si="24"/>
        <v>Nợ HP</v>
      </c>
      <c r="P170" s="62" t="str">
        <f t="shared" si="25"/>
        <v>Nợ HP</v>
      </c>
      <c r="Q170" s="58">
        <f t="shared" si="29"/>
        <v>168</v>
      </c>
      <c r="R170" s="228" t="str">
        <f t="shared" si="26"/>
        <v>Nợ HP</v>
      </c>
    </row>
    <row r="171" spans="1:18" ht="24.75" customHeight="1">
      <c r="A171" s="54">
        <f t="shared" si="27"/>
        <v>169</v>
      </c>
      <c r="B171" s="16" t="str">
        <f t="shared" si="31"/>
        <v>137</v>
      </c>
      <c r="C171" s="54">
        <f t="shared" si="28"/>
        <v>137</v>
      </c>
      <c r="D171" s="10"/>
      <c r="E171" s="17"/>
      <c r="F171" s="18"/>
      <c r="G171" s="14"/>
      <c r="H171" s="70"/>
      <c r="I171" s="68"/>
      <c r="J171" s="72"/>
      <c r="K171" s="15" t="str">
        <f t="shared" si="30"/>
        <v/>
      </c>
      <c r="L171" s="57">
        <f t="shared" si="23"/>
        <v>0</v>
      </c>
      <c r="M171" s="79"/>
      <c r="N171" s="58" t="str">
        <f t="shared" si="22"/>
        <v/>
      </c>
      <c r="O171" s="190" t="str">
        <f t="shared" si="24"/>
        <v>Nợ HP</v>
      </c>
      <c r="P171" s="62" t="str">
        <f t="shared" si="25"/>
        <v>Nợ HP</v>
      </c>
      <c r="Q171" s="58">
        <f t="shared" si="29"/>
        <v>169</v>
      </c>
      <c r="R171" s="228" t="str">
        <f t="shared" si="26"/>
        <v>Nợ HP</v>
      </c>
    </row>
    <row r="172" spans="1:18" ht="24.75" customHeight="1">
      <c r="A172" s="54">
        <f t="shared" si="27"/>
        <v>170</v>
      </c>
      <c r="B172" s="16" t="str">
        <f t="shared" si="31"/>
        <v>138</v>
      </c>
      <c r="C172" s="54">
        <f t="shared" si="28"/>
        <v>138</v>
      </c>
      <c r="D172" s="10"/>
      <c r="E172" s="17"/>
      <c r="F172" s="18"/>
      <c r="G172" s="14"/>
      <c r="H172" s="70"/>
      <c r="I172" s="68"/>
      <c r="J172" s="72"/>
      <c r="K172" s="15" t="str">
        <f t="shared" si="30"/>
        <v/>
      </c>
      <c r="L172" s="57">
        <f t="shared" si="23"/>
        <v>0</v>
      </c>
      <c r="M172" s="79"/>
      <c r="N172" s="58" t="str">
        <f t="shared" si="22"/>
        <v/>
      </c>
      <c r="O172" s="190" t="str">
        <f t="shared" si="24"/>
        <v>Nợ HP</v>
      </c>
      <c r="P172" s="62" t="str">
        <f t="shared" si="25"/>
        <v>Nợ HP</v>
      </c>
      <c r="Q172" s="58">
        <f t="shared" si="29"/>
        <v>170</v>
      </c>
      <c r="R172" s="228" t="str">
        <f t="shared" si="26"/>
        <v>Nợ HP</v>
      </c>
    </row>
    <row r="173" spans="1:18" ht="24.75" customHeight="1">
      <c r="A173" s="54">
        <f t="shared" si="27"/>
        <v>171</v>
      </c>
      <c r="B173" s="16" t="str">
        <f t="shared" si="31"/>
        <v>139</v>
      </c>
      <c r="C173" s="54">
        <f t="shared" si="28"/>
        <v>139</v>
      </c>
      <c r="D173" s="10"/>
      <c r="E173" s="17"/>
      <c r="F173" s="18"/>
      <c r="G173" s="14"/>
      <c r="H173" s="70"/>
      <c r="I173" s="68"/>
      <c r="J173" s="72"/>
      <c r="K173" s="15" t="str">
        <f t="shared" si="30"/>
        <v/>
      </c>
      <c r="L173" s="57">
        <f t="shared" si="23"/>
        <v>0</v>
      </c>
      <c r="M173" s="79"/>
      <c r="N173" s="58" t="str">
        <f t="shared" si="22"/>
        <v/>
      </c>
      <c r="O173" s="190" t="str">
        <f t="shared" si="24"/>
        <v>Nợ HP</v>
      </c>
      <c r="P173" s="62" t="str">
        <f t="shared" si="25"/>
        <v>Nợ HP</v>
      </c>
      <c r="Q173" s="58">
        <f t="shared" si="29"/>
        <v>171</v>
      </c>
      <c r="R173" s="228" t="str">
        <f t="shared" si="26"/>
        <v>Nợ HP</v>
      </c>
    </row>
    <row r="174" spans="1:18" ht="24.75" customHeight="1">
      <c r="A174" s="54">
        <f t="shared" si="27"/>
        <v>172</v>
      </c>
      <c r="B174" s="16" t="str">
        <f t="shared" si="31"/>
        <v>140</v>
      </c>
      <c r="C174" s="54">
        <f t="shared" si="28"/>
        <v>140</v>
      </c>
      <c r="D174" s="10"/>
      <c r="E174" s="17"/>
      <c r="F174" s="18"/>
      <c r="G174" s="14"/>
      <c r="H174" s="70"/>
      <c r="I174" s="68"/>
      <c r="J174" s="72"/>
      <c r="K174" s="15" t="str">
        <f t="shared" si="30"/>
        <v/>
      </c>
      <c r="L174" s="57">
        <f t="shared" si="23"/>
        <v>0</v>
      </c>
      <c r="M174" s="79"/>
      <c r="N174" s="58" t="str">
        <f t="shared" si="22"/>
        <v/>
      </c>
      <c r="O174" s="190" t="str">
        <f t="shared" si="24"/>
        <v>Nợ HP</v>
      </c>
      <c r="P174" s="62" t="str">
        <f t="shared" si="25"/>
        <v>Nợ HP</v>
      </c>
      <c r="Q174" s="58">
        <f t="shared" si="29"/>
        <v>172</v>
      </c>
      <c r="R174" s="228" t="str">
        <f t="shared" si="26"/>
        <v>Nợ HP</v>
      </c>
    </row>
    <row r="175" spans="1:18" ht="24.75" customHeight="1">
      <c r="A175" s="54">
        <f t="shared" si="27"/>
        <v>173</v>
      </c>
      <c r="B175" s="16" t="str">
        <f t="shared" si="31"/>
        <v>141</v>
      </c>
      <c r="C175" s="54">
        <f t="shared" si="28"/>
        <v>141</v>
      </c>
      <c r="D175" s="10"/>
      <c r="E175" s="17"/>
      <c r="F175" s="18"/>
      <c r="G175" s="14"/>
      <c r="H175" s="70"/>
      <c r="I175" s="68"/>
      <c r="J175" s="72"/>
      <c r="K175" s="15" t="str">
        <f t="shared" si="30"/>
        <v/>
      </c>
      <c r="L175" s="57">
        <f t="shared" si="23"/>
        <v>0</v>
      </c>
      <c r="M175" s="79"/>
      <c r="N175" s="58" t="str">
        <f t="shared" si="22"/>
        <v/>
      </c>
      <c r="O175" s="190" t="str">
        <f t="shared" si="24"/>
        <v>Nợ HP</v>
      </c>
      <c r="P175" s="62" t="str">
        <f t="shared" si="25"/>
        <v>Nợ HP</v>
      </c>
      <c r="Q175" s="58">
        <f t="shared" si="29"/>
        <v>173</v>
      </c>
      <c r="R175" s="228" t="str">
        <f t="shared" si="26"/>
        <v>Nợ HP</v>
      </c>
    </row>
    <row r="176" spans="1:18" ht="24.75" customHeight="1">
      <c r="A176" s="54">
        <f t="shared" si="27"/>
        <v>174</v>
      </c>
      <c r="B176" s="16" t="str">
        <f t="shared" si="31"/>
        <v>142</v>
      </c>
      <c r="C176" s="54">
        <f t="shared" si="28"/>
        <v>142</v>
      </c>
      <c r="D176" s="10"/>
      <c r="E176" s="17"/>
      <c r="F176" s="18"/>
      <c r="G176" s="14"/>
      <c r="H176" s="70"/>
      <c r="I176" s="68"/>
      <c r="J176" s="72"/>
      <c r="K176" s="15" t="str">
        <f t="shared" si="30"/>
        <v/>
      </c>
      <c r="L176" s="57">
        <f t="shared" si="23"/>
        <v>0</v>
      </c>
      <c r="M176" s="79"/>
      <c r="N176" s="58" t="str">
        <f t="shared" si="22"/>
        <v/>
      </c>
      <c r="O176" s="190" t="str">
        <f t="shared" si="24"/>
        <v>Nợ HP</v>
      </c>
      <c r="P176" s="62" t="str">
        <f t="shared" si="25"/>
        <v>Nợ HP</v>
      </c>
      <c r="Q176" s="58">
        <f t="shared" si="29"/>
        <v>174</v>
      </c>
      <c r="R176" s="228" t="str">
        <f t="shared" si="26"/>
        <v>Nợ HP</v>
      </c>
    </row>
    <row r="177" spans="1:18" ht="24.75" customHeight="1">
      <c r="A177" s="54">
        <f t="shared" si="27"/>
        <v>175</v>
      </c>
      <c r="B177" s="16" t="str">
        <f t="shared" si="31"/>
        <v>143</v>
      </c>
      <c r="C177" s="54">
        <f t="shared" si="28"/>
        <v>143</v>
      </c>
      <c r="D177" s="10"/>
      <c r="E177" s="17"/>
      <c r="F177" s="18"/>
      <c r="G177" s="14"/>
      <c r="H177" s="70"/>
      <c r="I177" s="68"/>
      <c r="J177" s="72"/>
      <c r="K177" s="15" t="str">
        <f t="shared" si="30"/>
        <v/>
      </c>
      <c r="L177" s="57">
        <f t="shared" si="23"/>
        <v>0</v>
      </c>
      <c r="M177" s="79"/>
      <c r="N177" s="58" t="str">
        <f t="shared" si="22"/>
        <v/>
      </c>
      <c r="O177" s="190" t="str">
        <f t="shared" si="24"/>
        <v>Nợ HP</v>
      </c>
      <c r="P177" s="62" t="str">
        <f t="shared" si="25"/>
        <v>Nợ HP</v>
      </c>
      <c r="Q177" s="58">
        <f t="shared" si="29"/>
        <v>175</v>
      </c>
      <c r="R177" s="228" t="str">
        <f t="shared" si="26"/>
        <v>Nợ HP</v>
      </c>
    </row>
    <row r="178" spans="1:18" ht="24.75" customHeight="1">
      <c r="A178" s="54">
        <f t="shared" si="27"/>
        <v>176</v>
      </c>
      <c r="B178" s="16" t="str">
        <f t="shared" si="31"/>
        <v>144</v>
      </c>
      <c r="C178" s="54">
        <f t="shared" si="28"/>
        <v>144</v>
      </c>
      <c r="D178" s="10"/>
      <c r="E178" s="17"/>
      <c r="F178" s="18"/>
      <c r="G178" s="14"/>
      <c r="H178" s="70"/>
      <c r="I178" s="68"/>
      <c r="J178" s="72"/>
      <c r="K178" s="15" t="str">
        <f t="shared" si="30"/>
        <v/>
      </c>
      <c r="L178" s="57">
        <f t="shared" si="23"/>
        <v>0</v>
      </c>
      <c r="M178" s="79"/>
      <c r="N178" s="58" t="str">
        <f t="shared" si="22"/>
        <v/>
      </c>
      <c r="O178" s="190" t="str">
        <f t="shared" si="24"/>
        <v>Nợ HP</v>
      </c>
      <c r="P178" s="62" t="str">
        <f t="shared" si="25"/>
        <v>Nợ HP</v>
      </c>
      <c r="Q178" s="58">
        <f t="shared" si="29"/>
        <v>176</v>
      </c>
      <c r="R178" s="228" t="str">
        <f t="shared" si="26"/>
        <v>Nợ HP</v>
      </c>
    </row>
    <row r="179" spans="1:18" ht="24.75" customHeight="1">
      <c r="A179" s="54">
        <f t="shared" si="27"/>
        <v>177</v>
      </c>
      <c r="B179" s="16" t="str">
        <f t="shared" si="31"/>
        <v>145</v>
      </c>
      <c r="C179" s="54">
        <f t="shared" si="28"/>
        <v>145</v>
      </c>
      <c r="D179" s="10"/>
      <c r="E179" s="17"/>
      <c r="F179" s="18"/>
      <c r="G179" s="14"/>
      <c r="H179" s="70"/>
      <c r="I179" s="68"/>
      <c r="J179" s="72"/>
      <c r="K179" s="15" t="str">
        <f t="shared" si="30"/>
        <v/>
      </c>
      <c r="L179" s="57">
        <f t="shared" si="23"/>
        <v>0</v>
      </c>
      <c r="M179" s="79"/>
      <c r="N179" s="58" t="str">
        <f t="shared" si="22"/>
        <v/>
      </c>
      <c r="O179" s="190" t="str">
        <f t="shared" si="24"/>
        <v>Nợ HP</v>
      </c>
      <c r="P179" s="62" t="str">
        <f t="shared" si="25"/>
        <v>Nợ HP</v>
      </c>
      <c r="Q179" s="58">
        <f t="shared" si="29"/>
        <v>177</v>
      </c>
      <c r="R179" s="228" t="str">
        <f t="shared" si="26"/>
        <v>Nợ HP</v>
      </c>
    </row>
    <row r="180" spans="1:18" ht="24.75" customHeight="1">
      <c r="A180" s="54">
        <f t="shared" si="27"/>
        <v>178</v>
      </c>
      <c r="B180" s="16" t="str">
        <f t="shared" si="31"/>
        <v>146</v>
      </c>
      <c r="C180" s="54">
        <f t="shared" si="28"/>
        <v>146</v>
      </c>
      <c r="D180" s="10"/>
      <c r="E180" s="17"/>
      <c r="F180" s="18"/>
      <c r="G180" s="14"/>
      <c r="H180" s="70"/>
      <c r="I180" s="68"/>
      <c r="J180" s="72"/>
      <c r="K180" s="15" t="str">
        <f t="shared" si="30"/>
        <v/>
      </c>
      <c r="L180" s="57">
        <f t="shared" si="23"/>
        <v>0</v>
      </c>
      <c r="M180" s="79"/>
      <c r="N180" s="58" t="str">
        <f t="shared" si="22"/>
        <v/>
      </c>
      <c r="O180" s="190" t="str">
        <f t="shared" si="24"/>
        <v>Nợ HP</v>
      </c>
      <c r="P180" s="62" t="str">
        <f t="shared" si="25"/>
        <v>Nợ HP</v>
      </c>
      <c r="Q180" s="58">
        <f t="shared" si="29"/>
        <v>178</v>
      </c>
      <c r="R180" s="228" t="str">
        <f t="shared" si="26"/>
        <v>Nợ HP</v>
      </c>
    </row>
    <row r="181" spans="1:18" ht="24.75" customHeight="1">
      <c r="A181" s="54">
        <f t="shared" si="27"/>
        <v>179</v>
      </c>
      <c r="B181" s="16" t="str">
        <f t="shared" si="31"/>
        <v>147</v>
      </c>
      <c r="C181" s="54">
        <f t="shared" si="28"/>
        <v>147</v>
      </c>
      <c r="D181" s="10"/>
      <c r="E181" s="17"/>
      <c r="F181" s="18"/>
      <c r="G181" s="14"/>
      <c r="H181" s="70"/>
      <c r="I181" s="68"/>
      <c r="J181" s="72"/>
      <c r="K181" s="15" t="str">
        <f t="shared" si="30"/>
        <v/>
      </c>
      <c r="L181" s="57">
        <f t="shared" si="23"/>
        <v>0</v>
      </c>
      <c r="M181" s="79"/>
      <c r="N181" s="58" t="str">
        <f t="shared" si="22"/>
        <v/>
      </c>
      <c r="O181" s="190" t="str">
        <f t="shared" si="24"/>
        <v>Nợ HP</v>
      </c>
      <c r="P181" s="62" t="str">
        <f t="shared" si="25"/>
        <v>Nợ HP</v>
      </c>
      <c r="Q181" s="58">
        <f t="shared" si="29"/>
        <v>179</v>
      </c>
      <c r="R181" s="228" t="str">
        <f t="shared" si="26"/>
        <v>Nợ HP</v>
      </c>
    </row>
    <row r="182" spans="1:18" ht="24.75" customHeight="1">
      <c r="A182" s="54">
        <f t="shared" si="27"/>
        <v>180</v>
      </c>
      <c r="B182" s="16" t="str">
        <f t="shared" si="31"/>
        <v>148</v>
      </c>
      <c r="C182" s="54">
        <f t="shared" si="28"/>
        <v>148</v>
      </c>
      <c r="D182" s="10"/>
      <c r="E182" s="17"/>
      <c r="F182" s="18"/>
      <c r="G182" s="14"/>
      <c r="H182" s="70"/>
      <c r="I182" s="68"/>
      <c r="J182" s="72"/>
      <c r="K182" s="15" t="str">
        <f t="shared" si="30"/>
        <v/>
      </c>
      <c r="L182" s="57">
        <f t="shared" si="23"/>
        <v>0</v>
      </c>
      <c r="M182" s="79"/>
      <c r="N182" s="58" t="str">
        <f t="shared" si="22"/>
        <v/>
      </c>
      <c r="O182" s="190" t="str">
        <f t="shared" si="24"/>
        <v>Nợ HP</v>
      </c>
      <c r="P182" s="62" t="str">
        <f t="shared" si="25"/>
        <v>Nợ HP</v>
      </c>
      <c r="Q182" s="58">
        <f t="shared" si="29"/>
        <v>180</v>
      </c>
      <c r="R182" s="228" t="str">
        <f t="shared" si="26"/>
        <v>Nợ HP</v>
      </c>
    </row>
    <row r="183" spans="1:18" ht="24.75" customHeight="1">
      <c r="A183" s="54">
        <f t="shared" si="27"/>
        <v>181</v>
      </c>
      <c r="B183" s="16" t="str">
        <f t="shared" si="31"/>
        <v>149</v>
      </c>
      <c r="C183" s="54">
        <f t="shared" si="28"/>
        <v>149</v>
      </c>
      <c r="D183" s="10"/>
      <c r="E183" s="17"/>
      <c r="F183" s="18"/>
      <c r="G183" s="14"/>
      <c r="H183" s="70"/>
      <c r="I183" s="68"/>
      <c r="J183" s="72"/>
      <c r="K183" s="15" t="str">
        <f t="shared" si="30"/>
        <v/>
      </c>
      <c r="L183" s="57">
        <f t="shared" si="23"/>
        <v>0</v>
      </c>
      <c r="M183" s="79"/>
      <c r="N183" s="58" t="str">
        <f t="shared" si="22"/>
        <v/>
      </c>
      <c r="O183" s="190" t="str">
        <f t="shared" si="24"/>
        <v>Nợ HP</v>
      </c>
      <c r="P183" s="62" t="str">
        <f t="shared" si="25"/>
        <v>Nợ HP</v>
      </c>
      <c r="Q183" s="58">
        <f t="shared" si="29"/>
        <v>181</v>
      </c>
      <c r="R183" s="228" t="str">
        <f t="shared" si="26"/>
        <v>Nợ HP</v>
      </c>
    </row>
    <row r="184" spans="1:18" ht="24.75" customHeight="1">
      <c r="A184" s="54">
        <f t="shared" si="27"/>
        <v>182</v>
      </c>
      <c r="B184" s="16" t="str">
        <f t="shared" si="31"/>
        <v>150</v>
      </c>
      <c r="C184" s="54">
        <f t="shared" si="28"/>
        <v>150</v>
      </c>
      <c r="D184" s="10"/>
      <c r="E184" s="17"/>
      <c r="F184" s="18"/>
      <c r="G184" s="14"/>
      <c r="H184" s="70"/>
      <c r="I184" s="68"/>
      <c r="J184" s="72"/>
      <c r="K184" s="15" t="str">
        <f t="shared" si="30"/>
        <v/>
      </c>
      <c r="L184" s="57">
        <f t="shared" si="23"/>
        <v>0</v>
      </c>
      <c r="M184" s="79"/>
      <c r="N184" s="58" t="str">
        <f t="shared" si="22"/>
        <v/>
      </c>
      <c r="O184" s="190" t="str">
        <f t="shared" si="24"/>
        <v>Nợ HP</v>
      </c>
      <c r="P184" s="62" t="str">
        <f t="shared" si="25"/>
        <v>Nợ HP</v>
      </c>
      <c r="Q184" s="58">
        <f t="shared" si="29"/>
        <v>182</v>
      </c>
      <c r="R184" s="228" t="str">
        <f t="shared" si="26"/>
        <v>Nợ HP</v>
      </c>
    </row>
    <row r="185" spans="1:18" ht="24.75" customHeight="1">
      <c r="A185" s="54">
        <f t="shared" si="27"/>
        <v>183</v>
      </c>
      <c r="B185" s="16" t="str">
        <f t="shared" si="31"/>
        <v>151</v>
      </c>
      <c r="C185" s="54">
        <f t="shared" si="28"/>
        <v>151</v>
      </c>
      <c r="D185" s="10"/>
      <c r="E185" s="17"/>
      <c r="F185" s="18"/>
      <c r="G185" s="14"/>
      <c r="H185" s="70"/>
      <c r="I185" s="68"/>
      <c r="J185" s="72"/>
      <c r="K185" s="15" t="str">
        <f t="shared" si="30"/>
        <v/>
      </c>
      <c r="L185" s="57">
        <f t="shared" si="23"/>
        <v>0</v>
      </c>
      <c r="M185" s="79"/>
      <c r="N185" s="58" t="str">
        <f t="shared" si="22"/>
        <v/>
      </c>
      <c r="O185" s="190" t="str">
        <f t="shared" si="24"/>
        <v>Nợ HP</v>
      </c>
      <c r="P185" s="62" t="str">
        <f t="shared" si="25"/>
        <v>Nợ HP</v>
      </c>
      <c r="Q185" s="58">
        <f t="shared" si="29"/>
        <v>183</v>
      </c>
      <c r="R185" s="228" t="str">
        <f t="shared" si="26"/>
        <v>Nợ HP</v>
      </c>
    </row>
    <row r="186" spans="1:18" ht="24.75" customHeight="1">
      <c r="A186" s="54">
        <f t="shared" si="27"/>
        <v>184</v>
      </c>
      <c r="B186" s="16" t="str">
        <f t="shared" si="31"/>
        <v>152</v>
      </c>
      <c r="C186" s="54">
        <f t="shared" si="28"/>
        <v>152</v>
      </c>
      <c r="D186" s="10"/>
      <c r="E186" s="17"/>
      <c r="F186" s="18"/>
      <c r="G186" s="14"/>
      <c r="H186" s="70"/>
      <c r="I186" s="68"/>
      <c r="J186" s="72"/>
      <c r="K186" s="15" t="str">
        <f t="shared" si="30"/>
        <v/>
      </c>
      <c r="L186" s="57">
        <f t="shared" si="23"/>
        <v>0</v>
      </c>
      <c r="M186" s="79"/>
      <c r="N186" s="58" t="str">
        <f t="shared" si="22"/>
        <v/>
      </c>
      <c r="O186" s="190" t="str">
        <f t="shared" si="24"/>
        <v>Nợ HP</v>
      </c>
      <c r="P186" s="62" t="str">
        <f t="shared" si="25"/>
        <v>Nợ HP</v>
      </c>
      <c r="Q186" s="58">
        <f t="shared" si="29"/>
        <v>184</v>
      </c>
      <c r="R186" s="228" t="str">
        <f t="shared" si="26"/>
        <v>Nợ HP</v>
      </c>
    </row>
    <row r="187" spans="1:18" ht="24.75" customHeight="1">
      <c r="A187" s="54">
        <f t="shared" si="27"/>
        <v>185</v>
      </c>
      <c r="B187" s="16" t="str">
        <f t="shared" si="31"/>
        <v>153</v>
      </c>
      <c r="C187" s="54">
        <f t="shared" si="28"/>
        <v>153</v>
      </c>
      <c r="D187" s="10"/>
      <c r="E187" s="17"/>
      <c r="F187" s="18"/>
      <c r="G187" s="14"/>
      <c r="H187" s="70"/>
      <c r="I187" s="68"/>
      <c r="J187" s="72"/>
      <c r="K187" s="15" t="str">
        <f t="shared" si="30"/>
        <v/>
      </c>
      <c r="L187" s="57">
        <f t="shared" si="23"/>
        <v>0</v>
      </c>
      <c r="M187" s="79"/>
      <c r="N187" s="58" t="str">
        <f t="shared" si="22"/>
        <v/>
      </c>
      <c r="O187" s="190" t="str">
        <f t="shared" si="24"/>
        <v>Nợ HP</v>
      </c>
      <c r="P187" s="62" t="str">
        <f t="shared" si="25"/>
        <v>Nợ HP</v>
      </c>
      <c r="Q187" s="58">
        <f t="shared" si="29"/>
        <v>185</v>
      </c>
      <c r="R187" s="228" t="str">
        <f t="shared" si="26"/>
        <v>Nợ HP</v>
      </c>
    </row>
    <row r="188" spans="1:18" ht="24.75" customHeight="1">
      <c r="A188" s="54">
        <f t="shared" si="27"/>
        <v>186</v>
      </c>
      <c r="B188" s="16" t="str">
        <f t="shared" si="31"/>
        <v>154</v>
      </c>
      <c r="C188" s="54">
        <f t="shared" si="28"/>
        <v>154</v>
      </c>
      <c r="D188" s="10"/>
      <c r="E188" s="17"/>
      <c r="F188" s="18"/>
      <c r="G188" s="14"/>
      <c r="H188" s="70"/>
      <c r="I188" s="68"/>
      <c r="J188" s="72"/>
      <c r="K188" s="15" t="str">
        <f t="shared" si="30"/>
        <v/>
      </c>
      <c r="L188" s="57">
        <f t="shared" si="23"/>
        <v>0</v>
      </c>
      <c r="M188" s="79"/>
      <c r="N188" s="58" t="str">
        <f t="shared" si="22"/>
        <v/>
      </c>
      <c r="O188" s="190" t="str">
        <f t="shared" si="24"/>
        <v>Nợ HP</v>
      </c>
      <c r="P188" s="62" t="str">
        <f t="shared" si="25"/>
        <v>Nợ HP</v>
      </c>
      <c r="Q188" s="58">
        <f t="shared" si="29"/>
        <v>186</v>
      </c>
      <c r="R188" s="228" t="str">
        <f t="shared" si="26"/>
        <v>Nợ HP</v>
      </c>
    </row>
    <row r="189" spans="1:18" ht="24.75" customHeight="1">
      <c r="A189" s="54">
        <f t="shared" si="27"/>
        <v>187</v>
      </c>
      <c r="B189" s="16" t="str">
        <f t="shared" si="31"/>
        <v>155</v>
      </c>
      <c r="C189" s="54">
        <f t="shared" si="28"/>
        <v>155</v>
      </c>
      <c r="D189" s="10"/>
      <c r="E189" s="17"/>
      <c r="F189" s="18"/>
      <c r="G189" s="14"/>
      <c r="H189" s="70"/>
      <c r="I189" s="68"/>
      <c r="J189" s="72"/>
      <c r="K189" s="15" t="str">
        <f t="shared" si="30"/>
        <v/>
      </c>
      <c r="L189" s="57">
        <f t="shared" si="23"/>
        <v>0</v>
      </c>
      <c r="M189" s="79"/>
      <c r="N189" s="58" t="str">
        <f t="shared" ref="N189:N251" si="32">IF(M189&lt;&gt;0,"Học Ghép","")</f>
        <v/>
      </c>
      <c r="O189" s="190" t="str">
        <f t="shared" si="24"/>
        <v>Nợ HP</v>
      </c>
      <c r="P189" s="62" t="str">
        <f t="shared" si="25"/>
        <v>Nợ HP</v>
      </c>
      <c r="Q189" s="58">
        <f t="shared" si="29"/>
        <v>187</v>
      </c>
      <c r="R189" s="228" t="str">
        <f t="shared" si="26"/>
        <v>Nợ HP</v>
      </c>
    </row>
    <row r="190" spans="1:18" ht="24.75" customHeight="1">
      <c r="A190" s="54">
        <f t="shared" si="27"/>
        <v>188</v>
      </c>
      <c r="B190" s="16" t="str">
        <f t="shared" si="31"/>
        <v>156</v>
      </c>
      <c r="C190" s="54">
        <f t="shared" si="28"/>
        <v>156</v>
      </c>
      <c r="D190" s="10"/>
      <c r="E190" s="17"/>
      <c r="F190" s="18"/>
      <c r="G190" s="14"/>
      <c r="H190" s="70"/>
      <c r="I190" s="68"/>
      <c r="J190" s="72"/>
      <c r="K190" s="15" t="str">
        <f t="shared" si="30"/>
        <v/>
      </c>
      <c r="L190" s="57">
        <f t="shared" si="23"/>
        <v>0</v>
      </c>
      <c r="M190" s="79"/>
      <c r="N190" s="58" t="str">
        <f t="shared" si="32"/>
        <v/>
      </c>
      <c r="O190" s="190" t="str">
        <f t="shared" si="24"/>
        <v>Nợ HP</v>
      </c>
      <c r="P190" s="62" t="str">
        <f t="shared" si="25"/>
        <v>Nợ HP</v>
      </c>
      <c r="Q190" s="58">
        <f t="shared" si="29"/>
        <v>188</v>
      </c>
      <c r="R190" s="228" t="str">
        <f t="shared" si="26"/>
        <v>Nợ HP</v>
      </c>
    </row>
    <row r="191" spans="1:18" ht="24.75" customHeight="1">
      <c r="A191" s="54">
        <f t="shared" si="27"/>
        <v>189</v>
      </c>
      <c r="B191" s="16" t="str">
        <f t="shared" si="31"/>
        <v>157</v>
      </c>
      <c r="C191" s="54">
        <f t="shared" si="28"/>
        <v>157</v>
      </c>
      <c r="D191" s="10"/>
      <c r="E191" s="17"/>
      <c r="F191" s="18"/>
      <c r="G191" s="14"/>
      <c r="H191" s="70"/>
      <c r="I191" s="68"/>
      <c r="J191" s="72"/>
      <c r="K191" s="15" t="str">
        <f t="shared" si="30"/>
        <v/>
      </c>
      <c r="L191" s="57">
        <f t="shared" si="23"/>
        <v>0</v>
      </c>
      <c r="M191" s="79"/>
      <c r="N191" s="58" t="str">
        <f t="shared" si="32"/>
        <v/>
      </c>
      <c r="O191" s="190" t="str">
        <f t="shared" si="24"/>
        <v>Nợ HP</v>
      </c>
      <c r="P191" s="62" t="str">
        <f t="shared" si="25"/>
        <v>Nợ HP</v>
      </c>
      <c r="Q191" s="58">
        <f t="shared" si="29"/>
        <v>189</v>
      </c>
      <c r="R191" s="228" t="str">
        <f t="shared" si="26"/>
        <v>Nợ HP</v>
      </c>
    </row>
    <row r="192" spans="1:18" ht="24.75" customHeight="1">
      <c r="A192" s="54">
        <f t="shared" si="27"/>
        <v>190</v>
      </c>
      <c r="B192" s="16" t="str">
        <f t="shared" si="31"/>
        <v>158</v>
      </c>
      <c r="C192" s="54">
        <f t="shared" si="28"/>
        <v>158</v>
      </c>
      <c r="D192" s="10"/>
      <c r="E192" s="17"/>
      <c r="F192" s="18"/>
      <c r="G192" s="14"/>
      <c r="H192" s="70"/>
      <c r="I192" s="68"/>
      <c r="J192" s="72"/>
      <c r="K192" s="15" t="str">
        <f t="shared" si="30"/>
        <v/>
      </c>
      <c r="L192" s="57">
        <f t="shared" si="23"/>
        <v>0</v>
      </c>
      <c r="M192" s="79"/>
      <c r="N192" s="58" t="str">
        <f t="shared" si="32"/>
        <v/>
      </c>
      <c r="O192" s="190" t="str">
        <f t="shared" si="24"/>
        <v>Nợ HP</v>
      </c>
      <c r="P192" s="62" t="str">
        <f t="shared" si="25"/>
        <v>Nợ HP</v>
      </c>
      <c r="Q192" s="58">
        <f t="shared" si="29"/>
        <v>190</v>
      </c>
      <c r="R192" s="228" t="str">
        <f t="shared" si="26"/>
        <v>Nợ HP</v>
      </c>
    </row>
    <row r="193" spans="1:18" ht="24.75" customHeight="1">
      <c r="A193" s="54">
        <f t="shared" si="27"/>
        <v>191</v>
      </c>
      <c r="B193" s="16" t="str">
        <f t="shared" si="31"/>
        <v>159</v>
      </c>
      <c r="C193" s="54">
        <f t="shared" si="28"/>
        <v>159</v>
      </c>
      <c r="D193" s="10"/>
      <c r="E193" s="17"/>
      <c r="F193" s="18"/>
      <c r="G193" s="14"/>
      <c r="H193" s="70"/>
      <c r="I193" s="68"/>
      <c r="J193" s="72"/>
      <c r="K193" s="15" t="str">
        <f t="shared" si="30"/>
        <v/>
      </c>
      <c r="L193" s="57">
        <f t="shared" si="23"/>
        <v>0</v>
      </c>
      <c r="M193" s="79"/>
      <c r="N193" s="58" t="str">
        <f t="shared" si="32"/>
        <v/>
      </c>
      <c r="O193" s="190" t="str">
        <f t="shared" si="24"/>
        <v>Nợ HP</v>
      </c>
      <c r="P193" s="62" t="str">
        <f t="shared" si="25"/>
        <v>Nợ HP</v>
      </c>
      <c r="Q193" s="58">
        <f t="shared" si="29"/>
        <v>191</v>
      </c>
      <c r="R193" s="228" t="str">
        <f t="shared" si="26"/>
        <v>Nợ HP</v>
      </c>
    </row>
    <row r="194" spans="1:18" ht="24.75" customHeight="1">
      <c r="A194" s="54">
        <f t="shared" si="27"/>
        <v>192</v>
      </c>
      <c r="B194" s="16" t="str">
        <f t="shared" si="31"/>
        <v>160</v>
      </c>
      <c r="C194" s="54">
        <f t="shared" si="28"/>
        <v>160</v>
      </c>
      <c r="D194" s="10"/>
      <c r="E194" s="17"/>
      <c r="F194" s="18"/>
      <c r="G194" s="14"/>
      <c r="H194" s="70"/>
      <c r="I194" s="68"/>
      <c r="J194" s="72"/>
      <c r="K194" s="15" t="str">
        <f t="shared" ref="K194:K247" si="33">I194&amp;J194</f>
        <v/>
      </c>
      <c r="L194" s="57">
        <f t="shared" si="23"/>
        <v>0</v>
      </c>
      <c r="M194" s="79"/>
      <c r="N194" s="58" t="str">
        <f t="shared" si="32"/>
        <v/>
      </c>
      <c r="O194" s="190" t="str">
        <f t="shared" si="24"/>
        <v>Nợ HP</v>
      </c>
      <c r="P194" s="62" t="str">
        <f t="shared" si="25"/>
        <v>Nợ HP</v>
      </c>
      <c r="Q194" s="58">
        <f t="shared" si="29"/>
        <v>192</v>
      </c>
      <c r="R194" s="228" t="str">
        <f t="shared" si="26"/>
        <v>Nợ HP</v>
      </c>
    </row>
    <row r="195" spans="1:18" ht="24.75" customHeight="1">
      <c r="A195" s="54">
        <f t="shared" si="27"/>
        <v>193</v>
      </c>
      <c r="B195" s="16" t="str">
        <f t="shared" si="31"/>
        <v>161</v>
      </c>
      <c r="C195" s="54">
        <f t="shared" si="28"/>
        <v>161</v>
      </c>
      <c r="D195" s="10"/>
      <c r="E195" s="17"/>
      <c r="F195" s="18"/>
      <c r="G195" s="14"/>
      <c r="H195" s="70"/>
      <c r="I195" s="68"/>
      <c r="J195" s="72"/>
      <c r="K195" s="15" t="str">
        <f t="shared" si="33"/>
        <v/>
      </c>
      <c r="L195" s="57">
        <f t="shared" ref="L195:L258" si="34">COUNTIF($D$3:$D$1049,D195)</f>
        <v>0</v>
      </c>
      <c r="M195" s="79"/>
      <c r="N195" s="58" t="str">
        <f t="shared" si="32"/>
        <v/>
      </c>
      <c r="O195" s="190" t="str">
        <f t="shared" si="24"/>
        <v>Nợ HP</v>
      </c>
      <c r="P195" s="62" t="str">
        <f t="shared" si="25"/>
        <v>Nợ HP</v>
      </c>
      <c r="Q195" s="58">
        <f t="shared" si="29"/>
        <v>193</v>
      </c>
      <c r="R195" s="228" t="str">
        <f t="shared" si="26"/>
        <v>Nợ HP</v>
      </c>
    </row>
    <row r="196" spans="1:18" ht="24.75" customHeight="1">
      <c r="A196" s="54">
        <f t="shared" si="27"/>
        <v>194</v>
      </c>
      <c r="B196" s="16" t="str">
        <f t="shared" si="31"/>
        <v>162</v>
      </c>
      <c r="C196" s="54">
        <f t="shared" si="28"/>
        <v>162</v>
      </c>
      <c r="D196" s="10"/>
      <c r="E196" s="17"/>
      <c r="F196" s="18"/>
      <c r="G196" s="14"/>
      <c r="H196" s="70"/>
      <c r="I196" s="68"/>
      <c r="J196" s="72"/>
      <c r="K196" s="15" t="str">
        <f t="shared" si="33"/>
        <v/>
      </c>
      <c r="L196" s="57">
        <f t="shared" si="34"/>
        <v>0</v>
      </c>
      <c r="M196" s="79"/>
      <c r="N196" s="58" t="str">
        <f t="shared" si="32"/>
        <v/>
      </c>
      <c r="O196" s="190" t="str">
        <f t="shared" ref="O196:O259" si="35">R196</f>
        <v>Nợ HP</v>
      </c>
      <c r="P196" s="62" t="str">
        <f t="shared" ref="P196:P259" si="36">IF(M196&lt;&gt;0,M196,O196)</f>
        <v>Nợ HP</v>
      </c>
      <c r="Q196" s="58">
        <f t="shared" si="29"/>
        <v>194</v>
      </c>
      <c r="R196" s="228" t="str">
        <f t="shared" ref="R196:R259" si="37">IF(OR(ISNA(S196),S196=""),"Nợ HP","")</f>
        <v>Nợ HP</v>
      </c>
    </row>
    <row r="197" spans="1:18" ht="24.75" customHeight="1">
      <c r="A197" s="54">
        <f t="shared" ref="A197:A260" si="38">A196+1</f>
        <v>195</v>
      </c>
      <c r="B197" s="16" t="str">
        <f t="shared" si="31"/>
        <v>163</v>
      </c>
      <c r="C197" s="54">
        <f t="shared" ref="C197:C260" si="39">IF(H197&lt;&gt;H196,1,C196+1)</f>
        <v>163</v>
      </c>
      <c r="D197" s="10"/>
      <c r="E197" s="17"/>
      <c r="F197" s="18"/>
      <c r="G197" s="14"/>
      <c r="H197" s="70"/>
      <c r="I197" s="68"/>
      <c r="J197" s="72"/>
      <c r="K197" s="15" t="str">
        <f t="shared" si="33"/>
        <v/>
      </c>
      <c r="L197" s="57">
        <f t="shared" si="34"/>
        <v>0</v>
      </c>
      <c r="M197" s="79"/>
      <c r="N197" s="58" t="str">
        <f t="shared" si="32"/>
        <v/>
      </c>
      <c r="O197" s="190" t="str">
        <f t="shared" si="35"/>
        <v>Nợ HP</v>
      </c>
      <c r="P197" s="62" t="str">
        <f t="shared" si="36"/>
        <v>Nợ HP</v>
      </c>
      <c r="Q197" s="58">
        <f t="shared" ref="Q197:Q260" si="40">Q196+1</f>
        <v>195</v>
      </c>
      <c r="R197" s="228" t="str">
        <f t="shared" si="37"/>
        <v>Nợ HP</v>
      </c>
    </row>
    <row r="198" spans="1:18" ht="24.75" customHeight="1">
      <c r="A198" s="54">
        <f t="shared" si="38"/>
        <v>196</v>
      </c>
      <c r="B198" s="16" t="str">
        <f t="shared" si="31"/>
        <v>164</v>
      </c>
      <c r="C198" s="54">
        <f t="shared" si="39"/>
        <v>164</v>
      </c>
      <c r="D198" s="10"/>
      <c r="E198" s="17"/>
      <c r="F198" s="18"/>
      <c r="G198" s="14"/>
      <c r="H198" s="70"/>
      <c r="I198" s="68"/>
      <c r="J198" s="72"/>
      <c r="K198" s="15" t="str">
        <f t="shared" si="33"/>
        <v/>
      </c>
      <c r="L198" s="57">
        <f t="shared" si="34"/>
        <v>0</v>
      </c>
      <c r="M198" s="79"/>
      <c r="N198" s="58" t="str">
        <f t="shared" si="32"/>
        <v/>
      </c>
      <c r="O198" s="190" t="str">
        <f t="shared" si="35"/>
        <v>Nợ HP</v>
      </c>
      <c r="P198" s="62" t="str">
        <f t="shared" si="36"/>
        <v>Nợ HP</v>
      </c>
      <c r="Q198" s="58">
        <f t="shared" si="40"/>
        <v>196</v>
      </c>
      <c r="R198" s="228" t="str">
        <f t="shared" si="37"/>
        <v>Nợ HP</v>
      </c>
    </row>
    <row r="199" spans="1:18" ht="24.75" customHeight="1">
      <c r="A199" s="54">
        <f t="shared" si="38"/>
        <v>197</v>
      </c>
      <c r="B199" s="16" t="str">
        <f t="shared" si="31"/>
        <v>165</v>
      </c>
      <c r="C199" s="54">
        <f t="shared" si="39"/>
        <v>165</v>
      </c>
      <c r="D199" s="10"/>
      <c r="E199" s="17"/>
      <c r="F199" s="18"/>
      <c r="G199" s="14"/>
      <c r="H199" s="70"/>
      <c r="I199" s="68"/>
      <c r="J199" s="72"/>
      <c r="K199" s="15" t="str">
        <f t="shared" si="33"/>
        <v/>
      </c>
      <c r="L199" s="57">
        <f t="shared" si="34"/>
        <v>0</v>
      </c>
      <c r="M199" s="79"/>
      <c r="N199" s="58" t="str">
        <f t="shared" si="32"/>
        <v/>
      </c>
      <c r="O199" s="190" t="str">
        <f t="shared" si="35"/>
        <v>Nợ HP</v>
      </c>
      <c r="P199" s="62" t="str">
        <f t="shared" si="36"/>
        <v>Nợ HP</v>
      </c>
      <c r="Q199" s="58">
        <f t="shared" si="40"/>
        <v>197</v>
      </c>
      <c r="R199" s="228" t="str">
        <f t="shared" si="37"/>
        <v>Nợ HP</v>
      </c>
    </row>
    <row r="200" spans="1:18" ht="24.75" customHeight="1">
      <c r="A200" s="54">
        <f t="shared" si="38"/>
        <v>198</v>
      </c>
      <c r="B200" s="16" t="str">
        <f t="shared" si="31"/>
        <v>166</v>
      </c>
      <c r="C200" s="54">
        <f t="shared" si="39"/>
        <v>166</v>
      </c>
      <c r="D200" s="10"/>
      <c r="E200" s="17"/>
      <c r="F200" s="18"/>
      <c r="G200" s="14"/>
      <c r="H200" s="70"/>
      <c r="I200" s="68"/>
      <c r="J200" s="72"/>
      <c r="K200" s="15" t="str">
        <f t="shared" si="33"/>
        <v/>
      </c>
      <c r="L200" s="57">
        <f t="shared" si="34"/>
        <v>0</v>
      </c>
      <c r="M200" s="79"/>
      <c r="N200" s="58" t="str">
        <f t="shared" si="32"/>
        <v/>
      </c>
      <c r="O200" s="190" t="str">
        <f t="shared" si="35"/>
        <v>Nợ HP</v>
      </c>
      <c r="P200" s="62" t="str">
        <f t="shared" si="36"/>
        <v>Nợ HP</v>
      </c>
      <c r="Q200" s="58">
        <f t="shared" si="40"/>
        <v>198</v>
      </c>
      <c r="R200" s="228" t="str">
        <f t="shared" si="37"/>
        <v>Nợ HP</v>
      </c>
    </row>
    <row r="201" spans="1:18" ht="24.75" customHeight="1">
      <c r="A201" s="54">
        <f t="shared" si="38"/>
        <v>199</v>
      </c>
      <c r="B201" s="16" t="str">
        <f t="shared" si="31"/>
        <v>167</v>
      </c>
      <c r="C201" s="54">
        <f t="shared" si="39"/>
        <v>167</v>
      </c>
      <c r="D201" s="10"/>
      <c r="E201" s="17"/>
      <c r="F201" s="18"/>
      <c r="G201" s="14"/>
      <c r="H201" s="70"/>
      <c r="I201" s="68"/>
      <c r="J201" s="72"/>
      <c r="K201" s="15" t="str">
        <f t="shared" si="33"/>
        <v/>
      </c>
      <c r="L201" s="57">
        <f t="shared" si="34"/>
        <v>0</v>
      </c>
      <c r="M201" s="79"/>
      <c r="N201" s="58" t="str">
        <f t="shared" si="32"/>
        <v/>
      </c>
      <c r="O201" s="190" t="str">
        <f t="shared" si="35"/>
        <v>Nợ HP</v>
      </c>
      <c r="P201" s="62" t="str">
        <f t="shared" si="36"/>
        <v>Nợ HP</v>
      </c>
      <c r="Q201" s="58">
        <f t="shared" si="40"/>
        <v>199</v>
      </c>
      <c r="R201" s="228" t="str">
        <f t="shared" si="37"/>
        <v>Nợ HP</v>
      </c>
    </row>
    <row r="202" spans="1:18" ht="24.75" customHeight="1">
      <c r="A202" s="54">
        <f t="shared" si="38"/>
        <v>200</v>
      </c>
      <c r="B202" s="16" t="str">
        <f t="shared" si="31"/>
        <v>168</v>
      </c>
      <c r="C202" s="54">
        <f t="shared" si="39"/>
        <v>168</v>
      </c>
      <c r="D202" s="10"/>
      <c r="E202" s="17"/>
      <c r="F202" s="18"/>
      <c r="G202" s="14"/>
      <c r="H202" s="70"/>
      <c r="I202" s="68"/>
      <c r="J202" s="72"/>
      <c r="K202" s="15" t="str">
        <f t="shared" si="33"/>
        <v/>
      </c>
      <c r="L202" s="57">
        <f t="shared" si="34"/>
        <v>0</v>
      </c>
      <c r="M202" s="79"/>
      <c r="N202" s="58" t="str">
        <f t="shared" si="32"/>
        <v/>
      </c>
      <c r="O202" s="190" t="str">
        <f t="shared" si="35"/>
        <v>Nợ HP</v>
      </c>
      <c r="P202" s="62" t="str">
        <f t="shared" si="36"/>
        <v>Nợ HP</v>
      </c>
      <c r="Q202" s="58">
        <f t="shared" si="40"/>
        <v>200</v>
      </c>
      <c r="R202" s="228" t="str">
        <f t="shared" si="37"/>
        <v>Nợ HP</v>
      </c>
    </row>
    <row r="203" spans="1:18" ht="24.75" customHeight="1">
      <c r="A203" s="54">
        <f t="shared" si="38"/>
        <v>201</v>
      </c>
      <c r="B203" s="16" t="str">
        <f t="shared" ref="B203:B266" si="41">J203&amp;TEXT(C203,"00")</f>
        <v>169</v>
      </c>
      <c r="C203" s="54">
        <f t="shared" si="39"/>
        <v>169</v>
      </c>
      <c r="D203" s="10"/>
      <c r="E203" s="17"/>
      <c r="F203" s="18"/>
      <c r="G203" s="14"/>
      <c r="H203" s="70"/>
      <c r="I203" s="68"/>
      <c r="J203" s="72"/>
      <c r="K203" s="15" t="str">
        <f t="shared" si="33"/>
        <v/>
      </c>
      <c r="L203" s="57">
        <f t="shared" si="34"/>
        <v>0</v>
      </c>
      <c r="M203" s="79"/>
      <c r="N203" s="58" t="str">
        <f t="shared" si="32"/>
        <v/>
      </c>
      <c r="O203" s="190" t="str">
        <f t="shared" si="35"/>
        <v>Nợ HP</v>
      </c>
      <c r="P203" s="62" t="str">
        <f t="shared" si="36"/>
        <v>Nợ HP</v>
      </c>
      <c r="Q203" s="58">
        <f t="shared" si="40"/>
        <v>201</v>
      </c>
      <c r="R203" s="228" t="str">
        <f t="shared" si="37"/>
        <v>Nợ HP</v>
      </c>
    </row>
    <row r="204" spans="1:18" ht="24.75" customHeight="1">
      <c r="A204" s="54">
        <f t="shared" si="38"/>
        <v>202</v>
      </c>
      <c r="B204" s="16" t="str">
        <f t="shared" si="41"/>
        <v>170</v>
      </c>
      <c r="C204" s="54">
        <f t="shared" si="39"/>
        <v>170</v>
      </c>
      <c r="D204" s="10"/>
      <c r="E204" s="17"/>
      <c r="F204" s="18"/>
      <c r="G204" s="14"/>
      <c r="H204" s="70"/>
      <c r="I204" s="68"/>
      <c r="J204" s="72"/>
      <c r="K204" s="15" t="str">
        <f t="shared" si="33"/>
        <v/>
      </c>
      <c r="L204" s="57">
        <f t="shared" si="34"/>
        <v>0</v>
      </c>
      <c r="M204" s="79"/>
      <c r="N204" s="58" t="str">
        <f t="shared" si="32"/>
        <v/>
      </c>
      <c r="O204" s="190" t="str">
        <f t="shared" si="35"/>
        <v>Nợ HP</v>
      </c>
      <c r="P204" s="62" t="str">
        <f t="shared" si="36"/>
        <v>Nợ HP</v>
      </c>
      <c r="Q204" s="58">
        <f t="shared" si="40"/>
        <v>202</v>
      </c>
      <c r="R204" s="228" t="str">
        <f t="shared" si="37"/>
        <v>Nợ HP</v>
      </c>
    </row>
    <row r="205" spans="1:18" ht="24.75" customHeight="1">
      <c r="A205" s="54">
        <f t="shared" si="38"/>
        <v>203</v>
      </c>
      <c r="B205" s="16" t="str">
        <f t="shared" si="41"/>
        <v>171</v>
      </c>
      <c r="C205" s="54">
        <f t="shared" si="39"/>
        <v>171</v>
      </c>
      <c r="D205" s="10"/>
      <c r="E205" s="17"/>
      <c r="F205" s="18"/>
      <c r="G205" s="14"/>
      <c r="H205" s="70"/>
      <c r="I205" s="68"/>
      <c r="J205" s="72"/>
      <c r="K205" s="15" t="str">
        <f t="shared" si="33"/>
        <v/>
      </c>
      <c r="L205" s="57">
        <f t="shared" si="34"/>
        <v>0</v>
      </c>
      <c r="M205" s="79"/>
      <c r="N205" s="58" t="str">
        <f t="shared" si="32"/>
        <v/>
      </c>
      <c r="O205" s="190" t="str">
        <f t="shared" si="35"/>
        <v>Nợ HP</v>
      </c>
      <c r="P205" s="62" t="str">
        <f t="shared" si="36"/>
        <v>Nợ HP</v>
      </c>
      <c r="Q205" s="58">
        <f t="shared" si="40"/>
        <v>203</v>
      </c>
      <c r="R205" s="228" t="str">
        <f t="shared" si="37"/>
        <v>Nợ HP</v>
      </c>
    </row>
    <row r="206" spans="1:18" ht="24.75" customHeight="1">
      <c r="A206" s="54">
        <f t="shared" si="38"/>
        <v>204</v>
      </c>
      <c r="B206" s="16" t="str">
        <f t="shared" si="41"/>
        <v>172</v>
      </c>
      <c r="C206" s="54">
        <f t="shared" si="39"/>
        <v>172</v>
      </c>
      <c r="D206" s="10"/>
      <c r="E206" s="17"/>
      <c r="F206" s="18"/>
      <c r="G206" s="14"/>
      <c r="H206" s="70"/>
      <c r="I206" s="68"/>
      <c r="J206" s="72"/>
      <c r="K206" s="15" t="str">
        <f t="shared" si="33"/>
        <v/>
      </c>
      <c r="L206" s="57">
        <f t="shared" si="34"/>
        <v>0</v>
      </c>
      <c r="M206" s="79"/>
      <c r="N206" s="58" t="str">
        <f t="shared" si="32"/>
        <v/>
      </c>
      <c r="O206" s="190" t="str">
        <f t="shared" si="35"/>
        <v>Nợ HP</v>
      </c>
      <c r="P206" s="62" t="str">
        <f t="shared" si="36"/>
        <v>Nợ HP</v>
      </c>
      <c r="Q206" s="58">
        <f t="shared" si="40"/>
        <v>204</v>
      </c>
      <c r="R206" s="228" t="str">
        <f t="shared" si="37"/>
        <v>Nợ HP</v>
      </c>
    </row>
    <row r="207" spans="1:18" ht="24.75" customHeight="1">
      <c r="A207" s="54">
        <f t="shared" si="38"/>
        <v>205</v>
      </c>
      <c r="B207" s="16" t="str">
        <f t="shared" si="41"/>
        <v>173</v>
      </c>
      <c r="C207" s="54">
        <f t="shared" si="39"/>
        <v>173</v>
      </c>
      <c r="D207" s="10"/>
      <c r="E207" s="17"/>
      <c r="F207" s="18"/>
      <c r="G207" s="14"/>
      <c r="H207" s="70"/>
      <c r="I207" s="68"/>
      <c r="J207" s="72"/>
      <c r="K207" s="15" t="str">
        <f t="shared" si="33"/>
        <v/>
      </c>
      <c r="L207" s="57">
        <f t="shared" si="34"/>
        <v>0</v>
      </c>
      <c r="M207" s="79"/>
      <c r="N207" s="58" t="str">
        <f t="shared" si="32"/>
        <v/>
      </c>
      <c r="O207" s="190" t="str">
        <f t="shared" si="35"/>
        <v>Nợ HP</v>
      </c>
      <c r="P207" s="62" t="str">
        <f t="shared" si="36"/>
        <v>Nợ HP</v>
      </c>
      <c r="Q207" s="58">
        <f t="shared" si="40"/>
        <v>205</v>
      </c>
      <c r="R207" s="228" t="str">
        <f t="shared" si="37"/>
        <v>Nợ HP</v>
      </c>
    </row>
    <row r="208" spans="1:18" ht="24.75" customHeight="1">
      <c r="A208" s="54">
        <f t="shared" si="38"/>
        <v>206</v>
      </c>
      <c r="B208" s="16" t="str">
        <f t="shared" si="41"/>
        <v>174</v>
      </c>
      <c r="C208" s="54">
        <f t="shared" si="39"/>
        <v>174</v>
      </c>
      <c r="D208" s="10"/>
      <c r="E208" s="17"/>
      <c r="F208" s="18"/>
      <c r="G208" s="14"/>
      <c r="H208" s="70"/>
      <c r="I208" s="68"/>
      <c r="J208" s="72"/>
      <c r="K208" s="15" t="str">
        <f t="shared" si="33"/>
        <v/>
      </c>
      <c r="L208" s="57">
        <f t="shared" si="34"/>
        <v>0</v>
      </c>
      <c r="M208" s="79"/>
      <c r="N208" s="58" t="str">
        <f t="shared" si="32"/>
        <v/>
      </c>
      <c r="O208" s="190" t="str">
        <f t="shared" si="35"/>
        <v>Nợ HP</v>
      </c>
      <c r="P208" s="62" t="str">
        <f t="shared" si="36"/>
        <v>Nợ HP</v>
      </c>
      <c r="Q208" s="58">
        <f t="shared" si="40"/>
        <v>206</v>
      </c>
      <c r="R208" s="228" t="str">
        <f t="shared" si="37"/>
        <v>Nợ HP</v>
      </c>
    </row>
    <row r="209" spans="1:19" ht="24.75" customHeight="1">
      <c r="A209" s="54">
        <f t="shared" si="38"/>
        <v>207</v>
      </c>
      <c r="B209" s="16" t="str">
        <f t="shared" si="41"/>
        <v>175</v>
      </c>
      <c r="C209" s="54">
        <f t="shared" si="39"/>
        <v>175</v>
      </c>
      <c r="D209" s="10"/>
      <c r="E209" s="17"/>
      <c r="F209" s="18"/>
      <c r="G209" s="14"/>
      <c r="H209" s="70"/>
      <c r="I209" s="68"/>
      <c r="J209" s="72"/>
      <c r="K209" s="15" t="str">
        <f t="shared" si="33"/>
        <v/>
      </c>
      <c r="L209" s="57">
        <f t="shared" si="34"/>
        <v>0</v>
      </c>
      <c r="M209" s="79"/>
      <c r="N209" s="58" t="str">
        <f t="shared" si="32"/>
        <v/>
      </c>
      <c r="O209" s="190" t="str">
        <f t="shared" si="35"/>
        <v>Nợ HP</v>
      </c>
      <c r="P209" s="62" t="str">
        <f t="shared" si="36"/>
        <v>Nợ HP</v>
      </c>
      <c r="Q209" s="58">
        <f t="shared" si="40"/>
        <v>207</v>
      </c>
      <c r="R209" s="228" t="str">
        <f t="shared" si="37"/>
        <v>Nợ HP</v>
      </c>
    </row>
    <row r="210" spans="1:19" ht="24.75" customHeight="1">
      <c r="A210" s="54">
        <f t="shared" si="38"/>
        <v>208</v>
      </c>
      <c r="B210" s="16" t="str">
        <f t="shared" si="41"/>
        <v>176</v>
      </c>
      <c r="C210" s="54">
        <f t="shared" si="39"/>
        <v>176</v>
      </c>
      <c r="D210" s="10"/>
      <c r="E210" s="17"/>
      <c r="F210" s="18"/>
      <c r="G210" s="14"/>
      <c r="H210" s="70"/>
      <c r="I210" s="68"/>
      <c r="J210" s="72"/>
      <c r="K210" s="15" t="str">
        <f t="shared" si="33"/>
        <v/>
      </c>
      <c r="L210" s="57">
        <f t="shared" si="34"/>
        <v>0</v>
      </c>
      <c r="M210" s="79"/>
      <c r="N210" s="58" t="str">
        <f t="shared" si="32"/>
        <v/>
      </c>
      <c r="O210" s="190" t="str">
        <f t="shared" si="35"/>
        <v>Nợ HP</v>
      </c>
      <c r="P210" s="62" t="str">
        <f t="shared" si="36"/>
        <v>Nợ HP</v>
      </c>
      <c r="Q210" s="58">
        <f t="shared" si="40"/>
        <v>208</v>
      </c>
      <c r="R210" s="228" t="str">
        <f t="shared" si="37"/>
        <v>Nợ HP</v>
      </c>
    </row>
    <row r="211" spans="1:19" ht="24.75" customHeight="1">
      <c r="A211" s="54">
        <f t="shared" si="38"/>
        <v>209</v>
      </c>
      <c r="B211" s="16" t="str">
        <f t="shared" si="41"/>
        <v>177</v>
      </c>
      <c r="C211" s="54">
        <f t="shared" si="39"/>
        <v>177</v>
      </c>
      <c r="D211" s="10"/>
      <c r="E211" s="17"/>
      <c r="F211" s="18"/>
      <c r="G211" s="14"/>
      <c r="H211" s="70"/>
      <c r="I211" s="68"/>
      <c r="J211" s="72"/>
      <c r="K211" s="15" t="str">
        <f t="shared" si="33"/>
        <v/>
      </c>
      <c r="L211" s="57">
        <f t="shared" si="34"/>
        <v>0</v>
      </c>
      <c r="M211" s="79"/>
      <c r="N211" s="58" t="str">
        <f t="shared" si="32"/>
        <v/>
      </c>
      <c r="O211" s="190" t="str">
        <f t="shared" si="35"/>
        <v>Nợ HP</v>
      </c>
      <c r="P211" s="62" t="str">
        <f t="shared" si="36"/>
        <v>Nợ HP</v>
      </c>
      <c r="Q211" s="58">
        <f t="shared" si="40"/>
        <v>209</v>
      </c>
      <c r="R211" s="228" t="str">
        <f t="shared" si="37"/>
        <v>Nợ HP</v>
      </c>
    </row>
    <row r="212" spans="1:19" ht="24.75" customHeight="1">
      <c r="A212" s="54">
        <f t="shared" si="38"/>
        <v>210</v>
      </c>
      <c r="B212" s="16" t="str">
        <f t="shared" si="41"/>
        <v>178</v>
      </c>
      <c r="C212" s="54">
        <f t="shared" si="39"/>
        <v>178</v>
      </c>
      <c r="D212" s="10"/>
      <c r="E212" s="17"/>
      <c r="F212" s="18"/>
      <c r="G212" s="14"/>
      <c r="H212" s="70"/>
      <c r="I212" s="68"/>
      <c r="J212" s="72"/>
      <c r="K212" s="15" t="str">
        <f t="shared" si="33"/>
        <v/>
      </c>
      <c r="L212" s="57">
        <f t="shared" si="34"/>
        <v>0</v>
      </c>
      <c r="M212" s="79"/>
      <c r="N212" s="58" t="str">
        <f t="shared" si="32"/>
        <v/>
      </c>
      <c r="O212" s="190" t="str">
        <f t="shared" si="35"/>
        <v>Nợ HP</v>
      </c>
      <c r="P212" s="62" t="str">
        <f t="shared" si="36"/>
        <v>Nợ HP</v>
      </c>
      <c r="Q212" s="58">
        <f t="shared" si="40"/>
        <v>210</v>
      </c>
      <c r="R212" s="228" t="str">
        <f t="shared" si="37"/>
        <v>Nợ HP</v>
      </c>
    </row>
    <row r="213" spans="1:19" ht="24.75" customHeight="1">
      <c r="A213" s="54">
        <f t="shared" si="38"/>
        <v>211</v>
      </c>
      <c r="B213" s="16" t="str">
        <f t="shared" si="41"/>
        <v>179</v>
      </c>
      <c r="C213" s="54">
        <f t="shared" si="39"/>
        <v>179</v>
      </c>
      <c r="D213" s="10"/>
      <c r="E213" s="17"/>
      <c r="F213" s="18"/>
      <c r="G213" s="14"/>
      <c r="H213" s="70"/>
      <c r="I213" s="68"/>
      <c r="J213" s="72"/>
      <c r="K213" s="15" t="str">
        <f t="shared" si="33"/>
        <v/>
      </c>
      <c r="L213" s="57">
        <f t="shared" si="34"/>
        <v>0</v>
      </c>
      <c r="M213" s="79"/>
      <c r="N213" s="58" t="str">
        <f t="shared" si="32"/>
        <v/>
      </c>
      <c r="O213" s="190" t="str">
        <f t="shared" si="35"/>
        <v>Nợ HP</v>
      </c>
      <c r="P213" s="62" t="str">
        <f t="shared" si="36"/>
        <v>Nợ HP</v>
      </c>
      <c r="Q213" s="58">
        <f t="shared" si="40"/>
        <v>211</v>
      </c>
      <c r="R213" s="228" t="str">
        <f t="shared" si="37"/>
        <v>Nợ HP</v>
      </c>
    </row>
    <row r="214" spans="1:19" ht="24.75" customHeight="1">
      <c r="A214" s="54">
        <f t="shared" si="38"/>
        <v>212</v>
      </c>
      <c r="B214" s="16" t="str">
        <f t="shared" si="41"/>
        <v>180</v>
      </c>
      <c r="C214" s="54">
        <f t="shared" si="39"/>
        <v>180</v>
      </c>
      <c r="D214" s="10"/>
      <c r="E214" s="17"/>
      <c r="F214" s="18"/>
      <c r="G214" s="14"/>
      <c r="H214" s="70"/>
      <c r="I214" s="68"/>
      <c r="J214" s="72"/>
      <c r="K214" s="15" t="str">
        <f t="shared" si="33"/>
        <v/>
      </c>
      <c r="L214" s="57">
        <f t="shared" si="34"/>
        <v>0</v>
      </c>
      <c r="M214" s="79"/>
      <c r="N214" s="58" t="str">
        <f t="shared" si="32"/>
        <v/>
      </c>
      <c r="O214" s="190" t="str">
        <f t="shared" si="35"/>
        <v>Nợ HP</v>
      </c>
      <c r="P214" s="62" t="str">
        <f t="shared" si="36"/>
        <v>Nợ HP</v>
      </c>
      <c r="Q214" s="58">
        <f t="shared" si="40"/>
        <v>212</v>
      </c>
      <c r="R214" s="228" t="str">
        <f t="shared" si="37"/>
        <v>Nợ HP</v>
      </c>
    </row>
    <row r="215" spans="1:19" ht="24.75" customHeight="1">
      <c r="A215" s="54">
        <f t="shared" si="38"/>
        <v>213</v>
      </c>
      <c r="B215" s="16" t="str">
        <f t="shared" si="41"/>
        <v>181</v>
      </c>
      <c r="C215" s="54">
        <f t="shared" si="39"/>
        <v>181</v>
      </c>
      <c r="D215" s="10"/>
      <c r="E215" s="17"/>
      <c r="F215" s="18"/>
      <c r="G215" s="14"/>
      <c r="H215" s="70"/>
      <c r="I215" s="68"/>
      <c r="J215" s="72"/>
      <c r="K215" s="15" t="str">
        <f t="shared" si="33"/>
        <v/>
      </c>
      <c r="L215" s="57">
        <f t="shared" si="34"/>
        <v>0</v>
      </c>
      <c r="M215" s="79"/>
      <c r="N215" s="58" t="str">
        <f t="shared" si="32"/>
        <v/>
      </c>
      <c r="O215" s="190" t="str">
        <f t="shared" si="35"/>
        <v>Nợ HP</v>
      </c>
      <c r="P215" s="62" t="str">
        <f t="shared" si="36"/>
        <v>Nợ HP</v>
      </c>
      <c r="Q215" s="58">
        <f t="shared" si="40"/>
        <v>213</v>
      </c>
      <c r="R215" s="228" t="str">
        <f t="shared" si="37"/>
        <v>Nợ HP</v>
      </c>
    </row>
    <row r="216" spans="1:19" ht="24.75" customHeight="1">
      <c r="A216" s="54">
        <f t="shared" si="38"/>
        <v>214</v>
      </c>
      <c r="B216" s="16" t="str">
        <f t="shared" si="41"/>
        <v>182</v>
      </c>
      <c r="C216" s="54">
        <f t="shared" si="39"/>
        <v>182</v>
      </c>
      <c r="D216" s="10"/>
      <c r="E216" s="17"/>
      <c r="F216" s="18"/>
      <c r="G216" s="14"/>
      <c r="H216" s="70"/>
      <c r="I216" s="68"/>
      <c r="J216" s="72"/>
      <c r="K216" s="15" t="str">
        <f t="shared" si="33"/>
        <v/>
      </c>
      <c r="L216" s="57">
        <f t="shared" si="34"/>
        <v>0</v>
      </c>
      <c r="M216" s="79"/>
      <c r="N216" s="58" t="str">
        <f t="shared" si="32"/>
        <v/>
      </c>
      <c r="O216" s="190" t="str">
        <f t="shared" si="35"/>
        <v>Nợ HP</v>
      </c>
      <c r="P216" s="62" t="str">
        <f t="shared" si="36"/>
        <v>Nợ HP</v>
      </c>
      <c r="Q216" s="58">
        <f t="shared" si="40"/>
        <v>214</v>
      </c>
      <c r="R216" s="228" t="str">
        <f t="shared" si="37"/>
        <v>Nợ HP</v>
      </c>
    </row>
    <row r="217" spans="1:19" ht="24.75" customHeight="1">
      <c r="A217" s="54">
        <f t="shared" si="38"/>
        <v>215</v>
      </c>
      <c r="B217" s="16" t="str">
        <f t="shared" si="41"/>
        <v>183</v>
      </c>
      <c r="C217" s="54">
        <f t="shared" si="39"/>
        <v>183</v>
      </c>
      <c r="D217" s="10"/>
      <c r="E217" s="17"/>
      <c r="F217" s="18"/>
      <c r="G217" s="14"/>
      <c r="H217" s="70"/>
      <c r="I217" s="68"/>
      <c r="J217" s="72"/>
      <c r="K217" s="15" t="str">
        <f t="shared" si="33"/>
        <v/>
      </c>
      <c r="L217" s="57">
        <f t="shared" si="34"/>
        <v>0</v>
      </c>
      <c r="M217" s="79"/>
      <c r="N217" s="58" t="str">
        <f t="shared" si="32"/>
        <v/>
      </c>
      <c r="O217" s="190" t="str">
        <f t="shared" si="35"/>
        <v>Nợ HP</v>
      </c>
      <c r="P217" s="62" t="str">
        <f t="shared" si="36"/>
        <v>Nợ HP</v>
      </c>
      <c r="Q217" s="58">
        <f t="shared" si="40"/>
        <v>215</v>
      </c>
      <c r="R217" s="228" t="str">
        <f t="shared" si="37"/>
        <v>Nợ HP</v>
      </c>
    </row>
    <row r="218" spans="1:19" ht="24.75" customHeight="1">
      <c r="A218" s="54">
        <f t="shared" si="38"/>
        <v>216</v>
      </c>
      <c r="B218" s="16" t="str">
        <f t="shared" si="41"/>
        <v>184</v>
      </c>
      <c r="C218" s="54">
        <f t="shared" si="39"/>
        <v>184</v>
      </c>
      <c r="D218" s="10"/>
      <c r="E218" s="17"/>
      <c r="F218" s="18"/>
      <c r="G218" s="14"/>
      <c r="H218" s="70"/>
      <c r="I218" s="68"/>
      <c r="J218" s="72"/>
      <c r="K218" s="15" t="str">
        <f t="shared" si="33"/>
        <v/>
      </c>
      <c r="L218" s="57">
        <f t="shared" si="34"/>
        <v>0</v>
      </c>
      <c r="M218" s="79"/>
      <c r="N218" s="58" t="str">
        <f t="shared" si="32"/>
        <v/>
      </c>
      <c r="O218" s="190" t="str">
        <f t="shared" si="35"/>
        <v>Nợ HP</v>
      </c>
      <c r="P218" s="62" t="str">
        <f t="shared" si="36"/>
        <v>Nợ HP</v>
      </c>
      <c r="Q218" s="58">
        <f t="shared" si="40"/>
        <v>216</v>
      </c>
      <c r="R218" s="228" t="str">
        <f t="shared" si="37"/>
        <v>Nợ HP</v>
      </c>
    </row>
    <row r="219" spans="1:19" ht="24.75" customHeight="1">
      <c r="A219" s="54">
        <f t="shared" si="38"/>
        <v>217</v>
      </c>
      <c r="B219" s="16" t="str">
        <f t="shared" si="41"/>
        <v>185</v>
      </c>
      <c r="C219" s="54">
        <f t="shared" si="39"/>
        <v>185</v>
      </c>
      <c r="D219" s="10"/>
      <c r="E219" s="17"/>
      <c r="F219" s="18"/>
      <c r="G219" s="14"/>
      <c r="H219" s="70"/>
      <c r="I219" s="68"/>
      <c r="J219" s="72"/>
      <c r="K219" s="15" t="str">
        <f t="shared" si="33"/>
        <v/>
      </c>
      <c r="L219" s="57">
        <f t="shared" si="34"/>
        <v>0</v>
      </c>
      <c r="M219" s="79"/>
      <c r="N219" s="58" t="str">
        <f t="shared" si="32"/>
        <v/>
      </c>
      <c r="O219" s="190" t="str">
        <f t="shared" si="35"/>
        <v>Nợ HP</v>
      </c>
      <c r="P219" s="62" t="str">
        <f t="shared" si="36"/>
        <v>Nợ HP</v>
      </c>
      <c r="Q219" s="58">
        <f t="shared" si="40"/>
        <v>217</v>
      </c>
      <c r="R219" s="228" t="str">
        <f t="shared" si="37"/>
        <v>Nợ HP</v>
      </c>
    </row>
    <row r="220" spans="1:19" ht="24.75" customHeight="1">
      <c r="A220" s="54">
        <f t="shared" si="38"/>
        <v>218</v>
      </c>
      <c r="B220" s="16" t="str">
        <f t="shared" si="41"/>
        <v>186</v>
      </c>
      <c r="C220" s="54">
        <f t="shared" si="39"/>
        <v>186</v>
      </c>
      <c r="D220" s="10"/>
      <c r="E220" s="17"/>
      <c r="F220" s="18"/>
      <c r="G220" s="14"/>
      <c r="H220" s="70"/>
      <c r="I220" s="68"/>
      <c r="J220" s="72"/>
      <c r="K220" s="15" t="str">
        <f t="shared" si="33"/>
        <v/>
      </c>
      <c r="L220" s="57">
        <f t="shared" si="34"/>
        <v>0</v>
      </c>
      <c r="M220" s="79"/>
      <c r="N220" s="58" t="str">
        <f t="shared" si="32"/>
        <v/>
      </c>
      <c r="O220" s="190" t="str">
        <f t="shared" si="35"/>
        <v>Nợ HP</v>
      </c>
      <c r="P220" s="62" t="str">
        <f t="shared" si="36"/>
        <v>Nợ HP</v>
      </c>
      <c r="Q220" s="58">
        <f t="shared" si="40"/>
        <v>218</v>
      </c>
      <c r="R220" s="228" t="str">
        <f t="shared" si="37"/>
        <v>Nợ HP</v>
      </c>
    </row>
    <row r="221" spans="1:19" ht="24.75" customHeight="1">
      <c r="A221" s="54">
        <f t="shared" si="38"/>
        <v>219</v>
      </c>
      <c r="B221" s="16" t="str">
        <f t="shared" si="41"/>
        <v>187</v>
      </c>
      <c r="C221" s="54">
        <f t="shared" si="39"/>
        <v>187</v>
      </c>
      <c r="D221" s="10"/>
      <c r="E221" s="17"/>
      <c r="F221" s="18"/>
      <c r="G221" s="14"/>
      <c r="H221" s="70"/>
      <c r="I221" s="68"/>
      <c r="J221" s="72"/>
      <c r="K221" s="15" t="str">
        <f t="shared" si="33"/>
        <v/>
      </c>
      <c r="L221" s="57">
        <f t="shared" si="34"/>
        <v>0</v>
      </c>
      <c r="M221" s="79"/>
      <c r="N221" s="58" t="str">
        <f t="shared" si="32"/>
        <v/>
      </c>
      <c r="O221" s="190" t="str">
        <f t="shared" si="35"/>
        <v>Nợ HP</v>
      </c>
      <c r="P221" s="62" t="str">
        <f t="shared" si="36"/>
        <v>Nợ HP</v>
      </c>
      <c r="Q221" s="58">
        <f t="shared" si="40"/>
        <v>219</v>
      </c>
      <c r="R221" s="228" t="str">
        <f t="shared" si="37"/>
        <v>Nợ HP</v>
      </c>
    </row>
    <row r="222" spans="1:19" ht="24.75" customHeight="1">
      <c r="A222" s="54">
        <f t="shared" si="38"/>
        <v>220</v>
      </c>
      <c r="B222" s="16" t="str">
        <f t="shared" si="41"/>
        <v>188</v>
      </c>
      <c r="C222" s="54">
        <f t="shared" si="39"/>
        <v>188</v>
      </c>
      <c r="D222" s="10"/>
      <c r="E222" s="17"/>
      <c r="F222" s="18"/>
      <c r="G222" s="14"/>
      <c r="H222" s="70"/>
      <c r="I222" s="68"/>
      <c r="J222" s="72"/>
      <c r="K222" s="15" t="str">
        <f t="shared" si="33"/>
        <v/>
      </c>
      <c r="L222" s="57">
        <f t="shared" si="34"/>
        <v>0</v>
      </c>
      <c r="M222" s="79"/>
      <c r="N222" s="58" t="str">
        <f t="shared" si="32"/>
        <v/>
      </c>
      <c r="O222" s="190" t="str">
        <f t="shared" si="35"/>
        <v>Nợ HP</v>
      </c>
      <c r="P222" s="62" t="str">
        <f t="shared" si="36"/>
        <v>Nợ HP</v>
      </c>
      <c r="Q222" s="58">
        <f t="shared" si="40"/>
        <v>220</v>
      </c>
      <c r="R222" s="228" t="str">
        <f t="shared" si="37"/>
        <v>Nợ HP</v>
      </c>
      <c r="S222" s="233"/>
    </row>
    <row r="223" spans="1:19" ht="24.75" customHeight="1">
      <c r="A223" s="54">
        <f t="shared" si="38"/>
        <v>221</v>
      </c>
      <c r="B223" s="16" t="str">
        <f t="shared" si="41"/>
        <v>189</v>
      </c>
      <c r="C223" s="54">
        <f t="shared" si="39"/>
        <v>189</v>
      </c>
      <c r="D223" s="10"/>
      <c r="E223" s="17"/>
      <c r="F223" s="18"/>
      <c r="G223" s="14"/>
      <c r="H223" s="70"/>
      <c r="I223" s="68"/>
      <c r="J223" s="72"/>
      <c r="K223" s="15" t="str">
        <f t="shared" si="33"/>
        <v/>
      </c>
      <c r="L223" s="57">
        <f t="shared" si="34"/>
        <v>0</v>
      </c>
      <c r="M223" s="79"/>
      <c r="N223" s="58" t="str">
        <f t="shared" si="32"/>
        <v/>
      </c>
      <c r="O223" s="190" t="str">
        <f t="shared" si="35"/>
        <v>Nợ HP</v>
      </c>
      <c r="P223" s="62" t="str">
        <f t="shared" si="36"/>
        <v>Nợ HP</v>
      </c>
      <c r="Q223" s="58">
        <f t="shared" si="40"/>
        <v>221</v>
      </c>
      <c r="R223" s="228" t="str">
        <f t="shared" si="37"/>
        <v>Nợ HP</v>
      </c>
    </row>
    <row r="224" spans="1:19" ht="24.75" customHeight="1">
      <c r="A224" s="54">
        <f t="shared" si="38"/>
        <v>222</v>
      </c>
      <c r="B224" s="16" t="str">
        <f t="shared" si="41"/>
        <v>190</v>
      </c>
      <c r="C224" s="54">
        <f t="shared" si="39"/>
        <v>190</v>
      </c>
      <c r="D224" s="10"/>
      <c r="E224" s="17"/>
      <c r="F224" s="18"/>
      <c r="G224" s="14"/>
      <c r="H224" s="70"/>
      <c r="I224" s="68"/>
      <c r="J224" s="72"/>
      <c r="K224" s="15" t="str">
        <f t="shared" si="33"/>
        <v/>
      </c>
      <c r="L224" s="57">
        <f t="shared" si="34"/>
        <v>0</v>
      </c>
      <c r="M224" s="79"/>
      <c r="N224" s="58" t="str">
        <f t="shared" si="32"/>
        <v/>
      </c>
      <c r="O224" s="190" t="str">
        <f t="shared" si="35"/>
        <v>Nợ HP</v>
      </c>
      <c r="P224" s="62" t="str">
        <f t="shared" si="36"/>
        <v>Nợ HP</v>
      </c>
      <c r="Q224" s="58">
        <f t="shared" si="40"/>
        <v>222</v>
      </c>
      <c r="R224" s="228" t="str">
        <f t="shared" si="37"/>
        <v>Nợ HP</v>
      </c>
    </row>
    <row r="225" spans="1:18" ht="24.75" customHeight="1">
      <c r="A225" s="54">
        <f t="shared" si="38"/>
        <v>223</v>
      </c>
      <c r="B225" s="16" t="str">
        <f t="shared" si="41"/>
        <v>191</v>
      </c>
      <c r="C225" s="54">
        <f t="shared" si="39"/>
        <v>191</v>
      </c>
      <c r="D225" s="10"/>
      <c r="E225" s="17"/>
      <c r="F225" s="18"/>
      <c r="G225" s="14"/>
      <c r="H225" s="70"/>
      <c r="I225" s="68"/>
      <c r="J225" s="72"/>
      <c r="K225" s="15" t="str">
        <f t="shared" si="33"/>
        <v/>
      </c>
      <c r="L225" s="57">
        <f t="shared" si="34"/>
        <v>0</v>
      </c>
      <c r="M225" s="79"/>
      <c r="N225" s="58" t="str">
        <f t="shared" si="32"/>
        <v/>
      </c>
      <c r="O225" s="190" t="str">
        <f t="shared" si="35"/>
        <v>Nợ HP</v>
      </c>
      <c r="P225" s="62" t="str">
        <f t="shared" si="36"/>
        <v>Nợ HP</v>
      </c>
      <c r="Q225" s="58">
        <f t="shared" si="40"/>
        <v>223</v>
      </c>
      <c r="R225" s="228" t="str">
        <f t="shared" si="37"/>
        <v>Nợ HP</v>
      </c>
    </row>
    <row r="226" spans="1:18" ht="24.75" customHeight="1">
      <c r="A226" s="54">
        <f t="shared" si="38"/>
        <v>224</v>
      </c>
      <c r="B226" s="16" t="str">
        <f t="shared" si="41"/>
        <v>192</v>
      </c>
      <c r="C226" s="54">
        <f t="shared" si="39"/>
        <v>192</v>
      </c>
      <c r="D226" s="10"/>
      <c r="E226" s="17"/>
      <c r="F226" s="18"/>
      <c r="G226" s="14"/>
      <c r="H226" s="70"/>
      <c r="I226" s="68"/>
      <c r="J226" s="72"/>
      <c r="K226" s="15" t="str">
        <f t="shared" si="33"/>
        <v/>
      </c>
      <c r="L226" s="57">
        <f t="shared" si="34"/>
        <v>0</v>
      </c>
      <c r="M226" s="79"/>
      <c r="N226" s="58" t="str">
        <f t="shared" si="32"/>
        <v/>
      </c>
      <c r="O226" s="190" t="str">
        <f t="shared" si="35"/>
        <v>Nợ HP</v>
      </c>
      <c r="P226" s="62" t="str">
        <f t="shared" si="36"/>
        <v>Nợ HP</v>
      </c>
      <c r="Q226" s="58">
        <f t="shared" si="40"/>
        <v>224</v>
      </c>
      <c r="R226" s="228" t="str">
        <f t="shared" si="37"/>
        <v>Nợ HP</v>
      </c>
    </row>
    <row r="227" spans="1:18" ht="24.75" customHeight="1">
      <c r="A227" s="54">
        <f t="shared" si="38"/>
        <v>225</v>
      </c>
      <c r="B227" s="16" t="str">
        <f t="shared" si="41"/>
        <v>193</v>
      </c>
      <c r="C227" s="54">
        <f t="shared" si="39"/>
        <v>193</v>
      </c>
      <c r="D227" s="10"/>
      <c r="E227" s="17"/>
      <c r="F227" s="18"/>
      <c r="G227" s="14"/>
      <c r="H227" s="70"/>
      <c r="I227" s="68"/>
      <c r="J227" s="72"/>
      <c r="K227" s="15" t="str">
        <f t="shared" si="33"/>
        <v/>
      </c>
      <c r="L227" s="57">
        <f t="shared" si="34"/>
        <v>0</v>
      </c>
      <c r="M227" s="79"/>
      <c r="N227" s="58" t="str">
        <f t="shared" si="32"/>
        <v/>
      </c>
      <c r="O227" s="190" t="str">
        <f t="shared" si="35"/>
        <v>Nợ HP</v>
      </c>
      <c r="P227" s="62" t="str">
        <f t="shared" si="36"/>
        <v>Nợ HP</v>
      </c>
      <c r="Q227" s="58">
        <f t="shared" si="40"/>
        <v>225</v>
      </c>
      <c r="R227" s="228" t="str">
        <f t="shared" si="37"/>
        <v>Nợ HP</v>
      </c>
    </row>
    <row r="228" spans="1:18" ht="24.75" customHeight="1">
      <c r="A228" s="54">
        <f t="shared" si="38"/>
        <v>226</v>
      </c>
      <c r="B228" s="16" t="str">
        <f t="shared" si="41"/>
        <v>194</v>
      </c>
      <c r="C228" s="54">
        <f t="shared" si="39"/>
        <v>194</v>
      </c>
      <c r="D228" s="10"/>
      <c r="E228" s="17"/>
      <c r="F228" s="18"/>
      <c r="G228" s="14"/>
      <c r="H228" s="70"/>
      <c r="I228" s="68"/>
      <c r="J228" s="72"/>
      <c r="K228" s="15" t="str">
        <f t="shared" si="33"/>
        <v/>
      </c>
      <c r="L228" s="57">
        <f t="shared" si="34"/>
        <v>0</v>
      </c>
      <c r="M228" s="79"/>
      <c r="N228" s="58" t="str">
        <f t="shared" si="32"/>
        <v/>
      </c>
      <c r="O228" s="190" t="str">
        <f t="shared" si="35"/>
        <v>Nợ HP</v>
      </c>
      <c r="P228" s="62" t="str">
        <f t="shared" si="36"/>
        <v>Nợ HP</v>
      </c>
      <c r="Q228" s="58">
        <f t="shared" si="40"/>
        <v>226</v>
      </c>
      <c r="R228" s="228" t="str">
        <f t="shared" si="37"/>
        <v>Nợ HP</v>
      </c>
    </row>
    <row r="229" spans="1:18" ht="24.75" customHeight="1">
      <c r="A229" s="54">
        <f t="shared" si="38"/>
        <v>227</v>
      </c>
      <c r="B229" s="16" t="str">
        <f t="shared" si="41"/>
        <v>195</v>
      </c>
      <c r="C229" s="54">
        <f t="shared" si="39"/>
        <v>195</v>
      </c>
      <c r="D229" s="10"/>
      <c r="E229" s="17"/>
      <c r="F229" s="18"/>
      <c r="G229" s="14"/>
      <c r="H229" s="70"/>
      <c r="I229" s="68"/>
      <c r="J229" s="72"/>
      <c r="K229" s="15" t="str">
        <f t="shared" si="33"/>
        <v/>
      </c>
      <c r="L229" s="57">
        <f t="shared" si="34"/>
        <v>0</v>
      </c>
      <c r="M229" s="79"/>
      <c r="N229" s="58" t="str">
        <f t="shared" si="32"/>
        <v/>
      </c>
      <c r="O229" s="190" t="str">
        <f t="shared" si="35"/>
        <v>Nợ HP</v>
      </c>
      <c r="P229" s="62" t="str">
        <f t="shared" si="36"/>
        <v>Nợ HP</v>
      </c>
      <c r="Q229" s="58">
        <f t="shared" si="40"/>
        <v>227</v>
      </c>
      <c r="R229" s="228" t="str">
        <f t="shared" si="37"/>
        <v>Nợ HP</v>
      </c>
    </row>
    <row r="230" spans="1:18" ht="24.75" customHeight="1">
      <c r="A230" s="54">
        <f t="shared" si="38"/>
        <v>228</v>
      </c>
      <c r="B230" s="16" t="str">
        <f t="shared" si="41"/>
        <v>196</v>
      </c>
      <c r="C230" s="54">
        <f t="shared" si="39"/>
        <v>196</v>
      </c>
      <c r="D230" s="10"/>
      <c r="E230" s="17"/>
      <c r="F230" s="18"/>
      <c r="G230" s="14"/>
      <c r="H230" s="70"/>
      <c r="I230" s="68"/>
      <c r="J230" s="72"/>
      <c r="K230" s="15" t="str">
        <f t="shared" si="33"/>
        <v/>
      </c>
      <c r="L230" s="57">
        <f t="shared" si="34"/>
        <v>0</v>
      </c>
      <c r="M230" s="79"/>
      <c r="N230" s="58" t="str">
        <f t="shared" si="32"/>
        <v/>
      </c>
      <c r="O230" s="190" t="str">
        <f t="shared" si="35"/>
        <v>Nợ HP</v>
      </c>
      <c r="P230" s="62" t="str">
        <f t="shared" si="36"/>
        <v>Nợ HP</v>
      </c>
      <c r="Q230" s="58">
        <f t="shared" si="40"/>
        <v>228</v>
      </c>
      <c r="R230" s="228" t="str">
        <f t="shared" si="37"/>
        <v>Nợ HP</v>
      </c>
    </row>
    <row r="231" spans="1:18" ht="24.75" customHeight="1">
      <c r="A231" s="54">
        <f t="shared" si="38"/>
        <v>229</v>
      </c>
      <c r="B231" s="16" t="str">
        <f t="shared" si="41"/>
        <v>197</v>
      </c>
      <c r="C231" s="54">
        <f t="shared" si="39"/>
        <v>197</v>
      </c>
      <c r="D231" s="10"/>
      <c r="E231" s="17"/>
      <c r="F231" s="18"/>
      <c r="G231" s="14"/>
      <c r="H231" s="70"/>
      <c r="I231" s="68"/>
      <c r="J231" s="72"/>
      <c r="K231" s="15" t="str">
        <f t="shared" si="33"/>
        <v/>
      </c>
      <c r="L231" s="57">
        <f t="shared" si="34"/>
        <v>0</v>
      </c>
      <c r="M231" s="79"/>
      <c r="N231" s="58" t="str">
        <f t="shared" si="32"/>
        <v/>
      </c>
      <c r="O231" s="190" t="str">
        <f t="shared" si="35"/>
        <v>Nợ HP</v>
      </c>
      <c r="P231" s="62" t="str">
        <f t="shared" si="36"/>
        <v>Nợ HP</v>
      </c>
      <c r="Q231" s="58">
        <f t="shared" si="40"/>
        <v>229</v>
      </c>
      <c r="R231" s="228" t="str">
        <f t="shared" si="37"/>
        <v>Nợ HP</v>
      </c>
    </row>
    <row r="232" spans="1:18" ht="24.75" customHeight="1">
      <c r="A232" s="54">
        <f t="shared" si="38"/>
        <v>230</v>
      </c>
      <c r="B232" s="16" t="str">
        <f t="shared" si="41"/>
        <v>198</v>
      </c>
      <c r="C232" s="54">
        <f t="shared" si="39"/>
        <v>198</v>
      </c>
      <c r="D232" s="10"/>
      <c r="E232" s="17"/>
      <c r="F232" s="18"/>
      <c r="G232" s="14"/>
      <c r="H232" s="70"/>
      <c r="I232" s="68"/>
      <c r="J232" s="72"/>
      <c r="K232" s="15" t="str">
        <f t="shared" si="33"/>
        <v/>
      </c>
      <c r="L232" s="57">
        <f t="shared" si="34"/>
        <v>0</v>
      </c>
      <c r="M232" s="79"/>
      <c r="N232" s="58" t="str">
        <f t="shared" si="32"/>
        <v/>
      </c>
      <c r="O232" s="190" t="str">
        <f t="shared" si="35"/>
        <v>Nợ HP</v>
      </c>
      <c r="P232" s="62" t="str">
        <f t="shared" si="36"/>
        <v>Nợ HP</v>
      </c>
      <c r="Q232" s="58">
        <f t="shared" si="40"/>
        <v>230</v>
      </c>
      <c r="R232" s="228" t="str">
        <f t="shared" si="37"/>
        <v>Nợ HP</v>
      </c>
    </row>
    <row r="233" spans="1:18" ht="24.75" customHeight="1">
      <c r="A233" s="54">
        <f t="shared" si="38"/>
        <v>231</v>
      </c>
      <c r="B233" s="16" t="str">
        <f t="shared" si="41"/>
        <v>199</v>
      </c>
      <c r="C233" s="54">
        <f t="shared" si="39"/>
        <v>199</v>
      </c>
      <c r="D233" s="10"/>
      <c r="E233" s="17"/>
      <c r="F233" s="18"/>
      <c r="G233" s="14"/>
      <c r="H233" s="70"/>
      <c r="I233" s="68"/>
      <c r="J233" s="72"/>
      <c r="K233" s="15" t="str">
        <f t="shared" si="33"/>
        <v/>
      </c>
      <c r="L233" s="57">
        <f t="shared" si="34"/>
        <v>0</v>
      </c>
      <c r="M233" s="79"/>
      <c r="N233" s="58" t="str">
        <f t="shared" si="32"/>
        <v/>
      </c>
      <c r="O233" s="190" t="str">
        <f t="shared" si="35"/>
        <v>Nợ HP</v>
      </c>
      <c r="P233" s="62" t="str">
        <f t="shared" si="36"/>
        <v>Nợ HP</v>
      </c>
      <c r="Q233" s="58">
        <f t="shared" si="40"/>
        <v>231</v>
      </c>
      <c r="R233" s="228" t="str">
        <f t="shared" si="37"/>
        <v>Nợ HP</v>
      </c>
    </row>
    <row r="234" spans="1:18" ht="24.75" customHeight="1">
      <c r="A234" s="54">
        <f t="shared" si="38"/>
        <v>232</v>
      </c>
      <c r="B234" s="16" t="str">
        <f t="shared" si="41"/>
        <v>200</v>
      </c>
      <c r="C234" s="54">
        <f t="shared" si="39"/>
        <v>200</v>
      </c>
      <c r="D234" s="10"/>
      <c r="E234" s="17"/>
      <c r="F234" s="18"/>
      <c r="G234" s="14"/>
      <c r="H234" s="70"/>
      <c r="I234" s="68"/>
      <c r="J234" s="72"/>
      <c r="K234" s="15" t="str">
        <f t="shared" si="33"/>
        <v/>
      </c>
      <c r="L234" s="57">
        <f t="shared" si="34"/>
        <v>0</v>
      </c>
      <c r="M234" s="79"/>
      <c r="N234" s="58" t="str">
        <f t="shared" si="32"/>
        <v/>
      </c>
      <c r="O234" s="190" t="str">
        <f t="shared" si="35"/>
        <v>Nợ HP</v>
      </c>
      <c r="P234" s="62" t="str">
        <f t="shared" si="36"/>
        <v>Nợ HP</v>
      </c>
      <c r="Q234" s="58">
        <f t="shared" si="40"/>
        <v>232</v>
      </c>
      <c r="R234" s="228" t="str">
        <f t="shared" si="37"/>
        <v>Nợ HP</v>
      </c>
    </row>
    <row r="235" spans="1:18" ht="24.75" customHeight="1">
      <c r="A235" s="54">
        <f t="shared" si="38"/>
        <v>233</v>
      </c>
      <c r="B235" s="16" t="str">
        <f t="shared" si="41"/>
        <v>201</v>
      </c>
      <c r="C235" s="54">
        <f t="shared" si="39"/>
        <v>201</v>
      </c>
      <c r="D235" s="10"/>
      <c r="E235" s="17"/>
      <c r="F235" s="18"/>
      <c r="G235" s="14"/>
      <c r="H235" s="70"/>
      <c r="I235" s="68"/>
      <c r="J235" s="72"/>
      <c r="K235" s="15" t="str">
        <f t="shared" si="33"/>
        <v/>
      </c>
      <c r="L235" s="57">
        <f t="shared" si="34"/>
        <v>0</v>
      </c>
      <c r="M235" s="79"/>
      <c r="N235" s="58" t="str">
        <f t="shared" si="32"/>
        <v/>
      </c>
      <c r="O235" s="190" t="str">
        <f t="shared" si="35"/>
        <v>Nợ HP</v>
      </c>
      <c r="P235" s="62" t="str">
        <f t="shared" si="36"/>
        <v>Nợ HP</v>
      </c>
      <c r="Q235" s="58">
        <f t="shared" si="40"/>
        <v>233</v>
      </c>
      <c r="R235" s="228" t="str">
        <f t="shared" si="37"/>
        <v>Nợ HP</v>
      </c>
    </row>
    <row r="236" spans="1:18" ht="24.75" customHeight="1">
      <c r="A236" s="54">
        <f t="shared" si="38"/>
        <v>234</v>
      </c>
      <c r="B236" s="16" t="str">
        <f t="shared" si="41"/>
        <v>202</v>
      </c>
      <c r="C236" s="54">
        <f t="shared" si="39"/>
        <v>202</v>
      </c>
      <c r="D236" s="10"/>
      <c r="E236" s="17"/>
      <c r="F236" s="18"/>
      <c r="G236" s="14"/>
      <c r="H236" s="70"/>
      <c r="I236" s="68"/>
      <c r="J236" s="72"/>
      <c r="K236" s="15" t="str">
        <f t="shared" si="33"/>
        <v/>
      </c>
      <c r="L236" s="57">
        <f t="shared" si="34"/>
        <v>0</v>
      </c>
      <c r="M236" s="79"/>
      <c r="N236" s="58" t="str">
        <f t="shared" si="32"/>
        <v/>
      </c>
      <c r="O236" s="190" t="str">
        <f t="shared" si="35"/>
        <v>Nợ HP</v>
      </c>
      <c r="P236" s="62" t="str">
        <f t="shared" si="36"/>
        <v>Nợ HP</v>
      </c>
      <c r="Q236" s="58">
        <f t="shared" si="40"/>
        <v>234</v>
      </c>
      <c r="R236" s="228" t="str">
        <f t="shared" si="37"/>
        <v>Nợ HP</v>
      </c>
    </row>
    <row r="237" spans="1:18" ht="24.75" customHeight="1">
      <c r="A237" s="54">
        <f t="shared" si="38"/>
        <v>235</v>
      </c>
      <c r="B237" s="16" t="str">
        <f t="shared" si="41"/>
        <v>203</v>
      </c>
      <c r="C237" s="54">
        <f t="shared" si="39"/>
        <v>203</v>
      </c>
      <c r="D237" s="10"/>
      <c r="E237" s="17"/>
      <c r="F237" s="18"/>
      <c r="G237" s="14"/>
      <c r="H237" s="70"/>
      <c r="I237" s="68"/>
      <c r="J237" s="72"/>
      <c r="K237" s="15" t="str">
        <f t="shared" si="33"/>
        <v/>
      </c>
      <c r="L237" s="57">
        <f t="shared" si="34"/>
        <v>0</v>
      </c>
      <c r="M237" s="79"/>
      <c r="N237" s="58" t="str">
        <f t="shared" si="32"/>
        <v/>
      </c>
      <c r="O237" s="190" t="str">
        <f t="shared" si="35"/>
        <v>Nợ HP</v>
      </c>
      <c r="P237" s="62" t="str">
        <f t="shared" si="36"/>
        <v>Nợ HP</v>
      </c>
      <c r="Q237" s="58">
        <f t="shared" si="40"/>
        <v>235</v>
      </c>
      <c r="R237" s="228" t="str">
        <f t="shared" si="37"/>
        <v>Nợ HP</v>
      </c>
    </row>
    <row r="238" spans="1:18" ht="24.75" customHeight="1">
      <c r="A238" s="54">
        <f t="shared" si="38"/>
        <v>236</v>
      </c>
      <c r="B238" s="16" t="str">
        <f t="shared" si="41"/>
        <v>204</v>
      </c>
      <c r="C238" s="54">
        <f t="shared" si="39"/>
        <v>204</v>
      </c>
      <c r="D238" s="10"/>
      <c r="E238" s="17"/>
      <c r="F238" s="18"/>
      <c r="G238" s="14"/>
      <c r="H238" s="70"/>
      <c r="I238" s="68"/>
      <c r="J238" s="72"/>
      <c r="K238" s="15" t="str">
        <f t="shared" si="33"/>
        <v/>
      </c>
      <c r="L238" s="57">
        <f t="shared" si="34"/>
        <v>0</v>
      </c>
      <c r="M238" s="79"/>
      <c r="N238" s="58" t="str">
        <f t="shared" si="32"/>
        <v/>
      </c>
      <c r="O238" s="190" t="str">
        <f t="shared" si="35"/>
        <v>Nợ HP</v>
      </c>
      <c r="P238" s="62" t="str">
        <f t="shared" si="36"/>
        <v>Nợ HP</v>
      </c>
      <c r="Q238" s="58">
        <f t="shared" si="40"/>
        <v>236</v>
      </c>
      <c r="R238" s="228" t="str">
        <f t="shared" si="37"/>
        <v>Nợ HP</v>
      </c>
    </row>
    <row r="239" spans="1:18" ht="24.75" customHeight="1">
      <c r="A239" s="54">
        <f t="shared" si="38"/>
        <v>237</v>
      </c>
      <c r="B239" s="16" t="str">
        <f t="shared" si="41"/>
        <v>205</v>
      </c>
      <c r="C239" s="54">
        <f t="shared" si="39"/>
        <v>205</v>
      </c>
      <c r="D239" s="10"/>
      <c r="E239" s="17"/>
      <c r="F239" s="18"/>
      <c r="G239" s="14"/>
      <c r="H239" s="70"/>
      <c r="I239" s="68"/>
      <c r="J239" s="72"/>
      <c r="K239" s="15" t="str">
        <f t="shared" si="33"/>
        <v/>
      </c>
      <c r="L239" s="57">
        <f t="shared" si="34"/>
        <v>0</v>
      </c>
      <c r="M239" s="79"/>
      <c r="N239" s="58" t="str">
        <f t="shared" si="32"/>
        <v/>
      </c>
      <c r="O239" s="190" t="str">
        <f t="shared" si="35"/>
        <v>Nợ HP</v>
      </c>
      <c r="P239" s="62" t="str">
        <f t="shared" si="36"/>
        <v>Nợ HP</v>
      </c>
      <c r="Q239" s="58">
        <f t="shared" si="40"/>
        <v>237</v>
      </c>
      <c r="R239" s="228" t="str">
        <f t="shared" si="37"/>
        <v>Nợ HP</v>
      </c>
    </row>
    <row r="240" spans="1:18" ht="24.75" customHeight="1">
      <c r="A240" s="54">
        <f t="shared" si="38"/>
        <v>238</v>
      </c>
      <c r="B240" s="16" t="str">
        <f t="shared" si="41"/>
        <v>206</v>
      </c>
      <c r="C240" s="54">
        <f t="shared" si="39"/>
        <v>206</v>
      </c>
      <c r="D240" s="10"/>
      <c r="E240" s="17"/>
      <c r="F240" s="18"/>
      <c r="G240" s="14"/>
      <c r="H240" s="70"/>
      <c r="I240" s="68"/>
      <c r="J240" s="72"/>
      <c r="K240" s="15" t="str">
        <f t="shared" si="33"/>
        <v/>
      </c>
      <c r="L240" s="57">
        <f t="shared" si="34"/>
        <v>0</v>
      </c>
      <c r="M240" s="79"/>
      <c r="N240" s="58" t="str">
        <f t="shared" si="32"/>
        <v/>
      </c>
      <c r="O240" s="190" t="str">
        <f t="shared" si="35"/>
        <v>Nợ HP</v>
      </c>
      <c r="P240" s="62" t="str">
        <f t="shared" si="36"/>
        <v>Nợ HP</v>
      </c>
      <c r="Q240" s="58">
        <f t="shared" si="40"/>
        <v>238</v>
      </c>
      <c r="R240" s="228" t="str">
        <f t="shared" si="37"/>
        <v>Nợ HP</v>
      </c>
    </row>
    <row r="241" spans="1:18" ht="24.75" customHeight="1">
      <c r="A241" s="54">
        <f t="shared" si="38"/>
        <v>239</v>
      </c>
      <c r="B241" s="16" t="str">
        <f t="shared" si="41"/>
        <v>207</v>
      </c>
      <c r="C241" s="54">
        <f t="shared" si="39"/>
        <v>207</v>
      </c>
      <c r="D241" s="10"/>
      <c r="E241" s="17"/>
      <c r="F241" s="18"/>
      <c r="G241" s="14"/>
      <c r="H241" s="70"/>
      <c r="I241" s="68"/>
      <c r="J241" s="72"/>
      <c r="K241" s="15" t="str">
        <f t="shared" si="33"/>
        <v/>
      </c>
      <c r="L241" s="57">
        <f t="shared" si="34"/>
        <v>0</v>
      </c>
      <c r="M241" s="79"/>
      <c r="N241" s="58" t="str">
        <f t="shared" si="32"/>
        <v/>
      </c>
      <c r="O241" s="190" t="str">
        <f t="shared" si="35"/>
        <v>Nợ HP</v>
      </c>
      <c r="P241" s="62" t="str">
        <f t="shared" si="36"/>
        <v>Nợ HP</v>
      </c>
      <c r="Q241" s="58">
        <f t="shared" si="40"/>
        <v>239</v>
      </c>
      <c r="R241" s="228" t="str">
        <f t="shared" si="37"/>
        <v>Nợ HP</v>
      </c>
    </row>
    <row r="242" spans="1:18" ht="24.75" customHeight="1">
      <c r="A242" s="54">
        <f t="shared" si="38"/>
        <v>240</v>
      </c>
      <c r="B242" s="16" t="str">
        <f t="shared" si="41"/>
        <v>208</v>
      </c>
      <c r="C242" s="54">
        <f t="shared" si="39"/>
        <v>208</v>
      </c>
      <c r="D242" s="10"/>
      <c r="E242" s="17"/>
      <c r="F242" s="18"/>
      <c r="G242" s="14"/>
      <c r="H242" s="70"/>
      <c r="I242" s="68"/>
      <c r="J242" s="72"/>
      <c r="K242" s="15" t="str">
        <f t="shared" si="33"/>
        <v/>
      </c>
      <c r="L242" s="57">
        <f t="shared" si="34"/>
        <v>0</v>
      </c>
      <c r="M242" s="79"/>
      <c r="N242" s="58" t="str">
        <f t="shared" si="32"/>
        <v/>
      </c>
      <c r="O242" s="190" t="str">
        <f t="shared" si="35"/>
        <v>Nợ HP</v>
      </c>
      <c r="P242" s="62" t="str">
        <f t="shared" si="36"/>
        <v>Nợ HP</v>
      </c>
      <c r="Q242" s="58">
        <f t="shared" si="40"/>
        <v>240</v>
      </c>
      <c r="R242" s="228" t="str">
        <f t="shared" si="37"/>
        <v>Nợ HP</v>
      </c>
    </row>
    <row r="243" spans="1:18" ht="24.75" customHeight="1">
      <c r="A243" s="54">
        <f t="shared" si="38"/>
        <v>241</v>
      </c>
      <c r="B243" s="16" t="str">
        <f t="shared" si="41"/>
        <v>209</v>
      </c>
      <c r="C243" s="54">
        <f t="shared" si="39"/>
        <v>209</v>
      </c>
      <c r="D243" s="10"/>
      <c r="E243" s="17"/>
      <c r="F243" s="18"/>
      <c r="G243" s="14"/>
      <c r="H243" s="70"/>
      <c r="I243" s="68"/>
      <c r="J243" s="72"/>
      <c r="K243" s="15" t="str">
        <f t="shared" si="33"/>
        <v/>
      </c>
      <c r="L243" s="57">
        <f t="shared" si="34"/>
        <v>0</v>
      </c>
      <c r="M243" s="79"/>
      <c r="N243" s="58" t="str">
        <f t="shared" si="32"/>
        <v/>
      </c>
      <c r="O243" s="190" t="str">
        <f t="shared" si="35"/>
        <v>Nợ HP</v>
      </c>
      <c r="P243" s="62" t="str">
        <f t="shared" si="36"/>
        <v>Nợ HP</v>
      </c>
      <c r="Q243" s="58">
        <f t="shared" si="40"/>
        <v>241</v>
      </c>
      <c r="R243" s="228" t="str">
        <f t="shared" si="37"/>
        <v>Nợ HP</v>
      </c>
    </row>
    <row r="244" spans="1:18" ht="24.75" customHeight="1">
      <c r="A244" s="54">
        <f t="shared" si="38"/>
        <v>242</v>
      </c>
      <c r="B244" s="16" t="str">
        <f t="shared" si="41"/>
        <v>210</v>
      </c>
      <c r="C244" s="54">
        <f t="shared" si="39"/>
        <v>210</v>
      </c>
      <c r="D244" s="10"/>
      <c r="E244" s="17"/>
      <c r="F244" s="18"/>
      <c r="G244" s="14"/>
      <c r="H244" s="70"/>
      <c r="I244" s="68"/>
      <c r="J244" s="72"/>
      <c r="K244" s="15" t="str">
        <f t="shared" si="33"/>
        <v/>
      </c>
      <c r="L244" s="57">
        <f t="shared" si="34"/>
        <v>0</v>
      </c>
      <c r="M244" s="79"/>
      <c r="N244" s="58" t="str">
        <f t="shared" si="32"/>
        <v/>
      </c>
      <c r="O244" s="190" t="str">
        <f t="shared" si="35"/>
        <v>Nợ HP</v>
      </c>
      <c r="P244" s="62" t="str">
        <f t="shared" si="36"/>
        <v>Nợ HP</v>
      </c>
      <c r="Q244" s="58">
        <f t="shared" si="40"/>
        <v>242</v>
      </c>
      <c r="R244" s="228" t="str">
        <f t="shared" si="37"/>
        <v>Nợ HP</v>
      </c>
    </row>
    <row r="245" spans="1:18" ht="24.75" customHeight="1">
      <c r="A245" s="54">
        <f t="shared" si="38"/>
        <v>243</v>
      </c>
      <c r="B245" s="16" t="str">
        <f t="shared" si="41"/>
        <v>211</v>
      </c>
      <c r="C245" s="54">
        <f t="shared" si="39"/>
        <v>211</v>
      </c>
      <c r="D245" s="10"/>
      <c r="E245" s="17"/>
      <c r="F245" s="18"/>
      <c r="G245" s="14"/>
      <c r="H245" s="70"/>
      <c r="I245" s="68"/>
      <c r="J245" s="72"/>
      <c r="K245" s="15" t="str">
        <f t="shared" si="33"/>
        <v/>
      </c>
      <c r="L245" s="57">
        <f t="shared" si="34"/>
        <v>0</v>
      </c>
      <c r="M245" s="79"/>
      <c r="N245" s="58" t="str">
        <f t="shared" si="32"/>
        <v/>
      </c>
      <c r="O245" s="190" t="str">
        <f t="shared" si="35"/>
        <v>Nợ HP</v>
      </c>
      <c r="P245" s="62" t="str">
        <f t="shared" si="36"/>
        <v>Nợ HP</v>
      </c>
      <c r="Q245" s="58">
        <f t="shared" si="40"/>
        <v>243</v>
      </c>
      <c r="R245" s="228" t="str">
        <f t="shared" si="37"/>
        <v>Nợ HP</v>
      </c>
    </row>
    <row r="246" spans="1:18" ht="24.75" customHeight="1">
      <c r="A246" s="54">
        <f t="shared" si="38"/>
        <v>244</v>
      </c>
      <c r="B246" s="16" t="str">
        <f t="shared" si="41"/>
        <v>212</v>
      </c>
      <c r="C246" s="54">
        <f t="shared" si="39"/>
        <v>212</v>
      </c>
      <c r="D246" s="10"/>
      <c r="E246" s="17"/>
      <c r="F246" s="18"/>
      <c r="G246" s="14"/>
      <c r="H246" s="70"/>
      <c r="I246" s="68"/>
      <c r="J246" s="72"/>
      <c r="K246" s="15" t="str">
        <f t="shared" si="33"/>
        <v/>
      </c>
      <c r="L246" s="57">
        <f t="shared" si="34"/>
        <v>0</v>
      </c>
      <c r="M246" s="79"/>
      <c r="N246" s="58" t="str">
        <f t="shared" si="32"/>
        <v/>
      </c>
      <c r="O246" s="190" t="str">
        <f t="shared" si="35"/>
        <v>Nợ HP</v>
      </c>
      <c r="P246" s="62" t="str">
        <f t="shared" si="36"/>
        <v>Nợ HP</v>
      </c>
      <c r="Q246" s="58">
        <f t="shared" si="40"/>
        <v>244</v>
      </c>
      <c r="R246" s="228" t="str">
        <f t="shared" si="37"/>
        <v>Nợ HP</v>
      </c>
    </row>
    <row r="247" spans="1:18" ht="24.75" customHeight="1">
      <c r="A247" s="54">
        <f t="shared" si="38"/>
        <v>245</v>
      </c>
      <c r="B247" s="16" t="str">
        <f t="shared" si="41"/>
        <v>213</v>
      </c>
      <c r="C247" s="54">
        <f t="shared" si="39"/>
        <v>213</v>
      </c>
      <c r="D247" s="10"/>
      <c r="E247" s="17"/>
      <c r="F247" s="18"/>
      <c r="G247" s="14"/>
      <c r="H247" s="70"/>
      <c r="I247" s="68"/>
      <c r="J247" s="72"/>
      <c r="K247" s="15" t="str">
        <f t="shared" si="33"/>
        <v/>
      </c>
      <c r="L247" s="57">
        <f t="shared" si="34"/>
        <v>0</v>
      </c>
      <c r="M247" s="79"/>
      <c r="N247" s="58" t="str">
        <f t="shared" si="32"/>
        <v/>
      </c>
      <c r="O247" s="190" t="str">
        <f t="shared" si="35"/>
        <v>Nợ HP</v>
      </c>
      <c r="P247" s="62" t="str">
        <f t="shared" si="36"/>
        <v>Nợ HP</v>
      </c>
      <c r="Q247" s="58">
        <f t="shared" si="40"/>
        <v>245</v>
      </c>
      <c r="R247" s="228" t="str">
        <f t="shared" si="37"/>
        <v>Nợ HP</v>
      </c>
    </row>
    <row r="248" spans="1:18" ht="24.75" customHeight="1">
      <c r="A248" s="54">
        <f t="shared" si="38"/>
        <v>246</v>
      </c>
      <c r="B248" s="16" t="str">
        <f t="shared" si="41"/>
        <v>214</v>
      </c>
      <c r="C248" s="54">
        <f t="shared" si="39"/>
        <v>214</v>
      </c>
      <c r="D248" s="10"/>
      <c r="E248" s="17"/>
      <c r="F248" s="18"/>
      <c r="G248" s="14"/>
      <c r="H248" s="70"/>
      <c r="I248" s="68"/>
      <c r="J248" s="72"/>
      <c r="K248" s="15" t="str">
        <f t="shared" ref="K248:K308" si="42">I248&amp;J248</f>
        <v/>
      </c>
      <c r="L248" s="57">
        <f t="shared" si="34"/>
        <v>0</v>
      </c>
      <c r="M248" s="79"/>
      <c r="N248" s="58" t="str">
        <f t="shared" si="32"/>
        <v/>
      </c>
      <c r="O248" s="190" t="str">
        <f t="shared" si="35"/>
        <v>Nợ HP</v>
      </c>
      <c r="P248" s="62" t="str">
        <f t="shared" si="36"/>
        <v>Nợ HP</v>
      </c>
      <c r="Q248" s="58">
        <f t="shared" si="40"/>
        <v>246</v>
      </c>
      <c r="R248" s="228" t="str">
        <f t="shared" si="37"/>
        <v>Nợ HP</v>
      </c>
    </row>
    <row r="249" spans="1:18" ht="24.75" customHeight="1">
      <c r="A249" s="54">
        <f t="shared" si="38"/>
        <v>247</v>
      </c>
      <c r="B249" s="16" t="str">
        <f t="shared" si="41"/>
        <v>215</v>
      </c>
      <c r="C249" s="54">
        <f t="shared" si="39"/>
        <v>215</v>
      </c>
      <c r="D249" s="10"/>
      <c r="E249" s="17"/>
      <c r="F249" s="18"/>
      <c r="G249" s="14"/>
      <c r="H249" s="70"/>
      <c r="I249" s="68"/>
      <c r="J249" s="72"/>
      <c r="K249" s="15" t="str">
        <f t="shared" si="42"/>
        <v/>
      </c>
      <c r="L249" s="57">
        <f t="shared" si="34"/>
        <v>0</v>
      </c>
      <c r="M249" s="79"/>
      <c r="N249" s="58" t="str">
        <f t="shared" si="32"/>
        <v/>
      </c>
      <c r="O249" s="190" t="str">
        <f t="shared" si="35"/>
        <v>Nợ HP</v>
      </c>
      <c r="P249" s="62" t="str">
        <f t="shared" si="36"/>
        <v>Nợ HP</v>
      </c>
      <c r="Q249" s="58">
        <f t="shared" si="40"/>
        <v>247</v>
      </c>
      <c r="R249" s="228" t="str">
        <f t="shared" si="37"/>
        <v>Nợ HP</v>
      </c>
    </row>
    <row r="250" spans="1:18" ht="24.75" customHeight="1">
      <c r="A250" s="54">
        <f t="shared" si="38"/>
        <v>248</v>
      </c>
      <c r="B250" s="16" t="str">
        <f t="shared" si="41"/>
        <v>216</v>
      </c>
      <c r="C250" s="54">
        <f t="shared" si="39"/>
        <v>216</v>
      </c>
      <c r="D250" s="10"/>
      <c r="E250" s="17"/>
      <c r="F250" s="18"/>
      <c r="G250" s="14"/>
      <c r="H250" s="70"/>
      <c r="I250" s="68"/>
      <c r="J250" s="72"/>
      <c r="K250" s="15" t="str">
        <f t="shared" si="42"/>
        <v/>
      </c>
      <c r="L250" s="57">
        <f t="shared" si="34"/>
        <v>0</v>
      </c>
      <c r="M250" s="79"/>
      <c r="N250" s="58" t="str">
        <f t="shared" si="32"/>
        <v/>
      </c>
      <c r="O250" s="190" t="str">
        <f t="shared" si="35"/>
        <v>Nợ HP</v>
      </c>
      <c r="P250" s="62" t="str">
        <f t="shared" si="36"/>
        <v>Nợ HP</v>
      </c>
      <c r="Q250" s="58">
        <f t="shared" si="40"/>
        <v>248</v>
      </c>
      <c r="R250" s="228" t="str">
        <f t="shared" si="37"/>
        <v>Nợ HP</v>
      </c>
    </row>
    <row r="251" spans="1:18" ht="24.75" customHeight="1">
      <c r="A251" s="54">
        <f t="shared" si="38"/>
        <v>249</v>
      </c>
      <c r="B251" s="16" t="str">
        <f t="shared" si="41"/>
        <v>217</v>
      </c>
      <c r="C251" s="54">
        <f t="shared" si="39"/>
        <v>217</v>
      </c>
      <c r="D251" s="10"/>
      <c r="E251" s="17"/>
      <c r="F251" s="18"/>
      <c r="G251" s="14"/>
      <c r="H251" s="70"/>
      <c r="I251" s="68"/>
      <c r="J251" s="72"/>
      <c r="K251" s="15" t="str">
        <f>I251&amp;J251</f>
        <v/>
      </c>
      <c r="L251" s="57">
        <f t="shared" si="34"/>
        <v>0</v>
      </c>
      <c r="M251" s="79"/>
      <c r="N251" s="58" t="str">
        <f t="shared" si="32"/>
        <v/>
      </c>
      <c r="O251" s="190" t="str">
        <f t="shared" si="35"/>
        <v>Nợ HP</v>
      </c>
      <c r="P251" s="62" t="str">
        <f t="shared" si="36"/>
        <v>Nợ HP</v>
      </c>
      <c r="Q251" s="58">
        <f t="shared" si="40"/>
        <v>249</v>
      </c>
      <c r="R251" s="228" t="str">
        <f t="shared" si="37"/>
        <v>Nợ HP</v>
      </c>
    </row>
    <row r="252" spans="1:18" ht="24.75" customHeight="1">
      <c r="A252" s="54">
        <f t="shared" si="38"/>
        <v>250</v>
      </c>
      <c r="B252" s="16" t="str">
        <f t="shared" si="41"/>
        <v>218</v>
      </c>
      <c r="C252" s="54">
        <f t="shared" si="39"/>
        <v>218</v>
      </c>
      <c r="D252" s="10"/>
      <c r="E252" s="17"/>
      <c r="F252" s="18"/>
      <c r="G252" s="14"/>
      <c r="H252" s="70"/>
      <c r="I252" s="68"/>
      <c r="J252" s="72"/>
      <c r="K252" s="15" t="str">
        <f>I252&amp;J252</f>
        <v/>
      </c>
      <c r="L252" s="57">
        <f t="shared" si="34"/>
        <v>0</v>
      </c>
      <c r="M252" s="79"/>
      <c r="N252" s="58" t="str">
        <f t="shared" ref="N252:N315" si="43">IF(M252&lt;&gt;0,"Học Ghép","")</f>
        <v/>
      </c>
      <c r="O252" s="190" t="str">
        <f t="shared" si="35"/>
        <v>Nợ HP</v>
      </c>
      <c r="P252" s="62" t="str">
        <f t="shared" si="36"/>
        <v>Nợ HP</v>
      </c>
      <c r="Q252" s="58">
        <f t="shared" si="40"/>
        <v>250</v>
      </c>
      <c r="R252" s="228" t="str">
        <f t="shared" si="37"/>
        <v>Nợ HP</v>
      </c>
    </row>
    <row r="253" spans="1:18" ht="24.75" customHeight="1">
      <c r="A253" s="54">
        <f t="shared" si="38"/>
        <v>251</v>
      </c>
      <c r="B253" s="16" t="str">
        <f t="shared" si="41"/>
        <v>219</v>
      </c>
      <c r="C253" s="54">
        <f t="shared" si="39"/>
        <v>219</v>
      </c>
      <c r="D253" s="10"/>
      <c r="E253" s="17"/>
      <c r="F253" s="18"/>
      <c r="G253" s="14"/>
      <c r="H253" s="70"/>
      <c r="I253" s="68"/>
      <c r="J253" s="72"/>
      <c r="K253" s="15" t="str">
        <f>I253&amp;J253</f>
        <v/>
      </c>
      <c r="L253" s="57">
        <f t="shared" si="34"/>
        <v>0</v>
      </c>
      <c r="M253" s="79"/>
      <c r="N253" s="58" t="str">
        <f t="shared" si="43"/>
        <v/>
      </c>
      <c r="O253" s="190" t="str">
        <f t="shared" si="35"/>
        <v>Nợ HP</v>
      </c>
      <c r="P253" s="62" t="str">
        <f t="shared" si="36"/>
        <v>Nợ HP</v>
      </c>
      <c r="Q253" s="58">
        <f t="shared" si="40"/>
        <v>251</v>
      </c>
      <c r="R253" s="228" t="str">
        <f t="shared" si="37"/>
        <v>Nợ HP</v>
      </c>
    </row>
    <row r="254" spans="1:18" ht="24.75" customHeight="1">
      <c r="A254" s="54">
        <f t="shared" si="38"/>
        <v>252</v>
      </c>
      <c r="B254" s="16" t="str">
        <f t="shared" si="41"/>
        <v>220</v>
      </c>
      <c r="C254" s="54">
        <f t="shared" si="39"/>
        <v>220</v>
      </c>
      <c r="D254" s="10"/>
      <c r="E254" s="17"/>
      <c r="F254" s="18"/>
      <c r="G254" s="14"/>
      <c r="H254" s="70"/>
      <c r="I254" s="68"/>
      <c r="J254" s="72"/>
      <c r="K254" s="15" t="str">
        <f t="shared" si="42"/>
        <v/>
      </c>
      <c r="L254" s="57">
        <f t="shared" si="34"/>
        <v>0</v>
      </c>
      <c r="M254" s="79"/>
      <c r="N254" s="58" t="str">
        <f t="shared" si="43"/>
        <v/>
      </c>
      <c r="O254" s="190" t="str">
        <f t="shared" si="35"/>
        <v>Nợ HP</v>
      </c>
      <c r="P254" s="62" t="str">
        <f t="shared" si="36"/>
        <v>Nợ HP</v>
      </c>
      <c r="Q254" s="58">
        <f t="shared" si="40"/>
        <v>252</v>
      </c>
      <c r="R254" s="228" t="str">
        <f t="shared" si="37"/>
        <v>Nợ HP</v>
      </c>
    </row>
    <row r="255" spans="1:18" ht="24.75" customHeight="1">
      <c r="A255" s="54">
        <f t="shared" si="38"/>
        <v>253</v>
      </c>
      <c r="B255" s="16" t="str">
        <f t="shared" si="41"/>
        <v>221</v>
      </c>
      <c r="C255" s="54">
        <f t="shared" si="39"/>
        <v>221</v>
      </c>
      <c r="D255" s="10"/>
      <c r="E255" s="17"/>
      <c r="F255" s="18"/>
      <c r="G255" s="14"/>
      <c r="H255" s="70"/>
      <c r="I255" s="68"/>
      <c r="J255" s="72"/>
      <c r="K255" s="15" t="str">
        <f t="shared" si="42"/>
        <v/>
      </c>
      <c r="L255" s="57">
        <f t="shared" si="34"/>
        <v>0</v>
      </c>
      <c r="M255" s="79"/>
      <c r="N255" s="58" t="str">
        <f t="shared" si="43"/>
        <v/>
      </c>
      <c r="O255" s="190" t="str">
        <f t="shared" si="35"/>
        <v>Nợ HP</v>
      </c>
      <c r="P255" s="62" t="str">
        <f t="shared" si="36"/>
        <v>Nợ HP</v>
      </c>
      <c r="Q255" s="58">
        <f t="shared" si="40"/>
        <v>253</v>
      </c>
      <c r="R255" s="228" t="str">
        <f t="shared" si="37"/>
        <v>Nợ HP</v>
      </c>
    </row>
    <row r="256" spans="1:18" ht="24.75" customHeight="1">
      <c r="A256" s="54">
        <f t="shared" si="38"/>
        <v>254</v>
      </c>
      <c r="B256" s="16" t="str">
        <f t="shared" si="41"/>
        <v>222</v>
      </c>
      <c r="C256" s="54">
        <f t="shared" si="39"/>
        <v>222</v>
      </c>
      <c r="D256" s="10"/>
      <c r="E256" s="17"/>
      <c r="F256" s="18"/>
      <c r="G256" s="14"/>
      <c r="H256" s="70"/>
      <c r="I256" s="68"/>
      <c r="J256" s="72"/>
      <c r="K256" s="15" t="str">
        <f t="shared" si="42"/>
        <v/>
      </c>
      <c r="L256" s="57">
        <f t="shared" si="34"/>
        <v>0</v>
      </c>
      <c r="M256" s="79"/>
      <c r="N256" s="58" t="str">
        <f t="shared" si="43"/>
        <v/>
      </c>
      <c r="O256" s="190" t="str">
        <f t="shared" si="35"/>
        <v>Nợ HP</v>
      </c>
      <c r="P256" s="62" t="str">
        <f t="shared" si="36"/>
        <v>Nợ HP</v>
      </c>
      <c r="Q256" s="58">
        <f t="shared" si="40"/>
        <v>254</v>
      </c>
      <c r="R256" s="228" t="str">
        <f t="shared" si="37"/>
        <v>Nợ HP</v>
      </c>
    </row>
    <row r="257" spans="1:18" ht="24.75" customHeight="1">
      <c r="A257" s="54">
        <f t="shared" si="38"/>
        <v>255</v>
      </c>
      <c r="B257" s="16" t="str">
        <f t="shared" si="41"/>
        <v>223</v>
      </c>
      <c r="C257" s="54">
        <f t="shared" si="39"/>
        <v>223</v>
      </c>
      <c r="D257" s="10"/>
      <c r="E257" s="17"/>
      <c r="F257" s="18"/>
      <c r="G257" s="14"/>
      <c r="H257" s="70"/>
      <c r="I257" s="68"/>
      <c r="J257" s="72"/>
      <c r="K257" s="15" t="str">
        <f t="shared" si="42"/>
        <v/>
      </c>
      <c r="L257" s="57">
        <f t="shared" si="34"/>
        <v>0</v>
      </c>
      <c r="M257" s="79"/>
      <c r="N257" s="58" t="str">
        <f t="shared" si="43"/>
        <v/>
      </c>
      <c r="O257" s="190" t="str">
        <f t="shared" si="35"/>
        <v>Nợ HP</v>
      </c>
      <c r="P257" s="62" t="str">
        <f t="shared" si="36"/>
        <v>Nợ HP</v>
      </c>
      <c r="Q257" s="58">
        <f t="shared" si="40"/>
        <v>255</v>
      </c>
      <c r="R257" s="228" t="str">
        <f t="shared" si="37"/>
        <v>Nợ HP</v>
      </c>
    </row>
    <row r="258" spans="1:18" ht="24.75" customHeight="1">
      <c r="A258" s="54">
        <f t="shared" si="38"/>
        <v>256</v>
      </c>
      <c r="B258" s="16" t="str">
        <f t="shared" si="41"/>
        <v>224</v>
      </c>
      <c r="C258" s="54">
        <f t="shared" si="39"/>
        <v>224</v>
      </c>
      <c r="D258" s="10"/>
      <c r="E258" s="17"/>
      <c r="F258" s="18"/>
      <c r="G258" s="14"/>
      <c r="H258" s="70"/>
      <c r="I258" s="68"/>
      <c r="J258" s="72"/>
      <c r="K258" s="15" t="str">
        <f t="shared" si="42"/>
        <v/>
      </c>
      <c r="L258" s="57">
        <f t="shared" si="34"/>
        <v>0</v>
      </c>
      <c r="M258" s="79"/>
      <c r="N258" s="58" t="str">
        <f t="shared" si="43"/>
        <v/>
      </c>
      <c r="O258" s="190" t="str">
        <f t="shared" si="35"/>
        <v>Nợ HP</v>
      </c>
      <c r="P258" s="62" t="str">
        <f t="shared" si="36"/>
        <v>Nợ HP</v>
      </c>
      <c r="Q258" s="58">
        <f t="shared" si="40"/>
        <v>256</v>
      </c>
      <c r="R258" s="228" t="str">
        <f t="shared" si="37"/>
        <v>Nợ HP</v>
      </c>
    </row>
    <row r="259" spans="1:18" ht="24.75" customHeight="1">
      <c r="A259" s="54">
        <f t="shared" si="38"/>
        <v>257</v>
      </c>
      <c r="B259" s="16" t="str">
        <f t="shared" si="41"/>
        <v>225</v>
      </c>
      <c r="C259" s="54">
        <f t="shared" si="39"/>
        <v>225</v>
      </c>
      <c r="D259" s="10"/>
      <c r="E259" s="17"/>
      <c r="F259" s="18"/>
      <c r="G259" s="14"/>
      <c r="H259" s="70"/>
      <c r="I259" s="68"/>
      <c r="J259" s="72"/>
      <c r="K259" s="15" t="str">
        <f t="shared" si="42"/>
        <v/>
      </c>
      <c r="L259" s="57">
        <f t="shared" ref="L259:L322" si="44">COUNTIF($D$3:$D$1049,D259)</f>
        <v>0</v>
      </c>
      <c r="M259" s="79"/>
      <c r="N259" s="58" t="str">
        <f t="shared" si="43"/>
        <v/>
      </c>
      <c r="O259" s="190" t="str">
        <f t="shared" si="35"/>
        <v>Nợ HP</v>
      </c>
      <c r="P259" s="62" t="str">
        <f t="shared" si="36"/>
        <v>Nợ HP</v>
      </c>
      <c r="Q259" s="58">
        <f t="shared" si="40"/>
        <v>257</v>
      </c>
      <c r="R259" s="228" t="str">
        <f t="shared" si="37"/>
        <v>Nợ HP</v>
      </c>
    </row>
    <row r="260" spans="1:18" ht="24.75" customHeight="1">
      <c r="A260" s="54">
        <f t="shared" si="38"/>
        <v>258</v>
      </c>
      <c r="B260" s="16" t="str">
        <f t="shared" si="41"/>
        <v>226</v>
      </c>
      <c r="C260" s="54">
        <f t="shared" si="39"/>
        <v>226</v>
      </c>
      <c r="D260" s="10"/>
      <c r="E260" s="17"/>
      <c r="F260" s="18"/>
      <c r="G260" s="14"/>
      <c r="H260" s="70"/>
      <c r="I260" s="68"/>
      <c r="J260" s="72"/>
      <c r="K260" s="15" t="str">
        <f t="shared" si="42"/>
        <v/>
      </c>
      <c r="L260" s="57">
        <f t="shared" si="44"/>
        <v>0</v>
      </c>
      <c r="M260" s="79"/>
      <c r="N260" s="58" t="str">
        <f t="shared" si="43"/>
        <v/>
      </c>
      <c r="O260" s="190" t="str">
        <f t="shared" ref="O260:O323" si="45">R260</f>
        <v>Nợ HP</v>
      </c>
      <c r="P260" s="62" t="str">
        <f t="shared" ref="P260:P323" si="46">IF(M260&lt;&gt;0,M260,O260)</f>
        <v>Nợ HP</v>
      </c>
      <c r="Q260" s="58">
        <f t="shared" si="40"/>
        <v>258</v>
      </c>
      <c r="R260" s="228" t="str">
        <f t="shared" ref="R260:R323" si="47">IF(OR(ISNA(S260),S260=""),"Nợ HP","")</f>
        <v>Nợ HP</v>
      </c>
    </row>
    <row r="261" spans="1:18" ht="24.75" customHeight="1">
      <c r="A261" s="54">
        <f t="shared" ref="A261:A324" si="48">A260+1</f>
        <v>259</v>
      </c>
      <c r="B261" s="16" t="str">
        <f t="shared" si="41"/>
        <v>227</v>
      </c>
      <c r="C261" s="54">
        <f t="shared" ref="C261:C324" si="49">IF(H261&lt;&gt;H260,1,C260+1)</f>
        <v>227</v>
      </c>
      <c r="D261" s="10"/>
      <c r="E261" s="17"/>
      <c r="F261" s="18"/>
      <c r="G261" s="14"/>
      <c r="H261" s="70"/>
      <c r="I261" s="68"/>
      <c r="J261" s="72"/>
      <c r="K261" s="15" t="str">
        <f t="shared" si="42"/>
        <v/>
      </c>
      <c r="L261" s="57">
        <f t="shared" si="44"/>
        <v>0</v>
      </c>
      <c r="M261" s="79"/>
      <c r="N261" s="58" t="str">
        <f t="shared" si="43"/>
        <v/>
      </c>
      <c r="O261" s="190" t="str">
        <f t="shared" si="45"/>
        <v>Nợ HP</v>
      </c>
      <c r="P261" s="62" t="str">
        <f t="shared" si="46"/>
        <v>Nợ HP</v>
      </c>
      <c r="Q261" s="58">
        <f t="shared" ref="Q261:Q324" si="50">Q260+1</f>
        <v>259</v>
      </c>
      <c r="R261" s="228" t="str">
        <f t="shared" si="47"/>
        <v>Nợ HP</v>
      </c>
    </row>
    <row r="262" spans="1:18" ht="24.75" customHeight="1">
      <c r="A262" s="54">
        <f t="shared" si="48"/>
        <v>260</v>
      </c>
      <c r="B262" s="16" t="str">
        <f t="shared" si="41"/>
        <v>228</v>
      </c>
      <c r="C262" s="54">
        <f t="shared" si="49"/>
        <v>228</v>
      </c>
      <c r="D262" s="10"/>
      <c r="E262" s="17"/>
      <c r="F262" s="18"/>
      <c r="G262" s="14"/>
      <c r="H262" s="70"/>
      <c r="I262" s="68"/>
      <c r="J262" s="72"/>
      <c r="K262" s="15" t="str">
        <f t="shared" si="42"/>
        <v/>
      </c>
      <c r="L262" s="57">
        <f t="shared" si="44"/>
        <v>0</v>
      </c>
      <c r="M262" s="79"/>
      <c r="N262" s="58" t="str">
        <f t="shared" si="43"/>
        <v/>
      </c>
      <c r="O262" s="190" t="str">
        <f t="shared" si="45"/>
        <v>Nợ HP</v>
      </c>
      <c r="P262" s="62" t="str">
        <f t="shared" si="46"/>
        <v>Nợ HP</v>
      </c>
      <c r="Q262" s="58">
        <f t="shared" si="50"/>
        <v>260</v>
      </c>
      <c r="R262" s="228" t="str">
        <f t="shared" si="47"/>
        <v>Nợ HP</v>
      </c>
    </row>
    <row r="263" spans="1:18" ht="24.75" customHeight="1">
      <c r="A263" s="54">
        <f t="shared" si="48"/>
        <v>261</v>
      </c>
      <c r="B263" s="16" t="str">
        <f t="shared" si="41"/>
        <v>229</v>
      </c>
      <c r="C263" s="54">
        <f t="shared" si="49"/>
        <v>229</v>
      </c>
      <c r="D263" s="10"/>
      <c r="E263" s="17"/>
      <c r="F263" s="18"/>
      <c r="G263" s="14"/>
      <c r="H263" s="70"/>
      <c r="I263" s="68"/>
      <c r="J263" s="72"/>
      <c r="K263" s="15" t="str">
        <f t="shared" si="42"/>
        <v/>
      </c>
      <c r="L263" s="57">
        <f t="shared" si="44"/>
        <v>0</v>
      </c>
      <c r="M263" s="79"/>
      <c r="N263" s="58" t="str">
        <f t="shared" si="43"/>
        <v/>
      </c>
      <c r="O263" s="190" t="str">
        <f t="shared" si="45"/>
        <v>Nợ HP</v>
      </c>
      <c r="P263" s="62" t="str">
        <f t="shared" si="46"/>
        <v>Nợ HP</v>
      </c>
      <c r="Q263" s="58">
        <f t="shared" si="50"/>
        <v>261</v>
      </c>
      <c r="R263" s="228" t="str">
        <f t="shared" si="47"/>
        <v>Nợ HP</v>
      </c>
    </row>
    <row r="264" spans="1:18" ht="24.75" customHeight="1">
      <c r="A264" s="54">
        <f t="shared" si="48"/>
        <v>262</v>
      </c>
      <c r="B264" s="16" t="str">
        <f t="shared" si="41"/>
        <v>230</v>
      </c>
      <c r="C264" s="54">
        <f t="shared" si="49"/>
        <v>230</v>
      </c>
      <c r="D264" s="10"/>
      <c r="E264" s="17"/>
      <c r="F264" s="18"/>
      <c r="G264" s="14"/>
      <c r="H264" s="70"/>
      <c r="I264" s="68"/>
      <c r="J264" s="72"/>
      <c r="K264" s="15" t="str">
        <f t="shared" si="42"/>
        <v/>
      </c>
      <c r="L264" s="57">
        <f t="shared" si="44"/>
        <v>0</v>
      </c>
      <c r="M264" s="79"/>
      <c r="N264" s="58" t="str">
        <f t="shared" si="43"/>
        <v/>
      </c>
      <c r="O264" s="190" t="str">
        <f t="shared" si="45"/>
        <v>Nợ HP</v>
      </c>
      <c r="P264" s="62" t="str">
        <f t="shared" si="46"/>
        <v>Nợ HP</v>
      </c>
      <c r="Q264" s="58">
        <f t="shared" si="50"/>
        <v>262</v>
      </c>
      <c r="R264" s="228" t="str">
        <f t="shared" si="47"/>
        <v>Nợ HP</v>
      </c>
    </row>
    <row r="265" spans="1:18" ht="24.75" customHeight="1">
      <c r="A265" s="54">
        <f t="shared" si="48"/>
        <v>263</v>
      </c>
      <c r="B265" s="16" t="str">
        <f t="shared" si="41"/>
        <v>231</v>
      </c>
      <c r="C265" s="54">
        <f t="shared" si="49"/>
        <v>231</v>
      </c>
      <c r="D265" s="10"/>
      <c r="E265" s="17"/>
      <c r="F265" s="18"/>
      <c r="G265" s="14"/>
      <c r="H265" s="70"/>
      <c r="I265" s="68"/>
      <c r="J265" s="72"/>
      <c r="K265" s="15" t="str">
        <f t="shared" si="42"/>
        <v/>
      </c>
      <c r="L265" s="57">
        <f t="shared" si="44"/>
        <v>0</v>
      </c>
      <c r="M265" s="79"/>
      <c r="N265" s="58" t="str">
        <f t="shared" si="43"/>
        <v/>
      </c>
      <c r="O265" s="190" t="str">
        <f t="shared" si="45"/>
        <v>Nợ HP</v>
      </c>
      <c r="P265" s="62" t="str">
        <f t="shared" si="46"/>
        <v>Nợ HP</v>
      </c>
      <c r="Q265" s="58">
        <f t="shared" si="50"/>
        <v>263</v>
      </c>
      <c r="R265" s="228" t="str">
        <f t="shared" si="47"/>
        <v>Nợ HP</v>
      </c>
    </row>
    <row r="266" spans="1:18" ht="24.75" customHeight="1">
      <c r="A266" s="54">
        <f t="shared" si="48"/>
        <v>264</v>
      </c>
      <c r="B266" s="16" t="str">
        <f t="shared" si="41"/>
        <v>232</v>
      </c>
      <c r="C266" s="54">
        <f t="shared" si="49"/>
        <v>232</v>
      </c>
      <c r="D266" s="10"/>
      <c r="E266" s="17"/>
      <c r="F266" s="18"/>
      <c r="G266" s="14"/>
      <c r="H266" s="70"/>
      <c r="I266" s="68"/>
      <c r="J266" s="72"/>
      <c r="K266" s="15" t="str">
        <f t="shared" si="42"/>
        <v/>
      </c>
      <c r="L266" s="57">
        <f t="shared" si="44"/>
        <v>0</v>
      </c>
      <c r="M266" s="79"/>
      <c r="N266" s="58" t="str">
        <f t="shared" si="43"/>
        <v/>
      </c>
      <c r="O266" s="190" t="str">
        <f t="shared" si="45"/>
        <v>Nợ HP</v>
      </c>
      <c r="P266" s="62" t="str">
        <f t="shared" si="46"/>
        <v>Nợ HP</v>
      </c>
      <c r="Q266" s="58">
        <f t="shared" si="50"/>
        <v>264</v>
      </c>
      <c r="R266" s="228" t="str">
        <f t="shared" si="47"/>
        <v>Nợ HP</v>
      </c>
    </row>
    <row r="267" spans="1:18" ht="24.75" customHeight="1">
      <c r="A267" s="54">
        <f t="shared" si="48"/>
        <v>265</v>
      </c>
      <c r="B267" s="16" t="str">
        <f t="shared" ref="B267:B330" si="51">J267&amp;TEXT(C267,"00")</f>
        <v>233</v>
      </c>
      <c r="C267" s="54">
        <f t="shared" si="49"/>
        <v>233</v>
      </c>
      <c r="D267" s="10"/>
      <c r="E267" s="17"/>
      <c r="F267" s="18"/>
      <c r="G267" s="14"/>
      <c r="H267" s="70"/>
      <c r="I267" s="68"/>
      <c r="J267" s="72"/>
      <c r="K267" s="15" t="str">
        <f t="shared" si="42"/>
        <v/>
      </c>
      <c r="L267" s="57">
        <f t="shared" si="44"/>
        <v>0</v>
      </c>
      <c r="M267" s="79"/>
      <c r="N267" s="58" t="str">
        <f t="shared" si="43"/>
        <v/>
      </c>
      <c r="O267" s="190" t="str">
        <f t="shared" si="45"/>
        <v>Nợ HP</v>
      </c>
      <c r="P267" s="62" t="str">
        <f t="shared" si="46"/>
        <v>Nợ HP</v>
      </c>
      <c r="Q267" s="58">
        <f t="shared" si="50"/>
        <v>265</v>
      </c>
      <c r="R267" s="228" t="str">
        <f t="shared" si="47"/>
        <v>Nợ HP</v>
      </c>
    </row>
    <row r="268" spans="1:18" ht="24.75" customHeight="1">
      <c r="A268" s="54">
        <f t="shared" si="48"/>
        <v>266</v>
      </c>
      <c r="B268" s="16" t="str">
        <f t="shared" si="51"/>
        <v>234</v>
      </c>
      <c r="C268" s="54">
        <f t="shared" si="49"/>
        <v>234</v>
      </c>
      <c r="D268" s="10"/>
      <c r="E268" s="17"/>
      <c r="F268" s="18"/>
      <c r="G268" s="14"/>
      <c r="H268" s="70"/>
      <c r="I268" s="68"/>
      <c r="J268" s="72"/>
      <c r="K268" s="15" t="str">
        <f t="shared" si="42"/>
        <v/>
      </c>
      <c r="L268" s="57">
        <f t="shared" si="44"/>
        <v>0</v>
      </c>
      <c r="M268" s="79"/>
      <c r="N268" s="58" t="str">
        <f t="shared" si="43"/>
        <v/>
      </c>
      <c r="O268" s="190" t="str">
        <f t="shared" si="45"/>
        <v>Nợ HP</v>
      </c>
      <c r="P268" s="62" t="str">
        <f t="shared" si="46"/>
        <v>Nợ HP</v>
      </c>
      <c r="Q268" s="58">
        <f t="shared" si="50"/>
        <v>266</v>
      </c>
      <c r="R268" s="228" t="str">
        <f t="shared" si="47"/>
        <v>Nợ HP</v>
      </c>
    </row>
    <row r="269" spans="1:18" ht="24.75" customHeight="1">
      <c r="A269" s="54">
        <f t="shared" si="48"/>
        <v>267</v>
      </c>
      <c r="B269" s="16" t="str">
        <f t="shared" si="51"/>
        <v>235</v>
      </c>
      <c r="C269" s="54">
        <f t="shared" si="49"/>
        <v>235</v>
      </c>
      <c r="D269" s="10"/>
      <c r="E269" s="17"/>
      <c r="F269" s="18"/>
      <c r="G269" s="14"/>
      <c r="H269" s="70"/>
      <c r="I269" s="68"/>
      <c r="J269" s="72"/>
      <c r="K269" s="15" t="str">
        <f t="shared" si="42"/>
        <v/>
      </c>
      <c r="L269" s="57">
        <f t="shared" si="44"/>
        <v>0</v>
      </c>
      <c r="M269" s="79"/>
      <c r="N269" s="58" t="str">
        <f t="shared" si="43"/>
        <v/>
      </c>
      <c r="O269" s="190" t="str">
        <f t="shared" si="45"/>
        <v>Nợ HP</v>
      </c>
      <c r="P269" s="62" t="str">
        <f t="shared" si="46"/>
        <v>Nợ HP</v>
      </c>
      <c r="Q269" s="58">
        <f t="shared" si="50"/>
        <v>267</v>
      </c>
      <c r="R269" s="228" t="str">
        <f t="shared" si="47"/>
        <v>Nợ HP</v>
      </c>
    </row>
    <row r="270" spans="1:18" ht="24.75" customHeight="1">
      <c r="A270" s="54">
        <f t="shared" si="48"/>
        <v>268</v>
      </c>
      <c r="B270" s="16" t="str">
        <f t="shared" si="51"/>
        <v>236</v>
      </c>
      <c r="C270" s="54">
        <f t="shared" si="49"/>
        <v>236</v>
      </c>
      <c r="D270" s="10"/>
      <c r="E270" s="17"/>
      <c r="F270" s="18"/>
      <c r="G270" s="14"/>
      <c r="H270" s="70"/>
      <c r="I270" s="68"/>
      <c r="J270" s="72"/>
      <c r="K270" s="15" t="str">
        <f t="shared" si="42"/>
        <v/>
      </c>
      <c r="L270" s="57">
        <f t="shared" si="44"/>
        <v>0</v>
      </c>
      <c r="M270" s="79"/>
      <c r="N270" s="58" t="str">
        <f t="shared" si="43"/>
        <v/>
      </c>
      <c r="O270" s="190" t="str">
        <f t="shared" si="45"/>
        <v>Nợ HP</v>
      </c>
      <c r="P270" s="62" t="str">
        <f t="shared" si="46"/>
        <v>Nợ HP</v>
      </c>
      <c r="Q270" s="58">
        <f t="shared" si="50"/>
        <v>268</v>
      </c>
      <c r="R270" s="228" t="str">
        <f t="shared" si="47"/>
        <v>Nợ HP</v>
      </c>
    </row>
    <row r="271" spans="1:18" ht="24.75" customHeight="1">
      <c r="A271" s="54">
        <f t="shared" si="48"/>
        <v>269</v>
      </c>
      <c r="B271" s="16" t="str">
        <f t="shared" si="51"/>
        <v>237</v>
      </c>
      <c r="C271" s="54">
        <f t="shared" si="49"/>
        <v>237</v>
      </c>
      <c r="D271" s="10"/>
      <c r="E271" s="17"/>
      <c r="F271" s="18"/>
      <c r="G271" s="14"/>
      <c r="H271" s="70"/>
      <c r="I271" s="68"/>
      <c r="J271" s="72"/>
      <c r="K271" s="15" t="str">
        <f t="shared" si="42"/>
        <v/>
      </c>
      <c r="L271" s="57">
        <f t="shared" si="44"/>
        <v>0</v>
      </c>
      <c r="M271" s="79"/>
      <c r="N271" s="58" t="str">
        <f t="shared" si="43"/>
        <v/>
      </c>
      <c r="O271" s="190" t="str">
        <f t="shared" si="45"/>
        <v>Nợ HP</v>
      </c>
      <c r="P271" s="62" t="str">
        <f t="shared" si="46"/>
        <v>Nợ HP</v>
      </c>
      <c r="Q271" s="58">
        <f t="shared" si="50"/>
        <v>269</v>
      </c>
      <c r="R271" s="228" t="str">
        <f t="shared" si="47"/>
        <v>Nợ HP</v>
      </c>
    </row>
    <row r="272" spans="1:18" ht="24.75" customHeight="1">
      <c r="A272" s="54">
        <f t="shared" si="48"/>
        <v>270</v>
      </c>
      <c r="B272" s="16" t="str">
        <f t="shared" si="51"/>
        <v>238</v>
      </c>
      <c r="C272" s="54">
        <f t="shared" si="49"/>
        <v>238</v>
      </c>
      <c r="D272" s="10"/>
      <c r="E272" s="17"/>
      <c r="F272" s="18"/>
      <c r="G272" s="14"/>
      <c r="H272" s="70"/>
      <c r="I272" s="68"/>
      <c r="J272" s="72"/>
      <c r="K272" s="15" t="str">
        <f t="shared" si="42"/>
        <v/>
      </c>
      <c r="L272" s="57">
        <f t="shared" si="44"/>
        <v>0</v>
      </c>
      <c r="M272" s="79"/>
      <c r="N272" s="58" t="str">
        <f t="shared" si="43"/>
        <v/>
      </c>
      <c r="O272" s="190" t="str">
        <f t="shared" si="45"/>
        <v>Nợ HP</v>
      </c>
      <c r="P272" s="62" t="str">
        <f t="shared" si="46"/>
        <v>Nợ HP</v>
      </c>
      <c r="Q272" s="58">
        <f t="shared" si="50"/>
        <v>270</v>
      </c>
      <c r="R272" s="228" t="str">
        <f t="shared" si="47"/>
        <v>Nợ HP</v>
      </c>
    </row>
    <row r="273" spans="1:18" ht="24.75" customHeight="1">
      <c r="A273" s="54">
        <f t="shared" si="48"/>
        <v>271</v>
      </c>
      <c r="B273" s="16" t="str">
        <f t="shared" si="51"/>
        <v>239</v>
      </c>
      <c r="C273" s="54">
        <f t="shared" si="49"/>
        <v>239</v>
      </c>
      <c r="D273" s="10"/>
      <c r="E273" s="17"/>
      <c r="F273" s="18"/>
      <c r="G273" s="14"/>
      <c r="H273" s="70"/>
      <c r="I273" s="68"/>
      <c r="J273" s="72"/>
      <c r="K273" s="15" t="str">
        <f t="shared" si="42"/>
        <v/>
      </c>
      <c r="L273" s="57">
        <f t="shared" si="44"/>
        <v>0</v>
      </c>
      <c r="M273" s="79"/>
      <c r="N273" s="58" t="str">
        <f t="shared" si="43"/>
        <v/>
      </c>
      <c r="O273" s="190" t="str">
        <f t="shared" si="45"/>
        <v>Nợ HP</v>
      </c>
      <c r="P273" s="62" t="str">
        <f t="shared" si="46"/>
        <v>Nợ HP</v>
      </c>
      <c r="Q273" s="58">
        <f t="shared" si="50"/>
        <v>271</v>
      </c>
      <c r="R273" s="228" t="str">
        <f t="shared" si="47"/>
        <v>Nợ HP</v>
      </c>
    </row>
    <row r="274" spans="1:18" ht="24.75" customHeight="1">
      <c r="A274" s="54">
        <f t="shared" si="48"/>
        <v>272</v>
      </c>
      <c r="B274" s="16" t="str">
        <f t="shared" si="51"/>
        <v>240</v>
      </c>
      <c r="C274" s="54">
        <f t="shared" si="49"/>
        <v>240</v>
      </c>
      <c r="D274" s="10"/>
      <c r="E274" s="17"/>
      <c r="F274" s="18"/>
      <c r="G274" s="14"/>
      <c r="H274" s="70"/>
      <c r="I274" s="68"/>
      <c r="J274" s="72"/>
      <c r="K274" s="15" t="str">
        <f t="shared" si="42"/>
        <v/>
      </c>
      <c r="L274" s="57">
        <f t="shared" si="44"/>
        <v>0</v>
      </c>
      <c r="M274" s="79"/>
      <c r="N274" s="58" t="str">
        <f t="shared" si="43"/>
        <v/>
      </c>
      <c r="O274" s="190" t="str">
        <f t="shared" si="45"/>
        <v>Nợ HP</v>
      </c>
      <c r="P274" s="62" t="str">
        <f t="shared" si="46"/>
        <v>Nợ HP</v>
      </c>
      <c r="Q274" s="58">
        <f t="shared" si="50"/>
        <v>272</v>
      </c>
      <c r="R274" s="228" t="str">
        <f t="shared" si="47"/>
        <v>Nợ HP</v>
      </c>
    </row>
    <row r="275" spans="1:18" ht="24.75" customHeight="1">
      <c r="A275" s="54">
        <f t="shared" si="48"/>
        <v>273</v>
      </c>
      <c r="B275" s="16" t="str">
        <f t="shared" si="51"/>
        <v>241</v>
      </c>
      <c r="C275" s="54">
        <f t="shared" si="49"/>
        <v>241</v>
      </c>
      <c r="D275" s="10"/>
      <c r="E275" s="17"/>
      <c r="F275" s="18"/>
      <c r="G275" s="14"/>
      <c r="H275" s="70"/>
      <c r="I275" s="68"/>
      <c r="J275" s="72"/>
      <c r="K275" s="15" t="str">
        <f t="shared" si="42"/>
        <v/>
      </c>
      <c r="L275" s="57">
        <f t="shared" si="44"/>
        <v>0</v>
      </c>
      <c r="M275" s="79"/>
      <c r="N275" s="58" t="str">
        <f t="shared" si="43"/>
        <v/>
      </c>
      <c r="O275" s="190" t="str">
        <f t="shared" si="45"/>
        <v>Nợ HP</v>
      </c>
      <c r="P275" s="62" t="str">
        <f t="shared" si="46"/>
        <v>Nợ HP</v>
      </c>
      <c r="Q275" s="58">
        <f t="shared" si="50"/>
        <v>273</v>
      </c>
      <c r="R275" s="228" t="str">
        <f t="shared" si="47"/>
        <v>Nợ HP</v>
      </c>
    </row>
    <row r="276" spans="1:18" ht="24.75" customHeight="1">
      <c r="A276" s="54">
        <f t="shared" si="48"/>
        <v>274</v>
      </c>
      <c r="B276" s="16" t="str">
        <f t="shared" si="51"/>
        <v>242</v>
      </c>
      <c r="C276" s="54">
        <f t="shared" si="49"/>
        <v>242</v>
      </c>
      <c r="D276" s="10"/>
      <c r="E276" s="17"/>
      <c r="F276" s="18"/>
      <c r="G276" s="14"/>
      <c r="H276" s="70"/>
      <c r="I276" s="68"/>
      <c r="J276" s="72"/>
      <c r="K276" s="15" t="str">
        <f t="shared" si="42"/>
        <v/>
      </c>
      <c r="L276" s="57">
        <f t="shared" si="44"/>
        <v>0</v>
      </c>
      <c r="M276" s="79"/>
      <c r="N276" s="58" t="str">
        <f t="shared" si="43"/>
        <v/>
      </c>
      <c r="O276" s="190" t="str">
        <f t="shared" si="45"/>
        <v>Nợ HP</v>
      </c>
      <c r="P276" s="62" t="str">
        <f t="shared" si="46"/>
        <v>Nợ HP</v>
      </c>
      <c r="Q276" s="58">
        <f t="shared" si="50"/>
        <v>274</v>
      </c>
      <c r="R276" s="228" t="str">
        <f t="shared" si="47"/>
        <v>Nợ HP</v>
      </c>
    </row>
    <row r="277" spans="1:18" ht="24.75" customHeight="1">
      <c r="A277" s="54">
        <f t="shared" si="48"/>
        <v>275</v>
      </c>
      <c r="B277" s="16" t="str">
        <f t="shared" si="51"/>
        <v>243</v>
      </c>
      <c r="C277" s="54">
        <f t="shared" si="49"/>
        <v>243</v>
      </c>
      <c r="D277" s="10"/>
      <c r="E277" s="17"/>
      <c r="F277" s="18"/>
      <c r="G277" s="14"/>
      <c r="H277" s="70"/>
      <c r="I277" s="68"/>
      <c r="J277" s="72"/>
      <c r="K277" s="15" t="str">
        <f t="shared" si="42"/>
        <v/>
      </c>
      <c r="L277" s="57">
        <f t="shared" si="44"/>
        <v>0</v>
      </c>
      <c r="M277" s="79"/>
      <c r="N277" s="58" t="str">
        <f t="shared" si="43"/>
        <v/>
      </c>
      <c r="O277" s="190" t="str">
        <f t="shared" si="45"/>
        <v>Nợ HP</v>
      </c>
      <c r="P277" s="62" t="str">
        <f t="shared" si="46"/>
        <v>Nợ HP</v>
      </c>
      <c r="Q277" s="58">
        <f t="shared" si="50"/>
        <v>275</v>
      </c>
      <c r="R277" s="228" t="str">
        <f t="shared" si="47"/>
        <v>Nợ HP</v>
      </c>
    </row>
    <row r="278" spans="1:18" ht="24.75" customHeight="1">
      <c r="A278" s="54">
        <f t="shared" si="48"/>
        <v>276</v>
      </c>
      <c r="B278" s="16" t="str">
        <f t="shared" si="51"/>
        <v>244</v>
      </c>
      <c r="C278" s="54">
        <f t="shared" si="49"/>
        <v>244</v>
      </c>
      <c r="D278" s="10"/>
      <c r="E278" s="17"/>
      <c r="F278" s="18"/>
      <c r="G278" s="14"/>
      <c r="H278" s="70"/>
      <c r="I278" s="68"/>
      <c r="J278" s="72"/>
      <c r="K278" s="15" t="str">
        <f t="shared" si="42"/>
        <v/>
      </c>
      <c r="L278" s="57">
        <f t="shared" si="44"/>
        <v>0</v>
      </c>
      <c r="M278" s="79"/>
      <c r="N278" s="58" t="str">
        <f t="shared" si="43"/>
        <v/>
      </c>
      <c r="O278" s="190" t="str">
        <f t="shared" si="45"/>
        <v>Nợ HP</v>
      </c>
      <c r="P278" s="62" t="str">
        <f t="shared" si="46"/>
        <v>Nợ HP</v>
      </c>
      <c r="Q278" s="58">
        <f t="shared" si="50"/>
        <v>276</v>
      </c>
      <c r="R278" s="228" t="str">
        <f t="shared" si="47"/>
        <v>Nợ HP</v>
      </c>
    </row>
    <row r="279" spans="1:18" ht="24.75" customHeight="1">
      <c r="A279" s="54">
        <f t="shared" si="48"/>
        <v>277</v>
      </c>
      <c r="B279" s="16" t="str">
        <f t="shared" si="51"/>
        <v>245</v>
      </c>
      <c r="C279" s="54">
        <f t="shared" si="49"/>
        <v>245</v>
      </c>
      <c r="D279" s="10"/>
      <c r="E279" s="17"/>
      <c r="F279" s="18"/>
      <c r="G279" s="14"/>
      <c r="H279" s="70"/>
      <c r="I279" s="68"/>
      <c r="J279" s="72"/>
      <c r="K279" s="15" t="str">
        <f t="shared" si="42"/>
        <v/>
      </c>
      <c r="L279" s="57">
        <f t="shared" si="44"/>
        <v>0</v>
      </c>
      <c r="M279" s="79"/>
      <c r="N279" s="58" t="str">
        <f t="shared" si="43"/>
        <v/>
      </c>
      <c r="O279" s="190" t="str">
        <f t="shared" si="45"/>
        <v>Nợ HP</v>
      </c>
      <c r="P279" s="62" t="str">
        <f t="shared" si="46"/>
        <v>Nợ HP</v>
      </c>
      <c r="Q279" s="58">
        <f t="shared" si="50"/>
        <v>277</v>
      </c>
      <c r="R279" s="228" t="str">
        <f t="shared" si="47"/>
        <v>Nợ HP</v>
      </c>
    </row>
    <row r="280" spans="1:18" ht="24.75" customHeight="1">
      <c r="A280" s="54">
        <f t="shared" si="48"/>
        <v>278</v>
      </c>
      <c r="B280" s="16" t="str">
        <f t="shared" si="51"/>
        <v>246</v>
      </c>
      <c r="C280" s="54">
        <f t="shared" si="49"/>
        <v>246</v>
      </c>
      <c r="D280" s="10"/>
      <c r="E280" s="17"/>
      <c r="F280" s="18"/>
      <c r="G280" s="14"/>
      <c r="H280" s="70"/>
      <c r="I280" s="68"/>
      <c r="J280" s="72"/>
      <c r="K280" s="15" t="str">
        <f t="shared" si="42"/>
        <v/>
      </c>
      <c r="L280" s="57">
        <f t="shared" si="44"/>
        <v>0</v>
      </c>
      <c r="M280" s="79"/>
      <c r="N280" s="58" t="str">
        <f t="shared" si="43"/>
        <v/>
      </c>
      <c r="O280" s="190" t="str">
        <f t="shared" si="45"/>
        <v>Nợ HP</v>
      </c>
      <c r="P280" s="62" t="str">
        <f t="shared" si="46"/>
        <v>Nợ HP</v>
      </c>
      <c r="Q280" s="58">
        <f t="shared" si="50"/>
        <v>278</v>
      </c>
      <c r="R280" s="228" t="str">
        <f t="shared" si="47"/>
        <v>Nợ HP</v>
      </c>
    </row>
    <row r="281" spans="1:18" ht="24.75" customHeight="1">
      <c r="A281" s="54">
        <f t="shared" si="48"/>
        <v>279</v>
      </c>
      <c r="B281" s="16" t="str">
        <f t="shared" si="51"/>
        <v>247</v>
      </c>
      <c r="C281" s="54">
        <f t="shared" si="49"/>
        <v>247</v>
      </c>
      <c r="D281" s="10"/>
      <c r="E281" s="17"/>
      <c r="F281" s="18"/>
      <c r="G281" s="14"/>
      <c r="H281" s="70"/>
      <c r="I281" s="68"/>
      <c r="J281" s="72"/>
      <c r="K281" s="15" t="str">
        <f t="shared" si="42"/>
        <v/>
      </c>
      <c r="L281" s="57">
        <f t="shared" si="44"/>
        <v>0</v>
      </c>
      <c r="M281" s="79"/>
      <c r="N281" s="58" t="str">
        <f t="shared" si="43"/>
        <v/>
      </c>
      <c r="O281" s="190" t="str">
        <f t="shared" si="45"/>
        <v>Nợ HP</v>
      </c>
      <c r="P281" s="62" t="str">
        <f t="shared" si="46"/>
        <v>Nợ HP</v>
      </c>
      <c r="Q281" s="58">
        <f t="shared" si="50"/>
        <v>279</v>
      </c>
      <c r="R281" s="228" t="str">
        <f t="shared" si="47"/>
        <v>Nợ HP</v>
      </c>
    </row>
    <row r="282" spans="1:18" ht="24.75" customHeight="1">
      <c r="A282" s="54">
        <f t="shared" si="48"/>
        <v>280</v>
      </c>
      <c r="B282" s="16" t="str">
        <f t="shared" si="51"/>
        <v>248</v>
      </c>
      <c r="C282" s="54">
        <f t="shared" si="49"/>
        <v>248</v>
      </c>
      <c r="D282" s="10"/>
      <c r="E282" s="17"/>
      <c r="F282" s="18"/>
      <c r="G282" s="14"/>
      <c r="H282" s="70"/>
      <c r="I282" s="68"/>
      <c r="J282" s="72"/>
      <c r="K282" s="15" t="str">
        <f t="shared" si="42"/>
        <v/>
      </c>
      <c r="L282" s="57">
        <f t="shared" si="44"/>
        <v>0</v>
      </c>
      <c r="M282" s="79"/>
      <c r="N282" s="58" t="str">
        <f t="shared" si="43"/>
        <v/>
      </c>
      <c r="O282" s="190" t="str">
        <f t="shared" si="45"/>
        <v>Nợ HP</v>
      </c>
      <c r="P282" s="62" t="str">
        <f t="shared" si="46"/>
        <v>Nợ HP</v>
      </c>
      <c r="Q282" s="58">
        <f t="shared" si="50"/>
        <v>280</v>
      </c>
      <c r="R282" s="228" t="str">
        <f t="shared" si="47"/>
        <v>Nợ HP</v>
      </c>
    </row>
    <row r="283" spans="1:18" ht="24.75" customHeight="1">
      <c r="A283" s="54">
        <f t="shared" si="48"/>
        <v>281</v>
      </c>
      <c r="B283" s="16" t="str">
        <f t="shared" si="51"/>
        <v>249</v>
      </c>
      <c r="C283" s="54">
        <f t="shared" si="49"/>
        <v>249</v>
      </c>
      <c r="D283" s="10"/>
      <c r="E283" s="17"/>
      <c r="F283" s="18"/>
      <c r="G283" s="14"/>
      <c r="H283" s="70"/>
      <c r="I283" s="68"/>
      <c r="J283" s="72"/>
      <c r="K283" s="15" t="str">
        <f t="shared" si="42"/>
        <v/>
      </c>
      <c r="L283" s="57">
        <f t="shared" si="44"/>
        <v>0</v>
      </c>
      <c r="M283" s="79"/>
      <c r="N283" s="58" t="str">
        <f t="shared" si="43"/>
        <v/>
      </c>
      <c r="O283" s="190" t="str">
        <f t="shared" si="45"/>
        <v>Nợ HP</v>
      </c>
      <c r="P283" s="62" t="str">
        <f t="shared" si="46"/>
        <v>Nợ HP</v>
      </c>
      <c r="Q283" s="58">
        <f t="shared" si="50"/>
        <v>281</v>
      </c>
      <c r="R283" s="228" t="str">
        <f t="shared" si="47"/>
        <v>Nợ HP</v>
      </c>
    </row>
    <row r="284" spans="1:18" ht="24.75" customHeight="1">
      <c r="A284" s="54">
        <f t="shared" si="48"/>
        <v>282</v>
      </c>
      <c r="B284" s="16" t="str">
        <f t="shared" si="51"/>
        <v>250</v>
      </c>
      <c r="C284" s="54">
        <f t="shared" si="49"/>
        <v>250</v>
      </c>
      <c r="D284" s="10"/>
      <c r="E284" s="17"/>
      <c r="F284" s="18"/>
      <c r="G284" s="14"/>
      <c r="H284" s="70"/>
      <c r="I284" s="68"/>
      <c r="J284" s="72"/>
      <c r="K284" s="15" t="str">
        <f t="shared" si="42"/>
        <v/>
      </c>
      <c r="L284" s="57">
        <f t="shared" si="44"/>
        <v>0</v>
      </c>
      <c r="M284" s="79"/>
      <c r="N284" s="58" t="str">
        <f t="shared" si="43"/>
        <v/>
      </c>
      <c r="O284" s="190" t="str">
        <f t="shared" si="45"/>
        <v>Nợ HP</v>
      </c>
      <c r="P284" s="62" t="str">
        <f t="shared" si="46"/>
        <v>Nợ HP</v>
      </c>
      <c r="Q284" s="58">
        <f t="shared" si="50"/>
        <v>282</v>
      </c>
      <c r="R284" s="228" t="str">
        <f t="shared" si="47"/>
        <v>Nợ HP</v>
      </c>
    </row>
    <row r="285" spans="1:18" ht="24.75" customHeight="1">
      <c r="A285" s="54">
        <f t="shared" si="48"/>
        <v>283</v>
      </c>
      <c r="B285" s="16" t="str">
        <f t="shared" si="51"/>
        <v>251</v>
      </c>
      <c r="C285" s="54">
        <f t="shared" si="49"/>
        <v>251</v>
      </c>
      <c r="D285" s="10"/>
      <c r="E285" s="17"/>
      <c r="F285" s="18"/>
      <c r="G285" s="14"/>
      <c r="H285" s="70"/>
      <c r="I285" s="68"/>
      <c r="J285" s="72"/>
      <c r="K285" s="15" t="str">
        <f t="shared" si="42"/>
        <v/>
      </c>
      <c r="L285" s="57">
        <f t="shared" si="44"/>
        <v>0</v>
      </c>
      <c r="M285" s="79"/>
      <c r="N285" s="58" t="str">
        <f t="shared" si="43"/>
        <v/>
      </c>
      <c r="O285" s="190" t="str">
        <f t="shared" si="45"/>
        <v>Nợ HP</v>
      </c>
      <c r="P285" s="62" t="str">
        <f t="shared" si="46"/>
        <v>Nợ HP</v>
      </c>
      <c r="Q285" s="58">
        <f t="shared" si="50"/>
        <v>283</v>
      </c>
      <c r="R285" s="228" t="str">
        <f t="shared" si="47"/>
        <v>Nợ HP</v>
      </c>
    </row>
    <row r="286" spans="1:18" ht="24.75" customHeight="1">
      <c r="A286" s="54">
        <f t="shared" si="48"/>
        <v>284</v>
      </c>
      <c r="B286" s="16" t="str">
        <f t="shared" si="51"/>
        <v>252</v>
      </c>
      <c r="C286" s="54">
        <f t="shared" si="49"/>
        <v>252</v>
      </c>
      <c r="D286" s="10"/>
      <c r="E286" s="17"/>
      <c r="F286" s="18"/>
      <c r="G286" s="14"/>
      <c r="H286" s="70"/>
      <c r="I286" s="68"/>
      <c r="J286" s="72"/>
      <c r="K286" s="15" t="str">
        <f t="shared" si="42"/>
        <v/>
      </c>
      <c r="L286" s="57">
        <f t="shared" si="44"/>
        <v>0</v>
      </c>
      <c r="M286" s="79"/>
      <c r="N286" s="58" t="str">
        <f t="shared" si="43"/>
        <v/>
      </c>
      <c r="O286" s="190" t="str">
        <f t="shared" si="45"/>
        <v>Nợ HP</v>
      </c>
      <c r="P286" s="62" t="str">
        <f t="shared" si="46"/>
        <v>Nợ HP</v>
      </c>
      <c r="Q286" s="58">
        <f t="shared" si="50"/>
        <v>284</v>
      </c>
      <c r="R286" s="228" t="str">
        <f t="shared" si="47"/>
        <v>Nợ HP</v>
      </c>
    </row>
    <row r="287" spans="1:18" ht="24.75" customHeight="1">
      <c r="A287" s="54">
        <f t="shared" si="48"/>
        <v>285</v>
      </c>
      <c r="B287" s="16" t="str">
        <f t="shared" si="51"/>
        <v>253</v>
      </c>
      <c r="C287" s="54">
        <f t="shared" si="49"/>
        <v>253</v>
      </c>
      <c r="D287" s="10"/>
      <c r="E287" s="17"/>
      <c r="F287" s="18"/>
      <c r="G287" s="14"/>
      <c r="H287" s="70"/>
      <c r="I287" s="68"/>
      <c r="J287" s="72"/>
      <c r="K287" s="15" t="str">
        <f t="shared" si="42"/>
        <v/>
      </c>
      <c r="L287" s="57">
        <f t="shared" si="44"/>
        <v>0</v>
      </c>
      <c r="M287" s="79"/>
      <c r="N287" s="58" t="str">
        <f t="shared" si="43"/>
        <v/>
      </c>
      <c r="O287" s="190" t="str">
        <f t="shared" si="45"/>
        <v>Nợ HP</v>
      </c>
      <c r="P287" s="62" t="str">
        <f t="shared" si="46"/>
        <v>Nợ HP</v>
      </c>
      <c r="Q287" s="58">
        <f t="shared" si="50"/>
        <v>285</v>
      </c>
      <c r="R287" s="228" t="str">
        <f t="shared" si="47"/>
        <v>Nợ HP</v>
      </c>
    </row>
    <row r="288" spans="1:18" ht="24.75" customHeight="1">
      <c r="A288" s="54">
        <f t="shared" si="48"/>
        <v>286</v>
      </c>
      <c r="B288" s="16" t="str">
        <f t="shared" si="51"/>
        <v>254</v>
      </c>
      <c r="C288" s="54">
        <f t="shared" si="49"/>
        <v>254</v>
      </c>
      <c r="D288" s="10"/>
      <c r="E288" s="17"/>
      <c r="F288" s="18"/>
      <c r="G288" s="14"/>
      <c r="H288" s="70"/>
      <c r="I288" s="68"/>
      <c r="J288" s="72"/>
      <c r="K288" s="15" t="str">
        <f t="shared" si="42"/>
        <v/>
      </c>
      <c r="L288" s="57">
        <f t="shared" si="44"/>
        <v>0</v>
      </c>
      <c r="M288" s="79"/>
      <c r="N288" s="58" t="str">
        <f t="shared" si="43"/>
        <v/>
      </c>
      <c r="O288" s="190" t="str">
        <f t="shared" si="45"/>
        <v>Nợ HP</v>
      </c>
      <c r="P288" s="62" t="str">
        <f t="shared" si="46"/>
        <v>Nợ HP</v>
      </c>
      <c r="Q288" s="58">
        <f t="shared" si="50"/>
        <v>286</v>
      </c>
      <c r="R288" s="228" t="str">
        <f t="shared" si="47"/>
        <v>Nợ HP</v>
      </c>
    </row>
    <row r="289" spans="1:18" ht="24.75" customHeight="1">
      <c r="A289" s="54">
        <f t="shared" si="48"/>
        <v>287</v>
      </c>
      <c r="B289" s="16" t="str">
        <f t="shared" si="51"/>
        <v>255</v>
      </c>
      <c r="C289" s="54">
        <f t="shared" si="49"/>
        <v>255</v>
      </c>
      <c r="D289" s="10"/>
      <c r="E289" s="17"/>
      <c r="F289" s="18"/>
      <c r="G289" s="14"/>
      <c r="H289" s="70"/>
      <c r="I289" s="68"/>
      <c r="J289" s="72"/>
      <c r="K289" s="15" t="str">
        <f t="shared" si="42"/>
        <v/>
      </c>
      <c r="L289" s="57">
        <f t="shared" si="44"/>
        <v>0</v>
      </c>
      <c r="M289" s="79"/>
      <c r="N289" s="58" t="str">
        <f t="shared" si="43"/>
        <v/>
      </c>
      <c r="O289" s="190" t="str">
        <f t="shared" si="45"/>
        <v>Nợ HP</v>
      </c>
      <c r="P289" s="62" t="str">
        <f t="shared" si="46"/>
        <v>Nợ HP</v>
      </c>
      <c r="Q289" s="58">
        <f t="shared" si="50"/>
        <v>287</v>
      </c>
      <c r="R289" s="228" t="str">
        <f t="shared" si="47"/>
        <v>Nợ HP</v>
      </c>
    </row>
    <row r="290" spans="1:18" ht="24.75" customHeight="1">
      <c r="A290" s="54">
        <f t="shared" si="48"/>
        <v>288</v>
      </c>
      <c r="B290" s="16" t="str">
        <f t="shared" si="51"/>
        <v>256</v>
      </c>
      <c r="C290" s="54">
        <f t="shared" si="49"/>
        <v>256</v>
      </c>
      <c r="D290" s="10"/>
      <c r="E290" s="17"/>
      <c r="F290" s="18"/>
      <c r="G290" s="14"/>
      <c r="H290" s="70"/>
      <c r="I290" s="68"/>
      <c r="J290" s="72"/>
      <c r="K290" s="15" t="str">
        <f t="shared" si="42"/>
        <v/>
      </c>
      <c r="L290" s="57">
        <f t="shared" si="44"/>
        <v>0</v>
      </c>
      <c r="M290" s="79"/>
      <c r="N290" s="58" t="str">
        <f t="shared" si="43"/>
        <v/>
      </c>
      <c r="O290" s="190" t="str">
        <f t="shared" si="45"/>
        <v>Nợ HP</v>
      </c>
      <c r="P290" s="62" t="str">
        <f t="shared" si="46"/>
        <v>Nợ HP</v>
      </c>
      <c r="Q290" s="58">
        <f t="shared" si="50"/>
        <v>288</v>
      </c>
      <c r="R290" s="228" t="str">
        <f t="shared" si="47"/>
        <v>Nợ HP</v>
      </c>
    </row>
    <row r="291" spans="1:18" ht="24.75" customHeight="1">
      <c r="A291" s="54">
        <f t="shared" si="48"/>
        <v>289</v>
      </c>
      <c r="B291" s="16" t="str">
        <f t="shared" si="51"/>
        <v>257</v>
      </c>
      <c r="C291" s="54">
        <f t="shared" si="49"/>
        <v>257</v>
      </c>
      <c r="D291" s="10"/>
      <c r="E291" s="17"/>
      <c r="F291" s="18"/>
      <c r="G291" s="14"/>
      <c r="H291" s="70"/>
      <c r="I291" s="68"/>
      <c r="J291" s="72"/>
      <c r="K291" s="15" t="str">
        <f t="shared" si="42"/>
        <v/>
      </c>
      <c r="L291" s="57">
        <f t="shared" si="44"/>
        <v>0</v>
      </c>
      <c r="M291" s="79"/>
      <c r="N291" s="58" t="str">
        <f t="shared" si="43"/>
        <v/>
      </c>
      <c r="O291" s="190" t="str">
        <f t="shared" si="45"/>
        <v>Nợ HP</v>
      </c>
      <c r="P291" s="62" t="str">
        <f t="shared" si="46"/>
        <v>Nợ HP</v>
      </c>
      <c r="Q291" s="58">
        <f t="shared" si="50"/>
        <v>289</v>
      </c>
      <c r="R291" s="228" t="str">
        <f t="shared" si="47"/>
        <v>Nợ HP</v>
      </c>
    </row>
    <row r="292" spans="1:18" ht="24.75" customHeight="1">
      <c r="A292" s="54">
        <f t="shared" si="48"/>
        <v>290</v>
      </c>
      <c r="B292" s="16" t="str">
        <f t="shared" si="51"/>
        <v>258</v>
      </c>
      <c r="C292" s="54">
        <f t="shared" si="49"/>
        <v>258</v>
      </c>
      <c r="D292" s="10"/>
      <c r="E292" s="17"/>
      <c r="F292" s="18"/>
      <c r="G292" s="14"/>
      <c r="H292" s="70"/>
      <c r="I292" s="68"/>
      <c r="J292" s="72"/>
      <c r="K292" s="15" t="str">
        <f t="shared" si="42"/>
        <v/>
      </c>
      <c r="L292" s="57">
        <f t="shared" si="44"/>
        <v>0</v>
      </c>
      <c r="M292" s="79"/>
      <c r="N292" s="58" t="str">
        <f t="shared" si="43"/>
        <v/>
      </c>
      <c r="O292" s="190" t="str">
        <f t="shared" si="45"/>
        <v>Nợ HP</v>
      </c>
      <c r="P292" s="62" t="str">
        <f t="shared" si="46"/>
        <v>Nợ HP</v>
      </c>
      <c r="Q292" s="58">
        <f t="shared" si="50"/>
        <v>290</v>
      </c>
      <c r="R292" s="228" t="str">
        <f t="shared" si="47"/>
        <v>Nợ HP</v>
      </c>
    </row>
    <row r="293" spans="1:18" ht="24.75" customHeight="1">
      <c r="A293" s="54">
        <f t="shared" si="48"/>
        <v>291</v>
      </c>
      <c r="B293" s="16" t="str">
        <f t="shared" si="51"/>
        <v>259</v>
      </c>
      <c r="C293" s="54">
        <f t="shared" si="49"/>
        <v>259</v>
      </c>
      <c r="D293" s="10"/>
      <c r="E293" s="17"/>
      <c r="F293" s="18"/>
      <c r="G293" s="14"/>
      <c r="H293" s="70"/>
      <c r="I293" s="68"/>
      <c r="J293" s="72"/>
      <c r="K293" s="15" t="str">
        <f t="shared" si="42"/>
        <v/>
      </c>
      <c r="L293" s="57">
        <f t="shared" si="44"/>
        <v>0</v>
      </c>
      <c r="M293" s="79"/>
      <c r="N293" s="58" t="str">
        <f t="shared" si="43"/>
        <v/>
      </c>
      <c r="O293" s="190" t="str">
        <f t="shared" si="45"/>
        <v>Nợ HP</v>
      </c>
      <c r="P293" s="62" t="str">
        <f t="shared" si="46"/>
        <v>Nợ HP</v>
      </c>
      <c r="Q293" s="58">
        <f t="shared" si="50"/>
        <v>291</v>
      </c>
      <c r="R293" s="228" t="str">
        <f t="shared" si="47"/>
        <v>Nợ HP</v>
      </c>
    </row>
    <row r="294" spans="1:18" ht="24.75" customHeight="1">
      <c r="A294" s="54">
        <f t="shared" si="48"/>
        <v>292</v>
      </c>
      <c r="B294" s="16" t="str">
        <f t="shared" si="51"/>
        <v>260</v>
      </c>
      <c r="C294" s="54">
        <f t="shared" si="49"/>
        <v>260</v>
      </c>
      <c r="D294" s="10"/>
      <c r="E294" s="17"/>
      <c r="F294" s="18"/>
      <c r="G294" s="14"/>
      <c r="H294" s="70"/>
      <c r="I294" s="68"/>
      <c r="J294" s="72"/>
      <c r="K294" s="15" t="str">
        <f t="shared" si="42"/>
        <v/>
      </c>
      <c r="L294" s="57">
        <f t="shared" si="44"/>
        <v>0</v>
      </c>
      <c r="M294" s="79"/>
      <c r="N294" s="58" t="str">
        <f t="shared" si="43"/>
        <v/>
      </c>
      <c r="O294" s="190" t="str">
        <f t="shared" si="45"/>
        <v>Nợ HP</v>
      </c>
      <c r="P294" s="62" t="str">
        <f t="shared" si="46"/>
        <v>Nợ HP</v>
      </c>
      <c r="Q294" s="58">
        <f t="shared" si="50"/>
        <v>292</v>
      </c>
      <c r="R294" s="228" t="str">
        <f t="shared" si="47"/>
        <v>Nợ HP</v>
      </c>
    </row>
    <row r="295" spans="1:18" ht="24.75" customHeight="1">
      <c r="A295" s="54">
        <f t="shared" si="48"/>
        <v>293</v>
      </c>
      <c r="B295" s="16" t="str">
        <f t="shared" si="51"/>
        <v>261</v>
      </c>
      <c r="C295" s="54">
        <f t="shared" si="49"/>
        <v>261</v>
      </c>
      <c r="D295" s="10"/>
      <c r="E295" s="17"/>
      <c r="F295" s="18"/>
      <c r="G295" s="14"/>
      <c r="H295" s="70"/>
      <c r="I295" s="68"/>
      <c r="J295" s="72"/>
      <c r="K295" s="15" t="str">
        <f t="shared" si="42"/>
        <v/>
      </c>
      <c r="L295" s="57">
        <f t="shared" si="44"/>
        <v>0</v>
      </c>
      <c r="M295" s="79"/>
      <c r="N295" s="58" t="str">
        <f t="shared" si="43"/>
        <v/>
      </c>
      <c r="O295" s="190" t="str">
        <f t="shared" si="45"/>
        <v>Nợ HP</v>
      </c>
      <c r="P295" s="62" t="str">
        <f t="shared" si="46"/>
        <v>Nợ HP</v>
      </c>
      <c r="Q295" s="58">
        <f t="shared" si="50"/>
        <v>293</v>
      </c>
      <c r="R295" s="228" t="str">
        <f t="shared" si="47"/>
        <v>Nợ HP</v>
      </c>
    </row>
    <row r="296" spans="1:18" ht="24.75" customHeight="1">
      <c r="A296" s="54">
        <f t="shared" si="48"/>
        <v>294</v>
      </c>
      <c r="B296" s="16" t="str">
        <f t="shared" si="51"/>
        <v>262</v>
      </c>
      <c r="C296" s="54">
        <f t="shared" si="49"/>
        <v>262</v>
      </c>
      <c r="D296" s="10"/>
      <c r="E296" s="17"/>
      <c r="F296" s="18"/>
      <c r="G296" s="14"/>
      <c r="H296" s="70"/>
      <c r="I296" s="68"/>
      <c r="J296" s="72"/>
      <c r="K296" s="15" t="str">
        <f t="shared" si="42"/>
        <v/>
      </c>
      <c r="L296" s="57">
        <f t="shared" si="44"/>
        <v>0</v>
      </c>
      <c r="M296" s="79"/>
      <c r="N296" s="58" t="str">
        <f t="shared" si="43"/>
        <v/>
      </c>
      <c r="O296" s="190" t="str">
        <f t="shared" si="45"/>
        <v>Nợ HP</v>
      </c>
      <c r="P296" s="62" t="str">
        <f t="shared" si="46"/>
        <v>Nợ HP</v>
      </c>
      <c r="Q296" s="58">
        <f t="shared" si="50"/>
        <v>294</v>
      </c>
      <c r="R296" s="228" t="str">
        <f t="shared" si="47"/>
        <v>Nợ HP</v>
      </c>
    </row>
    <row r="297" spans="1:18" ht="24.75" customHeight="1">
      <c r="A297" s="54">
        <f t="shared" si="48"/>
        <v>295</v>
      </c>
      <c r="B297" s="16" t="str">
        <f t="shared" si="51"/>
        <v>263</v>
      </c>
      <c r="C297" s="54">
        <f t="shared" si="49"/>
        <v>263</v>
      </c>
      <c r="D297" s="10"/>
      <c r="E297" s="17"/>
      <c r="F297" s="18"/>
      <c r="G297" s="14"/>
      <c r="H297" s="70"/>
      <c r="I297" s="68"/>
      <c r="J297" s="72"/>
      <c r="K297" s="73" t="str">
        <f>I297&amp;J297</f>
        <v/>
      </c>
      <c r="L297" s="57">
        <f t="shared" si="44"/>
        <v>0</v>
      </c>
      <c r="M297" s="79"/>
      <c r="N297" s="58" t="str">
        <f t="shared" si="43"/>
        <v/>
      </c>
      <c r="O297" s="190" t="str">
        <f t="shared" si="45"/>
        <v>Nợ HP</v>
      </c>
      <c r="P297" s="62" t="str">
        <f t="shared" si="46"/>
        <v>Nợ HP</v>
      </c>
      <c r="Q297" s="58">
        <f t="shared" si="50"/>
        <v>295</v>
      </c>
      <c r="R297" s="228" t="str">
        <f t="shared" si="47"/>
        <v>Nợ HP</v>
      </c>
    </row>
    <row r="298" spans="1:18" ht="24.75" customHeight="1">
      <c r="A298" s="54">
        <f t="shared" si="48"/>
        <v>296</v>
      </c>
      <c r="B298" s="16" t="str">
        <f t="shared" si="51"/>
        <v>264</v>
      </c>
      <c r="C298" s="54">
        <f t="shared" si="49"/>
        <v>264</v>
      </c>
      <c r="D298" s="10"/>
      <c r="E298" s="17"/>
      <c r="F298" s="18"/>
      <c r="G298" s="14"/>
      <c r="H298" s="70"/>
      <c r="I298" s="68"/>
      <c r="J298" s="72"/>
      <c r="K298" s="73" t="str">
        <f>I298&amp;J298</f>
        <v/>
      </c>
      <c r="L298" s="57">
        <f t="shared" si="44"/>
        <v>0</v>
      </c>
      <c r="M298" s="79"/>
      <c r="N298" s="58" t="str">
        <f t="shared" si="43"/>
        <v/>
      </c>
      <c r="O298" s="190" t="str">
        <f t="shared" si="45"/>
        <v>Nợ HP</v>
      </c>
      <c r="P298" s="62" t="str">
        <f t="shared" si="46"/>
        <v>Nợ HP</v>
      </c>
      <c r="Q298" s="58">
        <f t="shared" si="50"/>
        <v>296</v>
      </c>
      <c r="R298" s="228" t="str">
        <f t="shared" si="47"/>
        <v>Nợ HP</v>
      </c>
    </row>
    <row r="299" spans="1:18" ht="24.75" customHeight="1">
      <c r="A299" s="54">
        <f t="shared" si="48"/>
        <v>297</v>
      </c>
      <c r="B299" s="16" t="str">
        <f t="shared" si="51"/>
        <v>265</v>
      </c>
      <c r="C299" s="54">
        <f t="shared" si="49"/>
        <v>265</v>
      </c>
      <c r="D299" s="10"/>
      <c r="E299" s="17"/>
      <c r="F299" s="18"/>
      <c r="G299" s="14"/>
      <c r="H299" s="70"/>
      <c r="I299" s="68"/>
      <c r="J299" s="72"/>
      <c r="K299" s="15" t="str">
        <f t="shared" si="42"/>
        <v/>
      </c>
      <c r="L299" s="57">
        <f t="shared" si="44"/>
        <v>0</v>
      </c>
      <c r="M299" s="79"/>
      <c r="N299" s="58" t="str">
        <f t="shared" si="43"/>
        <v/>
      </c>
      <c r="O299" s="190" t="str">
        <f t="shared" si="45"/>
        <v>Nợ HP</v>
      </c>
      <c r="P299" s="62" t="str">
        <f t="shared" si="46"/>
        <v>Nợ HP</v>
      </c>
      <c r="Q299" s="58">
        <f t="shared" si="50"/>
        <v>297</v>
      </c>
      <c r="R299" s="228" t="str">
        <f t="shared" si="47"/>
        <v>Nợ HP</v>
      </c>
    </row>
    <row r="300" spans="1:18" ht="24.75" customHeight="1">
      <c r="A300" s="54">
        <f t="shared" si="48"/>
        <v>298</v>
      </c>
      <c r="B300" s="16" t="str">
        <f t="shared" si="51"/>
        <v>266</v>
      </c>
      <c r="C300" s="54">
        <f t="shared" si="49"/>
        <v>266</v>
      </c>
      <c r="D300" s="10"/>
      <c r="E300" s="17"/>
      <c r="F300" s="18"/>
      <c r="G300" s="14"/>
      <c r="H300" s="70"/>
      <c r="I300" s="68"/>
      <c r="J300" s="72"/>
      <c r="K300" s="15" t="str">
        <f t="shared" si="42"/>
        <v/>
      </c>
      <c r="L300" s="57">
        <f t="shared" si="44"/>
        <v>0</v>
      </c>
      <c r="M300" s="79"/>
      <c r="N300" s="58" t="str">
        <f t="shared" si="43"/>
        <v/>
      </c>
      <c r="O300" s="190" t="str">
        <f t="shared" si="45"/>
        <v>Nợ HP</v>
      </c>
      <c r="P300" s="62" t="str">
        <f t="shared" si="46"/>
        <v>Nợ HP</v>
      </c>
      <c r="Q300" s="58">
        <f t="shared" si="50"/>
        <v>298</v>
      </c>
      <c r="R300" s="228" t="str">
        <f t="shared" si="47"/>
        <v>Nợ HP</v>
      </c>
    </row>
    <row r="301" spans="1:18" ht="24.75" customHeight="1">
      <c r="A301" s="54">
        <f t="shared" si="48"/>
        <v>299</v>
      </c>
      <c r="B301" s="16" t="str">
        <f t="shared" si="51"/>
        <v>267</v>
      </c>
      <c r="C301" s="54">
        <f t="shared" si="49"/>
        <v>267</v>
      </c>
      <c r="D301" s="10"/>
      <c r="E301" s="17"/>
      <c r="F301" s="18"/>
      <c r="G301" s="14"/>
      <c r="H301" s="70"/>
      <c r="I301" s="68"/>
      <c r="J301" s="72"/>
      <c r="K301" s="15" t="str">
        <f t="shared" si="42"/>
        <v/>
      </c>
      <c r="L301" s="57">
        <f t="shared" si="44"/>
        <v>0</v>
      </c>
      <c r="M301" s="79"/>
      <c r="N301" s="58" t="str">
        <f t="shared" si="43"/>
        <v/>
      </c>
      <c r="O301" s="190" t="str">
        <f t="shared" si="45"/>
        <v>Nợ HP</v>
      </c>
      <c r="P301" s="62" t="str">
        <f t="shared" si="46"/>
        <v>Nợ HP</v>
      </c>
      <c r="Q301" s="58">
        <f t="shared" si="50"/>
        <v>299</v>
      </c>
      <c r="R301" s="228" t="str">
        <f t="shared" si="47"/>
        <v>Nợ HP</v>
      </c>
    </row>
    <row r="302" spans="1:18" ht="24.75" customHeight="1">
      <c r="A302" s="54">
        <f t="shared" si="48"/>
        <v>300</v>
      </c>
      <c r="B302" s="16" t="str">
        <f t="shared" si="51"/>
        <v>268</v>
      </c>
      <c r="C302" s="54">
        <f t="shared" si="49"/>
        <v>268</v>
      </c>
      <c r="D302" s="10"/>
      <c r="E302" s="17"/>
      <c r="F302" s="18"/>
      <c r="G302" s="14"/>
      <c r="H302" s="70"/>
      <c r="I302" s="68"/>
      <c r="J302" s="72"/>
      <c r="K302" s="15" t="str">
        <f t="shared" si="42"/>
        <v/>
      </c>
      <c r="L302" s="57">
        <f t="shared" si="44"/>
        <v>0</v>
      </c>
      <c r="M302" s="79"/>
      <c r="N302" s="58" t="str">
        <f t="shared" si="43"/>
        <v/>
      </c>
      <c r="O302" s="190" t="str">
        <f t="shared" si="45"/>
        <v>Nợ HP</v>
      </c>
      <c r="P302" s="62" t="str">
        <f t="shared" si="46"/>
        <v>Nợ HP</v>
      </c>
      <c r="Q302" s="58">
        <f t="shared" si="50"/>
        <v>300</v>
      </c>
      <c r="R302" s="228" t="str">
        <f t="shared" si="47"/>
        <v>Nợ HP</v>
      </c>
    </row>
    <row r="303" spans="1:18" ht="24.75" customHeight="1">
      <c r="A303" s="54">
        <f t="shared" si="48"/>
        <v>301</v>
      </c>
      <c r="B303" s="16" t="str">
        <f t="shared" si="51"/>
        <v>269</v>
      </c>
      <c r="C303" s="54">
        <f t="shared" si="49"/>
        <v>269</v>
      </c>
      <c r="D303" s="10"/>
      <c r="E303" s="17"/>
      <c r="F303" s="18"/>
      <c r="G303" s="14"/>
      <c r="H303" s="70"/>
      <c r="I303" s="68"/>
      <c r="J303" s="72"/>
      <c r="K303" s="15" t="str">
        <f t="shared" si="42"/>
        <v/>
      </c>
      <c r="L303" s="57">
        <f t="shared" si="44"/>
        <v>0</v>
      </c>
      <c r="M303" s="79"/>
      <c r="N303" s="58" t="str">
        <f t="shared" si="43"/>
        <v/>
      </c>
      <c r="O303" s="190" t="str">
        <f t="shared" si="45"/>
        <v>Nợ HP</v>
      </c>
      <c r="P303" s="62" t="str">
        <f t="shared" si="46"/>
        <v>Nợ HP</v>
      </c>
      <c r="Q303" s="58">
        <f t="shared" si="50"/>
        <v>301</v>
      </c>
      <c r="R303" s="228" t="str">
        <f t="shared" si="47"/>
        <v>Nợ HP</v>
      </c>
    </row>
    <row r="304" spans="1:18" ht="24.75" customHeight="1">
      <c r="A304" s="54">
        <f t="shared" si="48"/>
        <v>302</v>
      </c>
      <c r="B304" s="16" t="str">
        <f t="shared" si="51"/>
        <v>270</v>
      </c>
      <c r="C304" s="54">
        <f t="shared" si="49"/>
        <v>270</v>
      </c>
      <c r="D304" s="10"/>
      <c r="E304" s="17"/>
      <c r="F304" s="18"/>
      <c r="G304" s="14"/>
      <c r="H304" s="70"/>
      <c r="I304" s="68"/>
      <c r="J304" s="72"/>
      <c r="K304" s="15" t="str">
        <f t="shared" si="42"/>
        <v/>
      </c>
      <c r="L304" s="57">
        <f t="shared" si="44"/>
        <v>0</v>
      </c>
      <c r="M304" s="79"/>
      <c r="N304" s="58" t="str">
        <f t="shared" si="43"/>
        <v/>
      </c>
      <c r="O304" s="190" t="str">
        <f t="shared" si="45"/>
        <v>Nợ HP</v>
      </c>
      <c r="P304" s="62" t="str">
        <f t="shared" si="46"/>
        <v>Nợ HP</v>
      </c>
      <c r="Q304" s="58">
        <f t="shared" si="50"/>
        <v>302</v>
      </c>
      <c r="R304" s="228" t="str">
        <f t="shared" si="47"/>
        <v>Nợ HP</v>
      </c>
    </row>
    <row r="305" spans="1:18" ht="24.75" customHeight="1">
      <c r="A305" s="54">
        <f t="shared" si="48"/>
        <v>303</v>
      </c>
      <c r="B305" s="16" t="str">
        <f t="shared" si="51"/>
        <v>271</v>
      </c>
      <c r="C305" s="54">
        <f t="shared" si="49"/>
        <v>271</v>
      </c>
      <c r="D305" s="10"/>
      <c r="E305" s="17"/>
      <c r="F305" s="18"/>
      <c r="G305" s="14"/>
      <c r="H305" s="70"/>
      <c r="I305" s="68"/>
      <c r="J305" s="72"/>
      <c r="K305" s="15" t="str">
        <f t="shared" si="42"/>
        <v/>
      </c>
      <c r="L305" s="57">
        <f t="shared" si="44"/>
        <v>0</v>
      </c>
      <c r="M305" s="79"/>
      <c r="N305" s="58" t="str">
        <f t="shared" si="43"/>
        <v/>
      </c>
      <c r="O305" s="190" t="str">
        <f t="shared" si="45"/>
        <v>Nợ HP</v>
      </c>
      <c r="P305" s="62" t="str">
        <f t="shared" si="46"/>
        <v>Nợ HP</v>
      </c>
      <c r="Q305" s="58">
        <f t="shared" si="50"/>
        <v>303</v>
      </c>
      <c r="R305" s="228" t="str">
        <f t="shared" si="47"/>
        <v>Nợ HP</v>
      </c>
    </row>
    <row r="306" spans="1:18" ht="24.75" customHeight="1">
      <c r="A306" s="54">
        <f t="shared" si="48"/>
        <v>304</v>
      </c>
      <c r="B306" s="16" t="str">
        <f t="shared" si="51"/>
        <v>272</v>
      </c>
      <c r="C306" s="54">
        <f t="shared" si="49"/>
        <v>272</v>
      </c>
      <c r="D306" s="10"/>
      <c r="E306" s="17"/>
      <c r="F306" s="18"/>
      <c r="G306" s="14"/>
      <c r="H306" s="70"/>
      <c r="I306" s="68"/>
      <c r="J306" s="72"/>
      <c r="K306" s="15" t="str">
        <f t="shared" si="42"/>
        <v/>
      </c>
      <c r="L306" s="57">
        <f t="shared" si="44"/>
        <v>0</v>
      </c>
      <c r="M306" s="79"/>
      <c r="N306" s="58" t="str">
        <f t="shared" si="43"/>
        <v/>
      </c>
      <c r="O306" s="190" t="str">
        <f t="shared" si="45"/>
        <v>Nợ HP</v>
      </c>
      <c r="P306" s="62" t="str">
        <f t="shared" si="46"/>
        <v>Nợ HP</v>
      </c>
      <c r="Q306" s="58">
        <f t="shared" si="50"/>
        <v>304</v>
      </c>
      <c r="R306" s="228" t="str">
        <f t="shared" si="47"/>
        <v>Nợ HP</v>
      </c>
    </row>
    <row r="307" spans="1:18" ht="24.75" customHeight="1">
      <c r="A307" s="54">
        <f t="shared" si="48"/>
        <v>305</v>
      </c>
      <c r="B307" s="16" t="str">
        <f t="shared" si="51"/>
        <v>273</v>
      </c>
      <c r="C307" s="54">
        <f t="shared" si="49"/>
        <v>273</v>
      </c>
      <c r="D307" s="10"/>
      <c r="E307" s="17"/>
      <c r="F307" s="18"/>
      <c r="G307" s="14"/>
      <c r="H307" s="70"/>
      <c r="I307" s="68"/>
      <c r="J307" s="72"/>
      <c r="K307" s="15" t="str">
        <f t="shared" si="42"/>
        <v/>
      </c>
      <c r="L307" s="57">
        <f t="shared" si="44"/>
        <v>0</v>
      </c>
      <c r="M307" s="79"/>
      <c r="N307" s="58" t="str">
        <f t="shared" si="43"/>
        <v/>
      </c>
      <c r="O307" s="190" t="str">
        <f t="shared" si="45"/>
        <v>Nợ HP</v>
      </c>
      <c r="P307" s="62" t="str">
        <f t="shared" si="46"/>
        <v>Nợ HP</v>
      </c>
      <c r="Q307" s="58">
        <f t="shared" si="50"/>
        <v>305</v>
      </c>
      <c r="R307" s="228" t="str">
        <f t="shared" si="47"/>
        <v>Nợ HP</v>
      </c>
    </row>
    <row r="308" spans="1:18" ht="24.75" customHeight="1">
      <c r="A308" s="54">
        <f t="shared" si="48"/>
        <v>306</v>
      </c>
      <c r="B308" s="16" t="str">
        <f t="shared" si="51"/>
        <v>274</v>
      </c>
      <c r="C308" s="54">
        <f t="shared" si="49"/>
        <v>274</v>
      </c>
      <c r="D308" s="10"/>
      <c r="E308" s="17"/>
      <c r="F308" s="18"/>
      <c r="G308" s="14"/>
      <c r="H308" s="70"/>
      <c r="I308" s="68"/>
      <c r="J308" s="72"/>
      <c r="K308" s="15" t="str">
        <f t="shared" si="42"/>
        <v/>
      </c>
      <c r="L308" s="57">
        <f t="shared" si="44"/>
        <v>0</v>
      </c>
      <c r="M308" s="79"/>
      <c r="N308" s="58" t="str">
        <f t="shared" si="43"/>
        <v/>
      </c>
      <c r="O308" s="190" t="str">
        <f t="shared" si="45"/>
        <v>Nợ HP</v>
      </c>
      <c r="P308" s="62" t="str">
        <f t="shared" si="46"/>
        <v>Nợ HP</v>
      </c>
      <c r="Q308" s="58">
        <f t="shared" si="50"/>
        <v>306</v>
      </c>
      <c r="R308" s="228" t="str">
        <f t="shared" si="47"/>
        <v>Nợ HP</v>
      </c>
    </row>
    <row r="309" spans="1:18" ht="24.75" customHeight="1">
      <c r="A309" s="54">
        <f t="shared" si="48"/>
        <v>307</v>
      </c>
      <c r="B309" s="16" t="str">
        <f t="shared" si="51"/>
        <v>275</v>
      </c>
      <c r="C309" s="54">
        <f t="shared" si="49"/>
        <v>275</v>
      </c>
      <c r="D309" s="10"/>
      <c r="E309" s="17"/>
      <c r="F309" s="18"/>
      <c r="G309" s="14"/>
      <c r="H309" s="70"/>
      <c r="I309" s="68"/>
      <c r="J309" s="72"/>
      <c r="K309" s="15" t="str">
        <f t="shared" ref="K309:K367" si="52">I309&amp;J309</f>
        <v/>
      </c>
      <c r="L309" s="57">
        <f t="shared" si="44"/>
        <v>0</v>
      </c>
      <c r="M309" s="79"/>
      <c r="N309" s="58" t="str">
        <f t="shared" si="43"/>
        <v/>
      </c>
      <c r="O309" s="190" t="str">
        <f t="shared" si="45"/>
        <v>Nợ HP</v>
      </c>
      <c r="P309" s="62" t="str">
        <f t="shared" si="46"/>
        <v>Nợ HP</v>
      </c>
      <c r="Q309" s="58">
        <f t="shared" si="50"/>
        <v>307</v>
      </c>
      <c r="R309" s="228" t="str">
        <f t="shared" si="47"/>
        <v>Nợ HP</v>
      </c>
    </row>
    <row r="310" spans="1:18" ht="24.75" customHeight="1">
      <c r="A310" s="54">
        <f t="shared" si="48"/>
        <v>308</v>
      </c>
      <c r="B310" s="16" t="str">
        <f t="shared" si="51"/>
        <v>276</v>
      </c>
      <c r="C310" s="54">
        <f t="shared" si="49"/>
        <v>276</v>
      </c>
      <c r="D310" s="10"/>
      <c r="E310" s="17"/>
      <c r="F310" s="18"/>
      <c r="G310" s="14"/>
      <c r="H310" s="70"/>
      <c r="I310" s="68"/>
      <c r="J310" s="72"/>
      <c r="K310" s="15" t="str">
        <f t="shared" si="52"/>
        <v/>
      </c>
      <c r="L310" s="57">
        <f t="shared" si="44"/>
        <v>0</v>
      </c>
      <c r="M310" s="79"/>
      <c r="N310" s="58" t="str">
        <f t="shared" si="43"/>
        <v/>
      </c>
      <c r="O310" s="190" t="str">
        <f t="shared" si="45"/>
        <v>Nợ HP</v>
      </c>
      <c r="P310" s="62" t="str">
        <f t="shared" si="46"/>
        <v>Nợ HP</v>
      </c>
      <c r="Q310" s="58">
        <f t="shared" si="50"/>
        <v>308</v>
      </c>
      <c r="R310" s="228" t="str">
        <f t="shared" si="47"/>
        <v>Nợ HP</v>
      </c>
    </row>
    <row r="311" spans="1:18" ht="24.75" customHeight="1">
      <c r="A311" s="54">
        <f t="shared" si="48"/>
        <v>309</v>
      </c>
      <c r="B311" s="16" t="str">
        <f t="shared" si="51"/>
        <v>277</v>
      </c>
      <c r="C311" s="54">
        <f t="shared" si="49"/>
        <v>277</v>
      </c>
      <c r="D311" s="10"/>
      <c r="E311" s="17"/>
      <c r="F311" s="18"/>
      <c r="G311" s="14"/>
      <c r="H311" s="70"/>
      <c r="I311" s="68"/>
      <c r="J311" s="72"/>
      <c r="K311" s="15" t="str">
        <f t="shared" si="52"/>
        <v/>
      </c>
      <c r="L311" s="57">
        <f t="shared" si="44"/>
        <v>0</v>
      </c>
      <c r="M311" s="79"/>
      <c r="N311" s="58" t="str">
        <f t="shared" si="43"/>
        <v/>
      </c>
      <c r="O311" s="190" t="str">
        <f t="shared" si="45"/>
        <v>Nợ HP</v>
      </c>
      <c r="P311" s="62" t="str">
        <f t="shared" si="46"/>
        <v>Nợ HP</v>
      </c>
      <c r="Q311" s="58">
        <f t="shared" si="50"/>
        <v>309</v>
      </c>
      <c r="R311" s="228" t="str">
        <f t="shared" si="47"/>
        <v>Nợ HP</v>
      </c>
    </row>
    <row r="312" spans="1:18" ht="24.75" customHeight="1">
      <c r="A312" s="54">
        <f t="shared" si="48"/>
        <v>310</v>
      </c>
      <c r="B312" s="16" t="str">
        <f t="shared" si="51"/>
        <v>278</v>
      </c>
      <c r="C312" s="54">
        <f t="shared" si="49"/>
        <v>278</v>
      </c>
      <c r="D312" s="10"/>
      <c r="E312" s="17"/>
      <c r="F312" s="18"/>
      <c r="G312" s="14"/>
      <c r="H312" s="70"/>
      <c r="I312" s="68"/>
      <c r="J312" s="72"/>
      <c r="K312" s="15" t="str">
        <f t="shared" si="52"/>
        <v/>
      </c>
      <c r="L312" s="57">
        <f t="shared" si="44"/>
        <v>0</v>
      </c>
      <c r="M312" s="79"/>
      <c r="N312" s="58" t="str">
        <f t="shared" si="43"/>
        <v/>
      </c>
      <c r="O312" s="190" t="str">
        <f t="shared" si="45"/>
        <v>Nợ HP</v>
      </c>
      <c r="P312" s="62" t="str">
        <f t="shared" si="46"/>
        <v>Nợ HP</v>
      </c>
      <c r="Q312" s="58">
        <f t="shared" si="50"/>
        <v>310</v>
      </c>
      <c r="R312" s="228" t="str">
        <f t="shared" si="47"/>
        <v>Nợ HP</v>
      </c>
    </row>
    <row r="313" spans="1:18" ht="24.75" customHeight="1">
      <c r="A313" s="54">
        <f t="shared" si="48"/>
        <v>311</v>
      </c>
      <c r="B313" s="16" t="str">
        <f t="shared" si="51"/>
        <v>279</v>
      </c>
      <c r="C313" s="54">
        <f t="shared" si="49"/>
        <v>279</v>
      </c>
      <c r="D313" s="10"/>
      <c r="E313" s="17"/>
      <c r="F313" s="18"/>
      <c r="G313" s="14"/>
      <c r="H313" s="70"/>
      <c r="I313" s="68"/>
      <c r="J313" s="72"/>
      <c r="K313" s="15" t="str">
        <f t="shared" si="52"/>
        <v/>
      </c>
      <c r="L313" s="57">
        <f t="shared" si="44"/>
        <v>0</v>
      </c>
      <c r="M313" s="79"/>
      <c r="N313" s="58" t="str">
        <f t="shared" si="43"/>
        <v/>
      </c>
      <c r="O313" s="190" t="str">
        <f t="shared" si="45"/>
        <v>Nợ HP</v>
      </c>
      <c r="P313" s="62" t="str">
        <f t="shared" si="46"/>
        <v>Nợ HP</v>
      </c>
      <c r="Q313" s="58">
        <f t="shared" si="50"/>
        <v>311</v>
      </c>
      <c r="R313" s="228" t="str">
        <f t="shared" si="47"/>
        <v>Nợ HP</v>
      </c>
    </row>
    <row r="314" spans="1:18" ht="24.75" customHeight="1">
      <c r="A314" s="54">
        <f t="shared" si="48"/>
        <v>312</v>
      </c>
      <c r="B314" s="16" t="str">
        <f t="shared" si="51"/>
        <v>280</v>
      </c>
      <c r="C314" s="54">
        <f t="shared" si="49"/>
        <v>280</v>
      </c>
      <c r="D314" s="10"/>
      <c r="E314" s="17"/>
      <c r="F314" s="18"/>
      <c r="G314" s="14"/>
      <c r="H314" s="70"/>
      <c r="I314" s="68"/>
      <c r="J314" s="72"/>
      <c r="K314" s="15" t="str">
        <f t="shared" si="52"/>
        <v/>
      </c>
      <c r="L314" s="57">
        <f t="shared" si="44"/>
        <v>0</v>
      </c>
      <c r="M314" s="79"/>
      <c r="N314" s="58" t="str">
        <f t="shared" si="43"/>
        <v/>
      </c>
      <c r="O314" s="190" t="str">
        <f t="shared" si="45"/>
        <v>Nợ HP</v>
      </c>
      <c r="P314" s="62" t="str">
        <f t="shared" si="46"/>
        <v>Nợ HP</v>
      </c>
      <c r="Q314" s="58">
        <f t="shared" si="50"/>
        <v>312</v>
      </c>
      <c r="R314" s="228" t="str">
        <f t="shared" si="47"/>
        <v>Nợ HP</v>
      </c>
    </row>
    <row r="315" spans="1:18" ht="24.75" customHeight="1">
      <c r="A315" s="54">
        <f t="shared" si="48"/>
        <v>313</v>
      </c>
      <c r="B315" s="16" t="str">
        <f t="shared" si="51"/>
        <v>281</v>
      </c>
      <c r="C315" s="54">
        <f t="shared" si="49"/>
        <v>281</v>
      </c>
      <c r="D315" s="10"/>
      <c r="E315" s="17"/>
      <c r="F315" s="18"/>
      <c r="G315" s="14"/>
      <c r="H315" s="70"/>
      <c r="I315" s="68"/>
      <c r="J315" s="72"/>
      <c r="K315" s="15" t="str">
        <f t="shared" si="52"/>
        <v/>
      </c>
      <c r="L315" s="57">
        <f t="shared" si="44"/>
        <v>0</v>
      </c>
      <c r="M315" s="79"/>
      <c r="N315" s="58" t="str">
        <f t="shared" si="43"/>
        <v/>
      </c>
      <c r="O315" s="190" t="str">
        <f t="shared" si="45"/>
        <v>Nợ HP</v>
      </c>
      <c r="P315" s="62" t="str">
        <f t="shared" si="46"/>
        <v>Nợ HP</v>
      </c>
      <c r="Q315" s="58">
        <f t="shared" si="50"/>
        <v>313</v>
      </c>
      <c r="R315" s="228" t="str">
        <f t="shared" si="47"/>
        <v>Nợ HP</v>
      </c>
    </row>
    <row r="316" spans="1:18" ht="24.75" customHeight="1">
      <c r="A316" s="54">
        <f t="shared" si="48"/>
        <v>314</v>
      </c>
      <c r="B316" s="16" t="str">
        <f t="shared" si="51"/>
        <v>282</v>
      </c>
      <c r="C316" s="54">
        <f t="shared" si="49"/>
        <v>282</v>
      </c>
      <c r="D316" s="10"/>
      <c r="E316" s="17"/>
      <c r="F316" s="18"/>
      <c r="G316" s="14"/>
      <c r="H316" s="70"/>
      <c r="I316" s="68"/>
      <c r="J316" s="72"/>
      <c r="K316" s="15" t="str">
        <f t="shared" si="52"/>
        <v/>
      </c>
      <c r="L316" s="57">
        <f t="shared" si="44"/>
        <v>0</v>
      </c>
      <c r="M316" s="79"/>
      <c r="N316" s="58" t="str">
        <f t="shared" ref="N316:N377" si="53">IF(M316&lt;&gt;0,"Học Ghép","")</f>
        <v/>
      </c>
      <c r="O316" s="190" t="str">
        <f t="shared" si="45"/>
        <v>Nợ HP</v>
      </c>
      <c r="P316" s="62" t="str">
        <f t="shared" si="46"/>
        <v>Nợ HP</v>
      </c>
      <c r="Q316" s="58">
        <f t="shared" si="50"/>
        <v>314</v>
      </c>
      <c r="R316" s="228" t="str">
        <f t="shared" si="47"/>
        <v>Nợ HP</v>
      </c>
    </row>
    <row r="317" spans="1:18" ht="24.75" customHeight="1">
      <c r="A317" s="54">
        <f t="shared" si="48"/>
        <v>315</v>
      </c>
      <c r="B317" s="16" t="str">
        <f t="shared" si="51"/>
        <v>283</v>
      </c>
      <c r="C317" s="54">
        <f t="shared" si="49"/>
        <v>283</v>
      </c>
      <c r="D317" s="10"/>
      <c r="E317" s="17"/>
      <c r="F317" s="18"/>
      <c r="G317" s="14"/>
      <c r="H317" s="70"/>
      <c r="I317" s="68"/>
      <c r="J317" s="72"/>
      <c r="K317" s="15" t="str">
        <f t="shared" si="52"/>
        <v/>
      </c>
      <c r="L317" s="57">
        <f t="shared" si="44"/>
        <v>0</v>
      </c>
      <c r="M317" s="79"/>
      <c r="N317" s="58" t="str">
        <f t="shared" si="53"/>
        <v/>
      </c>
      <c r="O317" s="190" t="str">
        <f t="shared" si="45"/>
        <v>Nợ HP</v>
      </c>
      <c r="P317" s="62" t="str">
        <f t="shared" si="46"/>
        <v>Nợ HP</v>
      </c>
      <c r="Q317" s="58">
        <f t="shared" si="50"/>
        <v>315</v>
      </c>
      <c r="R317" s="228" t="str">
        <f t="shared" si="47"/>
        <v>Nợ HP</v>
      </c>
    </row>
    <row r="318" spans="1:18" ht="24.75" customHeight="1">
      <c r="A318" s="54">
        <f t="shared" si="48"/>
        <v>316</v>
      </c>
      <c r="B318" s="16" t="str">
        <f t="shared" si="51"/>
        <v>284</v>
      </c>
      <c r="C318" s="54">
        <f t="shared" si="49"/>
        <v>284</v>
      </c>
      <c r="D318" s="10"/>
      <c r="E318" s="17"/>
      <c r="F318" s="18"/>
      <c r="G318" s="14"/>
      <c r="H318" s="70"/>
      <c r="I318" s="68"/>
      <c r="J318" s="72"/>
      <c r="K318" s="15" t="str">
        <f t="shared" si="52"/>
        <v/>
      </c>
      <c r="L318" s="57">
        <f t="shared" si="44"/>
        <v>0</v>
      </c>
      <c r="M318" s="79"/>
      <c r="N318" s="58" t="str">
        <f t="shared" si="53"/>
        <v/>
      </c>
      <c r="O318" s="190" t="str">
        <f t="shared" si="45"/>
        <v>Nợ HP</v>
      </c>
      <c r="P318" s="62" t="str">
        <f t="shared" si="46"/>
        <v>Nợ HP</v>
      </c>
      <c r="Q318" s="58">
        <f t="shared" si="50"/>
        <v>316</v>
      </c>
      <c r="R318" s="228" t="str">
        <f t="shared" si="47"/>
        <v>Nợ HP</v>
      </c>
    </row>
    <row r="319" spans="1:18" ht="24.75" customHeight="1">
      <c r="A319" s="54">
        <f t="shared" si="48"/>
        <v>317</v>
      </c>
      <c r="B319" s="16" t="str">
        <f t="shared" si="51"/>
        <v>285</v>
      </c>
      <c r="C319" s="54">
        <f t="shared" si="49"/>
        <v>285</v>
      </c>
      <c r="D319" s="10"/>
      <c r="E319" s="17"/>
      <c r="F319" s="18"/>
      <c r="G319" s="14"/>
      <c r="H319" s="70"/>
      <c r="I319" s="68"/>
      <c r="J319" s="72"/>
      <c r="K319" s="15" t="str">
        <f t="shared" si="52"/>
        <v/>
      </c>
      <c r="L319" s="57">
        <f t="shared" si="44"/>
        <v>0</v>
      </c>
      <c r="M319" s="79"/>
      <c r="N319" s="58" t="str">
        <f t="shared" si="53"/>
        <v/>
      </c>
      <c r="O319" s="190" t="str">
        <f t="shared" si="45"/>
        <v>Nợ HP</v>
      </c>
      <c r="P319" s="62" t="str">
        <f t="shared" si="46"/>
        <v>Nợ HP</v>
      </c>
      <c r="Q319" s="58">
        <f t="shared" si="50"/>
        <v>317</v>
      </c>
      <c r="R319" s="228" t="str">
        <f t="shared" si="47"/>
        <v>Nợ HP</v>
      </c>
    </row>
    <row r="320" spans="1:18" ht="24.75" customHeight="1">
      <c r="A320" s="54">
        <f t="shared" si="48"/>
        <v>318</v>
      </c>
      <c r="B320" s="16" t="str">
        <f t="shared" si="51"/>
        <v>286</v>
      </c>
      <c r="C320" s="54">
        <f t="shared" si="49"/>
        <v>286</v>
      </c>
      <c r="D320" s="10"/>
      <c r="E320" s="17"/>
      <c r="F320" s="18"/>
      <c r="G320" s="14"/>
      <c r="H320" s="70"/>
      <c r="I320" s="68"/>
      <c r="J320" s="72"/>
      <c r="K320" s="15" t="str">
        <f t="shared" si="52"/>
        <v/>
      </c>
      <c r="L320" s="57">
        <f t="shared" si="44"/>
        <v>0</v>
      </c>
      <c r="M320" s="79"/>
      <c r="N320" s="58" t="str">
        <f t="shared" si="53"/>
        <v/>
      </c>
      <c r="O320" s="190" t="str">
        <f t="shared" si="45"/>
        <v>Nợ HP</v>
      </c>
      <c r="P320" s="62" t="str">
        <f t="shared" si="46"/>
        <v>Nợ HP</v>
      </c>
      <c r="Q320" s="58">
        <f t="shared" si="50"/>
        <v>318</v>
      </c>
      <c r="R320" s="228" t="str">
        <f t="shared" si="47"/>
        <v>Nợ HP</v>
      </c>
    </row>
    <row r="321" spans="1:19" ht="24.75" customHeight="1">
      <c r="A321" s="54">
        <f t="shared" si="48"/>
        <v>319</v>
      </c>
      <c r="B321" s="16" t="str">
        <f t="shared" si="51"/>
        <v>287</v>
      </c>
      <c r="C321" s="54">
        <f t="shared" si="49"/>
        <v>287</v>
      </c>
      <c r="D321" s="10"/>
      <c r="E321" s="17"/>
      <c r="F321" s="18"/>
      <c r="G321" s="14"/>
      <c r="H321" s="70"/>
      <c r="I321" s="68"/>
      <c r="J321" s="72"/>
      <c r="K321" s="15" t="str">
        <f t="shared" si="52"/>
        <v/>
      </c>
      <c r="L321" s="57">
        <f t="shared" si="44"/>
        <v>0</v>
      </c>
      <c r="M321" s="79"/>
      <c r="N321" s="58" t="str">
        <f t="shared" si="53"/>
        <v/>
      </c>
      <c r="O321" s="190" t="str">
        <f t="shared" si="45"/>
        <v>Nợ HP</v>
      </c>
      <c r="P321" s="62" t="str">
        <f t="shared" si="46"/>
        <v>Nợ HP</v>
      </c>
      <c r="Q321" s="58">
        <f t="shared" si="50"/>
        <v>319</v>
      </c>
      <c r="R321" s="228" t="str">
        <f t="shared" si="47"/>
        <v>Nợ HP</v>
      </c>
    </row>
    <row r="322" spans="1:19" ht="24.75" customHeight="1">
      <c r="A322" s="54">
        <f t="shared" si="48"/>
        <v>320</v>
      </c>
      <c r="B322" s="16" t="str">
        <f t="shared" si="51"/>
        <v>288</v>
      </c>
      <c r="C322" s="54">
        <f t="shared" si="49"/>
        <v>288</v>
      </c>
      <c r="D322" s="10"/>
      <c r="E322" s="17"/>
      <c r="F322" s="18"/>
      <c r="G322" s="14"/>
      <c r="H322" s="70"/>
      <c r="I322" s="68"/>
      <c r="J322" s="72"/>
      <c r="K322" s="15" t="str">
        <f t="shared" si="52"/>
        <v/>
      </c>
      <c r="L322" s="57">
        <f t="shared" si="44"/>
        <v>0</v>
      </c>
      <c r="M322" s="79"/>
      <c r="N322" s="58" t="str">
        <f t="shared" si="53"/>
        <v/>
      </c>
      <c r="O322" s="190" t="str">
        <f t="shared" si="45"/>
        <v>Nợ HP</v>
      </c>
      <c r="P322" s="62" t="str">
        <f t="shared" si="46"/>
        <v>Nợ HP</v>
      </c>
      <c r="Q322" s="58">
        <f t="shared" si="50"/>
        <v>320</v>
      </c>
      <c r="R322" s="228" t="str">
        <f t="shared" si="47"/>
        <v>Nợ HP</v>
      </c>
    </row>
    <row r="323" spans="1:19" ht="24.75" customHeight="1">
      <c r="A323" s="54">
        <f t="shared" si="48"/>
        <v>321</v>
      </c>
      <c r="B323" s="16" t="str">
        <f t="shared" si="51"/>
        <v>289</v>
      </c>
      <c r="C323" s="54">
        <f t="shared" si="49"/>
        <v>289</v>
      </c>
      <c r="D323" s="10"/>
      <c r="E323" s="17"/>
      <c r="F323" s="18"/>
      <c r="G323" s="14"/>
      <c r="H323" s="70"/>
      <c r="I323" s="68"/>
      <c r="J323" s="72"/>
      <c r="K323" s="15" t="str">
        <f t="shared" si="52"/>
        <v/>
      </c>
      <c r="L323" s="57">
        <f t="shared" ref="L323:L386" si="54">COUNTIF($D$3:$D$1049,D323)</f>
        <v>0</v>
      </c>
      <c r="M323" s="79"/>
      <c r="N323" s="58" t="str">
        <f t="shared" si="53"/>
        <v/>
      </c>
      <c r="O323" s="190" t="str">
        <f t="shared" si="45"/>
        <v>Nợ HP</v>
      </c>
      <c r="P323" s="62" t="str">
        <f t="shared" si="46"/>
        <v>Nợ HP</v>
      </c>
      <c r="Q323" s="58">
        <f t="shared" si="50"/>
        <v>321</v>
      </c>
      <c r="R323" s="228" t="str">
        <f t="shared" si="47"/>
        <v>Nợ HP</v>
      </c>
    </row>
    <row r="324" spans="1:19" ht="24.75" customHeight="1">
      <c r="A324" s="54">
        <f t="shared" si="48"/>
        <v>322</v>
      </c>
      <c r="B324" s="16" t="str">
        <f t="shared" si="51"/>
        <v>290</v>
      </c>
      <c r="C324" s="54">
        <f t="shared" si="49"/>
        <v>290</v>
      </c>
      <c r="D324" s="10"/>
      <c r="E324" s="17"/>
      <c r="F324" s="18"/>
      <c r="G324" s="14"/>
      <c r="H324" s="70"/>
      <c r="I324" s="68"/>
      <c r="J324" s="72"/>
      <c r="K324" s="15" t="str">
        <f t="shared" si="52"/>
        <v/>
      </c>
      <c r="L324" s="57">
        <f t="shared" si="54"/>
        <v>0</v>
      </c>
      <c r="M324" s="79"/>
      <c r="N324" s="58" t="str">
        <f t="shared" si="53"/>
        <v/>
      </c>
      <c r="O324" s="190" t="str">
        <f t="shared" ref="O324:O387" si="55">R324</f>
        <v>Nợ HP</v>
      </c>
      <c r="P324" s="62" t="str">
        <f t="shared" ref="P324:P387" si="56">IF(M324&lt;&gt;0,M324,O324)</f>
        <v>Nợ HP</v>
      </c>
      <c r="Q324" s="58">
        <f t="shared" si="50"/>
        <v>322</v>
      </c>
      <c r="R324" s="228" t="str">
        <f t="shared" ref="R324:R387" si="57">IF(OR(ISNA(S324),S324=""),"Nợ HP","")</f>
        <v>Nợ HP</v>
      </c>
    </row>
    <row r="325" spans="1:19" ht="24.75" customHeight="1">
      <c r="A325" s="54">
        <f t="shared" ref="A325:A388" si="58">A324+1</f>
        <v>323</v>
      </c>
      <c r="B325" s="16" t="str">
        <f t="shared" si="51"/>
        <v>291</v>
      </c>
      <c r="C325" s="54">
        <f t="shared" ref="C325:C388" si="59">IF(H325&lt;&gt;H324,1,C324+1)</f>
        <v>291</v>
      </c>
      <c r="D325" s="10"/>
      <c r="E325" s="17"/>
      <c r="F325" s="18"/>
      <c r="G325" s="14"/>
      <c r="H325" s="70"/>
      <c r="I325" s="68"/>
      <c r="J325" s="72"/>
      <c r="K325" s="15" t="str">
        <f t="shared" si="52"/>
        <v/>
      </c>
      <c r="L325" s="57">
        <f t="shared" si="54"/>
        <v>0</v>
      </c>
      <c r="M325" s="79"/>
      <c r="N325" s="58" t="str">
        <f t="shared" si="53"/>
        <v/>
      </c>
      <c r="O325" s="190" t="str">
        <f t="shared" si="55"/>
        <v>Nợ HP</v>
      </c>
      <c r="P325" s="62" t="str">
        <f t="shared" si="56"/>
        <v>Nợ HP</v>
      </c>
      <c r="Q325" s="58">
        <f t="shared" ref="Q325:Q388" si="60">Q324+1</f>
        <v>323</v>
      </c>
      <c r="R325" s="228" t="str">
        <f t="shared" si="57"/>
        <v>Nợ HP</v>
      </c>
    </row>
    <row r="326" spans="1:19" ht="24.75" customHeight="1">
      <c r="A326" s="54">
        <f t="shared" si="58"/>
        <v>324</v>
      </c>
      <c r="B326" s="16" t="str">
        <f t="shared" si="51"/>
        <v>292</v>
      </c>
      <c r="C326" s="54">
        <f t="shared" si="59"/>
        <v>292</v>
      </c>
      <c r="D326" s="10"/>
      <c r="E326" s="17"/>
      <c r="F326" s="18"/>
      <c r="G326" s="14"/>
      <c r="H326" s="70"/>
      <c r="I326" s="68"/>
      <c r="J326" s="72"/>
      <c r="K326" s="15" t="str">
        <f t="shared" si="52"/>
        <v/>
      </c>
      <c r="L326" s="57">
        <f t="shared" si="54"/>
        <v>0</v>
      </c>
      <c r="M326" s="79"/>
      <c r="N326" s="58" t="str">
        <f t="shared" si="53"/>
        <v/>
      </c>
      <c r="O326" s="190" t="str">
        <f t="shared" si="55"/>
        <v>Nợ HP</v>
      </c>
      <c r="P326" s="62" t="str">
        <f t="shared" si="56"/>
        <v>Nợ HP</v>
      </c>
      <c r="Q326" s="58">
        <f t="shared" si="60"/>
        <v>324</v>
      </c>
      <c r="R326" s="228" t="str">
        <f t="shared" si="57"/>
        <v>Nợ HP</v>
      </c>
    </row>
    <row r="327" spans="1:19" ht="24.75" customHeight="1">
      <c r="A327" s="54">
        <f t="shared" si="58"/>
        <v>325</v>
      </c>
      <c r="B327" s="16" t="str">
        <f t="shared" si="51"/>
        <v>293</v>
      </c>
      <c r="C327" s="54">
        <f t="shared" si="59"/>
        <v>293</v>
      </c>
      <c r="D327" s="10"/>
      <c r="E327" s="17"/>
      <c r="F327" s="18"/>
      <c r="G327" s="14"/>
      <c r="H327" s="70"/>
      <c r="I327" s="68"/>
      <c r="J327" s="72"/>
      <c r="K327" s="15" t="str">
        <f t="shared" si="52"/>
        <v/>
      </c>
      <c r="L327" s="57">
        <f t="shared" si="54"/>
        <v>0</v>
      </c>
      <c r="M327" s="79"/>
      <c r="N327" s="58" t="str">
        <f t="shared" si="53"/>
        <v/>
      </c>
      <c r="O327" s="190" t="str">
        <f t="shared" si="55"/>
        <v>Nợ HP</v>
      </c>
      <c r="P327" s="62" t="str">
        <f t="shared" si="56"/>
        <v>Nợ HP</v>
      </c>
      <c r="Q327" s="58">
        <f t="shared" si="60"/>
        <v>325</v>
      </c>
      <c r="R327" s="228" t="str">
        <f t="shared" si="57"/>
        <v>Nợ HP</v>
      </c>
    </row>
    <row r="328" spans="1:19" ht="24.75" customHeight="1">
      <c r="A328" s="54">
        <f t="shared" si="58"/>
        <v>326</v>
      </c>
      <c r="B328" s="16" t="str">
        <f t="shared" si="51"/>
        <v>294</v>
      </c>
      <c r="C328" s="54">
        <f t="shared" si="59"/>
        <v>294</v>
      </c>
      <c r="D328" s="10"/>
      <c r="E328" s="17"/>
      <c r="F328" s="18"/>
      <c r="G328" s="14"/>
      <c r="H328" s="70"/>
      <c r="I328" s="68"/>
      <c r="J328" s="72"/>
      <c r="K328" s="15" t="str">
        <f t="shared" si="52"/>
        <v/>
      </c>
      <c r="L328" s="57">
        <f t="shared" si="54"/>
        <v>0</v>
      </c>
      <c r="M328" s="79"/>
      <c r="N328" s="58" t="str">
        <f t="shared" si="53"/>
        <v/>
      </c>
      <c r="O328" s="190" t="str">
        <f t="shared" si="55"/>
        <v>Nợ HP</v>
      </c>
      <c r="P328" s="62" t="str">
        <f t="shared" si="56"/>
        <v>Nợ HP</v>
      </c>
      <c r="Q328" s="58">
        <f t="shared" si="60"/>
        <v>326</v>
      </c>
      <c r="R328" s="228" t="str">
        <f t="shared" si="57"/>
        <v>Nợ HP</v>
      </c>
    </row>
    <row r="329" spans="1:19" ht="24.75" customHeight="1">
      <c r="A329" s="54">
        <f t="shared" si="58"/>
        <v>327</v>
      </c>
      <c r="B329" s="16" t="str">
        <f t="shared" si="51"/>
        <v>295</v>
      </c>
      <c r="C329" s="54">
        <f t="shared" si="59"/>
        <v>295</v>
      </c>
      <c r="D329" s="10"/>
      <c r="E329" s="17"/>
      <c r="F329" s="18"/>
      <c r="G329" s="14"/>
      <c r="H329" s="70"/>
      <c r="I329" s="68"/>
      <c r="J329" s="72"/>
      <c r="K329" s="15" t="str">
        <f t="shared" si="52"/>
        <v/>
      </c>
      <c r="L329" s="57">
        <f t="shared" si="54"/>
        <v>0</v>
      </c>
      <c r="M329" s="79"/>
      <c r="N329" s="58" t="str">
        <f t="shared" si="53"/>
        <v/>
      </c>
      <c r="O329" s="190" t="str">
        <f t="shared" si="55"/>
        <v>Nợ HP</v>
      </c>
      <c r="P329" s="62" t="str">
        <f t="shared" si="56"/>
        <v>Nợ HP</v>
      </c>
      <c r="Q329" s="58">
        <f t="shared" si="60"/>
        <v>327</v>
      </c>
      <c r="R329" s="228" t="str">
        <f t="shared" si="57"/>
        <v>Nợ HP</v>
      </c>
    </row>
    <row r="330" spans="1:19" ht="24.75" customHeight="1">
      <c r="A330" s="54">
        <f t="shared" si="58"/>
        <v>328</v>
      </c>
      <c r="B330" s="16" t="str">
        <f t="shared" si="51"/>
        <v>296</v>
      </c>
      <c r="C330" s="54">
        <f t="shared" si="59"/>
        <v>296</v>
      </c>
      <c r="D330" s="10"/>
      <c r="E330" s="17"/>
      <c r="F330" s="18"/>
      <c r="G330" s="14"/>
      <c r="H330" s="70"/>
      <c r="I330" s="68"/>
      <c r="J330" s="72"/>
      <c r="K330" s="15" t="str">
        <f t="shared" si="52"/>
        <v/>
      </c>
      <c r="L330" s="57">
        <f t="shared" si="54"/>
        <v>0</v>
      </c>
      <c r="M330" s="79"/>
      <c r="N330" s="58" t="str">
        <f t="shared" si="53"/>
        <v/>
      </c>
      <c r="O330" s="190" t="str">
        <f t="shared" si="55"/>
        <v>Nợ HP</v>
      </c>
      <c r="P330" s="62" t="str">
        <f t="shared" si="56"/>
        <v>Nợ HP</v>
      </c>
      <c r="Q330" s="58">
        <f t="shared" si="60"/>
        <v>328</v>
      </c>
      <c r="R330" s="228" t="str">
        <f t="shared" si="57"/>
        <v>Nợ HP</v>
      </c>
    </row>
    <row r="331" spans="1:19" ht="24.75" customHeight="1">
      <c r="A331" s="54">
        <f t="shared" si="58"/>
        <v>329</v>
      </c>
      <c r="B331" s="16" t="str">
        <f t="shared" ref="B331:B394" si="61">J331&amp;TEXT(C331,"00")</f>
        <v>297</v>
      </c>
      <c r="C331" s="54">
        <f t="shared" si="59"/>
        <v>297</v>
      </c>
      <c r="D331" s="10"/>
      <c r="E331" s="17"/>
      <c r="F331" s="18"/>
      <c r="G331" s="14"/>
      <c r="H331" s="70"/>
      <c r="I331" s="68"/>
      <c r="J331" s="72"/>
      <c r="K331" s="15" t="str">
        <f t="shared" si="52"/>
        <v/>
      </c>
      <c r="L331" s="57">
        <f t="shared" si="54"/>
        <v>0</v>
      </c>
      <c r="M331" s="79"/>
      <c r="N331" s="58" t="str">
        <f t="shared" si="53"/>
        <v/>
      </c>
      <c r="O331" s="190" t="str">
        <f t="shared" si="55"/>
        <v>Nợ HP</v>
      </c>
      <c r="P331" s="62" t="str">
        <f t="shared" si="56"/>
        <v>Nợ HP</v>
      </c>
      <c r="Q331" s="58">
        <f t="shared" si="60"/>
        <v>329</v>
      </c>
      <c r="R331" s="228" t="str">
        <f t="shared" si="57"/>
        <v>Nợ HP</v>
      </c>
    </row>
    <row r="332" spans="1:19" ht="24.75" customHeight="1">
      <c r="A332" s="54">
        <f t="shared" si="58"/>
        <v>330</v>
      </c>
      <c r="B332" s="16" t="str">
        <f t="shared" si="61"/>
        <v>298</v>
      </c>
      <c r="C332" s="54">
        <f t="shared" si="59"/>
        <v>298</v>
      </c>
      <c r="D332" s="10"/>
      <c r="E332" s="17"/>
      <c r="F332" s="18"/>
      <c r="G332" s="14"/>
      <c r="H332" s="70"/>
      <c r="I332" s="68"/>
      <c r="J332" s="72"/>
      <c r="K332" s="15" t="str">
        <f t="shared" si="52"/>
        <v/>
      </c>
      <c r="L332" s="57">
        <f t="shared" si="54"/>
        <v>0</v>
      </c>
      <c r="M332" s="79"/>
      <c r="N332" s="58" t="str">
        <f t="shared" si="53"/>
        <v/>
      </c>
      <c r="O332" s="190" t="str">
        <f t="shared" si="55"/>
        <v>Nợ HP</v>
      </c>
      <c r="P332" s="62" t="str">
        <f t="shared" si="56"/>
        <v>Nợ HP</v>
      </c>
      <c r="Q332" s="58">
        <f t="shared" si="60"/>
        <v>330</v>
      </c>
      <c r="R332" s="228" t="str">
        <f t="shared" si="57"/>
        <v>Nợ HP</v>
      </c>
    </row>
    <row r="333" spans="1:19" ht="24.75" customHeight="1">
      <c r="A333" s="54">
        <f t="shared" si="58"/>
        <v>331</v>
      </c>
      <c r="B333" s="16" t="str">
        <f t="shared" si="61"/>
        <v>299</v>
      </c>
      <c r="C333" s="54">
        <f t="shared" si="59"/>
        <v>299</v>
      </c>
      <c r="D333" s="10"/>
      <c r="E333" s="17"/>
      <c r="F333" s="18"/>
      <c r="G333" s="14"/>
      <c r="H333" s="70"/>
      <c r="I333" s="68"/>
      <c r="J333" s="72"/>
      <c r="K333" s="15" t="str">
        <f t="shared" si="52"/>
        <v/>
      </c>
      <c r="L333" s="57">
        <f t="shared" si="54"/>
        <v>0</v>
      </c>
      <c r="M333" s="79"/>
      <c r="N333" s="58" t="str">
        <f t="shared" si="53"/>
        <v/>
      </c>
      <c r="O333" s="190" t="str">
        <f t="shared" si="55"/>
        <v>Nợ HP</v>
      </c>
      <c r="P333" s="62" t="str">
        <f t="shared" si="56"/>
        <v>Nợ HP</v>
      </c>
      <c r="Q333" s="58">
        <f t="shared" si="60"/>
        <v>331</v>
      </c>
      <c r="R333" s="228" t="str">
        <f t="shared" si="57"/>
        <v>Nợ HP</v>
      </c>
    </row>
    <row r="334" spans="1:19" ht="24.75" customHeight="1">
      <c r="A334" s="54">
        <f t="shared" si="58"/>
        <v>332</v>
      </c>
      <c r="B334" s="16" t="str">
        <f t="shared" si="61"/>
        <v>300</v>
      </c>
      <c r="C334" s="54">
        <f t="shared" si="59"/>
        <v>300</v>
      </c>
      <c r="D334" s="10"/>
      <c r="E334" s="17"/>
      <c r="F334" s="18"/>
      <c r="G334" s="14"/>
      <c r="H334" s="70"/>
      <c r="I334" s="68"/>
      <c r="J334" s="72"/>
      <c r="K334" s="15" t="str">
        <f t="shared" si="52"/>
        <v/>
      </c>
      <c r="L334" s="57">
        <f t="shared" si="54"/>
        <v>0</v>
      </c>
      <c r="M334" s="79"/>
      <c r="N334" s="58" t="str">
        <f t="shared" si="53"/>
        <v/>
      </c>
      <c r="O334" s="190" t="str">
        <f t="shared" si="55"/>
        <v>Nợ HP</v>
      </c>
      <c r="P334" s="62" t="str">
        <f t="shared" si="56"/>
        <v>Nợ HP</v>
      </c>
      <c r="Q334" s="58">
        <f t="shared" si="60"/>
        <v>332</v>
      </c>
      <c r="R334" s="228" t="str">
        <f t="shared" si="57"/>
        <v>Nợ HP</v>
      </c>
    </row>
    <row r="335" spans="1:19" ht="24.75" customHeight="1">
      <c r="A335" s="54">
        <f t="shared" si="58"/>
        <v>333</v>
      </c>
      <c r="B335" s="16" t="str">
        <f t="shared" si="61"/>
        <v>301</v>
      </c>
      <c r="C335" s="54">
        <f t="shared" si="59"/>
        <v>301</v>
      </c>
      <c r="D335" s="10"/>
      <c r="E335" s="17"/>
      <c r="F335" s="18"/>
      <c r="G335" s="14"/>
      <c r="H335" s="70"/>
      <c r="I335" s="68"/>
      <c r="J335" s="72"/>
      <c r="K335" s="15" t="str">
        <f t="shared" si="52"/>
        <v/>
      </c>
      <c r="L335" s="57">
        <f t="shared" si="54"/>
        <v>0</v>
      </c>
      <c r="M335" s="79"/>
      <c r="N335" s="58" t="str">
        <f t="shared" si="53"/>
        <v/>
      </c>
      <c r="O335" s="190" t="str">
        <f t="shared" si="55"/>
        <v>Nợ HP</v>
      </c>
      <c r="P335" s="62" t="str">
        <f t="shared" si="56"/>
        <v>Nợ HP</v>
      </c>
      <c r="Q335" s="58">
        <f t="shared" si="60"/>
        <v>333</v>
      </c>
      <c r="R335" s="228" t="str">
        <f t="shared" si="57"/>
        <v>Nợ HP</v>
      </c>
      <c r="S335" s="233"/>
    </row>
    <row r="336" spans="1:19" ht="24.75" customHeight="1">
      <c r="A336" s="54">
        <f t="shared" si="58"/>
        <v>334</v>
      </c>
      <c r="B336" s="16" t="str">
        <f t="shared" si="61"/>
        <v>302</v>
      </c>
      <c r="C336" s="54">
        <f t="shared" si="59"/>
        <v>302</v>
      </c>
      <c r="D336" s="10"/>
      <c r="E336" s="17"/>
      <c r="F336" s="18"/>
      <c r="G336" s="14"/>
      <c r="H336" s="70"/>
      <c r="I336" s="68"/>
      <c r="J336" s="72"/>
      <c r="K336" s="15" t="str">
        <f t="shared" si="52"/>
        <v/>
      </c>
      <c r="L336" s="57">
        <f t="shared" si="54"/>
        <v>0</v>
      </c>
      <c r="M336" s="79"/>
      <c r="N336" s="58" t="str">
        <f t="shared" si="53"/>
        <v/>
      </c>
      <c r="O336" s="190" t="str">
        <f t="shared" si="55"/>
        <v>Nợ HP</v>
      </c>
      <c r="P336" s="62" t="str">
        <f t="shared" si="56"/>
        <v>Nợ HP</v>
      </c>
      <c r="Q336" s="58">
        <f t="shared" si="60"/>
        <v>334</v>
      </c>
      <c r="R336" s="228" t="str">
        <f t="shared" si="57"/>
        <v>Nợ HP</v>
      </c>
    </row>
    <row r="337" spans="1:20" ht="24.75" customHeight="1">
      <c r="A337" s="54">
        <f t="shared" si="58"/>
        <v>335</v>
      </c>
      <c r="B337" s="16" t="str">
        <f t="shared" si="61"/>
        <v>303</v>
      </c>
      <c r="C337" s="54">
        <f t="shared" si="59"/>
        <v>303</v>
      </c>
      <c r="D337" s="10"/>
      <c r="E337" s="17"/>
      <c r="F337" s="18"/>
      <c r="G337" s="14"/>
      <c r="H337" s="70"/>
      <c r="I337" s="68"/>
      <c r="J337" s="72"/>
      <c r="K337" s="15" t="str">
        <f t="shared" si="52"/>
        <v/>
      </c>
      <c r="L337" s="57">
        <f t="shared" si="54"/>
        <v>0</v>
      </c>
      <c r="M337" s="79"/>
      <c r="N337" s="58" t="str">
        <f t="shared" si="53"/>
        <v/>
      </c>
      <c r="O337" s="190" t="str">
        <f t="shared" si="55"/>
        <v>Nợ HP</v>
      </c>
      <c r="P337" s="62" t="str">
        <f t="shared" si="56"/>
        <v>Nợ HP</v>
      </c>
      <c r="Q337" s="58">
        <f t="shared" si="60"/>
        <v>335</v>
      </c>
      <c r="R337" s="228" t="str">
        <f t="shared" si="57"/>
        <v>Nợ HP</v>
      </c>
    </row>
    <row r="338" spans="1:20" s="4" customFormat="1" ht="24.75" customHeight="1">
      <c r="A338" s="54">
        <f t="shared" si="58"/>
        <v>336</v>
      </c>
      <c r="B338" s="16" t="str">
        <f t="shared" si="61"/>
        <v>304</v>
      </c>
      <c r="C338" s="54">
        <f t="shared" si="59"/>
        <v>304</v>
      </c>
      <c r="D338" s="10"/>
      <c r="E338" s="17"/>
      <c r="F338" s="18"/>
      <c r="G338" s="14"/>
      <c r="H338" s="70"/>
      <c r="I338" s="68"/>
      <c r="J338" s="72"/>
      <c r="K338" s="15" t="str">
        <f t="shared" si="52"/>
        <v/>
      </c>
      <c r="L338" s="57">
        <f t="shared" si="54"/>
        <v>0</v>
      </c>
      <c r="M338" s="79"/>
      <c r="N338" s="58" t="str">
        <f t="shared" si="53"/>
        <v/>
      </c>
      <c r="O338" s="190" t="str">
        <f t="shared" si="55"/>
        <v>Nợ HP</v>
      </c>
      <c r="P338" s="62" t="str">
        <f t="shared" si="56"/>
        <v>Nợ HP</v>
      </c>
      <c r="Q338" s="58">
        <f t="shared" si="60"/>
        <v>336</v>
      </c>
      <c r="R338" s="228" t="str">
        <f t="shared" si="57"/>
        <v>Nợ HP</v>
      </c>
      <c r="S338" s="232"/>
      <c r="T338" s="3"/>
    </row>
    <row r="339" spans="1:20" ht="24.75" customHeight="1">
      <c r="A339" s="54">
        <f t="shared" si="58"/>
        <v>337</v>
      </c>
      <c r="B339" s="16" t="str">
        <f t="shared" si="61"/>
        <v>305</v>
      </c>
      <c r="C339" s="54">
        <f t="shared" si="59"/>
        <v>305</v>
      </c>
      <c r="D339" s="10"/>
      <c r="E339" s="17"/>
      <c r="F339" s="18"/>
      <c r="G339" s="14"/>
      <c r="H339" s="70"/>
      <c r="I339" s="68"/>
      <c r="J339" s="72"/>
      <c r="K339" s="15" t="str">
        <f t="shared" si="52"/>
        <v/>
      </c>
      <c r="L339" s="57">
        <f t="shared" si="54"/>
        <v>0</v>
      </c>
      <c r="M339" s="79"/>
      <c r="N339" s="58" t="str">
        <f t="shared" si="53"/>
        <v/>
      </c>
      <c r="O339" s="190" t="str">
        <f t="shared" si="55"/>
        <v>Nợ HP</v>
      </c>
      <c r="P339" s="62" t="str">
        <f t="shared" si="56"/>
        <v>Nợ HP</v>
      </c>
      <c r="Q339" s="58">
        <f t="shared" si="60"/>
        <v>337</v>
      </c>
      <c r="R339" s="228" t="str">
        <f t="shared" si="57"/>
        <v>Nợ HP</v>
      </c>
    </row>
    <row r="340" spans="1:20" ht="24.75" customHeight="1">
      <c r="A340" s="54">
        <f t="shared" si="58"/>
        <v>338</v>
      </c>
      <c r="B340" s="16" t="str">
        <f t="shared" si="61"/>
        <v>306</v>
      </c>
      <c r="C340" s="54">
        <f t="shared" si="59"/>
        <v>306</v>
      </c>
      <c r="D340" s="10"/>
      <c r="E340" s="17"/>
      <c r="F340" s="18"/>
      <c r="G340" s="14"/>
      <c r="H340" s="70"/>
      <c r="I340" s="68"/>
      <c r="J340" s="72"/>
      <c r="K340" s="15" t="str">
        <f t="shared" si="52"/>
        <v/>
      </c>
      <c r="L340" s="57">
        <f t="shared" si="54"/>
        <v>0</v>
      </c>
      <c r="M340" s="79"/>
      <c r="N340" s="58" t="str">
        <f t="shared" si="53"/>
        <v/>
      </c>
      <c r="O340" s="190" t="str">
        <f t="shared" si="55"/>
        <v>Nợ HP</v>
      </c>
      <c r="P340" s="62" t="str">
        <f t="shared" si="56"/>
        <v>Nợ HP</v>
      </c>
      <c r="Q340" s="58">
        <f t="shared" si="60"/>
        <v>338</v>
      </c>
      <c r="R340" s="228" t="str">
        <f t="shared" si="57"/>
        <v>Nợ HP</v>
      </c>
    </row>
    <row r="341" spans="1:20" ht="24.75" customHeight="1">
      <c r="A341" s="54">
        <f t="shared" si="58"/>
        <v>339</v>
      </c>
      <c r="B341" s="16" t="str">
        <f t="shared" si="61"/>
        <v>307</v>
      </c>
      <c r="C341" s="54">
        <f t="shared" si="59"/>
        <v>307</v>
      </c>
      <c r="D341" s="10"/>
      <c r="E341" s="17"/>
      <c r="F341" s="18"/>
      <c r="G341" s="14"/>
      <c r="H341" s="70"/>
      <c r="I341" s="68"/>
      <c r="J341" s="72"/>
      <c r="K341" s="15" t="str">
        <f t="shared" si="52"/>
        <v/>
      </c>
      <c r="L341" s="57">
        <f t="shared" si="54"/>
        <v>0</v>
      </c>
      <c r="M341" s="79"/>
      <c r="N341" s="58" t="str">
        <f t="shared" si="53"/>
        <v/>
      </c>
      <c r="O341" s="190" t="str">
        <f t="shared" si="55"/>
        <v>Nợ HP</v>
      </c>
      <c r="P341" s="62" t="str">
        <f t="shared" si="56"/>
        <v>Nợ HP</v>
      </c>
      <c r="Q341" s="58">
        <f t="shared" si="60"/>
        <v>339</v>
      </c>
      <c r="R341" s="228" t="str">
        <f t="shared" si="57"/>
        <v>Nợ HP</v>
      </c>
    </row>
    <row r="342" spans="1:20" ht="24.75" customHeight="1">
      <c r="A342" s="54">
        <f t="shared" si="58"/>
        <v>340</v>
      </c>
      <c r="B342" s="16" t="str">
        <f t="shared" si="61"/>
        <v>308</v>
      </c>
      <c r="C342" s="54">
        <f t="shared" si="59"/>
        <v>308</v>
      </c>
      <c r="D342" s="10"/>
      <c r="E342" s="17"/>
      <c r="F342" s="18"/>
      <c r="G342" s="14"/>
      <c r="H342" s="70"/>
      <c r="I342" s="68"/>
      <c r="J342" s="72"/>
      <c r="K342" s="15" t="str">
        <f t="shared" si="52"/>
        <v/>
      </c>
      <c r="L342" s="57">
        <f t="shared" si="54"/>
        <v>0</v>
      </c>
      <c r="M342" s="79"/>
      <c r="N342" s="58" t="str">
        <f t="shared" si="53"/>
        <v/>
      </c>
      <c r="O342" s="190" t="str">
        <f t="shared" si="55"/>
        <v>Nợ HP</v>
      </c>
      <c r="P342" s="62" t="str">
        <f t="shared" si="56"/>
        <v>Nợ HP</v>
      </c>
      <c r="Q342" s="58">
        <f t="shared" si="60"/>
        <v>340</v>
      </c>
      <c r="R342" s="228" t="str">
        <f t="shared" si="57"/>
        <v>Nợ HP</v>
      </c>
    </row>
    <row r="343" spans="1:20" ht="24.75" customHeight="1">
      <c r="A343" s="54">
        <f t="shared" si="58"/>
        <v>341</v>
      </c>
      <c r="B343" s="16" t="str">
        <f t="shared" si="61"/>
        <v>309</v>
      </c>
      <c r="C343" s="54">
        <f t="shared" si="59"/>
        <v>309</v>
      </c>
      <c r="D343" s="10"/>
      <c r="E343" s="17"/>
      <c r="F343" s="18"/>
      <c r="G343" s="14"/>
      <c r="H343" s="70"/>
      <c r="I343" s="68"/>
      <c r="J343" s="72"/>
      <c r="K343" s="15" t="str">
        <f t="shared" si="52"/>
        <v/>
      </c>
      <c r="L343" s="57">
        <f t="shared" si="54"/>
        <v>0</v>
      </c>
      <c r="M343" s="79"/>
      <c r="N343" s="58" t="str">
        <f t="shared" si="53"/>
        <v/>
      </c>
      <c r="O343" s="190" t="str">
        <f t="shared" si="55"/>
        <v>Nợ HP</v>
      </c>
      <c r="P343" s="62" t="str">
        <f t="shared" si="56"/>
        <v>Nợ HP</v>
      </c>
      <c r="Q343" s="58">
        <f t="shared" si="60"/>
        <v>341</v>
      </c>
      <c r="R343" s="228" t="str">
        <f t="shared" si="57"/>
        <v>Nợ HP</v>
      </c>
    </row>
    <row r="344" spans="1:20" ht="24.75" customHeight="1">
      <c r="A344" s="54">
        <f t="shared" si="58"/>
        <v>342</v>
      </c>
      <c r="B344" s="16" t="str">
        <f t="shared" si="61"/>
        <v>310</v>
      </c>
      <c r="C344" s="54">
        <f t="shared" si="59"/>
        <v>310</v>
      </c>
      <c r="D344" s="10"/>
      <c r="E344" s="17"/>
      <c r="F344" s="18"/>
      <c r="G344" s="14"/>
      <c r="H344" s="70"/>
      <c r="I344" s="68"/>
      <c r="J344" s="72"/>
      <c r="K344" s="15" t="str">
        <f t="shared" si="52"/>
        <v/>
      </c>
      <c r="L344" s="57">
        <f t="shared" si="54"/>
        <v>0</v>
      </c>
      <c r="M344" s="79"/>
      <c r="N344" s="58" t="str">
        <f t="shared" si="53"/>
        <v/>
      </c>
      <c r="O344" s="190" t="str">
        <f t="shared" si="55"/>
        <v>Nợ HP</v>
      </c>
      <c r="P344" s="62" t="str">
        <f t="shared" si="56"/>
        <v>Nợ HP</v>
      </c>
      <c r="Q344" s="58">
        <f t="shared" si="60"/>
        <v>342</v>
      </c>
      <c r="R344" s="228" t="str">
        <f t="shared" si="57"/>
        <v>Nợ HP</v>
      </c>
    </row>
    <row r="345" spans="1:20" ht="24.75" customHeight="1">
      <c r="A345" s="54">
        <f t="shared" si="58"/>
        <v>343</v>
      </c>
      <c r="B345" s="16" t="str">
        <f t="shared" si="61"/>
        <v>311</v>
      </c>
      <c r="C345" s="54">
        <f t="shared" si="59"/>
        <v>311</v>
      </c>
      <c r="D345" s="10"/>
      <c r="E345" s="17"/>
      <c r="F345" s="18"/>
      <c r="G345" s="14"/>
      <c r="H345" s="70"/>
      <c r="I345" s="68"/>
      <c r="J345" s="72"/>
      <c r="K345" s="15" t="str">
        <f t="shared" si="52"/>
        <v/>
      </c>
      <c r="L345" s="57">
        <f t="shared" si="54"/>
        <v>0</v>
      </c>
      <c r="M345" s="79"/>
      <c r="N345" s="58" t="str">
        <f t="shared" si="53"/>
        <v/>
      </c>
      <c r="O345" s="190" t="str">
        <f t="shared" si="55"/>
        <v>Nợ HP</v>
      </c>
      <c r="P345" s="62" t="str">
        <f t="shared" si="56"/>
        <v>Nợ HP</v>
      </c>
      <c r="Q345" s="58">
        <f t="shared" si="60"/>
        <v>343</v>
      </c>
      <c r="R345" s="228" t="str">
        <f t="shared" si="57"/>
        <v>Nợ HP</v>
      </c>
    </row>
    <row r="346" spans="1:20" ht="24.75" customHeight="1">
      <c r="A346" s="54">
        <f t="shared" si="58"/>
        <v>344</v>
      </c>
      <c r="B346" s="16" t="str">
        <f t="shared" si="61"/>
        <v>312</v>
      </c>
      <c r="C346" s="54">
        <f t="shared" si="59"/>
        <v>312</v>
      </c>
      <c r="D346" s="10"/>
      <c r="E346" s="17"/>
      <c r="F346" s="18"/>
      <c r="G346" s="14"/>
      <c r="H346" s="70"/>
      <c r="I346" s="68"/>
      <c r="J346" s="72"/>
      <c r="K346" s="15" t="str">
        <f t="shared" si="52"/>
        <v/>
      </c>
      <c r="L346" s="57">
        <f t="shared" si="54"/>
        <v>0</v>
      </c>
      <c r="M346" s="79"/>
      <c r="N346" s="58" t="str">
        <f t="shared" si="53"/>
        <v/>
      </c>
      <c r="O346" s="190" t="str">
        <f t="shared" si="55"/>
        <v>Nợ HP</v>
      </c>
      <c r="P346" s="62" t="str">
        <f t="shared" si="56"/>
        <v>Nợ HP</v>
      </c>
      <c r="Q346" s="58">
        <f t="shared" si="60"/>
        <v>344</v>
      </c>
      <c r="R346" s="228" t="str">
        <f t="shared" si="57"/>
        <v>Nợ HP</v>
      </c>
    </row>
    <row r="347" spans="1:20" ht="24.75" customHeight="1">
      <c r="A347" s="54">
        <f t="shared" si="58"/>
        <v>345</v>
      </c>
      <c r="B347" s="16" t="str">
        <f t="shared" si="61"/>
        <v>313</v>
      </c>
      <c r="C347" s="54">
        <f t="shared" si="59"/>
        <v>313</v>
      </c>
      <c r="D347" s="10"/>
      <c r="E347" s="17"/>
      <c r="F347" s="18"/>
      <c r="G347" s="14"/>
      <c r="H347" s="70"/>
      <c r="I347" s="68"/>
      <c r="J347" s="72"/>
      <c r="K347" s="15" t="str">
        <f t="shared" si="52"/>
        <v/>
      </c>
      <c r="L347" s="57">
        <f t="shared" si="54"/>
        <v>0</v>
      </c>
      <c r="M347" s="79"/>
      <c r="N347" s="58" t="str">
        <f t="shared" si="53"/>
        <v/>
      </c>
      <c r="O347" s="190" t="str">
        <f t="shared" si="55"/>
        <v>Nợ HP</v>
      </c>
      <c r="P347" s="62" t="str">
        <f t="shared" si="56"/>
        <v>Nợ HP</v>
      </c>
      <c r="Q347" s="58">
        <f t="shared" si="60"/>
        <v>345</v>
      </c>
      <c r="R347" s="228" t="str">
        <f t="shared" si="57"/>
        <v>Nợ HP</v>
      </c>
    </row>
    <row r="348" spans="1:20" ht="24.75" customHeight="1">
      <c r="A348" s="54">
        <f t="shared" si="58"/>
        <v>346</v>
      </c>
      <c r="B348" s="16" t="str">
        <f t="shared" si="61"/>
        <v>314</v>
      </c>
      <c r="C348" s="54">
        <f t="shared" si="59"/>
        <v>314</v>
      </c>
      <c r="D348" s="10"/>
      <c r="E348" s="17"/>
      <c r="F348" s="18"/>
      <c r="G348" s="14"/>
      <c r="H348" s="70"/>
      <c r="I348" s="68"/>
      <c r="J348" s="72"/>
      <c r="K348" s="15" t="str">
        <f t="shared" si="52"/>
        <v/>
      </c>
      <c r="L348" s="57">
        <f t="shared" si="54"/>
        <v>0</v>
      </c>
      <c r="M348" s="79"/>
      <c r="N348" s="58" t="str">
        <f t="shared" si="53"/>
        <v/>
      </c>
      <c r="O348" s="190" t="str">
        <f t="shared" si="55"/>
        <v>Nợ HP</v>
      </c>
      <c r="P348" s="62" t="str">
        <f t="shared" si="56"/>
        <v>Nợ HP</v>
      </c>
      <c r="Q348" s="58">
        <f t="shared" si="60"/>
        <v>346</v>
      </c>
      <c r="R348" s="228" t="str">
        <f t="shared" si="57"/>
        <v>Nợ HP</v>
      </c>
    </row>
    <row r="349" spans="1:20" ht="24.75" customHeight="1">
      <c r="A349" s="54">
        <f t="shared" si="58"/>
        <v>347</v>
      </c>
      <c r="B349" s="16" t="str">
        <f t="shared" si="61"/>
        <v>315</v>
      </c>
      <c r="C349" s="54">
        <f t="shared" si="59"/>
        <v>315</v>
      </c>
      <c r="D349" s="10"/>
      <c r="E349" s="17"/>
      <c r="F349" s="18"/>
      <c r="G349" s="14"/>
      <c r="H349" s="70"/>
      <c r="I349" s="68"/>
      <c r="J349" s="72"/>
      <c r="K349" s="15" t="str">
        <f t="shared" si="52"/>
        <v/>
      </c>
      <c r="L349" s="57">
        <f t="shared" si="54"/>
        <v>0</v>
      </c>
      <c r="M349" s="79"/>
      <c r="N349" s="58" t="str">
        <f t="shared" si="53"/>
        <v/>
      </c>
      <c r="O349" s="190" t="str">
        <f t="shared" si="55"/>
        <v>Nợ HP</v>
      </c>
      <c r="P349" s="62" t="str">
        <f t="shared" si="56"/>
        <v>Nợ HP</v>
      </c>
      <c r="Q349" s="58">
        <f t="shared" si="60"/>
        <v>347</v>
      </c>
      <c r="R349" s="228" t="str">
        <f t="shared" si="57"/>
        <v>Nợ HP</v>
      </c>
    </row>
    <row r="350" spans="1:20" ht="24.75" customHeight="1">
      <c r="A350" s="54">
        <f t="shared" si="58"/>
        <v>348</v>
      </c>
      <c r="B350" s="16" t="str">
        <f t="shared" si="61"/>
        <v>316</v>
      </c>
      <c r="C350" s="54">
        <f t="shared" si="59"/>
        <v>316</v>
      </c>
      <c r="D350" s="10"/>
      <c r="E350" s="17"/>
      <c r="F350" s="18"/>
      <c r="G350" s="14"/>
      <c r="H350" s="70"/>
      <c r="I350" s="68"/>
      <c r="J350" s="72"/>
      <c r="K350" s="15" t="str">
        <f t="shared" si="52"/>
        <v/>
      </c>
      <c r="L350" s="57">
        <f t="shared" si="54"/>
        <v>0</v>
      </c>
      <c r="M350" s="79"/>
      <c r="N350" s="58" t="str">
        <f t="shared" si="53"/>
        <v/>
      </c>
      <c r="O350" s="190" t="str">
        <f t="shared" si="55"/>
        <v>Nợ HP</v>
      </c>
      <c r="P350" s="62" t="str">
        <f t="shared" si="56"/>
        <v>Nợ HP</v>
      </c>
      <c r="Q350" s="58">
        <f t="shared" si="60"/>
        <v>348</v>
      </c>
      <c r="R350" s="228" t="str">
        <f t="shared" si="57"/>
        <v>Nợ HP</v>
      </c>
    </row>
    <row r="351" spans="1:20" ht="24.75" customHeight="1">
      <c r="A351" s="54">
        <f t="shared" si="58"/>
        <v>349</v>
      </c>
      <c r="B351" s="16" t="str">
        <f t="shared" si="61"/>
        <v>317</v>
      </c>
      <c r="C351" s="54">
        <f t="shared" si="59"/>
        <v>317</v>
      </c>
      <c r="D351" s="10"/>
      <c r="E351" s="17"/>
      <c r="F351" s="18"/>
      <c r="G351" s="14"/>
      <c r="H351" s="70"/>
      <c r="I351" s="68"/>
      <c r="J351" s="72"/>
      <c r="K351" s="15" t="str">
        <f t="shared" si="52"/>
        <v/>
      </c>
      <c r="L351" s="57">
        <f t="shared" si="54"/>
        <v>0</v>
      </c>
      <c r="M351" s="79"/>
      <c r="N351" s="58" t="str">
        <f t="shared" si="53"/>
        <v/>
      </c>
      <c r="O351" s="190" t="str">
        <f t="shared" si="55"/>
        <v>Nợ HP</v>
      </c>
      <c r="P351" s="62" t="str">
        <f t="shared" si="56"/>
        <v>Nợ HP</v>
      </c>
      <c r="Q351" s="58">
        <f t="shared" si="60"/>
        <v>349</v>
      </c>
      <c r="R351" s="228" t="str">
        <f t="shared" si="57"/>
        <v>Nợ HP</v>
      </c>
    </row>
    <row r="352" spans="1:20" ht="24.75" customHeight="1">
      <c r="A352" s="54">
        <f t="shared" si="58"/>
        <v>350</v>
      </c>
      <c r="B352" s="16" t="str">
        <f t="shared" si="61"/>
        <v>318</v>
      </c>
      <c r="C352" s="54">
        <f t="shared" si="59"/>
        <v>318</v>
      </c>
      <c r="D352" s="10"/>
      <c r="E352" s="17"/>
      <c r="F352" s="18"/>
      <c r="G352" s="14"/>
      <c r="H352" s="70"/>
      <c r="I352" s="68"/>
      <c r="J352" s="72"/>
      <c r="K352" s="15" t="str">
        <f t="shared" si="52"/>
        <v/>
      </c>
      <c r="L352" s="57">
        <f t="shared" si="54"/>
        <v>0</v>
      </c>
      <c r="M352" s="79"/>
      <c r="N352" s="58" t="str">
        <f t="shared" si="53"/>
        <v/>
      </c>
      <c r="O352" s="190" t="str">
        <f t="shared" si="55"/>
        <v>Nợ HP</v>
      </c>
      <c r="P352" s="62" t="str">
        <f t="shared" si="56"/>
        <v>Nợ HP</v>
      </c>
      <c r="Q352" s="58">
        <f t="shared" si="60"/>
        <v>350</v>
      </c>
      <c r="R352" s="228" t="str">
        <f t="shared" si="57"/>
        <v>Nợ HP</v>
      </c>
    </row>
    <row r="353" spans="1:18" ht="24.75" customHeight="1">
      <c r="A353" s="54">
        <f t="shared" si="58"/>
        <v>351</v>
      </c>
      <c r="B353" s="16" t="str">
        <f t="shared" si="61"/>
        <v>319</v>
      </c>
      <c r="C353" s="54">
        <f t="shared" si="59"/>
        <v>319</v>
      </c>
      <c r="D353" s="10"/>
      <c r="E353" s="17"/>
      <c r="F353" s="18"/>
      <c r="G353" s="14"/>
      <c r="H353" s="70"/>
      <c r="I353" s="68"/>
      <c r="J353" s="72"/>
      <c r="K353" s="15" t="str">
        <f t="shared" si="52"/>
        <v/>
      </c>
      <c r="L353" s="57">
        <f t="shared" si="54"/>
        <v>0</v>
      </c>
      <c r="M353" s="79"/>
      <c r="N353" s="58" t="str">
        <f t="shared" si="53"/>
        <v/>
      </c>
      <c r="O353" s="190" t="str">
        <f t="shared" si="55"/>
        <v>Nợ HP</v>
      </c>
      <c r="P353" s="62" t="str">
        <f t="shared" si="56"/>
        <v>Nợ HP</v>
      </c>
      <c r="Q353" s="58">
        <f t="shared" si="60"/>
        <v>351</v>
      </c>
      <c r="R353" s="228" t="str">
        <f t="shared" si="57"/>
        <v>Nợ HP</v>
      </c>
    </row>
    <row r="354" spans="1:18" ht="24.75" customHeight="1">
      <c r="A354" s="54">
        <f t="shared" si="58"/>
        <v>352</v>
      </c>
      <c r="B354" s="16" t="str">
        <f t="shared" si="61"/>
        <v>320</v>
      </c>
      <c r="C354" s="54">
        <f t="shared" si="59"/>
        <v>320</v>
      </c>
      <c r="D354" s="10"/>
      <c r="E354" s="17"/>
      <c r="F354" s="18"/>
      <c r="G354" s="14"/>
      <c r="H354" s="70"/>
      <c r="I354" s="68"/>
      <c r="J354" s="72"/>
      <c r="K354" s="15" t="str">
        <f t="shared" si="52"/>
        <v/>
      </c>
      <c r="L354" s="57">
        <f t="shared" si="54"/>
        <v>0</v>
      </c>
      <c r="M354" s="79"/>
      <c r="N354" s="58" t="str">
        <f t="shared" si="53"/>
        <v/>
      </c>
      <c r="O354" s="190" t="str">
        <f t="shared" si="55"/>
        <v>Nợ HP</v>
      </c>
      <c r="P354" s="62" t="str">
        <f t="shared" si="56"/>
        <v>Nợ HP</v>
      </c>
      <c r="Q354" s="58">
        <f t="shared" si="60"/>
        <v>352</v>
      </c>
      <c r="R354" s="228" t="str">
        <f t="shared" si="57"/>
        <v>Nợ HP</v>
      </c>
    </row>
    <row r="355" spans="1:18" ht="24.75" customHeight="1">
      <c r="A355" s="54">
        <f t="shared" si="58"/>
        <v>353</v>
      </c>
      <c r="B355" s="16" t="str">
        <f t="shared" si="61"/>
        <v>321</v>
      </c>
      <c r="C355" s="54">
        <f t="shared" si="59"/>
        <v>321</v>
      </c>
      <c r="D355" s="10"/>
      <c r="E355" s="17"/>
      <c r="F355" s="18"/>
      <c r="G355" s="14"/>
      <c r="H355" s="70"/>
      <c r="I355" s="68"/>
      <c r="J355" s="72"/>
      <c r="K355" s="15" t="str">
        <f t="shared" si="52"/>
        <v/>
      </c>
      <c r="L355" s="57">
        <f t="shared" si="54"/>
        <v>0</v>
      </c>
      <c r="M355" s="79"/>
      <c r="N355" s="58" t="str">
        <f t="shared" si="53"/>
        <v/>
      </c>
      <c r="O355" s="190" t="str">
        <f t="shared" si="55"/>
        <v>Nợ HP</v>
      </c>
      <c r="P355" s="62" t="str">
        <f t="shared" si="56"/>
        <v>Nợ HP</v>
      </c>
      <c r="Q355" s="58">
        <f t="shared" si="60"/>
        <v>353</v>
      </c>
      <c r="R355" s="228" t="str">
        <f t="shared" si="57"/>
        <v>Nợ HP</v>
      </c>
    </row>
    <row r="356" spans="1:18" ht="24.75" customHeight="1">
      <c r="A356" s="54">
        <f t="shared" si="58"/>
        <v>354</v>
      </c>
      <c r="B356" s="16" t="str">
        <f t="shared" si="61"/>
        <v>322</v>
      </c>
      <c r="C356" s="54">
        <f t="shared" si="59"/>
        <v>322</v>
      </c>
      <c r="D356" s="10"/>
      <c r="E356" s="17"/>
      <c r="F356" s="18"/>
      <c r="G356" s="14"/>
      <c r="H356" s="70"/>
      <c r="I356" s="68"/>
      <c r="J356" s="72"/>
      <c r="K356" s="15" t="str">
        <f t="shared" si="52"/>
        <v/>
      </c>
      <c r="L356" s="57">
        <f t="shared" si="54"/>
        <v>0</v>
      </c>
      <c r="M356" s="79"/>
      <c r="N356" s="58" t="str">
        <f t="shared" si="53"/>
        <v/>
      </c>
      <c r="O356" s="190" t="str">
        <f t="shared" si="55"/>
        <v>Nợ HP</v>
      </c>
      <c r="P356" s="62" t="str">
        <f t="shared" si="56"/>
        <v>Nợ HP</v>
      </c>
      <c r="Q356" s="58">
        <f t="shared" si="60"/>
        <v>354</v>
      </c>
      <c r="R356" s="228" t="str">
        <f t="shared" si="57"/>
        <v>Nợ HP</v>
      </c>
    </row>
    <row r="357" spans="1:18" ht="24.75" customHeight="1">
      <c r="A357" s="54">
        <f t="shared" si="58"/>
        <v>355</v>
      </c>
      <c r="B357" s="16" t="str">
        <f t="shared" si="61"/>
        <v>323</v>
      </c>
      <c r="C357" s="54">
        <f t="shared" si="59"/>
        <v>323</v>
      </c>
      <c r="D357" s="10"/>
      <c r="E357" s="17"/>
      <c r="F357" s="18"/>
      <c r="G357" s="14"/>
      <c r="H357" s="70"/>
      <c r="I357" s="68"/>
      <c r="J357" s="72"/>
      <c r="K357" s="15" t="str">
        <f t="shared" si="52"/>
        <v/>
      </c>
      <c r="L357" s="57">
        <f t="shared" si="54"/>
        <v>0</v>
      </c>
      <c r="M357" s="79"/>
      <c r="N357" s="58" t="str">
        <f t="shared" si="53"/>
        <v/>
      </c>
      <c r="O357" s="190" t="str">
        <f t="shared" si="55"/>
        <v>Nợ HP</v>
      </c>
      <c r="P357" s="62" t="str">
        <f t="shared" si="56"/>
        <v>Nợ HP</v>
      </c>
      <c r="Q357" s="58">
        <f t="shared" si="60"/>
        <v>355</v>
      </c>
      <c r="R357" s="228" t="str">
        <f t="shared" si="57"/>
        <v>Nợ HP</v>
      </c>
    </row>
    <row r="358" spans="1:18" ht="24.75" customHeight="1">
      <c r="A358" s="54">
        <f t="shared" si="58"/>
        <v>356</v>
      </c>
      <c r="B358" s="16" t="str">
        <f t="shared" si="61"/>
        <v>324</v>
      </c>
      <c r="C358" s="54">
        <f t="shared" si="59"/>
        <v>324</v>
      </c>
      <c r="D358" s="10"/>
      <c r="E358" s="17"/>
      <c r="F358" s="18"/>
      <c r="G358" s="14"/>
      <c r="H358" s="70"/>
      <c r="I358" s="68"/>
      <c r="J358" s="72"/>
      <c r="K358" s="15" t="str">
        <f t="shared" si="52"/>
        <v/>
      </c>
      <c r="L358" s="57">
        <f t="shared" si="54"/>
        <v>0</v>
      </c>
      <c r="M358" s="79"/>
      <c r="N358" s="58" t="str">
        <f t="shared" si="53"/>
        <v/>
      </c>
      <c r="O358" s="190" t="str">
        <f t="shared" si="55"/>
        <v>Nợ HP</v>
      </c>
      <c r="P358" s="62" t="str">
        <f t="shared" si="56"/>
        <v>Nợ HP</v>
      </c>
      <c r="Q358" s="58">
        <f t="shared" si="60"/>
        <v>356</v>
      </c>
      <c r="R358" s="228" t="str">
        <f t="shared" si="57"/>
        <v>Nợ HP</v>
      </c>
    </row>
    <row r="359" spans="1:18" ht="24.75" customHeight="1">
      <c r="A359" s="54">
        <f t="shared" si="58"/>
        <v>357</v>
      </c>
      <c r="B359" s="16" t="str">
        <f t="shared" si="61"/>
        <v>325</v>
      </c>
      <c r="C359" s="54">
        <f t="shared" si="59"/>
        <v>325</v>
      </c>
      <c r="D359" s="10"/>
      <c r="E359" s="17"/>
      <c r="F359" s="18"/>
      <c r="G359" s="14"/>
      <c r="H359" s="70"/>
      <c r="I359" s="68"/>
      <c r="J359" s="72"/>
      <c r="K359" s="15" t="str">
        <f t="shared" si="52"/>
        <v/>
      </c>
      <c r="L359" s="57">
        <f t="shared" si="54"/>
        <v>0</v>
      </c>
      <c r="M359" s="79"/>
      <c r="N359" s="58" t="str">
        <f t="shared" si="53"/>
        <v/>
      </c>
      <c r="O359" s="190" t="str">
        <f t="shared" si="55"/>
        <v>Nợ HP</v>
      </c>
      <c r="P359" s="62" t="str">
        <f t="shared" si="56"/>
        <v>Nợ HP</v>
      </c>
      <c r="Q359" s="58">
        <f t="shared" si="60"/>
        <v>357</v>
      </c>
      <c r="R359" s="228" t="str">
        <f t="shared" si="57"/>
        <v>Nợ HP</v>
      </c>
    </row>
    <row r="360" spans="1:18" ht="24.75" customHeight="1">
      <c r="A360" s="54">
        <f t="shared" si="58"/>
        <v>358</v>
      </c>
      <c r="B360" s="16" t="str">
        <f t="shared" si="61"/>
        <v>326</v>
      </c>
      <c r="C360" s="54">
        <f t="shared" si="59"/>
        <v>326</v>
      </c>
      <c r="D360" s="10"/>
      <c r="E360" s="17"/>
      <c r="F360" s="18"/>
      <c r="G360" s="14"/>
      <c r="H360" s="70"/>
      <c r="I360" s="68"/>
      <c r="J360" s="72"/>
      <c r="K360" s="15" t="str">
        <f t="shared" si="52"/>
        <v/>
      </c>
      <c r="L360" s="57">
        <f t="shared" si="54"/>
        <v>0</v>
      </c>
      <c r="M360" s="79"/>
      <c r="N360" s="58" t="str">
        <f t="shared" si="53"/>
        <v/>
      </c>
      <c r="O360" s="190" t="str">
        <f t="shared" si="55"/>
        <v>Nợ HP</v>
      </c>
      <c r="P360" s="62" t="str">
        <f t="shared" si="56"/>
        <v>Nợ HP</v>
      </c>
      <c r="Q360" s="58">
        <f t="shared" si="60"/>
        <v>358</v>
      </c>
      <c r="R360" s="228" t="str">
        <f t="shared" si="57"/>
        <v>Nợ HP</v>
      </c>
    </row>
    <row r="361" spans="1:18" ht="24.75" customHeight="1">
      <c r="A361" s="54">
        <f t="shared" si="58"/>
        <v>359</v>
      </c>
      <c r="B361" s="16" t="str">
        <f t="shared" si="61"/>
        <v>327</v>
      </c>
      <c r="C361" s="54">
        <f t="shared" si="59"/>
        <v>327</v>
      </c>
      <c r="D361" s="10"/>
      <c r="E361" s="17"/>
      <c r="F361" s="18"/>
      <c r="G361" s="14"/>
      <c r="H361" s="70"/>
      <c r="I361" s="68"/>
      <c r="J361" s="72"/>
      <c r="K361" s="15" t="str">
        <f t="shared" si="52"/>
        <v/>
      </c>
      <c r="L361" s="57">
        <f t="shared" si="54"/>
        <v>0</v>
      </c>
      <c r="M361" s="79"/>
      <c r="N361" s="58" t="str">
        <f t="shared" si="53"/>
        <v/>
      </c>
      <c r="O361" s="190" t="str">
        <f t="shared" si="55"/>
        <v>Nợ HP</v>
      </c>
      <c r="P361" s="62" t="str">
        <f t="shared" si="56"/>
        <v>Nợ HP</v>
      </c>
      <c r="Q361" s="58">
        <f t="shared" si="60"/>
        <v>359</v>
      </c>
      <c r="R361" s="228" t="str">
        <f t="shared" si="57"/>
        <v>Nợ HP</v>
      </c>
    </row>
    <row r="362" spans="1:18" ht="24.75" customHeight="1">
      <c r="A362" s="54">
        <f t="shared" si="58"/>
        <v>360</v>
      </c>
      <c r="B362" s="16" t="str">
        <f t="shared" si="61"/>
        <v>328</v>
      </c>
      <c r="C362" s="54">
        <f t="shared" si="59"/>
        <v>328</v>
      </c>
      <c r="D362" s="10"/>
      <c r="E362" s="17"/>
      <c r="F362" s="18"/>
      <c r="G362" s="14"/>
      <c r="H362" s="70"/>
      <c r="I362" s="68"/>
      <c r="J362" s="72"/>
      <c r="K362" s="15" t="str">
        <f t="shared" si="52"/>
        <v/>
      </c>
      <c r="L362" s="57">
        <f t="shared" si="54"/>
        <v>0</v>
      </c>
      <c r="M362" s="79"/>
      <c r="N362" s="58" t="str">
        <f t="shared" si="53"/>
        <v/>
      </c>
      <c r="O362" s="190" t="str">
        <f t="shared" si="55"/>
        <v>Nợ HP</v>
      </c>
      <c r="P362" s="62" t="str">
        <f t="shared" si="56"/>
        <v>Nợ HP</v>
      </c>
      <c r="Q362" s="58">
        <f t="shared" si="60"/>
        <v>360</v>
      </c>
      <c r="R362" s="228" t="str">
        <f t="shared" si="57"/>
        <v>Nợ HP</v>
      </c>
    </row>
    <row r="363" spans="1:18" ht="24.75" customHeight="1">
      <c r="A363" s="54">
        <f t="shared" si="58"/>
        <v>361</v>
      </c>
      <c r="B363" s="16" t="str">
        <f t="shared" si="61"/>
        <v>329</v>
      </c>
      <c r="C363" s="54">
        <f t="shared" si="59"/>
        <v>329</v>
      </c>
      <c r="D363" s="10"/>
      <c r="E363" s="17"/>
      <c r="F363" s="18"/>
      <c r="G363" s="14"/>
      <c r="H363" s="70"/>
      <c r="I363" s="68"/>
      <c r="J363" s="72"/>
      <c r="K363" s="15" t="str">
        <f t="shared" si="52"/>
        <v/>
      </c>
      <c r="L363" s="57">
        <f t="shared" si="54"/>
        <v>0</v>
      </c>
      <c r="M363" s="79"/>
      <c r="N363" s="58" t="str">
        <f t="shared" si="53"/>
        <v/>
      </c>
      <c r="O363" s="190" t="str">
        <f t="shared" si="55"/>
        <v>Nợ HP</v>
      </c>
      <c r="P363" s="62" t="str">
        <f t="shared" si="56"/>
        <v>Nợ HP</v>
      </c>
      <c r="Q363" s="58">
        <f t="shared" si="60"/>
        <v>361</v>
      </c>
      <c r="R363" s="228" t="str">
        <f t="shared" si="57"/>
        <v>Nợ HP</v>
      </c>
    </row>
    <row r="364" spans="1:18" ht="24.75" customHeight="1">
      <c r="A364" s="54">
        <f t="shared" si="58"/>
        <v>362</v>
      </c>
      <c r="B364" s="16" t="str">
        <f t="shared" si="61"/>
        <v>330</v>
      </c>
      <c r="C364" s="54">
        <f t="shared" si="59"/>
        <v>330</v>
      </c>
      <c r="D364" s="10"/>
      <c r="E364" s="17"/>
      <c r="F364" s="18"/>
      <c r="G364" s="14"/>
      <c r="H364" s="70"/>
      <c r="I364" s="68"/>
      <c r="J364" s="72"/>
      <c r="K364" s="15" t="str">
        <f t="shared" si="52"/>
        <v/>
      </c>
      <c r="L364" s="57">
        <f t="shared" si="54"/>
        <v>0</v>
      </c>
      <c r="M364" s="79"/>
      <c r="N364" s="58" t="str">
        <f t="shared" si="53"/>
        <v/>
      </c>
      <c r="O364" s="190" t="str">
        <f t="shared" si="55"/>
        <v>Nợ HP</v>
      </c>
      <c r="P364" s="62" t="str">
        <f t="shared" si="56"/>
        <v>Nợ HP</v>
      </c>
      <c r="Q364" s="58">
        <f t="shared" si="60"/>
        <v>362</v>
      </c>
      <c r="R364" s="228" t="str">
        <f t="shared" si="57"/>
        <v>Nợ HP</v>
      </c>
    </row>
    <row r="365" spans="1:18" ht="24.75" customHeight="1">
      <c r="A365" s="54">
        <f t="shared" si="58"/>
        <v>363</v>
      </c>
      <c r="B365" s="16" t="str">
        <f t="shared" si="61"/>
        <v>331</v>
      </c>
      <c r="C365" s="54">
        <f t="shared" si="59"/>
        <v>331</v>
      </c>
      <c r="D365" s="10"/>
      <c r="E365" s="17"/>
      <c r="F365" s="18"/>
      <c r="G365" s="14"/>
      <c r="H365" s="70"/>
      <c r="I365" s="68"/>
      <c r="J365" s="72"/>
      <c r="K365" s="15" t="str">
        <f t="shared" si="52"/>
        <v/>
      </c>
      <c r="L365" s="57">
        <f t="shared" si="54"/>
        <v>0</v>
      </c>
      <c r="M365" s="79"/>
      <c r="N365" s="58" t="str">
        <f t="shared" si="53"/>
        <v/>
      </c>
      <c r="O365" s="190" t="str">
        <f t="shared" si="55"/>
        <v>Nợ HP</v>
      </c>
      <c r="P365" s="62" t="str">
        <f t="shared" si="56"/>
        <v>Nợ HP</v>
      </c>
      <c r="Q365" s="58">
        <f t="shared" si="60"/>
        <v>363</v>
      </c>
      <c r="R365" s="228" t="str">
        <f t="shared" si="57"/>
        <v>Nợ HP</v>
      </c>
    </row>
    <row r="366" spans="1:18" ht="24.75" customHeight="1">
      <c r="A366" s="54">
        <f t="shared" si="58"/>
        <v>364</v>
      </c>
      <c r="B366" s="16" t="str">
        <f t="shared" si="61"/>
        <v>332</v>
      </c>
      <c r="C366" s="54">
        <f t="shared" si="59"/>
        <v>332</v>
      </c>
      <c r="D366" s="10"/>
      <c r="E366" s="17"/>
      <c r="F366" s="18"/>
      <c r="G366" s="14"/>
      <c r="H366" s="70"/>
      <c r="I366" s="68"/>
      <c r="J366" s="72"/>
      <c r="K366" s="15" t="str">
        <f t="shared" si="52"/>
        <v/>
      </c>
      <c r="L366" s="57">
        <f t="shared" si="54"/>
        <v>0</v>
      </c>
      <c r="M366" s="79"/>
      <c r="N366" s="58" t="str">
        <f t="shared" si="53"/>
        <v/>
      </c>
      <c r="O366" s="190" t="str">
        <f t="shared" si="55"/>
        <v>Nợ HP</v>
      </c>
      <c r="P366" s="62" t="str">
        <f t="shared" si="56"/>
        <v>Nợ HP</v>
      </c>
      <c r="Q366" s="58">
        <f t="shared" si="60"/>
        <v>364</v>
      </c>
      <c r="R366" s="228" t="str">
        <f t="shared" si="57"/>
        <v>Nợ HP</v>
      </c>
    </row>
    <row r="367" spans="1:18" ht="24.75" customHeight="1">
      <c r="A367" s="54">
        <f t="shared" si="58"/>
        <v>365</v>
      </c>
      <c r="B367" s="16" t="str">
        <f t="shared" si="61"/>
        <v>333</v>
      </c>
      <c r="C367" s="54">
        <f t="shared" si="59"/>
        <v>333</v>
      </c>
      <c r="D367" s="10"/>
      <c r="E367" s="17"/>
      <c r="F367" s="18"/>
      <c r="G367" s="14"/>
      <c r="H367" s="70"/>
      <c r="I367" s="68"/>
      <c r="J367" s="72"/>
      <c r="K367" s="15" t="str">
        <f t="shared" si="52"/>
        <v/>
      </c>
      <c r="L367" s="57">
        <f t="shared" si="54"/>
        <v>0</v>
      </c>
      <c r="M367" s="79"/>
      <c r="N367" s="58" t="str">
        <f t="shared" si="53"/>
        <v/>
      </c>
      <c r="O367" s="190" t="str">
        <f t="shared" si="55"/>
        <v>Nợ HP</v>
      </c>
      <c r="P367" s="62" t="str">
        <f t="shared" si="56"/>
        <v>Nợ HP</v>
      </c>
      <c r="Q367" s="58">
        <f t="shared" si="60"/>
        <v>365</v>
      </c>
      <c r="R367" s="228" t="str">
        <f t="shared" si="57"/>
        <v>Nợ HP</v>
      </c>
    </row>
    <row r="368" spans="1:18" ht="24.75" customHeight="1">
      <c r="A368" s="54">
        <f t="shared" si="58"/>
        <v>366</v>
      </c>
      <c r="B368" s="16" t="str">
        <f t="shared" si="61"/>
        <v>334</v>
      </c>
      <c r="C368" s="54">
        <f t="shared" si="59"/>
        <v>334</v>
      </c>
      <c r="D368" s="10"/>
      <c r="E368" s="17"/>
      <c r="F368" s="18"/>
      <c r="G368" s="14"/>
      <c r="H368" s="70"/>
      <c r="I368" s="68"/>
      <c r="J368" s="72"/>
      <c r="K368" s="15" t="str">
        <f t="shared" ref="K368:K432" si="62">I368&amp;J368</f>
        <v/>
      </c>
      <c r="L368" s="57">
        <f t="shared" si="54"/>
        <v>0</v>
      </c>
      <c r="M368" s="79"/>
      <c r="N368" s="58" t="str">
        <f t="shared" si="53"/>
        <v/>
      </c>
      <c r="O368" s="190" t="str">
        <f t="shared" si="55"/>
        <v>Nợ HP</v>
      </c>
      <c r="P368" s="62" t="str">
        <f t="shared" si="56"/>
        <v>Nợ HP</v>
      </c>
      <c r="Q368" s="58">
        <f t="shared" si="60"/>
        <v>366</v>
      </c>
      <c r="R368" s="228" t="str">
        <f t="shared" si="57"/>
        <v>Nợ HP</v>
      </c>
    </row>
    <row r="369" spans="1:19" ht="24.75" customHeight="1">
      <c r="A369" s="54">
        <f t="shared" si="58"/>
        <v>367</v>
      </c>
      <c r="B369" s="16" t="str">
        <f t="shared" si="61"/>
        <v>335</v>
      </c>
      <c r="C369" s="54">
        <f t="shared" si="59"/>
        <v>335</v>
      </c>
      <c r="D369" s="10"/>
      <c r="E369" s="17"/>
      <c r="F369" s="18"/>
      <c r="G369" s="14"/>
      <c r="H369" s="70"/>
      <c r="I369" s="68"/>
      <c r="J369" s="72"/>
      <c r="K369" s="15" t="str">
        <f t="shared" si="62"/>
        <v/>
      </c>
      <c r="L369" s="57">
        <f t="shared" si="54"/>
        <v>0</v>
      </c>
      <c r="M369" s="79"/>
      <c r="N369" s="58" t="str">
        <f t="shared" si="53"/>
        <v/>
      </c>
      <c r="O369" s="190" t="str">
        <f t="shared" si="55"/>
        <v>Nợ HP</v>
      </c>
      <c r="P369" s="62" t="str">
        <f t="shared" si="56"/>
        <v>Nợ HP</v>
      </c>
      <c r="Q369" s="58">
        <f t="shared" si="60"/>
        <v>367</v>
      </c>
      <c r="R369" s="228" t="str">
        <f t="shared" si="57"/>
        <v>Nợ HP</v>
      </c>
    </row>
    <row r="370" spans="1:19" ht="24.75" customHeight="1">
      <c r="A370" s="54">
        <f t="shared" si="58"/>
        <v>368</v>
      </c>
      <c r="B370" s="16" t="str">
        <f t="shared" si="61"/>
        <v>336</v>
      </c>
      <c r="C370" s="54">
        <f t="shared" si="59"/>
        <v>336</v>
      </c>
      <c r="D370" s="10"/>
      <c r="E370" s="17"/>
      <c r="F370" s="18"/>
      <c r="G370" s="14"/>
      <c r="H370" s="70"/>
      <c r="I370" s="68"/>
      <c r="J370" s="72"/>
      <c r="K370" s="15" t="str">
        <f t="shared" si="62"/>
        <v/>
      </c>
      <c r="L370" s="57">
        <f t="shared" si="54"/>
        <v>0</v>
      </c>
      <c r="M370" s="79"/>
      <c r="N370" s="58" t="str">
        <f t="shared" si="53"/>
        <v/>
      </c>
      <c r="O370" s="190" t="str">
        <f t="shared" si="55"/>
        <v>Nợ HP</v>
      </c>
      <c r="P370" s="62" t="str">
        <f t="shared" si="56"/>
        <v>Nợ HP</v>
      </c>
      <c r="Q370" s="58">
        <f t="shared" si="60"/>
        <v>368</v>
      </c>
      <c r="R370" s="228" t="str">
        <f t="shared" si="57"/>
        <v>Nợ HP</v>
      </c>
    </row>
    <row r="371" spans="1:19" ht="24.75" customHeight="1">
      <c r="A371" s="54">
        <f t="shared" si="58"/>
        <v>369</v>
      </c>
      <c r="B371" s="16" t="str">
        <f t="shared" si="61"/>
        <v>337</v>
      </c>
      <c r="C371" s="54">
        <f t="shared" si="59"/>
        <v>337</v>
      </c>
      <c r="D371" s="10"/>
      <c r="E371" s="17"/>
      <c r="F371" s="18"/>
      <c r="G371" s="14"/>
      <c r="H371" s="70"/>
      <c r="I371" s="68"/>
      <c r="J371" s="72"/>
      <c r="K371" s="15" t="str">
        <f t="shared" si="62"/>
        <v/>
      </c>
      <c r="L371" s="57">
        <f t="shared" si="54"/>
        <v>0</v>
      </c>
      <c r="M371" s="79"/>
      <c r="N371" s="58" t="str">
        <f t="shared" si="53"/>
        <v/>
      </c>
      <c r="O371" s="190" t="str">
        <f t="shared" si="55"/>
        <v>Nợ HP</v>
      </c>
      <c r="P371" s="62" t="str">
        <f t="shared" si="56"/>
        <v>Nợ HP</v>
      </c>
      <c r="Q371" s="58">
        <f t="shared" si="60"/>
        <v>369</v>
      </c>
      <c r="R371" s="228" t="str">
        <f t="shared" si="57"/>
        <v>Nợ HP</v>
      </c>
    </row>
    <row r="372" spans="1:19" ht="24.75" customHeight="1">
      <c r="A372" s="54">
        <f t="shared" si="58"/>
        <v>370</v>
      </c>
      <c r="B372" s="16" t="str">
        <f t="shared" si="61"/>
        <v>338</v>
      </c>
      <c r="C372" s="54">
        <f t="shared" si="59"/>
        <v>338</v>
      </c>
      <c r="D372" s="10"/>
      <c r="E372" s="17"/>
      <c r="F372" s="18"/>
      <c r="G372" s="14"/>
      <c r="H372" s="70"/>
      <c r="I372" s="68"/>
      <c r="J372" s="72"/>
      <c r="K372" s="15" t="str">
        <f t="shared" si="62"/>
        <v/>
      </c>
      <c r="L372" s="57">
        <f t="shared" si="54"/>
        <v>0</v>
      </c>
      <c r="M372" s="79"/>
      <c r="N372" s="58" t="str">
        <f t="shared" si="53"/>
        <v/>
      </c>
      <c r="O372" s="190" t="str">
        <f t="shared" si="55"/>
        <v>Nợ HP</v>
      </c>
      <c r="P372" s="62" t="str">
        <f t="shared" si="56"/>
        <v>Nợ HP</v>
      </c>
      <c r="Q372" s="58">
        <f t="shared" si="60"/>
        <v>370</v>
      </c>
      <c r="R372" s="228" t="str">
        <f t="shared" si="57"/>
        <v>Nợ HP</v>
      </c>
    </row>
    <row r="373" spans="1:19" ht="24.75" customHeight="1">
      <c r="A373" s="54">
        <f t="shared" si="58"/>
        <v>371</v>
      </c>
      <c r="B373" s="16" t="str">
        <f t="shared" si="61"/>
        <v>339</v>
      </c>
      <c r="C373" s="54">
        <f t="shared" si="59"/>
        <v>339</v>
      </c>
      <c r="D373" s="10"/>
      <c r="E373" s="17"/>
      <c r="F373" s="18"/>
      <c r="G373" s="14"/>
      <c r="H373" s="70"/>
      <c r="I373" s="68"/>
      <c r="J373" s="72"/>
      <c r="K373" s="15" t="str">
        <f t="shared" si="62"/>
        <v/>
      </c>
      <c r="L373" s="57">
        <f t="shared" si="54"/>
        <v>0</v>
      </c>
      <c r="M373" s="79"/>
      <c r="N373" s="58" t="str">
        <f t="shared" si="53"/>
        <v/>
      </c>
      <c r="O373" s="190" t="str">
        <f t="shared" si="55"/>
        <v>Nợ HP</v>
      </c>
      <c r="P373" s="62" t="str">
        <f t="shared" si="56"/>
        <v>Nợ HP</v>
      </c>
      <c r="Q373" s="58">
        <f t="shared" si="60"/>
        <v>371</v>
      </c>
      <c r="R373" s="228" t="str">
        <f t="shared" si="57"/>
        <v>Nợ HP</v>
      </c>
    </row>
    <row r="374" spans="1:19" ht="24.75" customHeight="1">
      <c r="A374" s="54">
        <f t="shared" si="58"/>
        <v>372</v>
      </c>
      <c r="B374" s="16" t="str">
        <f t="shared" si="61"/>
        <v>340</v>
      </c>
      <c r="C374" s="54">
        <f t="shared" si="59"/>
        <v>340</v>
      </c>
      <c r="D374" s="10"/>
      <c r="E374" s="17"/>
      <c r="F374" s="18"/>
      <c r="G374" s="14"/>
      <c r="H374" s="70"/>
      <c r="I374" s="68"/>
      <c r="J374" s="72"/>
      <c r="K374" s="15" t="str">
        <f t="shared" si="62"/>
        <v/>
      </c>
      <c r="L374" s="57">
        <f t="shared" si="54"/>
        <v>0</v>
      </c>
      <c r="M374" s="79"/>
      <c r="N374" s="58" t="str">
        <f t="shared" si="53"/>
        <v/>
      </c>
      <c r="O374" s="190" t="str">
        <f t="shared" si="55"/>
        <v>Nợ HP</v>
      </c>
      <c r="P374" s="62" t="str">
        <f t="shared" si="56"/>
        <v>Nợ HP</v>
      </c>
      <c r="Q374" s="58">
        <f t="shared" si="60"/>
        <v>372</v>
      </c>
      <c r="R374" s="228" t="str">
        <f t="shared" si="57"/>
        <v>Nợ HP</v>
      </c>
    </row>
    <row r="375" spans="1:19" ht="24.75" customHeight="1">
      <c r="A375" s="54">
        <f t="shared" si="58"/>
        <v>373</v>
      </c>
      <c r="B375" s="16" t="str">
        <f t="shared" si="61"/>
        <v>341</v>
      </c>
      <c r="C375" s="54">
        <f t="shared" si="59"/>
        <v>341</v>
      </c>
      <c r="D375" s="10"/>
      <c r="E375" s="17"/>
      <c r="F375" s="18"/>
      <c r="G375" s="14"/>
      <c r="H375" s="70"/>
      <c r="I375" s="68"/>
      <c r="J375" s="72"/>
      <c r="K375" s="15" t="str">
        <f t="shared" si="62"/>
        <v/>
      </c>
      <c r="L375" s="57">
        <f t="shared" si="54"/>
        <v>0</v>
      </c>
      <c r="M375" s="79"/>
      <c r="N375" s="58" t="str">
        <f t="shared" si="53"/>
        <v/>
      </c>
      <c r="O375" s="190" t="str">
        <f t="shared" si="55"/>
        <v>Nợ HP</v>
      </c>
      <c r="P375" s="62" t="str">
        <f t="shared" si="56"/>
        <v>Nợ HP</v>
      </c>
      <c r="Q375" s="58">
        <f t="shared" si="60"/>
        <v>373</v>
      </c>
      <c r="R375" s="228" t="str">
        <f t="shared" si="57"/>
        <v>Nợ HP</v>
      </c>
      <c r="S375" s="233"/>
    </row>
    <row r="376" spans="1:19" ht="24.75" customHeight="1">
      <c r="A376" s="54">
        <f t="shared" si="58"/>
        <v>374</v>
      </c>
      <c r="B376" s="16" t="str">
        <f t="shared" si="61"/>
        <v>342</v>
      </c>
      <c r="C376" s="54">
        <f t="shared" si="59"/>
        <v>342</v>
      </c>
      <c r="D376" s="10"/>
      <c r="E376" s="17"/>
      <c r="F376" s="18"/>
      <c r="G376" s="14"/>
      <c r="H376" s="70"/>
      <c r="I376" s="68"/>
      <c r="J376" s="72"/>
      <c r="K376" s="15" t="str">
        <f t="shared" si="62"/>
        <v/>
      </c>
      <c r="L376" s="57">
        <f t="shared" si="54"/>
        <v>0</v>
      </c>
      <c r="M376" s="79"/>
      <c r="N376" s="58" t="str">
        <f t="shared" si="53"/>
        <v/>
      </c>
      <c r="O376" s="190" t="str">
        <f t="shared" si="55"/>
        <v>Nợ HP</v>
      </c>
      <c r="P376" s="62" t="str">
        <f t="shared" si="56"/>
        <v>Nợ HP</v>
      </c>
      <c r="Q376" s="58">
        <f t="shared" si="60"/>
        <v>374</v>
      </c>
      <c r="R376" s="228" t="str">
        <f t="shared" si="57"/>
        <v>Nợ HP</v>
      </c>
    </row>
    <row r="377" spans="1:19" ht="24.75" customHeight="1">
      <c r="A377" s="54">
        <f t="shared" si="58"/>
        <v>375</v>
      </c>
      <c r="B377" s="16" t="str">
        <f t="shared" si="61"/>
        <v>343</v>
      </c>
      <c r="C377" s="54">
        <f t="shared" si="59"/>
        <v>343</v>
      </c>
      <c r="D377" s="10"/>
      <c r="E377" s="17"/>
      <c r="F377" s="18"/>
      <c r="G377" s="14"/>
      <c r="H377" s="70"/>
      <c r="I377" s="68"/>
      <c r="J377" s="72"/>
      <c r="K377" s="15" t="str">
        <f t="shared" si="62"/>
        <v/>
      </c>
      <c r="L377" s="57">
        <f t="shared" si="54"/>
        <v>0</v>
      </c>
      <c r="M377" s="79"/>
      <c r="N377" s="58" t="str">
        <f t="shared" si="53"/>
        <v/>
      </c>
      <c r="O377" s="190" t="str">
        <f t="shared" si="55"/>
        <v>Nợ HP</v>
      </c>
      <c r="P377" s="62" t="str">
        <f t="shared" si="56"/>
        <v>Nợ HP</v>
      </c>
      <c r="Q377" s="58">
        <f t="shared" si="60"/>
        <v>375</v>
      </c>
      <c r="R377" s="228" t="str">
        <f t="shared" si="57"/>
        <v>Nợ HP</v>
      </c>
    </row>
    <row r="378" spans="1:19" ht="24.75" customHeight="1">
      <c r="A378" s="54">
        <f t="shared" si="58"/>
        <v>376</v>
      </c>
      <c r="B378" s="16" t="str">
        <f t="shared" si="61"/>
        <v>344</v>
      </c>
      <c r="C378" s="54">
        <f t="shared" si="59"/>
        <v>344</v>
      </c>
      <c r="D378" s="10"/>
      <c r="E378" s="17"/>
      <c r="F378" s="18"/>
      <c r="G378" s="14"/>
      <c r="H378" s="70"/>
      <c r="I378" s="68"/>
      <c r="J378" s="72"/>
      <c r="K378" s="15" t="str">
        <f t="shared" si="62"/>
        <v/>
      </c>
      <c r="L378" s="57">
        <f t="shared" si="54"/>
        <v>0</v>
      </c>
      <c r="M378" s="79"/>
      <c r="N378" s="58" t="str">
        <f t="shared" ref="N378:N441" si="63">IF(M378&lt;&gt;0,"Học Ghép","")</f>
        <v/>
      </c>
      <c r="O378" s="190" t="str">
        <f t="shared" si="55"/>
        <v>Nợ HP</v>
      </c>
      <c r="P378" s="62" t="str">
        <f t="shared" si="56"/>
        <v>Nợ HP</v>
      </c>
      <c r="Q378" s="58">
        <f t="shared" si="60"/>
        <v>376</v>
      </c>
      <c r="R378" s="228" t="str">
        <f t="shared" si="57"/>
        <v>Nợ HP</v>
      </c>
    </row>
    <row r="379" spans="1:19" ht="24.75" customHeight="1">
      <c r="A379" s="54">
        <f t="shared" si="58"/>
        <v>377</v>
      </c>
      <c r="B379" s="16" t="str">
        <f t="shared" si="61"/>
        <v>345</v>
      </c>
      <c r="C379" s="54">
        <f t="shared" si="59"/>
        <v>345</v>
      </c>
      <c r="D379" s="10"/>
      <c r="E379" s="17"/>
      <c r="F379" s="18"/>
      <c r="G379" s="14"/>
      <c r="H379" s="70"/>
      <c r="I379" s="68"/>
      <c r="J379" s="72"/>
      <c r="K379" s="15" t="str">
        <f t="shared" si="62"/>
        <v/>
      </c>
      <c r="L379" s="57">
        <f t="shared" si="54"/>
        <v>0</v>
      </c>
      <c r="M379" s="79"/>
      <c r="N379" s="58" t="str">
        <f t="shared" si="63"/>
        <v/>
      </c>
      <c r="O379" s="190" t="str">
        <f t="shared" si="55"/>
        <v>Nợ HP</v>
      </c>
      <c r="P379" s="62" t="str">
        <f t="shared" si="56"/>
        <v>Nợ HP</v>
      </c>
      <c r="Q379" s="58">
        <f t="shared" si="60"/>
        <v>377</v>
      </c>
      <c r="R379" s="228" t="str">
        <f t="shared" si="57"/>
        <v>Nợ HP</v>
      </c>
    </row>
    <row r="380" spans="1:19" ht="24.75" customHeight="1">
      <c r="A380" s="54">
        <f t="shared" si="58"/>
        <v>378</v>
      </c>
      <c r="B380" s="16" t="str">
        <f t="shared" si="61"/>
        <v>346</v>
      </c>
      <c r="C380" s="54">
        <f t="shared" si="59"/>
        <v>346</v>
      </c>
      <c r="D380" s="10"/>
      <c r="E380" s="17"/>
      <c r="F380" s="18"/>
      <c r="G380" s="14"/>
      <c r="H380" s="70"/>
      <c r="I380" s="68"/>
      <c r="J380" s="72"/>
      <c r="K380" s="15" t="str">
        <f t="shared" si="62"/>
        <v/>
      </c>
      <c r="L380" s="57">
        <f t="shared" si="54"/>
        <v>0</v>
      </c>
      <c r="M380" s="79"/>
      <c r="N380" s="58" t="str">
        <f t="shared" si="63"/>
        <v/>
      </c>
      <c r="O380" s="190" t="str">
        <f t="shared" si="55"/>
        <v>Nợ HP</v>
      </c>
      <c r="P380" s="62" t="str">
        <f t="shared" si="56"/>
        <v>Nợ HP</v>
      </c>
      <c r="Q380" s="58">
        <f t="shared" si="60"/>
        <v>378</v>
      </c>
      <c r="R380" s="228" t="str">
        <f t="shared" si="57"/>
        <v>Nợ HP</v>
      </c>
    </row>
    <row r="381" spans="1:19" ht="24.75" customHeight="1">
      <c r="A381" s="54">
        <f t="shared" si="58"/>
        <v>379</v>
      </c>
      <c r="B381" s="16" t="str">
        <f t="shared" si="61"/>
        <v>347</v>
      </c>
      <c r="C381" s="54">
        <f t="shared" si="59"/>
        <v>347</v>
      </c>
      <c r="D381" s="10"/>
      <c r="E381" s="17"/>
      <c r="F381" s="18"/>
      <c r="G381" s="14"/>
      <c r="H381" s="70"/>
      <c r="I381" s="68"/>
      <c r="J381" s="72"/>
      <c r="K381" s="15" t="str">
        <f t="shared" si="62"/>
        <v/>
      </c>
      <c r="L381" s="57">
        <f t="shared" si="54"/>
        <v>0</v>
      </c>
      <c r="M381" s="79"/>
      <c r="N381" s="58" t="str">
        <f t="shared" si="63"/>
        <v/>
      </c>
      <c r="O381" s="190" t="str">
        <f t="shared" si="55"/>
        <v>Nợ HP</v>
      </c>
      <c r="P381" s="62" t="str">
        <f t="shared" si="56"/>
        <v>Nợ HP</v>
      </c>
      <c r="Q381" s="58">
        <f t="shared" si="60"/>
        <v>379</v>
      </c>
      <c r="R381" s="228" t="str">
        <f t="shared" si="57"/>
        <v>Nợ HP</v>
      </c>
    </row>
    <row r="382" spans="1:19" ht="24.75" customHeight="1">
      <c r="A382" s="54">
        <f t="shared" si="58"/>
        <v>380</v>
      </c>
      <c r="B382" s="16" t="str">
        <f t="shared" si="61"/>
        <v>348</v>
      </c>
      <c r="C382" s="54">
        <f t="shared" si="59"/>
        <v>348</v>
      </c>
      <c r="D382" s="10"/>
      <c r="E382" s="17"/>
      <c r="F382" s="18"/>
      <c r="G382" s="14"/>
      <c r="H382" s="70"/>
      <c r="I382" s="68"/>
      <c r="J382" s="72"/>
      <c r="K382" s="15" t="str">
        <f t="shared" si="62"/>
        <v/>
      </c>
      <c r="L382" s="57">
        <f t="shared" si="54"/>
        <v>0</v>
      </c>
      <c r="M382" s="79"/>
      <c r="N382" s="58" t="str">
        <f t="shared" si="63"/>
        <v/>
      </c>
      <c r="O382" s="190" t="str">
        <f t="shared" si="55"/>
        <v>Nợ HP</v>
      </c>
      <c r="P382" s="62" t="str">
        <f t="shared" si="56"/>
        <v>Nợ HP</v>
      </c>
      <c r="Q382" s="58">
        <f t="shared" si="60"/>
        <v>380</v>
      </c>
      <c r="R382" s="228" t="str">
        <f t="shared" si="57"/>
        <v>Nợ HP</v>
      </c>
    </row>
    <row r="383" spans="1:19" ht="24.75" customHeight="1">
      <c r="A383" s="54">
        <f t="shared" si="58"/>
        <v>381</v>
      </c>
      <c r="B383" s="16" t="str">
        <f t="shared" si="61"/>
        <v>349</v>
      </c>
      <c r="C383" s="54">
        <f t="shared" si="59"/>
        <v>349</v>
      </c>
      <c r="D383" s="10"/>
      <c r="E383" s="17"/>
      <c r="F383" s="18"/>
      <c r="G383" s="14"/>
      <c r="H383" s="70"/>
      <c r="I383" s="68"/>
      <c r="J383" s="72"/>
      <c r="K383" s="15" t="str">
        <f t="shared" si="62"/>
        <v/>
      </c>
      <c r="L383" s="57">
        <f t="shared" si="54"/>
        <v>0</v>
      </c>
      <c r="M383" s="79"/>
      <c r="N383" s="58" t="str">
        <f t="shared" si="63"/>
        <v/>
      </c>
      <c r="O383" s="190" t="str">
        <f t="shared" si="55"/>
        <v>Nợ HP</v>
      </c>
      <c r="P383" s="62" t="str">
        <f t="shared" si="56"/>
        <v>Nợ HP</v>
      </c>
      <c r="Q383" s="58">
        <f t="shared" si="60"/>
        <v>381</v>
      </c>
      <c r="R383" s="228" t="str">
        <f t="shared" si="57"/>
        <v>Nợ HP</v>
      </c>
    </row>
    <row r="384" spans="1:19" ht="24.75" customHeight="1">
      <c r="A384" s="54">
        <f t="shared" si="58"/>
        <v>382</v>
      </c>
      <c r="B384" s="16" t="str">
        <f t="shared" si="61"/>
        <v>350</v>
      </c>
      <c r="C384" s="54">
        <f t="shared" si="59"/>
        <v>350</v>
      </c>
      <c r="D384" s="10"/>
      <c r="E384" s="17"/>
      <c r="F384" s="18"/>
      <c r="G384" s="14"/>
      <c r="H384" s="70"/>
      <c r="I384" s="68"/>
      <c r="J384" s="72"/>
      <c r="K384" s="15" t="str">
        <f t="shared" si="62"/>
        <v/>
      </c>
      <c r="L384" s="57">
        <f t="shared" si="54"/>
        <v>0</v>
      </c>
      <c r="M384" s="79"/>
      <c r="N384" s="58" t="str">
        <f t="shared" si="63"/>
        <v/>
      </c>
      <c r="O384" s="190" t="str">
        <f t="shared" si="55"/>
        <v>Nợ HP</v>
      </c>
      <c r="P384" s="62" t="str">
        <f t="shared" si="56"/>
        <v>Nợ HP</v>
      </c>
      <c r="Q384" s="58">
        <f t="shared" si="60"/>
        <v>382</v>
      </c>
      <c r="R384" s="228" t="str">
        <f t="shared" si="57"/>
        <v>Nợ HP</v>
      </c>
    </row>
    <row r="385" spans="1:19" ht="24.75" customHeight="1">
      <c r="A385" s="54">
        <f t="shared" si="58"/>
        <v>383</v>
      </c>
      <c r="B385" s="16" t="str">
        <f t="shared" si="61"/>
        <v>351</v>
      </c>
      <c r="C385" s="54">
        <f t="shared" si="59"/>
        <v>351</v>
      </c>
      <c r="D385" s="10"/>
      <c r="E385" s="17"/>
      <c r="F385" s="18"/>
      <c r="G385" s="14"/>
      <c r="H385" s="70"/>
      <c r="I385" s="68"/>
      <c r="J385" s="72"/>
      <c r="K385" s="15" t="str">
        <f t="shared" si="62"/>
        <v/>
      </c>
      <c r="L385" s="57">
        <f t="shared" si="54"/>
        <v>0</v>
      </c>
      <c r="M385" s="79"/>
      <c r="N385" s="58" t="str">
        <f t="shared" si="63"/>
        <v/>
      </c>
      <c r="O385" s="190" t="str">
        <f t="shared" si="55"/>
        <v>Nợ HP</v>
      </c>
      <c r="P385" s="62" t="str">
        <f t="shared" si="56"/>
        <v>Nợ HP</v>
      </c>
      <c r="Q385" s="58">
        <f t="shared" si="60"/>
        <v>383</v>
      </c>
      <c r="R385" s="228" t="str">
        <f t="shared" si="57"/>
        <v>Nợ HP</v>
      </c>
    </row>
    <row r="386" spans="1:19" ht="24.75" customHeight="1">
      <c r="A386" s="54">
        <f t="shared" si="58"/>
        <v>384</v>
      </c>
      <c r="B386" s="16" t="str">
        <f t="shared" si="61"/>
        <v>352</v>
      </c>
      <c r="C386" s="54">
        <f t="shared" si="59"/>
        <v>352</v>
      </c>
      <c r="D386" s="10"/>
      <c r="E386" s="17"/>
      <c r="F386" s="18"/>
      <c r="G386" s="14"/>
      <c r="H386" s="70"/>
      <c r="I386" s="68"/>
      <c r="J386" s="72"/>
      <c r="K386" s="15" t="str">
        <f t="shared" si="62"/>
        <v/>
      </c>
      <c r="L386" s="57">
        <f t="shared" si="54"/>
        <v>0</v>
      </c>
      <c r="M386" s="79"/>
      <c r="N386" s="58" t="str">
        <f t="shared" si="63"/>
        <v/>
      </c>
      <c r="O386" s="190" t="str">
        <f t="shared" si="55"/>
        <v>Nợ HP</v>
      </c>
      <c r="P386" s="62" t="str">
        <f t="shared" si="56"/>
        <v>Nợ HP</v>
      </c>
      <c r="Q386" s="58">
        <f t="shared" si="60"/>
        <v>384</v>
      </c>
      <c r="R386" s="228" t="str">
        <f t="shared" si="57"/>
        <v>Nợ HP</v>
      </c>
    </row>
    <row r="387" spans="1:19" ht="24.75" customHeight="1">
      <c r="A387" s="54">
        <f t="shared" si="58"/>
        <v>385</v>
      </c>
      <c r="B387" s="16" t="str">
        <f t="shared" si="61"/>
        <v>353</v>
      </c>
      <c r="C387" s="54">
        <f t="shared" si="59"/>
        <v>353</v>
      </c>
      <c r="D387" s="10"/>
      <c r="E387" s="17"/>
      <c r="F387" s="18"/>
      <c r="G387" s="14"/>
      <c r="H387" s="70"/>
      <c r="I387" s="68"/>
      <c r="J387" s="72"/>
      <c r="K387" s="15" t="str">
        <f t="shared" si="62"/>
        <v/>
      </c>
      <c r="L387" s="57">
        <f t="shared" ref="L387:L450" si="64">COUNTIF($D$3:$D$1049,D387)</f>
        <v>0</v>
      </c>
      <c r="M387" s="79"/>
      <c r="N387" s="58" t="str">
        <f t="shared" si="63"/>
        <v/>
      </c>
      <c r="O387" s="190" t="str">
        <f t="shared" si="55"/>
        <v>Nợ HP</v>
      </c>
      <c r="P387" s="62" t="str">
        <f t="shared" si="56"/>
        <v>Nợ HP</v>
      </c>
      <c r="Q387" s="58">
        <f t="shared" si="60"/>
        <v>385</v>
      </c>
      <c r="R387" s="228" t="str">
        <f t="shared" si="57"/>
        <v>Nợ HP</v>
      </c>
    </row>
    <row r="388" spans="1:19" ht="24.75" customHeight="1">
      <c r="A388" s="54">
        <f t="shared" si="58"/>
        <v>386</v>
      </c>
      <c r="B388" s="16" t="str">
        <f t="shared" si="61"/>
        <v>354</v>
      </c>
      <c r="C388" s="54">
        <f t="shared" si="59"/>
        <v>354</v>
      </c>
      <c r="D388" s="10"/>
      <c r="E388" s="17"/>
      <c r="F388" s="18"/>
      <c r="G388" s="14"/>
      <c r="H388" s="70"/>
      <c r="I388" s="68"/>
      <c r="J388" s="72"/>
      <c r="K388" s="15" t="str">
        <f t="shared" si="62"/>
        <v/>
      </c>
      <c r="L388" s="57">
        <f t="shared" si="64"/>
        <v>0</v>
      </c>
      <c r="M388" s="79"/>
      <c r="N388" s="58" t="str">
        <f t="shared" si="63"/>
        <v/>
      </c>
      <c r="O388" s="190" t="str">
        <f t="shared" ref="O388:O451" si="65">R388</f>
        <v>Nợ HP</v>
      </c>
      <c r="P388" s="62" t="str">
        <f t="shared" ref="P388:P451" si="66">IF(M388&lt;&gt;0,M388,O388)</f>
        <v>Nợ HP</v>
      </c>
      <c r="Q388" s="58">
        <f t="shared" si="60"/>
        <v>386</v>
      </c>
      <c r="R388" s="228" t="str">
        <f t="shared" ref="R388:R451" si="67">IF(OR(ISNA(S388),S388=""),"Nợ HP","")</f>
        <v>Nợ HP</v>
      </c>
    </row>
    <row r="389" spans="1:19" ht="24.75" customHeight="1">
      <c r="A389" s="54">
        <f t="shared" ref="A389:A452" si="68">A388+1</f>
        <v>387</v>
      </c>
      <c r="B389" s="16" t="str">
        <f t="shared" si="61"/>
        <v>355</v>
      </c>
      <c r="C389" s="54">
        <f t="shared" ref="C389:C452" si="69">IF(H389&lt;&gt;H388,1,C388+1)</f>
        <v>355</v>
      </c>
      <c r="D389" s="10"/>
      <c r="E389" s="17"/>
      <c r="F389" s="18"/>
      <c r="G389" s="14"/>
      <c r="H389" s="70"/>
      <c r="I389" s="68"/>
      <c r="J389" s="72"/>
      <c r="K389" s="15" t="str">
        <f t="shared" si="62"/>
        <v/>
      </c>
      <c r="L389" s="57">
        <f t="shared" si="64"/>
        <v>0</v>
      </c>
      <c r="M389" s="79"/>
      <c r="N389" s="58" t="str">
        <f t="shared" si="63"/>
        <v/>
      </c>
      <c r="O389" s="190" t="str">
        <f t="shared" si="65"/>
        <v>Nợ HP</v>
      </c>
      <c r="P389" s="62" t="str">
        <f t="shared" si="66"/>
        <v>Nợ HP</v>
      </c>
      <c r="Q389" s="58">
        <f t="shared" ref="Q389:Q452" si="70">Q388+1</f>
        <v>387</v>
      </c>
      <c r="R389" s="228" t="str">
        <f t="shared" si="67"/>
        <v>Nợ HP</v>
      </c>
    </row>
    <row r="390" spans="1:19" ht="24.75" customHeight="1">
      <c r="A390" s="54">
        <f t="shared" si="68"/>
        <v>388</v>
      </c>
      <c r="B390" s="16" t="str">
        <f t="shared" si="61"/>
        <v>356</v>
      </c>
      <c r="C390" s="54">
        <f t="shared" si="69"/>
        <v>356</v>
      </c>
      <c r="D390" s="10"/>
      <c r="E390" s="17"/>
      <c r="F390" s="18"/>
      <c r="G390" s="14"/>
      <c r="H390" s="70"/>
      <c r="I390" s="68"/>
      <c r="J390" s="72"/>
      <c r="K390" s="15" t="str">
        <f t="shared" si="62"/>
        <v/>
      </c>
      <c r="L390" s="57">
        <f t="shared" si="64"/>
        <v>0</v>
      </c>
      <c r="M390" s="79"/>
      <c r="N390" s="58" t="str">
        <f t="shared" si="63"/>
        <v/>
      </c>
      <c r="O390" s="190" t="str">
        <f t="shared" si="65"/>
        <v>Nợ HP</v>
      </c>
      <c r="P390" s="62" t="str">
        <f t="shared" si="66"/>
        <v>Nợ HP</v>
      </c>
      <c r="Q390" s="58">
        <f t="shared" si="70"/>
        <v>388</v>
      </c>
      <c r="R390" s="228" t="str">
        <f t="shared" si="67"/>
        <v>Nợ HP</v>
      </c>
    </row>
    <row r="391" spans="1:19" ht="24.75" customHeight="1">
      <c r="A391" s="54">
        <f t="shared" si="68"/>
        <v>389</v>
      </c>
      <c r="B391" s="16" t="str">
        <f t="shared" si="61"/>
        <v>357</v>
      </c>
      <c r="C391" s="54">
        <f t="shared" si="69"/>
        <v>357</v>
      </c>
      <c r="D391" s="10"/>
      <c r="E391" s="17"/>
      <c r="F391" s="18"/>
      <c r="G391" s="14"/>
      <c r="H391" s="70"/>
      <c r="I391" s="68"/>
      <c r="J391" s="72"/>
      <c r="K391" s="15" t="str">
        <f t="shared" si="62"/>
        <v/>
      </c>
      <c r="L391" s="57">
        <f t="shared" si="64"/>
        <v>0</v>
      </c>
      <c r="M391" s="79"/>
      <c r="N391" s="58" t="str">
        <f t="shared" si="63"/>
        <v/>
      </c>
      <c r="O391" s="190" t="str">
        <f t="shared" si="65"/>
        <v>Nợ HP</v>
      </c>
      <c r="P391" s="62" t="str">
        <f t="shared" si="66"/>
        <v>Nợ HP</v>
      </c>
      <c r="Q391" s="58">
        <f t="shared" si="70"/>
        <v>389</v>
      </c>
      <c r="R391" s="228" t="str">
        <f t="shared" si="67"/>
        <v>Nợ HP</v>
      </c>
    </row>
    <row r="392" spans="1:19" ht="24.75" customHeight="1">
      <c r="A392" s="54">
        <f t="shared" si="68"/>
        <v>390</v>
      </c>
      <c r="B392" s="16" t="str">
        <f t="shared" si="61"/>
        <v>358</v>
      </c>
      <c r="C392" s="54">
        <f t="shared" si="69"/>
        <v>358</v>
      </c>
      <c r="D392" s="10"/>
      <c r="E392" s="17"/>
      <c r="F392" s="18"/>
      <c r="G392" s="14"/>
      <c r="H392" s="70"/>
      <c r="I392" s="68"/>
      <c r="J392" s="72"/>
      <c r="K392" s="15" t="str">
        <f t="shared" si="62"/>
        <v/>
      </c>
      <c r="L392" s="57">
        <f t="shared" si="64"/>
        <v>0</v>
      </c>
      <c r="M392" s="79"/>
      <c r="N392" s="58" t="str">
        <f t="shared" si="63"/>
        <v/>
      </c>
      <c r="O392" s="190" t="str">
        <f t="shared" si="65"/>
        <v>Nợ HP</v>
      </c>
      <c r="P392" s="62" t="str">
        <f t="shared" si="66"/>
        <v>Nợ HP</v>
      </c>
      <c r="Q392" s="58">
        <f t="shared" si="70"/>
        <v>390</v>
      </c>
      <c r="R392" s="228" t="str">
        <f t="shared" si="67"/>
        <v>Nợ HP</v>
      </c>
    </row>
    <row r="393" spans="1:19" ht="24.75" customHeight="1">
      <c r="A393" s="54">
        <f t="shared" si="68"/>
        <v>391</v>
      </c>
      <c r="B393" s="16" t="str">
        <f t="shared" si="61"/>
        <v>359</v>
      </c>
      <c r="C393" s="54">
        <f t="shared" si="69"/>
        <v>359</v>
      </c>
      <c r="D393" s="10"/>
      <c r="E393" s="17"/>
      <c r="F393" s="18"/>
      <c r="G393" s="14"/>
      <c r="H393" s="70"/>
      <c r="I393" s="68"/>
      <c r="J393" s="72"/>
      <c r="K393" s="15" t="str">
        <f t="shared" si="62"/>
        <v/>
      </c>
      <c r="L393" s="57">
        <f t="shared" si="64"/>
        <v>0</v>
      </c>
      <c r="M393" s="79"/>
      <c r="N393" s="58" t="str">
        <f t="shared" si="63"/>
        <v/>
      </c>
      <c r="O393" s="190" t="str">
        <f t="shared" si="65"/>
        <v>Nợ HP</v>
      </c>
      <c r="P393" s="62" t="str">
        <f t="shared" si="66"/>
        <v>Nợ HP</v>
      </c>
      <c r="Q393" s="58">
        <f t="shared" si="70"/>
        <v>391</v>
      </c>
      <c r="R393" s="228" t="str">
        <f t="shared" si="67"/>
        <v>Nợ HP</v>
      </c>
    </row>
    <row r="394" spans="1:19" ht="24.75" customHeight="1">
      <c r="A394" s="54">
        <f t="shared" si="68"/>
        <v>392</v>
      </c>
      <c r="B394" s="16" t="str">
        <f t="shared" si="61"/>
        <v>360</v>
      </c>
      <c r="C394" s="54">
        <f t="shared" si="69"/>
        <v>360</v>
      </c>
      <c r="D394" s="10"/>
      <c r="E394" s="17"/>
      <c r="F394" s="18"/>
      <c r="G394" s="14"/>
      <c r="H394" s="70"/>
      <c r="I394" s="68"/>
      <c r="J394" s="72"/>
      <c r="K394" s="15" t="str">
        <f t="shared" si="62"/>
        <v/>
      </c>
      <c r="L394" s="57">
        <f t="shared" si="64"/>
        <v>0</v>
      </c>
      <c r="M394" s="79"/>
      <c r="N394" s="58" t="str">
        <f t="shared" si="63"/>
        <v/>
      </c>
      <c r="O394" s="190" t="str">
        <f t="shared" si="65"/>
        <v>Nợ HP</v>
      </c>
      <c r="P394" s="62" t="str">
        <f t="shared" si="66"/>
        <v>Nợ HP</v>
      </c>
      <c r="Q394" s="58">
        <f t="shared" si="70"/>
        <v>392</v>
      </c>
      <c r="R394" s="228" t="str">
        <f t="shared" si="67"/>
        <v>Nợ HP</v>
      </c>
    </row>
    <row r="395" spans="1:19" ht="24.75" customHeight="1">
      <c r="A395" s="54">
        <f t="shared" si="68"/>
        <v>393</v>
      </c>
      <c r="B395" s="16" t="str">
        <f t="shared" ref="B395:B458" si="71">J395&amp;TEXT(C395,"00")</f>
        <v>361</v>
      </c>
      <c r="C395" s="54">
        <f t="shared" si="69"/>
        <v>361</v>
      </c>
      <c r="D395" s="10"/>
      <c r="E395" s="17"/>
      <c r="F395" s="18"/>
      <c r="G395" s="14"/>
      <c r="H395" s="70"/>
      <c r="I395" s="68"/>
      <c r="J395" s="72"/>
      <c r="K395" s="15" t="str">
        <f t="shared" si="62"/>
        <v/>
      </c>
      <c r="L395" s="57">
        <f t="shared" si="64"/>
        <v>0</v>
      </c>
      <c r="M395" s="79"/>
      <c r="N395" s="58" t="str">
        <f t="shared" si="63"/>
        <v/>
      </c>
      <c r="O395" s="190" t="str">
        <f t="shared" si="65"/>
        <v>Nợ HP</v>
      </c>
      <c r="P395" s="62" t="str">
        <f t="shared" si="66"/>
        <v>Nợ HP</v>
      </c>
      <c r="Q395" s="58">
        <f t="shared" si="70"/>
        <v>393</v>
      </c>
      <c r="R395" s="228" t="str">
        <f t="shared" si="67"/>
        <v>Nợ HP</v>
      </c>
    </row>
    <row r="396" spans="1:19" ht="24.75" customHeight="1">
      <c r="A396" s="54">
        <f t="shared" si="68"/>
        <v>394</v>
      </c>
      <c r="B396" s="16" t="str">
        <f t="shared" si="71"/>
        <v>362</v>
      </c>
      <c r="C396" s="54">
        <f t="shared" si="69"/>
        <v>362</v>
      </c>
      <c r="D396" s="10"/>
      <c r="E396" s="17"/>
      <c r="F396" s="18"/>
      <c r="G396" s="14"/>
      <c r="H396" s="70"/>
      <c r="I396" s="68"/>
      <c r="J396" s="72"/>
      <c r="K396" s="15" t="str">
        <f t="shared" si="62"/>
        <v/>
      </c>
      <c r="L396" s="57">
        <f t="shared" si="64"/>
        <v>0</v>
      </c>
      <c r="M396" s="79"/>
      <c r="N396" s="58" t="str">
        <f t="shared" si="63"/>
        <v/>
      </c>
      <c r="O396" s="190" t="str">
        <f t="shared" si="65"/>
        <v>Nợ HP</v>
      </c>
      <c r="P396" s="62" t="str">
        <f t="shared" si="66"/>
        <v>Nợ HP</v>
      </c>
      <c r="Q396" s="58">
        <f t="shared" si="70"/>
        <v>394</v>
      </c>
      <c r="R396" s="228" t="str">
        <f t="shared" si="67"/>
        <v>Nợ HP</v>
      </c>
      <c r="S396" s="233"/>
    </row>
    <row r="397" spans="1:19" ht="24.75" customHeight="1">
      <c r="A397" s="54">
        <f t="shared" si="68"/>
        <v>395</v>
      </c>
      <c r="B397" s="16" t="str">
        <f t="shared" si="71"/>
        <v>363</v>
      </c>
      <c r="C397" s="54">
        <f t="shared" si="69"/>
        <v>363</v>
      </c>
      <c r="D397" s="10"/>
      <c r="E397" s="17"/>
      <c r="F397" s="18"/>
      <c r="G397" s="14"/>
      <c r="H397" s="70"/>
      <c r="I397" s="68"/>
      <c r="J397" s="72"/>
      <c r="K397" s="15" t="str">
        <f t="shared" si="62"/>
        <v/>
      </c>
      <c r="L397" s="57">
        <f t="shared" si="64"/>
        <v>0</v>
      </c>
      <c r="M397" s="79"/>
      <c r="N397" s="58" t="str">
        <f t="shared" si="63"/>
        <v/>
      </c>
      <c r="O397" s="190" t="str">
        <f t="shared" si="65"/>
        <v>Nợ HP</v>
      </c>
      <c r="P397" s="62" t="str">
        <f t="shared" si="66"/>
        <v>Nợ HP</v>
      </c>
      <c r="Q397" s="58">
        <f t="shared" si="70"/>
        <v>395</v>
      </c>
      <c r="R397" s="228" t="str">
        <f t="shared" si="67"/>
        <v>Nợ HP</v>
      </c>
    </row>
    <row r="398" spans="1:19" ht="24.75" customHeight="1">
      <c r="A398" s="54">
        <f t="shared" si="68"/>
        <v>396</v>
      </c>
      <c r="B398" s="16" t="str">
        <f t="shared" si="71"/>
        <v>364</v>
      </c>
      <c r="C398" s="54">
        <f t="shared" si="69"/>
        <v>364</v>
      </c>
      <c r="D398" s="10"/>
      <c r="E398" s="17"/>
      <c r="F398" s="18"/>
      <c r="G398" s="14"/>
      <c r="H398" s="70"/>
      <c r="I398" s="68"/>
      <c r="J398" s="72"/>
      <c r="K398" s="15" t="str">
        <f t="shared" si="62"/>
        <v/>
      </c>
      <c r="L398" s="57">
        <f t="shared" si="64"/>
        <v>0</v>
      </c>
      <c r="M398" s="79"/>
      <c r="N398" s="58" t="str">
        <f t="shared" si="63"/>
        <v/>
      </c>
      <c r="O398" s="190" t="str">
        <f t="shared" si="65"/>
        <v>Nợ HP</v>
      </c>
      <c r="P398" s="62" t="str">
        <f t="shared" si="66"/>
        <v>Nợ HP</v>
      </c>
      <c r="Q398" s="58">
        <f t="shared" si="70"/>
        <v>396</v>
      </c>
      <c r="R398" s="228" t="str">
        <f t="shared" si="67"/>
        <v>Nợ HP</v>
      </c>
    </row>
    <row r="399" spans="1:19" ht="24.75" customHeight="1">
      <c r="A399" s="54">
        <f t="shared" si="68"/>
        <v>397</v>
      </c>
      <c r="B399" s="16" t="str">
        <f t="shared" si="71"/>
        <v>365</v>
      </c>
      <c r="C399" s="54">
        <f t="shared" si="69"/>
        <v>365</v>
      </c>
      <c r="D399" s="10"/>
      <c r="E399" s="17"/>
      <c r="F399" s="18"/>
      <c r="G399" s="14"/>
      <c r="H399" s="70"/>
      <c r="I399" s="68"/>
      <c r="J399" s="72"/>
      <c r="K399" s="15" t="str">
        <f t="shared" si="62"/>
        <v/>
      </c>
      <c r="L399" s="57">
        <f t="shared" si="64"/>
        <v>0</v>
      </c>
      <c r="M399" s="79"/>
      <c r="N399" s="58" t="str">
        <f t="shared" si="63"/>
        <v/>
      </c>
      <c r="O399" s="190" t="str">
        <f t="shared" si="65"/>
        <v>Nợ HP</v>
      </c>
      <c r="P399" s="62" t="str">
        <f t="shared" si="66"/>
        <v>Nợ HP</v>
      </c>
      <c r="Q399" s="58">
        <f t="shared" si="70"/>
        <v>397</v>
      </c>
      <c r="R399" s="228" t="str">
        <f t="shared" si="67"/>
        <v>Nợ HP</v>
      </c>
    </row>
    <row r="400" spans="1:19" ht="24.75" customHeight="1">
      <c r="A400" s="54">
        <f t="shared" si="68"/>
        <v>398</v>
      </c>
      <c r="B400" s="16" t="str">
        <f t="shared" si="71"/>
        <v>366</v>
      </c>
      <c r="C400" s="54">
        <f t="shared" si="69"/>
        <v>366</v>
      </c>
      <c r="D400" s="10"/>
      <c r="E400" s="17"/>
      <c r="F400" s="18"/>
      <c r="G400" s="14"/>
      <c r="H400" s="70"/>
      <c r="I400" s="68"/>
      <c r="J400" s="72"/>
      <c r="K400" s="73" t="str">
        <f>I400&amp;J400</f>
        <v/>
      </c>
      <c r="L400" s="74">
        <f t="shared" si="64"/>
        <v>0</v>
      </c>
      <c r="M400" s="79"/>
      <c r="N400" s="58" t="str">
        <f t="shared" si="63"/>
        <v/>
      </c>
      <c r="O400" s="190" t="str">
        <f t="shared" si="65"/>
        <v>Nợ HP</v>
      </c>
      <c r="P400" s="62" t="str">
        <f t="shared" si="66"/>
        <v>Nợ HP</v>
      </c>
      <c r="Q400" s="58">
        <f t="shared" si="70"/>
        <v>398</v>
      </c>
      <c r="R400" s="228" t="str">
        <f t="shared" si="67"/>
        <v>Nợ HP</v>
      </c>
    </row>
    <row r="401" spans="1:18" ht="24.75" customHeight="1">
      <c r="A401" s="54">
        <f t="shared" si="68"/>
        <v>399</v>
      </c>
      <c r="B401" s="16" t="str">
        <f t="shared" si="71"/>
        <v>367</v>
      </c>
      <c r="C401" s="54">
        <f t="shared" si="69"/>
        <v>367</v>
      </c>
      <c r="D401" s="10"/>
      <c r="E401" s="17"/>
      <c r="F401" s="18"/>
      <c r="G401" s="14"/>
      <c r="H401" s="70"/>
      <c r="I401" s="68"/>
      <c r="J401" s="72"/>
      <c r="K401" s="73" t="str">
        <f>I401&amp;J401</f>
        <v/>
      </c>
      <c r="L401" s="74">
        <f t="shared" si="64"/>
        <v>0</v>
      </c>
      <c r="M401" s="79"/>
      <c r="N401" s="58" t="str">
        <f t="shared" si="63"/>
        <v/>
      </c>
      <c r="O401" s="190" t="str">
        <f t="shared" si="65"/>
        <v>Nợ HP</v>
      </c>
      <c r="P401" s="62" t="str">
        <f t="shared" si="66"/>
        <v>Nợ HP</v>
      </c>
      <c r="Q401" s="58">
        <f t="shared" si="70"/>
        <v>399</v>
      </c>
      <c r="R401" s="228" t="str">
        <f t="shared" si="67"/>
        <v>Nợ HP</v>
      </c>
    </row>
    <row r="402" spans="1:18" ht="24.75" customHeight="1">
      <c r="A402" s="54">
        <f t="shared" si="68"/>
        <v>400</v>
      </c>
      <c r="B402" s="16" t="str">
        <f t="shared" si="71"/>
        <v>368</v>
      </c>
      <c r="C402" s="54">
        <f t="shared" si="69"/>
        <v>368</v>
      </c>
      <c r="D402" s="10"/>
      <c r="E402" s="17"/>
      <c r="F402" s="18"/>
      <c r="G402" s="14"/>
      <c r="H402" s="70"/>
      <c r="I402" s="68"/>
      <c r="J402" s="72"/>
      <c r="K402" s="15" t="str">
        <f t="shared" si="62"/>
        <v/>
      </c>
      <c r="L402" s="57">
        <f t="shared" si="64"/>
        <v>0</v>
      </c>
      <c r="M402" s="79"/>
      <c r="N402" s="58" t="str">
        <f t="shared" si="63"/>
        <v/>
      </c>
      <c r="O402" s="190" t="str">
        <f t="shared" si="65"/>
        <v>Nợ HP</v>
      </c>
      <c r="P402" s="62" t="str">
        <f t="shared" si="66"/>
        <v>Nợ HP</v>
      </c>
      <c r="Q402" s="58">
        <f t="shared" si="70"/>
        <v>400</v>
      </c>
      <c r="R402" s="228" t="str">
        <f t="shared" si="67"/>
        <v>Nợ HP</v>
      </c>
    </row>
    <row r="403" spans="1:18" ht="24.75" customHeight="1">
      <c r="A403" s="54">
        <f t="shared" si="68"/>
        <v>401</v>
      </c>
      <c r="B403" s="16" t="str">
        <f t="shared" si="71"/>
        <v>369</v>
      </c>
      <c r="C403" s="54">
        <f t="shared" si="69"/>
        <v>369</v>
      </c>
      <c r="D403" s="10"/>
      <c r="E403" s="17"/>
      <c r="F403" s="18"/>
      <c r="G403" s="14"/>
      <c r="H403" s="70"/>
      <c r="I403" s="68"/>
      <c r="J403" s="72"/>
      <c r="K403" s="15" t="str">
        <f t="shared" si="62"/>
        <v/>
      </c>
      <c r="L403" s="57">
        <f t="shared" si="64"/>
        <v>0</v>
      </c>
      <c r="M403" s="79"/>
      <c r="N403" s="58" t="str">
        <f t="shared" si="63"/>
        <v/>
      </c>
      <c r="O403" s="190" t="str">
        <f t="shared" si="65"/>
        <v>Nợ HP</v>
      </c>
      <c r="P403" s="62" t="str">
        <f t="shared" si="66"/>
        <v>Nợ HP</v>
      </c>
      <c r="Q403" s="58">
        <f t="shared" si="70"/>
        <v>401</v>
      </c>
      <c r="R403" s="228" t="str">
        <f t="shared" si="67"/>
        <v>Nợ HP</v>
      </c>
    </row>
    <row r="404" spans="1:18" ht="24.75" customHeight="1">
      <c r="A404" s="54">
        <f t="shared" si="68"/>
        <v>402</v>
      </c>
      <c r="B404" s="16" t="str">
        <f t="shared" si="71"/>
        <v>370</v>
      </c>
      <c r="C404" s="54">
        <f t="shared" si="69"/>
        <v>370</v>
      </c>
      <c r="D404" s="10"/>
      <c r="E404" s="17"/>
      <c r="F404" s="18"/>
      <c r="G404" s="14"/>
      <c r="H404" s="70"/>
      <c r="I404" s="68"/>
      <c r="J404" s="72"/>
      <c r="K404" s="15" t="str">
        <f t="shared" si="62"/>
        <v/>
      </c>
      <c r="L404" s="57">
        <f t="shared" si="64"/>
        <v>0</v>
      </c>
      <c r="M404" s="79"/>
      <c r="N404" s="58" t="str">
        <f t="shared" si="63"/>
        <v/>
      </c>
      <c r="O404" s="190" t="str">
        <f t="shared" si="65"/>
        <v>Nợ HP</v>
      </c>
      <c r="P404" s="62" t="str">
        <f t="shared" si="66"/>
        <v>Nợ HP</v>
      </c>
      <c r="Q404" s="58">
        <f t="shared" si="70"/>
        <v>402</v>
      </c>
      <c r="R404" s="228" t="str">
        <f t="shared" si="67"/>
        <v>Nợ HP</v>
      </c>
    </row>
    <row r="405" spans="1:18" ht="24.75" customHeight="1">
      <c r="A405" s="54">
        <f t="shared" si="68"/>
        <v>403</v>
      </c>
      <c r="B405" s="16" t="str">
        <f t="shared" si="71"/>
        <v>371</v>
      </c>
      <c r="C405" s="54">
        <f t="shared" si="69"/>
        <v>371</v>
      </c>
      <c r="D405" s="10"/>
      <c r="E405" s="17"/>
      <c r="F405" s="18"/>
      <c r="G405" s="14"/>
      <c r="H405" s="70"/>
      <c r="I405" s="68"/>
      <c r="J405" s="72"/>
      <c r="K405" s="15" t="str">
        <f t="shared" si="62"/>
        <v/>
      </c>
      <c r="L405" s="57">
        <f t="shared" si="64"/>
        <v>0</v>
      </c>
      <c r="M405" s="79"/>
      <c r="N405" s="58" t="str">
        <f t="shared" si="63"/>
        <v/>
      </c>
      <c r="O405" s="190" t="str">
        <f t="shared" si="65"/>
        <v>Nợ HP</v>
      </c>
      <c r="P405" s="62" t="str">
        <f t="shared" si="66"/>
        <v>Nợ HP</v>
      </c>
      <c r="Q405" s="58">
        <f t="shared" si="70"/>
        <v>403</v>
      </c>
      <c r="R405" s="228" t="str">
        <f t="shared" si="67"/>
        <v>Nợ HP</v>
      </c>
    </row>
    <row r="406" spans="1:18" ht="24.75" customHeight="1">
      <c r="A406" s="54">
        <f t="shared" si="68"/>
        <v>404</v>
      </c>
      <c r="B406" s="16" t="str">
        <f t="shared" si="71"/>
        <v>372</v>
      </c>
      <c r="C406" s="54">
        <f t="shared" si="69"/>
        <v>372</v>
      </c>
      <c r="D406" s="10"/>
      <c r="E406" s="17"/>
      <c r="F406" s="18"/>
      <c r="G406" s="14"/>
      <c r="H406" s="70"/>
      <c r="I406" s="68"/>
      <c r="J406" s="72"/>
      <c r="K406" s="15" t="str">
        <f t="shared" si="62"/>
        <v/>
      </c>
      <c r="L406" s="57">
        <f t="shared" si="64"/>
        <v>0</v>
      </c>
      <c r="M406" s="79"/>
      <c r="N406" s="58" t="str">
        <f t="shared" si="63"/>
        <v/>
      </c>
      <c r="O406" s="190" t="str">
        <f t="shared" si="65"/>
        <v>Nợ HP</v>
      </c>
      <c r="P406" s="62" t="str">
        <f t="shared" si="66"/>
        <v>Nợ HP</v>
      </c>
      <c r="Q406" s="58">
        <f t="shared" si="70"/>
        <v>404</v>
      </c>
      <c r="R406" s="228" t="str">
        <f t="shared" si="67"/>
        <v>Nợ HP</v>
      </c>
    </row>
    <row r="407" spans="1:18" ht="24.75" customHeight="1">
      <c r="A407" s="54">
        <f t="shared" si="68"/>
        <v>405</v>
      </c>
      <c r="B407" s="16" t="str">
        <f t="shared" si="71"/>
        <v>373</v>
      </c>
      <c r="C407" s="54">
        <f t="shared" si="69"/>
        <v>373</v>
      </c>
      <c r="D407" s="10"/>
      <c r="E407" s="17"/>
      <c r="F407" s="18"/>
      <c r="G407" s="14"/>
      <c r="H407" s="70"/>
      <c r="I407" s="68"/>
      <c r="J407" s="72"/>
      <c r="K407" s="15" t="str">
        <f t="shared" si="62"/>
        <v/>
      </c>
      <c r="L407" s="57">
        <f t="shared" si="64"/>
        <v>0</v>
      </c>
      <c r="M407" s="79"/>
      <c r="N407" s="58" t="str">
        <f t="shared" si="63"/>
        <v/>
      </c>
      <c r="O407" s="190" t="str">
        <f t="shared" si="65"/>
        <v>Nợ HP</v>
      </c>
      <c r="P407" s="62" t="str">
        <f t="shared" si="66"/>
        <v>Nợ HP</v>
      </c>
      <c r="Q407" s="58">
        <f t="shared" si="70"/>
        <v>405</v>
      </c>
      <c r="R407" s="228" t="str">
        <f t="shared" si="67"/>
        <v>Nợ HP</v>
      </c>
    </row>
    <row r="408" spans="1:18" ht="24.75" customHeight="1">
      <c r="A408" s="54">
        <f t="shared" si="68"/>
        <v>406</v>
      </c>
      <c r="B408" s="16" t="str">
        <f t="shared" si="71"/>
        <v>374</v>
      </c>
      <c r="C408" s="54">
        <f t="shared" si="69"/>
        <v>374</v>
      </c>
      <c r="D408" s="10"/>
      <c r="E408" s="17"/>
      <c r="F408" s="18"/>
      <c r="G408" s="14"/>
      <c r="H408" s="70"/>
      <c r="I408" s="68"/>
      <c r="J408" s="72"/>
      <c r="K408" s="15" t="str">
        <f t="shared" si="62"/>
        <v/>
      </c>
      <c r="L408" s="57">
        <f t="shared" si="64"/>
        <v>0</v>
      </c>
      <c r="M408" s="79"/>
      <c r="N408" s="58" t="str">
        <f t="shared" si="63"/>
        <v/>
      </c>
      <c r="O408" s="190" t="str">
        <f t="shared" si="65"/>
        <v>Nợ HP</v>
      </c>
      <c r="P408" s="62" t="str">
        <f t="shared" si="66"/>
        <v>Nợ HP</v>
      </c>
      <c r="Q408" s="58">
        <f t="shared" si="70"/>
        <v>406</v>
      </c>
      <c r="R408" s="228" t="str">
        <f t="shared" si="67"/>
        <v>Nợ HP</v>
      </c>
    </row>
    <row r="409" spans="1:18" ht="24.75" customHeight="1">
      <c r="A409" s="54">
        <f t="shared" si="68"/>
        <v>407</v>
      </c>
      <c r="B409" s="16" t="str">
        <f t="shared" si="71"/>
        <v>375</v>
      </c>
      <c r="C409" s="54">
        <f t="shared" si="69"/>
        <v>375</v>
      </c>
      <c r="D409" s="10"/>
      <c r="E409" s="17"/>
      <c r="F409" s="18"/>
      <c r="G409" s="14"/>
      <c r="H409" s="70"/>
      <c r="I409" s="68"/>
      <c r="J409" s="72"/>
      <c r="K409" s="15" t="str">
        <f t="shared" si="62"/>
        <v/>
      </c>
      <c r="L409" s="57">
        <f t="shared" si="64"/>
        <v>0</v>
      </c>
      <c r="M409" s="79"/>
      <c r="N409" s="58" t="str">
        <f t="shared" si="63"/>
        <v/>
      </c>
      <c r="O409" s="190" t="str">
        <f t="shared" si="65"/>
        <v>Nợ HP</v>
      </c>
      <c r="P409" s="62" t="str">
        <f t="shared" si="66"/>
        <v>Nợ HP</v>
      </c>
      <c r="Q409" s="58">
        <f t="shared" si="70"/>
        <v>407</v>
      </c>
      <c r="R409" s="228" t="str">
        <f t="shared" si="67"/>
        <v>Nợ HP</v>
      </c>
    </row>
    <row r="410" spans="1:18" ht="24.75" customHeight="1">
      <c r="A410" s="54">
        <f t="shared" si="68"/>
        <v>408</v>
      </c>
      <c r="B410" s="16" t="str">
        <f t="shared" si="71"/>
        <v>376</v>
      </c>
      <c r="C410" s="54">
        <f t="shared" si="69"/>
        <v>376</v>
      </c>
      <c r="D410" s="10"/>
      <c r="E410" s="17"/>
      <c r="F410" s="18"/>
      <c r="G410" s="14"/>
      <c r="H410" s="70"/>
      <c r="I410" s="68"/>
      <c r="J410" s="72"/>
      <c r="K410" s="15" t="str">
        <f t="shared" si="62"/>
        <v/>
      </c>
      <c r="L410" s="57">
        <f t="shared" si="64"/>
        <v>0</v>
      </c>
      <c r="M410" s="79"/>
      <c r="N410" s="58" t="str">
        <f t="shared" si="63"/>
        <v/>
      </c>
      <c r="O410" s="190" t="str">
        <f t="shared" si="65"/>
        <v>Nợ HP</v>
      </c>
      <c r="P410" s="62" t="str">
        <f t="shared" si="66"/>
        <v>Nợ HP</v>
      </c>
      <c r="Q410" s="58">
        <f t="shared" si="70"/>
        <v>408</v>
      </c>
      <c r="R410" s="228" t="str">
        <f t="shared" si="67"/>
        <v>Nợ HP</v>
      </c>
    </row>
    <row r="411" spans="1:18" ht="24.75" customHeight="1">
      <c r="A411" s="54">
        <f t="shared" si="68"/>
        <v>409</v>
      </c>
      <c r="B411" s="16" t="str">
        <f t="shared" si="71"/>
        <v>377</v>
      </c>
      <c r="C411" s="54">
        <f t="shared" si="69"/>
        <v>377</v>
      </c>
      <c r="D411" s="10"/>
      <c r="E411" s="17"/>
      <c r="F411" s="18"/>
      <c r="G411" s="14"/>
      <c r="H411" s="70"/>
      <c r="I411" s="68"/>
      <c r="J411" s="72"/>
      <c r="K411" s="15" t="str">
        <f t="shared" si="62"/>
        <v/>
      </c>
      <c r="L411" s="57">
        <f t="shared" si="64"/>
        <v>0</v>
      </c>
      <c r="M411" s="79"/>
      <c r="N411" s="58" t="str">
        <f t="shared" si="63"/>
        <v/>
      </c>
      <c r="O411" s="190" t="str">
        <f t="shared" si="65"/>
        <v>Nợ HP</v>
      </c>
      <c r="P411" s="62" t="str">
        <f t="shared" si="66"/>
        <v>Nợ HP</v>
      </c>
      <c r="Q411" s="58">
        <f t="shared" si="70"/>
        <v>409</v>
      </c>
      <c r="R411" s="228" t="str">
        <f t="shared" si="67"/>
        <v>Nợ HP</v>
      </c>
    </row>
    <row r="412" spans="1:18" ht="24.75" customHeight="1">
      <c r="A412" s="54">
        <f t="shared" si="68"/>
        <v>410</v>
      </c>
      <c r="B412" s="16" t="str">
        <f t="shared" si="71"/>
        <v>378</v>
      </c>
      <c r="C412" s="54">
        <f t="shared" si="69"/>
        <v>378</v>
      </c>
      <c r="D412" s="10"/>
      <c r="E412" s="17"/>
      <c r="F412" s="18"/>
      <c r="G412" s="14"/>
      <c r="H412" s="70"/>
      <c r="I412" s="68"/>
      <c r="J412" s="72"/>
      <c r="K412" s="15" t="str">
        <f t="shared" si="62"/>
        <v/>
      </c>
      <c r="L412" s="57">
        <f t="shared" si="64"/>
        <v>0</v>
      </c>
      <c r="M412" s="79"/>
      <c r="N412" s="58" t="str">
        <f t="shared" si="63"/>
        <v/>
      </c>
      <c r="O412" s="190" t="str">
        <f t="shared" si="65"/>
        <v>Nợ HP</v>
      </c>
      <c r="P412" s="62" t="str">
        <f t="shared" si="66"/>
        <v>Nợ HP</v>
      </c>
      <c r="Q412" s="58">
        <f t="shared" si="70"/>
        <v>410</v>
      </c>
      <c r="R412" s="228" t="str">
        <f t="shared" si="67"/>
        <v>Nợ HP</v>
      </c>
    </row>
    <row r="413" spans="1:18" ht="24.75" customHeight="1">
      <c r="A413" s="54">
        <f t="shared" si="68"/>
        <v>411</v>
      </c>
      <c r="B413" s="16" t="str">
        <f t="shared" si="71"/>
        <v>379</v>
      </c>
      <c r="C413" s="54">
        <f t="shared" si="69"/>
        <v>379</v>
      </c>
      <c r="D413" s="10"/>
      <c r="E413" s="17"/>
      <c r="F413" s="18"/>
      <c r="G413" s="14"/>
      <c r="H413" s="70"/>
      <c r="I413" s="68"/>
      <c r="J413" s="72"/>
      <c r="K413" s="15" t="str">
        <f t="shared" si="62"/>
        <v/>
      </c>
      <c r="L413" s="57">
        <f t="shared" si="64"/>
        <v>0</v>
      </c>
      <c r="M413" s="79"/>
      <c r="N413" s="58" t="str">
        <f t="shared" si="63"/>
        <v/>
      </c>
      <c r="O413" s="190" t="str">
        <f t="shared" si="65"/>
        <v>Nợ HP</v>
      </c>
      <c r="P413" s="62" t="str">
        <f t="shared" si="66"/>
        <v>Nợ HP</v>
      </c>
      <c r="Q413" s="58">
        <f t="shared" si="70"/>
        <v>411</v>
      </c>
      <c r="R413" s="228" t="str">
        <f t="shared" si="67"/>
        <v>Nợ HP</v>
      </c>
    </row>
    <row r="414" spans="1:18" ht="24.75" customHeight="1">
      <c r="A414" s="54">
        <f t="shared" si="68"/>
        <v>412</v>
      </c>
      <c r="B414" s="16" t="str">
        <f t="shared" si="71"/>
        <v>380</v>
      </c>
      <c r="C414" s="54">
        <f t="shared" si="69"/>
        <v>380</v>
      </c>
      <c r="D414" s="10"/>
      <c r="E414" s="17"/>
      <c r="F414" s="18"/>
      <c r="G414" s="14"/>
      <c r="H414" s="70"/>
      <c r="I414" s="68"/>
      <c r="J414" s="72"/>
      <c r="K414" s="15" t="str">
        <f t="shared" si="62"/>
        <v/>
      </c>
      <c r="L414" s="57">
        <f t="shared" si="64"/>
        <v>0</v>
      </c>
      <c r="M414" s="79"/>
      <c r="N414" s="58" t="str">
        <f t="shared" si="63"/>
        <v/>
      </c>
      <c r="O414" s="190" t="str">
        <f t="shared" si="65"/>
        <v>Nợ HP</v>
      </c>
      <c r="P414" s="62" t="str">
        <f t="shared" si="66"/>
        <v>Nợ HP</v>
      </c>
      <c r="Q414" s="58">
        <f t="shared" si="70"/>
        <v>412</v>
      </c>
      <c r="R414" s="228" t="str">
        <f t="shared" si="67"/>
        <v>Nợ HP</v>
      </c>
    </row>
    <row r="415" spans="1:18" ht="24.75" customHeight="1">
      <c r="A415" s="54">
        <f t="shared" si="68"/>
        <v>413</v>
      </c>
      <c r="B415" s="16" t="str">
        <f t="shared" si="71"/>
        <v>381</v>
      </c>
      <c r="C415" s="54">
        <f t="shared" si="69"/>
        <v>381</v>
      </c>
      <c r="D415" s="10"/>
      <c r="E415" s="17"/>
      <c r="F415" s="18"/>
      <c r="G415" s="14"/>
      <c r="H415" s="70"/>
      <c r="I415" s="68"/>
      <c r="J415" s="72"/>
      <c r="K415" s="15" t="str">
        <f t="shared" si="62"/>
        <v/>
      </c>
      <c r="L415" s="57">
        <f t="shared" si="64"/>
        <v>0</v>
      </c>
      <c r="M415" s="79"/>
      <c r="N415" s="58" t="str">
        <f t="shared" si="63"/>
        <v/>
      </c>
      <c r="O415" s="190" t="str">
        <f t="shared" si="65"/>
        <v>Nợ HP</v>
      </c>
      <c r="P415" s="62" t="str">
        <f t="shared" si="66"/>
        <v>Nợ HP</v>
      </c>
      <c r="Q415" s="58">
        <f t="shared" si="70"/>
        <v>413</v>
      </c>
      <c r="R415" s="228" t="str">
        <f t="shared" si="67"/>
        <v>Nợ HP</v>
      </c>
    </row>
    <row r="416" spans="1:18" ht="24.75" customHeight="1">
      <c r="A416" s="54">
        <f t="shared" si="68"/>
        <v>414</v>
      </c>
      <c r="B416" s="16" t="str">
        <f t="shared" si="71"/>
        <v>382</v>
      </c>
      <c r="C416" s="54">
        <f t="shared" si="69"/>
        <v>382</v>
      </c>
      <c r="D416" s="10"/>
      <c r="E416" s="17"/>
      <c r="F416" s="18"/>
      <c r="G416" s="14"/>
      <c r="H416" s="70"/>
      <c r="I416" s="68"/>
      <c r="J416" s="72"/>
      <c r="K416" s="15" t="str">
        <f t="shared" si="62"/>
        <v/>
      </c>
      <c r="L416" s="57">
        <f t="shared" si="64"/>
        <v>0</v>
      </c>
      <c r="M416" s="79"/>
      <c r="N416" s="58" t="str">
        <f t="shared" si="63"/>
        <v/>
      </c>
      <c r="O416" s="190" t="str">
        <f t="shared" si="65"/>
        <v>Nợ HP</v>
      </c>
      <c r="P416" s="62" t="str">
        <f t="shared" si="66"/>
        <v>Nợ HP</v>
      </c>
      <c r="Q416" s="58">
        <f t="shared" si="70"/>
        <v>414</v>
      </c>
      <c r="R416" s="228" t="str">
        <f t="shared" si="67"/>
        <v>Nợ HP</v>
      </c>
    </row>
    <row r="417" spans="1:18" ht="24.75" customHeight="1">
      <c r="A417" s="54">
        <f t="shared" si="68"/>
        <v>415</v>
      </c>
      <c r="B417" s="16" t="str">
        <f t="shared" si="71"/>
        <v>383</v>
      </c>
      <c r="C417" s="54">
        <f t="shared" si="69"/>
        <v>383</v>
      </c>
      <c r="D417" s="10"/>
      <c r="E417" s="17"/>
      <c r="F417" s="18"/>
      <c r="G417" s="14"/>
      <c r="H417" s="70"/>
      <c r="I417" s="68"/>
      <c r="J417" s="72"/>
      <c r="K417" s="15" t="str">
        <f t="shared" si="62"/>
        <v/>
      </c>
      <c r="L417" s="57">
        <f t="shared" si="64"/>
        <v>0</v>
      </c>
      <c r="M417" s="79"/>
      <c r="N417" s="58" t="str">
        <f t="shared" si="63"/>
        <v/>
      </c>
      <c r="O417" s="190" t="str">
        <f t="shared" si="65"/>
        <v>Nợ HP</v>
      </c>
      <c r="P417" s="62" t="str">
        <f t="shared" si="66"/>
        <v>Nợ HP</v>
      </c>
      <c r="Q417" s="58">
        <f t="shared" si="70"/>
        <v>415</v>
      </c>
      <c r="R417" s="228" t="str">
        <f t="shared" si="67"/>
        <v>Nợ HP</v>
      </c>
    </row>
    <row r="418" spans="1:18" ht="24.75" customHeight="1">
      <c r="A418" s="54">
        <f t="shared" si="68"/>
        <v>416</v>
      </c>
      <c r="B418" s="16" t="str">
        <f t="shared" si="71"/>
        <v>384</v>
      </c>
      <c r="C418" s="54">
        <f t="shared" si="69"/>
        <v>384</v>
      </c>
      <c r="D418" s="10"/>
      <c r="E418" s="17"/>
      <c r="F418" s="18"/>
      <c r="G418" s="14"/>
      <c r="H418" s="70"/>
      <c r="I418" s="68"/>
      <c r="J418" s="72"/>
      <c r="K418" s="15" t="str">
        <f t="shared" si="62"/>
        <v/>
      </c>
      <c r="L418" s="57">
        <f t="shared" si="64"/>
        <v>0</v>
      </c>
      <c r="M418" s="79"/>
      <c r="N418" s="58" t="str">
        <f t="shared" si="63"/>
        <v/>
      </c>
      <c r="O418" s="190" t="str">
        <f t="shared" si="65"/>
        <v>Nợ HP</v>
      </c>
      <c r="P418" s="62" t="str">
        <f t="shared" si="66"/>
        <v>Nợ HP</v>
      </c>
      <c r="Q418" s="58">
        <f t="shared" si="70"/>
        <v>416</v>
      </c>
      <c r="R418" s="228" t="str">
        <f t="shared" si="67"/>
        <v>Nợ HP</v>
      </c>
    </row>
    <row r="419" spans="1:18" ht="24.75" customHeight="1">
      <c r="A419" s="54">
        <f t="shared" si="68"/>
        <v>417</v>
      </c>
      <c r="B419" s="16" t="str">
        <f t="shared" si="71"/>
        <v>385</v>
      </c>
      <c r="C419" s="54">
        <f t="shared" si="69"/>
        <v>385</v>
      </c>
      <c r="D419" s="10"/>
      <c r="E419" s="17"/>
      <c r="F419" s="18"/>
      <c r="G419" s="14"/>
      <c r="H419" s="70"/>
      <c r="I419" s="68"/>
      <c r="J419" s="72"/>
      <c r="K419" s="15" t="str">
        <f t="shared" si="62"/>
        <v/>
      </c>
      <c r="L419" s="57">
        <f t="shared" si="64"/>
        <v>0</v>
      </c>
      <c r="M419" s="79"/>
      <c r="N419" s="58" t="str">
        <f t="shared" si="63"/>
        <v/>
      </c>
      <c r="O419" s="190" t="str">
        <f t="shared" si="65"/>
        <v>Nợ HP</v>
      </c>
      <c r="P419" s="62" t="str">
        <f t="shared" si="66"/>
        <v>Nợ HP</v>
      </c>
      <c r="Q419" s="58">
        <f t="shared" si="70"/>
        <v>417</v>
      </c>
      <c r="R419" s="228" t="str">
        <f t="shared" si="67"/>
        <v>Nợ HP</v>
      </c>
    </row>
    <row r="420" spans="1:18" ht="24.75" customHeight="1">
      <c r="A420" s="54">
        <f t="shared" si="68"/>
        <v>418</v>
      </c>
      <c r="B420" s="16" t="str">
        <f t="shared" si="71"/>
        <v>386</v>
      </c>
      <c r="C420" s="54">
        <f t="shared" si="69"/>
        <v>386</v>
      </c>
      <c r="D420" s="10"/>
      <c r="E420" s="17"/>
      <c r="F420" s="18"/>
      <c r="G420" s="14"/>
      <c r="H420" s="70"/>
      <c r="I420" s="68"/>
      <c r="J420" s="72"/>
      <c r="K420" s="15" t="str">
        <f t="shared" si="62"/>
        <v/>
      </c>
      <c r="L420" s="57">
        <f t="shared" si="64"/>
        <v>0</v>
      </c>
      <c r="M420" s="79"/>
      <c r="N420" s="58" t="str">
        <f t="shared" si="63"/>
        <v/>
      </c>
      <c r="O420" s="190" t="str">
        <f t="shared" si="65"/>
        <v>Nợ HP</v>
      </c>
      <c r="P420" s="62" t="str">
        <f t="shared" si="66"/>
        <v>Nợ HP</v>
      </c>
      <c r="Q420" s="58">
        <f t="shared" si="70"/>
        <v>418</v>
      </c>
      <c r="R420" s="228" t="str">
        <f t="shared" si="67"/>
        <v>Nợ HP</v>
      </c>
    </row>
    <row r="421" spans="1:18" ht="24.75" customHeight="1">
      <c r="A421" s="54">
        <f t="shared" si="68"/>
        <v>419</v>
      </c>
      <c r="B421" s="16" t="str">
        <f t="shared" si="71"/>
        <v>387</v>
      </c>
      <c r="C421" s="54">
        <f t="shared" si="69"/>
        <v>387</v>
      </c>
      <c r="D421" s="10"/>
      <c r="E421" s="17"/>
      <c r="F421" s="18"/>
      <c r="G421" s="14"/>
      <c r="H421" s="70"/>
      <c r="I421" s="68"/>
      <c r="J421" s="72"/>
      <c r="K421" s="15" t="str">
        <f t="shared" si="62"/>
        <v/>
      </c>
      <c r="L421" s="57">
        <f t="shared" si="64"/>
        <v>0</v>
      </c>
      <c r="M421" s="79"/>
      <c r="N421" s="58" t="str">
        <f t="shared" si="63"/>
        <v/>
      </c>
      <c r="O421" s="190" t="str">
        <f t="shared" si="65"/>
        <v>Nợ HP</v>
      </c>
      <c r="P421" s="62" t="str">
        <f t="shared" si="66"/>
        <v>Nợ HP</v>
      </c>
      <c r="Q421" s="58">
        <f t="shared" si="70"/>
        <v>419</v>
      </c>
      <c r="R421" s="228" t="str">
        <f t="shared" si="67"/>
        <v>Nợ HP</v>
      </c>
    </row>
    <row r="422" spans="1:18" ht="24.75" customHeight="1">
      <c r="A422" s="54">
        <f t="shared" si="68"/>
        <v>420</v>
      </c>
      <c r="B422" s="16" t="str">
        <f t="shared" si="71"/>
        <v>388</v>
      </c>
      <c r="C422" s="54">
        <f t="shared" si="69"/>
        <v>388</v>
      </c>
      <c r="D422" s="10"/>
      <c r="E422" s="17"/>
      <c r="F422" s="18"/>
      <c r="G422" s="14"/>
      <c r="H422" s="70"/>
      <c r="I422" s="68"/>
      <c r="J422" s="72"/>
      <c r="K422" s="15" t="str">
        <f t="shared" si="62"/>
        <v/>
      </c>
      <c r="L422" s="57">
        <f t="shared" si="64"/>
        <v>0</v>
      </c>
      <c r="M422" s="79"/>
      <c r="N422" s="58" t="str">
        <f t="shared" si="63"/>
        <v/>
      </c>
      <c r="O422" s="190" t="str">
        <f t="shared" si="65"/>
        <v>Nợ HP</v>
      </c>
      <c r="P422" s="62" t="str">
        <f t="shared" si="66"/>
        <v>Nợ HP</v>
      </c>
      <c r="Q422" s="58">
        <f t="shared" si="70"/>
        <v>420</v>
      </c>
      <c r="R422" s="228" t="str">
        <f t="shared" si="67"/>
        <v>Nợ HP</v>
      </c>
    </row>
    <row r="423" spans="1:18" ht="24.75" customHeight="1">
      <c r="A423" s="54">
        <f t="shared" si="68"/>
        <v>421</v>
      </c>
      <c r="B423" s="16" t="str">
        <f t="shared" si="71"/>
        <v>389</v>
      </c>
      <c r="C423" s="54">
        <f t="shared" si="69"/>
        <v>389</v>
      </c>
      <c r="D423" s="10"/>
      <c r="E423" s="17"/>
      <c r="F423" s="18"/>
      <c r="G423" s="14"/>
      <c r="H423" s="70"/>
      <c r="I423" s="68"/>
      <c r="J423" s="72"/>
      <c r="K423" s="15" t="str">
        <f t="shared" si="62"/>
        <v/>
      </c>
      <c r="L423" s="57">
        <f t="shared" si="64"/>
        <v>0</v>
      </c>
      <c r="M423" s="79"/>
      <c r="N423" s="58" t="str">
        <f t="shared" si="63"/>
        <v/>
      </c>
      <c r="O423" s="190" t="str">
        <f t="shared" si="65"/>
        <v>Nợ HP</v>
      </c>
      <c r="P423" s="62" t="str">
        <f t="shared" si="66"/>
        <v>Nợ HP</v>
      </c>
      <c r="Q423" s="58">
        <f t="shared" si="70"/>
        <v>421</v>
      </c>
      <c r="R423" s="228" t="str">
        <f t="shared" si="67"/>
        <v>Nợ HP</v>
      </c>
    </row>
    <row r="424" spans="1:18" ht="24.75" customHeight="1">
      <c r="A424" s="54">
        <f t="shared" si="68"/>
        <v>422</v>
      </c>
      <c r="B424" s="16" t="str">
        <f t="shared" si="71"/>
        <v>390</v>
      </c>
      <c r="C424" s="54">
        <f t="shared" si="69"/>
        <v>390</v>
      </c>
      <c r="D424" s="10"/>
      <c r="E424" s="17"/>
      <c r="F424" s="18"/>
      <c r="G424" s="14"/>
      <c r="H424" s="70"/>
      <c r="I424" s="68"/>
      <c r="J424" s="72"/>
      <c r="K424" s="15" t="str">
        <f t="shared" si="62"/>
        <v/>
      </c>
      <c r="L424" s="57">
        <f t="shared" si="64"/>
        <v>0</v>
      </c>
      <c r="M424" s="79"/>
      <c r="N424" s="58" t="str">
        <f t="shared" si="63"/>
        <v/>
      </c>
      <c r="O424" s="190" t="str">
        <f t="shared" si="65"/>
        <v>Nợ HP</v>
      </c>
      <c r="P424" s="62" t="str">
        <f t="shared" si="66"/>
        <v>Nợ HP</v>
      </c>
      <c r="Q424" s="58">
        <f t="shared" si="70"/>
        <v>422</v>
      </c>
      <c r="R424" s="228" t="str">
        <f t="shared" si="67"/>
        <v>Nợ HP</v>
      </c>
    </row>
    <row r="425" spans="1:18" ht="24.75" customHeight="1">
      <c r="A425" s="54">
        <f t="shared" si="68"/>
        <v>423</v>
      </c>
      <c r="B425" s="16" t="str">
        <f t="shared" si="71"/>
        <v>391</v>
      </c>
      <c r="C425" s="54">
        <f t="shared" si="69"/>
        <v>391</v>
      </c>
      <c r="D425" s="10"/>
      <c r="E425" s="17"/>
      <c r="F425" s="18"/>
      <c r="G425" s="14"/>
      <c r="H425" s="70"/>
      <c r="I425" s="68"/>
      <c r="J425" s="72"/>
      <c r="K425" s="15" t="str">
        <f t="shared" si="62"/>
        <v/>
      </c>
      <c r="L425" s="57">
        <f t="shared" si="64"/>
        <v>0</v>
      </c>
      <c r="M425" s="79"/>
      <c r="N425" s="58" t="str">
        <f t="shared" si="63"/>
        <v/>
      </c>
      <c r="O425" s="190" t="str">
        <f t="shared" si="65"/>
        <v>Nợ HP</v>
      </c>
      <c r="P425" s="62" t="str">
        <f t="shared" si="66"/>
        <v>Nợ HP</v>
      </c>
      <c r="Q425" s="58">
        <f t="shared" si="70"/>
        <v>423</v>
      </c>
      <c r="R425" s="228" t="str">
        <f t="shared" si="67"/>
        <v>Nợ HP</v>
      </c>
    </row>
    <row r="426" spans="1:18" ht="24.75" customHeight="1">
      <c r="A426" s="54">
        <f t="shared" si="68"/>
        <v>424</v>
      </c>
      <c r="B426" s="16" t="str">
        <f t="shared" si="71"/>
        <v>392</v>
      </c>
      <c r="C426" s="54">
        <f t="shared" si="69"/>
        <v>392</v>
      </c>
      <c r="D426" s="10"/>
      <c r="E426" s="17"/>
      <c r="F426" s="18"/>
      <c r="G426" s="14"/>
      <c r="H426" s="70"/>
      <c r="I426" s="68"/>
      <c r="J426" s="72"/>
      <c r="K426" s="15" t="str">
        <f t="shared" si="62"/>
        <v/>
      </c>
      <c r="L426" s="57">
        <f t="shared" si="64"/>
        <v>0</v>
      </c>
      <c r="M426" s="79"/>
      <c r="N426" s="58" t="str">
        <f t="shared" si="63"/>
        <v/>
      </c>
      <c r="O426" s="190" t="str">
        <f t="shared" si="65"/>
        <v>Nợ HP</v>
      </c>
      <c r="P426" s="62" t="str">
        <f t="shared" si="66"/>
        <v>Nợ HP</v>
      </c>
      <c r="Q426" s="58">
        <f t="shared" si="70"/>
        <v>424</v>
      </c>
      <c r="R426" s="228" t="str">
        <f t="shared" si="67"/>
        <v>Nợ HP</v>
      </c>
    </row>
    <row r="427" spans="1:18" ht="24.75" customHeight="1">
      <c r="A427" s="54">
        <f t="shared" si="68"/>
        <v>425</v>
      </c>
      <c r="B427" s="16" t="str">
        <f t="shared" si="71"/>
        <v>393</v>
      </c>
      <c r="C427" s="54">
        <f t="shared" si="69"/>
        <v>393</v>
      </c>
      <c r="D427" s="10"/>
      <c r="E427" s="17"/>
      <c r="F427" s="18"/>
      <c r="G427" s="14"/>
      <c r="H427" s="70"/>
      <c r="I427" s="68"/>
      <c r="J427" s="72"/>
      <c r="K427" s="15" t="str">
        <f t="shared" si="62"/>
        <v/>
      </c>
      <c r="L427" s="57">
        <f t="shared" si="64"/>
        <v>0</v>
      </c>
      <c r="M427" s="79"/>
      <c r="N427" s="58" t="str">
        <f t="shared" si="63"/>
        <v/>
      </c>
      <c r="O427" s="190" t="str">
        <f t="shared" si="65"/>
        <v>Nợ HP</v>
      </c>
      <c r="P427" s="62" t="str">
        <f t="shared" si="66"/>
        <v>Nợ HP</v>
      </c>
      <c r="Q427" s="58">
        <f t="shared" si="70"/>
        <v>425</v>
      </c>
      <c r="R427" s="228" t="str">
        <f t="shared" si="67"/>
        <v>Nợ HP</v>
      </c>
    </row>
    <row r="428" spans="1:18" ht="24.75" customHeight="1">
      <c r="A428" s="54">
        <f t="shared" si="68"/>
        <v>426</v>
      </c>
      <c r="B428" s="16" t="str">
        <f t="shared" si="71"/>
        <v>394</v>
      </c>
      <c r="C428" s="54">
        <f t="shared" si="69"/>
        <v>394</v>
      </c>
      <c r="D428" s="10"/>
      <c r="E428" s="17"/>
      <c r="F428" s="18"/>
      <c r="G428" s="14"/>
      <c r="H428" s="70"/>
      <c r="I428" s="68"/>
      <c r="J428" s="72"/>
      <c r="K428" s="15" t="str">
        <f t="shared" si="62"/>
        <v/>
      </c>
      <c r="L428" s="57">
        <f t="shared" si="64"/>
        <v>0</v>
      </c>
      <c r="M428" s="79"/>
      <c r="N428" s="58" t="str">
        <f t="shared" si="63"/>
        <v/>
      </c>
      <c r="O428" s="190" t="str">
        <f t="shared" si="65"/>
        <v>Nợ HP</v>
      </c>
      <c r="P428" s="62" t="str">
        <f t="shared" si="66"/>
        <v>Nợ HP</v>
      </c>
      <c r="Q428" s="58">
        <f t="shared" si="70"/>
        <v>426</v>
      </c>
      <c r="R428" s="228" t="str">
        <f t="shared" si="67"/>
        <v>Nợ HP</v>
      </c>
    </row>
    <row r="429" spans="1:18" ht="24.75" customHeight="1">
      <c r="A429" s="54">
        <f t="shared" si="68"/>
        <v>427</v>
      </c>
      <c r="B429" s="16" t="str">
        <f t="shared" si="71"/>
        <v>395</v>
      </c>
      <c r="C429" s="54">
        <f t="shared" si="69"/>
        <v>395</v>
      </c>
      <c r="D429" s="10"/>
      <c r="E429" s="17"/>
      <c r="F429" s="18"/>
      <c r="G429" s="14"/>
      <c r="H429" s="70"/>
      <c r="I429" s="68"/>
      <c r="J429" s="72"/>
      <c r="K429" s="15" t="str">
        <f t="shared" si="62"/>
        <v/>
      </c>
      <c r="L429" s="57">
        <f t="shared" si="64"/>
        <v>0</v>
      </c>
      <c r="M429" s="79"/>
      <c r="N429" s="58" t="str">
        <f t="shared" si="63"/>
        <v/>
      </c>
      <c r="O429" s="190" t="str">
        <f t="shared" si="65"/>
        <v>Nợ HP</v>
      </c>
      <c r="P429" s="62" t="str">
        <f t="shared" si="66"/>
        <v>Nợ HP</v>
      </c>
      <c r="Q429" s="58">
        <f t="shared" si="70"/>
        <v>427</v>
      </c>
      <c r="R429" s="228" t="str">
        <f t="shared" si="67"/>
        <v>Nợ HP</v>
      </c>
    </row>
    <row r="430" spans="1:18" ht="24.75" customHeight="1">
      <c r="A430" s="54">
        <f t="shared" si="68"/>
        <v>428</v>
      </c>
      <c r="B430" s="16" t="str">
        <f t="shared" si="71"/>
        <v>396</v>
      </c>
      <c r="C430" s="54">
        <f t="shared" si="69"/>
        <v>396</v>
      </c>
      <c r="D430" s="10"/>
      <c r="E430" s="17"/>
      <c r="F430" s="18"/>
      <c r="G430" s="14"/>
      <c r="H430" s="70"/>
      <c r="I430" s="68"/>
      <c r="J430" s="72"/>
      <c r="K430" s="15" t="str">
        <f t="shared" si="62"/>
        <v/>
      </c>
      <c r="L430" s="57">
        <f t="shared" si="64"/>
        <v>0</v>
      </c>
      <c r="M430" s="79"/>
      <c r="N430" s="58" t="str">
        <f t="shared" si="63"/>
        <v/>
      </c>
      <c r="O430" s="190" t="str">
        <f t="shared" si="65"/>
        <v>Nợ HP</v>
      </c>
      <c r="P430" s="62" t="str">
        <f t="shared" si="66"/>
        <v>Nợ HP</v>
      </c>
      <c r="Q430" s="58">
        <f t="shared" si="70"/>
        <v>428</v>
      </c>
      <c r="R430" s="228" t="str">
        <f t="shared" si="67"/>
        <v>Nợ HP</v>
      </c>
    </row>
    <row r="431" spans="1:18" ht="24.75" customHeight="1">
      <c r="A431" s="54">
        <f t="shared" si="68"/>
        <v>429</v>
      </c>
      <c r="B431" s="16" t="str">
        <f t="shared" si="71"/>
        <v>397</v>
      </c>
      <c r="C431" s="54">
        <f t="shared" si="69"/>
        <v>397</v>
      </c>
      <c r="D431" s="10"/>
      <c r="E431" s="17"/>
      <c r="F431" s="18"/>
      <c r="G431" s="14"/>
      <c r="H431" s="70"/>
      <c r="I431" s="68"/>
      <c r="J431" s="72"/>
      <c r="K431" s="15" t="str">
        <f t="shared" si="62"/>
        <v/>
      </c>
      <c r="L431" s="57">
        <f t="shared" si="64"/>
        <v>0</v>
      </c>
      <c r="M431" s="79"/>
      <c r="N431" s="58" t="str">
        <f t="shared" si="63"/>
        <v/>
      </c>
      <c r="O431" s="190" t="str">
        <f t="shared" si="65"/>
        <v>Nợ HP</v>
      </c>
      <c r="P431" s="62" t="str">
        <f t="shared" si="66"/>
        <v>Nợ HP</v>
      </c>
      <c r="Q431" s="58">
        <f t="shared" si="70"/>
        <v>429</v>
      </c>
      <c r="R431" s="228" t="str">
        <f t="shared" si="67"/>
        <v>Nợ HP</v>
      </c>
    </row>
    <row r="432" spans="1:18" ht="24.75" customHeight="1">
      <c r="A432" s="54">
        <f t="shared" si="68"/>
        <v>430</v>
      </c>
      <c r="B432" s="16" t="str">
        <f t="shared" si="71"/>
        <v>398</v>
      </c>
      <c r="C432" s="54">
        <f t="shared" si="69"/>
        <v>398</v>
      </c>
      <c r="D432" s="10"/>
      <c r="E432" s="17"/>
      <c r="F432" s="18"/>
      <c r="G432" s="14"/>
      <c r="H432" s="70"/>
      <c r="I432" s="68"/>
      <c r="J432" s="72"/>
      <c r="K432" s="15" t="str">
        <f t="shared" si="62"/>
        <v/>
      </c>
      <c r="L432" s="57">
        <f t="shared" si="64"/>
        <v>0</v>
      </c>
      <c r="M432" s="79"/>
      <c r="N432" s="58" t="str">
        <f t="shared" si="63"/>
        <v/>
      </c>
      <c r="O432" s="190" t="str">
        <f t="shared" si="65"/>
        <v>Nợ HP</v>
      </c>
      <c r="P432" s="62" t="str">
        <f t="shared" si="66"/>
        <v>Nợ HP</v>
      </c>
      <c r="Q432" s="58">
        <f t="shared" si="70"/>
        <v>430</v>
      </c>
      <c r="R432" s="228" t="str">
        <f t="shared" si="67"/>
        <v>Nợ HP</v>
      </c>
    </row>
    <row r="433" spans="1:20" ht="24.75" customHeight="1">
      <c r="A433" s="54">
        <f t="shared" si="68"/>
        <v>431</v>
      </c>
      <c r="B433" s="16" t="str">
        <f t="shared" si="71"/>
        <v>399</v>
      </c>
      <c r="C433" s="54">
        <f t="shared" si="69"/>
        <v>399</v>
      </c>
      <c r="D433" s="10"/>
      <c r="E433" s="17"/>
      <c r="F433" s="18"/>
      <c r="G433" s="14"/>
      <c r="H433" s="70"/>
      <c r="I433" s="68"/>
      <c r="J433" s="72"/>
      <c r="K433" s="15" t="str">
        <f t="shared" ref="K433:K497" si="72">I433&amp;J433</f>
        <v/>
      </c>
      <c r="L433" s="57">
        <f t="shared" si="64"/>
        <v>0</v>
      </c>
      <c r="M433" s="79"/>
      <c r="N433" s="58" t="str">
        <f t="shared" si="63"/>
        <v/>
      </c>
      <c r="O433" s="190" t="str">
        <f t="shared" si="65"/>
        <v>Nợ HP</v>
      </c>
      <c r="P433" s="62" t="str">
        <f t="shared" si="66"/>
        <v>Nợ HP</v>
      </c>
      <c r="Q433" s="58">
        <f t="shared" si="70"/>
        <v>431</v>
      </c>
      <c r="R433" s="228" t="str">
        <f t="shared" si="67"/>
        <v>Nợ HP</v>
      </c>
    </row>
    <row r="434" spans="1:20" ht="24.75" customHeight="1">
      <c r="A434" s="54">
        <f t="shared" si="68"/>
        <v>432</v>
      </c>
      <c r="B434" s="16" t="str">
        <f t="shared" si="71"/>
        <v>400</v>
      </c>
      <c r="C434" s="54">
        <f t="shared" si="69"/>
        <v>400</v>
      </c>
      <c r="D434" s="10"/>
      <c r="E434" s="17"/>
      <c r="F434" s="18"/>
      <c r="G434" s="14"/>
      <c r="H434" s="70"/>
      <c r="I434" s="68"/>
      <c r="J434" s="72"/>
      <c r="K434" s="15" t="str">
        <f t="shared" si="72"/>
        <v/>
      </c>
      <c r="L434" s="57">
        <f t="shared" si="64"/>
        <v>0</v>
      </c>
      <c r="M434" s="79"/>
      <c r="N434" s="58" t="str">
        <f t="shared" si="63"/>
        <v/>
      </c>
      <c r="O434" s="190" t="str">
        <f t="shared" si="65"/>
        <v>Nợ HP</v>
      </c>
      <c r="P434" s="62" t="str">
        <f t="shared" si="66"/>
        <v>Nợ HP</v>
      </c>
      <c r="Q434" s="58">
        <f t="shared" si="70"/>
        <v>432</v>
      </c>
      <c r="R434" s="228" t="str">
        <f t="shared" si="67"/>
        <v>Nợ HP</v>
      </c>
    </row>
    <row r="435" spans="1:20" ht="24.75" customHeight="1">
      <c r="A435" s="54">
        <f t="shared" si="68"/>
        <v>433</v>
      </c>
      <c r="B435" s="16" t="str">
        <f t="shared" si="71"/>
        <v>401</v>
      </c>
      <c r="C435" s="54">
        <f t="shared" si="69"/>
        <v>401</v>
      </c>
      <c r="D435" s="10"/>
      <c r="E435" s="17"/>
      <c r="F435" s="18"/>
      <c r="G435" s="14"/>
      <c r="H435" s="70"/>
      <c r="I435" s="68"/>
      <c r="J435" s="72"/>
      <c r="K435" s="15" t="str">
        <f t="shared" si="72"/>
        <v/>
      </c>
      <c r="L435" s="57">
        <f t="shared" si="64"/>
        <v>0</v>
      </c>
      <c r="M435" s="79"/>
      <c r="N435" s="58" t="str">
        <f t="shared" si="63"/>
        <v/>
      </c>
      <c r="O435" s="190" t="str">
        <f t="shared" si="65"/>
        <v>Nợ HP</v>
      </c>
      <c r="P435" s="62" t="str">
        <f t="shared" si="66"/>
        <v>Nợ HP</v>
      </c>
      <c r="Q435" s="58">
        <f t="shared" si="70"/>
        <v>433</v>
      </c>
      <c r="R435" s="228" t="str">
        <f t="shared" si="67"/>
        <v>Nợ HP</v>
      </c>
    </row>
    <row r="436" spans="1:20" ht="24.75" customHeight="1">
      <c r="A436" s="54">
        <f t="shared" si="68"/>
        <v>434</v>
      </c>
      <c r="B436" s="16" t="str">
        <f t="shared" si="71"/>
        <v>402</v>
      </c>
      <c r="C436" s="54">
        <f t="shared" si="69"/>
        <v>402</v>
      </c>
      <c r="D436" s="10"/>
      <c r="E436" s="17"/>
      <c r="F436" s="18"/>
      <c r="G436" s="14"/>
      <c r="H436" s="70"/>
      <c r="I436" s="68"/>
      <c r="J436" s="72"/>
      <c r="K436" s="15" t="str">
        <f t="shared" si="72"/>
        <v/>
      </c>
      <c r="L436" s="57">
        <f t="shared" si="64"/>
        <v>0</v>
      </c>
      <c r="M436" s="79"/>
      <c r="N436" s="58" t="str">
        <f t="shared" si="63"/>
        <v/>
      </c>
      <c r="O436" s="190" t="str">
        <f t="shared" si="65"/>
        <v>Nợ HP</v>
      </c>
      <c r="P436" s="62" t="str">
        <f t="shared" si="66"/>
        <v>Nợ HP</v>
      </c>
      <c r="Q436" s="58">
        <f t="shared" si="70"/>
        <v>434</v>
      </c>
      <c r="R436" s="228" t="str">
        <f t="shared" si="67"/>
        <v>Nợ HP</v>
      </c>
    </row>
    <row r="437" spans="1:20" ht="24.75" customHeight="1">
      <c r="A437" s="54">
        <f t="shared" si="68"/>
        <v>435</v>
      </c>
      <c r="B437" s="16" t="str">
        <f t="shared" si="71"/>
        <v>403</v>
      </c>
      <c r="C437" s="54">
        <f t="shared" si="69"/>
        <v>403</v>
      </c>
      <c r="D437" s="10"/>
      <c r="E437" s="17"/>
      <c r="F437" s="18"/>
      <c r="G437" s="14"/>
      <c r="H437" s="70"/>
      <c r="I437" s="68"/>
      <c r="J437" s="72"/>
      <c r="K437" s="15" t="str">
        <f t="shared" si="72"/>
        <v/>
      </c>
      <c r="L437" s="57">
        <f t="shared" si="64"/>
        <v>0</v>
      </c>
      <c r="M437" s="79"/>
      <c r="N437" s="58" t="str">
        <f t="shared" si="63"/>
        <v/>
      </c>
      <c r="O437" s="190" t="str">
        <f t="shared" si="65"/>
        <v>Nợ HP</v>
      </c>
      <c r="P437" s="62" t="str">
        <f t="shared" si="66"/>
        <v>Nợ HP</v>
      </c>
      <c r="Q437" s="58">
        <f t="shared" si="70"/>
        <v>435</v>
      </c>
      <c r="R437" s="228" t="str">
        <f t="shared" si="67"/>
        <v>Nợ HP</v>
      </c>
    </row>
    <row r="438" spans="1:20" ht="24.75" customHeight="1">
      <c r="A438" s="54">
        <f t="shared" si="68"/>
        <v>436</v>
      </c>
      <c r="B438" s="16" t="str">
        <f t="shared" si="71"/>
        <v>404</v>
      </c>
      <c r="C438" s="54">
        <f t="shared" si="69"/>
        <v>404</v>
      </c>
      <c r="D438" s="10"/>
      <c r="E438" s="17"/>
      <c r="F438" s="18"/>
      <c r="G438" s="14"/>
      <c r="H438" s="70"/>
      <c r="I438" s="68"/>
      <c r="J438" s="72"/>
      <c r="K438" s="15" t="str">
        <f t="shared" si="72"/>
        <v/>
      </c>
      <c r="L438" s="57">
        <f t="shared" si="64"/>
        <v>0</v>
      </c>
      <c r="M438" s="79"/>
      <c r="N438" s="58" t="str">
        <f t="shared" si="63"/>
        <v/>
      </c>
      <c r="O438" s="190" t="str">
        <f t="shared" si="65"/>
        <v>Nợ HP</v>
      </c>
      <c r="P438" s="62" t="str">
        <f t="shared" si="66"/>
        <v>Nợ HP</v>
      </c>
      <c r="Q438" s="58">
        <f t="shared" si="70"/>
        <v>436</v>
      </c>
      <c r="R438" s="228" t="str">
        <f t="shared" si="67"/>
        <v>Nợ HP</v>
      </c>
    </row>
    <row r="439" spans="1:20" s="51" customFormat="1" ht="24.75" customHeight="1">
      <c r="A439" s="54">
        <f t="shared" si="68"/>
        <v>437</v>
      </c>
      <c r="B439" s="16" t="str">
        <f t="shared" si="71"/>
        <v>405</v>
      </c>
      <c r="C439" s="54">
        <f t="shared" si="69"/>
        <v>405</v>
      </c>
      <c r="D439" s="10"/>
      <c r="E439" s="17"/>
      <c r="F439" s="18"/>
      <c r="G439" s="14"/>
      <c r="H439" s="70"/>
      <c r="I439" s="68"/>
      <c r="J439" s="72"/>
      <c r="K439" s="73" t="str">
        <f>I439&amp;J439</f>
        <v/>
      </c>
      <c r="L439" s="74">
        <f t="shared" si="64"/>
        <v>0</v>
      </c>
      <c r="M439" s="79"/>
      <c r="N439" s="59" t="str">
        <f t="shared" si="63"/>
        <v/>
      </c>
      <c r="O439" s="190" t="str">
        <f t="shared" si="65"/>
        <v>Nợ HP</v>
      </c>
      <c r="P439" s="62" t="str">
        <f t="shared" si="66"/>
        <v>Nợ HP</v>
      </c>
      <c r="Q439" s="58">
        <f t="shared" si="70"/>
        <v>437</v>
      </c>
      <c r="R439" s="228" t="str">
        <f t="shared" si="67"/>
        <v>Nợ HP</v>
      </c>
      <c r="S439" s="232"/>
      <c r="T439" s="3"/>
    </row>
    <row r="440" spans="1:20" ht="24.75" customHeight="1">
      <c r="A440" s="54">
        <f t="shared" si="68"/>
        <v>438</v>
      </c>
      <c r="B440" s="16" t="str">
        <f t="shared" si="71"/>
        <v>406</v>
      </c>
      <c r="C440" s="54">
        <f t="shared" si="69"/>
        <v>406</v>
      </c>
      <c r="D440" s="10"/>
      <c r="E440" s="17"/>
      <c r="F440" s="18"/>
      <c r="G440" s="14"/>
      <c r="H440" s="70"/>
      <c r="I440" s="68"/>
      <c r="J440" s="72"/>
      <c r="K440" s="15" t="str">
        <f t="shared" si="72"/>
        <v/>
      </c>
      <c r="L440" s="57">
        <f t="shared" si="64"/>
        <v>0</v>
      </c>
      <c r="M440" s="79"/>
      <c r="N440" s="58" t="str">
        <f t="shared" si="63"/>
        <v/>
      </c>
      <c r="O440" s="190" t="str">
        <f t="shared" si="65"/>
        <v>Nợ HP</v>
      </c>
      <c r="P440" s="62" t="str">
        <f t="shared" si="66"/>
        <v>Nợ HP</v>
      </c>
      <c r="Q440" s="58">
        <f t="shared" si="70"/>
        <v>438</v>
      </c>
      <c r="R440" s="228" t="str">
        <f t="shared" si="67"/>
        <v>Nợ HP</v>
      </c>
      <c r="S440" s="233"/>
    </row>
    <row r="441" spans="1:20" ht="24.75" customHeight="1">
      <c r="A441" s="54">
        <f t="shared" si="68"/>
        <v>439</v>
      </c>
      <c r="B441" s="16" t="str">
        <f t="shared" si="71"/>
        <v>407</v>
      </c>
      <c r="C441" s="54">
        <f t="shared" si="69"/>
        <v>407</v>
      </c>
      <c r="D441" s="10"/>
      <c r="E441" s="17"/>
      <c r="F441" s="18"/>
      <c r="G441" s="14"/>
      <c r="H441" s="70"/>
      <c r="I441" s="68"/>
      <c r="J441" s="72"/>
      <c r="K441" s="15" t="str">
        <f t="shared" si="72"/>
        <v/>
      </c>
      <c r="L441" s="57">
        <f t="shared" si="64"/>
        <v>0</v>
      </c>
      <c r="M441" s="79"/>
      <c r="N441" s="58" t="str">
        <f t="shared" si="63"/>
        <v/>
      </c>
      <c r="O441" s="190" t="str">
        <f t="shared" si="65"/>
        <v>Nợ HP</v>
      </c>
      <c r="P441" s="62" t="str">
        <f t="shared" si="66"/>
        <v>Nợ HP</v>
      </c>
      <c r="Q441" s="58">
        <f t="shared" si="70"/>
        <v>439</v>
      </c>
      <c r="R441" s="228" t="str">
        <f t="shared" si="67"/>
        <v>Nợ HP</v>
      </c>
    </row>
    <row r="442" spans="1:20" ht="24.75" customHeight="1">
      <c r="A442" s="54">
        <f t="shared" si="68"/>
        <v>440</v>
      </c>
      <c r="B442" s="16" t="str">
        <f t="shared" si="71"/>
        <v>408</v>
      </c>
      <c r="C442" s="54">
        <f t="shared" si="69"/>
        <v>408</v>
      </c>
      <c r="D442" s="10"/>
      <c r="E442" s="17"/>
      <c r="F442" s="18"/>
      <c r="G442" s="14"/>
      <c r="H442" s="70"/>
      <c r="I442" s="68"/>
      <c r="J442" s="72"/>
      <c r="K442" s="15" t="str">
        <f t="shared" si="72"/>
        <v/>
      </c>
      <c r="L442" s="57">
        <f t="shared" si="64"/>
        <v>0</v>
      </c>
      <c r="M442" s="79"/>
      <c r="N442" s="58" t="str">
        <f t="shared" ref="N442:N505" si="73">IF(M442&lt;&gt;0,"Học Ghép","")</f>
        <v/>
      </c>
      <c r="O442" s="190" t="str">
        <f t="shared" si="65"/>
        <v>Nợ HP</v>
      </c>
      <c r="P442" s="62" t="str">
        <f t="shared" si="66"/>
        <v>Nợ HP</v>
      </c>
      <c r="Q442" s="58">
        <f t="shared" si="70"/>
        <v>440</v>
      </c>
      <c r="R442" s="228" t="str">
        <f t="shared" si="67"/>
        <v>Nợ HP</v>
      </c>
    </row>
    <row r="443" spans="1:20" ht="24.75" customHeight="1">
      <c r="A443" s="54">
        <f t="shared" si="68"/>
        <v>441</v>
      </c>
      <c r="B443" s="16" t="str">
        <f t="shared" si="71"/>
        <v>409</v>
      </c>
      <c r="C443" s="54">
        <f t="shared" si="69"/>
        <v>409</v>
      </c>
      <c r="D443" s="10"/>
      <c r="E443" s="17"/>
      <c r="F443" s="18"/>
      <c r="G443" s="14"/>
      <c r="H443" s="70"/>
      <c r="I443" s="68"/>
      <c r="J443" s="72"/>
      <c r="K443" s="15" t="str">
        <f t="shared" si="72"/>
        <v/>
      </c>
      <c r="L443" s="57">
        <f t="shared" si="64"/>
        <v>0</v>
      </c>
      <c r="M443" s="79"/>
      <c r="N443" s="58" t="str">
        <f t="shared" si="73"/>
        <v/>
      </c>
      <c r="O443" s="190" t="str">
        <f t="shared" si="65"/>
        <v>Nợ HP</v>
      </c>
      <c r="P443" s="62" t="str">
        <f t="shared" si="66"/>
        <v>Nợ HP</v>
      </c>
      <c r="Q443" s="58">
        <f t="shared" si="70"/>
        <v>441</v>
      </c>
      <c r="R443" s="228" t="str">
        <f t="shared" si="67"/>
        <v>Nợ HP</v>
      </c>
    </row>
    <row r="444" spans="1:20" ht="24.75" customHeight="1">
      <c r="A444" s="54">
        <f t="shared" si="68"/>
        <v>442</v>
      </c>
      <c r="B444" s="16" t="str">
        <f t="shared" si="71"/>
        <v>410</v>
      </c>
      <c r="C444" s="54">
        <f t="shared" si="69"/>
        <v>410</v>
      </c>
      <c r="D444" s="10"/>
      <c r="E444" s="17"/>
      <c r="F444" s="18"/>
      <c r="G444" s="14"/>
      <c r="H444" s="70"/>
      <c r="I444" s="68"/>
      <c r="J444" s="72"/>
      <c r="K444" s="15" t="str">
        <f t="shared" si="72"/>
        <v/>
      </c>
      <c r="L444" s="57">
        <f t="shared" si="64"/>
        <v>0</v>
      </c>
      <c r="M444" s="79"/>
      <c r="N444" s="58" t="str">
        <f t="shared" si="73"/>
        <v/>
      </c>
      <c r="O444" s="190" t="str">
        <f t="shared" si="65"/>
        <v>Nợ HP</v>
      </c>
      <c r="P444" s="62" t="str">
        <f t="shared" si="66"/>
        <v>Nợ HP</v>
      </c>
      <c r="Q444" s="58">
        <f t="shared" si="70"/>
        <v>442</v>
      </c>
      <c r="R444" s="228" t="str">
        <f t="shared" si="67"/>
        <v>Nợ HP</v>
      </c>
    </row>
    <row r="445" spans="1:20" ht="24.75" customHeight="1">
      <c r="A445" s="54">
        <f t="shared" si="68"/>
        <v>443</v>
      </c>
      <c r="B445" s="16" t="str">
        <f t="shared" si="71"/>
        <v>411</v>
      </c>
      <c r="C445" s="54">
        <f t="shared" si="69"/>
        <v>411</v>
      </c>
      <c r="D445" s="10"/>
      <c r="E445" s="17"/>
      <c r="F445" s="18"/>
      <c r="G445" s="14"/>
      <c r="H445" s="70"/>
      <c r="I445" s="68"/>
      <c r="J445" s="72"/>
      <c r="K445" s="15" t="str">
        <f t="shared" si="72"/>
        <v/>
      </c>
      <c r="L445" s="57">
        <f t="shared" si="64"/>
        <v>0</v>
      </c>
      <c r="M445" s="79"/>
      <c r="N445" s="58" t="str">
        <f t="shared" si="73"/>
        <v/>
      </c>
      <c r="O445" s="190" t="str">
        <f t="shared" si="65"/>
        <v>Nợ HP</v>
      </c>
      <c r="P445" s="62" t="str">
        <f t="shared" si="66"/>
        <v>Nợ HP</v>
      </c>
      <c r="Q445" s="58">
        <f t="shared" si="70"/>
        <v>443</v>
      </c>
      <c r="R445" s="228" t="str">
        <f t="shared" si="67"/>
        <v>Nợ HP</v>
      </c>
    </row>
    <row r="446" spans="1:20" ht="24.75" customHeight="1">
      <c r="A446" s="54">
        <f t="shared" si="68"/>
        <v>444</v>
      </c>
      <c r="B446" s="16" t="str">
        <f t="shared" si="71"/>
        <v>412</v>
      </c>
      <c r="C446" s="54">
        <f t="shared" si="69"/>
        <v>412</v>
      </c>
      <c r="D446" s="10"/>
      <c r="E446" s="17"/>
      <c r="F446" s="18"/>
      <c r="G446" s="14"/>
      <c r="H446" s="70"/>
      <c r="I446" s="68"/>
      <c r="J446" s="72"/>
      <c r="K446" s="15" t="str">
        <f t="shared" si="72"/>
        <v/>
      </c>
      <c r="L446" s="57">
        <f t="shared" si="64"/>
        <v>0</v>
      </c>
      <c r="M446" s="79"/>
      <c r="N446" s="58" t="str">
        <f t="shared" si="73"/>
        <v/>
      </c>
      <c r="O446" s="190" t="str">
        <f t="shared" si="65"/>
        <v>Nợ HP</v>
      </c>
      <c r="P446" s="62" t="str">
        <f t="shared" si="66"/>
        <v>Nợ HP</v>
      </c>
      <c r="Q446" s="58">
        <f t="shared" si="70"/>
        <v>444</v>
      </c>
      <c r="R446" s="228" t="str">
        <f t="shared" si="67"/>
        <v>Nợ HP</v>
      </c>
    </row>
    <row r="447" spans="1:20" ht="24.75" customHeight="1">
      <c r="A447" s="54">
        <f t="shared" si="68"/>
        <v>445</v>
      </c>
      <c r="B447" s="16" t="str">
        <f t="shared" si="71"/>
        <v>413</v>
      </c>
      <c r="C447" s="54">
        <f t="shared" si="69"/>
        <v>413</v>
      </c>
      <c r="D447" s="10"/>
      <c r="E447" s="17"/>
      <c r="F447" s="18"/>
      <c r="G447" s="14"/>
      <c r="H447" s="70"/>
      <c r="I447" s="68"/>
      <c r="J447" s="72"/>
      <c r="K447" s="15" t="str">
        <f t="shared" si="72"/>
        <v/>
      </c>
      <c r="L447" s="57">
        <f t="shared" si="64"/>
        <v>0</v>
      </c>
      <c r="M447" s="79"/>
      <c r="N447" s="58" t="str">
        <f t="shared" si="73"/>
        <v/>
      </c>
      <c r="O447" s="190" t="str">
        <f t="shared" si="65"/>
        <v>Nợ HP</v>
      </c>
      <c r="P447" s="62" t="str">
        <f t="shared" si="66"/>
        <v>Nợ HP</v>
      </c>
      <c r="Q447" s="58">
        <f t="shared" si="70"/>
        <v>445</v>
      </c>
      <c r="R447" s="228" t="str">
        <f t="shared" si="67"/>
        <v>Nợ HP</v>
      </c>
    </row>
    <row r="448" spans="1:20" ht="24.75" customHeight="1">
      <c r="A448" s="54">
        <f t="shared" si="68"/>
        <v>446</v>
      </c>
      <c r="B448" s="16" t="str">
        <f t="shared" si="71"/>
        <v>414</v>
      </c>
      <c r="C448" s="54">
        <f t="shared" si="69"/>
        <v>414</v>
      </c>
      <c r="D448" s="10"/>
      <c r="E448" s="17"/>
      <c r="F448" s="18"/>
      <c r="G448" s="14"/>
      <c r="H448" s="70"/>
      <c r="I448" s="68"/>
      <c r="J448" s="72"/>
      <c r="K448" s="15" t="str">
        <f t="shared" si="72"/>
        <v/>
      </c>
      <c r="L448" s="57">
        <f t="shared" si="64"/>
        <v>0</v>
      </c>
      <c r="M448" s="79"/>
      <c r="N448" s="58" t="str">
        <f t="shared" si="73"/>
        <v/>
      </c>
      <c r="O448" s="190" t="str">
        <f t="shared" si="65"/>
        <v>Nợ HP</v>
      </c>
      <c r="P448" s="62" t="str">
        <f t="shared" si="66"/>
        <v>Nợ HP</v>
      </c>
      <c r="Q448" s="58">
        <f t="shared" si="70"/>
        <v>446</v>
      </c>
      <c r="R448" s="228" t="str">
        <f t="shared" si="67"/>
        <v>Nợ HP</v>
      </c>
    </row>
    <row r="449" spans="1:18" ht="24.75" customHeight="1">
      <c r="A449" s="54">
        <f t="shared" si="68"/>
        <v>447</v>
      </c>
      <c r="B449" s="16" t="str">
        <f t="shared" si="71"/>
        <v>415</v>
      </c>
      <c r="C449" s="54">
        <f t="shared" si="69"/>
        <v>415</v>
      </c>
      <c r="D449" s="10"/>
      <c r="E449" s="17"/>
      <c r="F449" s="18"/>
      <c r="G449" s="14"/>
      <c r="H449" s="70"/>
      <c r="I449" s="68"/>
      <c r="J449" s="72"/>
      <c r="K449" s="15" t="str">
        <f t="shared" si="72"/>
        <v/>
      </c>
      <c r="L449" s="57">
        <f t="shared" si="64"/>
        <v>0</v>
      </c>
      <c r="M449" s="79"/>
      <c r="N449" s="58" t="str">
        <f t="shared" si="73"/>
        <v/>
      </c>
      <c r="O449" s="190" t="str">
        <f t="shared" si="65"/>
        <v>Nợ HP</v>
      </c>
      <c r="P449" s="62" t="str">
        <f t="shared" si="66"/>
        <v>Nợ HP</v>
      </c>
      <c r="Q449" s="58">
        <f t="shared" si="70"/>
        <v>447</v>
      </c>
      <c r="R449" s="228" t="str">
        <f t="shared" si="67"/>
        <v>Nợ HP</v>
      </c>
    </row>
    <row r="450" spans="1:18" ht="24.75" customHeight="1">
      <c r="A450" s="54">
        <f t="shared" si="68"/>
        <v>448</v>
      </c>
      <c r="B450" s="16" t="str">
        <f t="shared" si="71"/>
        <v>416</v>
      </c>
      <c r="C450" s="54">
        <f t="shared" si="69"/>
        <v>416</v>
      </c>
      <c r="D450" s="10"/>
      <c r="E450" s="17"/>
      <c r="F450" s="18"/>
      <c r="G450" s="14"/>
      <c r="H450" s="70"/>
      <c r="I450" s="68"/>
      <c r="J450" s="72"/>
      <c r="K450" s="15" t="str">
        <f t="shared" si="72"/>
        <v/>
      </c>
      <c r="L450" s="57">
        <f t="shared" si="64"/>
        <v>0</v>
      </c>
      <c r="M450" s="79"/>
      <c r="N450" s="58" t="str">
        <f t="shared" si="73"/>
        <v/>
      </c>
      <c r="O450" s="190" t="str">
        <f t="shared" si="65"/>
        <v>Nợ HP</v>
      </c>
      <c r="P450" s="62" t="str">
        <f t="shared" si="66"/>
        <v>Nợ HP</v>
      </c>
      <c r="Q450" s="58">
        <f t="shared" si="70"/>
        <v>448</v>
      </c>
      <c r="R450" s="228" t="str">
        <f t="shared" si="67"/>
        <v>Nợ HP</v>
      </c>
    </row>
    <row r="451" spans="1:18" ht="24.75" customHeight="1">
      <c r="A451" s="54">
        <f t="shared" si="68"/>
        <v>449</v>
      </c>
      <c r="B451" s="16" t="str">
        <f t="shared" si="71"/>
        <v>417</v>
      </c>
      <c r="C451" s="54">
        <f t="shared" si="69"/>
        <v>417</v>
      </c>
      <c r="D451" s="10"/>
      <c r="E451" s="17"/>
      <c r="F451" s="18"/>
      <c r="G451" s="14"/>
      <c r="H451" s="70"/>
      <c r="I451" s="68"/>
      <c r="J451" s="72"/>
      <c r="K451" s="15" t="str">
        <f t="shared" si="72"/>
        <v/>
      </c>
      <c r="L451" s="57">
        <f t="shared" ref="L451:L514" si="74">COUNTIF($D$3:$D$1049,D451)</f>
        <v>0</v>
      </c>
      <c r="M451" s="79"/>
      <c r="N451" s="58" t="str">
        <f t="shared" si="73"/>
        <v/>
      </c>
      <c r="O451" s="190" t="str">
        <f t="shared" si="65"/>
        <v>Nợ HP</v>
      </c>
      <c r="P451" s="62" t="str">
        <f t="shared" si="66"/>
        <v>Nợ HP</v>
      </c>
      <c r="Q451" s="58">
        <f t="shared" si="70"/>
        <v>449</v>
      </c>
      <c r="R451" s="228" t="str">
        <f t="shared" si="67"/>
        <v>Nợ HP</v>
      </c>
    </row>
    <row r="452" spans="1:18" ht="24.75" customHeight="1">
      <c r="A452" s="54">
        <f t="shared" si="68"/>
        <v>450</v>
      </c>
      <c r="B452" s="16" t="str">
        <f t="shared" si="71"/>
        <v>418</v>
      </c>
      <c r="C452" s="54">
        <f t="shared" si="69"/>
        <v>418</v>
      </c>
      <c r="D452" s="10"/>
      <c r="E452" s="17"/>
      <c r="F452" s="18"/>
      <c r="G452" s="14"/>
      <c r="H452" s="70"/>
      <c r="I452" s="68"/>
      <c r="J452" s="72"/>
      <c r="K452" s="15" t="str">
        <f t="shared" si="72"/>
        <v/>
      </c>
      <c r="L452" s="57">
        <f t="shared" si="74"/>
        <v>0</v>
      </c>
      <c r="M452" s="79"/>
      <c r="N452" s="58" t="str">
        <f t="shared" si="73"/>
        <v/>
      </c>
      <c r="O452" s="190" t="str">
        <f t="shared" ref="O452:O515" si="75">R452</f>
        <v>Nợ HP</v>
      </c>
      <c r="P452" s="62" t="str">
        <f t="shared" ref="P452:P515" si="76">IF(M452&lt;&gt;0,M452,O452)</f>
        <v>Nợ HP</v>
      </c>
      <c r="Q452" s="58">
        <f t="shared" si="70"/>
        <v>450</v>
      </c>
      <c r="R452" s="228" t="str">
        <f t="shared" ref="R452:R515" si="77">IF(OR(ISNA(S452),S452=""),"Nợ HP","")</f>
        <v>Nợ HP</v>
      </c>
    </row>
    <row r="453" spans="1:18" ht="24.75" customHeight="1">
      <c r="A453" s="54">
        <f t="shared" ref="A453:A516" si="78">A452+1</f>
        <v>451</v>
      </c>
      <c r="B453" s="16" t="str">
        <f t="shared" si="71"/>
        <v>419</v>
      </c>
      <c r="C453" s="54">
        <f t="shared" ref="C453:C516" si="79">IF(H453&lt;&gt;H452,1,C452+1)</f>
        <v>419</v>
      </c>
      <c r="D453" s="10"/>
      <c r="E453" s="17"/>
      <c r="F453" s="18"/>
      <c r="G453" s="14"/>
      <c r="H453" s="70"/>
      <c r="I453" s="68"/>
      <c r="J453" s="72"/>
      <c r="K453" s="15" t="str">
        <f t="shared" si="72"/>
        <v/>
      </c>
      <c r="L453" s="57">
        <f t="shared" si="74"/>
        <v>0</v>
      </c>
      <c r="M453" s="79"/>
      <c r="N453" s="58" t="str">
        <f t="shared" si="73"/>
        <v/>
      </c>
      <c r="O453" s="190" t="str">
        <f t="shared" si="75"/>
        <v>Nợ HP</v>
      </c>
      <c r="P453" s="62" t="str">
        <f t="shared" si="76"/>
        <v>Nợ HP</v>
      </c>
      <c r="Q453" s="58">
        <f t="shared" ref="Q453:Q516" si="80">Q452+1</f>
        <v>451</v>
      </c>
      <c r="R453" s="228" t="str">
        <f t="shared" si="77"/>
        <v>Nợ HP</v>
      </c>
    </row>
    <row r="454" spans="1:18" ht="24.75" customHeight="1">
      <c r="A454" s="54">
        <f t="shared" si="78"/>
        <v>452</v>
      </c>
      <c r="B454" s="16" t="str">
        <f t="shared" si="71"/>
        <v>420</v>
      </c>
      <c r="C454" s="54">
        <f t="shared" si="79"/>
        <v>420</v>
      </c>
      <c r="D454" s="10"/>
      <c r="E454" s="17"/>
      <c r="F454" s="18"/>
      <c r="G454" s="14"/>
      <c r="H454" s="70"/>
      <c r="I454" s="68"/>
      <c r="J454" s="72"/>
      <c r="K454" s="15" t="str">
        <f t="shared" si="72"/>
        <v/>
      </c>
      <c r="L454" s="57">
        <f t="shared" si="74"/>
        <v>0</v>
      </c>
      <c r="M454" s="79"/>
      <c r="N454" s="58" t="str">
        <f t="shared" si="73"/>
        <v/>
      </c>
      <c r="O454" s="190" t="str">
        <f t="shared" si="75"/>
        <v>Nợ HP</v>
      </c>
      <c r="P454" s="62" t="str">
        <f t="shared" si="76"/>
        <v>Nợ HP</v>
      </c>
      <c r="Q454" s="58">
        <f t="shared" si="80"/>
        <v>452</v>
      </c>
      <c r="R454" s="228" t="str">
        <f t="shared" si="77"/>
        <v>Nợ HP</v>
      </c>
    </row>
    <row r="455" spans="1:18" ht="24.75" customHeight="1">
      <c r="A455" s="54">
        <f t="shared" si="78"/>
        <v>453</v>
      </c>
      <c r="B455" s="16" t="str">
        <f t="shared" si="71"/>
        <v>421</v>
      </c>
      <c r="C455" s="54">
        <f t="shared" si="79"/>
        <v>421</v>
      </c>
      <c r="D455" s="10"/>
      <c r="E455" s="17"/>
      <c r="F455" s="18"/>
      <c r="G455" s="14"/>
      <c r="H455" s="70"/>
      <c r="I455" s="68"/>
      <c r="J455" s="72"/>
      <c r="K455" s="15" t="str">
        <f t="shared" si="72"/>
        <v/>
      </c>
      <c r="L455" s="57">
        <f t="shared" si="74"/>
        <v>0</v>
      </c>
      <c r="M455" s="79"/>
      <c r="N455" s="58" t="str">
        <f t="shared" si="73"/>
        <v/>
      </c>
      <c r="O455" s="190" t="str">
        <f t="shared" si="75"/>
        <v>Nợ HP</v>
      </c>
      <c r="P455" s="62" t="str">
        <f t="shared" si="76"/>
        <v>Nợ HP</v>
      </c>
      <c r="Q455" s="58">
        <f t="shared" si="80"/>
        <v>453</v>
      </c>
      <c r="R455" s="228" t="str">
        <f t="shared" si="77"/>
        <v>Nợ HP</v>
      </c>
    </row>
    <row r="456" spans="1:18" ht="24.75" customHeight="1">
      <c r="A456" s="54">
        <f t="shared" si="78"/>
        <v>454</v>
      </c>
      <c r="B456" s="16" t="str">
        <f t="shared" si="71"/>
        <v>422</v>
      </c>
      <c r="C456" s="54">
        <f t="shared" si="79"/>
        <v>422</v>
      </c>
      <c r="D456" s="10"/>
      <c r="E456" s="17"/>
      <c r="F456" s="18"/>
      <c r="G456" s="14"/>
      <c r="H456" s="70"/>
      <c r="I456" s="68"/>
      <c r="J456" s="72"/>
      <c r="K456" s="15" t="str">
        <f t="shared" si="72"/>
        <v/>
      </c>
      <c r="L456" s="57">
        <f t="shared" si="74"/>
        <v>0</v>
      </c>
      <c r="M456" s="79"/>
      <c r="N456" s="58" t="str">
        <f t="shared" si="73"/>
        <v/>
      </c>
      <c r="O456" s="190" t="str">
        <f t="shared" si="75"/>
        <v>Nợ HP</v>
      </c>
      <c r="P456" s="62" t="str">
        <f t="shared" si="76"/>
        <v>Nợ HP</v>
      </c>
      <c r="Q456" s="58">
        <f t="shared" si="80"/>
        <v>454</v>
      </c>
      <c r="R456" s="228" t="str">
        <f t="shared" si="77"/>
        <v>Nợ HP</v>
      </c>
    </row>
    <row r="457" spans="1:18" ht="24.75" customHeight="1">
      <c r="A457" s="54">
        <f t="shared" si="78"/>
        <v>455</v>
      </c>
      <c r="B457" s="16" t="str">
        <f t="shared" si="71"/>
        <v>423</v>
      </c>
      <c r="C457" s="54">
        <f t="shared" si="79"/>
        <v>423</v>
      </c>
      <c r="D457" s="10"/>
      <c r="E457" s="17"/>
      <c r="F457" s="18"/>
      <c r="G457" s="14"/>
      <c r="H457" s="70"/>
      <c r="I457" s="68"/>
      <c r="J457" s="72"/>
      <c r="K457" s="15" t="str">
        <f t="shared" si="72"/>
        <v/>
      </c>
      <c r="L457" s="57">
        <f t="shared" si="74"/>
        <v>0</v>
      </c>
      <c r="M457" s="79"/>
      <c r="N457" s="58" t="str">
        <f t="shared" si="73"/>
        <v/>
      </c>
      <c r="O457" s="190" t="str">
        <f t="shared" si="75"/>
        <v>Nợ HP</v>
      </c>
      <c r="P457" s="62" t="str">
        <f t="shared" si="76"/>
        <v>Nợ HP</v>
      </c>
      <c r="Q457" s="58">
        <f t="shared" si="80"/>
        <v>455</v>
      </c>
      <c r="R457" s="228" t="str">
        <f t="shared" si="77"/>
        <v>Nợ HP</v>
      </c>
    </row>
    <row r="458" spans="1:18" ht="24.75" customHeight="1">
      <c r="A458" s="54">
        <f t="shared" si="78"/>
        <v>456</v>
      </c>
      <c r="B458" s="16" t="str">
        <f t="shared" si="71"/>
        <v>424</v>
      </c>
      <c r="C458" s="54">
        <f t="shared" si="79"/>
        <v>424</v>
      </c>
      <c r="D458" s="10"/>
      <c r="E458" s="17"/>
      <c r="F458" s="18"/>
      <c r="G458" s="14"/>
      <c r="H458" s="70"/>
      <c r="I458" s="68"/>
      <c r="J458" s="72"/>
      <c r="K458" s="15" t="str">
        <f t="shared" si="72"/>
        <v/>
      </c>
      <c r="L458" s="57">
        <f t="shared" si="74"/>
        <v>0</v>
      </c>
      <c r="M458" s="79"/>
      <c r="N458" s="58" t="str">
        <f t="shared" si="73"/>
        <v/>
      </c>
      <c r="O458" s="190" t="str">
        <f t="shared" si="75"/>
        <v>Nợ HP</v>
      </c>
      <c r="P458" s="62" t="str">
        <f t="shared" si="76"/>
        <v>Nợ HP</v>
      </c>
      <c r="Q458" s="58">
        <f t="shared" si="80"/>
        <v>456</v>
      </c>
      <c r="R458" s="228" t="str">
        <f t="shared" si="77"/>
        <v>Nợ HP</v>
      </c>
    </row>
    <row r="459" spans="1:18" ht="24.75" customHeight="1">
      <c r="A459" s="54">
        <f t="shared" si="78"/>
        <v>457</v>
      </c>
      <c r="B459" s="16" t="str">
        <f t="shared" ref="B459:B522" si="81">J459&amp;TEXT(C459,"00")</f>
        <v>425</v>
      </c>
      <c r="C459" s="54">
        <f t="shared" si="79"/>
        <v>425</v>
      </c>
      <c r="D459" s="10"/>
      <c r="E459" s="17"/>
      <c r="F459" s="18"/>
      <c r="G459" s="14"/>
      <c r="H459" s="70"/>
      <c r="I459" s="68"/>
      <c r="J459" s="72"/>
      <c r="K459" s="15" t="str">
        <f t="shared" si="72"/>
        <v/>
      </c>
      <c r="L459" s="57">
        <f t="shared" si="74"/>
        <v>0</v>
      </c>
      <c r="M459" s="79"/>
      <c r="N459" s="58" t="str">
        <f t="shared" si="73"/>
        <v/>
      </c>
      <c r="O459" s="190" t="str">
        <f t="shared" si="75"/>
        <v>Nợ HP</v>
      </c>
      <c r="P459" s="62" t="str">
        <f t="shared" si="76"/>
        <v>Nợ HP</v>
      </c>
      <c r="Q459" s="58">
        <f t="shared" si="80"/>
        <v>457</v>
      </c>
      <c r="R459" s="228" t="str">
        <f t="shared" si="77"/>
        <v>Nợ HP</v>
      </c>
    </row>
    <row r="460" spans="1:18" ht="24.75" customHeight="1">
      <c r="A460" s="54">
        <f t="shared" si="78"/>
        <v>458</v>
      </c>
      <c r="B460" s="16" t="str">
        <f t="shared" si="81"/>
        <v>426</v>
      </c>
      <c r="C460" s="54">
        <f t="shared" si="79"/>
        <v>426</v>
      </c>
      <c r="D460" s="10"/>
      <c r="E460" s="17"/>
      <c r="F460" s="18"/>
      <c r="G460" s="14"/>
      <c r="H460" s="70"/>
      <c r="I460" s="68"/>
      <c r="J460" s="72"/>
      <c r="K460" s="15" t="str">
        <f t="shared" si="72"/>
        <v/>
      </c>
      <c r="L460" s="57">
        <f t="shared" si="74"/>
        <v>0</v>
      </c>
      <c r="M460" s="79"/>
      <c r="N460" s="58" t="str">
        <f t="shared" si="73"/>
        <v/>
      </c>
      <c r="O460" s="190" t="str">
        <f t="shared" si="75"/>
        <v>Nợ HP</v>
      </c>
      <c r="P460" s="62" t="str">
        <f t="shared" si="76"/>
        <v>Nợ HP</v>
      </c>
      <c r="Q460" s="58">
        <f t="shared" si="80"/>
        <v>458</v>
      </c>
      <c r="R460" s="228" t="str">
        <f t="shared" si="77"/>
        <v>Nợ HP</v>
      </c>
    </row>
    <row r="461" spans="1:18" ht="24.75" customHeight="1">
      <c r="A461" s="54">
        <f t="shared" si="78"/>
        <v>459</v>
      </c>
      <c r="B461" s="16" t="str">
        <f t="shared" si="81"/>
        <v>427</v>
      </c>
      <c r="C461" s="54">
        <f t="shared" si="79"/>
        <v>427</v>
      </c>
      <c r="D461" s="10"/>
      <c r="E461" s="17"/>
      <c r="F461" s="18"/>
      <c r="G461" s="14"/>
      <c r="H461" s="70"/>
      <c r="I461" s="68"/>
      <c r="J461" s="72"/>
      <c r="K461" s="15" t="str">
        <f t="shared" si="72"/>
        <v/>
      </c>
      <c r="L461" s="57">
        <f t="shared" si="74"/>
        <v>0</v>
      </c>
      <c r="M461" s="79"/>
      <c r="N461" s="58" t="str">
        <f t="shared" si="73"/>
        <v/>
      </c>
      <c r="O461" s="190" t="str">
        <f t="shared" si="75"/>
        <v>Nợ HP</v>
      </c>
      <c r="P461" s="62" t="str">
        <f t="shared" si="76"/>
        <v>Nợ HP</v>
      </c>
      <c r="Q461" s="58">
        <f t="shared" si="80"/>
        <v>459</v>
      </c>
      <c r="R461" s="228" t="str">
        <f t="shared" si="77"/>
        <v>Nợ HP</v>
      </c>
    </row>
    <row r="462" spans="1:18" ht="24.75" customHeight="1">
      <c r="A462" s="54">
        <f t="shared" si="78"/>
        <v>460</v>
      </c>
      <c r="B462" s="16" t="str">
        <f t="shared" si="81"/>
        <v>428</v>
      </c>
      <c r="C462" s="54">
        <f t="shared" si="79"/>
        <v>428</v>
      </c>
      <c r="D462" s="10"/>
      <c r="E462" s="17"/>
      <c r="F462" s="18"/>
      <c r="G462" s="14"/>
      <c r="H462" s="70"/>
      <c r="I462" s="68"/>
      <c r="J462" s="72"/>
      <c r="K462" s="15" t="str">
        <f t="shared" si="72"/>
        <v/>
      </c>
      <c r="L462" s="57">
        <f t="shared" si="74"/>
        <v>0</v>
      </c>
      <c r="M462" s="79"/>
      <c r="N462" s="58" t="str">
        <f t="shared" si="73"/>
        <v/>
      </c>
      <c r="O462" s="190" t="str">
        <f t="shared" si="75"/>
        <v>Nợ HP</v>
      </c>
      <c r="P462" s="62" t="str">
        <f t="shared" si="76"/>
        <v>Nợ HP</v>
      </c>
      <c r="Q462" s="58">
        <f t="shared" si="80"/>
        <v>460</v>
      </c>
      <c r="R462" s="228" t="str">
        <f t="shared" si="77"/>
        <v>Nợ HP</v>
      </c>
    </row>
    <row r="463" spans="1:18" ht="24.75" customHeight="1">
      <c r="A463" s="54">
        <f t="shared" si="78"/>
        <v>461</v>
      </c>
      <c r="B463" s="16" t="str">
        <f t="shared" si="81"/>
        <v>429</v>
      </c>
      <c r="C463" s="54">
        <f t="shared" si="79"/>
        <v>429</v>
      </c>
      <c r="D463" s="10"/>
      <c r="E463" s="17"/>
      <c r="F463" s="18"/>
      <c r="G463" s="14"/>
      <c r="H463" s="70"/>
      <c r="I463" s="68"/>
      <c r="J463" s="72"/>
      <c r="K463" s="15" t="str">
        <f t="shared" si="72"/>
        <v/>
      </c>
      <c r="L463" s="57">
        <f t="shared" si="74"/>
        <v>0</v>
      </c>
      <c r="M463" s="79"/>
      <c r="N463" s="58" t="str">
        <f t="shared" si="73"/>
        <v/>
      </c>
      <c r="O463" s="190" t="str">
        <f t="shared" si="75"/>
        <v>Nợ HP</v>
      </c>
      <c r="P463" s="62" t="str">
        <f t="shared" si="76"/>
        <v>Nợ HP</v>
      </c>
      <c r="Q463" s="58">
        <f t="shared" si="80"/>
        <v>461</v>
      </c>
      <c r="R463" s="228" t="str">
        <f t="shared" si="77"/>
        <v>Nợ HP</v>
      </c>
    </row>
    <row r="464" spans="1:18" ht="24.75" customHeight="1">
      <c r="A464" s="54">
        <f t="shared" si="78"/>
        <v>462</v>
      </c>
      <c r="B464" s="16" t="str">
        <f t="shared" si="81"/>
        <v>430</v>
      </c>
      <c r="C464" s="54">
        <f t="shared" si="79"/>
        <v>430</v>
      </c>
      <c r="D464" s="10"/>
      <c r="E464" s="17"/>
      <c r="F464" s="18"/>
      <c r="G464" s="14"/>
      <c r="H464" s="70"/>
      <c r="I464" s="68"/>
      <c r="J464" s="72"/>
      <c r="K464" s="15" t="str">
        <f t="shared" si="72"/>
        <v/>
      </c>
      <c r="L464" s="57">
        <f t="shared" si="74"/>
        <v>0</v>
      </c>
      <c r="M464" s="79"/>
      <c r="N464" s="58" t="str">
        <f t="shared" si="73"/>
        <v/>
      </c>
      <c r="O464" s="190" t="str">
        <f t="shared" si="75"/>
        <v>Nợ HP</v>
      </c>
      <c r="P464" s="62" t="str">
        <f t="shared" si="76"/>
        <v>Nợ HP</v>
      </c>
      <c r="Q464" s="58">
        <f t="shared" si="80"/>
        <v>462</v>
      </c>
      <c r="R464" s="228" t="str">
        <f t="shared" si="77"/>
        <v>Nợ HP</v>
      </c>
    </row>
    <row r="465" spans="1:18" ht="24.75" customHeight="1">
      <c r="A465" s="54">
        <f t="shared" si="78"/>
        <v>463</v>
      </c>
      <c r="B465" s="16" t="str">
        <f t="shared" si="81"/>
        <v>431</v>
      </c>
      <c r="C465" s="54">
        <f t="shared" si="79"/>
        <v>431</v>
      </c>
      <c r="D465" s="10"/>
      <c r="E465" s="17"/>
      <c r="F465" s="18"/>
      <c r="G465" s="14"/>
      <c r="H465" s="70"/>
      <c r="I465" s="68"/>
      <c r="J465" s="72"/>
      <c r="K465" s="15" t="str">
        <f t="shared" si="72"/>
        <v/>
      </c>
      <c r="L465" s="57">
        <f t="shared" si="74"/>
        <v>0</v>
      </c>
      <c r="M465" s="79"/>
      <c r="N465" s="58" t="str">
        <f t="shared" si="73"/>
        <v/>
      </c>
      <c r="O465" s="190" t="str">
        <f t="shared" si="75"/>
        <v>Nợ HP</v>
      </c>
      <c r="P465" s="62" t="str">
        <f t="shared" si="76"/>
        <v>Nợ HP</v>
      </c>
      <c r="Q465" s="58">
        <f t="shared" si="80"/>
        <v>463</v>
      </c>
      <c r="R465" s="228" t="str">
        <f t="shared" si="77"/>
        <v>Nợ HP</v>
      </c>
    </row>
    <row r="466" spans="1:18" ht="24.75" customHeight="1">
      <c r="A466" s="54">
        <f t="shared" si="78"/>
        <v>464</v>
      </c>
      <c r="B466" s="16" t="str">
        <f t="shared" si="81"/>
        <v>432</v>
      </c>
      <c r="C466" s="54">
        <f t="shared" si="79"/>
        <v>432</v>
      </c>
      <c r="D466" s="10"/>
      <c r="E466" s="17"/>
      <c r="F466" s="18"/>
      <c r="G466" s="14"/>
      <c r="H466" s="70"/>
      <c r="I466" s="68"/>
      <c r="J466" s="72"/>
      <c r="K466" s="15" t="str">
        <f t="shared" si="72"/>
        <v/>
      </c>
      <c r="L466" s="57">
        <f t="shared" si="74"/>
        <v>0</v>
      </c>
      <c r="M466" s="79"/>
      <c r="N466" s="58" t="str">
        <f t="shared" si="73"/>
        <v/>
      </c>
      <c r="O466" s="190" t="str">
        <f t="shared" si="75"/>
        <v>Nợ HP</v>
      </c>
      <c r="P466" s="62" t="str">
        <f t="shared" si="76"/>
        <v>Nợ HP</v>
      </c>
      <c r="Q466" s="58">
        <f t="shared" si="80"/>
        <v>464</v>
      </c>
      <c r="R466" s="228" t="str">
        <f t="shared" si="77"/>
        <v>Nợ HP</v>
      </c>
    </row>
    <row r="467" spans="1:18" ht="24.75" customHeight="1">
      <c r="A467" s="54">
        <f t="shared" si="78"/>
        <v>465</v>
      </c>
      <c r="B467" s="16" t="str">
        <f t="shared" si="81"/>
        <v>433</v>
      </c>
      <c r="C467" s="54">
        <f t="shared" si="79"/>
        <v>433</v>
      </c>
      <c r="D467" s="10"/>
      <c r="E467" s="17"/>
      <c r="F467" s="18"/>
      <c r="G467" s="14"/>
      <c r="H467" s="70"/>
      <c r="I467" s="68"/>
      <c r="J467" s="72"/>
      <c r="K467" s="15" t="str">
        <f t="shared" si="72"/>
        <v/>
      </c>
      <c r="L467" s="57">
        <f t="shared" si="74"/>
        <v>0</v>
      </c>
      <c r="M467" s="79"/>
      <c r="N467" s="58" t="str">
        <f t="shared" si="73"/>
        <v/>
      </c>
      <c r="O467" s="190" t="str">
        <f t="shared" si="75"/>
        <v>Nợ HP</v>
      </c>
      <c r="P467" s="62" t="str">
        <f t="shared" si="76"/>
        <v>Nợ HP</v>
      </c>
      <c r="Q467" s="58">
        <f t="shared" si="80"/>
        <v>465</v>
      </c>
      <c r="R467" s="228" t="str">
        <f t="shared" si="77"/>
        <v>Nợ HP</v>
      </c>
    </row>
    <row r="468" spans="1:18" ht="24.75" customHeight="1">
      <c r="A468" s="54">
        <f t="shared" si="78"/>
        <v>466</v>
      </c>
      <c r="B468" s="16" t="str">
        <f t="shared" si="81"/>
        <v>434</v>
      </c>
      <c r="C468" s="54">
        <f t="shared" si="79"/>
        <v>434</v>
      </c>
      <c r="D468" s="10"/>
      <c r="E468" s="17"/>
      <c r="F468" s="18"/>
      <c r="G468" s="14"/>
      <c r="H468" s="70"/>
      <c r="I468" s="68"/>
      <c r="J468" s="72"/>
      <c r="K468" s="15" t="str">
        <f t="shared" si="72"/>
        <v/>
      </c>
      <c r="L468" s="57">
        <f t="shared" si="74"/>
        <v>0</v>
      </c>
      <c r="M468" s="79"/>
      <c r="N468" s="58" t="str">
        <f t="shared" si="73"/>
        <v/>
      </c>
      <c r="O468" s="190" t="str">
        <f t="shared" si="75"/>
        <v>Nợ HP</v>
      </c>
      <c r="P468" s="62" t="str">
        <f t="shared" si="76"/>
        <v>Nợ HP</v>
      </c>
      <c r="Q468" s="58">
        <f t="shared" si="80"/>
        <v>466</v>
      </c>
      <c r="R468" s="228" t="str">
        <f t="shared" si="77"/>
        <v>Nợ HP</v>
      </c>
    </row>
    <row r="469" spans="1:18" ht="24.75" customHeight="1">
      <c r="A469" s="54">
        <f t="shared" si="78"/>
        <v>467</v>
      </c>
      <c r="B469" s="16" t="str">
        <f t="shared" si="81"/>
        <v>435</v>
      </c>
      <c r="C469" s="54">
        <f t="shared" si="79"/>
        <v>435</v>
      </c>
      <c r="D469" s="10"/>
      <c r="E469" s="17"/>
      <c r="F469" s="18"/>
      <c r="G469" s="14"/>
      <c r="H469" s="70"/>
      <c r="I469" s="68"/>
      <c r="J469" s="72"/>
      <c r="K469" s="15" t="str">
        <f t="shared" si="72"/>
        <v/>
      </c>
      <c r="L469" s="57">
        <f t="shared" si="74"/>
        <v>0</v>
      </c>
      <c r="M469" s="79"/>
      <c r="N469" s="58" t="str">
        <f t="shared" si="73"/>
        <v/>
      </c>
      <c r="O469" s="190" t="str">
        <f t="shared" si="75"/>
        <v>Nợ HP</v>
      </c>
      <c r="P469" s="62" t="str">
        <f t="shared" si="76"/>
        <v>Nợ HP</v>
      </c>
      <c r="Q469" s="58">
        <f t="shared" si="80"/>
        <v>467</v>
      </c>
      <c r="R469" s="228" t="str">
        <f t="shared" si="77"/>
        <v>Nợ HP</v>
      </c>
    </row>
    <row r="470" spans="1:18" ht="24.75" customHeight="1">
      <c r="A470" s="54">
        <f t="shared" si="78"/>
        <v>468</v>
      </c>
      <c r="B470" s="16" t="str">
        <f t="shared" si="81"/>
        <v>436</v>
      </c>
      <c r="C470" s="54">
        <f t="shared" si="79"/>
        <v>436</v>
      </c>
      <c r="D470" s="10"/>
      <c r="E470" s="17"/>
      <c r="F470" s="18"/>
      <c r="G470" s="14"/>
      <c r="H470" s="70"/>
      <c r="I470" s="68"/>
      <c r="J470" s="72"/>
      <c r="K470" s="15" t="str">
        <f t="shared" si="72"/>
        <v/>
      </c>
      <c r="L470" s="57">
        <f t="shared" si="74"/>
        <v>0</v>
      </c>
      <c r="M470" s="79"/>
      <c r="N470" s="58" t="str">
        <f t="shared" si="73"/>
        <v/>
      </c>
      <c r="O470" s="190" t="str">
        <f t="shared" si="75"/>
        <v>Nợ HP</v>
      </c>
      <c r="P470" s="62" t="str">
        <f t="shared" si="76"/>
        <v>Nợ HP</v>
      </c>
      <c r="Q470" s="58">
        <f t="shared" si="80"/>
        <v>468</v>
      </c>
      <c r="R470" s="228" t="str">
        <f t="shared" si="77"/>
        <v>Nợ HP</v>
      </c>
    </row>
    <row r="471" spans="1:18" ht="24.75" customHeight="1">
      <c r="A471" s="54">
        <f t="shared" si="78"/>
        <v>469</v>
      </c>
      <c r="B471" s="16" t="str">
        <f t="shared" si="81"/>
        <v>437</v>
      </c>
      <c r="C471" s="54">
        <f t="shared" si="79"/>
        <v>437</v>
      </c>
      <c r="D471" s="10"/>
      <c r="E471" s="17"/>
      <c r="F471" s="18"/>
      <c r="G471" s="14"/>
      <c r="H471" s="70"/>
      <c r="I471" s="68"/>
      <c r="J471" s="72"/>
      <c r="K471" s="15" t="str">
        <f t="shared" si="72"/>
        <v/>
      </c>
      <c r="L471" s="57">
        <f t="shared" si="74"/>
        <v>0</v>
      </c>
      <c r="M471" s="79"/>
      <c r="N471" s="58" t="str">
        <f t="shared" si="73"/>
        <v/>
      </c>
      <c r="O471" s="190" t="str">
        <f t="shared" si="75"/>
        <v>Nợ HP</v>
      </c>
      <c r="P471" s="62" t="str">
        <f t="shared" si="76"/>
        <v>Nợ HP</v>
      </c>
      <c r="Q471" s="58">
        <f t="shared" si="80"/>
        <v>469</v>
      </c>
      <c r="R471" s="228" t="str">
        <f t="shared" si="77"/>
        <v>Nợ HP</v>
      </c>
    </row>
    <row r="472" spans="1:18" ht="24.75" customHeight="1">
      <c r="A472" s="54">
        <f t="shared" si="78"/>
        <v>470</v>
      </c>
      <c r="B472" s="16" t="str">
        <f t="shared" si="81"/>
        <v>438</v>
      </c>
      <c r="C472" s="54">
        <f t="shared" si="79"/>
        <v>438</v>
      </c>
      <c r="D472" s="10"/>
      <c r="E472" s="17"/>
      <c r="F472" s="18"/>
      <c r="G472" s="14"/>
      <c r="H472" s="70"/>
      <c r="I472" s="68"/>
      <c r="J472" s="72"/>
      <c r="K472" s="15" t="str">
        <f t="shared" si="72"/>
        <v/>
      </c>
      <c r="L472" s="57">
        <f t="shared" si="74"/>
        <v>0</v>
      </c>
      <c r="M472" s="79"/>
      <c r="N472" s="58" t="str">
        <f t="shared" si="73"/>
        <v/>
      </c>
      <c r="O472" s="190" t="str">
        <f t="shared" si="75"/>
        <v>Nợ HP</v>
      </c>
      <c r="P472" s="62" t="str">
        <f t="shared" si="76"/>
        <v>Nợ HP</v>
      </c>
      <c r="Q472" s="58">
        <f t="shared" si="80"/>
        <v>470</v>
      </c>
      <c r="R472" s="228" t="str">
        <f t="shared" si="77"/>
        <v>Nợ HP</v>
      </c>
    </row>
    <row r="473" spans="1:18" ht="24.75" customHeight="1">
      <c r="A473" s="54">
        <f t="shared" si="78"/>
        <v>471</v>
      </c>
      <c r="B473" s="16" t="str">
        <f t="shared" si="81"/>
        <v>439</v>
      </c>
      <c r="C473" s="54">
        <f t="shared" si="79"/>
        <v>439</v>
      </c>
      <c r="D473" s="10"/>
      <c r="E473" s="17"/>
      <c r="F473" s="18"/>
      <c r="G473" s="14"/>
      <c r="H473" s="70"/>
      <c r="I473" s="68"/>
      <c r="J473" s="72"/>
      <c r="K473" s="15" t="str">
        <f t="shared" si="72"/>
        <v/>
      </c>
      <c r="L473" s="57">
        <f t="shared" si="74"/>
        <v>0</v>
      </c>
      <c r="M473" s="79"/>
      <c r="N473" s="58" t="str">
        <f t="shared" si="73"/>
        <v/>
      </c>
      <c r="O473" s="190" t="str">
        <f t="shared" si="75"/>
        <v>Nợ HP</v>
      </c>
      <c r="P473" s="62" t="str">
        <f t="shared" si="76"/>
        <v>Nợ HP</v>
      </c>
      <c r="Q473" s="58">
        <f t="shared" si="80"/>
        <v>471</v>
      </c>
      <c r="R473" s="228" t="str">
        <f t="shared" si="77"/>
        <v>Nợ HP</v>
      </c>
    </row>
    <row r="474" spans="1:18" ht="24.75" customHeight="1">
      <c r="A474" s="54">
        <f t="shared" si="78"/>
        <v>472</v>
      </c>
      <c r="B474" s="16" t="str">
        <f t="shared" si="81"/>
        <v>440</v>
      </c>
      <c r="C474" s="54">
        <f t="shared" si="79"/>
        <v>440</v>
      </c>
      <c r="D474" s="10"/>
      <c r="E474" s="17"/>
      <c r="F474" s="18"/>
      <c r="G474" s="14"/>
      <c r="H474" s="70"/>
      <c r="I474" s="68"/>
      <c r="J474" s="72"/>
      <c r="K474" s="15" t="str">
        <f t="shared" si="72"/>
        <v/>
      </c>
      <c r="L474" s="57">
        <f t="shared" si="74"/>
        <v>0</v>
      </c>
      <c r="M474" s="79"/>
      <c r="N474" s="58" t="str">
        <f t="shared" si="73"/>
        <v/>
      </c>
      <c r="O474" s="190" t="str">
        <f t="shared" si="75"/>
        <v>Nợ HP</v>
      </c>
      <c r="P474" s="62" t="str">
        <f t="shared" si="76"/>
        <v>Nợ HP</v>
      </c>
      <c r="Q474" s="58">
        <f t="shared" si="80"/>
        <v>472</v>
      </c>
      <c r="R474" s="228" t="str">
        <f t="shared" si="77"/>
        <v>Nợ HP</v>
      </c>
    </row>
    <row r="475" spans="1:18" ht="24.75" customHeight="1">
      <c r="A475" s="54">
        <f t="shared" si="78"/>
        <v>473</v>
      </c>
      <c r="B475" s="16" t="str">
        <f t="shared" si="81"/>
        <v>441</v>
      </c>
      <c r="C475" s="54">
        <f t="shared" si="79"/>
        <v>441</v>
      </c>
      <c r="D475" s="10"/>
      <c r="E475" s="17"/>
      <c r="F475" s="18"/>
      <c r="G475" s="14"/>
      <c r="H475" s="70"/>
      <c r="I475" s="68"/>
      <c r="J475" s="72"/>
      <c r="K475" s="15" t="str">
        <f t="shared" si="72"/>
        <v/>
      </c>
      <c r="L475" s="57">
        <f t="shared" si="74"/>
        <v>0</v>
      </c>
      <c r="M475" s="79"/>
      <c r="N475" s="58" t="str">
        <f t="shared" si="73"/>
        <v/>
      </c>
      <c r="O475" s="190" t="str">
        <f t="shared" si="75"/>
        <v>Nợ HP</v>
      </c>
      <c r="P475" s="62" t="str">
        <f t="shared" si="76"/>
        <v>Nợ HP</v>
      </c>
      <c r="Q475" s="58">
        <f t="shared" si="80"/>
        <v>473</v>
      </c>
      <c r="R475" s="228" t="str">
        <f t="shared" si="77"/>
        <v>Nợ HP</v>
      </c>
    </row>
    <row r="476" spans="1:18" ht="24.75" customHeight="1">
      <c r="A476" s="54">
        <f t="shared" si="78"/>
        <v>474</v>
      </c>
      <c r="B476" s="16" t="str">
        <f t="shared" si="81"/>
        <v>442</v>
      </c>
      <c r="C476" s="54">
        <f t="shared" si="79"/>
        <v>442</v>
      </c>
      <c r="D476" s="10"/>
      <c r="E476" s="17"/>
      <c r="F476" s="18"/>
      <c r="G476" s="14"/>
      <c r="H476" s="70"/>
      <c r="I476" s="68"/>
      <c r="J476" s="72"/>
      <c r="K476" s="15" t="str">
        <f t="shared" si="72"/>
        <v/>
      </c>
      <c r="L476" s="57">
        <f t="shared" si="74"/>
        <v>0</v>
      </c>
      <c r="M476" s="79"/>
      <c r="N476" s="58" t="str">
        <f t="shared" si="73"/>
        <v/>
      </c>
      <c r="O476" s="190" t="str">
        <f t="shared" si="75"/>
        <v>Nợ HP</v>
      </c>
      <c r="P476" s="62" t="str">
        <f t="shared" si="76"/>
        <v>Nợ HP</v>
      </c>
      <c r="Q476" s="58">
        <f t="shared" si="80"/>
        <v>474</v>
      </c>
      <c r="R476" s="228" t="str">
        <f t="shared" si="77"/>
        <v>Nợ HP</v>
      </c>
    </row>
    <row r="477" spans="1:18" ht="24.75" customHeight="1">
      <c r="A477" s="54">
        <f t="shared" si="78"/>
        <v>475</v>
      </c>
      <c r="B477" s="16" t="str">
        <f t="shared" si="81"/>
        <v>443</v>
      </c>
      <c r="C477" s="54">
        <f t="shared" si="79"/>
        <v>443</v>
      </c>
      <c r="D477" s="10"/>
      <c r="E477" s="17"/>
      <c r="F477" s="18"/>
      <c r="G477" s="14"/>
      <c r="H477" s="70"/>
      <c r="I477" s="68"/>
      <c r="J477" s="72"/>
      <c r="K477" s="15" t="str">
        <f t="shared" si="72"/>
        <v/>
      </c>
      <c r="L477" s="57">
        <f t="shared" si="74"/>
        <v>0</v>
      </c>
      <c r="M477" s="79"/>
      <c r="N477" s="58" t="str">
        <f t="shared" si="73"/>
        <v/>
      </c>
      <c r="O477" s="190" t="str">
        <f t="shared" si="75"/>
        <v>Nợ HP</v>
      </c>
      <c r="P477" s="62" t="str">
        <f t="shared" si="76"/>
        <v>Nợ HP</v>
      </c>
      <c r="Q477" s="58">
        <f t="shared" si="80"/>
        <v>475</v>
      </c>
      <c r="R477" s="228" t="str">
        <f t="shared" si="77"/>
        <v>Nợ HP</v>
      </c>
    </row>
    <row r="478" spans="1:18" ht="24.75" customHeight="1">
      <c r="A478" s="54">
        <f t="shared" si="78"/>
        <v>476</v>
      </c>
      <c r="B478" s="16" t="str">
        <f t="shared" si="81"/>
        <v>444</v>
      </c>
      <c r="C478" s="54">
        <f t="shared" si="79"/>
        <v>444</v>
      </c>
      <c r="D478" s="10"/>
      <c r="E478" s="17"/>
      <c r="F478" s="18"/>
      <c r="G478" s="14"/>
      <c r="H478" s="70"/>
      <c r="I478" s="68"/>
      <c r="J478" s="72"/>
      <c r="K478" s="15" t="str">
        <f t="shared" si="72"/>
        <v/>
      </c>
      <c r="L478" s="57">
        <f t="shared" si="74"/>
        <v>0</v>
      </c>
      <c r="M478" s="79"/>
      <c r="N478" s="58" t="str">
        <f t="shared" si="73"/>
        <v/>
      </c>
      <c r="O478" s="190" t="str">
        <f t="shared" si="75"/>
        <v>Nợ HP</v>
      </c>
      <c r="P478" s="62" t="str">
        <f t="shared" si="76"/>
        <v>Nợ HP</v>
      </c>
      <c r="Q478" s="58">
        <f t="shared" si="80"/>
        <v>476</v>
      </c>
      <c r="R478" s="228" t="str">
        <f t="shared" si="77"/>
        <v>Nợ HP</v>
      </c>
    </row>
    <row r="479" spans="1:18" ht="24.75" customHeight="1">
      <c r="A479" s="54">
        <f t="shared" si="78"/>
        <v>477</v>
      </c>
      <c r="B479" s="16" t="str">
        <f t="shared" si="81"/>
        <v>445</v>
      </c>
      <c r="C479" s="54">
        <f t="shared" si="79"/>
        <v>445</v>
      </c>
      <c r="D479" s="10"/>
      <c r="E479" s="17"/>
      <c r="F479" s="18"/>
      <c r="G479" s="14"/>
      <c r="H479" s="70"/>
      <c r="I479" s="68"/>
      <c r="J479" s="72"/>
      <c r="K479" s="15" t="str">
        <f t="shared" si="72"/>
        <v/>
      </c>
      <c r="L479" s="57">
        <f t="shared" si="74"/>
        <v>0</v>
      </c>
      <c r="M479" s="79"/>
      <c r="N479" s="58" t="str">
        <f t="shared" si="73"/>
        <v/>
      </c>
      <c r="O479" s="190" t="str">
        <f t="shared" si="75"/>
        <v>Nợ HP</v>
      </c>
      <c r="P479" s="62" t="str">
        <f t="shared" si="76"/>
        <v>Nợ HP</v>
      </c>
      <c r="Q479" s="58">
        <f t="shared" si="80"/>
        <v>477</v>
      </c>
      <c r="R479" s="228" t="str">
        <f t="shared" si="77"/>
        <v>Nợ HP</v>
      </c>
    </row>
    <row r="480" spans="1:18" ht="24.75" customHeight="1">
      <c r="A480" s="54">
        <f t="shared" si="78"/>
        <v>478</v>
      </c>
      <c r="B480" s="16" t="str">
        <f t="shared" si="81"/>
        <v>446</v>
      </c>
      <c r="C480" s="54">
        <f t="shared" si="79"/>
        <v>446</v>
      </c>
      <c r="D480" s="10"/>
      <c r="E480" s="17"/>
      <c r="F480" s="18"/>
      <c r="G480" s="14"/>
      <c r="H480" s="70"/>
      <c r="I480" s="68"/>
      <c r="J480" s="72"/>
      <c r="K480" s="15" t="str">
        <f t="shared" si="72"/>
        <v/>
      </c>
      <c r="L480" s="57">
        <f t="shared" si="74"/>
        <v>0</v>
      </c>
      <c r="M480" s="79"/>
      <c r="N480" s="58" t="str">
        <f t="shared" si="73"/>
        <v/>
      </c>
      <c r="O480" s="190" t="str">
        <f t="shared" si="75"/>
        <v>Nợ HP</v>
      </c>
      <c r="P480" s="62" t="str">
        <f t="shared" si="76"/>
        <v>Nợ HP</v>
      </c>
      <c r="Q480" s="58">
        <f t="shared" si="80"/>
        <v>478</v>
      </c>
      <c r="R480" s="228" t="str">
        <f t="shared" si="77"/>
        <v>Nợ HP</v>
      </c>
    </row>
    <row r="481" spans="1:18" ht="24.75" customHeight="1">
      <c r="A481" s="54">
        <f t="shared" si="78"/>
        <v>479</v>
      </c>
      <c r="B481" s="16" t="str">
        <f t="shared" si="81"/>
        <v>447</v>
      </c>
      <c r="C481" s="54">
        <f t="shared" si="79"/>
        <v>447</v>
      </c>
      <c r="D481" s="10"/>
      <c r="E481" s="17"/>
      <c r="F481" s="18"/>
      <c r="G481" s="14"/>
      <c r="H481" s="70"/>
      <c r="I481" s="68"/>
      <c r="J481" s="72"/>
      <c r="K481" s="15" t="str">
        <f t="shared" si="72"/>
        <v/>
      </c>
      <c r="L481" s="57">
        <f t="shared" si="74"/>
        <v>0</v>
      </c>
      <c r="M481" s="79"/>
      <c r="N481" s="58" t="str">
        <f t="shared" si="73"/>
        <v/>
      </c>
      <c r="O481" s="190" t="str">
        <f t="shared" si="75"/>
        <v>Nợ HP</v>
      </c>
      <c r="P481" s="62" t="str">
        <f t="shared" si="76"/>
        <v>Nợ HP</v>
      </c>
      <c r="Q481" s="58">
        <f t="shared" si="80"/>
        <v>479</v>
      </c>
      <c r="R481" s="228" t="str">
        <f t="shared" si="77"/>
        <v>Nợ HP</v>
      </c>
    </row>
    <row r="482" spans="1:18" ht="24.75" customHeight="1">
      <c r="A482" s="54">
        <f t="shared" si="78"/>
        <v>480</v>
      </c>
      <c r="B482" s="16" t="str">
        <f t="shared" si="81"/>
        <v>448</v>
      </c>
      <c r="C482" s="54">
        <f t="shared" si="79"/>
        <v>448</v>
      </c>
      <c r="D482" s="10"/>
      <c r="E482" s="17"/>
      <c r="F482" s="18"/>
      <c r="G482" s="14"/>
      <c r="H482" s="70"/>
      <c r="I482" s="68"/>
      <c r="J482" s="72"/>
      <c r="K482" s="15" t="str">
        <f t="shared" si="72"/>
        <v/>
      </c>
      <c r="L482" s="57">
        <f t="shared" si="74"/>
        <v>0</v>
      </c>
      <c r="M482" s="79"/>
      <c r="N482" s="58" t="str">
        <f t="shared" si="73"/>
        <v/>
      </c>
      <c r="O482" s="190" t="str">
        <f t="shared" si="75"/>
        <v>Nợ HP</v>
      </c>
      <c r="P482" s="62" t="str">
        <f t="shared" si="76"/>
        <v>Nợ HP</v>
      </c>
      <c r="Q482" s="58">
        <f t="shared" si="80"/>
        <v>480</v>
      </c>
      <c r="R482" s="228" t="str">
        <f t="shared" si="77"/>
        <v>Nợ HP</v>
      </c>
    </row>
    <row r="483" spans="1:18" ht="24.75" customHeight="1">
      <c r="A483" s="54">
        <f t="shared" si="78"/>
        <v>481</v>
      </c>
      <c r="B483" s="16" t="str">
        <f t="shared" si="81"/>
        <v>449</v>
      </c>
      <c r="C483" s="54">
        <f t="shared" si="79"/>
        <v>449</v>
      </c>
      <c r="D483" s="10"/>
      <c r="E483" s="17"/>
      <c r="F483" s="18"/>
      <c r="G483" s="14"/>
      <c r="H483" s="70"/>
      <c r="I483" s="68"/>
      <c r="J483" s="72"/>
      <c r="K483" s="15" t="str">
        <f t="shared" si="72"/>
        <v/>
      </c>
      <c r="L483" s="57">
        <f t="shared" si="74"/>
        <v>0</v>
      </c>
      <c r="M483" s="79"/>
      <c r="N483" s="58" t="str">
        <f t="shared" si="73"/>
        <v/>
      </c>
      <c r="O483" s="190" t="str">
        <f t="shared" si="75"/>
        <v>Nợ HP</v>
      </c>
      <c r="P483" s="62" t="str">
        <f t="shared" si="76"/>
        <v>Nợ HP</v>
      </c>
      <c r="Q483" s="58">
        <f t="shared" si="80"/>
        <v>481</v>
      </c>
      <c r="R483" s="228" t="str">
        <f t="shared" si="77"/>
        <v>Nợ HP</v>
      </c>
    </row>
    <row r="484" spans="1:18" ht="24.75" customHeight="1">
      <c r="A484" s="54">
        <f t="shared" si="78"/>
        <v>482</v>
      </c>
      <c r="B484" s="16" t="str">
        <f t="shared" si="81"/>
        <v>450</v>
      </c>
      <c r="C484" s="54">
        <f t="shared" si="79"/>
        <v>450</v>
      </c>
      <c r="D484" s="10"/>
      <c r="E484" s="17"/>
      <c r="F484" s="18"/>
      <c r="G484" s="14"/>
      <c r="H484" s="70"/>
      <c r="I484" s="68"/>
      <c r="J484" s="72"/>
      <c r="K484" s="15" t="str">
        <f t="shared" si="72"/>
        <v/>
      </c>
      <c r="L484" s="57">
        <f t="shared" si="74"/>
        <v>0</v>
      </c>
      <c r="M484" s="79"/>
      <c r="N484" s="58" t="str">
        <f t="shared" si="73"/>
        <v/>
      </c>
      <c r="O484" s="190" t="str">
        <f t="shared" si="75"/>
        <v>Nợ HP</v>
      </c>
      <c r="P484" s="62" t="str">
        <f t="shared" si="76"/>
        <v>Nợ HP</v>
      </c>
      <c r="Q484" s="58">
        <f t="shared" si="80"/>
        <v>482</v>
      </c>
      <c r="R484" s="228" t="str">
        <f t="shared" si="77"/>
        <v>Nợ HP</v>
      </c>
    </row>
    <row r="485" spans="1:18" ht="24.75" customHeight="1">
      <c r="A485" s="54">
        <f t="shared" si="78"/>
        <v>483</v>
      </c>
      <c r="B485" s="16" t="str">
        <f t="shared" si="81"/>
        <v>451</v>
      </c>
      <c r="C485" s="54">
        <f t="shared" si="79"/>
        <v>451</v>
      </c>
      <c r="D485" s="10"/>
      <c r="E485" s="17"/>
      <c r="F485" s="18"/>
      <c r="G485" s="14"/>
      <c r="H485" s="70"/>
      <c r="I485" s="68"/>
      <c r="J485" s="72"/>
      <c r="K485" s="15" t="str">
        <f t="shared" si="72"/>
        <v/>
      </c>
      <c r="L485" s="57">
        <f t="shared" si="74"/>
        <v>0</v>
      </c>
      <c r="M485" s="79"/>
      <c r="N485" s="58" t="str">
        <f t="shared" si="73"/>
        <v/>
      </c>
      <c r="O485" s="190" t="str">
        <f t="shared" si="75"/>
        <v>Nợ HP</v>
      </c>
      <c r="P485" s="62" t="str">
        <f t="shared" si="76"/>
        <v>Nợ HP</v>
      </c>
      <c r="Q485" s="58">
        <f t="shared" si="80"/>
        <v>483</v>
      </c>
      <c r="R485" s="228" t="str">
        <f t="shared" si="77"/>
        <v>Nợ HP</v>
      </c>
    </row>
    <row r="486" spans="1:18" ht="24.75" customHeight="1">
      <c r="A486" s="54">
        <f t="shared" si="78"/>
        <v>484</v>
      </c>
      <c r="B486" s="16" t="str">
        <f t="shared" si="81"/>
        <v>452</v>
      </c>
      <c r="C486" s="54">
        <f t="shared" si="79"/>
        <v>452</v>
      </c>
      <c r="D486" s="10"/>
      <c r="E486" s="17"/>
      <c r="F486" s="18"/>
      <c r="G486" s="14"/>
      <c r="H486" s="70"/>
      <c r="I486" s="68"/>
      <c r="J486" s="72"/>
      <c r="K486" s="15" t="str">
        <f>I486&amp;J486</f>
        <v/>
      </c>
      <c r="L486" s="57">
        <f t="shared" si="74"/>
        <v>0</v>
      </c>
      <c r="M486" s="79"/>
      <c r="N486" s="58" t="str">
        <f t="shared" si="73"/>
        <v/>
      </c>
      <c r="O486" s="190" t="str">
        <f t="shared" si="75"/>
        <v>Nợ HP</v>
      </c>
      <c r="P486" s="62" t="str">
        <f t="shared" si="76"/>
        <v>Nợ HP</v>
      </c>
      <c r="Q486" s="58">
        <f t="shared" si="80"/>
        <v>484</v>
      </c>
      <c r="R486" s="228" t="str">
        <f t="shared" si="77"/>
        <v>Nợ HP</v>
      </c>
    </row>
    <row r="487" spans="1:18" ht="24.75" customHeight="1">
      <c r="A487" s="54">
        <f t="shared" si="78"/>
        <v>485</v>
      </c>
      <c r="B487" s="16" t="str">
        <f t="shared" si="81"/>
        <v>453</v>
      </c>
      <c r="C487" s="54">
        <f t="shared" si="79"/>
        <v>453</v>
      </c>
      <c r="D487" s="10"/>
      <c r="E487" s="17"/>
      <c r="F487" s="18"/>
      <c r="G487" s="14"/>
      <c r="H487" s="70"/>
      <c r="I487" s="68"/>
      <c r="J487" s="72"/>
      <c r="K487" s="15" t="str">
        <f t="shared" si="72"/>
        <v/>
      </c>
      <c r="L487" s="57">
        <f t="shared" si="74"/>
        <v>0</v>
      </c>
      <c r="M487" s="79"/>
      <c r="N487" s="58" t="str">
        <f t="shared" si="73"/>
        <v/>
      </c>
      <c r="O487" s="190" t="str">
        <f t="shared" si="75"/>
        <v>Nợ HP</v>
      </c>
      <c r="P487" s="62" t="str">
        <f t="shared" si="76"/>
        <v>Nợ HP</v>
      </c>
      <c r="Q487" s="58">
        <f t="shared" si="80"/>
        <v>485</v>
      </c>
      <c r="R487" s="228" t="str">
        <f t="shared" si="77"/>
        <v>Nợ HP</v>
      </c>
    </row>
    <row r="488" spans="1:18" ht="24.75" customHeight="1">
      <c r="A488" s="54">
        <f t="shared" si="78"/>
        <v>486</v>
      </c>
      <c r="B488" s="16" t="str">
        <f t="shared" si="81"/>
        <v>454</v>
      </c>
      <c r="C488" s="54">
        <f t="shared" si="79"/>
        <v>454</v>
      </c>
      <c r="D488" s="10"/>
      <c r="E488" s="17"/>
      <c r="F488" s="18"/>
      <c r="G488" s="14"/>
      <c r="H488" s="70"/>
      <c r="I488" s="68"/>
      <c r="J488" s="72"/>
      <c r="K488" s="15" t="str">
        <f t="shared" si="72"/>
        <v/>
      </c>
      <c r="L488" s="57">
        <f t="shared" si="74"/>
        <v>0</v>
      </c>
      <c r="M488" s="79"/>
      <c r="N488" s="58" t="str">
        <f t="shared" si="73"/>
        <v/>
      </c>
      <c r="O488" s="190" t="str">
        <f t="shared" si="75"/>
        <v>Nợ HP</v>
      </c>
      <c r="P488" s="62" t="str">
        <f t="shared" si="76"/>
        <v>Nợ HP</v>
      </c>
      <c r="Q488" s="58">
        <f t="shared" si="80"/>
        <v>486</v>
      </c>
      <c r="R488" s="228" t="str">
        <f t="shared" si="77"/>
        <v>Nợ HP</v>
      </c>
    </row>
    <row r="489" spans="1:18" ht="24.75" customHeight="1">
      <c r="A489" s="54">
        <f t="shared" si="78"/>
        <v>487</v>
      </c>
      <c r="B489" s="16" t="str">
        <f t="shared" si="81"/>
        <v>455</v>
      </c>
      <c r="C489" s="54">
        <f t="shared" si="79"/>
        <v>455</v>
      </c>
      <c r="D489" s="10"/>
      <c r="E489" s="17"/>
      <c r="F489" s="18"/>
      <c r="G489" s="14"/>
      <c r="H489" s="70"/>
      <c r="I489" s="68"/>
      <c r="J489" s="72"/>
      <c r="K489" s="15" t="str">
        <f t="shared" si="72"/>
        <v/>
      </c>
      <c r="L489" s="57">
        <f t="shared" si="74"/>
        <v>0</v>
      </c>
      <c r="M489" s="79"/>
      <c r="N489" s="58" t="str">
        <f t="shared" si="73"/>
        <v/>
      </c>
      <c r="O489" s="190" t="str">
        <f t="shared" si="75"/>
        <v>Nợ HP</v>
      </c>
      <c r="P489" s="62" t="str">
        <f t="shared" si="76"/>
        <v>Nợ HP</v>
      </c>
      <c r="Q489" s="58">
        <f t="shared" si="80"/>
        <v>487</v>
      </c>
      <c r="R489" s="228" t="str">
        <f t="shared" si="77"/>
        <v>Nợ HP</v>
      </c>
    </row>
    <row r="490" spans="1:18" ht="24.75" customHeight="1">
      <c r="A490" s="54">
        <f t="shared" si="78"/>
        <v>488</v>
      </c>
      <c r="B490" s="16" t="str">
        <f t="shared" si="81"/>
        <v>456</v>
      </c>
      <c r="C490" s="54">
        <f t="shared" si="79"/>
        <v>456</v>
      </c>
      <c r="D490" s="10"/>
      <c r="E490" s="17"/>
      <c r="F490" s="18"/>
      <c r="G490" s="14"/>
      <c r="H490" s="70"/>
      <c r="I490" s="68"/>
      <c r="J490" s="72"/>
      <c r="K490" s="15" t="str">
        <f t="shared" si="72"/>
        <v/>
      </c>
      <c r="L490" s="57">
        <f t="shared" si="74"/>
        <v>0</v>
      </c>
      <c r="M490" s="79"/>
      <c r="N490" s="58" t="str">
        <f t="shared" si="73"/>
        <v/>
      </c>
      <c r="O490" s="190" t="str">
        <f t="shared" si="75"/>
        <v>Nợ HP</v>
      </c>
      <c r="P490" s="62" t="str">
        <f t="shared" si="76"/>
        <v>Nợ HP</v>
      </c>
      <c r="Q490" s="58">
        <f t="shared" si="80"/>
        <v>488</v>
      </c>
      <c r="R490" s="228" t="str">
        <f t="shared" si="77"/>
        <v>Nợ HP</v>
      </c>
    </row>
    <row r="491" spans="1:18" ht="24.75" customHeight="1">
      <c r="A491" s="54">
        <f t="shared" si="78"/>
        <v>489</v>
      </c>
      <c r="B491" s="16" t="str">
        <f t="shared" si="81"/>
        <v>457</v>
      </c>
      <c r="C491" s="54">
        <f t="shared" si="79"/>
        <v>457</v>
      </c>
      <c r="D491" s="10"/>
      <c r="E491" s="17"/>
      <c r="F491" s="18"/>
      <c r="G491" s="14"/>
      <c r="H491" s="70"/>
      <c r="I491" s="68"/>
      <c r="J491" s="72"/>
      <c r="K491" s="15" t="str">
        <f t="shared" si="72"/>
        <v/>
      </c>
      <c r="L491" s="57">
        <f t="shared" si="74"/>
        <v>0</v>
      </c>
      <c r="M491" s="79"/>
      <c r="N491" s="58" t="str">
        <f t="shared" si="73"/>
        <v/>
      </c>
      <c r="O491" s="190" t="str">
        <f t="shared" si="75"/>
        <v>Nợ HP</v>
      </c>
      <c r="P491" s="62" t="str">
        <f t="shared" si="76"/>
        <v>Nợ HP</v>
      </c>
      <c r="Q491" s="58">
        <f t="shared" si="80"/>
        <v>489</v>
      </c>
      <c r="R491" s="228" t="str">
        <f t="shared" si="77"/>
        <v>Nợ HP</v>
      </c>
    </row>
    <row r="492" spans="1:18" ht="24.75" customHeight="1">
      <c r="A492" s="54">
        <f t="shared" si="78"/>
        <v>490</v>
      </c>
      <c r="B492" s="16" t="str">
        <f t="shared" si="81"/>
        <v>458</v>
      </c>
      <c r="C492" s="54">
        <f t="shared" si="79"/>
        <v>458</v>
      </c>
      <c r="D492" s="10"/>
      <c r="E492" s="17"/>
      <c r="F492" s="18"/>
      <c r="G492" s="14"/>
      <c r="H492" s="70"/>
      <c r="I492" s="68"/>
      <c r="J492" s="72"/>
      <c r="K492" s="15" t="str">
        <f t="shared" si="72"/>
        <v/>
      </c>
      <c r="L492" s="57">
        <f t="shared" si="74"/>
        <v>0</v>
      </c>
      <c r="M492" s="79"/>
      <c r="N492" s="58" t="str">
        <f t="shared" si="73"/>
        <v/>
      </c>
      <c r="O492" s="190" t="str">
        <f t="shared" si="75"/>
        <v>Nợ HP</v>
      </c>
      <c r="P492" s="62" t="str">
        <f t="shared" si="76"/>
        <v>Nợ HP</v>
      </c>
      <c r="Q492" s="58">
        <f t="shared" si="80"/>
        <v>490</v>
      </c>
      <c r="R492" s="228" t="str">
        <f t="shared" si="77"/>
        <v>Nợ HP</v>
      </c>
    </row>
    <row r="493" spans="1:18" ht="24.75" customHeight="1">
      <c r="A493" s="54">
        <f t="shared" si="78"/>
        <v>491</v>
      </c>
      <c r="B493" s="16" t="str">
        <f t="shared" si="81"/>
        <v>459</v>
      </c>
      <c r="C493" s="54">
        <f t="shared" si="79"/>
        <v>459</v>
      </c>
      <c r="D493" s="10"/>
      <c r="E493" s="17"/>
      <c r="F493" s="18"/>
      <c r="G493" s="14"/>
      <c r="H493" s="70"/>
      <c r="I493" s="68"/>
      <c r="J493" s="72"/>
      <c r="K493" s="15" t="str">
        <f t="shared" si="72"/>
        <v/>
      </c>
      <c r="L493" s="57">
        <f t="shared" si="74"/>
        <v>0</v>
      </c>
      <c r="M493" s="79"/>
      <c r="N493" s="58" t="str">
        <f t="shared" si="73"/>
        <v/>
      </c>
      <c r="O493" s="190" t="str">
        <f t="shared" si="75"/>
        <v>Nợ HP</v>
      </c>
      <c r="P493" s="62" t="str">
        <f t="shared" si="76"/>
        <v>Nợ HP</v>
      </c>
      <c r="Q493" s="58">
        <f t="shared" si="80"/>
        <v>491</v>
      </c>
      <c r="R493" s="228" t="str">
        <f t="shared" si="77"/>
        <v>Nợ HP</v>
      </c>
    </row>
    <row r="494" spans="1:18" ht="24.75" customHeight="1">
      <c r="A494" s="54">
        <f t="shared" si="78"/>
        <v>492</v>
      </c>
      <c r="B494" s="16" t="str">
        <f t="shared" si="81"/>
        <v>460</v>
      </c>
      <c r="C494" s="54">
        <f t="shared" si="79"/>
        <v>460</v>
      </c>
      <c r="D494" s="10"/>
      <c r="E494" s="17"/>
      <c r="F494" s="18"/>
      <c r="G494" s="14"/>
      <c r="H494" s="70"/>
      <c r="I494" s="68"/>
      <c r="J494" s="72"/>
      <c r="K494" s="15" t="str">
        <f t="shared" si="72"/>
        <v/>
      </c>
      <c r="L494" s="57">
        <f t="shared" si="74"/>
        <v>0</v>
      </c>
      <c r="M494" s="79"/>
      <c r="N494" s="58" t="str">
        <f t="shared" si="73"/>
        <v/>
      </c>
      <c r="O494" s="190" t="str">
        <f t="shared" si="75"/>
        <v>Nợ HP</v>
      </c>
      <c r="P494" s="62" t="str">
        <f t="shared" si="76"/>
        <v>Nợ HP</v>
      </c>
      <c r="Q494" s="58">
        <f t="shared" si="80"/>
        <v>492</v>
      </c>
      <c r="R494" s="228" t="str">
        <f t="shared" si="77"/>
        <v>Nợ HP</v>
      </c>
    </row>
    <row r="495" spans="1:18" ht="24.75" customHeight="1">
      <c r="A495" s="54">
        <f t="shared" si="78"/>
        <v>493</v>
      </c>
      <c r="B495" s="16" t="str">
        <f t="shared" si="81"/>
        <v>461</v>
      </c>
      <c r="C495" s="54">
        <f t="shared" si="79"/>
        <v>461</v>
      </c>
      <c r="D495" s="10"/>
      <c r="E495" s="17"/>
      <c r="F495" s="18"/>
      <c r="G495" s="14"/>
      <c r="H495" s="70"/>
      <c r="I495" s="68"/>
      <c r="J495" s="72"/>
      <c r="K495" s="15" t="str">
        <f t="shared" si="72"/>
        <v/>
      </c>
      <c r="L495" s="57">
        <f t="shared" si="74"/>
        <v>0</v>
      </c>
      <c r="M495" s="79"/>
      <c r="N495" s="58" t="str">
        <f t="shared" si="73"/>
        <v/>
      </c>
      <c r="O495" s="190" t="str">
        <f t="shared" si="75"/>
        <v>Nợ HP</v>
      </c>
      <c r="P495" s="62" t="str">
        <f t="shared" si="76"/>
        <v>Nợ HP</v>
      </c>
      <c r="Q495" s="58">
        <f t="shared" si="80"/>
        <v>493</v>
      </c>
      <c r="R495" s="228" t="str">
        <f t="shared" si="77"/>
        <v>Nợ HP</v>
      </c>
    </row>
    <row r="496" spans="1:18" ht="24.75" customHeight="1">
      <c r="A496" s="54">
        <f t="shared" si="78"/>
        <v>494</v>
      </c>
      <c r="B496" s="16" t="str">
        <f t="shared" si="81"/>
        <v>462</v>
      </c>
      <c r="C496" s="54">
        <f t="shared" si="79"/>
        <v>462</v>
      </c>
      <c r="D496" s="10"/>
      <c r="E496" s="17"/>
      <c r="F496" s="18"/>
      <c r="G496" s="14"/>
      <c r="H496" s="70"/>
      <c r="I496" s="68"/>
      <c r="J496" s="72"/>
      <c r="K496" s="15" t="str">
        <f t="shared" si="72"/>
        <v/>
      </c>
      <c r="L496" s="57">
        <f t="shared" si="74"/>
        <v>0</v>
      </c>
      <c r="M496" s="79"/>
      <c r="N496" s="58" t="str">
        <f t="shared" si="73"/>
        <v/>
      </c>
      <c r="O496" s="190" t="str">
        <f t="shared" si="75"/>
        <v>Nợ HP</v>
      </c>
      <c r="P496" s="62" t="str">
        <f t="shared" si="76"/>
        <v>Nợ HP</v>
      </c>
      <c r="Q496" s="58">
        <f t="shared" si="80"/>
        <v>494</v>
      </c>
      <c r="R496" s="228" t="str">
        <f t="shared" si="77"/>
        <v>Nợ HP</v>
      </c>
    </row>
    <row r="497" spans="1:18" ht="24.75" customHeight="1">
      <c r="A497" s="54">
        <f t="shared" si="78"/>
        <v>495</v>
      </c>
      <c r="B497" s="16" t="str">
        <f t="shared" si="81"/>
        <v>463</v>
      </c>
      <c r="C497" s="54">
        <f t="shared" si="79"/>
        <v>463</v>
      </c>
      <c r="D497" s="10"/>
      <c r="E497" s="17"/>
      <c r="F497" s="18"/>
      <c r="G497" s="14"/>
      <c r="H497" s="70"/>
      <c r="I497" s="68"/>
      <c r="J497" s="72"/>
      <c r="K497" s="15" t="str">
        <f t="shared" si="72"/>
        <v/>
      </c>
      <c r="L497" s="57">
        <f t="shared" si="74"/>
        <v>0</v>
      </c>
      <c r="M497" s="79"/>
      <c r="N497" s="58" t="str">
        <f t="shared" si="73"/>
        <v/>
      </c>
      <c r="O497" s="190" t="str">
        <f t="shared" si="75"/>
        <v>Nợ HP</v>
      </c>
      <c r="P497" s="62" t="str">
        <f t="shared" si="76"/>
        <v>Nợ HP</v>
      </c>
      <c r="Q497" s="58">
        <f t="shared" si="80"/>
        <v>495</v>
      </c>
      <c r="R497" s="228" t="str">
        <f t="shared" si="77"/>
        <v>Nợ HP</v>
      </c>
    </row>
    <row r="498" spans="1:18" ht="24.75" customHeight="1">
      <c r="A498" s="54">
        <f t="shared" si="78"/>
        <v>496</v>
      </c>
      <c r="B498" s="16" t="str">
        <f t="shared" si="81"/>
        <v>464</v>
      </c>
      <c r="C498" s="54">
        <f t="shared" si="79"/>
        <v>464</v>
      </c>
      <c r="D498" s="10"/>
      <c r="E498" s="17"/>
      <c r="F498" s="18"/>
      <c r="G498" s="14"/>
      <c r="H498" s="70"/>
      <c r="I498" s="68"/>
      <c r="J498" s="72"/>
      <c r="K498" s="15" t="str">
        <f t="shared" ref="K498:K561" si="82">I498&amp;J498</f>
        <v/>
      </c>
      <c r="L498" s="57">
        <f t="shared" si="74"/>
        <v>0</v>
      </c>
      <c r="M498" s="79"/>
      <c r="N498" s="58" t="str">
        <f t="shared" si="73"/>
        <v/>
      </c>
      <c r="O498" s="190" t="str">
        <f t="shared" si="75"/>
        <v>Nợ HP</v>
      </c>
      <c r="P498" s="62" t="str">
        <f t="shared" si="76"/>
        <v>Nợ HP</v>
      </c>
      <c r="Q498" s="58">
        <f t="shared" si="80"/>
        <v>496</v>
      </c>
      <c r="R498" s="228" t="str">
        <f t="shared" si="77"/>
        <v>Nợ HP</v>
      </c>
    </row>
    <row r="499" spans="1:18" ht="24.75" customHeight="1">
      <c r="A499" s="54">
        <f t="shared" si="78"/>
        <v>497</v>
      </c>
      <c r="B499" s="16" t="str">
        <f t="shared" si="81"/>
        <v>465</v>
      </c>
      <c r="C499" s="54">
        <f t="shared" si="79"/>
        <v>465</v>
      </c>
      <c r="D499" s="10"/>
      <c r="E499" s="17"/>
      <c r="F499" s="18"/>
      <c r="G499" s="14"/>
      <c r="H499" s="70"/>
      <c r="I499" s="68"/>
      <c r="J499" s="72"/>
      <c r="K499" s="15" t="str">
        <f t="shared" si="82"/>
        <v/>
      </c>
      <c r="L499" s="57">
        <f t="shared" si="74"/>
        <v>0</v>
      </c>
      <c r="M499" s="79"/>
      <c r="N499" s="58" t="str">
        <f t="shared" si="73"/>
        <v/>
      </c>
      <c r="O499" s="190" t="str">
        <f t="shared" si="75"/>
        <v>Nợ HP</v>
      </c>
      <c r="P499" s="62" t="str">
        <f t="shared" si="76"/>
        <v>Nợ HP</v>
      </c>
      <c r="Q499" s="58">
        <f t="shared" si="80"/>
        <v>497</v>
      </c>
      <c r="R499" s="228" t="str">
        <f t="shared" si="77"/>
        <v>Nợ HP</v>
      </c>
    </row>
    <row r="500" spans="1:18" ht="24.75" customHeight="1">
      <c r="A500" s="54">
        <f t="shared" si="78"/>
        <v>498</v>
      </c>
      <c r="B500" s="16" t="str">
        <f t="shared" si="81"/>
        <v>466</v>
      </c>
      <c r="C500" s="54">
        <f t="shared" si="79"/>
        <v>466</v>
      </c>
      <c r="D500" s="10"/>
      <c r="E500" s="17"/>
      <c r="F500" s="18"/>
      <c r="G500" s="14"/>
      <c r="H500" s="70"/>
      <c r="I500" s="68"/>
      <c r="J500" s="72"/>
      <c r="K500" s="15" t="str">
        <f t="shared" si="82"/>
        <v/>
      </c>
      <c r="L500" s="57">
        <f t="shared" si="74"/>
        <v>0</v>
      </c>
      <c r="M500" s="79"/>
      <c r="N500" s="58" t="str">
        <f t="shared" si="73"/>
        <v/>
      </c>
      <c r="O500" s="190" t="str">
        <f t="shared" si="75"/>
        <v>Nợ HP</v>
      </c>
      <c r="P500" s="62" t="str">
        <f t="shared" si="76"/>
        <v>Nợ HP</v>
      </c>
      <c r="Q500" s="58">
        <f t="shared" si="80"/>
        <v>498</v>
      </c>
      <c r="R500" s="228" t="str">
        <f t="shared" si="77"/>
        <v>Nợ HP</v>
      </c>
    </row>
    <row r="501" spans="1:18" ht="24.75" customHeight="1">
      <c r="A501" s="54">
        <f t="shared" si="78"/>
        <v>499</v>
      </c>
      <c r="B501" s="16" t="str">
        <f t="shared" si="81"/>
        <v>467</v>
      </c>
      <c r="C501" s="54">
        <f t="shared" si="79"/>
        <v>467</v>
      </c>
      <c r="D501" s="10"/>
      <c r="E501" s="17"/>
      <c r="F501" s="18"/>
      <c r="G501" s="14"/>
      <c r="H501" s="70"/>
      <c r="I501" s="68"/>
      <c r="J501" s="72"/>
      <c r="K501" s="15" t="str">
        <f t="shared" si="82"/>
        <v/>
      </c>
      <c r="L501" s="57">
        <f t="shared" si="74"/>
        <v>0</v>
      </c>
      <c r="M501" s="79"/>
      <c r="N501" s="58" t="str">
        <f t="shared" si="73"/>
        <v/>
      </c>
      <c r="O501" s="190" t="str">
        <f t="shared" si="75"/>
        <v>Nợ HP</v>
      </c>
      <c r="P501" s="62" t="str">
        <f t="shared" si="76"/>
        <v>Nợ HP</v>
      </c>
      <c r="Q501" s="58">
        <f t="shared" si="80"/>
        <v>499</v>
      </c>
      <c r="R501" s="228" t="str">
        <f t="shared" si="77"/>
        <v>Nợ HP</v>
      </c>
    </row>
    <row r="502" spans="1:18" ht="24.75" customHeight="1">
      <c r="A502" s="54">
        <f t="shared" si="78"/>
        <v>500</v>
      </c>
      <c r="B502" s="16" t="str">
        <f t="shared" si="81"/>
        <v>468</v>
      </c>
      <c r="C502" s="54">
        <f t="shared" si="79"/>
        <v>468</v>
      </c>
      <c r="D502" s="10"/>
      <c r="E502" s="17"/>
      <c r="F502" s="18"/>
      <c r="G502" s="14"/>
      <c r="H502" s="70"/>
      <c r="I502" s="68"/>
      <c r="J502" s="72"/>
      <c r="K502" s="15" t="str">
        <f t="shared" si="82"/>
        <v/>
      </c>
      <c r="L502" s="57">
        <f t="shared" si="74"/>
        <v>0</v>
      </c>
      <c r="M502" s="79"/>
      <c r="N502" s="58" t="str">
        <f t="shared" si="73"/>
        <v/>
      </c>
      <c r="O502" s="190" t="str">
        <f t="shared" si="75"/>
        <v>Nợ HP</v>
      </c>
      <c r="P502" s="62" t="str">
        <f t="shared" si="76"/>
        <v>Nợ HP</v>
      </c>
      <c r="Q502" s="58">
        <f t="shared" si="80"/>
        <v>500</v>
      </c>
      <c r="R502" s="228" t="str">
        <f t="shared" si="77"/>
        <v>Nợ HP</v>
      </c>
    </row>
    <row r="503" spans="1:18" ht="24.75" customHeight="1">
      <c r="A503" s="54">
        <f t="shared" si="78"/>
        <v>501</v>
      </c>
      <c r="B503" s="16" t="str">
        <f t="shared" si="81"/>
        <v>469</v>
      </c>
      <c r="C503" s="54">
        <f t="shared" si="79"/>
        <v>469</v>
      </c>
      <c r="D503" s="10"/>
      <c r="E503" s="17"/>
      <c r="F503" s="18"/>
      <c r="G503" s="14"/>
      <c r="H503" s="70"/>
      <c r="I503" s="68"/>
      <c r="J503" s="72"/>
      <c r="K503" s="15" t="str">
        <f t="shared" si="82"/>
        <v/>
      </c>
      <c r="L503" s="57">
        <f t="shared" si="74"/>
        <v>0</v>
      </c>
      <c r="M503" s="79"/>
      <c r="N503" s="58" t="str">
        <f t="shared" si="73"/>
        <v/>
      </c>
      <c r="O503" s="190" t="str">
        <f t="shared" si="75"/>
        <v>Nợ HP</v>
      </c>
      <c r="P503" s="62" t="str">
        <f t="shared" si="76"/>
        <v>Nợ HP</v>
      </c>
      <c r="Q503" s="58">
        <f t="shared" si="80"/>
        <v>501</v>
      </c>
      <c r="R503" s="228" t="str">
        <f t="shared" si="77"/>
        <v>Nợ HP</v>
      </c>
    </row>
    <row r="504" spans="1:18" ht="24.75" customHeight="1">
      <c r="A504" s="54">
        <f t="shared" si="78"/>
        <v>502</v>
      </c>
      <c r="B504" s="16" t="str">
        <f t="shared" si="81"/>
        <v>470</v>
      </c>
      <c r="C504" s="54">
        <f t="shared" si="79"/>
        <v>470</v>
      </c>
      <c r="D504" s="10"/>
      <c r="E504" s="17"/>
      <c r="F504" s="18"/>
      <c r="G504" s="14"/>
      <c r="H504" s="70"/>
      <c r="I504" s="68"/>
      <c r="J504" s="72"/>
      <c r="K504" s="15" t="str">
        <f t="shared" si="82"/>
        <v/>
      </c>
      <c r="L504" s="57">
        <f t="shared" si="74"/>
        <v>0</v>
      </c>
      <c r="M504" s="79"/>
      <c r="N504" s="58" t="str">
        <f t="shared" si="73"/>
        <v/>
      </c>
      <c r="O504" s="190" t="str">
        <f t="shared" si="75"/>
        <v>Nợ HP</v>
      </c>
      <c r="P504" s="62" t="str">
        <f t="shared" si="76"/>
        <v>Nợ HP</v>
      </c>
      <c r="Q504" s="58">
        <f t="shared" si="80"/>
        <v>502</v>
      </c>
      <c r="R504" s="228" t="str">
        <f t="shared" si="77"/>
        <v>Nợ HP</v>
      </c>
    </row>
    <row r="505" spans="1:18" ht="24.75" customHeight="1">
      <c r="A505" s="54">
        <f t="shared" si="78"/>
        <v>503</v>
      </c>
      <c r="B505" s="16" t="str">
        <f t="shared" si="81"/>
        <v>471</v>
      </c>
      <c r="C505" s="54">
        <f t="shared" si="79"/>
        <v>471</v>
      </c>
      <c r="D505" s="10"/>
      <c r="E505" s="17"/>
      <c r="F505" s="18"/>
      <c r="G505" s="14"/>
      <c r="H505" s="70"/>
      <c r="I505" s="68"/>
      <c r="J505" s="72"/>
      <c r="K505" s="15" t="str">
        <f t="shared" si="82"/>
        <v/>
      </c>
      <c r="L505" s="57">
        <f t="shared" si="74"/>
        <v>0</v>
      </c>
      <c r="M505" s="79"/>
      <c r="N505" s="58" t="str">
        <f t="shared" si="73"/>
        <v/>
      </c>
      <c r="O505" s="190" t="str">
        <f t="shared" si="75"/>
        <v>Nợ HP</v>
      </c>
      <c r="P505" s="62" t="str">
        <f t="shared" si="76"/>
        <v>Nợ HP</v>
      </c>
      <c r="Q505" s="58">
        <f t="shared" si="80"/>
        <v>503</v>
      </c>
      <c r="R505" s="228" t="str">
        <f t="shared" si="77"/>
        <v>Nợ HP</v>
      </c>
    </row>
    <row r="506" spans="1:18" ht="24.75" customHeight="1">
      <c r="A506" s="54">
        <f t="shared" si="78"/>
        <v>504</v>
      </c>
      <c r="B506" s="16" t="str">
        <f t="shared" si="81"/>
        <v>472</v>
      </c>
      <c r="C506" s="54">
        <f t="shared" si="79"/>
        <v>472</v>
      </c>
      <c r="D506" s="10"/>
      <c r="E506" s="17"/>
      <c r="F506" s="18"/>
      <c r="G506" s="14"/>
      <c r="H506" s="70"/>
      <c r="I506" s="68"/>
      <c r="J506" s="72"/>
      <c r="K506" s="15" t="str">
        <f t="shared" si="82"/>
        <v/>
      </c>
      <c r="L506" s="57">
        <f t="shared" si="74"/>
        <v>0</v>
      </c>
      <c r="M506" s="79"/>
      <c r="N506" s="58" t="str">
        <f t="shared" ref="N506:N569" si="83">IF(M506&lt;&gt;0,"Học Ghép","")</f>
        <v/>
      </c>
      <c r="O506" s="190" t="str">
        <f t="shared" si="75"/>
        <v>Nợ HP</v>
      </c>
      <c r="P506" s="62" t="str">
        <f t="shared" si="76"/>
        <v>Nợ HP</v>
      </c>
      <c r="Q506" s="58">
        <f t="shared" si="80"/>
        <v>504</v>
      </c>
      <c r="R506" s="228" t="str">
        <f t="shared" si="77"/>
        <v>Nợ HP</v>
      </c>
    </row>
    <row r="507" spans="1:18" ht="24.75" customHeight="1">
      <c r="A507" s="54">
        <f t="shared" si="78"/>
        <v>505</v>
      </c>
      <c r="B507" s="16" t="str">
        <f t="shared" si="81"/>
        <v>473</v>
      </c>
      <c r="C507" s="54">
        <f t="shared" si="79"/>
        <v>473</v>
      </c>
      <c r="D507" s="10"/>
      <c r="E507" s="17"/>
      <c r="F507" s="18"/>
      <c r="G507" s="14"/>
      <c r="H507" s="70"/>
      <c r="I507" s="68"/>
      <c r="J507" s="72"/>
      <c r="K507" s="15" t="str">
        <f t="shared" si="82"/>
        <v/>
      </c>
      <c r="L507" s="57">
        <f t="shared" si="74"/>
        <v>0</v>
      </c>
      <c r="M507" s="79"/>
      <c r="N507" s="58" t="str">
        <f t="shared" si="83"/>
        <v/>
      </c>
      <c r="O507" s="190" t="str">
        <f t="shared" si="75"/>
        <v>Nợ HP</v>
      </c>
      <c r="P507" s="62" t="str">
        <f t="shared" si="76"/>
        <v>Nợ HP</v>
      </c>
      <c r="Q507" s="58">
        <f t="shared" si="80"/>
        <v>505</v>
      </c>
      <c r="R507" s="228" t="str">
        <f t="shared" si="77"/>
        <v>Nợ HP</v>
      </c>
    </row>
    <row r="508" spans="1:18" ht="24.75" customHeight="1">
      <c r="A508" s="54">
        <f t="shared" si="78"/>
        <v>506</v>
      </c>
      <c r="B508" s="16" t="str">
        <f t="shared" si="81"/>
        <v>474</v>
      </c>
      <c r="C508" s="54">
        <f t="shared" si="79"/>
        <v>474</v>
      </c>
      <c r="D508" s="10"/>
      <c r="E508" s="17"/>
      <c r="F508" s="18"/>
      <c r="G508" s="14"/>
      <c r="H508" s="70"/>
      <c r="I508" s="68"/>
      <c r="J508" s="72"/>
      <c r="K508" s="15" t="str">
        <f t="shared" si="82"/>
        <v/>
      </c>
      <c r="L508" s="57">
        <f t="shared" si="74"/>
        <v>0</v>
      </c>
      <c r="M508" s="79"/>
      <c r="N508" s="58" t="str">
        <f t="shared" si="83"/>
        <v/>
      </c>
      <c r="O508" s="190" t="str">
        <f t="shared" si="75"/>
        <v>Nợ HP</v>
      </c>
      <c r="P508" s="62" t="str">
        <f t="shared" si="76"/>
        <v>Nợ HP</v>
      </c>
      <c r="Q508" s="58">
        <f t="shared" si="80"/>
        <v>506</v>
      </c>
      <c r="R508" s="228" t="str">
        <f t="shared" si="77"/>
        <v>Nợ HP</v>
      </c>
    </row>
    <row r="509" spans="1:18" ht="24.75" customHeight="1">
      <c r="A509" s="54">
        <f t="shared" si="78"/>
        <v>507</v>
      </c>
      <c r="B509" s="16" t="str">
        <f t="shared" si="81"/>
        <v>475</v>
      </c>
      <c r="C509" s="54">
        <f t="shared" si="79"/>
        <v>475</v>
      </c>
      <c r="D509" s="10"/>
      <c r="E509" s="17"/>
      <c r="F509" s="18"/>
      <c r="G509" s="14"/>
      <c r="H509" s="70"/>
      <c r="I509" s="68"/>
      <c r="J509" s="72"/>
      <c r="K509" s="15" t="str">
        <f t="shared" si="82"/>
        <v/>
      </c>
      <c r="L509" s="57">
        <f t="shared" si="74"/>
        <v>0</v>
      </c>
      <c r="M509" s="79"/>
      <c r="N509" s="58" t="str">
        <f t="shared" si="83"/>
        <v/>
      </c>
      <c r="O509" s="190" t="str">
        <f t="shared" si="75"/>
        <v>Nợ HP</v>
      </c>
      <c r="P509" s="62" t="str">
        <f t="shared" si="76"/>
        <v>Nợ HP</v>
      </c>
      <c r="Q509" s="58">
        <f t="shared" si="80"/>
        <v>507</v>
      </c>
      <c r="R509" s="228" t="str">
        <f t="shared" si="77"/>
        <v>Nợ HP</v>
      </c>
    </row>
    <row r="510" spans="1:18" ht="24.75" customHeight="1">
      <c r="A510" s="54">
        <f t="shared" si="78"/>
        <v>508</v>
      </c>
      <c r="B510" s="16" t="str">
        <f t="shared" si="81"/>
        <v>476</v>
      </c>
      <c r="C510" s="54">
        <f t="shared" si="79"/>
        <v>476</v>
      </c>
      <c r="D510" s="10"/>
      <c r="E510" s="17"/>
      <c r="F510" s="18"/>
      <c r="G510" s="14"/>
      <c r="H510" s="70"/>
      <c r="I510" s="68"/>
      <c r="J510" s="72"/>
      <c r="K510" s="15" t="str">
        <f t="shared" si="82"/>
        <v/>
      </c>
      <c r="L510" s="57">
        <f t="shared" si="74"/>
        <v>0</v>
      </c>
      <c r="M510" s="79"/>
      <c r="N510" s="58" t="str">
        <f t="shared" si="83"/>
        <v/>
      </c>
      <c r="O510" s="190" t="str">
        <f t="shared" si="75"/>
        <v>Nợ HP</v>
      </c>
      <c r="P510" s="62" t="str">
        <f t="shared" si="76"/>
        <v>Nợ HP</v>
      </c>
      <c r="Q510" s="58">
        <f t="shared" si="80"/>
        <v>508</v>
      </c>
      <c r="R510" s="228" t="str">
        <f t="shared" si="77"/>
        <v>Nợ HP</v>
      </c>
    </row>
    <row r="511" spans="1:18" ht="24.75" customHeight="1">
      <c r="A511" s="54">
        <f t="shared" si="78"/>
        <v>509</v>
      </c>
      <c r="B511" s="16" t="str">
        <f t="shared" si="81"/>
        <v>477</v>
      </c>
      <c r="C511" s="54">
        <f t="shared" si="79"/>
        <v>477</v>
      </c>
      <c r="D511" s="10"/>
      <c r="E511" s="17"/>
      <c r="F511" s="18"/>
      <c r="G511" s="14"/>
      <c r="H511" s="70"/>
      <c r="I511" s="68"/>
      <c r="J511" s="72"/>
      <c r="K511" s="15" t="str">
        <f t="shared" si="82"/>
        <v/>
      </c>
      <c r="L511" s="57">
        <f t="shared" si="74"/>
        <v>0</v>
      </c>
      <c r="M511" s="79"/>
      <c r="N511" s="58" t="str">
        <f t="shared" si="83"/>
        <v/>
      </c>
      <c r="O511" s="190" t="str">
        <f t="shared" si="75"/>
        <v>Nợ HP</v>
      </c>
      <c r="P511" s="62" t="str">
        <f t="shared" si="76"/>
        <v>Nợ HP</v>
      </c>
      <c r="Q511" s="58">
        <f t="shared" si="80"/>
        <v>509</v>
      </c>
      <c r="R511" s="228" t="str">
        <f t="shared" si="77"/>
        <v>Nợ HP</v>
      </c>
    </row>
    <row r="512" spans="1:18" ht="24.75" customHeight="1">
      <c r="A512" s="54">
        <f t="shared" si="78"/>
        <v>510</v>
      </c>
      <c r="B512" s="16" t="str">
        <f t="shared" si="81"/>
        <v>478</v>
      </c>
      <c r="C512" s="54">
        <f t="shared" si="79"/>
        <v>478</v>
      </c>
      <c r="D512" s="10"/>
      <c r="E512" s="17"/>
      <c r="F512" s="18"/>
      <c r="G512" s="14"/>
      <c r="H512" s="70"/>
      <c r="I512" s="68"/>
      <c r="J512" s="72"/>
      <c r="K512" s="15" t="str">
        <f t="shared" si="82"/>
        <v/>
      </c>
      <c r="L512" s="57">
        <f t="shared" si="74"/>
        <v>0</v>
      </c>
      <c r="M512" s="79"/>
      <c r="N512" s="58" t="str">
        <f t="shared" si="83"/>
        <v/>
      </c>
      <c r="O512" s="190" t="str">
        <f t="shared" si="75"/>
        <v>Nợ HP</v>
      </c>
      <c r="P512" s="62" t="str">
        <f t="shared" si="76"/>
        <v>Nợ HP</v>
      </c>
      <c r="Q512" s="58">
        <f t="shared" si="80"/>
        <v>510</v>
      </c>
      <c r="R512" s="228" t="str">
        <f t="shared" si="77"/>
        <v>Nợ HP</v>
      </c>
    </row>
    <row r="513" spans="1:19" ht="24.75" customHeight="1">
      <c r="A513" s="54">
        <f t="shared" si="78"/>
        <v>511</v>
      </c>
      <c r="B513" s="16" t="str">
        <f t="shared" si="81"/>
        <v>479</v>
      </c>
      <c r="C513" s="54">
        <f t="shared" si="79"/>
        <v>479</v>
      </c>
      <c r="D513" s="10"/>
      <c r="E513" s="17"/>
      <c r="F513" s="18"/>
      <c r="G513" s="14"/>
      <c r="H513" s="70"/>
      <c r="I513" s="68"/>
      <c r="J513" s="72"/>
      <c r="K513" s="15" t="str">
        <f t="shared" si="82"/>
        <v/>
      </c>
      <c r="L513" s="57">
        <f t="shared" si="74"/>
        <v>0</v>
      </c>
      <c r="M513" s="79"/>
      <c r="N513" s="58" t="str">
        <f t="shared" si="83"/>
        <v/>
      </c>
      <c r="O513" s="190" t="str">
        <f t="shared" si="75"/>
        <v>Nợ HP</v>
      </c>
      <c r="P513" s="62" t="str">
        <f t="shared" si="76"/>
        <v>Nợ HP</v>
      </c>
      <c r="Q513" s="58">
        <f t="shared" si="80"/>
        <v>511</v>
      </c>
      <c r="R513" s="228" t="str">
        <f t="shared" si="77"/>
        <v>Nợ HP</v>
      </c>
    </row>
    <row r="514" spans="1:19" ht="24.75" customHeight="1">
      <c r="A514" s="54">
        <f t="shared" si="78"/>
        <v>512</v>
      </c>
      <c r="B514" s="16" t="str">
        <f t="shared" si="81"/>
        <v>480</v>
      </c>
      <c r="C514" s="54">
        <f t="shared" si="79"/>
        <v>480</v>
      </c>
      <c r="D514" s="10"/>
      <c r="E514" s="17"/>
      <c r="F514" s="18"/>
      <c r="G514" s="14"/>
      <c r="H514" s="70"/>
      <c r="I514" s="68"/>
      <c r="J514" s="72"/>
      <c r="K514" s="15" t="str">
        <f t="shared" si="82"/>
        <v/>
      </c>
      <c r="L514" s="57">
        <f t="shared" si="74"/>
        <v>0</v>
      </c>
      <c r="M514" s="79"/>
      <c r="N514" s="58" t="str">
        <f t="shared" si="83"/>
        <v/>
      </c>
      <c r="O514" s="190" t="str">
        <f t="shared" si="75"/>
        <v>Nợ HP</v>
      </c>
      <c r="P514" s="62" t="str">
        <f t="shared" si="76"/>
        <v>Nợ HP</v>
      </c>
      <c r="Q514" s="58">
        <f t="shared" si="80"/>
        <v>512</v>
      </c>
      <c r="R514" s="228" t="str">
        <f t="shared" si="77"/>
        <v>Nợ HP</v>
      </c>
    </row>
    <row r="515" spans="1:19" ht="24.75" customHeight="1">
      <c r="A515" s="54">
        <f t="shared" si="78"/>
        <v>513</v>
      </c>
      <c r="B515" s="16" t="str">
        <f t="shared" si="81"/>
        <v>481</v>
      </c>
      <c r="C515" s="54">
        <f t="shared" si="79"/>
        <v>481</v>
      </c>
      <c r="D515" s="10"/>
      <c r="E515" s="17"/>
      <c r="F515" s="18"/>
      <c r="G515" s="14"/>
      <c r="H515" s="70"/>
      <c r="I515" s="68"/>
      <c r="J515" s="72"/>
      <c r="K515" s="15" t="str">
        <f t="shared" si="82"/>
        <v/>
      </c>
      <c r="L515" s="57">
        <f t="shared" ref="L515:L578" si="84">COUNTIF($D$3:$D$1049,D515)</f>
        <v>0</v>
      </c>
      <c r="M515" s="79"/>
      <c r="N515" s="58" t="str">
        <f t="shared" si="83"/>
        <v/>
      </c>
      <c r="O515" s="190" t="str">
        <f t="shared" si="75"/>
        <v>Nợ HP</v>
      </c>
      <c r="P515" s="62" t="str">
        <f t="shared" si="76"/>
        <v>Nợ HP</v>
      </c>
      <c r="Q515" s="58">
        <f t="shared" si="80"/>
        <v>513</v>
      </c>
      <c r="R515" s="228" t="str">
        <f t="shared" si="77"/>
        <v>Nợ HP</v>
      </c>
    </row>
    <row r="516" spans="1:19" ht="24.75" customHeight="1">
      <c r="A516" s="54">
        <f t="shared" si="78"/>
        <v>514</v>
      </c>
      <c r="B516" s="16" t="str">
        <f t="shared" si="81"/>
        <v>482</v>
      </c>
      <c r="C516" s="54">
        <f t="shared" si="79"/>
        <v>482</v>
      </c>
      <c r="D516" s="10"/>
      <c r="E516" s="17"/>
      <c r="F516" s="18"/>
      <c r="G516" s="14"/>
      <c r="H516" s="70"/>
      <c r="I516" s="68"/>
      <c r="J516" s="72"/>
      <c r="K516" s="15" t="str">
        <f t="shared" si="82"/>
        <v/>
      </c>
      <c r="L516" s="57">
        <f t="shared" si="84"/>
        <v>0</v>
      </c>
      <c r="M516" s="79"/>
      <c r="N516" s="58" t="str">
        <f t="shared" si="83"/>
        <v/>
      </c>
      <c r="O516" s="190" t="str">
        <f t="shared" ref="O516:O579" si="85">R516</f>
        <v>Nợ HP</v>
      </c>
      <c r="P516" s="62" t="str">
        <f t="shared" ref="P516:P579" si="86">IF(M516&lt;&gt;0,M516,O516)</f>
        <v>Nợ HP</v>
      </c>
      <c r="Q516" s="58">
        <f t="shared" si="80"/>
        <v>514</v>
      </c>
      <c r="R516" s="228" t="str">
        <f t="shared" ref="R516:R579" si="87">IF(OR(ISNA(S516),S516=""),"Nợ HP","")</f>
        <v>Nợ HP</v>
      </c>
    </row>
    <row r="517" spans="1:19" ht="24.75" customHeight="1">
      <c r="A517" s="54">
        <f t="shared" ref="A517:A580" si="88">A516+1</f>
        <v>515</v>
      </c>
      <c r="B517" s="16" t="str">
        <f t="shared" si="81"/>
        <v>483</v>
      </c>
      <c r="C517" s="54">
        <f t="shared" ref="C517:C580" si="89">IF(H517&lt;&gt;H516,1,C516+1)</f>
        <v>483</v>
      </c>
      <c r="D517" s="10"/>
      <c r="E517" s="17"/>
      <c r="F517" s="18"/>
      <c r="G517" s="14"/>
      <c r="H517" s="70"/>
      <c r="I517" s="68"/>
      <c r="J517" s="72"/>
      <c r="K517" s="15" t="str">
        <f t="shared" si="82"/>
        <v/>
      </c>
      <c r="L517" s="57">
        <f t="shared" si="84"/>
        <v>0</v>
      </c>
      <c r="M517" s="79"/>
      <c r="N517" s="58" t="str">
        <f t="shared" si="83"/>
        <v/>
      </c>
      <c r="O517" s="190" t="str">
        <f t="shared" si="85"/>
        <v>Nợ HP</v>
      </c>
      <c r="P517" s="62" t="str">
        <f t="shared" si="86"/>
        <v>Nợ HP</v>
      </c>
      <c r="Q517" s="58">
        <f t="shared" ref="Q517:Q580" si="90">Q516+1</f>
        <v>515</v>
      </c>
      <c r="R517" s="228" t="str">
        <f t="shared" si="87"/>
        <v>Nợ HP</v>
      </c>
    </row>
    <row r="518" spans="1:19" ht="24.75" customHeight="1">
      <c r="A518" s="54">
        <f t="shared" si="88"/>
        <v>516</v>
      </c>
      <c r="B518" s="16" t="str">
        <f t="shared" si="81"/>
        <v>484</v>
      </c>
      <c r="C518" s="54">
        <f t="shared" si="89"/>
        <v>484</v>
      </c>
      <c r="D518" s="10"/>
      <c r="E518" s="17"/>
      <c r="F518" s="18"/>
      <c r="G518" s="14"/>
      <c r="H518" s="70"/>
      <c r="I518" s="68"/>
      <c r="J518" s="72"/>
      <c r="K518" s="15" t="str">
        <f t="shared" si="82"/>
        <v/>
      </c>
      <c r="L518" s="57">
        <f t="shared" si="84"/>
        <v>0</v>
      </c>
      <c r="M518" s="79"/>
      <c r="N518" s="58" t="str">
        <f t="shared" si="83"/>
        <v/>
      </c>
      <c r="O518" s="190" t="str">
        <f t="shared" si="85"/>
        <v>Nợ HP</v>
      </c>
      <c r="P518" s="62" t="str">
        <f t="shared" si="86"/>
        <v>Nợ HP</v>
      </c>
      <c r="Q518" s="58">
        <f t="shared" si="90"/>
        <v>516</v>
      </c>
      <c r="R518" s="228" t="str">
        <f t="shared" si="87"/>
        <v>Nợ HP</v>
      </c>
    </row>
    <row r="519" spans="1:19" ht="24.75" customHeight="1">
      <c r="A519" s="54">
        <f t="shared" si="88"/>
        <v>517</v>
      </c>
      <c r="B519" s="16" t="str">
        <f t="shared" si="81"/>
        <v>485</v>
      </c>
      <c r="C519" s="54">
        <f t="shared" si="89"/>
        <v>485</v>
      </c>
      <c r="D519" s="10"/>
      <c r="E519" s="17"/>
      <c r="F519" s="18"/>
      <c r="G519" s="14"/>
      <c r="H519" s="70"/>
      <c r="I519" s="68"/>
      <c r="J519" s="72"/>
      <c r="K519" s="15" t="str">
        <f t="shared" si="82"/>
        <v/>
      </c>
      <c r="L519" s="57">
        <f t="shared" si="84"/>
        <v>0</v>
      </c>
      <c r="M519" s="79"/>
      <c r="N519" s="58" t="str">
        <f t="shared" si="83"/>
        <v/>
      </c>
      <c r="O519" s="190" t="str">
        <f t="shared" si="85"/>
        <v>Nợ HP</v>
      </c>
      <c r="P519" s="62" t="str">
        <f t="shared" si="86"/>
        <v>Nợ HP</v>
      </c>
      <c r="Q519" s="58">
        <f t="shared" si="90"/>
        <v>517</v>
      </c>
      <c r="R519" s="228" t="str">
        <f t="shared" si="87"/>
        <v>Nợ HP</v>
      </c>
    </row>
    <row r="520" spans="1:19" ht="24.75" customHeight="1">
      <c r="A520" s="54">
        <f t="shared" si="88"/>
        <v>518</v>
      </c>
      <c r="B520" s="16" t="str">
        <f t="shared" si="81"/>
        <v>486</v>
      </c>
      <c r="C520" s="54">
        <f t="shared" si="89"/>
        <v>486</v>
      </c>
      <c r="D520" s="10"/>
      <c r="E520" s="17"/>
      <c r="F520" s="18"/>
      <c r="G520" s="14"/>
      <c r="H520" s="70"/>
      <c r="I520" s="68"/>
      <c r="J520" s="72"/>
      <c r="K520" s="15" t="str">
        <f t="shared" si="82"/>
        <v/>
      </c>
      <c r="L520" s="57">
        <f t="shared" si="84"/>
        <v>0</v>
      </c>
      <c r="M520" s="79"/>
      <c r="N520" s="58" t="str">
        <f t="shared" si="83"/>
        <v/>
      </c>
      <c r="O520" s="190" t="str">
        <f t="shared" si="85"/>
        <v>Nợ HP</v>
      </c>
      <c r="P520" s="62" t="str">
        <f t="shared" si="86"/>
        <v>Nợ HP</v>
      </c>
      <c r="Q520" s="58">
        <f t="shared" si="90"/>
        <v>518</v>
      </c>
      <c r="R520" s="228" t="str">
        <f t="shared" si="87"/>
        <v>Nợ HP</v>
      </c>
    </row>
    <row r="521" spans="1:19" ht="24.75" customHeight="1">
      <c r="A521" s="54">
        <f t="shared" si="88"/>
        <v>519</v>
      </c>
      <c r="B521" s="16" t="str">
        <f t="shared" si="81"/>
        <v>487</v>
      </c>
      <c r="C521" s="54">
        <f t="shared" si="89"/>
        <v>487</v>
      </c>
      <c r="D521" s="10"/>
      <c r="E521" s="17"/>
      <c r="F521" s="18"/>
      <c r="G521" s="14"/>
      <c r="H521" s="70"/>
      <c r="I521" s="68"/>
      <c r="J521" s="72"/>
      <c r="K521" s="15" t="str">
        <f t="shared" si="82"/>
        <v/>
      </c>
      <c r="L521" s="57">
        <f t="shared" si="84"/>
        <v>0</v>
      </c>
      <c r="M521" s="79"/>
      <c r="N521" s="58" t="str">
        <f t="shared" si="83"/>
        <v/>
      </c>
      <c r="O521" s="190" t="str">
        <f t="shared" si="85"/>
        <v>Nợ HP</v>
      </c>
      <c r="P521" s="62" t="str">
        <f t="shared" si="86"/>
        <v>Nợ HP</v>
      </c>
      <c r="Q521" s="58">
        <f t="shared" si="90"/>
        <v>519</v>
      </c>
      <c r="R521" s="228" t="str">
        <f t="shared" si="87"/>
        <v>Nợ HP</v>
      </c>
    </row>
    <row r="522" spans="1:19" ht="24.75" customHeight="1">
      <c r="A522" s="54">
        <f t="shared" si="88"/>
        <v>520</v>
      </c>
      <c r="B522" s="16" t="str">
        <f t="shared" si="81"/>
        <v>488</v>
      </c>
      <c r="C522" s="54">
        <f t="shared" si="89"/>
        <v>488</v>
      </c>
      <c r="D522" s="10"/>
      <c r="E522" s="17"/>
      <c r="F522" s="18"/>
      <c r="G522" s="14"/>
      <c r="H522" s="70"/>
      <c r="I522" s="68"/>
      <c r="J522" s="72"/>
      <c r="K522" s="15" t="str">
        <f t="shared" si="82"/>
        <v/>
      </c>
      <c r="L522" s="57">
        <f t="shared" si="84"/>
        <v>0</v>
      </c>
      <c r="M522" s="79"/>
      <c r="N522" s="58" t="str">
        <f t="shared" si="83"/>
        <v/>
      </c>
      <c r="O522" s="190" t="str">
        <f t="shared" si="85"/>
        <v>Nợ HP</v>
      </c>
      <c r="P522" s="62" t="str">
        <f t="shared" si="86"/>
        <v>Nợ HP</v>
      </c>
      <c r="Q522" s="58">
        <f t="shared" si="90"/>
        <v>520</v>
      </c>
      <c r="R522" s="228" t="str">
        <f t="shared" si="87"/>
        <v>Nợ HP</v>
      </c>
    </row>
    <row r="523" spans="1:19" ht="24.75" customHeight="1">
      <c r="A523" s="54">
        <f t="shared" si="88"/>
        <v>521</v>
      </c>
      <c r="B523" s="16" t="str">
        <f t="shared" ref="B523:B586" si="91">J523&amp;TEXT(C523,"00")</f>
        <v>489</v>
      </c>
      <c r="C523" s="54">
        <f t="shared" si="89"/>
        <v>489</v>
      </c>
      <c r="D523" s="10"/>
      <c r="E523" s="17"/>
      <c r="F523" s="18"/>
      <c r="G523" s="14"/>
      <c r="H523" s="70"/>
      <c r="I523" s="68"/>
      <c r="J523" s="72"/>
      <c r="K523" s="15" t="str">
        <f t="shared" si="82"/>
        <v/>
      </c>
      <c r="L523" s="57">
        <f t="shared" si="84"/>
        <v>0</v>
      </c>
      <c r="M523" s="79"/>
      <c r="N523" s="58" t="str">
        <f t="shared" si="83"/>
        <v/>
      </c>
      <c r="O523" s="190" t="str">
        <f t="shared" si="85"/>
        <v>Nợ HP</v>
      </c>
      <c r="P523" s="62" t="str">
        <f t="shared" si="86"/>
        <v>Nợ HP</v>
      </c>
      <c r="Q523" s="58">
        <f t="shared" si="90"/>
        <v>521</v>
      </c>
      <c r="R523" s="228" t="str">
        <f t="shared" si="87"/>
        <v>Nợ HP</v>
      </c>
    </row>
    <row r="524" spans="1:19" ht="24.75" customHeight="1">
      <c r="A524" s="54">
        <f t="shared" si="88"/>
        <v>522</v>
      </c>
      <c r="B524" s="16" t="str">
        <f t="shared" si="91"/>
        <v>490</v>
      </c>
      <c r="C524" s="54">
        <f t="shared" si="89"/>
        <v>490</v>
      </c>
      <c r="D524" s="10"/>
      <c r="E524" s="17"/>
      <c r="F524" s="18"/>
      <c r="G524" s="14"/>
      <c r="H524" s="70"/>
      <c r="I524" s="68"/>
      <c r="J524" s="72"/>
      <c r="K524" s="15" t="str">
        <f t="shared" si="82"/>
        <v/>
      </c>
      <c r="L524" s="57">
        <f t="shared" si="84"/>
        <v>0</v>
      </c>
      <c r="M524" s="79"/>
      <c r="N524" s="58" t="str">
        <f t="shared" si="83"/>
        <v/>
      </c>
      <c r="O524" s="190" t="str">
        <f t="shared" si="85"/>
        <v>Nợ HP</v>
      </c>
      <c r="P524" s="62" t="str">
        <f t="shared" si="86"/>
        <v>Nợ HP</v>
      </c>
      <c r="Q524" s="58">
        <f t="shared" si="90"/>
        <v>522</v>
      </c>
      <c r="R524" s="228" t="str">
        <f t="shared" si="87"/>
        <v>Nợ HP</v>
      </c>
    </row>
    <row r="525" spans="1:19" ht="24.75" customHeight="1">
      <c r="A525" s="54">
        <f t="shared" si="88"/>
        <v>523</v>
      </c>
      <c r="B525" s="16" t="str">
        <f t="shared" si="91"/>
        <v>491</v>
      </c>
      <c r="C525" s="54">
        <f t="shared" si="89"/>
        <v>491</v>
      </c>
      <c r="D525" s="10"/>
      <c r="E525" s="17"/>
      <c r="F525" s="18"/>
      <c r="G525" s="14"/>
      <c r="H525" s="70"/>
      <c r="I525" s="68"/>
      <c r="J525" s="72"/>
      <c r="K525" s="15" t="str">
        <f t="shared" si="82"/>
        <v/>
      </c>
      <c r="L525" s="57">
        <f t="shared" si="84"/>
        <v>0</v>
      </c>
      <c r="M525" s="79"/>
      <c r="N525" s="58" t="str">
        <f t="shared" si="83"/>
        <v/>
      </c>
      <c r="O525" s="190" t="str">
        <f t="shared" si="85"/>
        <v>Nợ HP</v>
      </c>
      <c r="P525" s="62" t="str">
        <f t="shared" si="86"/>
        <v>Nợ HP</v>
      </c>
      <c r="Q525" s="58">
        <f t="shared" si="90"/>
        <v>523</v>
      </c>
      <c r="R525" s="228" t="str">
        <f t="shared" si="87"/>
        <v>Nợ HP</v>
      </c>
    </row>
    <row r="526" spans="1:19" ht="24.75" customHeight="1">
      <c r="A526" s="54">
        <f t="shared" si="88"/>
        <v>524</v>
      </c>
      <c r="B526" s="16" t="str">
        <f t="shared" si="91"/>
        <v>492</v>
      </c>
      <c r="C526" s="54">
        <f t="shared" si="89"/>
        <v>492</v>
      </c>
      <c r="D526" s="10"/>
      <c r="E526" s="17"/>
      <c r="F526" s="18"/>
      <c r="G526" s="14"/>
      <c r="H526" s="70"/>
      <c r="I526" s="68"/>
      <c r="J526" s="72"/>
      <c r="K526" s="15" t="str">
        <f t="shared" si="82"/>
        <v/>
      </c>
      <c r="L526" s="57">
        <f t="shared" si="84"/>
        <v>0</v>
      </c>
      <c r="M526" s="79"/>
      <c r="N526" s="58" t="str">
        <f t="shared" si="83"/>
        <v/>
      </c>
      <c r="O526" s="190" t="str">
        <f t="shared" si="85"/>
        <v>Nợ HP</v>
      </c>
      <c r="P526" s="62" t="str">
        <f t="shared" si="86"/>
        <v>Nợ HP</v>
      </c>
      <c r="Q526" s="58">
        <f t="shared" si="90"/>
        <v>524</v>
      </c>
      <c r="R526" s="228" t="str">
        <f t="shared" si="87"/>
        <v>Nợ HP</v>
      </c>
    </row>
    <row r="527" spans="1:19" ht="24.75" customHeight="1">
      <c r="A527" s="54">
        <f t="shared" si="88"/>
        <v>525</v>
      </c>
      <c r="B527" s="16" t="str">
        <f t="shared" si="91"/>
        <v>493</v>
      </c>
      <c r="C527" s="54">
        <f t="shared" si="89"/>
        <v>493</v>
      </c>
      <c r="D527" s="10"/>
      <c r="E527" s="17"/>
      <c r="F527" s="18"/>
      <c r="G527" s="14"/>
      <c r="H527" s="70"/>
      <c r="I527" s="68"/>
      <c r="J527" s="72"/>
      <c r="K527" s="15" t="str">
        <f t="shared" si="82"/>
        <v/>
      </c>
      <c r="L527" s="57">
        <f t="shared" si="84"/>
        <v>0</v>
      </c>
      <c r="M527" s="79"/>
      <c r="N527" s="58" t="str">
        <f t="shared" si="83"/>
        <v/>
      </c>
      <c r="O527" s="190" t="str">
        <f t="shared" si="85"/>
        <v>Nợ HP</v>
      </c>
      <c r="P527" s="62" t="str">
        <f t="shared" si="86"/>
        <v>Nợ HP</v>
      </c>
      <c r="Q527" s="58">
        <f t="shared" si="90"/>
        <v>525</v>
      </c>
      <c r="R527" s="228" t="str">
        <f t="shared" si="87"/>
        <v>Nợ HP</v>
      </c>
    </row>
    <row r="528" spans="1:19" ht="24.75" customHeight="1">
      <c r="A528" s="54">
        <f t="shared" si="88"/>
        <v>526</v>
      </c>
      <c r="B528" s="16" t="str">
        <f t="shared" si="91"/>
        <v>494</v>
      </c>
      <c r="C528" s="54">
        <f t="shared" si="89"/>
        <v>494</v>
      </c>
      <c r="D528" s="10"/>
      <c r="E528" s="17"/>
      <c r="F528" s="18"/>
      <c r="G528" s="14"/>
      <c r="H528" s="70"/>
      <c r="I528" s="68"/>
      <c r="J528" s="72"/>
      <c r="K528" s="15" t="str">
        <f t="shared" si="82"/>
        <v/>
      </c>
      <c r="L528" s="57">
        <f t="shared" si="84"/>
        <v>0</v>
      </c>
      <c r="M528" s="79"/>
      <c r="N528" s="58" t="str">
        <f t="shared" si="83"/>
        <v/>
      </c>
      <c r="O528" s="190" t="str">
        <f t="shared" si="85"/>
        <v>Nợ HP</v>
      </c>
      <c r="P528" s="62" t="str">
        <f t="shared" si="86"/>
        <v>Nợ HP</v>
      </c>
      <c r="Q528" s="58">
        <f t="shared" si="90"/>
        <v>526</v>
      </c>
      <c r="R528" s="228" t="str">
        <f t="shared" si="87"/>
        <v>Nợ HP</v>
      </c>
      <c r="S528" s="233"/>
    </row>
    <row r="529" spans="1:18" ht="24.75" customHeight="1">
      <c r="A529" s="54">
        <f t="shared" si="88"/>
        <v>527</v>
      </c>
      <c r="B529" s="16" t="str">
        <f t="shared" si="91"/>
        <v>495</v>
      </c>
      <c r="C529" s="54">
        <f t="shared" si="89"/>
        <v>495</v>
      </c>
      <c r="D529" s="10"/>
      <c r="E529" s="17"/>
      <c r="F529" s="18"/>
      <c r="G529" s="14"/>
      <c r="H529" s="70"/>
      <c r="I529" s="68"/>
      <c r="J529" s="72"/>
      <c r="K529" s="15" t="str">
        <f t="shared" si="82"/>
        <v/>
      </c>
      <c r="L529" s="57">
        <f t="shared" si="84"/>
        <v>0</v>
      </c>
      <c r="M529" s="79"/>
      <c r="N529" s="58" t="str">
        <f t="shared" si="83"/>
        <v/>
      </c>
      <c r="O529" s="190" t="str">
        <f t="shared" si="85"/>
        <v>Nợ HP</v>
      </c>
      <c r="P529" s="62" t="str">
        <f t="shared" si="86"/>
        <v>Nợ HP</v>
      </c>
      <c r="Q529" s="58">
        <f t="shared" si="90"/>
        <v>527</v>
      </c>
      <c r="R529" s="228" t="str">
        <f t="shared" si="87"/>
        <v>Nợ HP</v>
      </c>
    </row>
    <row r="530" spans="1:18" ht="24.75" customHeight="1">
      <c r="A530" s="54">
        <f t="shared" si="88"/>
        <v>528</v>
      </c>
      <c r="B530" s="16" t="str">
        <f t="shared" si="91"/>
        <v>496</v>
      </c>
      <c r="C530" s="54">
        <f t="shared" si="89"/>
        <v>496</v>
      </c>
      <c r="D530" s="10"/>
      <c r="E530" s="17"/>
      <c r="F530" s="18"/>
      <c r="G530" s="14"/>
      <c r="H530" s="70"/>
      <c r="I530" s="68"/>
      <c r="J530" s="72"/>
      <c r="K530" s="15" t="str">
        <f t="shared" si="82"/>
        <v/>
      </c>
      <c r="L530" s="57">
        <f t="shared" si="84"/>
        <v>0</v>
      </c>
      <c r="M530" s="79"/>
      <c r="N530" s="58" t="str">
        <f t="shared" si="83"/>
        <v/>
      </c>
      <c r="O530" s="190" t="str">
        <f t="shared" si="85"/>
        <v>Nợ HP</v>
      </c>
      <c r="P530" s="62" t="str">
        <f t="shared" si="86"/>
        <v>Nợ HP</v>
      </c>
      <c r="Q530" s="58">
        <f t="shared" si="90"/>
        <v>528</v>
      </c>
      <c r="R530" s="228" t="str">
        <f t="shared" si="87"/>
        <v>Nợ HP</v>
      </c>
    </row>
    <row r="531" spans="1:18" ht="24.75" customHeight="1">
      <c r="A531" s="54">
        <f t="shared" si="88"/>
        <v>529</v>
      </c>
      <c r="B531" s="16" t="str">
        <f t="shared" si="91"/>
        <v>497</v>
      </c>
      <c r="C531" s="54">
        <f t="shared" si="89"/>
        <v>497</v>
      </c>
      <c r="D531" s="10"/>
      <c r="E531" s="17"/>
      <c r="F531" s="18"/>
      <c r="G531" s="14"/>
      <c r="H531" s="70"/>
      <c r="I531" s="68"/>
      <c r="J531" s="72"/>
      <c r="K531" s="15" t="str">
        <f t="shared" si="82"/>
        <v/>
      </c>
      <c r="L531" s="57">
        <f t="shared" si="84"/>
        <v>0</v>
      </c>
      <c r="M531" s="79"/>
      <c r="N531" s="58" t="str">
        <f t="shared" si="83"/>
        <v/>
      </c>
      <c r="O531" s="190" t="str">
        <f t="shared" si="85"/>
        <v>Nợ HP</v>
      </c>
      <c r="P531" s="62" t="str">
        <f t="shared" si="86"/>
        <v>Nợ HP</v>
      </c>
      <c r="Q531" s="58">
        <f t="shared" si="90"/>
        <v>529</v>
      </c>
      <c r="R531" s="228" t="str">
        <f t="shared" si="87"/>
        <v>Nợ HP</v>
      </c>
    </row>
    <row r="532" spans="1:18" ht="24.75" customHeight="1">
      <c r="A532" s="54">
        <f t="shared" si="88"/>
        <v>530</v>
      </c>
      <c r="B532" s="16" t="str">
        <f t="shared" si="91"/>
        <v>498</v>
      </c>
      <c r="C532" s="54">
        <f t="shared" si="89"/>
        <v>498</v>
      </c>
      <c r="D532" s="10"/>
      <c r="E532" s="17"/>
      <c r="F532" s="18"/>
      <c r="G532" s="14"/>
      <c r="H532" s="70"/>
      <c r="I532" s="68"/>
      <c r="J532" s="72"/>
      <c r="K532" s="15" t="str">
        <f t="shared" si="82"/>
        <v/>
      </c>
      <c r="L532" s="57">
        <f t="shared" si="84"/>
        <v>0</v>
      </c>
      <c r="M532" s="79"/>
      <c r="N532" s="58" t="str">
        <f t="shared" si="83"/>
        <v/>
      </c>
      <c r="O532" s="190" t="str">
        <f t="shared" si="85"/>
        <v>Nợ HP</v>
      </c>
      <c r="P532" s="62" t="str">
        <f t="shared" si="86"/>
        <v>Nợ HP</v>
      </c>
      <c r="Q532" s="58">
        <f t="shared" si="90"/>
        <v>530</v>
      </c>
      <c r="R532" s="228" t="str">
        <f t="shared" si="87"/>
        <v>Nợ HP</v>
      </c>
    </row>
    <row r="533" spans="1:18" ht="24.75" customHeight="1">
      <c r="A533" s="54">
        <f t="shared" si="88"/>
        <v>531</v>
      </c>
      <c r="B533" s="16" t="str">
        <f t="shared" si="91"/>
        <v>499</v>
      </c>
      <c r="C533" s="54">
        <f t="shared" si="89"/>
        <v>499</v>
      </c>
      <c r="D533" s="10"/>
      <c r="E533" s="17"/>
      <c r="F533" s="18"/>
      <c r="G533" s="14"/>
      <c r="H533" s="70"/>
      <c r="I533" s="68"/>
      <c r="J533" s="72"/>
      <c r="K533" s="15" t="str">
        <f t="shared" si="82"/>
        <v/>
      </c>
      <c r="L533" s="57">
        <f t="shared" si="84"/>
        <v>0</v>
      </c>
      <c r="M533" s="79"/>
      <c r="N533" s="58" t="str">
        <f t="shared" si="83"/>
        <v/>
      </c>
      <c r="O533" s="190" t="str">
        <f t="shared" si="85"/>
        <v>Nợ HP</v>
      </c>
      <c r="P533" s="62" t="str">
        <f t="shared" si="86"/>
        <v>Nợ HP</v>
      </c>
      <c r="Q533" s="58">
        <f t="shared" si="90"/>
        <v>531</v>
      </c>
      <c r="R533" s="228" t="str">
        <f t="shared" si="87"/>
        <v>Nợ HP</v>
      </c>
    </row>
    <row r="534" spans="1:18" ht="24.75" customHeight="1">
      <c r="A534" s="54">
        <f t="shared" si="88"/>
        <v>532</v>
      </c>
      <c r="B534" s="16" t="str">
        <f t="shared" si="91"/>
        <v>500</v>
      </c>
      <c r="C534" s="54">
        <f t="shared" si="89"/>
        <v>500</v>
      </c>
      <c r="D534" s="10"/>
      <c r="E534" s="17"/>
      <c r="F534" s="18"/>
      <c r="G534" s="14"/>
      <c r="H534" s="70"/>
      <c r="I534" s="68"/>
      <c r="J534" s="72"/>
      <c r="K534" s="15" t="str">
        <f t="shared" si="82"/>
        <v/>
      </c>
      <c r="L534" s="57">
        <f t="shared" si="84"/>
        <v>0</v>
      </c>
      <c r="M534" s="79"/>
      <c r="N534" s="58" t="str">
        <f t="shared" si="83"/>
        <v/>
      </c>
      <c r="O534" s="190" t="str">
        <f t="shared" si="85"/>
        <v>Nợ HP</v>
      </c>
      <c r="P534" s="62" t="str">
        <f t="shared" si="86"/>
        <v>Nợ HP</v>
      </c>
      <c r="Q534" s="58">
        <f t="shared" si="90"/>
        <v>532</v>
      </c>
      <c r="R534" s="228" t="str">
        <f t="shared" si="87"/>
        <v>Nợ HP</v>
      </c>
    </row>
    <row r="535" spans="1:18" ht="24.75" customHeight="1">
      <c r="A535" s="54">
        <f t="shared" si="88"/>
        <v>533</v>
      </c>
      <c r="B535" s="16" t="str">
        <f t="shared" si="91"/>
        <v>501</v>
      </c>
      <c r="C535" s="54">
        <f t="shared" si="89"/>
        <v>501</v>
      </c>
      <c r="D535" s="10"/>
      <c r="E535" s="17"/>
      <c r="F535" s="18"/>
      <c r="G535" s="14"/>
      <c r="H535" s="70"/>
      <c r="I535" s="68"/>
      <c r="J535" s="72"/>
      <c r="K535" s="15" t="str">
        <f t="shared" si="82"/>
        <v/>
      </c>
      <c r="L535" s="57">
        <f t="shared" si="84"/>
        <v>0</v>
      </c>
      <c r="M535" s="79"/>
      <c r="N535" s="58" t="str">
        <f t="shared" si="83"/>
        <v/>
      </c>
      <c r="O535" s="190" t="str">
        <f t="shared" si="85"/>
        <v>Nợ HP</v>
      </c>
      <c r="P535" s="62" t="str">
        <f t="shared" si="86"/>
        <v>Nợ HP</v>
      </c>
      <c r="Q535" s="58">
        <f t="shared" si="90"/>
        <v>533</v>
      </c>
      <c r="R535" s="228" t="str">
        <f t="shared" si="87"/>
        <v>Nợ HP</v>
      </c>
    </row>
    <row r="536" spans="1:18" ht="24.75" customHeight="1">
      <c r="A536" s="54">
        <f t="shared" si="88"/>
        <v>534</v>
      </c>
      <c r="B536" s="16" t="str">
        <f t="shared" si="91"/>
        <v>502</v>
      </c>
      <c r="C536" s="54">
        <f t="shared" si="89"/>
        <v>502</v>
      </c>
      <c r="D536" s="10"/>
      <c r="E536" s="17"/>
      <c r="F536" s="18"/>
      <c r="G536" s="14"/>
      <c r="H536" s="70"/>
      <c r="I536" s="68"/>
      <c r="J536" s="72"/>
      <c r="K536" s="15" t="str">
        <f t="shared" si="82"/>
        <v/>
      </c>
      <c r="L536" s="57">
        <f t="shared" si="84"/>
        <v>0</v>
      </c>
      <c r="M536" s="79"/>
      <c r="N536" s="58" t="str">
        <f t="shared" si="83"/>
        <v/>
      </c>
      <c r="O536" s="190" t="str">
        <f t="shared" si="85"/>
        <v>Nợ HP</v>
      </c>
      <c r="P536" s="62" t="str">
        <f t="shared" si="86"/>
        <v>Nợ HP</v>
      </c>
      <c r="Q536" s="58">
        <f t="shared" si="90"/>
        <v>534</v>
      </c>
      <c r="R536" s="228" t="str">
        <f t="shared" si="87"/>
        <v>Nợ HP</v>
      </c>
    </row>
    <row r="537" spans="1:18" ht="24.75" customHeight="1">
      <c r="A537" s="54">
        <f t="shared" si="88"/>
        <v>535</v>
      </c>
      <c r="B537" s="16" t="str">
        <f t="shared" si="91"/>
        <v>503</v>
      </c>
      <c r="C537" s="54">
        <f t="shared" si="89"/>
        <v>503</v>
      </c>
      <c r="D537" s="10"/>
      <c r="E537" s="17"/>
      <c r="F537" s="18"/>
      <c r="G537" s="14"/>
      <c r="H537" s="70"/>
      <c r="I537" s="68"/>
      <c r="J537" s="72"/>
      <c r="K537" s="15" t="str">
        <f t="shared" si="82"/>
        <v/>
      </c>
      <c r="L537" s="57">
        <f t="shared" si="84"/>
        <v>0</v>
      </c>
      <c r="M537" s="79"/>
      <c r="N537" s="58" t="str">
        <f t="shared" si="83"/>
        <v/>
      </c>
      <c r="O537" s="190" t="str">
        <f t="shared" si="85"/>
        <v>Nợ HP</v>
      </c>
      <c r="P537" s="62" t="str">
        <f t="shared" si="86"/>
        <v>Nợ HP</v>
      </c>
      <c r="Q537" s="58">
        <f t="shared" si="90"/>
        <v>535</v>
      </c>
      <c r="R537" s="228" t="str">
        <f t="shared" si="87"/>
        <v>Nợ HP</v>
      </c>
    </row>
    <row r="538" spans="1:18" ht="24.75" customHeight="1">
      <c r="A538" s="54">
        <f t="shared" si="88"/>
        <v>536</v>
      </c>
      <c r="B538" s="16" t="str">
        <f t="shared" si="91"/>
        <v>504</v>
      </c>
      <c r="C538" s="54">
        <f t="shared" si="89"/>
        <v>504</v>
      </c>
      <c r="D538" s="10"/>
      <c r="E538" s="17"/>
      <c r="F538" s="18"/>
      <c r="G538" s="14"/>
      <c r="H538" s="70"/>
      <c r="I538" s="68"/>
      <c r="J538" s="72"/>
      <c r="K538" s="15" t="str">
        <f t="shared" si="82"/>
        <v/>
      </c>
      <c r="L538" s="57">
        <f t="shared" si="84"/>
        <v>0</v>
      </c>
      <c r="M538" s="79"/>
      <c r="N538" s="58" t="str">
        <f t="shared" si="83"/>
        <v/>
      </c>
      <c r="O538" s="190" t="str">
        <f t="shared" si="85"/>
        <v>Nợ HP</v>
      </c>
      <c r="P538" s="62" t="str">
        <f t="shared" si="86"/>
        <v>Nợ HP</v>
      </c>
      <c r="Q538" s="58">
        <f t="shared" si="90"/>
        <v>536</v>
      </c>
      <c r="R538" s="228" t="str">
        <f t="shared" si="87"/>
        <v>Nợ HP</v>
      </c>
    </row>
    <row r="539" spans="1:18" ht="24.75" customHeight="1">
      <c r="A539" s="54">
        <f t="shared" si="88"/>
        <v>537</v>
      </c>
      <c r="B539" s="16" t="str">
        <f t="shared" si="91"/>
        <v>505</v>
      </c>
      <c r="C539" s="54">
        <f t="shared" si="89"/>
        <v>505</v>
      </c>
      <c r="D539" s="10"/>
      <c r="E539" s="17"/>
      <c r="F539" s="18"/>
      <c r="G539" s="14"/>
      <c r="H539" s="70"/>
      <c r="I539" s="68"/>
      <c r="J539" s="72"/>
      <c r="K539" s="15" t="str">
        <f t="shared" si="82"/>
        <v/>
      </c>
      <c r="L539" s="57">
        <f t="shared" si="84"/>
        <v>0</v>
      </c>
      <c r="M539" s="79"/>
      <c r="N539" s="58" t="str">
        <f t="shared" si="83"/>
        <v/>
      </c>
      <c r="O539" s="190" t="str">
        <f t="shared" si="85"/>
        <v>Nợ HP</v>
      </c>
      <c r="P539" s="62" t="str">
        <f t="shared" si="86"/>
        <v>Nợ HP</v>
      </c>
      <c r="Q539" s="58">
        <f t="shared" si="90"/>
        <v>537</v>
      </c>
      <c r="R539" s="228" t="str">
        <f t="shared" si="87"/>
        <v>Nợ HP</v>
      </c>
    </row>
    <row r="540" spans="1:18" ht="24.75" customHeight="1">
      <c r="A540" s="54">
        <f t="shared" si="88"/>
        <v>538</v>
      </c>
      <c r="B540" s="16" t="str">
        <f t="shared" si="91"/>
        <v>506</v>
      </c>
      <c r="C540" s="54">
        <f t="shared" si="89"/>
        <v>506</v>
      </c>
      <c r="D540" s="10"/>
      <c r="E540" s="17"/>
      <c r="F540" s="18"/>
      <c r="G540" s="14"/>
      <c r="H540" s="70"/>
      <c r="I540" s="68"/>
      <c r="J540" s="72"/>
      <c r="K540" s="15" t="str">
        <f t="shared" si="82"/>
        <v/>
      </c>
      <c r="L540" s="57">
        <f t="shared" si="84"/>
        <v>0</v>
      </c>
      <c r="M540" s="79"/>
      <c r="N540" s="58" t="str">
        <f t="shared" si="83"/>
        <v/>
      </c>
      <c r="O540" s="190" t="str">
        <f t="shared" si="85"/>
        <v>Nợ HP</v>
      </c>
      <c r="P540" s="62" t="str">
        <f t="shared" si="86"/>
        <v>Nợ HP</v>
      </c>
      <c r="Q540" s="58">
        <f t="shared" si="90"/>
        <v>538</v>
      </c>
      <c r="R540" s="228" t="str">
        <f t="shared" si="87"/>
        <v>Nợ HP</v>
      </c>
    </row>
    <row r="541" spans="1:18" ht="24.75" customHeight="1">
      <c r="A541" s="54">
        <f t="shared" si="88"/>
        <v>539</v>
      </c>
      <c r="B541" s="16" t="str">
        <f t="shared" si="91"/>
        <v>507</v>
      </c>
      <c r="C541" s="54">
        <f t="shared" si="89"/>
        <v>507</v>
      </c>
      <c r="D541" s="10"/>
      <c r="E541" s="17"/>
      <c r="F541" s="18"/>
      <c r="G541" s="14"/>
      <c r="H541" s="70"/>
      <c r="I541" s="68"/>
      <c r="J541" s="72"/>
      <c r="K541" s="15" t="str">
        <f t="shared" si="82"/>
        <v/>
      </c>
      <c r="L541" s="57">
        <f t="shared" si="84"/>
        <v>0</v>
      </c>
      <c r="M541" s="79"/>
      <c r="N541" s="58" t="str">
        <f t="shared" si="83"/>
        <v/>
      </c>
      <c r="O541" s="190" t="str">
        <f t="shared" si="85"/>
        <v>Nợ HP</v>
      </c>
      <c r="P541" s="62" t="str">
        <f t="shared" si="86"/>
        <v>Nợ HP</v>
      </c>
      <c r="Q541" s="58">
        <f t="shared" si="90"/>
        <v>539</v>
      </c>
      <c r="R541" s="228" t="str">
        <f t="shared" si="87"/>
        <v>Nợ HP</v>
      </c>
    </row>
    <row r="542" spans="1:18" ht="24.75" customHeight="1">
      <c r="A542" s="54">
        <f t="shared" si="88"/>
        <v>540</v>
      </c>
      <c r="B542" s="16" t="str">
        <f t="shared" si="91"/>
        <v>508</v>
      </c>
      <c r="C542" s="54">
        <f t="shared" si="89"/>
        <v>508</v>
      </c>
      <c r="D542" s="10"/>
      <c r="E542" s="17"/>
      <c r="F542" s="18"/>
      <c r="G542" s="14"/>
      <c r="H542" s="70"/>
      <c r="I542" s="68"/>
      <c r="J542" s="72"/>
      <c r="K542" s="15" t="str">
        <f t="shared" si="82"/>
        <v/>
      </c>
      <c r="L542" s="57">
        <f t="shared" si="84"/>
        <v>0</v>
      </c>
      <c r="M542" s="79"/>
      <c r="N542" s="58" t="str">
        <f t="shared" si="83"/>
        <v/>
      </c>
      <c r="O542" s="190" t="str">
        <f t="shared" si="85"/>
        <v>Nợ HP</v>
      </c>
      <c r="P542" s="62" t="str">
        <f t="shared" si="86"/>
        <v>Nợ HP</v>
      </c>
      <c r="Q542" s="58">
        <f t="shared" si="90"/>
        <v>540</v>
      </c>
      <c r="R542" s="228" t="str">
        <f t="shared" si="87"/>
        <v>Nợ HP</v>
      </c>
    </row>
    <row r="543" spans="1:18" ht="24.75" customHeight="1">
      <c r="A543" s="54">
        <f t="shared" si="88"/>
        <v>541</v>
      </c>
      <c r="B543" s="16" t="str">
        <f t="shared" si="91"/>
        <v>509</v>
      </c>
      <c r="C543" s="54">
        <f t="shared" si="89"/>
        <v>509</v>
      </c>
      <c r="D543" s="10"/>
      <c r="E543" s="17"/>
      <c r="F543" s="18"/>
      <c r="G543" s="14"/>
      <c r="H543" s="70"/>
      <c r="I543" s="68"/>
      <c r="J543" s="72"/>
      <c r="K543" s="15" t="str">
        <f t="shared" si="82"/>
        <v/>
      </c>
      <c r="L543" s="57">
        <f t="shared" si="84"/>
        <v>0</v>
      </c>
      <c r="M543" s="79"/>
      <c r="N543" s="58" t="str">
        <f t="shared" si="83"/>
        <v/>
      </c>
      <c r="O543" s="190" t="str">
        <f t="shared" si="85"/>
        <v>Nợ HP</v>
      </c>
      <c r="P543" s="62" t="str">
        <f t="shared" si="86"/>
        <v>Nợ HP</v>
      </c>
      <c r="Q543" s="58">
        <f t="shared" si="90"/>
        <v>541</v>
      </c>
      <c r="R543" s="228" t="str">
        <f t="shared" si="87"/>
        <v>Nợ HP</v>
      </c>
    </row>
    <row r="544" spans="1:18" ht="24.75" customHeight="1">
      <c r="A544" s="54">
        <f t="shared" si="88"/>
        <v>542</v>
      </c>
      <c r="B544" s="16" t="str">
        <f t="shared" si="91"/>
        <v>510</v>
      </c>
      <c r="C544" s="54">
        <f t="shared" si="89"/>
        <v>510</v>
      </c>
      <c r="D544" s="10"/>
      <c r="E544" s="17"/>
      <c r="F544" s="18"/>
      <c r="G544" s="14"/>
      <c r="H544" s="70"/>
      <c r="I544" s="68"/>
      <c r="J544" s="72"/>
      <c r="K544" s="15" t="str">
        <f t="shared" si="82"/>
        <v/>
      </c>
      <c r="L544" s="57">
        <f t="shared" si="84"/>
        <v>0</v>
      </c>
      <c r="M544" s="79"/>
      <c r="N544" s="58" t="str">
        <f t="shared" si="83"/>
        <v/>
      </c>
      <c r="O544" s="190" t="str">
        <f t="shared" si="85"/>
        <v>Nợ HP</v>
      </c>
      <c r="P544" s="62" t="str">
        <f t="shared" si="86"/>
        <v>Nợ HP</v>
      </c>
      <c r="Q544" s="58">
        <f t="shared" si="90"/>
        <v>542</v>
      </c>
      <c r="R544" s="228" t="str">
        <f t="shared" si="87"/>
        <v>Nợ HP</v>
      </c>
    </row>
    <row r="545" spans="1:18" ht="24.75" customHeight="1">
      <c r="A545" s="54">
        <f t="shared" si="88"/>
        <v>543</v>
      </c>
      <c r="B545" s="16" t="str">
        <f t="shared" si="91"/>
        <v>511</v>
      </c>
      <c r="C545" s="54">
        <f t="shared" si="89"/>
        <v>511</v>
      </c>
      <c r="D545" s="10"/>
      <c r="E545" s="17"/>
      <c r="F545" s="18"/>
      <c r="G545" s="14"/>
      <c r="H545" s="70"/>
      <c r="I545" s="68"/>
      <c r="J545" s="72"/>
      <c r="K545" s="15" t="str">
        <f t="shared" si="82"/>
        <v/>
      </c>
      <c r="L545" s="57">
        <f t="shared" si="84"/>
        <v>0</v>
      </c>
      <c r="M545" s="79"/>
      <c r="N545" s="58" t="str">
        <f t="shared" si="83"/>
        <v/>
      </c>
      <c r="O545" s="190" t="str">
        <f t="shared" si="85"/>
        <v>Nợ HP</v>
      </c>
      <c r="P545" s="62" t="str">
        <f t="shared" si="86"/>
        <v>Nợ HP</v>
      </c>
      <c r="Q545" s="58">
        <f t="shared" si="90"/>
        <v>543</v>
      </c>
      <c r="R545" s="228" t="str">
        <f t="shared" si="87"/>
        <v>Nợ HP</v>
      </c>
    </row>
    <row r="546" spans="1:18" ht="24.75" customHeight="1">
      <c r="A546" s="54">
        <f t="shared" si="88"/>
        <v>544</v>
      </c>
      <c r="B546" s="16" t="str">
        <f t="shared" si="91"/>
        <v>512</v>
      </c>
      <c r="C546" s="54">
        <f t="shared" si="89"/>
        <v>512</v>
      </c>
      <c r="D546" s="10"/>
      <c r="E546" s="17"/>
      <c r="F546" s="18"/>
      <c r="G546" s="14"/>
      <c r="H546" s="70"/>
      <c r="I546" s="68"/>
      <c r="J546" s="72"/>
      <c r="K546" s="15" t="str">
        <f t="shared" si="82"/>
        <v/>
      </c>
      <c r="L546" s="57">
        <f t="shared" si="84"/>
        <v>0</v>
      </c>
      <c r="M546" s="79"/>
      <c r="N546" s="58" t="str">
        <f t="shared" si="83"/>
        <v/>
      </c>
      <c r="O546" s="190" t="str">
        <f t="shared" si="85"/>
        <v>Nợ HP</v>
      </c>
      <c r="P546" s="62" t="str">
        <f t="shared" si="86"/>
        <v>Nợ HP</v>
      </c>
      <c r="Q546" s="58">
        <f t="shared" si="90"/>
        <v>544</v>
      </c>
      <c r="R546" s="228" t="str">
        <f t="shared" si="87"/>
        <v>Nợ HP</v>
      </c>
    </row>
    <row r="547" spans="1:18" ht="24.75" customHeight="1">
      <c r="A547" s="54">
        <f t="shared" si="88"/>
        <v>545</v>
      </c>
      <c r="B547" s="16" t="str">
        <f t="shared" si="91"/>
        <v>513</v>
      </c>
      <c r="C547" s="54">
        <f t="shared" si="89"/>
        <v>513</v>
      </c>
      <c r="D547" s="10"/>
      <c r="E547" s="17"/>
      <c r="F547" s="18"/>
      <c r="G547" s="14"/>
      <c r="H547" s="70"/>
      <c r="I547" s="68"/>
      <c r="J547" s="72"/>
      <c r="K547" s="15" t="str">
        <f t="shared" si="82"/>
        <v/>
      </c>
      <c r="L547" s="57">
        <f t="shared" si="84"/>
        <v>0</v>
      </c>
      <c r="M547" s="79"/>
      <c r="N547" s="58" t="str">
        <f t="shared" si="83"/>
        <v/>
      </c>
      <c r="O547" s="190" t="str">
        <f t="shared" si="85"/>
        <v>Nợ HP</v>
      </c>
      <c r="P547" s="62" t="str">
        <f t="shared" si="86"/>
        <v>Nợ HP</v>
      </c>
      <c r="Q547" s="58">
        <f t="shared" si="90"/>
        <v>545</v>
      </c>
      <c r="R547" s="228" t="str">
        <f t="shared" si="87"/>
        <v>Nợ HP</v>
      </c>
    </row>
    <row r="548" spans="1:18" ht="24.75" customHeight="1">
      <c r="A548" s="54">
        <f t="shared" si="88"/>
        <v>546</v>
      </c>
      <c r="B548" s="16" t="str">
        <f t="shared" si="91"/>
        <v>514</v>
      </c>
      <c r="C548" s="54">
        <f t="shared" si="89"/>
        <v>514</v>
      </c>
      <c r="D548" s="10"/>
      <c r="E548" s="17"/>
      <c r="F548" s="18"/>
      <c r="G548" s="14"/>
      <c r="H548" s="70"/>
      <c r="I548" s="68"/>
      <c r="J548" s="72"/>
      <c r="K548" s="15" t="str">
        <f t="shared" si="82"/>
        <v/>
      </c>
      <c r="L548" s="57">
        <f t="shared" si="84"/>
        <v>0</v>
      </c>
      <c r="M548" s="79"/>
      <c r="N548" s="58" t="str">
        <f t="shared" si="83"/>
        <v/>
      </c>
      <c r="O548" s="190" t="str">
        <f t="shared" si="85"/>
        <v>Nợ HP</v>
      </c>
      <c r="P548" s="62" t="str">
        <f t="shared" si="86"/>
        <v>Nợ HP</v>
      </c>
      <c r="Q548" s="58">
        <f t="shared" si="90"/>
        <v>546</v>
      </c>
      <c r="R548" s="228" t="str">
        <f t="shared" si="87"/>
        <v>Nợ HP</v>
      </c>
    </row>
    <row r="549" spans="1:18" ht="24.75" customHeight="1">
      <c r="A549" s="54">
        <f t="shared" si="88"/>
        <v>547</v>
      </c>
      <c r="B549" s="16" t="str">
        <f t="shared" si="91"/>
        <v>515</v>
      </c>
      <c r="C549" s="54">
        <f t="shared" si="89"/>
        <v>515</v>
      </c>
      <c r="D549" s="10"/>
      <c r="E549" s="17"/>
      <c r="F549" s="18"/>
      <c r="G549" s="14"/>
      <c r="H549" s="70"/>
      <c r="I549" s="68"/>
      <c r="J549" s="72"/>
      <c r="K549" s="15" t="str">
        <f t="shared" si="82"/>
        <v/>
      </c>
      <c r="L549" s="57">
        <f t="shared" si="84"/>
        <v>0</v>
      </c>
      <c r="M549" s="79"/>
      <c r="N549" s="58" t="str">
        <f t="shared" si="83"/>
        <v/>
      </c>
      <c r="O549" s="190" t="str">
        <f t="shared" si="85"/>
        <v>Nợ HP</v>
      </c>
      <c r="P549" s="62" t="str">
        <f t="shared" si="86"/>
        <v>Nợ HP</v>
      </c>
      <c r="Q549" s="58">
        <f t="shared" si="90"/>
        <v>547</v>
      </c>
      <c r="R549" s="228" t="str">
        <f t="shared" si="87"/>
        <v>Nợ HP</v>
      </c>
    </row>
    <row r="550" spans="1:18" ht="24.75" customHeight="1">
      <c r="A550" s="54">
        <f t="shared" si="88"/>
        <v>548</v>
      </c>
      <c r="B550" s="16" t="str">
        <f t="shared" si="91"/>
        <v>516</v>
      </c>
      <c r="C550" s="54">
        <f t="shared" si="89"/>
        <v>516</v>
      </c>
      <c r="D550" s="10"/>
      <c r="E550" s="17"/>
      <c r="F550" s="18"/>
      <c r="G550" s="14"/>
      <c r="H550" s="70"/>
      <c r="I550" s="68"/>
      <c r="J550" s="72"/>
      <c r="K550" s="15" t="str">
        <f t="shared" si="82"/>
        <v/>
      </c>
      <c r="L550" s="57">
        <f t="shared" si="84"/>
        <v>0</v>
      </c>
      <c r="M550" s="79"/>
      <c r="N550" s="58" t="str">
        <f t="shared" si="83"/>
        <v/>
      </c>
      <c r="O550" s="190" t="str">
        <f t="shared" si="85"/>
        <v>Nợ HP</v>
      </c>
      <c r="P550" s="62" t="str">
        <f t="shared" si="86"/>
        <v>Nợ HP</v>
      </c>
      <c r="Q550" s="58">
        <f t="shared" si="90"/>
        <v>548</v>
      </c>
      <c r="R550" s="228" t="str">
        <f t="shared" si="87"/>
        <v>Nợ HP</v>
      </c>
    </row>
    <row r="551" spans="1:18" ht="24.75" customHeight="1">
      <c r="A551" s="54">
        <f t="shared" si="88"/>
        <v>549</v>
      </c>
      <c r="B551" s="16" t="str">
        <f t="shared" si="91"/>
        <v>517</v>
      </c>
      <c r="C551" s="54">
        <f t="shared" si="89"/>
        <v>517</v>
      </c>
      <c r="D551" s="10"/>
      <c r="E551" s="17"/>
      <c r="F551" s="18"/>
      <c r="G551" s="14"/>
      <c r="H551" s="70"/>
      <c r="I551" s="68"/>
      <c r="J551" s="72"/>
      <c r="K551" s="15" t="str">
        <f t="shared" si="82"/>
        <v/>
      </c>
      <c r="L551" s="57">
        <f t="shared" si="84"/>
        <v>0</v>
      </c>
      <c r="M551" s="79"/>
      <c r="N551" s="58" t="str">
        <f t="shared" si="83"/>
        <v/>
      </c>
      <c r="O551" s="190" t="str">
        <f t="shared" si="85"/>
        <v>Nợ HP</v>
      </c>
      <c r="P551" s="62" t="str">
        <f t="shared" si="86"/>
        <v>Nợ HP</v>
      </c>
      <c r="Q551" s="58">
        <f t="shared" si="90"/>
        <v>549</v>
      </c>
      <c r="R551" s="228" t="str">
        <f t="shared" si="87"/>
        <v>Nợ HP</v>
      </c>
    </row>
    <row r="552" spans="1:18" ht="24.75" customHeight="1">
      <c r="A552" s="54">
        <f t="shared" si="88"/>
        <v>550</v>
      </c>
      <c r="B552" s="16" t="str">
        <f t="shared" si="91"/>
        <v>518</v>
      </c>
      <c r="C552" s="54">
        <f t="shared" si="89"/>
        <v>518</v>
      </c>
      <c r="D552" s="10"/>
      <c r="E552" s="17"/>
      <c r="F552" s="18"/>
      <c r="G552" s="14"/>
      <c r="H552" s="70"/>
      <c r="I552" s="68"/>
      <c r="J552" s="72"/>
      <c r="K552" s="15" t="str">
        <f t="shared" si="82"/>
        <v/>
      </c>
      <c r="L552" s="57">
        <f t="shared" si="84"/>
        <v>0</v>
      </c>
      <c r="M552" s="79"/>
      <c r="N552" s="58" t="str">
        <f t="shared" si="83"/>
        <v/>
      </c>
      <c r="O552" s="190" t="str">
        <f t="shared" si="85"/>
        <v>Nợ HP</v>
      </c>
      <c r="P552" s="62" t="str">
        <f t="shared" si="86"/>
        <v>Nợ HP</v>
      </c>
      <c r="Q552" s="58">
        <f t="shared" si="90"/>
        <v>550</v>
      </c>
      <c r="R552" s="228" t="str">
        <f t="shared" si="87"/>
        <v>Nợ HP</v>
      </c>
    </row>
    <row r="553" spans="1:18" ht="24.75" customHeight="1">
      <c r="A553" s="54">
        <f t="shared" si="88"/>
        <v>551</v>
      </c>
      <c r="B553" s="16" t="str">
        <f t="shared" si="91"/>
        <v>519</v>
      </c>
      <c r="C553" s="54">
        <f t="shared" si="89"/>
        <v>519</v>
      </c>
      <c r="D553" s="10"/>
      <c r="E553" s="17"/>
      <c r="F553" s="18"/>
      <c r="G553" s="14"/>
      <c r="H553" s="70"/>
      <c r="I553" s="68"/>
      <c r="J553" s="72"/>
      <c r="K553" s="15" t="str">
        <f t="shared" si="82"/>
        <v/>
      </c>
      <c r="L553" s="57">
        <f t="shared" si="84"/>
        <v>0</v>
      </c>
      <c r="M553" s="79"/>
      <c r="N553" s="58" t="str">
        <f t="shared" si="83"/>
        <v/>
      </c>
      <c r="O553" s="190" t="str">
        <f t="shared" si="85"/>
        <v>Nợ HP</v>
      </c>
      <c r="P553" s="62" t="str">
        <f t="shared" si="86"/>
        <v>Nợ HP</v>
      </c>
      <c r="Q553" s="58">
        <f t="shared" si="90"/>
        <v>551</v>
      </c>
      <c r="R553" s="228" t="str">
        <f t="shared" si="87"/>
        <v>Nợ HP</v>
      </c>
    </row>
    <row r="554" spans="1:18" ht="24.75" customHeight="1">
      <c r="A554" s="54">
        <f t="shared" si="88"/>
        <v>552</v>
      </c>
      <c r="B554" s="16" t="str">
        <f t="shared" si="91"/>
        <v>520</v>
      </c>
      <c r="C554" s="54">
        <f t="shared" si="89"/>
        <v>520</v>
      </c>
      <c r="D554" s="10"/>
      <c r="E554" s="17"/>
      <c r="F554" s="18"/>
      <c r="G554" s="14"/>
      <c r="H554" s="70"/>
      <c r="I554" s="68"/>
      <c r="J554" s="72"/>
      <c r="K554" s="15" t="str">
        <f t="shared" si="82"/>
        <v/>
      </c>
      <c r="L554" s="57">
        <f t="shared" si="84"/>
        <v>0</v>
      </c>
      <c r="M554" s="79"/>
      <c r="N554" s="58" t="str">
        <f t="shared" si="83"/>
        <v/>
      </c>
      <c r="O554" s="190" t="str">
        <f t="shared" si="85"/>
        <v>Nợ HP</v>
      </c>
      <c r="P554" s="62" t="str">
        <f t="shared" si="86"/>
        <v>Nợ HP</v>
      </c>
      <c r="Q554" s="58">
        <f t="shared" si="90"/>
        <v>552</v>
      </c>
      <c r="R554" s="228" t="str">
        <f t="shared" si="87"/>
        <v>Nợ HP</v>
      </c>
    </row>
    <row r="555" spans="1:18" ht="24.75" customHeight="1">
      <c r="A555" s="54">
        <f t="shared" si="88"/>
        <v>553</v>
      </c>
      <c r="B555" s="16" t="str">
        <f t="shared" si="91"/>
        <v>521</v>
      </c>
      <c r="C555" s="54">
        <f t="shared" si="89"/>
        <v>521</v>
      </c>
      <c r="D555" s="10"/>
      <c r="E555" s="17"/>
      <c r="F555" s="18"/>
      <c r="G555" s="14"/>
      <c r="H555" s="70"/>
      <c r="I555" s="68"/>
      <c r="J555" s="72"/>
      <c r="K555" s="15" t="str">
        <f t="shared" si="82"/>
        <v/>
      </c>
      <c r="L555" s="57">
        <f t="shared" si="84"/>
        <v>0</v>
      </c>
      <c r="M555" s="79"/>
      <c r="N555" s="58" t="str">
        <f t="shared" si="83"/>
        <v/>
      </c>
      <c r="O555" s="190" t="str">
        <f t="shared" si="85"/>
        <v>Nợ HP</v>
      </c>
      <c r="P555" s="62" t="str">
        <f t="shared" si="86"/>
        <v>Nợ HP</v>
      </c>
      <c r="Q555" s="58">
        <f t="shared" si="90"/>
        <v>553</v>
      </c>
      <c r="R555" s="228" t="str">
        <f t="shared" si="87"/>
        <v>Nợ HP</v>
      </c>
    </row>
    <row r="556" spans="1:18" ht="24.75" customHeight="1">
      <c r="A556" s="54">
        <f t="shared" si="88"/>
        <v>554</v>
      </c>
      <c r="B556" s="16" t="str">
        <f t="shared" si="91"/>
        <v>522</v>
      </c>
      <c r="C556" s="54">
        <f t="shared" si="89"/>
        <v>522</v>
      </c>
      <c r="D556" s="10"/>
      <c r="E556" s="17"/>
      <c r="F556" s="18"/>
      <c r="G556" s="14"/>
      <c r="H556" s="70"/>
      <c r="I556" s="68"/>
      <c r="J556" s="72"/>
      <c r="K556" s="15" t="str">
        <f t="shared" si="82"/>
        <v/>
      </c>
      <c r="L556" s="57">
        <f t="shared" si="84"/>
        <v>0</v>
      </c>
      <c r="M556" s="79"/>
      <c r="N556" s="58" t="str">
        <f t="shared" si="83"/>
        <v/>
      </c>
      <c r="O556" s="190" t="str">
        <f t="shared" si="85"/>
        <v>Nợ HP</v>
      </c>
      <c r="P556" s="62" t="str">
        <f t="shared" si="86"/>
        <v>Nợ HP</v>
      </c>
      <c r="Q556" s="58">
        <f t="shared" si="90"/>
        <v>554</v>
      </c>
      <c r="R556" s="228" t="str">
        <f t="shared" si="87"/>
        <v>Nợ HP</v>
      </c>
    </row>
    <row r="557" spans="1:18" ht="24.75" customHeight="1">
      <c r="A557" s="54">
        <f t="shared" si="88"/>
        <v>555</v>
      </c>
      <c r="B557" s="16" t="str">
        <f t="shared" si="91"/>
        <v>523</v>
      </c>
      <c r="C557" s="54">
        <f t="shared" si="89"/>
        <v>523</v>
      </c>
      <c r="D557" s="10"/>
      <c r="E557" s="17"/>
      <c r="F557" s="18"/>
      <c r="G557" s="14"/>
      <c r="H557" s="70"/>
      <c r="I557" s="68"/>
      <c r="J557" s="72"/>
      <c r="K557" s="15" t="str">
        <f t="shared" si="82"/>
        <v/>
      </c>
      <c r="L557" s="57">
        <f t="shared" si="84"/>
        <v>0</v>
      </c>
      <c r="M557" s="79"/>
      <c r="N557" s="58" t="str">
        <f t="shared" si="83"/>
        <v/>
      </c>
      <c r="O557" s="190" t="str">
        <f t="shared" si="85"/>
        <v>Nợ HP</v>
      </c>
      <c r="P557" s="62" t="str">
        <f t="shared" si="86"/>
        <v>Nợ HP</v>
      </c>
      <c r="Q557" s="58">
        <f t="shared" si="90"/>
        <v>555</v>
      </c>
      <c r="R557" s="228" t="str">
        <f t="shared" si="87"/>
        <v>Nợ HP</v>
      </c>
    </row>
    <row r="558" spans="1:18" ht="24.75" customHeight="1">
      <c r="A558" s="54">
        <f t="shared" si="88"/>
        <v>556</v>
      </c>
      <c r="B558" s="16" t="str">
        <f t="shared" si="91"/>
        <v>524</v>
      </c>
      <c r="C558" s="54">
        <f t="shared" si="89"/>
        <v>524</v>
      </c>
      <c r="D558" s="10"/>
      <c r="E558" s="17"/>
      <c r="F558" s="18"/>
      <c r="G558" s="14"/>
      <c r="H558" s="70"/>
      <c r="I558" s="68"/>
      <c r="J558" s="72"/>
      <c r="K558" s="15" t="str">
        <f t="shared" si="82"/>
        <v/>
      </c>
      <c r="L558" s="57">
        <f t="shared" si="84"/>
        <v>0</v>
      </c>
      <c r="M558" s="79"/>
      <c r="N558" s="58" t="str">
        <f t="shared" si="83"/>
        <v/>
      </c>
      <c r="O558" s="190" t="str">
        <f t="shared" si="85"/>
        <v>Nợ HP</v>
      </c>
      <c r="P558" s="62" t="str">
        <f t="shared" si="86"/>
        <v>Nợ HP</v>
      </c>
      <c r="Q558" s="58">
        <f t="shared" si="90"/>
        <v>556</v>
      </c>
      <c r="R558" s="228" t="str">
        <f t="shared" si="87"/>
        <v>Nợ HP</v>
      </c>
    </row>
    <row r="559" spans="1:18" ht="24.75" customHeight="1">
      <c r="A559" s="54">
        <f t="shared" si="88"/>
        <v>557</v>
      </c>
      <c r="B559" s="16" t="str">
        <f t="shared" si="91"/>
        <v>525</v>
      </c>
      <c r="C559" s="54">
        <f t="shared" si="89"/>
        <v>525</v>
      </c>
      <c r="D559" s="10"/>
      <c r="E559" s="17"/>
      <c r="F559" s="18"/>
      <c r="G559" s="14"/>
      <c r="H559" s="70"/>
      <c r="I559" s="68"/>
      <c r="J559" s="72"/>
      <c r="K559" s="15" t="str">
        <f t="shared" si="82"/>
        <v/>
      </c>
      <c r="L559" s="57">
        <f t="shared" si="84"/>
        <v>0</v>
      </c>
      <c r="M559" s="79"/>
      <c r="N559" s="58" t="str">
        <f t="shared" si="83"/>
        <v/>
      </c>
      <c r="O559" s="190" t="str">
        <f t="shared" si="85"/>
        <v>Nợ HP</v>
      </c>
      <c r="P559" s="62" t="str">
        <f t="shared" si="86"/>
        <v>Nợ HP</v>
      </c>
      <c r="Q559" s="58">
        <f t="shared" si="90"/>
        <v>557</v>
      </c>
      <c r="R559" s="228" t="str">
        <f t="shared" si="87"/>
        <v>Nợ HP</v>
      </c>
    </row>
    <row r="560" spans="1:18" ht="24.75" customHeight="1">
      <c r="A560" s="54">
        <f t="shared" si="88"/>
        <v>558</v>
      </c>
      <c r="B560" s="16" t="str">
        <f t="shared" si="91"/>
        <v>526</v>
      </c>
      <c r="C560" s="54">
        <f t="shared" si="89"/>
        <v>526</v>
      </c>
      <c r="D560" s="10"/>
      <c r="E560" s="17"/>
      <c r="F560" s="18"/>
      <c r="G560" s="14"/>
      <c r="H560" s="70"/>
      <c r="I560" s="68"/>
      <c r="J560" s="72"/>
      <c r="K560" s="15" t="str">
        <f t="shared" si="82"/>
        <v/>
      </c>
      <c r="L560" s="57">
        <f t="shared" si="84"/>
        <v>0</v>
      </c>
      <c r="M560" s="79"/>
      <c r="N560" s="58" t="str">
        <f t="shared" si="83"/>
        <v/>
      </c>
      <c r="O560" s="190" t="str">
        <f t="shared" si="85"/>
        <v>Nợ HP</v>
      </c>
      <c r="P560" s="62" t="str">
        <f t="shared" si="86"/>
        <v>Nợ HP</v>
      </c>
      <c r="Q560" s="58">
        <f t="shared" si="90"/>
        <v>558</v>
      </c>
      <c r="R560" s="228" t="str">
        <f t="shared" si="87"/>
        <v>Nợ HP</v>
      </c>
    </row>
    <row r="561" spans="1:18" ht="24.75" customHeight="1">
      <c r="A561" s="54">
        <f t="shared" si="88"/>
        <v>559</v>
      </c>
      <c r="B561" s="16" t="str">
        <f t="shared" si="91"/>
        <v>527</v>
      </c>
      <c r="C561" s="54">
        <f t="shared" si="89"/>
        <v>527</v>
      </c>
      <c r="D561" s="10"/>
      <c r="E561" s="17"/>
      <c r="F561" s="18"/>
      <c r="G561" s="14"/>
      <c r="H561" s="70"/>
      <c r="I561" s="68"/>
      <c r="J561" s="72"/>
      <c r="K561" s="15" t="str">
        <f t="shared" si="82"/>
        <v/>
      </c>
      <c r="L561" s="57">
        <f t="shared" si="84"/>
        <v>0</v>
      </c>
      <c r="M561" s="79"/>
      <c r="N561" s="58" t="str">
        <f t="shared" si="83"/>
        <v/>
      </c>
      <c r="O561" s="190" t="str">
        <f t="shared" si="85"/>
        <v>Nợ HP</v>
      </c>
      <c r="P561" s="62" t="str">
        <f t="shared" si="86"/>
        <v>Nợ HP</v>
      </c>
      <c r="Q561" s="58">
        <f t="shared" si="90"/>
        <v>559</v>
      </c>
      <c r="R561" s="228" t="str">
        <f t="shared" si="87"/>
        <v>Nợ HP</v>
      </c>
    </row>
    <row r="562" spans="1:18" ht="24.75" customHeight="1">
      <c r="A562" s="54">
        <f t="shared" si="88"/>
        <v>560</v>
      </c>
      <c r="B562" s="16" t="str">
        <f t="shared" si="91"/>
        <v>528</v>
      </c>
      <c r="C562" s="54">
        <f t="shared" si="89"/>
        <v>528</v>
      </c>
      <c r="D562" s="10"/>
      <c r="E562" s="17"/>
      <c r="F562" s="18"/>
      <c r="G562" s="14"/>
      <c r="H562" s="70"/>
      <c r="I562" s="68"/>
      <c r="J562" s="72"/>
      <c r="K562" s="15" t="str">
        <f t="shared" ref="K562:K624" si="92">I562&amp;J562</f>
        <v/>
      </c>
      <c r="L562" s="57">
        <f t="shared" si="84"/>
        <v>0</v>
      </c>
      <c r="M562" s="79"/>
      <c r="N562" s="58" t="str">
        <f t="shared" si="83"/>
        <v/>
      </c>
      <c r="O562" s="190" t="str">
        <f t="shared" si="85"/>
        <v>Nợ HP</v>
      </c>
      <c r="P562" s="62" t="str">
        <f t="shared" si="86"/>
        <v>Nợ HP</v>
      </c>
      <c r="Q562" s="58">
        <f t="shared" si="90"/>
        <v>560</v>
      </c>
      <c r="R562" s="228" t="str">
        <f t="shared" si="87"/>
        <v>Nợ HP</v>
      </c>
    </row>
    <row r="563" spans="1:18" ht="24.75" customHeight="1">
      <c r="A563" s="54">
        <f t="shared" si="88"/>
        <v>561</v>
      </c>
      <c r="B563" s="16" t="str">
        <f t="shared" si="91"/>
        <v>529</v>
      </c>
      <c r="C563" s="54">
        <f t="shared" si="89"/>
        <v>529</v>
      </c>
      <c r="D563" s="10"/>
      <c r="E563" s="17"/>
      <c r="F563" s="18"/>
      <c r="G563" s="14"/>
      <c r="H563" s="70"/>
      <c r="I563" s="68"/>
      <c r="J563" s="72"/>
      <c r="K563" s="15" t="str">
        <f t="shared" si="92"/>
        <v/>
      </c>
      <c r="L563" s="57">
        <f t="shared" si="84"/>
        <v>0</v>
      </c>
      <c r="M563" s="79"/>
      <c r="N563" s="58" t="str">
        <f t="shared" si="83"/>
        <v/>
      </c>
      <c r="O563" s="190" t="str">
        <f t="shared" si="85"/>
        <v>Nợ HP</v>
      </c>
      <c r="P563" s="62" t="str">
        <f t="shared" si="86"/>
        <v>Nợ HP</v>
      </c>
      <c r="Q563" s="58">
        <f t="shared" si="90"/>
        <v>561</v>
      </c>
      <c r="R563" s="228" t="str">
        <f t="shared" si="87"/>
        <v>Nợ HP</v>
      </c>
    </row>
    <row r="564" spans="1:18" ht="24.75" customHeight="1">
      <c r="A564" s="54">
        <f t="shared" si="88"/>
        <v>562</v>
      </c>
      <c r="B564" s="16" t="str">
        <f t="shared" si="91"/>
        <v>530</v>
      </c>
      <c r="C564" s="54">
        <f t="shared" si="89"/>
        <v>530</v>
      </c>
      <c r="D564" s="10"/>
      <c r="E564" s="17"/>
      <c r="F564" s="18"/>
      <c r="G564" s="14"/>
      <c r="H564" s="70"/>
      <c r="I564" s="68"/>
      <c r="J564" s="72"/>
      <c r="K564" s="15" t="str">
        <f t="shared" si="92"/>
        <v/>
      </c>
      <c r="L564" s="57">
        <f t="shared" si="84"/>
        <v>0</v>
      </c>
      <c r="M564" s="79"/>
      <c r="N564" s="58" t="str">
        <f t="shared" si="83"/>
        <v/>
      </c>
      <c r="O564" s="190" t="str">
        <f t="shared" si="85"/>
        <v>Nợ HP</v>
      </c>
      <c r="P564" s="62" t="str">
        <f t="shared" si="86"/>
        <v>Nợ HP</v>
      </c>
      <c r="Q564" s="58">
        <f t="shared" si="90"/>
        <v>562</v>
      </c>
      <c r="R564" s="228" t="str">
        <f t="shared" si="87"/>
        <v>Nợ HP</v>
      </c>
    </row>
    <row r="565" spans="1:18" ht="24.75" customHeight="1">
      <c r="A565" s="54">
        <f t="shared" si="88"/>
        <v>563</v>
      </c>
      <c r="B565" s="16" t="str">
        <f t="shared" si="91"/>
        <v>531</v>
      </c>
      <c r="C565" s="54">
        <f t="shared" si="89"/>
        <v>531</v>
      </c>
      <c r="D565" s="10"/>
      <c r="E565" s="17"/>
      <c r="F565" s="18"/>
      <c r="G565" s="14"/>
      <c r="H565" s="70"/>
      <c r="I565" s="68"/>
      <c r="J565" s="72"/>
      <c r="K565" s="15" t="str">
        <f t="shared" si="92"/>
        <v/>
      </c>
      <c r="L565" s="57">
        <f t="shared" si="84"/>
        <v>0</v>
      </c>
      <c r="M565" s="79"/>
      <c r="N565" s="58" t="str">
        <f t="shared" si="83"/>
        <v/>
      </c>
      <c r="O565" s="190" t="str">
        <f t="shared" si="85"/>
        <v>Nợ HP</v>
      </c>
      <c r="P565" s="62" t="str">
        <f t="shared" si="86"/>
        <v>Nợ HP</v>
      </c>
      <c r="Q565" s="58">
        <f t="shared" si="90"/>
        <v>563</v>
      </c>
      <c r="R565" s="228" t="str">
        <f t="shared" si="87"/>
        <v>Nợ HP</v>
      </c>
    </row>
    <row r="566" spans="1:18" ht="24.75" customHeight="1">
      <c r="A566" s="54">
        <f t="shared" si="88"/>
        <v>564</v>
      </c>
      <c r="B566" s="16" t="str">
        <f t="shared" si="91"/>
        <v>532</v>
      </c>
      <c r="C566" s="54">
        <f t="shared" si="89"/>
        <v>532</v>
      </c>
      <c r="D566" s="10"/>
      <c r="E566" s="17"/>
      <c r="F566" s="18"/>
      <c r="G566" s="14"/>
      <c r="H566" s="70"/>
      <c r="I566" s="68"/>
      <c r="J566" s="72"/>
      <c r="K566" s="15" t="str">
        <f t="shared" si="92"/>
        <v/>
      </c>
      <c r="L566" s="57">
        <f t="shared" si="84"/>
        <v>0</v>
      </c>
      <c r="M566" s="79"/>
      <c r="N566" s="58" t="str">
        <f t="shared" si="83"/>
        <v/>
      </c>
      <c r="O566" s="190" t="str">
        <f t="shared" si="85"/>
        <v>Nợ HP</v>
      </c>
      <c r="P566" s="62" t="str">
        <f t="shared" si="86"/>
        <v>Nợ HP</v>
      </c>
      <c r="Q566" s="58">
        <f t="shared" si="90"/>
        <v>564</v>
      </c>
      <c r="R566" s="228" t="str">
        <f t="shared" si="87"/>
        <v>Nợ HP</v>
      </c>
    </row>
    <row r="567" spans="1:18" ht="24.75" customHeight="1">
      <c r="A567" s="54">
        <f t="shared" si="88"/>
        <v>565</v>
      </c>
      <c r="B567" s="16" t="str">
        <f t="shared" si="91"/>
        <v>533</v>
      </c>
      <c r="C567" s="54">
        <f t="shared" si="89"/>
        <v>533</v>
      </c>
      <c r="D567" s="10"/>
      <c r="E567" s="17"/>
      <c r="F567" s="18"/>
      <c r="G567" s="14"/>
      <c r="H567" s="70"/>
      <c r="I567" s="68"/>
      <c r="J567" s="72"/>
      <c r="K567" s="15" t="str">
        <f t="shared" si="92"/>
        <v/>
      </c>
      <c r="L567" s="57">
        <f t="shared" si="84"/>
        <v>0</v>
      </c>
      <c r="M567" s="79"/>
      <c r="N567" s="58" t="str">
        <f t="shared" si="83"/>
        <v/>
      </c>
      <c r="O567" s="190" t="str">
        <f t="shared" si="85"/>
        <v>Nợ HP</v>
      </c>
      <c r="P567" s="62" t="str">
        <f t="shared" si="86"/>
        <v>Nợ HP</v>
      </c>
      <c r="Q567" s="58">
        <f t="shared" si="90"/>
        <v>565</v>
      </c>
      <c r="R567" s="228" t="str">
        <f t="shared" si="87"/>
        <v>Nợ HP</v>
      </c>
    </row>
    <row r="568" spans="1:18" ht="24.75" customHeight="1">
      <c r="A568" s="54">
        <f t="shared" si="88"/>
        <v>566</v>
      </c>
      <c r="B568" s="16" t="str">
        <f t="shared" si="91"/>
        <v>534</v>
      </c>
      <c r="C568" s="54">
        <f t="shared" si="89"/>
        <v>534</v>
      </c>
      <c r="D568" s="10"/>
      <c r="E568" s="17"/>
      <c r="F568" s="18"/>
      <c r="G568" s="14"/>
      <c r="H568" s="70"/>
      <c r="I568" s="68"/>
      <c r="J568" s="72"/>
      <c r="K568" s="15" t="str">
        <f>I568&amp;J568</f>
        <v/>
      </c>
      <c r="L568" s="57">
        <f t="shared" si="84"/>
        <v>0</v>
      </c>
      <c r="M568" s="79"/>
      <c r="N568" s="58" t="str">
        <f t="shared" si="83"/>
        <v/>
      </c>
      <c r="O568" s="190" t="str">
        <f t="shared" si="85"/>
        <v>Nợ HP</v>
      </c>
      <c r="P568" s="62" t="str">
        <f t="shared" si="86"/>
        <v>Nợ HP</v>
      </c>
      <c r="Q568" s="58">
        <f t="shared" si="90"/>
        <v>566</v>
      </c>
      <c r="R568" s="228" t="str">
        <f t="shared" si="87"/>
        <v>Nợ HP</v>
      </c>
    </row>
    <row r="569" spans="1:18" ht="24.75" customHeight="1">
      <c r="A569" s="54">
        <f t="shared" si="88"/>
        <v>567</v>
      </c>
      <c r="B569" s="16" t="str">
        <f t="shared" si="91"/>
        <v>535</v>
      </c>
      <c r="C569" s="54">
        <f t="shared" si="89"/>
        <v>535</v>
      </c>
      <c r="D569" s="10"/>
      <c r="E569" s="17"/>
      <c r="F569" s="18"/>
      <c r="G569" s="14"/>
      <c r="H569" s="70"/>
      <c r="I569" s="68"/>
      <c r="J569" s="72"/>
      <c r="K569" s="15" t="str">
        <f t="shared" si="92"/>
        <v/>
      </c>
      <c r="L569" s="57">
        <f t="shared" si="84"/>
        <v>0</v>
      </c>
      <c r="M569" s="79"/>
      <c r="N569" s="58" t="str">
        <f t="shared" si="83"/>
        <v/>
      </c>
      <c r="O569" s="190" t="str">
        <f t="shared" si="85"/>
        <v>Nợ HP</v>
      </c>
      <c r="P569" s="62" t="str">
        <f t="shared" si="86"/>
        <v>Nợ HP</v>
      </c>
      <c r="Q569" s="58">
        <f t="shared" si="90"/>
        <v>567</v>
      </c>
      <c r="R569" s="228" t="str">
        <f t="shared" si="87"/>
        <v>Nợ HP</v>
      </c>
    </row>
    <row r="570" spans="1:18" ht="24.75" customHeight="1">
      <c r="A570" s="54">
        <f t="shared" si="88"/>
        <v>568</v>
      </c>
      <c r="B570" s="16" t="str">
        <f t="shared" si="91"/>
        <v>536</v>
      </c>
      <c r="C570" s="54">
        <f t="shared" si="89"/>
        <v>536</v>
      </c>
      <c r="D570" s="10"/>
      <c r="E570" s="17"/>
      <c r="F570" s="18"/>
      <c r="G570" s="14"/>
      <c r="H570" s="70"/>
      <c r="I570" s="68"/>
      <c r="J570" s="72"/>
      <c r="K570" s="15" t="str">
        <f t="shared" si="92"/>
        <v/>
      </c>
      <c r="L570" s="57">
        <f t="shared" si="84"/>
        <v>0</v>
      </c>
      <c r="M570" s="79"/>
      <c r="N570" s="58" t="str">
        <f t="shared" ref="N570:N632" si="93">IF(M570&lt;&gt;0,"Học Ghép","")</f>
        <v/>
      </c>
      <c r="O570" s="190" t="str">
        <f t="shared" si="85"/>
        <v>Nợ HP</v>
      </c>
      <c r="P570" s="62" t="str">
        <f t="shared" si="86"/>
        <v>Nợ HP</v>
      </c>
      <c r="Q570" s="58">
        <f t="shared" si="90"/>
        <v>568</v>
      </c>
      <c r="R570" s="228" t="str">
        <f t="shared" si="87"/>
        <v>Nợ HP</v>
      </c>
    </row>
    <row r="571" spans="1:18" ht="24.75" customHeight="1">
      <c r="A571" s="54">
        <f t="shared" si="88"/>
        <v>569</v>
      </c>
      <c r="B571" s="16" t="str">
        <f t="shared" si="91"/>
        <v>537</v>
      </c>
      <c r="C571" s="54">
        <f t="shared" si="89"/>
        <v>537</v>
      </c>
      <c r="D571" s="10"/>
      <c r="E571" s="17"/>
      <c r="F571" s="18"/>
      <c r="G571" s="14"/>
      <c r="H571" s="70"/>
      <c r="I571" s="68"/>
      <c r="J571" s="72"/>
      <c r="K571" s="15" t="str">
        <f t="shared" si="92"/>
        <v/>
      </c>
      <c r="L571" s="57">
        <f t="shared" si="84"/>
        <v>0</v>
      </c>
      <c r="M571" s="79"/>
      <c r="N571" s="58" t="str">
        <f t="shared" si="93"/>
        <v/>
      </c>
      <c r="O571" s="190" t="str">
        <f t="shared" si="85"/>
        <v>Nợ HP</v>
      </c>
      <c r="P571" s="62" t="str">
        <f t="shared" si="86"/>
        <v>Nợ HP</v>
      </c>
      <c r="Q571" s="58">
        <f t="shared" si="90"/>
        <v>569</v>
      </c>
      <c r="R571" s="228" t="str">
        <f t="shared" si="87"/>
        <v>Nợ HP</v>
      </c>
    </row>
    <row r="572" spans="1:18" ht="24.75" customHeight="1">
      <c r="A572" s="54">
        <f t="shared" si="88"/>
        <v>570</v>
      </c>
      <c r="B572" s="16" t="str">
        <f t="shared" si="91"/>
        <v>538</v>
      </c>
      <c r="C572" s="54">
        <f t="shared" si="89"/>
        <v>538</v>
      </c>
      <c r="D572" s="10"/>
      <c r="E572" s="17"/>
      <c r="F572" s="18"/>
      <c r="G572" s="14"/>
      <c r="H572" s="70"/>
      <c r="I572" s="68"/>
      <c r="J572" s="72"/>
      <c r="K572" s="15" t="str">
        <f t="shared" si="92"/>
        <v/>
      </c>
      <c r="L572" s="57">
        <f t="shared" si="84"/>
        <v>0</v>
      </c>
      <c r="M572" s="79"/>
      <c r="N572" s="58" t="str">
        <f t="shared" si="93"/>
        <v/>
      </c>
      <c r="O572" s="190" t="str">
        <f t="shared" si="85"/>
        <v>Nợ HP</v>
      </c>
      <c r="P572" s="62" t="str">
        <f t="shared" si="86"/>
        <v>Nợ HP</v>
      </c>
      <c r="Q572" s="58">
        <f t="shared" si="90"/>
        <v>570</v>
      </c>
      <c r="R572" s="228" t="str">
        <f t="shared" si="87"/>
        <v>Nợ HP</v>
      </c>
    </row>
    <row r="573" spans="1:18" ht="24.75" customHeight="1">
      <c r="A573" s="54">
        <f t="shared" si="88"/>
        <v>571</v>
      </c>
      <c r="B573" s="16" t="str">
        <f t="shared" si="91"/>
        <v>539</v>
      </c>
      <c r="C573" s="54">
        <f t="shared" si="89"/>
        <v>539</v>
      </c>
      <c r="D573" s="10"/>
      <c r="E573" s="17"/>
      <c r="F573" s="18"/>
      <c r="G573" s="14"/>
      <c r="H573" s="70"/>
      <c r="I573" s="68"/>
      <c r="J573" s="72"/>
      <c r="K573" s="15" t="str">
        <f t="shared" si="92"/>
        <v/>
      </c>
      <c r="L573" s="57">
        <f t="shared" si="84"/>
        <v>0</v>
      </c>
      <c r="M573" s="79"/>
      <c r="N573" s="58" t="str">
        <f t="shared" si="93"/>
        <v/>
      </c>
      <c r="O573" s="190" t="str">
        <f t="shared" si="85"/>
        <v>Nợ HP</v>
      </c>
      <c r="P573" s="62" t="str">
        <f t="shared" si="86"/>
        <v>Nợ HP</v>
      </c>
      <c r="Q573" s="58">
        <f t="shared" si="90"/>
        <v>571</v>
      </c>
      <c r="R573" s="228" t="str">
        <f t="shared" si="87"/>
        <v>Nợ HP</v>
      </c>
    </row>
    <row r="574" spans="1:18" ht="24.75" customHeight="1">
      <c r="A574" s="54">
        <f t="shared" si="88"/>
        <v>572</v>
      </c>
      <c r="B574" s="16" t="str">
        <f t="shared" si="91"/>
        <v>540</v>
      </c>
      <c r="C574" s="54">
        <f t="shared" si="89"/>
        <v>540</v>
      </c>
      <c r="D574" s="10"/>
      <c r="E574" s="17"/>
      <c r="F574" s="18"/>
      <c r="G574" s="14"/>
      <c r="H574" s="70"/>
      <c r="I574" s="68"/>
      <c r="J574" s="72"/>
      <c r="K574" s="15" t="str">
        <f t="shared" si="92"/>
        <v/>
      </c>
      <c r="L574" s="57">
        <f t="shared" si="84"/>
        <v>0</v>
      </c>
      <c r="M574" s="79"/>
      <c r="N574" s="58" t="str">
        <f t="shared" si="93"/>
        <v/>
      </c>
      <c r="O574" s="190" t="str">
        <f t="shared" si="85"/>
        <v>Nợ HP</v>
      </c>
      <c r="P574" s="62" t="str">
        <f t="shared" si="86"/>
        <v>Nợ HP</v>
      </c>
      <c r="Q574" s="58">
        <f t="shared" si="90"/>
        <v>572</v>
      </c>
      <c r="R574" s="228" t="str">
        <f t="shared" si="87"/>
        <v>Nợ HP</v>
      </c>
    </row>
    <row r="575" spans="1:18" ht="24.75" customHeight="1">
      <c r="A575" s="54">
        <f t="shared" si="88"/>
        <v>573</v>
      </c>
      <c r="B575" s="16" t="str">
        <f t="shared" si="91"/>
        <v>541</v>
      </c>
      <c r="C575" s="54">
        <f t="shared" si="89"/>
        <v>541</v>
      </c>
      <c r="D575" s="10"/>
      <c r="E575" s="17"/>
      <c r="F575" s="18"/>
      <c r="G575" s="14"/>
      <c r="H575" s="70"/>
      <c r="I575" s="68"/>
      <c r="J575" s="72"/>
      <c r="K575" s="15" t="str">
        <f t="shared" si="92"/>
        <v/>
      </c>
      <c r="L575" s="57">
        <f t="shared" si="84"/>
        <v>0</v>
      </c>
      <c r="M575" s="79"/>
      <c r="N575" s="58" t="str">
        <f t="shared" si="93"/>
        <v/>
      </c>
      <c r="O575" s="190" t="str">
        <f t="shared" si="85"/>
        <v>Nợ HP</v>
      </c>
      <c r="P575" s="62" t="str">
        <f t="shared" si="86"/>
        <v>Nợ HP</v>
      </c>
      <c r="Q575" s="58">
        <f t="shared" si="90"/>
        <v>573</v>
      </c>
      <c r="R575" s="228" t="str">
        <f t="shared" si="87"/>
        <v>Nợ HP</v>
      </c>
    </row>
    <row r="576" spans="1:18" ht="24.75" customHeight="1">
      <c r="A576" s="54">
        <f t="shared" si="88"/>
        <v>574</v>
      </c>
      <c r="B576" s="16" t="str">
        <f t="shared" si="91"/>
        <v>542</v>
      </c>
      <c r="C576" s="54">
        <f t="shared" si="89"/>
        <v>542</v>
      </c>
      <c r="D576" s="10"/>
      <c r="E576" s="17"/>
      <c r="F576" s="18"/>
      <c r="G576" s="14"/>
      <c r="H576" s="70"/>
      <c r="I576" s="68"/>
      <c r="J576" s="72"/>
      <c r="K576" s="15" t="str">
        <f t="shared" si="92"/>
        <v/>
      </c>
      <c r="L576" s="57">
        <f t="shared" si="84"/>
        <v>0</v>
      </c>
      <c r="M576" s="79"/>
      <c r="N576" s="58" t="str">
        <f t="shared" si="93"/>
        <v/>
      </c>
      <c r="O576" s="190" t="str">
        <f t="shared" si="85"/>
        <v>Nợ HP</v>
      </c>
      <c r="P576" s="62" t="str">
        <f t="shared" si="86"/>
        <v>Nợ HP</v>
      </c>
      <c r="Q576" s="58">
        <f t="shared" si="90"/>
        <v>574</v>
      </c>
      <c r="R576" s="228" t="str">
        <f t="shared" si="87"/>
        <v>Nợ HP</v>
      </c>
    </row>
    <row r="577" spans="1:18" ht="24.75" customHeight="1">
      <c r="A577" s="54">
        <f t="shared" si="88"/>
        <v>575</v>
      </c>
      <c r="B577" s="16" t="str">
        <f t="shared" si="91"/>
        <v>543</v>
      </c>
      <c r="C577" s="54">
        <f t="shared" si="89"/>
        <v>543</v>
      </c>
      <c r="D577" s="10"/>
      <c r="E577" s="17"/>
      <c r="F577" s="18"/>
      <c r="G577" s="14"/>
      <c r="H577" s="70"/>
      <c r="I577" s="68"/>
      <c r="J577" s="72"/>
      <c r="K577" s="15" t="str">
        <f t="shared" si="92"/>
        <v/>
      </c>
      <c r="L577" s="57">
        <f t="shared" si="84"/>
        <v>0</v>
      </c>
      <c r="M577" s="79"/>
      <c r="N577" s="58" t="str">
        <f t="shared" si="93"/>
        <v/>
      </c>
      <c r="O577" s="190" t="str">
        <f t="shared" si="85"/>
        <v>Nợ HP</v>
      </c>
      <c r="P577" s="62" t="str">
        <f t="shared" si="86"/>
        <v>Nợ HP</v>
      </c>
      <c r="Q577" s="58">
        <f t="shared" si="90"/>
        <v>575</v>
      </c>
      <c r="R577" s="228" t="str">
        <f t="shared" si="87"/>
        <v>Nợ HP</v>
      </c>
    </row>
    <row r="578" spans="1:18" ht="24.75" customHeight="1">
      <c r="A578" s="54">
        <f t="shared" si="88"/>
        <v>576</v>
      </c>
      <c r="B578" s="16" t="str">
        <f t="shared" si="91"/>
        <v>544</v>
      </c>
      <c r="C578" s="54">
        <f t="shared" si="89"/>
        <v>544</v>
      </c>
      <c r="D578" s="10"/>
      <c r="E578" s="17"/>
      <c r="F578" s="18"/>
      <c r="G578" s="14"/>
      <c r="H578" s="70"/>
      <c r="I578" s="68"/>
      <c r="J578" s="72"/>
      <c r="K578" s="15" t="str">
        <f t="shared" si="92"/>
        <v/>
      </c>
      <c r="L578" s="57">
        <f t="shared" si="84"/>
        <v>0</v>
      </c>
      <c r="M578" s="79"/>
      <c r="N578" s="58" t="str">
        <f t="shared" si="93"/>
        <v/>
      </c>
      <c r="O578" s="190" t="str">
        <f t="shared" si="85"/>
        <v>Nợ HP</v>
      </c>
      <c r="P578" s="62" t="str">
        <f t="shared" si="86"/>
        <v>Nợ HP</v>
      </c>
      <c r="Q578" s="58">
        <f t="shared" si="90"/>
        <v>576</v>
      </c>
      <c r="R578" s="228" t="str">
        <f t="shared" si="87"/>
        <v>Nợ HP</v>
      </c>
    </row>
    <row r="579" spans="1:18" ht="24.75" customHeight="1">
      <c r="A579" s="54">
        <f t="shared" si="88"/>
        <v>577</v>
      </c>
      <c r="B579" s="16" t="str">
        <f t="shared" si="91"/>
        <v>545</v>
      </c>
      <c r="C579" s="54">
        <f t="shared" si="89"/>
        <v>545</v>
      </c>
      <c r="D579" s="10"/>
      <c r="E579" s="17"/>
      <c r="F579" s="18"/>
      <c r="G579" s="14"/>
      <c r="H579" s="70"/>
      <c r="I579" s="68"/>
      <c r="J579" s="72"/>
      <c r="K579" s="15" t="str">
        <f t="shared" si="92"/>
        <v/>
      </c>
      <c r="L579" s="57">
        <f t="shared" ref="L579:L642" si="94">COUNTIF($D$3:$D$1049,D579)</f>
        <v>0</v>
      </c>
      <c r="M579" s="79"/>
      <c r="N579" s="58" t="str">
        <f t="shared" si="93"/>
        <v/>
      </c>
      <c r="O579" s="190" t="str">
        <f t="shared" si="85"/>
        <v>Nợ HP</v>
      </c>
      <c r="P579" s="62" t="str">
        <f t="shared" si="86"/>
        <v>Nợ HP</v>
      </c>
      <c r="Q579" s="58">
        <f t="shared" si="90"/>
        <v>577</v>
      </c>
      <c r="R579" s="228" t="str">
        <f t="shared" si="87"/>
        <v>Nợ HP</v>
      </c>
    </row>
    <row r="580" spans="1:18" ht="24.75" customHeight="1">
      <c r="A580" s="54">
        <f t="shared" si="88"/>
        <v>578</v>
      </c>
      <c r="B580" s="16" t="str">
        <f t="shared" si="91"/>
        <v>546</v>
      </c>
      <c r="C580" s="54">
        <f t="shared" si="89"/>
        <v>546</v>
      </c>
      <c r="D580" s="10"/>
      <c r="E580" s="17"/>
      <c r="F580" s="18"/>
      <c r="G580" s="14"/>
      <c r="H580" s="70"/>
      <c r="I580" s="68"/>
      <c r="J580" s="72"/>
      <c r="K580" s="15" t="str">
        <f t="shared" si="92"/>
        <v/>
      </c>
      <c r="L580" s="57">
        <f t="shared" si="94"/>
        <v>0</v>
      </c>
      <c r="M580" s="79"/>
      <c r="N580" s="58" t="str">
        <f t="shared" si="93"/>
        <v/>
      </c>
      <c r="O580" s="190" t="str">
        <f t="shared" ref="O580:O643" si="95">R580</f>
        <v>Nợ HP</v>
      </c>
      <c r="P580" s="62" t="str">
        <f t="shared" ref="P580:P643" si="96">IF(M580&lt;&gt;0,M580,O580)</f>
        <v>Nợ HP</v>
      </c>
      <c r="Q580" s="58">
        <f t="shared" si="90"/>
        <v>578</v>
      </c>
      <c r="R580" s="228" t="str">
        <f t="shared" ref="R580:R643" si="97">IF(OR(ISNA(S580),S580=""),"Nợ HP","")</f>
        <v>Nợ HP</v>
      </c>
    </row>
    <row r="581" spans="1:18" ht="24.75" customHeight="1">
      <c r="A581" s="54">
        <f t="shared" ref="A581:A644" si="98">A580+1</f>
        <v>579</v>
      </c>
      <c r="B581" s="16" t="str">
        <f t="shared" si="91"/>
        <v>547</v>
      </c>
      <c r="C581" s="54">
        <f t="shared" ref="C581:C644" si="99">IF(H581&lt;&gt;H580,1,C580+1)</f>
        <v>547</v>
      </c>
      <c r="D581" s="10"/>
      <c r="E581" s="17"/>
      <c r="F581" s="18"/>
      <c r="G581" s="14"/>
      <c r="H581" s="70"/>
      <c r="I581" s="68"/>
      <c r="J581" s="72"/>
      <c r="K581" s="15" t="str">
        <f t="shared" si="92"/>
        <v/>
      </c>
      <c r="L581" s="57">
        <f t="shared" si="94"/>
        <v>0</v>
      </c>
      <c r="M581" s="79"/>
      <c r="N581" s="58" t="str">
        <f t="shared" si="93"/>
        <v/>
      </c>
      <c r="O581" s="190" t="str">
        <f t="shared" si="95"/>
        <v>Nợ HP</v>
      </c>
      <c r="P581" s="62" t="str">
        <f t="shared" si="96"/>
        <v>Nợ HP</v>
      </c>
      <c r="Q581" s="58">
        <f t="shared" ref="Q581:Q644" si="100">Q580+1</f>
        <v>579</v>
      </c>
      <c r="R581" s="228" t="str">
        <f t="shared" si="97"/>
        <v>Nợ HP</v>
      </c>
    </row>
    <row r="582" spans="1:18" ht="24.75" customHeight="1">
      <c r="A582" s="54">
        <f t="shared" si="98"/>
        <v>580</v>
      </c>
      <c r="B582" s="16" t="str">
        <f t="shared" si="91"/>
        <v>548</v>
      </c>
      <c r="C582" s="54">
        <f t="shared" si="99"/>
        <v>548</v>
      </c>
      <c r="D582" s="10"/>
      <c r="E582" s="17"/>
      <c r="F582" s="18"/>
      <c r="G582" s="14"/>
      <c r="H582" s="70"/>
      <c r="I582" s="68"/>
      <c r="J582" s="72"/>
      <c r="K582" s="15" t="str">
        <f t="shared" si="92"/>
        <v/>
      </c>
      <c r="L582" s="57">
        <f t="shared" si="94"/>
        <v>0</v>
      </c>
      <c r="M582" s="79"/>
      <c r="N582" s="58" t="str">
        <f t="shared" si="93"/>
        <v/>
      </c>
      <c r="O582" s="190" t="str">
        <f t="shared" si="95"/>
        <v>Nợ HP</v>
      </c>
      <c r="P582" s="62" t="str">
        <f t="shared" si="96"/>
        <v>Nợ HP</v>
      </c>
      <c r="Q582" s="58">
        <f t="shared" si="100"/>
        <v>580</v>
      </c>
      <c r="R582" s="228" t="str">
        <f t="shared" si="97"/>
        <v>Nợ HP</v>
      </c>
    </row>
    <row r="583" spans="1:18" ht="24.75" customHeight="1">
      <c r="A583" s="54">
        <f t="shared" si="98"/>
        <v>581</v>
      </c>
      <c r="B583" s="16" t="str">
        <f t="shared" si="91"/>
        <v>549</v>
      </c>
      <c r="C583" s="54">
        <f t="shared" si="99"/>
        <v>549</v>
      </c>
      <c r="D583" s="10"/>
      <c r="E583" s="17"/>
      <c r="F583" s="18"/>
      <c r="G583" s="14"/>
      <c r="H583" s="70"/>
      <c r="I583" s="68"/>
      <c r="J583" s="72"/>
      <c r="K583" s="15" t="str">
        <f t="shared" si="92"/>
        <v/>
      </c>
      <c r="L583" s="57">
        <f t="shared" si="94"/>
        <v>0</v>
      </c>
      <c r="M583" s="79"/>
      <c r="N583" s="58" t="str">
        <f t="shared" si="93"/>
        <v/>
      </c>
      <c r="O583" s="190" t="str">
        <f t="shared" si="95"/>
        <v>Nợ HP</v>
      </c>
      <c r="P583" s="62" t="str">
        <f t="shared" si="96"/>
        <v>Nợ HP</v>
      </c>
      <c r="Q583" s="58">
        <f t="shared" si="100"/>
        <v>581</v>
      </c>
      <c r="R583" s="228" t="str">
        <f t="shared" si="97"/>
        <v>Nợ HP</v>
      </c>
    </row>
    <row r="584" spans="1:18" ht="24.75" customHeight="1">
      <c r="A584" s="54">
        <f t="shared" si="98"/>
        <v>582</v>
      </c>
      <c r="B584" s="16" t="str">
        <f t="shared" si="91"/>
        <v>550</v>
      </c>
      <c r="C584" s="54">
        <f t="shared" si="99"/>
        <v>550</v>
      </c>
      <c r="D584" s="10"/>
      <c r="E584" s="17"/>
      <c r="F584" s="18"/>
      <c r="G584" s="14"/>
      <c r="H584" s="70"/>
      <c r="I584" s="68"/>
      <c r="J584" s="72"/>
      <c r="K584" s="15" t="str">
        <f t="shared" si="92"/>
        <v/>
      </c>
      <c r="L584" s="57">
        <f t="shared" si="94"/>
        <v>0</v>
      </c>
      <c r="M584" s="79"/>
      <c r="N584" s="58" t="str">
        <f t="shared" si="93"/>
        <v/>
      </c>
      <c r="O584" s="190" t="str">
        <f t="shared" si="95"/>
        <v>Nợ HP</v>
      </c>
      <c r="P584" s="62" t="str">
        <f t="shared" si="96"/>
        <v>Nợ HP</v>
      </c>
      <c r="Q584" s="58">
        <f t="shared" si="100"/>
        <v>582</v>
      </c>
      <c r="R584" s="228" t="str">
        <f t="shared" si="97"/>
        <v>Nợ HP</v>
      </c>
    </row>
    <row r="585" spans="1:18" ht="24.75" customHeight="1">
      <c r="A585" s="54">
        <f t="shared" si="98"/>
        <v>583</v>
      </c>
      <c r="B585" s="16" t="str">
        <f t="shared" si="91"/>
        <v>551</v>
      </c>
      <c r="C585" s="54">
        <f t="shared" si="99"/>
        <v>551</v>
      </c>
      <c r="D585" s="10"/>
      <c r="E585" s="17"/>
      <c r="F585" s="18"/>
      <c r="G585" s="14"/>
      <c r="H585" s="70"/>
      <c r="I585" s="68"/>
      <c r="J585" s="72"/>
      <c r="K585" s="15" t="str">
        <f t="shared" si="92"/>
        <v/>
      </c>
      <c r="L585" s="57">
        <f t="shared" si="94"/>
        <v>0</v>
      </c>
      <c r="M585" s="79"/>
      <c r="N585" s="58" t="str">
        <f t="shared" si="93"/>
        <v/>
      </c>
      <c r="O585" s="190" t="str">
        <f t="shared" si="95"/>
        <v>Nợ HP</v>
      </c>
      <c r="P585" s="62" t="str">
        <f t="shared" si="96"/>
        <v>Nợ HP</v>
      </c>
      <c r="Q585" s="58">
        <f t="shared" si="100"/>
        <v>583</v>
      </c>
      <c r="R585" s="228" t="str">
        <f t="shared" si="97"/>
        <v>Nợ HP</v>
      </c>
    </row>
    <row r="586" spans="1:18" ht="24.75" customHeight="1">
      <c r="A586" s="54">
        <f t="shared" si="98"/>
        <v>584</v>
      </c>
      <c r="B586" s="16" t="str">
        <f t="shared" si="91"/>
        <v>552</v>
      </c>
      <c r="C586" s="54">
        <f t="shared" si="99"/>
        <v>552</v>
      </c>
      <c r="D586" s="10"/>
      <c r="E586" s="17"/>
      <c r="F586" s="18"/>
      <c r="G586" s="14"/>
      <c r="H586" s="70"/>
      <c r="I586" s="68"/>
      <c r="J586" s="72"/>
      <c r="K586" s="15" t="str">
        <f t="shared" si="92"/>
        <v/>
      </c>
      <c r="L586" s="57">
        <f t="shared" si="94"/>
        <v>0</v>
      </c>
      <c r="M586" s="79"/>
      <c r="N586" s="58" t="str">
        <f t="shared" si="93"/>
        <v/>
      </c>
      <c r="O586" s="190" t="str">
        <f t="shared" si="95"/>
        <v>Nợ HP</v>
      </c>
      <c r="P586" s="62" t="str">
        <f t="shared" si="96"/>
        <v>Nợ HP</v>
      </c>
      <c r="Q586" s="58">
        <f t="shared" si="100"/>
        <v>584</v>
      </c>
      <c r="R586" s="228" t="str">
        <f t="shared" si="97"/>
        <v>Nợ HP</v>
      </c>
    </row>
    <row r="587" spans="1:18" ht="24.75" customHeight="1">
      <c r="A587" s="54">
        <f t="shared" si="98"/>
        <v>585</v>
      </c>
      <c r="B587" s="16" t="str">
        <f t="shared" ref="B587:B649" si="101">J587&amp;TEXT(C587,"00")</f>
        <v>553</v>
      </c>
      <c r="C587" s="54">
        <f t="shared" si="99"/>
        <v>553</v>
      </c>
      <c r="D587" s="10"/>
      <c r="E587" s="17"/>
      <c r="F587" s="18"/>
      <c r="G587" s="14"/>
      <c r="H587" s="70"/>
      <c r="I587" s="68"/>
      <c r="J587" s="72"/>
      <c r="K587" s="15" t="str">
        <f t="shared" si="92"/>
        <v/>
      </c>
      <c r="L587" s="57">
        <f t="shared" si="94"/>
        <v>0</v>
      </c>
      <c r="M587" s="79"/>
      <c r="N587" s="58" t="str">
        <f t="shared" si="93"/>
        <v/>
      </c>
      <c r="O587" s="190" t="str">
        <f t="shared" si="95"/>
        <v>Nợ HP</v>
      </c>
      <c r="P587" s="62" t="str">
        <f t="shared" si="96"/>
        <v>Nợ HP</v>
      </c>
      <c r="Q587" s="58">
        <f t="shared" si="100"/>
        <v>585</v>
      </c>
      <c r="R587" s="228" t="str">
        <f t="shared" si="97"/>
        <v>Nợ HP</v>
      </c>
    </row>
    <row r="588" spans="1:18" ht="24.75" customHeight="1">
      <c r="A588" s="54">
        <f t="shared" si="98"/>
        <v>586</v>
      </c>
      <c r="B588" s="16" t="str">
        <f t="shared" si="101"/>
        <v>554</v>
      </c>
      <c r="C588" s="54">
        <f t="shared" si="99"/>
        <v>554</v>
      </c>
      <c r="D588" s="10"/>
      <c r="E588" s="17"/>
      <c r="F588" s="18"/>
      <c r="G588" s="14"/>
      <c r="H588" s="70"/>
      <c r="I588" s="68"/>
      <c r="J588" s="72"/>
      <c r="K588" s="15" t="str">
        <f t="shared" si="92"/>
        <v/>
      </c>
      <c r="L588" s="57">
        <f t="shared" si="94"/>
        <v>0</v>
      </c>
      <c r="M588" s="79"/>
      <c r="N588" s="58" t="str">
        <f t="shared" si="93"/>
        <v/>
      </c>
      <c r="O588" s="190" t="str">
        <f t="shared" si="95"/>
        <v>Nợ HP</v>
      </c>
      <c r="P588" s="62" t="str">
        <f t="shared" si="96"/>
        <v>Nợ HP</v>
      </c>
      <c r="Q588" s="58">
        <f t="shared" si="100"/>
        <v>586</v>
      </c>
      <c r="R588" s="228" t="str">
        <f t="shared" si="97"/>
        <v>Nợ HP</v>
      </c>
    </row>
    <row r="589" spans="1:18" ht="24.75" customHeight="1">
      <c r="A589" s="54">
        <f t="shared" si="98"/>
        <v>587</v>
      </c>
      <c r="B589" s="16" t="str">
        <f t="shared" si="101"/>
        <v>555</v>
      </c>
      <c r="C589" s="54">
        <f t="shared" si="99"/>
        <v>555</v>
      </c>
      <c r="D589" s="10"/>
      <c r="E589" s="17"/>
      <c r="F589" s="18"/>
      <c r="G589" s="14"/>
      <c r="H589" s="70"/>
      <c r="I589" s="68"/>
      <c r="J589" s="72"/>
      <c r="K589" s="15" t="str">
        <f t="shared" si="92"/>
        <v/>
      </c>
      <c r="L589" s="57">
        <f t="shared" si="94"/>
        <v>0</v>
      </c>
      <c r="M589" s="79"/>
      <c r="N589" s="58" t="str">
        <f t="shared" si="93"/>
        <v/>
      </c>
      <c r="O589" s="190" t="str">
        <f t="shared" si="95"/>
        <v>Nợ HP</v>
      </c>
      <c r="P589" s="62" t="str">
        <f t="shared" si="96"/>
        <v>Nợ HP</v>
      </c>
      <c r="Q589" s="58">
        <f t="shared" si="100"/>
        <v>587</v>
      </c>
      <c r="R589" s="228" t="str">
        <f t="shared" si="97"/>
        <v>Nợ HP</v>
      </c>
    </row>
    <row r="590" spans="1:18" ht="24.75" customHeight="1">
      <c r="A590" s="54">
        <f t="shared" si="98"/>
        <v>588</v>
      </c>
      <c r="B590" s="16" t="str">
        <f t="shared" si="101"/>
        <v>556</v>
      </c>
      <c r="C590" s="54">
        <f t="shared" si="99"/>
        <v>556</v>
      </c>
      <c r="D590" s="10"/>
      <c r="E590" s="17"/>
      <c r="F590" s="18"/>
      <c r="G590" s="14"/>
      <c r="H590" s="70"/>
      <c r="I590" s="68"/>
      <c r="J590" s="72"/>
      <c r="K590" s="15" t="str">
        <f t="shared" si="92"/>
        <v/>
      </c>
      <c r="L590" s="57">
        <f t="shared" si="94"/>
        <v>0</v>
      </c>
      <c r="M590" s="79"/>
      <c r="N590" s="58" t="str">
        <f t="shared" si="93"/>
        <v/>
      </c>
      <c r="O590" s="190" t="str">
        <f t="shared" si="95"/>
        <v>Nợ HP</v>
      </c>
      <c r="P590" s="62" t="str">
        <f t="shared" si="96"/>
        <v>Nợ HP</v>
      </c>
      <c r="Q590" s="58">
        <f t="shared" si="100"/>
        <v>588</v>
      </c>
      <c r="R590" s="228" t="str">
        <f t="shared" si="97"/>
        <v>Nợ HP</v>
      </c>
    </row>
    <row r="591" spans="1:18" ht="24.75" customHeight="1">
      <c r="A591" s="54">
        <f t="shared" si="98"/>
        <v>589</v>
      </c>
      <c r="B591" s="16" t="str">
        <f t="shared" si="101"/>
        <v>557</v>
      </c>
      <c r="C591" s="54">
        <f t="shared" si="99"/>
        <v>557</v>
      </c>
      <c r="D591" s="10"/>
      <c r="E591" s="17"/>
      <c r="F591" s="18"/>
      <c r="G591" s="14"/>
      <c r="H591" s="70"/>
      <c r="I591" s="68"/>
      <c r="J591" s="72"/>
      <c r="K591" s="15" t="str">
        <f t="shared" si="92"/>
        <v/>
      </c>
      <c r="L591" s="57">
        <f t="shared" si="94"/>
        <v>0</v>
      </c>
      <c r="M591" s="79"/>
      <c r="N591" s="58" t="str">
        <f t="shared" si="93"/>
        <v/>
      </c>
      <c r="O591" s="190" t="str">
        <f t="shared" si="95"/>
        <v>Nợ HP</v>
      </c>
      <c r="P591" s="62" t="str">
        <f t="shared" si="96"/>
        <v>Nợ HP</v>
      </c>
      <c r="Q591" s="58">
        <f t="shared" si="100"/>
        <v>589</v>
      </c>
      <c r="R591" s="228" t="str">
        <f t="shared" si="97"/>
        <v>Nợ HP</v>
      </c>
    </row>
    <row r="592" spans="1:18" ht="24.75" customHeight="1">
      <c r="A592" s="54">
        <f t="shared" si="98"/>
        <v>590</v>
      </c>
      <c r="B592" s="16" t="str">
        <f t="shared" si="101"/>
        <v>558</v>
      </c>
      <c r="C592" s="54">
        <f t="shared" si="99"/>
        <v>558</v>
      </c>
      <c r="D592" s="10"/>
      <c r="E592" s="17"/>
      <c r="F592" s="18"/>
      <c r="G592" s="14"/>
      <c r="H592" s="70"/>
      <c r="I592" s="68"/>
      <c r="J592" s="72"/>
      <c r="K592" s="15" t="str">
        <f t="shared" si="92"/>
        <v/>
      </c>
      <c r="L592" s="57">
        <f t="shared" si="94"/>
        <v>0</v>
      </c>
      <c r="M592" s="79"/>
      <c r="N592" s="58" t="str">
        <f t="shared" si="93"/>
        <v/>
      </c>
      <c r="O592" s="190" t="str">
        <f t="shared" si="95"/>
        <v>Nợ HP</v>
      </c>
      <c r="P592" s="62" t="str">
        <f t="shared" si="96"/>
        <v>Nợ HP</v>
      </c>
      <c r="Q592" s="58">
        <f t="shared" si="100"/>
        <v>590</v>
      </c>
      <c r="R592" s="228" t="str">
        <f t="shared" si="97"/>
        <v>Nợ HP</v>
      </c>
    </row>
    <row r="593" spans="1:18" ht="24.75" customHeight="1">
      <c r="A593" s="54">
        <f t="shared" si="98"/>
        <v>591</v>
      </c>
      <c r="B593" s="16" t="str">
        <f t="shared" si="101"/>
        <v>559</v>
      </c>
      <c r="C593" s="54">
        <f t="shared" si="99"/>
        <v>559</v>
      </c>
      <c r="D593" s="10"/>
      <c r="E593" s="17"/>
      <c r="F593" s="18"/>
      <c r="G593" s="14"/>
      <c r="H593" s="70"/>
      <c r="I593" s="68"/>
      <c r="J593" s="72"/>
      <c r="K593" s="15" t="str">
        <f t="shared" si="92"/>
        <v/>
      </c>
      <c r="L593" s="57">
        <f t="shared" si="94"/>
        <v>0</v>
      </c>
      <c r="M593" s="79"/>
      <c r="N593" s="58" t="str">
        <f t="shared" si="93"/>
        <v/>
      </c>
      <c r="O593" s="190" t="str">
        <f t="shared" si="95"/>
        <v>Nợ HP</v>
      </c>
      <c r="P593" s="62" t="str">
        <f t="shared" si="96"/>
        <v>Nợ HP</v>
      </c>
      <c r="Q593" s="58">
        <f t="shared" si="100"/>
        <v>591</v>
      </c>
      <c r="R593" s="228" t="str">
        <f t="shared" si="97"/>
        <v>Nợ HP</v>
      </c>
    </row>
    <row r="594" spans="1:18" ht="24.75" customHeight="1">
      <c r="A594" s="54">
        <f t="shared" si="98"/>
        <v>592</v>
      </c>
      <c r="B594" s="16" t="str">
        <f t="shared" si="101"/>
        <v>560</v>
      </c>
      <c r="C594" s="54">
        <f t="shared" si="99"/>
        <v>560</v>
      </c>
      <c r="D594" s="10"/>
      <c r="E594" s="17"/>
      <c r="F594" s="18"/>
      <c r="G594" s="14"/>
      <c r="H594" s="70"/>
      <c r="I594" s="68"/>
      <c r="J594" s="72"/>
      <c r="K594" s="15" t="str">
        <f t="shared" si="92"/>
        <v/>
      </c>
      <c r="L594" s="57">
        <f t="shared" si="94"/>
        <v>0</v>
      </c>
      <c r="M594" s="79"/>
      <c r="N594" s="58" t="str">
        <f t="shared" si="93"/>
        <v/>
      </c>
      <c r="O594" s="190" t="str">
        <f t="shared" si="95"/>
        <v>Nợ HP</v>
      </c>
      <c r="P594" s="62" t="str">
        <f t="shared" si="96"/>
        <v>Nợ HP</v>
      </c>
      <c r="Q594" s="58">
        <f t="shared" si="100"/>
        <v>592</v>
      </c>
      <c r="R594" s="228" t="str">
        <f t="shared" si="97"/>
        <v>Nợ HP</v>
      </c>
    </row>
    <row r="595" spans="1:18" ht="24.75" customHeight="1">
      <c r="A595" s="54">
        <f t="shared" si="98"/>
        <v>593</v>
      </c>
      <c r="B595" s="16" t="str">
        <f t="shared" si="101"/>
        <v>561</v>
      </c>
      <c r="C595" s="54">
        <f t="shared" si="99"/>
        <v>561</v>
      </c>
      <c r="D595" s="10"/>
      <c r="E595" s="17"/>
      <c r="F595" s="18"/>
      <c r="G595" s="14"/>
      <c r="H595" s="70"/>
      <c r="I595" s="68"/>
      <c r="J595" s="72"/>
      <c r="K595" s="15" t="str">
        <f t="shared" si="92"/>
        <v/>
      </c>
      <c r="L595" s="57">
        <f t="shared" si="94"/>
        <v>0</v>
      </c>
      <c r="M595" s="79"/>
      <c r="N595" s="58" t="str">
        <f t="shared" si="93"/>
        <v/>
      </c>
      <c r="O595" s="190" t="str">
        <f t="shared" si="95"/>
        <v>Nợ HP</v>
      </c>
      <c r="P595" s="62" t="str">
        <f t="shared" si="96"/>
        <v>Nợ HP</v>
      </c>
      <c r="Q595" s="58">
        <f t="shared" si="100"/>
        <v>593</v>
      </c>
      <c r="R595" s="228" t="str">
        <f t="shared" si="97"/>
        <v>Nợ HP</v>
      </c>
    </row>
    <row r="596" spans="1:18" ht="24.75" customHeight="1">
      <c r="A596" s="54">
        <f t="shared" si="98"/>
        <v>594</v>
      </c>
      <c r="B596" s="16" t="str">
        <f t="shared" si="101"/>
        <v>562</v>
      </c>
      <c r="C596" s="54">
        <f t="shared" si="99"/>
        <v>562</v>
      </c>
      <c r="D596" s="10"/>
      <c r="E596" s="17"/>
      <c r="F596" s="18"/>
      <c r="G596" s="14"/>
      <c r="H596" s="70"/>
      <c r="I596" s="68"/>
      <c r="J596" s="72"/>
      <c r="K596" s="15" t="str">
        <f t="shared" si="92"/>
        <v/>
      </c>
      <c r="L596" s="57">
        <f t="shared" si="94"/>
        <v>0</v>
      </c>
      <c r="M596" s="79"/>
      <c r="N596" s="58" t="str">
        <f t="shared" si="93"/>
        <v/>
      </c>
      <c r="O596" s="190" t="str">
        <f t="shared" si="95"/>
        <v>Nợ HP</v>
      </c>
      <c r="P596" s="62" t="str">
        <f t="shared" si="96"/>
        <v>Nợ HP</v>
      </c>
      <c r="Q596" s="58">
        <f t="shared" si="100"/>
        <v>594</v>
      </c>
      <c r="R596" s="228" t="str">
        <f t="shared" si="97"/>
        <v>Nợ HP</v>
      </c>
    </row>
    <row r="597" spans="1:18" ht="24.75" customHeight="1">
      <c r="A597" s="54">
        <f t="shared" si="98"/>
        <v>595</v>
      </c>
      <c r="B597" s="16" t="str">
        <f t="shared" si="101"/>
        <v>563</v>
      </c>
      <c r="C597" s="54">
        <f t="shared" si="99"/>
        <v>563</v>
      </c>
      <c r="D597" s="10"/>
      <c r="E597" s="17"/>
      <c r="F597" s="18"/>
      <c r="G597" s="14"/>
      <c r="H597" s="70"/>
      <c r="I597" s="68"/>
      <c r="J597" s="72"/>
      <c r="K597" s="15" t="str">
        <f t="shared" si="92"/>
        <v/>
      </c>
      <c r="L597" s="57">
        <f t="shared" si="94"/>
        <v>0</v>
      </c>
      <c r="M597" s="79"/>
      <c r="N597" s="58" t="str">
        <f t="shared" si="93"/>
        <v/>
      </c>
      <c r="O597" s="190" t="str">
        <f t="shared" si="95"/>
        <v>Nợ HP</v>
      </c>
      <c r="P597" s="62" t="str">
        <f t="shared" si="96"/>
        <v>Nợ HP</v>
      </c>
      <c r="Q597" s="58">
        <f t="shared" si="100"/>
        <v>595</v>
      </c>
      <c r="R597" s="228" t="str">
        <f t="shared" si="97"/>
        <v>Nợ HP</v>
      </c>
    </row>
    <row r="598" spans="1:18" ht="24.75" customHeight="1">
      <c r="A598" s="54">
        <f t="shared" si="98"/>
        <v>596</v>
      </c>
      <c r="B598" s="16" t="str">
        <f t="shared" si="101"/>
        <v>564</v>
      </c>
      <c r="C598" s="54">
        <f t="shared" si="99"/>
        <v>564</v>
      </c>
      <c r="D598" s="10"/>
      <c r="E598" s="17"/>
      <c r="F598" s="18"/>
      <c r="G598" s="14"/>
      <c r="H598" s="70"/>
      <c r="I598" s="68"/>
      <c r="J598" s="72"/>
      <c r="K598" s="15" t="str">
        <f t="shared" si="92"/>
        <v/>
      </c>
      <c r="L598" s="57">
        <f t="shared" si="94"/>
        <v>0</v>
      </c>
      <c r="M598" s="79"/>
      <c r="N598" s="58" t="str">
        <f t="shared" si="93"/>
        <v/>
      </c>
      <c r="O598" s="190" t="str">
        <f t="shared" si="95"/>
        <v>Nợ HP</v>
      </c>
      <c r="P598" s="62" t="str">
        <f t="shared" si="96"/>
        <v>Nợ HP</v>
      </c>
      <c r="Q598" s="58">
        <f t="shared" si="100"/>
        <v>596</v>
      </c>
      <c r="R598" s="228" t="str">
        <f t="shared" si="97"/>
        <v>Nợ HP</v>
      </c>
    </row>
    <row r="599" spans="1:18" ht="24.75" customHeight="1">
      <c r="A599" s="54">
        <f t="shared" si="98"/>
        <v>597</v>
      </c>
      <c r="B599" s="16" t="str">
        <f t="shared" si="101"/>
        <v>565</v>
      </c>
      <c r="C599" s="54">
        <f t="shared" si="99"/>
        <v>565</v>
      </c>
      <c r="D599" s="10"/>
      <c r="E599" s="17"/>
      <c r="F599" s="18"/>
      <c r="G599" s="14"/>
      <c r="H599" s="70"/>
      <c r="I599" s="68"/>
      <c r="J599" s="72"/>
      <c r="K599" s="15" t="str">
        <f t="shared" si="92"/>
        <v/>
      </c>
      <c r="L599" s="57">
        <f t="shared" si="94"/>
        <v>0</v>
      </c>
      <c r="M599" s="79"/>
      <c r="N599" s="58" t="str">
        <f t="shared" si="93"/>
        <v/>
      </c>
      <c r="O599" s="190" t="str">
        <f t="shared" si="95"/>
        <v>Nợ HP</v>
      </c>
      <c r="P599" s="62" t="str">
        <f t="shared" si="96"/>
        <v>Nợ HP</v>
      </c>
      <c r="Q599" s="58">
        <f t="shared" si="100"/>
        <v>597</v>
      </c>
      <c r="R599" s="228" t="str">
        <f t="shared" si="97"/>
        <v>Nợ HP</v>
      </c>
    </row>
    <row r="600" spans="1:18" ht="24.75" customHeight="1">
      <c r="A600" s="54">
        <f t="shared" si="98"/>
        <v>598</v>
      </c>
      <c r="B600" s="16" t="str">
        <f t="shared" si="101"/>
        <v>566</v>
      </c>
      <c r="C600" s="54">
        <f t="shared" si="99"/>
        <v>566</v>
      </c>
      <c r="D600" s="10"/>
      <c r="E600" s="17"/>
      <c r="F600" s="18"/>
      <c r="G600" s="14"/>
      <c r="H600" s="70"/>
      <c r="I600" s="68"/>
      <c r="J600" s="72"/>
      <c r="K600" s="15" t="str">
        <f t="shared" si="92"/>
        <v/>
      </c>
      <c r="L600" s="57">
        <f t="shared" si="94"/>
        <v>0</v>
      </c>
      <c r="M600" s="79"/>
      <c r="N600" s="58" t="str">
        <f t="shared" si="93"/>
        <v/>
      </c>
      <c r="O600" s="190" t="str">
        <f t="shared" si="95"/>
        <v>Nợ HP</v>
      </c>
      <c r="P600" s="62" t="str">
        <f t="shared" si="96"/>
        <v>Nợ HP</v>
      </c>
      <c r="Q600" s="58">
        <f t="shared" si="100"/>
        <v>598</v>
      </c>
      <c r="R600" s="228" t="str">
        <f t="shared" si="97"/>
        <v>Nợ HP</v>
      </c>
    </row>
    <row r="601" spans="1:18" ht="24.75" customHeight="1">
      <c r="A601" s="54">
        <f t="shared" si="98"/>
        <v>599</v>
      </c>
      <c r="B601" s="16" t="str">
        <f t="shared" si="101"/>
        <v>567</v>
      </c>
      <c r="C601" s="54">
        <f t="shared" si="99"/>
        <v>567</v>
      </c>
      <c r="D601" s="10"/>
      <c r="E601" s="17"/>
      <c r="F601" s="18"/>
      <c r="G601" s="14"/>
      <c r="H601" s="70"/>
      <c r="I601" s="68"/>
      <c r="J601" s="72"/>
      <c r="K601" s="15" t="str">
        <f t="shared" si="92"/>
        <v/>
      </c>
      <c r="L601" s="57">
        <f t="shared" si="94"/>
        <v>0</v>
      </c>
      <c r="M601" s="79"/>
      <c r="N601" s="58" t="str">
        <f t="shared" si="93"/>
        <v/>
      </c>
      <c r="O601" s="190" t="str">
        <f t="shared" si="95"/>
        <v>Nợ HP</v>
      </c>
      <c r="P601" s="62" t="str">
        <f t="shared" si="96"/>
        <v>Nợ HP</v>
      </c>
      <c r="Q601" s="58">
        <f t="shared" si="100"/>
        <v>599</v>
      </c>
      <c r="R601" s="228" t="str">
        <f t="shared" si="97"/>
        <v>Nợ HP</v>
      </c>
    </row>
    <row r="602" spans="1:18" ht="24.75" customHeight="1">
      <c r="A602" s="54">
        <f t="shared" si="98"/>
        <v>600</v>
      </c>
      <c r="B602" s="16" t="str">
        <f t="shared" si="101"/>
        <v>568</v>
      </c>
      <c r="C602" s="54">
        <f t="shared" si="99"/>
        <v>568</v>
      </c>
      <c r="D602" s="10"/>
      <c r="E602" s="17"/>
      <c r="F602" s="18"/>
      <c r="G602" s="14"/>
      <c r="H602" s="70"/>
      <c r="I602" s="68"/>
      <c r="J602" s="72"/>
      <c r="K602" s="15" t="str">
        <f t="shared" si="92"/>
        <v/>
      </c>
      <c r="L602" s="57">
        <f t="shared" si="94"/>
        <v>0</v>
      </c>
      <c r="M602" s="79"/>
      <c r="N602" s="58" t="str">
        <f t="shared" si="93"/>
        <v/>
      </c>
      <c r="O602" s="190" t="str">
        <f t="shared" si="95"/>
        <v>Nợ HP</v>
      </c>
      <c r="P602" s="62" t="str">
        <f t="shared" si="96"/>
        <v>Nợ HP</v>
      </c>
      <c r="Q602" s="58">
        <f t="shared" si="100"/>
        <v>600</v>
      </c>
      <c r="R602" s="228" t="str">
        <f t="shared" si="97"/>
        <v>Nợ HP</v>
      </c>
    </row>
    <row r="603" spans="1:18" ht="24.75" customHeight="1">
      <c r="A603" s="54">
        <f t="shared" si="98"/>
        <v>601</v>
      </c>
      <c r="B603" s="16" t="str">
        <f t="shared" si="101"/>
        <v>569</v>
      </c>
      <c r="C603" s="54">
        <f t="shared" si="99"/>
        <v>569</v>
      </c>
      <c r="D603" s="10"/>
      <c r="E603" s="17"/>
      <c r="F603" s="18"/>
      <c r="G603" s="14"/>
      <c r="H603" s="70"/>
      <c r="I603" s="68"/>
      <c r="J603" s="72"/>
      <c r="K603" s="15" t="str">
        <f t="shared" si="92"/>
        <v/>
      </c>
      <c r="L603" s="57">
        <f t="shared" si="94"/>
        <v>0</v>
      </c>
      <c r="M603" s="79"/>
      <c r="N603" s="58" t="str">
        <f t="shared" si="93"/>
        <v/>
      </c>
      <c r="O603" s="190" t="str">
        <f t="shared" si="95"/>
        <v>Nợ HP</v>
      </c>
      <c r="P603" s="62" t="str">
        <f t="shared" si="96"/>
        <v>Nợ HP</v>
      </c>
      <c r="Q603" s="58">
        <f t="shared" si="100"/>
        <v>601</v>
      </c>
      <c r="R603" s="228" t="str">
        <f t="shared" si="97"/>
        <v>Nợ HP</v>
      </c>
    </row>
    <row r="604" spans="1:18" ht="24.75" customHeight="1">
      <c r="A604" s="54">
        <f t="shared" si="98"/>
        <v>602</v>
      </c>
      <c r="B604" s="16" t="str">
        <f t="shared" si="101"/>
        <v>570</v>
      </c>
      <c r="C604" s="54">
        <f t="shared" si="99"/>
        <v>570</v>
      </c>
      <c r="D604" s="10"/>
      <c r="E604" s="17"/>
      <c r="F604" s="18"/>
      <c r="G604" s="14"/>
      <c r="H604" s="70"/>
      <c r="I604" s="68"/>
      <c r="J604" s="72"/>
      <c r="K604" s="15" t="str">
        <f t="shared" si="92"/>
        <v/>
      </c>
      <c r="L604" s="57">
        <f t="shared" si="94"/>
        <v>0</v>
      </c>
      <c r="M604" s="79"/>
      <c r="N604" s="58" t="str">
        <f t="shared" si="93"/>
        <v/>
      </c>
      <c r="O604" s="190" t="str">
        <f t="shared" si="95"/>
        <v>Nợ HP</v>
      </c>
      <c r="P604" s="62" t="str">
        <f t="shared" si="96"/>
        <v>Nợ HP</v>
      </c>
      <c r="Q604" s="58">
        <f t="shared" si="100"/>
        <v>602</v>
      </c>
      <c r="R604" s="228" t="str">
        <f t="shared" si="97"/>
        <v>Nợ HP</v>
      </c>
    </row>
    <row r="605" spans="1:18" ht="24.75" customHeight="1">
      <c r="A605" s="54">
        <f t="shared" si="98"/>
        <v>603</v>
      </c>
      <c r="B605" s="16" t="str">
        <f t="shared" si="101"/>
        <v>571</v>
      </c>
      <c r="C605" s="54">
        <f t="shared" si="99"/>
        <v>571</v>
      </c>
      <c r="D605" s="10"/>
      <c r="E605" s="17"/>
      <c r="F605" s="18"/>
      <c r="G605" s="14"/>
      <c r="H605" s="70"/>
      <c r="I605" s="68"/>
      <c r="J605" s="72"/>
      <c r="K605" s="15" t="str">
        <f t="shared" si="92"/>
        <v/>
      </c>
      <c r="L605" s="57">
        <f t="shared" si="94"/>
        <v>0</v>
      </c>
      <c r="M605" s="79"/>
      <c r="N605" s="58" t="str">
        <f t="shared" si="93"/>
        <v/>
      </c>
      <c r="O605" s="190" t="str">
        <f t="shared" si="95"/>
        <v>Nợ HP</v>
      </c>
      <c r="P605" s="62" t="str">
        <f t="shared" si="96"/>
        <v>Nợ HP</v>
      </c>
      <c r="Q605" s="58">
        <f t="shared" si="100"/>
        <v>603</v>
      </c>
      <c r="R605" s="228" t="str">
        <f t="shared" si="97"/>
        <v>Nợ HP</v>
      </c>
    </row>
    <row r="606" spans="1:18" ht="24.75" customHeight="1">
      <c r="A606" s="54">
        <f t="shared" si="98"/>
        <v>604</v>
      </c>
      <c r="B606" s="16" t="str">
        <f t="shared" si="101"/>
        <v>572</v>
      </c>
      <c r="C606" s="54">
        <f t="shared" si="99"/>
        <v>572</v>
      </c>
      <c r="D606" s="10"/>
      <c r="E606" s="17"/>
      <c r="F606" s="18"/>
      <c r="G606" s="14"/>
      <c r="H606" s="70"/>
      <c r="I606" s="68"/>
      <c r="J606" s="72"/>
      <c r="K606" s="15" t="str">
        <f t="shared" si="92"/>
        <v/>
      </c>
      <c r="L606" s="57">
        <f t="shared" si="94"/>
        <v>0</v>
      </c>
      <c r="M606" s="79"/>
      <c r="N606" s="58" t="str">
        <f t="shared" si="93"/>
        <v/>
      </c>
      <c r="O606" s="190" t="str">
        <f t="shared" si="95"/>
        <v>Nợ HP</v>
      </c>
      <c r="P606" s="62" t="str">
        <f t="shared" si="96"/>
        <v>Nợ HP</v>
      </c>
      <c r="Q606" s="58">
        <f t="shared" si="100"/>
        <v>604</v>
      </c>
      <c r="R606" s="228" t="str">
        <f t="shared" si="97"/>
        <v>Nợ HP</v>
      </c>
    </row>
    <row r="607" spans="1:18" ht="24.75" customHeight="1">
      <c r="A607" s="54">
        <f t="shared" si="98"/>
        <v>605</v>
      </c>
      <c r="B607" s="16" t="str">
        <f t="shared" si="101"/>
        <v>573</v>
      </c>
      <c r="C607" s="54">
        <f t="shared" si="99"/>
        <v>573</v>
      </c>
      <c r="D607" s="10"/>
      <c r="E607" s="17"/>
      <c r="F607" s="18"/>
      <c r="G607" s="14"/>
      <c r="H607" s="70"/>
      <c r="I607" s="68"/>
      <c r="J607" s="72"/>
      <c r="K607" s="15" t="str">
        <f t="shared" si="92"/>
        <v/>
      </c>
      <c r="L607" s="57">
        <f t="shared" si="94"/>
        <v>0</v>
      </c>
      <c r="M607" s="79"/>
      <c r="N607" s="58" t="str">
        <f t="shared" si="93"/>
        <v/>
      </c>
      <c r="O607" s="190" t="str">
        <f t="shared" si="95"/>
        <v>Nợ HP</v>
      </c>
      <c r="P607" s="62" t="str">
        <f t="shared" si="96"/>
        <v>Nợ HP</v>
      </c>
      <c r="Q607" s="58">
        <f t="shared" si="100"/>
        <v>605</v>
      </c>
      <c r="R607" s="228" t="str">
        <f t="shared" si="97"/>
        <v>Nợ HP</v>
      </c>
    </row>
    <row r="608" spans="1:18" ht="24.75" customHeight="1">
      <c r="A608" s="54">
        <f t="shared" si="98"/>
        <v>606</v>
      </c>
      <c r="B608" s="16" t="str">
        <f t="shared" si="101"/>
        <v>574</v>
      </c>
      <c r="C608" s="54">
        <f t="shared" si="99"/>
        <v>574</v>
      </c>
      <c r="D608" s="10"/>
      <c r="E608" s="17"/>
      <c r="F608" s="18"/>
      <c r="G608" s="14"/>
      <c r="H608" s="70"/>
      <c r="I608" s="68"/>
      <c r="J608" s="72"/>
      <c r="K608" s="15" t="str">
        <f t="shared" si="92"/>
        <v/>
      </c>
      <c r="L608" s="57">
        <f t="shared" si="94"/>
        <v>0</v>
      </c>
      <c r="M608" s="79"/>
      <c r="N608" s="58" t="str">
        <f t="shared" si="93"/>
        <v/>
      </c>
      <c r="O608" s="190" t="str">
        <f t="shared" si="95"/>
        <v>Nợ HP</v>
      </c>
      <c r="P608" s="62" t="str">
        <f t="shared" si="96"/>
        <v>Nợ HP</v>
      </c>
      <c r="Q608" s="58">
        <f t="shared" si="100"/>
        <v>606</v>
      </c>
      <c r="R608" s="228" t="str">
        <f t="shared" si="97"/>
        <v>Nợ HP</v>
      </c>
    </row>
    <row r="609" spans="1:18" ht="24.75" customHeight="1">
      <c r="A609" s="54">
        <f t="shared" si="98"/>
        <v>607</v>
      </c>
      <c r="B609" s="16" t="str">
        <f t="shared" si="101"/>
        <v>575</v>
      </c>
      <c r="C609" s="54">
        <f t="shared" si="99"/>
        <v>575</v>
      </c>
      <c r="D609" s="10"/>
      <c r="E609" s="17"/>
      <c r="F609" s="18"/>
      <c r="G609" s="14"/>
      <c r="H609" s="70"/>
      <c r="I609" s="68"/>
      <c r="J609" s="72"/>
      <c r="K609" s="15" t="str">
        <f t="shared" si="92"/>
        <v/>
      </c>
      <c r="L609" s="57">
        <f t="shared" si="94"/>
        <v>0</v>
      </c>
      <c r="M609" s="79"/>
      <c r="N609" s="58" t="str">
        <f t="shared" si="93"/>
        <v/>
      </c>
      <c r="O609" s="190" t="str">
        <f t="shared" si="95"/>
        <v>Nợ HP</v>
      </c>
      <c r="P609" s="62" t="str">
        <f t="shared" si="96"/>
        <v>Nợ HP</v>
      </c>
      <c r="Q609" s="58">
        <f t="shared" si="100"/>
        <v>607</v>
      </c>
      <c r="R609" s="228" t="str">
        <f t="shared" si="97"/>
        <v>Nợ HP</v>
      </c>
    </row>
    <row r="610" spans="1:18" ht="24.75" customHeight="1">
      <c r="A610" s="54">
        <f t="shared" si="98"/>
        <v>608</v>
      </c>
      <c r="B610" s="16" t="str">
        <f t="shared" si="101"/>
        <v>576</v>
      </c>
      <c r="C610" s="54">
        <f t="shared" si="99"/>
        <v>576</v>
      </c>
      <c r="D610" s="10"/>
      <c r="E610" s="17"/>
      <c r="F610" s="18"/>
      <c r="G610" s="14"/>
      <c r="H610" s="70"/>
      <c r="I610" s="68"/>
      <c r="J610" s="72"/>
      <c r="K610" s="15" t="str">
        <f t="shared" si="92"/>
        <v/>
      </c>
      <c r="L610" s="57">
        <f t="shared" si="94"/>
        <v>0</v>
      </c>
      <c r="M610" s="79"/>
      <c r="N610" s="58" t="str">
        <f t="shared" si="93"/>
        <v/>
      </c>
      <c r="O610" s="190" t="str">
        <f t="shared" si="95"/>
        <v>Nợ HP</v>
      </c>
      <c r="P610" s="62" t="str">
        <f t="shared" si="96"/>
        <v>Nợ HP</v>
      </c>
      <c r="Q610" s="58">
        <f t="shared" si="100"/>
        <v>608</v>
      </c>
      <c r="R610" s="228" t="str">
        <f t="shared" si="97"/>
        <v>Nợ HP</v>
      </c>
    </row>
    <row r="611" spans="1:18" ht="24.75" customHeight="1">
      <c r="A611" s="54">
        <f t="shared" si="98"/>
        <v>609</v>
      </c>
      <c r="B611" s="16" t="str">
        <f t="shared" si="101"/>
        <v>577</v>
      </c>
      <c r="C611" s="54">
        <f t="shared" si="99"/>
        <v>577</v>
      </c>
      <c r="D611" s="10"/>
      <c r="E611" s="17"/>
      <c r="F611" s="18"/>
      <c r="G611" s="14"/>
      <c r="H611" s="70"/>
      <c r="I611" s="68"/>
      <c r="J611" s="72"/>
      <c r="K611" s="15" t="str">
        <f t="shared" si="92"/>
        <v/>
      </c>
      <c r="L611" s="57">
        <f t="shared" si="94"/>
        <v>0</v>
      </c>
      <c r="M611" s="79"/>
      <c r="N611" s="58" t="str">
        <f t="shared" si="93"/>
        <v/>
      </c>
      <c r="O611" s="190" t="str">
        <f t="shared" si="95"/>
        <v>Nợ HP</v>
      </c>
      <c r="P611" s="62" t="str">
        <f t="shared" si="96"/>
        <v>Nợ HP</v>
      </c>
      <c r="Q611" s="58">
        <f t="shared" si="100"/>
        <v>609</v>
      </c>
      <c r="R611" s="228" t="str">
        <f t="shared" si="97"/>
        <v>Nợ HP</v>
      </c>
    </row>
    <row r="612" spans="1:18" ht="24.75" customHeight="1">
      <c r="A612" s="54">
        <f t="shared" si="98"/>
        <v>610</v>
      </c>
      <c r="B612" s="16" t="str">
        <f t="shared" si="101"/>
        <v>578</v>
      </c>
      <c r="C612" s="54">
        <f t="shared" si="99"/>
        <v>578</v>
      </c>
      <c r="D612" s="10"/>
      <c r="E612" s="17"/>
      <c r="F612" s="18"/>
      <c r="G612" s="14"/>
      <c r="H612" s="70"/>
      <c r="I612" s="68"/>
      <c r="J612" s="72"/>
      <c r="K612" s="15" t="str">
        <f t="shared" si="92"/>
        <v/>
      </c>
      <c r="L612" s="57">
        <f t="shared" si="94"/>
        <v>0</v>
      </c>
      <c r="M612" s="79"/>
      <c r="N612" s="58" t="str">
        <f t="shared" si="93"/>
        <v/>
      </c>
      <c r="O612" s="190" t="str">
        <f t="shared" si="95"/>
        <v>Nợ HP</v>
      </c>
      <c r="P612" s="62" t="str">
        <f t="shared" si="96"/>
        <v>Nợ HP</v>
      </c>
      <c r="Q612" s="58">
        <f t="shared" si="100"/>
        <v>610</v>
      </c>
      <c r="R612" s="228" t="str">
        <f t="shared" si="97"/>
        <v>Nợ HP</v>
      </c>
    </row>
    <row r="613" spans="1:18" ht="24.75" customHeight="1">
      <c r="A613" s="54">
        <f t="shared" si="98"/>
        <v>611</v>
      </c>
      <c r="B613" s="16" t="str">
        <f t="shared" si="101"/>
        <v>579</v>
      </c>
      <c r="C613" s="54">
        <f t="shared" si="99"/>
        <v>579</v>
      </c>
      <c r="D613" s="10"/>
      <c r="E613" s="17"/>
      <c r="F613" s="18"/>
      <c r="G613" s="14"/>
      <c r="H613" s="70"/>
      <c r="I613" s="68"/>
      <c r="J613" s="72"/>
      <c r="K613" s="15" t="str">
        <f t="shared" si="92"/>
        <v/>
      </c>
      <c r="L613" s="57">
        <f t="shared" si="94"/>
        <v>0</v>
      </c>
      <c r="M613" s="79"/>
      <c r="N613" s="58" t="str">
        <f t="shared" si="93"/>
        <v/>
      </c>
      <c r="O613" s="190" t="str">
        <f t="shared" si="95"/>
        <v>Nợ HP</v>
      </c>
      <c r="P613" s="62" t="str">
        <f t="shared" si="96"/>
        <v>Nợ HP</v>
      </c>
      <c r="Q613" s="58">
        <f t="shared" si="100"/>
        <v>611</v>
      </c>
      <c r="R613" s="228" t="str">
        <f t="shared" si="97"/>
        <v>Nợ HP</v>
      </c>
    </row>
    <row r="614" spans="1:18" ht="24.75" customHeight="1">
      <c r="A614" s="54">
        <f t="shared" si="98"/>
        <v>612</v>
      </c>
      <c r="B614" s="16" t="str">
        <f t="shared" si="101"/>
        <v>580</v>
      </c>
      <c r="C614" s="54">
        <f t="shared" si="99"/>
        <v>580</v>
      </c>
      <c r="D614" s="10"/>
      <c r="E614" s="17"/>
      <c r="F614" s="18"/>
      <c r="G614" s="14"/>
      <c r="H614" s="70"/>
      <c r="I614" s="68"/>
      <c r="J614" s="72"/>
      <c r="K614" s="15" t="str">
        <f t="shared" si="92"/>
        <v/>
      </c>
      <c r="L614" s="57">
        <f t="shared" si="94"/>
        <v>0</v>
      </c>
      <c r="M614" s="79"/>
      <c r="N614" s="58" t="str">
        <f t="shared" si="93"/>
        <v/>
      </c>
      <c r="O614" s="190" t="str">
        <f t="shared" si="95"/>
        <v>Nợ HP</v>
      </c>
      <c r="P614" s="62" t="str">
        <f t="shared" si="96"/>
        <v>Nợ HP</v>
      </c>
      <c r="Q614" s="58">
        <f t="shared" si="100"/>
        <v>612</v>
      </c>
      <c r="R614" s="228" t="str">
        <f t="shared" si="97"/>
        <v>Nợ HP</v>
      </c>
    </row>
    <row r="615" spans="1:18" ht="24.75" customHeight="1">
      <c r="A615" s="54">
        <f t="shared" si="98"/>
        <v>613</v>
      </c>
      <c r="B615" s="16" t="str">
        <f t="shared" si="101"/>
        <v>581</v>
      </c>
      <c r="C615" s="54">
        <f t="shared" si="99"/>
        <v>581</v>
      </c>
      <c r="D615" s="10"/>
      <c r="E615" s="17"/>
      <c r="F615" s="18"/>
      <c r="G615" s="14"/>
      <c r="H615" s="70"/>
      <c r="I615" s="68"/>
      <c r="J615" s="72"/>
      <c r="K615" s="15" t="str">
        <f t="shared" si="92"/>
        <v/>
      </c>
      <c r="L615" s="57">
        <f t="shared" si="94"/>
        <v>0</v>
      </c>
      <c r="M615" s="79"/>
      <c r="N615" s="58" t="str">
        <f t="shared" si="93"/>
        <v/>
      </c>
      <c r="O615" s="190" t="str">
        <f t="shared" si="95"/>
        <v>Nợ HP</v>
      </c>
      <c r="P615" s="62" t="str">
        <f t="shared" si="96"/>
        <v>Nợ HP</v>
      </c>
      <c r="Q615" s="58">
        <f t="shared" si="100"/>
        <v>613</v>
      </c>
      <c r="R615" s="228" t="str">
        <f t="shared" si="97"/>
        <v>Nợ HP</v>
      </c>
    </row>
    <row r="616" spans="1:18" ht="24.75" customHeight="1">
      <c r="A616" s="54">
        <f t="shared" si="98"/>
        <v>614</v>
      </c>
      <c r="B616" s="16" t="str">
        <f t="shared" si="101"/>
        <v>582</v>
      </c>
      <c r="C616" s="54">
        <f t="shared" si="99"/>
        <v>582</v>
      </c>
      <c r="D616" s="10"/>
      <c r="E616" s="17"/>
      <c r="F616" s="18"/>
      <c r="G616" s="14"/>
      <c r="H616" s="70"/>
      <c r="I616" s="68"/>
      <c r="J616" s="72"/>
      <c r="K616" s="15" t="str">
        <f t="shared" si="92"/>
        <v/>
      </c>
      <c r="L616" s="57">
        <f t="shared" si="94"/>
        <v>0</v>
      </c>
      <c r="M616" s="79"/>
      <c r="N616" s="58" t="str">
        <f t="shared" si="93"/>
        <v/>
      </c>
      <c r="O616" s="190" t="str">
        <f t="shared" si="95"/>
        <v>Nợ HP</v>
      </c>
      <c r="P616" s="62" t="str">
        <f t="shared" si="96"/>
        <v>Nợ HP</v>
      </c>
      <c r="Q616" s="58">
        <f t="shared" si="100"/>
        <v>614</v>
      </c>
      <c r="R616" s="228" t="str">
        <f t="shared" si="97"/>
        <v>Nợ HP</v>
      </c>
    </row>
    <row r="617" spans="1:18" ht="24.75" customHeight="1">
      <c r="A617" s="54">
        <f t="shared" si="98"/>
        <v>615</v>
      </c>
      <c r="B617" s="16" t="str">
        <f t="shared" si="101"/>
        <v>583</v>
      </c>
      <c r="C617" s="54">
        <f t="shared" si="99"/>
        <v>583</v>
      </c>
      <c r="D617" s="10"/>
      <c r="E617" s="17"/>
      <c r="F617" s="18"/>
      <c r="G617" s="14"/>
      <c r="H617" s="70"/>
      <c r="I617" s="68"/>
      <c r="J617" s="72"/>
      <c r="K617" s="15" t="str">
        <f t="shared" si="92"/>
        <v/>
      </c>
      <c r="L617" s="57">
        <f t="shared" si="94"/>
        <v>0</v>
      </c>
      <c r="M617" s="79"/>
      <c r="N617" s="58" t="str">
        <f t="shared" si="93"/>
        <v/>
      </c>
      <c r="O617" s="190" t="str">
        <f t="shared" si="95"/>
        <v>Nợ HP</v>
      </c>
      <c r="P617" s="62" t="str">
        <f t="shared" si="96"/>
        <v>Nợ HP</v>
      </c>
      <c r="Q617" s="58">
        <f t="shared" si="100"/>
        <v>615</v>
      </c>
      <c r="R617" s="228" t="str">
        <f t="shared" si="97"/>
        <v>Nợ HP</v>
      </c>
    </row>
    <row r="618" spans="1:18" ht="24.75" customHeight="1">
      <c r="A618" s="54">
        <f t="shared" si="98"/>
        <v>616</v>
      </c>
      <c r="B618" s="16" t="str">
        <f t="shared" si="101"/>
        <v>584</v>
      </c>
      <c r="C618" s="54">
        <f t="shared" si="99"/>
        <v>584</v>
      </c>
      <c r="D618" s="10"/>
      <c r="E618" s="17"/>
      <c r="F618" s="18"/>
      <c r="G618" s="14"/>
      <c r="H618" s="70"/>
      <c r="I618" s="68"/>
      <c r="J618" s="72"/>
      <c r="K618" s="15" t="str">
        <f t="shared" si="92"/>
        <v/>
      </c>
      <c r="L618" s="57">
        <f t="shared" si="94"/>
        <v>0</v>
      </c>
      <c r="M618" s="79"/>
      <c r="N618" s="58" t="str">
        <f t="shared" si="93"/>
        <v/>
      </c>
      <c r="O618" s="190" t="str">
        <f t="shared" si="95"/>
        <v>Nợ HP</v>
      </c>
      <c r="P618" s="62" t="str">
        <f t="shared" si="96"/>
        <v>Nợ HP</v>
      </c>
      <c r="Q618" s="58">
        <f t="shared" si="100"/>
        <v>616</v>
      </c>
      <c r="R618" s="228" t="str">
        <f t="shared" si="97"/>
        <v>Nợ HP</v>
      </c>
    </row>
    <row r="619" spans="1:18" ht="24.75" customHeight="1">
      <c r="A619" s="54">
        <f t="shared" si="98"/>
        <v>617</v>
      </c>
      <c r="B619" s="16" t="str">
        <f t="shared" si="101"/>
        <v>585</v>
      </c>
      <c r="C619" s="54">
        <f t="shared" si="99"/>
        <v>585</v>
      </c>
      <c r="D619" s="10"/>
      <c r="E619" s="17"/>
      <c r="F619" s="18"/>
      <c r="G619" s="14"/>
      <c r="H619" s="70"/>
      <c r="I619" s="68"/>
      <c r="J619" s="72"/>
      <c r="K619" s="15" t="str">
        <f t="shared" si="92"/>
        <v/>
      </c>
      <c r="L619" s="57">
        <f t="shared" si="94"/>
        <v>0</v>
      </c>
      <c r="M619" s="79"/>
      <c r="N619" s="58" t="str">
        <f t="shared" si="93"/>
        <v/>
      </c>
      <c r="O619" s="190" t="str">
        <f t="shared" si="95"/>
        <v>Nợ HP</v>
      </c>
      <c r="P619" s="62" t="str">
        <f t="shared" si="96"/>
        <v>Nợ HP</v>
      </c>
      <c r="Q619" s="58">
        <f t="shared" si="100"/>
        <v>617</v>
      </c>
      <c r="R619" s="228" t="str">
        <f t="shared" si="97"/>
        <v>Nợ HP</v>
      </c>
    </row>
    <row r="620" spans="1:18" ht="24.75" customHeight="1">
      <c r="A620" s="54">
        <f t="shared" si="98"/>
        <v>618</v>
      </c>
      <c r="B620" s="16" t="str">
        <f t="shared" si="101"/>
        <v>586</v>
      </c>
      <c r="C620" s="54">
        <f t="shared" si="99"/>
        <v>586</v>
      </c>
      <c r="D620" s="10"/>
      <c r="E620" s="17"/>
      <c r="F620" s="18"/>
      <c r="G620" s="14"/>
      <c r="H620" s="70"/>
      <c r="I620" s="68"/>
      <c r="J620" s="72"/>
      <c r="K620" s="15" t="str">
        <f t="shared" si="92"/>
        <v/>
      </c>
      <c r="L620" s="57">
        <f t="shared" si="94"/>
        <v>0</v>
      </c>
      <c r="M620" s="79"/>
      <c r="N620" s="58" t="str">
        <f t="shared" si="93"/>
        <v/>
      </c>
      <c r="O620" s="190" t="str">
        <f t="shared" si="95"/>
        <v>Nợ HP</v>
      </c>
      <c r="P620" s="62" t="str">
        <f t="shared" si="96"/>
        <v>Nợ HP</v>
      </c>
      <c r="Q620" s="58">
        <f t="shared" si="100"/>
        <v>618</v>
      </c>
      <c r="R620" s="228" t="str">
        <f t="shared" si="97"/>
        <v>Nợ HP</v>
      </c>
    </row>
    <row r="621" spans="1:18" ht="24.75" customHeight="1">
      <c r="A621" s="54">
        <f t="shared" si="98"/>
        <v>619</v>
      </c>
      <c r="B621" s="16" t="str">
        <f t="shared" si="101"/>
        <v>587</v>
      </c>
      <c r="C621" s="54">
        <f t="shared" si="99"/>
        <v>587</v>
      </c>
      <c r="D621" s="10"/>
      <c r="E621" s="17"/>
      <c r="F621" s="18"/>
      <c r="G621" s="14"/>
      <c r="H621" s="70"/>
      <c r="I621" s="68"/>
      <c r="J621" s="72"/>
      <c r="K621" s="15" t="str">
        <f t="shared" si="92"/>
        <v/>
      </c>
      <c r="L621" s="57">
        <f t="shared" si="94"/>
        <v>0</v>
      </c>
      <c r="M621" s="79"/>
      <c r="N621" s="58" t="str">
        <f t="shared" si="93"/>
        <v/>
      </c>
      <c r="O621" s="190" t="str">
        <f t="shared" si="95"/>
        <v>Nợ HP</v>
      </c>
      <c r="P621" s="62" t="str">
        <f t="shared" si="96"/>
        <v>Nợ HP</v>
      </c>
      <c r="Q621" s="58">
        <f t="shared" si="100"/>
        <v>619</v>
      </c>
      <c r="R621" s="228" t="str">
        <f t="shared" si="97"/>
        <v>Nợ HP</v>
      </c>
    </row>
    <row r="622" spans="1:18" ht="24.75" customHeight="1">
      <c r="A622" s="54">
        <f t="shared" si="98"/>
        <v>620</v>
      </c>
      <c r="B622" s="16" t="str">
        <f t="shared" si="101"/>
        <v>588</v>
      </c>
      <c r="C622" s="54">
        <f t="shared" si="99"/>
        <v>588</v>
      </c>
      <c r="D622" s="10"/>
      <c r="E622" s="17"/>
      <c r="F622" s="18"/>
      <c r="G622" s="14"/>
      <c r="H622" s="70"/>
      <c r="I622" s="68"/>
      <c r="J622" s="72"/>
      <c r="K622" s="15" t="str">
        <f t="shared" si="92"/>
        <v/>
      </c>
      <c r="L622" s="57">
        <f t="shared" si="94"/>
        <v>0</v>
      </c>
      <c r="M622" s="79"/>
      <c r="N622" s="58" t="str">
        <f t="shared" si="93"/>
        <v/>
      </c>
      <c r="O622" s="190" t="str">
        <f t="shared" si="95"/>
        <v>Nợ HP</v>
      </c>
      <c r="P622" s="62" t="str">
        <f t="shared" si="96"/>
        <v>Nợ HP</v>
      </c>
      <c r="Q622" s="58">
        <f t="shared" si="100"/>
        <v>620</v>
      </c>
      <c r="R622" s="228" t="str">
        <f t="shared" si="97"/>
        <v>Nợ HP</v>
      </c>
    </row>
    <row r="623" spans="1:18" ht="24.75" customHeight="1">
      <c r="A623" s="54">
        <f t="shared" si="98"/>
        <v>621</v>
      </c>
      <c r="B623" s="16" t="str">
        <f t="shared" si="101"/>
        <v>589</v>
      </c>
      <c r="C623" s="54">
        <f t="shared" si="99"/>
        <v>589</v>
      </c>
      <c r="D623" s="10"/>
      <c r="E623" s="17"/>
      <c r="F623" s="18"/>
      <c r="G623" s="14"/>
      <c r="H623" s="70"/>
      <c r="I623" s="68"/>
      <c r="J623" s="72"/>
      <c r="K623" s="15" t="str">
        <f t="shared" si="92"/>
        <v/>
      </c>
      <c r="L623" s="57">
        <f t="shared" si="94"/>
        <v>0</v>
      </c>
      <c r="M623" s="79"/>
      <c r="N623" s="58" t="str">
        <f t="shared" si="93"/>
        <v/>
      </c>
      <c r="O623" s="190" t="str">
        <f t="shared" si="95"/>
        <v>Nợ HP</v>
      </c>
      <c r="P623" s="62" t="str">
        <f t="shared" si="96"/>
        <v>Nợ HP</v>
      </c>
      <c r="Q623" s="58">
        <f t="shared" si="100"/>
        <v>621</v>
      </c>
      <c r="R623" s="228" t="str">
        <f t="shared" si="97"/>
        <v>Nợ HP</v>
      </c>
    </row>
    <row r="624" spans="1:18" ht="24.75" customHeight="1">
      <c r="A624" s="54">
        <f t="shared" si="98"/>
        <v>622</v>
      </c>
      <c r="B624" s="16" t="str">
        <f t="shared" si="101"/>
        <v>590</v>
      </c>
      <c r="C624" s="54">
        <f t="shared" si="99"/>
        <v>590</v>
      </c>
      <c r="D624" s="10"/>
      <c r="E624" s="17"/>
      <c r="F624" s="18"/>
      <c r="G624" s="14"/>
      <c r="H624" s="70"/>
      <c r="I624" s="68"/>
      <c r="J624" s="72"/>
      <c r="K624" s="15" t="str">
        <f t="shared" si="92"/>
        <v/>
      </c>
      <c r="L624" s="57">
        <f t="shared" si="94"/>
        <v>0</v>
      </c>
      <c r="M624" s="79"/>
      <c r="N624" s="58" t="str">
        <f t="shared" si="93"/>
        <v/>
      </c>
      <c r="O624" s="190" t="str">
        <f t="shared" si="95"/>
        <v>Nợ HP</v>
      </c>
      <c r="P624" s="62" t="str">
        <f t="shared" si="96"/>
        <v>Nợ HP</v>
      </c>
      <c r="Q624" s="58">
        <f t="shared" si="100"/>
        <v>622</v>
      </c>
      <c r="R624" s="228" t="str">
        <f t="shared" si="97"/>
        <v>Nợ HP</v>
      </c>
    </row>
    <row r="625" spans="1:18" ht="24.75" customHeight="1">
      <c r="A625" s="54">
        <f t="shared" si="98"/>
        <v>623</v>
      </c>
      <c r="B625" s="16" t="str">
        <f t="shared" si="101"/>
        <v>591</v>
      </c>
      <c r="C625" s="54">
        <f t="shared" si="99"/>
        <v>591</v>
      </c>
      <c r="D625" s="10"/>
      <c r="E625" s="17"/>
      <c r="F625" s="18"/>
      <c r="G625" s="14"/>
      <c r="H625" s="70"/>
      <c r="I625" s="68"/>
      <c r="J625" s="72"/>
      <c r="K625" s="15" t="str">
        <f t="shared" ref="K625:K687" si="102">I625&amp;J625</f>
        <v/>
      </c>
      <c r="L625" s="57">
        <f t="shared" si="94"/>
        <v>0</v>
      </c>
      <c r="M625" s="79"/>
      <c r="N625" s="58" t="str">
        <f t="shared" si="93"/>
        <v/>
      </c>
      <c r="O625" s="190" t="str">
        <f t="shared" si="95"/>
        <v>Nợ HP</v>
      </c>
      <c r="P625" s="62" t="str">
        <f t="shared" si="96"/>
        <v>Nợ HP</v>
      </c>
      <c r="Q625" s="58">
        <f t="shared" si="100"/>
        <v>623</v>
      </c>
      <c r="R625" s="228" t="str">
        <f t="shared" si="97"/>
        <v>Nợ HP</v>
      </c>
    </row>
    <row r="626" spans="1:18" ht="24.75" customHeight="1">
      <c r="A626" s="54">
        <f t="shared" si="98"/>
        <v>624</v>
      </c>
      <c r="B626" s="16" t="str">
        <f t="shared" si="101"/>
        <v>592</v>
      </c>
      <c r="C626" s="54">
        <f t="shared" si="99"/>
        <v>592</v>
      </c>
      <c r="D626" s="10"/>
      <c r="E626" s="17"/>
      <c r="F626" s="18"/>
      <c r="G626" s="14"/>
      <c r="H626" s="70"/>
      <c r="I626" s="68"/>
      <c r="J626" s="72"/>
      <c r="K626" s="15" t="str">
        <f t="shared" si="102"/>
        <v/>
      </c>
      <c r="L626" s="57">
        <f t="shared" si="94"/>
        <v>0</v>
      </c>
      <c r="M626" s="79"/>
      <c r="N626" s="58" t="str">
        <f t="shared" si="93"/>
        <v/>
      </c>
      <c r="O626" s="190" t="str">
        <f t="shared" si="95"/>
        <v>Nợ HP</v>
      </c>
      <c r="P626" s="62" t="str">
        <f t="shared" si="96"/>
        <v>Nợ HP</v>
      </c>
      <c r="Q626" s="58">
        <f t="shared" si="100"/>
        <v>624</v>
      </c>
      <c r="R626" s="228" t="str">
        <f t="shared" si="97"/>
        <v>Nợ HP</v>
      </c>
    </row>
    <row r="627" spans="1:18" ht="24.75" customHeight="1">
      <c r="A627" s="54">
        <f t="shared" si="98"/>
        <v>625</v>
      </c>
      <c r="B627" s="16" t="str">
        <f t="shared" si="101"/>
        <v>593</v>
      </c>
      <c r="C627" s="54">
        <f t="shared" si="99"/>
        <v>593</v>
      </c>
      <c r="D627" s="10"/>
      <c r="E627" s="17"/>
      <c r="F627" s="18"/>
      <c r="G627" s="14"/>
      <c r="H627" s="70"/>
      <c r="I627" s="68"/>
      <c r="J627" s="72"/>
      <c r="K627" s="15" t="str">
        <f t="shared" si="102"/>
        <v/>
      </c>
      <c r="L627" s="57">
        <f t="shared" si="94"/>
        <v>0</v>
      </c>
      <c r="M627" s="79"/>
      <c r="N627" s="58" t="str">
        <f t="shared" si="93"/>
        <v/>
      </c>
      <c r="O627" s="190" t="str">
        <f t="shared" si="95"/>
        <v>Nợ HP</v>
      </c>
      <c r="P627" s="62" t="str">
        <f t="shared" si="96"/>
        <v>Nợ HP</v>
      </c>
      <c r="Q627" s="58">
        <f t="shared" si="100"/>
        <v>625</v>
      </c>
      <c r="R627" s="228" t="str">
        <f t="shared" si="97"/>
        <v>Nợ HP</v>
      </c>
    </row>
    <row r="628" spans="1:18" ht="24.75" customHeight="1">
      <c r="A628" s="54">
        <f t="shared" si="98"/>
        <v>626</v>
      </c>
      <c r="B628" s="16" t="str">
        <f t="shared" si="101"/>
        <v>594</v>
      </c>
      <c r="C628" s="54">
        <f t="shared" si="99"/>
        <v>594</v>
      </c>
      <c r="D628" s="10"/>
      <c r="E628" s="17"/>
      <c r="F628" s="18"/>
      <c r="G628" s="14"/>
      <c r="H628" s="70"/>
      <c r="I628" s="68"/>
      <c r="J628" s="72"/>
      <c r="K628" s="15" t="str">
        <f t="shared" si="102"/>
        <v/>
      </c>
      <c r="L628" s="57">
        <f t="shared" si="94"/>
        <v>0</v>
      </c>
      <c r="M628" s="79"/>
      <c r="N628" s="58" t="str">
        <f t="shared" si="93"/>
        <v/>
      </c>
      <c r="O628" s="190" t="str">
        <f t="shared" si="95"/>
        <v>Nợ HP</v>
      </c>
      <c r="P628" s="62" t="str">
        <f t="shared" si="96"/>
        <v>Nợ HP</v>
      </c>
      <c r="Q628" s="58">
        <f t="shared" si="100"/>
        <v>626</v>
      </c>
      <c r="R628" s="228" t="str">
        <f t="shared" si="97"/>
        <v>Nợ HP</v>
      </c>
    </row>
    <row r="629" spans="1:18" ht="24.75" customHeight="1">
      <c r="A629" s="54">
        <f t="shared" si="98"/>
        <v>627</v>
      </c>
      <c r="B629" s="16" t="str">
        <f t="shared" si="101"/>
        <v>595</v>
      </c>
      <c r="C629" s="54">
        <f t="shared" si="99"/>
        <v>595</v>
      </c>
      <c r="D629" s="10"/>
      <c r="E629" s="17"/>
      <c r="F629" s="18"/>
      <c r="G629" s="14"/>
      <c r="H629" s="70"/>
      <c r="I629" s="68"/>
      <c r="J629" s="72"/>
      <c r="K629" s="15" t="str">
        <f t="shared" si="102"/>
        <v/>
      </c>
      <c r="L629" s="57">
        <f t="shared" si="94"/>
        <v>0</v>
      </c>
      <c r="M629" s="79"/>
      <c r="N629" s="58" t="str">
        <f t="shared" si="93"/>
        <v/>
      </c>
      <c r="O629" s="190" t="str">
        <f t="shared" si="95"/>
        <v>Nợ HP</v>
      </c>
      <c r="P629" s="62" t="str">
        <f t="shared" si="96"/>
        <v>Nợ HP</v>
      </c>
      <c r="Q629" s="58">
        <f t="shared" si="100"/>
        <v>627</v>
      </c>
      <c r="R629" s="228" t="str">
        <f t="shared" si="97"/>
        <v>Nợ HP</v>
      </c>
    </row>
    <row r="630" spans="1:18" ht="24.75" customHeight="1">
      <c r="A630" s="54">
        <f t="shared" si="98"/>
        <v>628</v>
      </c>
      <c r="B630" s="16" t="str">
        <f t="shared" si="101"/>
        <v>596</v>
      </c>
      <c r="C630" s="54">
        <f t="shared" si="99"/>
        <v>596</v>
      </c>
      <c r="D630" s="10"/>
      <c r="E630" s="17"/>
      <c r="F630" s="18"/>
      <c r="G630" s="14"/>
      <c r="H630" s="70"/>
      <c r="I630" s="68"/>
      <c r="J630" s="72"/>
      <c r="K630" s="15" t="str">
        <f t="shared" si="102"/>
        <v/>
      </c>
      <c r="L630" s="57">
        <f t="shared" si="94"/>
        <v>0</v>
      </c>
      <c r="M630" s="79"/>
      <c r="N630" s="58" t="str">
        <f t="shared" si="93"/>
        <v/>
      </c>
      <c r="O630" s="190" t="str">
        <f t="shared" si="95"/>
        <v>Nợ HP</v>
      </c>
      <c r="P630" s="62" t="str">
        <f t="shared" si="96"/>
        <v>Nợ HP</v>
      </c>
      <c r="Q630" s="58">
        <f t="shared" si="100"/>
        <v>628</v>
      </c>
      <c r="R630" s="228" t="str">
        <f t="shared" si="97"/>
        <v>Nợ HP</v>
      </c>
    </row>
    <row r="631" spans="1:18" ht="24.75" customHeight="1">
      <c r="A631" s="54">
        <f t="shared" si="98"/>
        <v>629</v>
      </c>
      <c r="B631" s="16" t="str">
        <f t="shared" si="101"/>
        <v>597</v>
      </c>
      <c r="C631" s="54">
        <f t="shared" si="99"/>
        <v>597</v>
      </c>
      <c r="D631" s="10"/>
      <c r="E631" s="17"/>
      <c r="F631" s="18"/>
      <c r="G631" s="14"/>
      <c r="H631" s="70"/>
      <c r="I631" s="68"/>
      <c r="J631" s="72"/>
      <c r="K631" s="15" t="str">
        <f t="shared" si="102"/>
        <v/>
      </c>
      <c r="L631" s="57">
        <f t="shared" si="94"/>
        <v>0</v>
      </c>
      <c r="M631" s="79"/>
      <c r="N631" s="58" t="str">
        <f t="shared" si="93"/>
        <v/>
      </c>
      <c r="O631" s="190" t="str">
        <f t="shared" si="95"/>
        <v>Nợ HP</v>
      </c>
      <c r="P631" s="62" t="str">
        <f t="shared" si="96"/>
        <v>Nợ HP</v>
      </c>
      <c r="Q631" s="58">
        <f t="shared" si="100"/>
        <v>629</v>
      </c>
      <c r="R631" s="228" t="str">
        <f t="shared" si="97"/>
        <v>Nợ HP</v>
      </c>
    </row>
    <row r="632" spans="1:18" ht="24.75" customHeight="1">
      <c r="A632" s="54">
        <f t="shared" si="98"/>
        <v>630</v>
      </c>
      <c r="B632" s="16" t="str">
        <f t="shared" si="101"/>
        <v>598</v>
      </c>
      <c r="C632" s="54">
        <f t="shared" si="99"/>
        <v>598</v>
      </c>
      <c r="D632" s="10"/>
      <c r="E632" s="17"/>
      <c r="F632" s="18"/>
      <c r="G632" s="14"/>
      <c r="H632" s="70"/>
      <c r="I632" s="68"/>
      <c r="J632" s="72"/>
      <c r="K632" s="15" t="str">
        <f t="shared" si="102"/>
        <v/>
      </c>
      <c r="L632" s="57">
        <f t="shared" si="94"/>
        <v>0</v>
      </c>
      <c r="M632" s="79"/>
      <c r="N632" s="58" t="str">
        <f t="shared" si="93"/>
        <v/>
      </c>
      <c r="O632" s="190" t="str">
        <f t="shared" si="95"/>
        <v>Nợ HP</v>
      </c>
      <c r="P632" s="62" t="str">
        <f t="shared" si="96"/>
        <v>Nợ HP</v>
      </c>
      <c r="Q632" s="58">
        <f t="shared" si="100"/>
        <v>630</v>
      </c>
      <c r="R632" s="228" t="str">
        <f t="shared" si="97"/>
        <v>Nợ HP</v>
      </c>
    </row>
    <row r="633" spans="1:18" ht="24.75" customHeight="1">
      <c r="A633" s="54">
        <f t="shared" si="98"/>
        <v>631</v>
      </c>
      <c r="B633" s="16" t="str">
        <f t="shared" si="101"/>
        <v>599</v>
      </c>
      <c r="C633" s="54">
        <f t="shared" si="99"/>
        <v>599</v>
      </c>
      <c r="D633" s="10"/>
      <c r="E633" s="17"/>
      <c r="F633" s="18"/>
      <c r="G633" s="14"/>
      <c r="H633" s="70"/>
      <c r="I633" s="68"/>
      <c r="J633" s="72"/>
      <c r="K633" s="15" t="str">
        <f t="shared" si="102"/>
        <v/>
      </c>
      <c r="L633" s="57">
        <f t="shared" si="94"/>
        <v>0</v>
      </c>
      <c r="M633" s="79"/>
      <c r="N633" s="58" t="str">
        <f t="shared" ref="N633:N696" si="103">IF(M633&lt;&gt;0,"Học Ghép","")</f>
        <v/>
      </c>
      <c r="O633" s="190" t="str">
        <f t="shared" si="95"/>
        <v>Nợ HP</v>
      </c>
      <c r="P633" s="62" t="str">
        <f t="shared" si="96"/>
        <v>Nợ HP</v>
      </c>
      <c r="Q633" s="58">
        <f t="shared" si="100"/>
        <v>631</v>
      </c>
      <c r="R633" s="228" t="str">
        <f t="shared" si="97"/>
        <v>Nợ HP</v>
      </c>
    </row>
    <row r="634" spans="1:18" ht="24.75" customHeight="1">
      <c r="A634" s="54">
        <f t="shared" si="98"/>
        <v>632</v>
      </c>
      <c r="B634" s="16" t="str">
        <f t="shared" si="101"/>
        <v>600</v>
      </c>
      <c r="C634" s="54">
        <f t="shared" si="99"/>
        <v>600</v>
      </c>
      <c r="D634" s="10"/>
      <c r="E634" s="17"/>
      <c r="F634" s="18"/>
      <c r="G634" s="14"/>
      <c r="H634" s="70"/>
      <c r="I634" s="68"/>
      <c r="J634" s="72"/>
      <c r="K634" s="15" t="str">
        <f t="shared" si="102"/>
        <v/>
      </c>
      <c r="L634" s="57">
        <f t="shared" si="94"/>
        <v>0</v>
      </c>
      <c r="M634" s="79"/>
      <c r="N634" s="58" t="str">
        <f t="shared" si="103"/>
        <v/>
      </c>
      <c r="O634" s="190" t="str">
        <f t="shared" si="95"/>
        <v>Nợ HP</v>
      </c>
      <c r="P634" s="62" t="str">
        <f t="shared" si="96"/>
        <v>Nợ HP</v>
      </c>
      <c r="Q634" s="58">
        <f t="shared" si="100"/>
        <v>632</v>
      </c>
      <c r="R634" s="228" t="str">
        <f t="shared" si="97"/>
        <v>Nợ HP</v>
      </c>
    </row>
    <row r="635" spans="1:18" ht="24.75" customHeight="1">
      <c r="A635" s="54">
        <f t="shared" si="98"/>
        <v>633</v>
      </c>
      <c r="B635" s="16" t="str">
        <f t="shared" si="101"/>
        <v>601</v>
      </c>
      <c r="C635" s="54">
        <f t="shared" si="99"/>
        <v>601</v>
      </c>
      <c r="D635" s="10"/>
      <c r="E635" s="17"/>
      <c r="F635" s="18"/>
      <c r="G635" s="14"/>
      <c r="H635" s="70"/>
      <c r="I635" s="68"/>
      <c r="J635" s="72"/>
      <c r="K635" s="15" t="str">
        <f t="shared" si="102"/>
        <v/>
      </c>
      <c r="L635" s="57">
        <f t="shared" si="94"/>
        <v>0</v>
      </c>
      <c r="M635" s="79"/>
      <c r="N635" s="58" t="str">
        <f t="shared" si="103"/>
        <v/>
      </c>
      <c r="O635" s="190" t="str">
        <f t="shared" si="95"/>
        <v>Nợ HP</v>
      </c>
      <c r="P635" s="62" t="str">
        <f t="shared" si="96"/>
        <v>Nợ HP</v>
      </c>
      <c r="Q635" s="58">
        <f t="shared" si="100"/>
        <v>633</v>
      </c>
      <c r="R635" s="228" t="str">
        <f t="shared" si="97"/>
        <v>Nợ HP</v>
      </c>
    </row>
    <row r="636" spans="1:18" ht="24.75" customHeight="1">
      <c r="A636" s="54">
        <f t="shared" si="98"/>
        <v>634</v>
      </c>
      <c r="B636" s="16" t="str">
        <f t="shared" si="101"/>
        <v>602</v>
      </c>
      <c r="C636" s="54">
        <f t="shared" si="99"/>
        <v>602</v>
      </c>
      <c r="D636" s="10"/>
      <c r="E636" s="17"/>
      <c r="F636" s="18"/>
      <c r="G636" s="14"/>
      <c r="H636" s="70"/>
      <c r="I636" s="68"/>
      <c r="J636" s="72"/>
      <c r="K636" s="15" t="str">
        <f t="shared" si="102"/>
        <v/>
      </c>
      <c r="L636" s="57">
        <f t="shared" si="94"/>
        <v>0</v>
      </c>
      <c r="M636" s="79"/>
      <c r="N636" s="58" t="str">
        <f t="shared" si="103"/>
        <v/>
      </c>
      <c r="O636" s="190" t="str">
        <f t="shared" si="95"/>
        <v>Nợ HP</v>
      </c>
      <c r="P636" s="62" t="str">
        <f t="shared" si="96"/>
        <v>Nợ HP</v>
      </c>
      <c r="Q636" s="58">
        <f t="shared" si="100"/>
        <v>634</v>
      </c>
      <c r="R636" s="228" t="str">
        <f t="shared" si="97"/>
        <v>Nợ HP</v>
      </c>
    </row>
    <row r="637" spans="1:18" ht="24.75" customHeight="1">
      <c r="A637" s="54">
        <f t="shared" si="98"/>
        <v>635</v>
      </c>
      <c r="B637" s="16" t="str">
        <f t="shared" si="101"/>
        <v>603</v>
      </c>
      <c r="C637" s="54">
        <f t="shared" si="99"/>
        <v>603</v>
      </c>
      <c r="D637" s="10"/>
      <c r="E637" s="17"/>
      <c r="F637" s="18"/>
      <c r="G637" s="14"/>
      <c r="H637" s="70"/>
      <c r="I637" s="68"/>
      <c r="J637" s="72"/>
      <c r="K637" s="15" t="str">
        <f t="shared" si="102"/>
        <v/>
      </c>
      <c r="L637" s="57">
        <f t="shared" si="94"/>
        <v>0</v>
      </c>
      <c r="M637" s="79"/>
      <c r="N637" s="58" t="str">
        <f t="shared" si="103"/>
        <v/>
      </c>
      <c r="O637" s="190" t="str">
        <f t="shared" si="95"/>
        <v>Nợ HP</v>
      </c>
      <c r="P637" s="62" t="str">
        <f t="shared" si="96"/>
        <v>Nợ HP</v>
      </c>
      <c r="Q637" s="58">
        <f t="shared" si="100"/>
        <v>635</v>
      </c>
      <c r="R637" s="228" t="str">
        <f t="shared" si="97"/>
        <v>Nợ HP</v>
      </c>
    </row>
    <row r="638" spans="1:18" ht="24.75" customHeight="1">
      <c r="A638" s="54">
        <f t="shared" si="98"/>
        <v>636</v>
      </c>
      <c r="B638" s="16" t="str">
        <f t="shared" si="101"/>
        <v>604</v>
      </c>
      <c r="C638" s="54">
        <f t="shared" si="99"/>
        <v>604</v>
      </c>
      <c r="D638" s="10"/>
      <c r="E638" s="17"/>
      <c r="F638" s="18"/>
      <c r="G638" s="14"/>
      <c r="H638" s="70"/>
      <c r="I638" s="68"/>
      <c r="J638" s="72"/>
      <c r="K638" s="15" t="str">
        <f t="shared" si="102"/>
        <v/>
      </c>
      <c r="L638" s="57">
        <f t="shared" si="94"/>
        <v>0</v>
      </c>
      <c r="M638" s="79"/>
      <c r="N638" s="58" t="str">
        <f t="shared" si="103"/>
        <v/>
      </c>
      <c r="O638" s="190" t="str">
        <f t="shared" si="95"/>
        <v>Nợ HP</v>
      </c>
      <c r="P638" s="62" t="str">
        <f t="shared" si="96"/>
        <v>Nợ HP</v>
      </c>
      <c r="Q638" s="58">
        <f t="shared" si="100"/>
        <v>636</v>
      </c>
      <c r="R638" s="228" t="str">
        <f t="shared" si="97"/>
        <v>Nợ HP</v>
      </c>
    </row>
    <row r="639" spans="1:18" ht="24.75" customHeight="1">
      <c r="A639" s="54">
        <f t="shared" si="98"/>
        <v>637</v>
      </c>
      <c r="B639" s="16" t="str">
        <f t="shared" si="101"/>
        <v>605</v>
      </c>
      <c r="C639" s="54">
        <f t="shared" si="99"/>
        <v>605</v>
      </c>
      <c r="D639" s="10"/>
      <c r="E639" s="17"/>
      <c r="F639" s="18"/>
      <c r="G639" s="14"/>
      <c r="H639" s="70"/>
      <c r="I639" s="68"/>
      <c r="J639" s="72"/>
      <c r="K639" s="15" t="str">
        <f t="shared" si="102"/>
        <v/>
      </c>
      <c r="L639" s="57">
        <f t="shared" si="94"/>
        <v>0</v>
      </c>
      <c r="M639" s="79"/>
      <c r="N639" s="58" t="str">
        <f t="shared" si="103"/>
        <v/>
      </c>
      <c r="O639" s="190" t="str">
        <f t="shared" si="95"/>
        <v>Nợ HP</v>
      </c>
      <c r="P639" s="62" t="str">
        <f t="shared" si="96"/>
        <v>Nợ HP</v>
      </c>
      <c r="Q639" s="58">
        <f t="shared" si="100"/>
        <v>637</v>
      </c>
      <c r="R639" s="228" t="str">
        <f t="shared" si="97"/>
        <v>Nợ HP</v>
      </c>
    </row>
    <row r="640" spans="1:18" ht="24.75" customHeight="1">
      <c r="A640" s="54">
        <f t="shared" si="98"/>
        <v>638</v>
      </c>
      <c r="B640" s="16" t="str">
        <f t="shared" si="101"/>
        <v>606</v>
      </c>
      <c r="C640" s="54">
        <f t="shared" si="99"/>
        <v>606</v>
      </c>
      <c r="D640" s="10"/>
      <c r="E640" s="17"/>
      <c r="F640" s="18"/>
      <c r="G640" s="14"/>
      <c r="H640" s="70"/>
      <c r="I640" s="68"/>
      <c r="J640" s="72"/>
      <c r="K640" s="15" t="str">
        <f t="shared" si="102"/>
        <v/>
      </c>
      <c r="L640" s="57">
        <f t="shared" si="94"/>
        <v>0</v>
      </c>
      <c r="M640" s="79"/>
      <c r="N640" s="58" t="str">
        <f t="shared" si="103"/>
        <v/>
      </c>
      <c r="O640" s="190" t="str">
        <f t="shared" si="95"/>
        <v>Nợ HP</v>
      </c>
      <c r="P640" s="62" t="str">
        <f t="shared" si="96"/>
        <v>Nợ HP</v>
      </c>
      <c r="Q640" s="58">
        <f t="shared" si="100"/>
        <v>638</v>
      </c>
      <c r="R640" s="228" t="str">
        <f t="shared" si="97"/>
        <v>Nợ HP</v>
      </c>
    </row>
    <row r="641" spans="1:18" ht="24.75" customHeight="1">
      <c r="A641" s="54">
        <f t="shared" si="98"/>
        <v>639</v>
      </c>
      <c r="B641" s="16" t="str">
        <f t="shared" si="101"/>
        <v>607</v>
      </c>
      <c r="C641" s="54">
        <f t="shared" si="99"/>
        <v>607</v>
      </c>
      <c r="D641" s="10"/>
      <c r="E641" s="17"/>
      <c r="F641" s="18"/>
      <c r="G641" s="14"/>
      <c r="H641" s="70"/>
      <c r="I641" s="68"/>
      <c r="J641" s="72"/>
      <c r="K641" s="15" t="str">
        <f t="shared" si="102"/>
        <v/>
      </c>
      <c r="L641" s="57">
        <f t="shared" si="94"/>
        <v>0</v>
      </c>
      <c r="M641" s="79"/>
      <c r="N641" s="58" t="str">
        <f t="shared" si="103"/>
        <v/>
      </c>
      <c r="O641" s="190" t="str">
        <f t="shared" si="95"/>
        <v>Nợ HP</v>
      </c>
      <c r="P641" s="62" t="str">
        <f t="shared" si="96"/>
        <v>Nợ HP</v>
      </c>
      <c r="Q641" s="58">
        <f t="shared" si="100"/>
        <v>639</v>
      </c>
      <c r="R641" s="228" t="str">
        <f t="shared" si="97"/>
        <v>Nợ HP</v>
      </c>
    </row>
    <row r="642" spans="1:18" ht="24.75" customHeight="1">
      <c r="A642" s="54">
        <f t="shared" si="98"/>
        <v>640</v>
      </c>
      <c r="B642" s="16" t="str">
        <f t="shared" si="101"/>
        <v>608</v>
      </c>
      <c r="C642" s="54">
        <f t="shared" si="99"/>
        <v>608</v>
      </c>
      <c r="D642" s="10"/>
      <c r="E642" s="17"/>
      <c r="F642" s="18"/>
      <c r="G642" s="14"/>
      <c r="H642" s="70"/>
      <c r="I642" s="68"/>
      <c r="J642" s="72"/>
      <c r="K642" s="15" t="str">
        <f t="shared" si="102"/>
        <v/>
      </c>
      <c r="L642" s="57">
        <f t="shared" si="94"/>
        <v>0</v>
      </c>
      <c r="M642" s="79"/>
      <c r="N642" s="58" t="str">
        <f t="shared" si="103"/>
        <v/>
      </c>
      <c r="O642" s="190" t="str">
        <f t="shared" si="95"/>
        <v>Nợ HP</v>
      </c>
      <c r="P642" s="62" t="str">
        <f t="shared" si="96"/>
        <v>Nợ HP</v>
      </c>
      <c r="Q642" s="58">
        <f t="shared" si="100"/>
        <v>640</v>
      </c>
      <c r="R642" s="228" t="str">
        <f t="shared" si="97"/>
        <v>Nợ HP</v>
      </c>
    </row>
    <row r="643" spans="1:18" ht="24.75" customHeight="1">
      <c r="A643" s="54">
        <f t="shared" si="98"/>
        <v>641</v>
      </c>
      <c r="B643" s="16" t="str">
        <f t="shared" si="101"/>
        <v>609</v>
      </c>
      <c r="C643" s="54">
        <f t="shared" si="99"/>
        <v>609</v>
      </c>
      <c r="D643" s="10"/>
      <c r="E643" s="17"/>
      <c r="F643" s="18"/>
      <c r="G643" s="14"/>
      <c r="H643" s="70"/>
      <c r="I643" s="68"/>
      <c r="J643" s="72"/>
      <c r="K643" s="15" t="str">
        <f t="shared" si="102"/>
        <v/>
      </c>
      <c r="L643" s="57">
        <f t="shared" ref="L643:L706" si="104">COUNTIF($D$3:$D$1049,D643)</f>
        <v>0</v>
      </c>
      <c r="M643" s="79"/>
      <c r="N643" s="58" t="str">
        <f t="shared" si="103"/>
        <v/>
      </c>
      <c r="O643" s="190" t="str">
        <f t="shared" si="95"/>
        <v>Nợ HP</v>
      </c>
      <c r="P643" s="62" t="str">
        <f t="shared" si="96"/>
        <v>Nợ HP</v>
      </c>
      <c r="Q643" s="58">
        <f t="shared" si="100"/>
        <v>641</v>
      </c>
      <c r="R643" s="228" t="str">
        <f t="shared" si="97"/>
        <v>Nợ HP</v>
      </c>
    </row>
    <row r="644" spans="1:18" ht="24.75" customHeight="1">
      <c r="A644" s="54">
        <f t="shared" si="98"/>
        <v>642</v>
      </c>
      <c r="B644" s="16" t="str">
        <f t="shared" si="101"/>
        <v>610</v>
      </c>
      <c r="C644" s="54">
        <f t="shared" si="99"/>
        <v>610</v>
      </c>
      <c r="D644" s="10"/>
      <c r="E644" s="17"/>
      <c r="F644" s="18"/>
      <c r="G644" s="14"/>
      <c r="H644" s="70"/>
      <c r="I644" s="68"/>
      <c r="J644" s="72"/>
      <c r="K644" s="15" t="str">
        <f t="shared" si="102"/>
        <v/>
      </c>
      <c r="L644" s="57">
        <f t="shared" si="104"/>
        <v>0</v>
      </c>
      <c r="M644" s="79"/>
      <c r="N644" s="58" t="str">
        <f t="shared" si="103"/>
        <v/>
      </c>
      <c r="O644" s="190" t="str">
        <f t="shared" ref="O644:O707" si="105">R644</f>
        <v>Nợ HP</v>
      </c>
      <c r="P644" s="62" t="str">
        <f t="shared" ref="P644:P707" si="106">IF(M644&lt;&gt;0,M644,O644)</f>
        <v>Nợ HP</v>
      </c>
      <c r="Q644" s="58">
        <f t="shared" si="100"/>
        <v>642</v>
      </c>
      <c r="R644" s="228" t="str">
        <f t="shared" ref="R644:R707" si="107">IF(OR(ISNA(S644),S644=""),"Nợ HP","")</f>
        <v>Nợ HP</v>
      </c>
    </row>
    <row r="645" spans="1:18" ht="24.75" customHeight="1">
      <c r="A645" s="54">
        <f t="shared" ref="A645:A708" si="108">A644+1</f>
        <v>643</v>
      </c>
      <c r="B645" s="16" t="str">
        <f t="shared" si="101"/>
        <v>611</v>
      </c>
      <c r="C645" s="54">
        <f t="shared" ref="C645:C708" si="109">IF(H645&lt;&gt;H644,1,C644+1)</f>
        <v>611</v>
      </c>
      <c r="D645" s="10"/>
      <c r="E645" s="17"/>
      <c r="F645" s="18"/>
      <c r="G645" s="14"/>
      <c r="H645" s="70"/>
      <c r="I645" s="68"/>
      <c r="J645" s="72"/>
      <c r="K645" s="15" t="str">
        <f t="shared" si="102"/>
        <v/>
      </c>
      <c r="L645" s="57">
        <f t="shared" si="104"/>
        <v>0</v>
      </c>
      <c r="M645" s="79"/>
      <c r="N645" s="58" t="str">
        <f t="shared" si="103"/>
        <v/>
      </c>
      <c r="O645" s="190" t="str">
        <f t="shared" si="105"/>
        <v>Nợ HP</v>
      </c>
      <c r="P645" s="62" t="str">
        <f t="shared" si="106"/>
        <v>Nợ HP</v>
      </c>
      <c r="Q645" s="58">
        <f t="shared" ref="Q645:Q708" si="110">Q644+1</f>
        <v>643</v>
      </c>
      <c r="R645" s="228" t="str">
        <f t="shared" si="107"/>
        <v>Nợ HP</v>
      </c>
    </row>
    <row r="646" spans="1:18" ht="24.75" customHeight="1">
      <c r="A646" s="54">
        <f t="shared" si="108"/>
        <v>644</v>
      </c>
      <c r="B646" s="16" t="str">
        <f t="shared" si="101"/>
        <v>612</v>
      </c>
      <c r="C646" s="54">
        <f t="shared" si="109"/>
        <v>612</v>
      </c>
      <c r="D646" s="10"/>
      <c r="E646" s="17"/>
      <c r="F646" s="18"/>
      <c r="G646" s="14"/>
      <c r="H646" s="70"/>
      <c r="I646" s="68"/>
      <c r="J646" s="72"/>
      <c r="K646" s="15" t="str">
        <f t="shared" si="102"/>
        <v/>
      </c>
      <c r="L646" s="57">
        <f t="shared" si="104"/>
        <v>0</v>
      </c>
      <c r="M646" s="79"/>
      <c r="N646" s="58" t="str">
        <f t="shared" si="103"/>
        <v/>
      </c>
      <c r="O646" s="190" t="str">
        <f t="shared" si="105"/>
        <v>Nợ HP</v>
      </c>
      <c r="P646" s="62" t="str">
        <f t="shared" si="106"/>
        <v>Nợ HP</v>
      </c>
      <c r="Q646" s="58">
        <f t="shared" si="110"/>
        <v>644</v>
      </c>
      <c r="R646" s="228" t="str">
        <f t="shared" si="107"/>
        <v>Nợ HP</v>
      </c>
    </row>
    <row r="647" spans="1:18" ht="24.75" customHeight="1">
      <c r="A647" s="54">
        <f t="shared" si="108"/>
        <v>645</v>
      </c>
      <c r="B647" s="16" t="str">
        <f t="shared" si="101"/>
        <v>613</v>
      </c>
      <c r="C647" s="54">
        <f t="shared" si="109"/>
        <v>613</v>
      </c>
      <c r="D647" s="10"/>
      <c r="E647" s="17"/>
      <c r="F647" s="18"/>
      <c r="G647" s="14"/>
      <c r="H647" s="70"/>
      <c r="I647" s="68"/>
      <c r="J647" s="72"/>
      <c r="K647" s="15" t="str">
        <f t="shared" si="102"/>
        <v/>
      </c>
      <c r="L647" s="57">
        <f t="shared" si="104"/>
        <v>0</v>
      </c>
      <c r="M647" s="79"/>
      <c r="N647" s="58" t="str">
        <f t="shared" si="103"/>
        <v/>
      </c>
      <c r="O647" s="190" t="str">
        <f t="shared" si="105"/>
        <v>Nợ HP</v>
      </c>
      <c r="P647" s="62" t="str">
        <f t="shared" si="106"/>
        <v>Nợ HP</v>
      </c>
      <c r="Q647" s="58">
        <f t="shared" si="110"/>
        <v>645</v>
      </c>
      <c r="R647" s="228" t="str">
        <f t="shared" si="107"/>
        <v>Nợ HP</v>
      </c>
    </row>
    <row r="648" spans="1:18" ht="24.75" customHeight="1">
      <c r="A648" s="54">
        <f t="shared" si="108"/>
        <v>646</v>
      </c>
      <c r="B648" s="16" t="str">
        <f t="shared" si="101"/>
        <v>614</v>
      </c>
      <c r="C648" s="54">
        <f t="shared" si="109"/>
        <v>614</v>
      </c>
      <c r="D648" s="10"/>
      <c r="E648" s="17"/>
      <c r="F648" s="18"/>
      <c r="G648" s="14"/>
      <c r="H648" s="70"/>
      <c r="I648" s="68"/>
      <c r="J648" s="72"/>
      <c r="K648" s="15" t="str">
        <f t="shared" si="102"/>
        <v/>
      </c>
      <c r="L648" s="57">
        <f t="shared" si="104"/>
        <v>0</v>
      </c>
      <c r="M648" s="79"/>
      <c r="N648" s="58" t="str">
        <f t="shared" si="103"/>
        <v/>
      </c>
      <c r="O648" s="190" t="str">
        <f t="shared" si="105"/>
        <v>Nợ HP</v>
      </c>
      <c r="P648" s="62" t="str">
        <f t="shared" si="106"/>
        <v>Nợ HP</v>
      </c>
      <c r="Q648" s="58">
        <f t="shared" si="110"/>
        <v>646</v>
      </c>
      <c r="R648" s="228" t="str">
        <f t="shared" si="107"/>
        <v>Nợ HP</v>
      </c>
    </row>
    <row r="649" spans="1:18" ht="24.75" customHeight="1">
      <c r="A649" s="54">
        <f t="shared" si="108"/>
        <v>647</v>
      </c>
      <c r="B649" s="16" t="str">
        <f t="shared" si="101"/>
        <v>615</v>
      </c>
      <c r="C649" s="54">
        <f t="shared" si="109"/>
        <v>615</v>
      </c>
      <c r="D649" s="10"/>
      <c r="E649" s="17"/>
      <c r="F649" s="18"/>
      <c r="G649" s="14"/>
      <c r="H649" s="70"/>
      <c r="I649" s="68"/>
      <c r="J649" s="72"/>
      <c r="K649" s="15" t="str">
        <f t="shared" si="102"/>
        <v/>
      </c>
      <c r="L649" s="57">
        <f t="shared" si="104"/>
        <v>0</v>
      </c>
      <c r="M649" s="79"/>
      <c r="N649" s="58" t="str">
        <f t="shared" si="103"/>
        <v/>
      </c>
      <c r="O649" s="190" t="str">
        <f t="shared" si="105"/>
        <v>Nợ HP</v>
      </c>
      <c r="P649" s="62" t="str">
        <f t="shared" si="106"/>
        <v>Nợ HP</v>
      </c>
      <c r="Q649" s="58">
        <f t="shared" si="110"/>
        <v>647</v>
      </c>
      <c r="R649" s="228" t="str">
        <f t="shared" si="107"/>
        <v>Nợ HP</v>
      </c>
    </row>
    <row r="650" spans="1:18" ht="24.75" customHeight="1">
      <c r="A650" s="54">
        <f t="shared" si="108"/>
        <v>648</v>
      </c>
      <c r="B650" s="16" t="str">
        <f t="shared" ref="B650:B713" si="111">J650&amp;TEXT(C650,"00")</f>
        <v>616</v>
      </c>
      <c r="C650" s="54">
        <f t="shared" si="109"/>
        <v>616</v>
      </c>
      <c r="D650" s="10"/>
      <c r="E650" s="17"/>
      <c r="F650" s="18"/>
      <c r="G650" s="14"/>
      <c r="H650" s="70"/>
      <c r="I650" s="68"/>
      <c r="J650" s="72"/>
      <c r="K650" s="15" t="str">
        <f t="shared" si="102"/>
        <v/>
      </c>
      <c r="L650" s="57">
        <f t="shared" si="104"/>
        <v>0</v>
      </c>
      <c r="M650" s="79"/>
      <c r="N650" s="58" t="str">
        <f t="shared" si="103"/>
        <v/>
      </c>
      <c r="O650" s="190" t="str">
        <f t="shared" si="105"/>
        <v>Nợ HP</v>
      </c>
      <c r="P650" s="62" t="str">
        <f t="shared" si="106"/>
        <v>Nợ HP</v>
      </c>
      <c r="Q650" s="58">
        <f t="shared" si="110"/>
        <v>648</v>
      </c>
      <c r="R650" s="228" t="str">
        <f t="shared" si="107"/>
        <v>Nợ HP</v>
      </c>
    </row>
    <row r="651" spans="1:18" ht="24.75" customHeight="1">
      <c r="A651" s="54">
        <f t="shared" si="108"/>
        <v>649</v>
      </c>
      <c r="B651" s="16" t="str">
        <f t="shared" si="111"/>
        <v>617</v>
      </c>
      <c r="C651" s="54">
        <f t="shared" si="109"/>
        <v>617</v>
      </c>
      <c r="D651" s="10"/>
      <c r="E651" s="17"/>
      <c r="F651" s="18"/>
      <c r="G651" s="14"/>
      <c r="H651" s="70"/>
      <c r="I651" s="68"/>
      <c r="J651" s="72"/>
      <c r="K651" s="15" t="str">
        <f t="shared" si="102"/>
        <v/>
      </c>
      <c r="L651" s="57">
        <f t="shared" si="104"/>
        <v>0</v>
      </c>
      <c r="M651" s="79"/>
      <c r="N651" s="58" t="str">
        <f t="shared" si="103"/>
        <v/>
      </c>
      <c r="O651" s="190" t="str">
        <f t="shared" si="105"/>
        <v>Nợ HP</v>
      </c>
      <c r="P651" s="62" t="str">
        <f t="shared" si="106"/>
        <v>Nợ HP</v>
      </c>
      <c r="Q651" s="58">
        <f t="shared" si="110"/>
        <v>649</v>
      </c>
      <c r="R651" s="228" t="str">
        <f t="shared" si="107"/>
        <v>Nợ HP</v>
      </c>
    </row>
    <row r="652" spans="1:18" ht="24.75" customHeight="1">
      <c r="A652" s="54">
        <f t="shared" si="108"/>
        <v>650</v>
      </c>
      <c r="B652" s="16" t="str">
        <f t="shared" si="111"/>
        <v>618</v>
      </c>
      <c r="C652" s="54">
        <f t="shared" si="109"/>
        <v>618</v>
      </c>
      <c r="D652" s="10"/>
      <c r="E652" s="17"/>
      <c r="F652" s="18"/>
      <c r="G652" s="14"/>
      <c r="H652" s="70"/>
      <c r="I652" s="68"/>
      <c r="J652" s="72"/>
      <c r="K652" s="15" t="str">
        <f t="shared" si="102"/>
        <v/>
      </c>
      <c r="L652" s="57">
        <f t="shared" si="104"/>
        <v>0</v>
      </c>
      <c r="M652" s="79"/>
      <c r="N652" s="58" t="str">
        <f t="shared" si="103"/>
        <v/>
      </c>
      <c r="O652" s="190" t="str">
        <f t="shared" si="105"/>
        <v>Nợ HP</v>
      </c>
      <c r="P652" s="62" t="str">
        <f t="shared" si="106"/>
        <v>Nợ HP</v>
      </c>
      <c r="Q652" s="58">
        <f t="shared" si="110"/>
        <v>650</v>
      </c>
      <c r="R652" s="228" t="str">
        <f t="shared" si="107"/>
        <v>Nợ HP</v>
      </c>
    </row>
    <row r="653" spans="1:18" ht="24.75" customHeight="1">
      <c r="A653" s="54">
        <f t="shared" si="108"/>
        <v>651</v>
      </c>
      <c r="B653" s="16" t="str">
        <f t="shared" si="111"/>
        <v>619</v>
      </c>
      <c r="C653" s="54">
        <f t="shared" si="109"/>
        <v>619</v>
      </c>
      <c r="D653" s="10"/>
      <c r="E653" s="17"/>
      <c r="F653" s="18"/>
      <c r="G653" s="14"/>
      <c r="H653" s="70"/>
      <c r="I653" s="68"/>
      <c r="J653" s="72"/>
      <c r="K653" s="15" t="str">
        <f t="shared" si="102"/>
        <v/>
      </c>
      <c r="L653" s="57">
        <f t="shared" si="104"/>
        <v>0</v>
      </c>
      <c r="M653" s="79"/>
      <c r="N653" s="58" t="str">
        <f t="shared" si="103"/>
        <v/>
      </c>
      <c r="O653" s="190" t="str">
        <f t="shared" si="105"/>
        <v>Nợ HP</v>
      </c>
      <c r="P653" s="62" t="str">
        <f t="shared" si="106"/>
        <v>Nợ HP</v>
      </c>
      <c r="Q653" s="58">
        <f t="shared" si="110"/>
        <v>651</v>
      </c>
      <c r="R653" s="228" t="str">
        <f t="shared" si="107"/>
        <v>Nợ HP</v>
      </c>
    </row>
    <row r="654" spans="1:18" ht="24.75" customHeight="1">
      <c r="A654" s="54">
        <f t="shared" si="108"/>
        <v>652</v>
      </c>
      <c r="B654" s="16" t="str">
        <f t="shared" si="111"/>
        <v>620</v>
      </c>
      <c r="C654" s="54">
        <f t="shared" si="109"/>
        <v>620</v>
      </c>
      <c r="D654" s="10"/>
      <c r="E654" s="17"/>
      <c r="F654" s="18"/>
      <c r="G654" s="14"/>
      <c r="H654" s="70"/>
      <c r="I654" s="68"/>
      <c r="J654" s="72"/>
      <c r="K654" s="15" t="str">
        <f t="shared" si="102"/>
        <v/>
      </c>
      <c r="L654" s="57">
        <f t="shared" si="104"/>
        <v>0</v>
      </c>
      <c r="M654" s="79"/>
      <c r="N654" s="58" t="str">
        <f t="shared" si="103"/>
        <v/>
      </c>
      <c r="O654" s="190" t="str">
        <f t="shared" si="105"/>
        <v>Nợ HP</v>
      </c>
      <c r="P654" s="62" t="str">
        <f t="shared" si="106"/>
        <v>Nợ HP</v>
      </c>
      <c r="Q654" s="58">
        <f t="shared" si="110"/>
        <v>652</v>
      </c>
      <c r="R654" s="228" t="str">
        <f t="shared" si="107"/>
        <v>Nợ HP</v>
      </c>
    </row>
    <row r="655" spans="1:18" ht="24.75" customHeight="1">
      <c r="A655" s="54">
        <f t="shared" si="108"/>
        <v>653</v>
      </c>
      <c r="B655" s="16" t="str">
        <f t="shared" si="111"/>
        <v>621</v>
      </c>
      <c r="C655" s="54">
        <f t="shared" si="109"/>
        <v>621</v>
      </c>
      <c r="D655" s="10"/>
      <c r="E655" s="17"/>
      <c r="F655" s="18"/>
      <c r="G655" s="14"/>
      <c r="H655" s="70"/>
      <c r="I655" s="68"/>
      <c r="J655" s="72"/>
      <c r="K655" s="15" t="str">
        <f t="shared" si="102"/>
        <v/>
      </c>
      <c r="L655" s="57">
        <f t="shared" si="104"/>
        <v>0</v>
      </c>
      <c r="M655" s="79"/>
      <c r="N655" s="58" t="str">
        <f t="shared" si="103"/>
        <v/>
      </c>
      <c r="O655" s="190" t="str">
        <f t="shared" si="105"/>
        <v>Nợ HP</v>
      </c>
      <c r="P655" s="62" t="str">
        <f t="shared" si="106"/>
        <v>Nợ HP</v>
      </c>
      <c r="Q655" s="58">
        <f t="shared" si="110"/>
        <v>653</v>
      </c>
      <c r="R655" s="228" t="str">
        <f t="shared" si="107"/>
        <v>Nợ HP</v>
      </c>
    </row>
    <row r="656" spans="1:18" ht="24.75" customHeight="1">
      <c r="A656" s="54">
        <f t="shared" si="108"/>
        <v>654</v>
      </c>
      <c r="B656" s="16" t="str">
        <f t="shared" si="111"/>
        <v>622</v>
      </c>
      <c r="C656" s="54">
        <f t="shared" si="109"/>
        <v>622</v>
      </c>
      <c r="D656" s="10"/>
      <c r="E656" s="17"/>
      <c r="F656" s="18"/>
      <c r="G656" s="14"/>
      <c r="H656" s="70"/>
      <c r="I656" s="68"/>
      <c r="J656" s="72"/>
      <c r="K656" s="15" t="str">
        <f t="shared" si="102"/>
        <v/>
      </c>
      <c r="L656" s="57">
        <f t="shared" si="104"/>
        <v>0</v>
      </c>
      <c r="M656" s="79"/>
      <c r="N656" s="58" t="str">
        <f t="shared" si="103"/>
        <v/>
      </c>
      <c r="O656" s="190" t="str">
        <f t="shared" si="105"/>
        <v>Nợ HP</v>
      </c>
      <c r="P656" s="62" t="str">
        <f t="shared" si="106"/>
        <v>Nợ HP</v>
      </c>
      <c r="Q656" s="58">
        <f t="shared" si="110"/>
        <v>654</v>
      </c>
      <c r="R656" s="228" t="str">
        <f t="shared" si="107"/>
        <v>Nợ HP</v>
      </c>
    </row>
    <row r="657" spans="1:19" ht="24.75" customHeight="1">
      <c r="A657" s="54">
        <f t="shared" si="108"/>
        <v>655</v>
      </c>
      <c r="B657" s="16" t="str">
        <f t="shared" si="111"/>
        <v>623</v>
      </c>
      <c r="C657" s="54">
        <f t="shared" si="109"/>
        <v>623</v>
      </c>
      <c r="D657" s="10"/>
      <c r="E657" s="17"/>
      <c r="F657" s="18"/>
      <c r="G657" s="14"/>
      <c r="H657" s="70"/>
      <c r="I657" s="68"/>
      <c r="J657" s="72"/>
      <c r="K657" s="15" t="str">
        <f t="shared" si="102"/>
        <v/>
      </c>
      <c r="L657" s="57">
        <f t="shared" si="104"/>
        <v>0</v>
      </c>
      <c r="M657" s="79"/>
      <c r="N657" s="58" t="str">
        <f t="shared" si="103"/>
        <v/>
      </c>
      <c r="O657" s="190" t="str">
        <f t="shared" si="105"/>
        <v>Nợ HP</v>
      </c>
      <c r="P657" s="62" t="str">
        <f t="shared" si="106"/>
        <v>Nợ HP</v>
      </c>
      <c r="Q657" s="58">
        <f t="shared" si="110"/>
        <v>655</v>
      </c>
      <c r="R657" s="228" t="str">
        <f t="shared" si="107"/>
        <v>Nợ HP</v>
      </c>
    </row>
    <row r="658" spans="1:19" ht="24.75" customHeight="1">
      <c r="A658" s="54">
        <f t="shared" si="108"/>
        <v>656</v>
      </c>
      <c r="B658" s="16" t="str">
        <f t="shared" si="111"/>
        <v>624</v>
      </c>
      <c r="C658" s="54">
        <f t="shared" si="109"/>
        <v>624</v>
      </c>
      <c r="D658" s="10"/>
      <c r="E658" s="17"/>
      <c r="F658" s="18"/>
      <c r="G658" s="14"/>
      <c r="H658" s="70"/>
      <c r="I658" s="68"/>
      <c r="J658" s="72"/>
      <c r="K658" s="15" t="str">
        <f t="shared" si="102"/>
        <v/>
      </c>
      <c r="L658" s="57">
        <f t="shared" si="104"/>
        <v>0</v>
      </c>
      <c r="M658" s="79"/>
      <c r="N658" s="58" t="str">
        <f t="shared" si="103"/>
        <v/>
      </c>
      <c r="O658" s="190" t="str">
        <f t="shared" si="105"/>
        <v>Nợ HP</v>
      </c>
      <c r="P658" s="62" t="str">
        <f t="shared" si="106"/>
        <v>Nợ HP</v>
      </c>
      <c r="Q658" s="58">
        <f t="shared" si="110"/>
        <v>656</v>
      </c>
      <c r="R658" s="228" t="str">
        <f t="shared" si="107"/>
        <v>Nợ HP</v>
      </c>
    </row>
    <row r="659" spans="1:19" ht="24.75" customHeight="1">
      <c r="A659" s="54">
        <f t="shared" si="108"/>
        <v>657</v>
      </c>
      <c r="B659" s="16" t="str">
        <f t="shared" si="111"/>
        <v>625</v>
      </c>
      <c r="C659" s="54">
        <f t="shared" si="109"/>
        <v>625</v>
      </c>
      <c r="D659" s="10"/>
      <c r="E659" s="17"/>
      <c r="F659" s="18"/>
      <c r="G659" s="14"/>
      <c r="H659" s="70"/>
      <c r="I659" s="68"/>
      <c r="J659" s="72"/>
      <c r="K659" s="15" t="str">
        <f t="shared" si="102"/>
        <v/>
      </c>
      <c r="L659" s="57">
        <f t="shared" si="104"/>
        <v>0</v>
      </c>
      <c r="M659" s="79"/>
      <c r="N659" s="58" t="str">
        <f t="shared" si="103"/>
        <v/>
      </c>
      <c r="O659" s="190" t="str">
        <f t="shared" si="105"/>
        <v>Nợ HP</v>
      </c>
      <c r="P659" s="62" t="str">
        <f t="shared" si="106"/>
        <v>Nợ HP</v>
      </c>
      <c r="Q659" s="58">
        <f t="shared" si="110"/>
        <v>657</v>
      </c>
      <c r="R659" s="228" t="str">
        <f t="shared" si="107"/>
        <v>Nợ HP</v>
      </c>
    </row>
    <row r="660" spans="1:19" ht="24.75" customHeight="1">
      <c r="A660" s="54">
        <f t="shared" si="108"/>
        <v>658</v>
      </c>
      <c r="B660" s="16" t="str">
        <f t="shared" si="111"/>
        <v>626</v>
      </c>
      <c r="C660" s="54">
        <f t="shared" si="109"/>
        <v>626</v>
      </c>
      <c r="D660" s="10"/>
      <c r="E660" s="17"/>
      <c r="F660" s="18"/>
      <c r="G660" s="14"/>
      <c r="H660" s="70"/>
      <c r="I660" s="68"/>
      <c r="J660" s="72"/>
      <c r="K660" s="15" t="str">
        <f t="shared" si="102"/>
        <v/>
      </c>
      <c r="L660" s="57">
        <f t="shared" si="104"/>
        <v>0</v>
      </c>
      <c r="M660" s="79"/>
      <c r="N660" s="58" t="str">
        <f t="shared" si="103"/>
        <v/>
      </c>
      <c r="O660" s="190" t="str">
        <f t="shared" si="105"/>
        <v>Nợ HP</v>
      </c>
      <c r="P660" s="62" t="str">
        <f t="shared" si="106"/>
        <v>Nợ HP</v>
      </c>
      <c r="Q660" s="58">
        <f t="shared" si="110"/>
        <v>658</v>
      </c>
      <c r="R660" s="228" t="str">
        <f t="shared" si="107"/>
        <v>Nợ HP</v>
      </c>
    </row>
    <row r="661" spans="1:19" ht="24.75" customHeight="1">
      <c r="A661" s="54">
        <f t="shared" si="108"/>
        <v>659</v>
      </c>
      <c r="B661" s="16" t="str">
        <f t="shared" si="111"/>
        <v>627</v>
      </c>
      <c r="C661" s="54">
        <f t="shared" si="109"/>
        <v>627</v>
      </c>
      <c r="D661" s="10"/>
      <c r="E661" s="17"/>
      <c r="F661" s="18"/>
      <c r="G661" s="14"/>
      <c r="H661" s="70"/>
      <c r="I661" s="68"/>
      <c r="J661" s="72"/>
      <c r="K661" s="15" t="str">
        <f t="shared" si="102"/>
        <v/>
      </c>
      <c r="L661" s="57">
        <f t="shared" si="104"/>
        <v>0</v>
      </c>
      <c r="M661" s="79"/>
      <c r="N661" s="58" t="str">
        <f t="shared" si="103"/>
        <v/>
      </c>
      <c r="O661" s="190" t="str">
        <f t="shared" si="105"/>
        <v>Nợ HP</v>
      </c>
      <c r="P661" s="62" t="str">
        <f t="shared" si="106"/>
        <v>Nợ HP</v>
      </c>
      <c r="Q661" s="58">
        <f t="shared" si="110"/>
        <v>659</v>
      </c>
      <c r="R661" s="228" t="str">
        <f t="shared" si="107"/>
        <v>Nợ HP</v>
      </c>
      <c r="S661" s="233"/>
    </row>
    <row r="662" spans="1:19" ht="24.75" customHeight="1">
      <c r="A662" s="54">
        <f t="shared" si="108"/>
        <v>660</v>
      </c>
      <c r="B662" s="16" t="str">
        <f t="shared" si="111"/>
        <v>628</v>
      </c>
      <c r="C662" s="54">
        <f t="shared" si="109"/>
        <v>628</v>
      </c>
      <c r="D662" s="10"/>
      <c r="E662" s="17"/>
      <c r="F662" s="18"/>
      <c r="G662" s="14"/>
      <c r="H662" s="70"/>
      <c r="I662" s="68"/>
      <c r="J662" s="72"/>
      <c r="K662" s="15" t="str">
        <f t="shared" si="102"/>
        <v/>
      </c>
      <c r="L662" s="57">
        <f t="shared" si="104"/>
        <v>0</v>
      </c>
      <c r="M662" s="79"/>
      <c r="N662" s="58" t="str">
        <f t="shared" si="103"/>
        <v/>
      </c>
      <c r="O662" s="190" t="str">
        <f t="shared" si="105"/>
        <v>Nợ HP</v>
      </c>
      <c r="P662" s="62" t="str">
        <f t="shared" si="106"/>
        <v>Nợ HP</v>
      </c>
      <c r="Q662" s="58">
        <f t="shared" si="110"/>
        <v>660</v>
      </c>
      <c r="R662" s="228" t="str">
        <f t="shared" si="107"/>
        <v>Nợ HP</v>
      </c>
    </row>
    <row r="663" spans="1:19" ht="24.75" customHeight="1">
      <c r="A663" s="54">
        <f t="shared" si="108"/>
        <v>661</v>
      </c>
      <c r="B663" s="16" t="str">
        <f t="shared" si="111"/>
        <v>629</v>
      </c>
      <c r="C663" s="54">
        <f t="shared" si="109"/>
        <v>629</v>
      </c>
      <c r="D663" s="10"/>
      <c r="E663" s="17"/>
      <c r="F663" s="18"/>
      <c r="G663" s="14"/>
      <c r="H663" s="70"/>
      <c r="I663" s="68"/>
      <c r="J663" s="72"/>
      <c r="K663" s="15" t="str">
        <f t="shared" si="102"/>
        <v/>
      </c>
      <c r="L663" s="57">
        <f t="shared" si="104"/>
        <v>0</v>
      </c>
      <c r="M663" s="79"/>
      <c r="N663" s="58" t="str">
        <f t="shared" si="103"/>
        <v/>
      </c>
      <c r="O663" s="190" t="str">
        <f t="shared" si="105"/>
        <v>Nợ HP</v>
      </c>
      <c r="P663" s="62" t="str">
        <f t="shared" si="106"/>
        <v>Nợ HP</v>
      </c>
      <c r="Q663" s="58">
        <f t="shared" si="110"/>
        <v>661</v>
      </c>
      <c r="R663" s="228" t="str">
        <f t="shared" si="107"/>
        <v>Nợ HP</v>
      </c>
    </row>
    <row r="664" spans="1:19" ht="24.75" customHeight="1">
      <c r="A664" s="54">
        <f t="shared" si="108"/>
        <v>662</v>
      </c>
      <c r="B664" s="16" t="str">
        <f t="shared" si="111"/>
        <v>630</v>
      </c>
      <c r="C664" s="54">
        <f t="shared" si="109"/>
        <v>630</v>
      </c>
      <c r="D664" s="10"/>
      <c r="E664" s="17"/>
      <c r="F664" s="18"/>
      <c r="G664" s="14"/>
      <c r="H664" s="70"/>
      <c r="I664" s="68"/>
      <c r="J664" s="72"/>
      <c r="K664" s="15" t="str">
        <f t="shared" si="102"/>
        <v/>
      </c>
      <c r="L664" s="57">
        <f t="shared" si="104"/>
        <v>0</v>
      </c>
      <c r="M664" s="79"/>
      <c r="N664" s="58" t="str">
        <f t="shared" si="103"/>
        <v/>
      </c>
      <c r="O664" s="190" t="str">
        <f t="shared" si="105"/>
        <v>Nợ HP</v>
      </c>
      <c r="P664" s="62" t="str">
        <f t="shared" si="106"/>
        <v>Nợ HP</v>
      </c>
      <c r="Q664" s="58">
        <f t="shared" si="110"/>
        <v>662</v>
      </c>
      <c r="R664" s="228" t="str">
        <f t="shared" si="107"/>
        <v>Nợ HP</v>
      </c>
    </row>
    <row r="665" spans="1:19" ht="24.75" customHeight="1">
      <c r="A665" s="54">
        <f t="shared" si="108"/>
        <v>663</v>
      </c>
      <c r="B665" s="16" t="str">
        <f t="shared" si="111"/>
        <v>631</v>
      </c>
      <c r="C665" s="54">
        <f t="shared" si="109"/>
        <v>631</v>
      </c>
      <c r="D665" s="10"/>
      <c r="E665" s="17"/>
      <c r="F665" s="18"/>
      <c r="G665" s="14"/>
      <c r="H665" s="70"/>
      <c r="I665" s="68"/>
      <c r="J665" s="72"/>
      <c r="K665" s="15" t="str">
        <f t="shared" si="102"/>
        <v/>
      </c>
      <c r="L665" s="57">
        <f t="shared" si="104"/>
        <v>0</v>
      </c>
      <c r="M665" s="79"/>
      <c r="N665" s="58" t="str">
        <f t="shared" si="103"/>
        <v/>
      </c>
      <c r="O665" s="190" t="str">
        <f t="shared" si="105"/>
        <v>Nợ HP</v>
      </c>
      <c r="P665" s="62" t="str">
        <f t="shared" si="106"/>
        <v>Nợ HP</v>
      </c>
      <c r="Q665" s="58">
        <f t="shared" si="110"/>
        <v>663</v>
      </c>
      <c r="R665" s="228" t="str">
        <f t="shared" si="107"/>
        <v>Nợ HP</v>
      </c>
    </row>
    <row r="666" spans="1:19" ht="24.75" customHeight="1">
      <c r="A666" s="54">
        <f t="shared" si="108"/>
        <v>664</v>
      </c>
      <c r="B666" s="16" t="str">
        <f t="shared" si="111"/>
        <v>632</v>
      </c>
      <c r="C666" s="54">
        <f t="shared" si="109"/>
        <v>632</v>
      </c>
      <c r="D666" s="10"/>
      <c r="E666" s="17"/>
      <c r="F666" s="18"/>
      <c r="G666" s="14"/>
      <c r="H666" s="70"/>
      <c r="I666" s="68"/>
      <c r="J666" s="72"/>
      <c r="K666" s="15" t="str">
        <f t="shared" si="102"/>
        <v/>
      </c>
      <c r="L666" s="57">
        <f t="shared" si="104"/>
        <v>0</v>
      </c>
      <c r="M666" s="79"/>
      <c r="N666" s="58" t="str">
        <f t="shared" si="103"/>
        <v/>
      </c>
      <c r="O666" s="190" t="str">
        <f t="shared" si="105"/>
        <v>Nợ HP</v>
      </c>
      <c r="P666" s="62" t="str">
        <f t="shared" si="106"/>
        <v>Nợ HP</v>
      </c>
      <c r="Q666" s="58">
        <f t="shared" si="110"/>
        <v>664</v>
      </c>
      <c r="R666" s="228" t="str">
        <f t="shared" si="107"/>
        <v>Nợ HP</v>
      </c>
    </row>
    <row r="667" spans="1:19" ht="24.75" customHeight="1">
      <c r="A667" s="54">
        <f t="shared" si="108"/>
        <v>665</v>
      </c>
      <c r="B667" s="16" t="str">
        <f t="shared" si="111"/>
        <v>633</v>
      </c>
      <c r="C667" s="54">
        <f t="shared" si="109"/>
        <v>633</v>
      </c>
      <c r="D667" s="10"/>
      <c r="E667" s="17"/>
      <c r="F667" s="18"/>
      <c r="G667" s="14"/>
      <c r="H667" s="70"/>
      <c r="I667" s="68"/>
      <c r="J667" s="72"/>
      <c r="K667" s="15" t="str">
        <f t="shared" si="102"/>
        <v/>
      </c>
      <c r="L667" s="57">
        <f t="shared" si="104"/>
        <v>0</v>
      </c>
      <c r="M667" s="79"/>
      <c r="N667" s="58" t="str">
        <f t="shared" si="103"/>
        <v/>
      </c>
      <c r="O667" s="190" t="str">
        <f t="shared" si="105"/>
        <v>Nợ HP</v>
      </c>
      <c r="P667" s="62" t="str">
        <f t="shared" si="106"/>
        <v>Nợ HP</v>
      </c>
      <c r="Q667" s="58">
        <f t="shared" si="110"/>
        <v>665</v>
      </c>
      <c r="R667" s="228" t="str">
        <f t="shared" si="107"/>
        <v>Nợ HP</v>
      </c>
    </row>
    <row r="668" spans="1:19" ht="24.75" customHeight="1">
      <c r="A668" s="54">
        <f t="shared" si="108"/>
        <v>666</v>
      </c>
      <c r="B668" s="16" t="str">
        <f t="shared" si="111"/>
        <v>634</v>
      </c>
      <c r="C668" s="54">
        <f t="shared" si="109"/>
        <v>634</v>
      </c>
      <c r="D668" s="10"/>
      <c r="E668" s="17"/>
      <c r="F668" s="18"/>
      <c r="G668" s="14"/>
      <c r="H668" s="70"/>
      <c r="I668" s="68"/>
      <c r="J668" s="72"/>
      <c r="K668" s="15" t="str">
        <f t="shared" si="102"/>
        <v/>
      </c>
      <c r="L668" s="57">
        <f t="shared" si="104"/>
        <v>0</v>
      </c>
      <c r="M668" s="79"/>
      <c r="N668" s="58" t="str">
        <f t="shared" si="103"/>
        <v/>
      </c>
      <c r="O668" s="190" t="str">
        <f t="shared" si="105"/>
        <v>Nợ HP</v>
      </c>
      <c r="P668" s="62" t="str">
        <f t="shared" si="106"/>
        <v>Nợ HP</v>
      </c>
      <c r="Q668" s="58">
        <f t="shared" si="110"/>
        <v>666</v>
      </c>
      <c r="R668" s="228" t="str">
        <f t="shared" si="107"/>
        <v>Nợ HP</v>
      </c>
    </row>
    <row r="669" spans="1:19" ht="24.75" customHeight="1">
      <c r="A669" s="54">
        <f t="shared" si="108"/>
        <v>667</v>
      </c>
      <c r="B669" s="16" t="str">
        <f t="shared" si="111"/>
        <v>635</v>
      </c>
      <c r="C669" s="54">
        <f t="shared" si="109"/>
        <v>635</v>
      </c>
      <c r="D669" s="10"/>
      <c r="E669" s="17"/>
      <c r="F669" s="18"/>
      <c r="G669" s="14"/>
      <c r="H669" s="70"/>
      <c r="I669" s="68"/>
      <c r="J669" s="72"/>
      <c r="K669" s="15" t="str">
        <f t="shared" si="102"/>
        <v/>
      </c>
      <c r="L669" s="57">
        <f t="shared" si="104"/>
        <v>0</v>
      </c>
      <c r="M669" s="79"/>
      <c r="N669" s="58" t="str">
        <f t="shared" si="103"/>
        <v/>
      </c>
      <c r="O669" s="190" t="str">
        <f t="shared" si="105"/>
        <v>Nợ HP</v>
      </c>
      <c r="P669" s="62" t="str">
        <f t="shared" si="106"/>
        <v>Nợ HP</v>
      </c>
      <c r="Q669" s="58">
        <f t="shared" si="110"/>
        <v>667</v>
      </c>
      <c r="R669" s="228" t="str">
        <f t="shared" si="107"/>
        <v>Nợ HP</v>
      </c>
    </row>
    <row r="670" spans="1:19" ht="24.75" customHeight="1">
      <c r="A670" s="54">
        <f t="shared" si="108"/>
        <v>668</v>
      </c>
      <c r="B670" s="16" t="str">
        <f t="shared" si="111"/>
        <v>636</v>
      </c>
      <c r="C670" s="54">
        <f t="shared" si="109"/>
        <v>636</v>
      </c>
      <c r="D670" s="10"/>
      <c r="E670" s="17"/>
      <c r="F670" s="18"/>
      <c r="G670" s="14"/>
      <c r="H670" s="70"/>
      <c r="I670" s="68"/>
      <c r="J670" s="72"/>
      <c r="K670" s="15" t="str">
        <f t="shared" si="102"/>
        <v/>
      </c>
      <c r="L670" s="57">
        <f t="shared" si="104"/>
        <v>0</v>
      </c>
      <c r="M670" s="79"/>
      <c r="N670" s="58" t="str">
        <f t="shared" si="103"/>
        <v/>
      </c>
      <c r="O670" s="190" t="str">
        <f t="shared" si="105"/>
        <v>Nợ HP</v>
      </c>
      <c r="P670" s="62" t="str">
        <f t="shared" si="106"/>
        <v>Nợ HP</v>
      </c>
      <c r="Q670" s="58">
        <f t="shared" si="110"/>
        <v>668</v>
      </c>
      <c r="R670" s="228" t="str">
        <f t="shared" si="107"/>
        <v>Nợ HP</v>
      </c>
    </row>
    <row r="671" spans="1:19" ht="24.75" customHeight="1">
      <c r="A671" s="54">
        <f t="shared" si="108"/>
        <v>669</v>
      </c>
      <c r="B671" s="16" t="str">
        <f t="shared" si="111"/>
        <v>637</v>
      </c>
      <c r="C671" s="54">
        <f t="shared" si="109"/>
        <v>637</v>
      </c>
      <c r="D671" s="10"/>
      <c r="E671" s="17"/>
      <c r="F671" s="18"/>
      <c r="G671" s="14"/>
      <c r="H671" s="70"/>
      <c r="I671" s="68"/>
      <c r="J671" s="72"/>
      <c r="K671" s="15" t="str">
        <f t="shared" si="102"/>
        <v/>
      </c>
      <c r="L671" s="57">
        <f t="shared" si="104"/>
        <v>0</v>
      </c>
      <c r="M671" s="79"/>
      <c r="N671" s="58" t="str">
        <f t="shared" si="103"/>
        <v/>
      </c>
      <c r="O671" s="190" t="str">
        <f t="shared" si="105"/>
        <v>Nợ HP</v>
      </c>
      <c r="P671" s="62" t="str">
        <f t="shared" si="106"/>
        <v>Nợ HP</v>
      </c>
      <c r="Q671" s="58">
        <f t="shared" si="110"/>
        <v>669</v>
      </c>
      <c r="R671" s="228" t="str">
        <f t="shared" si="107"/>
        <v>Nợ HP</v>
      </c>
    </row>
    <row r="672" spans="1:19" ht="24.75" customHeight="1">
      <c r="A672" s="54">
        <f t="shared" si="108"/>
        <v>670</v>
      </c>
      <c r="B672" s="16" t="str">
        <f t="shared" si="111"/>
        <v>638</v>
      </c>
      <c r="C672" s="54">
        <f t="shared" si="109"/>
        <v>638</v>
      </c>
      <c r="D672" s="10"/>
      <c r="E672" s="17"/>
      <c r="F672" s="18"/>
      <c r="G672" s="14"/>
      <c r="H672" s="70"/>
      <c r="I672" s="68"/>
      <c r="J672" s="72"/>
      <c r="K672" s="15" t="str">
        <f t="shared" si="102"/>
        <v/>
      </c>
      <c r="L672" s="57">
        <f t="shared" si="104"/>
        <v>0</v>
      </c>
      <c r="M672" s="79"/>
      <c r="N672" s="58" t="str">
        <f t="shared" si="103"/>
        <v/>
      </c>
      <c r="O672" s="190" t="str">
        <f t="shared" si="105"/>
        <v>Nợ HP</v>
      </c>
      <c r="P672" s="62" t="str">
        <f t="shared" si="106"/>
        <v>Nợ HP</v>
      </c>
      <c r="Q672" s="58">
        <f t="shared" si="110"/>
        <v>670</v>
      </c>
      <c r="R672" s="228" t="str">
        <f t="shared" si="107"/>
        <v>Nợ HP</v>
      </c>
    </row>
    <row r="673" spans="1:18" ht="24.75" customHeight="1">
      <c r="A673" s="54">
        <f t="shared" si="108"/>
        <v>671</v>
      </c>
      <c r="B673" s="16" t="str">
        <f t="shared" si="111"/>
        <v>639</v>
      </c>
      <c r="C673" s="54">
        <f t="shared" si="109"/>
        <v>639</v>
      </c>
      <c r="D673" s="10"/>
      <c r="E673" s="17"/>
      <c r="F673" s="18"/>
      <c r="G673" s="14"/>
      <c r="H673" s="70"/>
      <c r="I673" s="68"/>
      <c r="J673" s="72"/>
      <c r="K673" s="15" t="str">
        <f t="shared" si="102"/>
        <v/>
      </c>
      <c r="L673" s="57">
        <f t="shared" si="104"/>
        <v>0</v>
      </c>
      <c r="M673" s="79"/>
      <c r="N673" s="58" t="str">
        <f t="shared" si="103"/>
        <v/>
      </c>
      <c r="O673" s="190" t="str">
        <f t="shared" si="105"/>
        <v>Nợ HP</v>
      </c>
      <c r="P673" s="62" t="str">
        <f t="shared" si="106"/>
        <v>Nợ HP</v>
      </c>
      <c r="Q673" s="58">
        <f t="shared" si="110"/>
        <v>671</v>
      </c>
      <c r="R673" s="228" t="str">
        <f t="shared" si="107"/>
        <v>Nợ HP</v>
      </c>
    </row>
    <row r="674" spans="1:18" ht="24.75" customHeight="1">
      <c r="A674" s="54">
        <f t="shared" si="108"/>
        <v>672</v>
      </c>
      <c r="B674" s="16" t="str">
        <f t="shared" si="111"/>
        <v>640</v>
      </c>
      <c r="C674" s="54">
        <f t="shared" si="109"/>
        <v>640</v>
      </c>
      <c r="D674" s="10"/>
      <c r="E674" s="17"/>
      <c r="F674" s="18"/>
      <c r="G674" s="14"/>
      <c r="H674" s="70"/>
      <c r="I674" s="68"/>
      <c r="J674" s="72"/>
      <c r="K674" s="15" t="str">
        <f t="shared" si="102"/>
        <v/>
      </c>
      <c r="L674" s="57">
        <f t="shared" si="104"/>
        <v>0</v>
      </c>
      <c r="M674" s="79"/>
      <c r="N674" s="58" t="str">
        <f t="shared" si="103"/>
        <v/>
      </c>
      <c r="O674" s="190" t="str">
        <f t="shared" si="105"/>
        <v>Nợ HP</v>
      </c>
      <c r="P674" s="62" t="str">
        <f t="shared" si="106"/>
        <v>Nợ HP</v>
      </c>
      <c r="Q674" s="58">
        <f t="shared" si="110"/>
        <v>672</v>
      </c>
      <c r="R674" s="228" t="str">
        <f t="shared" si="107"/>
        <v>Nợ HP</v>
      </c>
    </row>
    <row r="675" spans="1:18" ht="24.75" customHeight="1">
      <c r="A675" s="54">
        <f t="shared" si="108"/>
        <v>673</v>
      </c>
      <c r="B675" s="16" t="str">
        <f t="shared" si="111"/>
        <v>641</v>
      </c>
      <c r="C675" s="54">
        <f t="shared" si="109"/>
        <v>641</v>
      </c>
      <c r="D675" s="10"/>
      <c r="E675" s="17"/>
      <c r="F675" s="18"/>
      <c r="G675" s="14"/>
      <c r="H675" s="70"/>
      <c r="I675" s="68"/>
      <c r="J675" s="72"/>
      <c r="K675" s="15" t="str">
        <f t="shared" si="102"/>
        <v/>
      </c>
      <c r="L675" s="57">
        <f t="shared" si="104"/>
        <v>0</v>
      </c>
      <c r="M675" s="79"/>
      <c r="N675" s="58" t="str">
        <f t="shared" si="103"/>
        <v/>
      </c>
      <c r="O675" s="190" t="str">
        <f t="shared" si="105"/>
        <v>Nợ HP</v>
      </c>
      <c r="P675" s="62" t="str">
        <f t="shared" si="106"/>
        <v>Nợ HP</v>
      </c>
      <c r="Q675" s="58">
        <f t="shared" si="110"/>
        <v>673</v>
      </c>
      <c r="R675" s="228" t="str">
        <f t="shared" si="107"/>
        <v>Nợ HP</v>
      </c>
    </row>
    <row r="676" spans="1:18" ht="24.75" customHeight="1">
      <c r="A676" s="54">
        <f t="shared" si="108"/>
        <v>674</v>
      </c>
      <c r="B676" s="16" t="str">
        <f t="shared" si="111"/>
        <v>642</v>
      </c>
      <c r="C676" s="54">
        <f t="shared" si="109"/>
        <v>642</v>
      </c>
      <c r="D676" s="10"/>
      <c r="E676" s="17"/>
      <c r="F676" s="18"/>
      <c r="G676" s="14"/>
      <c r="H676" s="70"/>
      <c r="I676" s="68"/>
      <c r="J676" s="72"/>
      <c r="K676" s="15" t="str">
        <f t="shared" si="102"/>
        <v/>
      </c>
      <c r="L676" s="57">
        <f t="shared" si="104"/>
        <v>0</v>
      </c>
      <c r="M676" s="79"/>
      <c r="N676" s="58" t="str">
        <f t="shared" si="103"/>
        <v/>
      </c>
      <c r="O676" s="190" t="str">
        <f t="shared" si="105"/>
        <v>Nợ HP</v>
      </c>
      <c r="P676" s="62" t="str">
        <f t="shared" si="106"/>
        <v>Nợ HP</v>
      </c>
      <c r="Q676" s="58">
        <f t="shared" si="110"/>
        <v>674</v>
      </c>
      <c r="R676" s="228" t="str">
        <f t="shared" si="107"/>
        <v>Nợ HP</v>
      </c>
    </row>
    <row r="677" spans="1:18" ht="24.75" customHeight="1">
      <c r="A677" s="54">
        <f t="shared" si="108"/>
        <v>675</v>
      </c>
      <c r="B677" s="16" t="str">
        <f t="shared" si="111"/>
        <v>643</v>
      </c>
      <c r="C677" s="54">
        <f t="shared" si="109"/>
        <v>643</v>
      </c>
      <c r="D677" s="10"/>
      <c r="E677" s="17"/>
      <c r="F677" s="18"/>
      <c r="G677" s="14"/>
      <c r="H677" s="70"/>
      <c r="I677" s="68"/>
      <c r="J677" s="72"/>
      <c r="K677" s="15" t="str">
        <f t="shared" si="102"/>
        <v/>
      </c>
      <c r="L677" s="57">
        <f t="shared" si="104"/>
        <v>0</v>
      </c>
      <c r="M677" s="79"/>
      <c r="N677" s="58" t="str">
        <f t="shared" si="103"/>
        <v/>
      </c>
      <c r="O677" s="190" t="str">
        <f t="shared" si="105"/>
        <v>Nợ HP</v>
      </c>
      <c r="P677" s="62" t="str">
        <f t="shared" si="106"/>
        <v>Nợ HP</v>
      </c>
      <c r="Q677" s="58">
        <f t="shared" si="110"/>
        <v>675</v>
      </c>
      <c r="R677" s="228" t="str">
        <f t="shared" si="107"/>
        <v>Nợ HP</v>
      </c>
    </row>
    <row r="678" spans="1:18" ht="24.75" customHeight="1">
      <c r="A678" s="54">
        <f t="shared" si="108"/>
        <v>676</v>
      </c>
      <c r="B678" s="16" t="str">
        <f t="shared" si="111"/>
        <v>644</v>
      </c>
      <c r="C678" s="54">
        <f t="shared" si="109"/>
        <v>644</v>
      </c>
      <c r="D678" s="10"/>
      <c r="E678" s="17"/>
      <c r="F678" s="18"/>
      <c r="G678" s="14"/>
      <c r="H678" s="70"/>
      <c r="I678" s="68"/>
      <c r="J678" s="72"/>
      <c r="K678" s="15" t="str">
        <f t="shared" si="102"/>
        <v/>
      </c>
      <c r="L678" s="57">
        <f t="shared" si="104"/>
        <v>0</v>
      </c>
      <c r="M678" s="79"/>
      <c r="N678" s="58" t="str">
        <f t="shared" si="103"/>
        <v/>
      </c>
      <c r="O678" s="190" t="str">
        <f t="shared" si="105"/>
        <v>Nợ HP</v>
      </c>
      <c r="P678" s="62" t="str">
        <f t="shared" si="106"/>
        <v>Nợ HP</v>
      </c>
      <c r="Q678" s="58">
        <f t="shared" si="110"/>
        <v>676</v>
      </c>
      <c r="R678" s="228" t="str">
        <f t="shared" si="107"/>
        <v>Nợ HP</v>
      </c>
    </row>
    <row r="679" spans="1:18" ht="24.75" customHeight="1">
      <c r="A679" s="54">
        <f t="shared" si="108"/>
        <v>677</v>
      </c>
      <c r="B679" s="16" t="str">
        <f t="shared" si="111"/>
        <v>645</v>
      </c>
      <c r="C679" s="54">
        <f t="shared" si="109"/>
        <v>645</v>
      </c>
      <c r="D679" s="10"/>
      <c r="E679" s="17"/>
      <c r="F679" s="18"/>
      <c r="G679" s="14"/>
      <c r="H679" s="70"/>
      <c r="I679" s="68"/>
      <c r="J679" s="72"/>
      <c r="K679" s="15" t="str">
        <f t="shared" si="102"/>
        <v/>
      </c>
      <c r="L679" s="57">
        <f t="shared" si="104"/>
        <v>0</v>
      </c>
      <c r="M679" s="79"/>
      <c r="N679" s="58" t="str">
        <f t="shared" si="103"/>
        <v/>
      </c>
      <c r="O679" s="190" t="str">
        <f t="shared" si="105"/>
        <v>Nợ HP</v>
      </c>
      <c r="P679" s="62" t="str">
        <f t="shared" si="106"/>
        <v>Nợ HP</v>
      </c>
      <c r="Q679" s="58">
        <f t="shared" si="110"/>
        <v>677</v>
      </c>
      <c r="R679" s="228" t="str">
        <f t="shared" si="107"/>
        <v>Nợ HP</v>
      </c>
    </row>
    <row r="680" spans="1:18" ht="24.75" customHeight="1">
      <c r="A680" s="54">
        <f t="shared" si="108"/>
        <v>678</v>
      </c>
      <c r="B680" s="16" t="str">
        <f t="shared" si="111"/>
        <v>646</v>
      </c>
      <c r="C680" s="54">
        <f t="shared" si="109"/>
        <v>646</v>
      </c>
      <c r="D680" s="10"/>
      <c r="E680" s="17"/>
      <c r="F680" s="18"/>
      <c r="G680" s="14"/>
      <c r="H680" s="70"/>
      <c r="I680" s="68"/>
      <c r="J680" s="72"/>
      <c r="K680" s="15" t="str">
        <f t="shared" si="102"/>
        <v/>
      </c>
      <c r="L680" s="57">
        <f t="shared" si="104"/>
        <v>0</v>
      </c>
      <c r="M680" s="79"/>
      <c r="N680" s="58" t="str">
        <f t="shared" si="103"/>
        <v/>
      </c>
      <c r="O680" s="190" t="str">
        <f t="shared" si="105"/>
        <v>Nợ HP</v>
      </c>
      <c r="P680" s="62" t="str">
        <f t="shared" si="106"/>
        <v>Nợ HP</v>
      </c>
      <c r="Q680" s="58">
        <f t="shared" si="110"/>
        <v>678</v>
      </c>
      <c r="R680" s="228" t="str">
        <f t="shared" si="107"/>
        <v>Nợ HP</v>
      </c>
    </row>
    <row r="681" spans="1:18" ht="24.75" customHeight="1">
      <c r="A681" s="54">
        <f t="shared" si="108"/>
        <v>679</v>
      </c>
      <c r="B681" s="16" t="str">
        <f t="shared" si="111"/>
        <v>647</v>
      </c>
      <c r="C681" s="54">
        <f t="shared" si="109"/>
        <v>647</v>
      </c>
      <c r="D681" s="10"/>
      <c r="E681" s="17"/>
      <c r="F681" s="18"/>
      <c r="G681" s="14"/>
      <c r="H681" s="70"/>
      <c r="I681" s="68"/>
      <c r="J681" s="72"/>
      <c r="K681" s="15" t="str">
        <f t="shared" si="102"/>
        <v/>
      </c>
      <c r="L681" s="57">
        <f t="shared" si="104"/>
        <v>0</v>
      </c>
      <c r="M681" s="79"/>
      <c r="N681" s="58" t="str">
        <f t="shared" si="103"/>
        <v/>
      </c>
      <c r="O681" s="190" t="str">
        <f t="shared" si="105"/>
        <v>Nợ HP</v>
      </c>
      <c r="P681" s="62" t="str">
        <f t="shared" si="106"/>
        <v>Nợ HP</v>
      </c>
      <c r="Q681" s="58">
        <f t="shared" si="110"/>
        <v>679</v>
      </c>
      <c r="R681" s="228" t="str">
        <f t="shared" si="107"/>
        <v>Nợ HP</v>
      </c>
    </row>
    <row r="682" spans="1:18" ht="24.75" customHeight="1">
      <c r="A682" s="54">
        <f t="shared" si="108"/>
        <v>680</v>
      </c>
      <c r="B682" s="16" t="str">
        <f t="shared" si="111"/>
        <v>648</v>
      </c>
      <c r="C682" s="54">
        <f t="shared" si="109"/>
        <v>648</v>
      </c>
      <c r="D682" s="10"/>
      <c r="E682" s="17"/>
      <c r="F682" s="18"/>
      <c r="G682" s="14"/>
      <c r="H682" s="70"/>
      <c r="I682" s="68"/>
      <c r="J682" s="72"/>
      <c r="K682" s="15" t="str">
        <f t="shared" si="102"/>
        <v/>
      </c>
      <c r="L682" s="57">
        <f t="shared" si="104"/>
        <v>0</v>
      </c>
      <c r="M682" s="79"/>
      <c r="N682" s="58" t="str">
        <f t="shared" si="103"/>
        <v/>
      </c>
      <c r="O682" s="190" t="str">
        <f t="shared" si="105"/>
        <v>Nợ HP</v>
      </c>
      <c r="P682" s="62" t="str">
        <f t="shared" si="106"/>
        <v>Nợ HP</v>
      </c>
      <c r="Q682" s="58">
        <f t="shared" si="110"/>
        <v>680</v>
      </c>
      <c r="R682" s="228" t="str">
        <f t="shared" si="107"/>
        <v>Nợ HP</v>
      </c>
    </row>
    <row r="683" spans="1:18" ht="24.75" customHeight="1">
      <c r="A683" s="54">
        <f t="shared" si="108"/>
        <v>681</v>
      </c>
      <c r="B683" s="16" t="str">
        <f t="shared" si="111"/>
        <v>649</v>
      </c>
      <c r="C683" s="54">
        <f t="shared" si="109"/>
        <v>649</v>
      </c>
      <c r="D683" s="10"/>
      <c r="E683" s="17"/>
      <c r="F683" s="18"/>
      <c r="G683" s="14"/>
      <c r="H683" s="70"/>
      <c r="I683" s="68"/>
      <c r="J683" s="72"/>
      <c r="K683" s="15" t="str">
        <f t="shared" si="102"/>
        <v/>
      </c>
      <c r="L683" s="57">
        <f t="shared" si="104"/>
        <v>0</v>
      </c>
      <c r="M683" s="79"/>
      <c r="N683" s="58" t="str">
        <f t="shared" si="103"/>
        <v/>
      </c>
      <c r="O683" s="190" t="str">
        <f t="shared" si="105"/>
        <v>Nợ HP</v>
      </c>
      <c r="P683" s="62" t="str">
        <f t="shared" si="106"/>
        <v>Nợ HP</v>
      </c>
      <c r="Q683" s="58">
        <f t="shared" si="110"/>
        <v>681</v>
      </c>
      <c r="R683" s="228" t="str">
        <f t="shared" si="107"/>
        <v>Nợ HP</v>
      </c>
    </row>
    <row r="684" spans="1:18" ht="24.75" customHeight="1">
      <c r="A684" s="54">
        <f t="shared" si="108"/>
        <v>682</v>
      </c>
      <c r="B684" s="16" t="str">
        <f t="shared" si="111"/>
        <v>650</v>
      </c>
      <c r="C684" s="54">
        <f t="shared" si="109"/>
        <v>650</v>
      </c>
      <c r="D684" s="10"/>
      <c r="E684" s="17"/>
      <c r="F684" s="18"/>
      <c r="G684" s="14"/>
      <c r="H684" s="70"/>
      <c r="I684" s="68"/>
      <c r="J684" s="72"/>
      <c r="K684" s="15" t="str">
        <f t="shared" si="102"/>
        <v/>
      </c>
      <c r="L684" s="57">
        <f t="shared" si="104"/>
        <v>0</v>
      </c>
      <c r="M684" s="79"/>
      <c r="N684" s="58" t="str">
        <f t="shared" si="103"/>
        <v/>
      </c>
      <c r="O684" s="190" t="str">
        <f t="shared" si="105"/>
        <v>Nợ HP</v>
      </c>
      <c r="P684" s="62" t="str">
        <f t="shared" si="106"/>
        <v>Nợ HP</v>
      </c>
      <c r="Q684" s="58">
        <f t="shared" si="110"/>
        <v>682</v>
      </c>
      <c r="R684" s="228" t="str">
        <f t="shared" si="107"/>
        <v>Nợ HP</v>
      </c>
    </row>
    <row r="685" spans="1:18" ht="24.75" customHeight="1">
      <c r="A685" s="54">
        <f t="shared" si="108"/>
        <v>683</v>
      </c>
      <c r="B685" s="16" t="str">
        <f t="shared" si="111"/>
        <v>651</v>
      </c>
      <c r="C685" s="54">
        <f t="shared" si="109"/>
        <v>651</v>
      </c>
      <c r="D685" s="10"/>
      <c r="E685" s="17"/>
      <c r="F685" s="18"/>
      <c r="G685" s="14"/>
      <c r="H685" s="70"/>
      <c r="I685" s="68"/>
      <c r="J685" s="72"/>
      <c r="K685" s="15" t="str">
        <f t="shared" si="102"/>
        <v/>
      </c>
      <c r="L685" s="57">
        <f t="shared" si="104"/>
        <v>0</v>
      </c>
      <c r="M685" s="79"/>
      <c r="N685" s="58" t="str">
        <f t="shared" si="103"/>
        <v/>
      </c>
      <c r="O685" s="190" t="str">
        <f t="shared" si="105"/>
        <v>Nợ HP</v>
      </c>
      <c r="P685" s="62" t="str">
        <f t="shared" si="106"/>
        <v>Nợ HP</v>
      </c>
      <c r="Q685" s="58">
        <f t="shared" si="110"/>
        <v>683</v>
      </c>
      <c r="R685" s="228" t="str">
        <f t="shared" si="107"/>
        <v>Nợ HP</v>
      </c>
    </row>
    <row r="686" spans="1:18" ht="24.75" customHeight="1">
      <c r="A686" s="54">
        <f t="shared" si="108"/>
        <v>684</v>
      </c>
      <c r="B686" s="16" t="str">
        <f t="shared" si="111"/>
        <v>652</v>
      </c>
      <c r="C686" s="54">
        <f t="shared" si="109"/>
        <v>652</v>
      </c>
      <c r="D686" s="10"/>
      <c r="E686" s="17"/>
      <c r="F686" s="18"/>
      <c r="G686" s="14"/>
      <c r="H686" s="70"/>
      <c r="I686" s="68"/>
      <c r="J686" s="72"/>
      <c r="K686" s="15" t="str">
        <f t="shared" si="102"/>
        <v/>
      </c>
      <c r="L686" s="57">
        <f t="shared" si="104"/>
        <v>0</v>
      </c>
      <c r="M686" s="79"/>
      <c r="N686" s="58" t="str">
        <f t="shared" si="103"/>
        <v/>
      </c>
      <c r="O686" s="190" t="str">
        <f t="shared" si="105"/>
        <v>Nợ HP</v>
      </c>
      <c r="P686" s="62" t="str">
        <f t="shared" si="106"/>
        <v>Nợ HP</v>
      </c>
      <c r="Q686" s="58">
        <f t="shared" si="110"/>
        <v>684</v>
      </c>
      <c r="R686" s="228" t="str">
        <f t="shared" si="107"/>
        <v>Nợ HP</v>
      </c>
    </row>
    <row r="687" spans="1:18" ht="24.75" customHeight="1">
      <c r="A687" s="54">
        <f t="shared" si="108"/>
        <v>685</v>
      </c>
      <c r="B687" s="16" t="str">
        <f t="shared" si="111"/>
        <v>653</v>
      </c>
      <c r="C687" s="54">
        <f t="shared" si="109"/>
        <v>653</v>
      </c>
      <c r="D687" s="10"/>
      <c r="E687" s="17"/>
      <c r="F687" s="18"/>
      <c r="G687" s="14"/>
      <c r="H687" s="70"/>
      <c r="I687" s="68"/>
      <c r="J687" s="72"/>
      <c r="K687" s="15" t="str">
        <f t="shared" si="102"/>
        <v/>
      </c>
      <c r="L687" s="57">
        <f t="shared" si="104"/>
        <v>0</v>
      </c>
      <c r="M687" s="79"/>
      <c r="N687" s="58" t="str">
        <f t="shared" si="103"/>
        <v/>
      </c>
      <c r="O687" s="190" t="str">
        <f t="shared" si="105"/>
        <v>Nợ HP</v>
      </c>
      <c r="P687" s="62" t="str">
        <f t="shared" si="106"/>
        <v>Nợ HP</v>
      </c>
      <c r="Q687" s="58">
        <f t="shared" si="110"/>
        <v>685</v>
      </c>
      <c r="R687" s="228" t="str">
        <f t="shared" si="107"/>
        <v>Nợ HP</v>
      </c>
    </row>
    <row r="688" spans="1:18" ht="24.75" customHeight="1">
      <c r="A688" s="54">
        <f t="shared" si="108"/>
        <v>686</v>
      </c>
      <c r="B688" s="16" t="str">
        <f t="shared" si="111"/>
        <v>654</v>
      </c>
      <c r="C688" s="54">
        <f t="shared" si="109"/>
        <v>654</v>
      </c>
      <c r="D688" s="10"/>
      <c r="E688" s="17"/>
      <c r="F688" s="18"/>
      <c r="G688" s="14"/>
      <c r="H688" s="70"/>
      <c r="I688" s="68"/>
      <c r="J688" s="72"/>
      <c r="K688" s="15" t="str">
        <f t="shared" ref="K688:K751" si="112">I688&amp;J688</f>
        <v/>
      </c>
      <c r="L688" s="57">
        <f t="shared" si="104"/>
        <v>0</v>
      </c>
      <c r="M688" s="79"/>
      <c r="N688" s="58" t="str">
        <f t="shared" si="103"/>
        <v/>
      </c>
      <c r="O688" s="190" t="str">
        <f t="shared" si="105"/>
        <v>Nợ HP</v>
      </c>
      <c r="P688" s="62" t="str">
        <f t="shared" si="106"/>
        <v>Nợ HP</v>
      </c>
      <c r="Q688" s="58">
        <f t="shared" si="110"/>
        <v>686</v>
      </c>
      <c r="R688" s="228" t="str">
        <f t="shared" si="107"/>
        <v>Nợ HP</v>
      </c>
    </row>
    <row r="689" spans="1:18" ht="24.75" customHeight="1">
      <c r="A689" s="54">
        <f t="shared" si="108"/>
        <v>687</v>
      </c>
      <c r="B689" s="16" t="str">
        <f t="shared" si="111"/>
        <v>655</v>
      </c>
      <c r="C689" s="54">
        <f t="shared" si="109"/>
        <v>655</v>
      </c>
      <c r="D689" s="10"/>
      <c r="E689" s="17"/>
      <c r="F689" s="18"/>
      <c r="G689" s="14"/>
      <c r="H689" s="70"/>
      <c r="I689" s="68"/>
      <c r="J689" s="72"/>
      <c r="K689" s="15" t="str">
        <f t="shared" si="112"/>
        <v/>
      </c>
      <c r="L689" s="57">
        <f t="shared" si="104"/>
        <v>0</v>
      </c>
      <c r="M689" s="79"/>
      <c r="N689" s="58" t="str">
        <f t="shared" si="103"/>
        <v/>
      </c>
      <c r="O689" s="190" t="str">
        <f t="shared" si="105"/>
        <v>Nợ HP</v>
      </c>
      <c r="P689" s="62" t="str">
        <f t="shared" si="106"/>
        <v>Nợ HP</v>
      </c>
      <c r="Q689" s="58">
        <f t="shared" si="110"/>
        <v>687</v>
      </c>
      <c r="R689" s="228" t="str">
        <f t="shared" si="107"/>
        <v>Nợ HP</v>
      </c>
    </row>
    <row r="690" spans="1:18" ht="24.75" customHeight="1">
      <c r="A690" s="54">
        <f t="shared" si="108"/>
        <v>688</v>
      </c>
      <c r="B690" s="16" t="str">
        <f t="shared" si="111"/>
        <v>656</v>
      </c>
      <c r="C690" s="54">
        <f t="shared" si="109"/>
        <v>656</v>
      </c>
      <c r="D690" s="10"/>
      <c r="E690" s="17"/>
      <c r="F690" s="18"/>
      <c r="G690" s="14"/>
      <c r="H690" s="70"/>
      <c r="I690" s="68"/>
      <c r="J690" s="72"/>
      <c r="K690" s="15" t="str">
        <f t="shared" si="112"/>
        <v/>
      </c>
      <c r="L690" s="57">
        <f t="shared" si="104"/>
        <v>0</v>
      </c>
      <c r="M690" s="79"/>
      <c r="N690" s="58" t="str">
        <f t="shared" si="103"/>
        <v/>
      </c>
      <c r="O690" s="190" t="str">
        <f t="shared" si="105"/>
        <v>Nợ HP</v>
      </c>
      <c r="P690" s="62" t="str">
        <f t="shared" si="106"/>
        <v>Nợ HP</v>
      </c>
      <c r="Q690" s="58">
        <f t="shared" si="110"/>
        <v>688</v>
      </c>
      <c r="R690" s="228" t="str">
        <f t="shared" si="107"/>
        <v>Nợ HP</v>
      </c>
    </row>
    <row r="691" spans="1:18" ht="24.75" customHeight="1">
      <c r="A691" s="54">
        <f t="shared" si="108"/>
        <v>689</v>
      </c>
      <c r="B691" s="16" t="str">
        <f t="shared" si="111"/>
        <v>657</v>
      </c>
      <c r="C691" s="54">
        <f t="shared" si="109"/>
        <v>657</v>
      </c>
      <c r="D691" s="10"/>
      <c r="E691" s="17"/>
      <c r="F691" s="18"/>
      <c r="G691" s="14"/>
      <c r="H691" s="70"/>
      <c r="I691" s="68"/>
      <c r="J691" s="72"/>
      <c r="K691" s="15" t="str">
        <f t="shared" si="112"/>
        <v/>
      </c>
      <c r="L691" s="57">
        <f t="shared" si="104"/>
        <v>0</v>
      </c>
      <c r="M691" s="79"/>
      <c r="N691" s="58" t="str">
        <f t="shared" si="103"/>
        <v/>
      </c>
      <c r="O691" s="190" t="str">
        <f t="shared" si="105"/>
        <v>Nợ HP</v>
      </c>
      <c r="P691" s="62" t="str">
        <f t="shared" si="106"/>
        <v>Nợ HP</v>
      </c>
      <c r="Q691" s="58">
        <f t="shared" si="110"/>
        <v>689</v>
      </c>
      <c r="R691" s="228" t="str">
        <f t="shared" si="107"/>
        <v>Nợ HP</v>
      </c>
    </row>
    <row r="692" spans="1:18" ht="24.75" customHeight="1">
      <c r="A692" s="54">
        <f t="shared" si="108"/>
        <v>690</v>
      </c>
      <c r="B692" s="16" t="str">
        <f t="shared" si="111"/>
        <v>658</v>
      </c>
      <c r="C692" s="54">
        <f t="shared" si="109"/>
        <v>658</v>
      </c>
      <c r="D692" s="10"/>
      <c r="E692" s="17"/>
      <c r="F692" s="18"/>
      <c r="G692" s="14"/>
      <c r="H692" s="70"/>
      <c r="I692" s="68"/>
      <c r="J692" s="72"/>
      <c r="K692" s="15" t="str">
        <f t="shared" si="112"/>
        <v/>
      </c>
      <c r="L692" s="57">
        <f t="shared" si="104"/>
        <v>0</v>
      </c>
      <c r="M692" s="79"/>
      <c r="N692" s="58" t="str">
        <f t="shared" si="103"/>
        <v/>
      </c>
      <c r="O692" s="190" t="str">
        <f t="shared" si="105"/>
        <v>Nợ HP</v>
      </c>
      <c r="P692" s="62" t="str">
        <f t="shared" si="106"/>
        <v>Nợ HP</v>
      </c>
      <c r="Q692" s="58">
        <f t="shared" si="110"/>
        <v>690</v>
      </c>
      <c r="R692" s="228" t="str">
        <f t="shared" si="107"/>
        <v>Nợ HP</v>
      </c>
    </row>
    <row r="693" spans="1:18" ht="24.75" customHeight="1">
      <c r="A693" s="54">
        <f t="shared" si="108"/>
        <v>691</v>
      </c>
      <c r="B693" s="16" t="str">
        <f t="shared" si="111"/>
        <v>659</v>
      </c>
      <c r="C693" s="54">
        <f t="shared" si="109"/>
        <v>659</v>
      </c>
      <c r="D693" s="10"/>
      <c r="E693" s="17"/>
      <c r="F693" s="18"/>
      <c r="G693" s="14"/>
      <c r="H693" s="70"/>
      <c r="I693" s="68"/>
      <c r="J693" s="72"/>
      <c r="K693" s="15" t="str">
        <f t="shared" si="112"/>
        <v/>
      </c>
      <c r="L693" s="57">
        <f t="shared" si="104"/>
        <v>0</v>
      </c>
      <c r="M693" s="79"/>
      <c r="N693" s="58" t="str">
        <f t="shared" si="103"/>
        <v/>
      </c>
      <c r="O693" s="190" t="str">
        <f t="shared" si="105"/>
        <v>Nợ HP</v>
      </c>
      <c r="P693" s="62" t="str">
        <f t="shared" si="106"/>
        <v>Nợ HP</v>
      </c>
      <c r="Q693" s="58">
        <f t="shared" si="110"/>
        <v>691</v>
      </c>
      <c r="R693" s="228" t="str">
        <f t="shared" si="107"/>
        <v>Nợ HP</v>
      </c>
    </row>
    <row r="694" spans="1:18" ht="24.75" customHeight="1">
      <c r="A694" s="54">
        <f t="shared" si="108"/>
        <v>692</v>
      </c>
      <c r="B694" s="16" t="str">
        <f t="shared" si="111"/>
        <v>660</v>
      </c>
      <c r="C694" s="54">
        <f t="shared" si="109"/>
        <v>660</v>
      </c>
      <c r="D694" s="10"/>
      <c r="E694" s="17"/>
      <c r="F694" s="18"/>
      <c r="G694" s="14"/>
      <c r="H694" s="70"/>
      <c r="I694" s="68"/>
      <c r="J694" s="72"/>
      <c r="K694" s="15" t="str">
        <f t="shared" si="112"/>
        <v/>
      </c>
      <c r="L694" s="57">
        <f t="shared" si="104"/>
        <v>0</v>
      </c>
      <c r="M694" s="79"/>
      <c r="N694" s="58" t="str">
        <f t="shared" si="103"/>
        <v/>
      </c>
      <c r="O694" s="190" t="str">
        <f t="shared" si="105"/>
        <v>Nợ HP</v>
      </c>
      <c r="P694" s="62" t="str">
        <f t="shared" si="106"/>
        <v>Nợ HP</v>
      </c>
      <c r="Q694" s="58">
        <f t="shared" si="110"/>
        <v>692</v>
      </c>
      <c r="R694" s="228" t="str">
        <f t="shared" si="107"/>
        <v>Nợ HP</v>
      </c>
    </row>
    <row r="695" spans="1:18" ht="24.75" customHeight="1">
      <c r="A695" s="54">
        <f t="shared" si="108"/>
        <v>693</v>
      </c>
      <c r="B695" s="16" t="str">
        <f t="shared" si="111"/>
        <v>661</v>
      </c>
      <c r="C695" s="54">
        <f t="shared" si="109"/>
        <v>661</v>
      </c>
      <c r="D695" s="10"/>
      <c r="E695" s="17"/>
      <c r="F695" s="18"/>
      <c r="G695" s="14"/>
      <c r="H695" s="70"/>
      <c r="I695" s="68"/>
      <c r="J695" s="72"/>
      <c r="K695" s="15" t="str">
        <f t="shared" si="112"/>
        <v/>
      </c>
      <c r="L695" s="57">
        <f t="shared" si="104"/>
        <v>0</v>
      </c>
      <c r="M695" s="79"/>
      <c r="N695" s="58" t="str">
        <f t="shared" si="103"/>
        <v/>
      </c>
      <c r="O695" s="190" t="str">
        <f t="shared" si="105"/>
        <v>Nợ HP</v>
      </c>
      <c r="P695" s="62" t="str">
        <f t="shared" si="106"/>
        <v>Nợ HP</v>
      </c>
      <c r="Q695" s="58">
        <f t="shared" si="110"/>
        <v>693</v>
      </c>
      <c r="R695" s="228" t="str">
        <f t="shared" si="107"/>
        <v>Nợ HP</v>
      </c>
    </row>
    <row r="696" spans="1:18" ht="24.75" customHeight="1">
      <c r="A696" s="54">
        <f t="shared" si="108"/>
        <v>694</v>
      </c>
      <c r="B696" s="16" t="str">
        <f t="shared" si="111"/>
        <v>662</v>
      </c>
      <c r="C696" s="54">
        <f t="shared" si="109"/>
        <v>662</v>
      </c>
      <c r="D696" s="10"/>
      <c r="E696" s="17"/>
      <c r="F696" s="18"/>
      <c r="G696" s="14"/>
      <c r="H696" s="70"/>
      <c r="I696" s="68"/>
      <c r="J696" s="72"/>
      <c r="K696" s="15" t="str">
        <f t="shared" si="112"/>
        <v/>
      </c>
      <c r="L696" s="57">
        <f t="shared" si="104"/>
        <v>0</v>
      </c>
      <c r="M696" s="79"/>
      <c r="N696" s="58" t="str">
        <f t="shared" si="103"/>
        <v/>
      </c>
      <c r="O696" s="190" t="str">
        <f t="shared" si="105"/>
        <v>Nợ HP</v>
      </c>
      <c r="P696" s="62" t="str">
        <f t="shared" si="106"/>
        <v>Nợ HP</v>
      </c>
      <c r="Q696" s="58">
        <f t="shared" si="110"/>
        <v>694</v>
      </c>
      <c r="R696" s="228" t="str">
        <f t="shared" si="107"/>
        <v>Nợ HP</v>
      </c>
    </row>
    <row r="697" spans="1:18" ht="24.75" customHeight="1">
      <c r="A697" s="54">
        <f t="shared" si="108"/>
        <v>695</v>
      </c>
      <c r="B697" s="16" t="str">
        <f t="shared" si="111"/>
        <v>663</v>
      </c>
      <c r="C697" s="54">
        <f t="shared" si="109"/>
        <v>663</v>
      </c>
      <c r="D697" s="10"/>
      <c r="E697" s="17"/>
      <c r="F697" s="18"/>
      <c r="G697" s="14"/>
      <c r="H697" s="70"/>
      <c r="I697" s="68"/>
      <c r="J697" s="72"/>
      <c r="K697" s="15" t="str">
        <f t="shared" si="112"/>
        <v/>
      </c>
      <c r="L697" s="57">
        <f t="shared" si="104"/>
        <v>0</v>
      </c>
      <c r="M697" s="79"/>
      <c r="N697" s="58" t="str">
        <f t="shared" ref="N697:N760" si="113">IF(M697&lt;&gt;0,"Học Ghép","")</f>
        <v/>
      </c>
      <c r="O697" s="190" t="str">
        <f t="shared" si="105"/>
        <v>Nợ HP</v>
      </c>
      <c r="P697" s="62" t="str">
        <f t="shared" si="106"/>
        <v>Nợ HP</v>
      </c>
      <c r="Q697" s="58">
        <f t="shared" si="110"/>
        <v>695</v>
      </c>
      <c r="R697" s="228" t="str">
        <f t="shared" si="107"/>
        <v>Nợ HP</v>
      </c>
    </row>
    <row r="698" spans="1:18" ht="24.75" customHeight="1">
      <c r="A698" s="54">
        <f t="shared" si="108"/>
        <v>696</v>
      </c>
      <c r="B698" s="16" t="str">
        <f t="shared" si="111"/>
        <v>664</v>
      </c>
      <c r="C698" s="54">
        <f t="shared" si="109"/>
        <v>664</v>
      </c>
      <c r="D698" s="10"/>
      <c r="E698" s="17"/>
      <c r="F698" s="18"/>
      <c r="G698" s="14"/>
      <c r="H698" s="70"/>
      <c r="I698" s="68"/>
      <c r="J698" s="72"/>
      <c r="K698" s="15" t="str">
        <f t="shared" si="112"/>
        <v/>
      </c>
      <c r="L698" s="57">
        <f t="shared" si="104"/>
        <v>0</v>
      </c>
      <c r="M698" s="79"/>
      <c r="N698" s="58" t="str">
        <f t="shared" si="113"/>
        <v/>
      </c>
      <c r="O698" s="190" t="str">
        <f t="shared" si="105"/>
        <v>Nợ HP</v>
      </c>
      <c r="P698" s="62" t="str">
        <f t="shared" si="106"/>
        <v>Nợ HP</v>
      </c>
      <c r="Q698" s="58">
        <f t="shared" si="110"/>
        <v>696</v>
      </c>
      <c r="R698" s="228" t="str">
        <f t="shared" si="107"/>
        <v>Nợ HP</v>
      </c>
    </row>
    <row r="699" spans="1:18" ht="24.75" customHeight="1">
      <c r="A699" s="54">
        <f t="shared" si="108"/>
        <v>697</v>
      </c>
      <c r="B699" s="16" t="str">
        <f t="shared" si="111"/>
        <v>665</v>
      </c>
      <c r="C699" s="54">
        <f t="shared" si="109"/>
        <v>665</v>
      </c>
      <c r="D699" s="10"/>
      <c r="E699" s="17"/>
      <c r="F699" s="18"/>
      <c r="G699" s="14"/>
      <c r="H699" s="70"/>
      <c r="I699" s="68"/>
      <c r="J699" s="72"/>
      <c r="K699" s="15" t="str">
        <f t="shared" si="112"/>
        <v/>
      </c>
      <c r="L699" s="57">
        <f t="shared" si="104"/>
        <v>0</v>
      </c>
      <c r="M699" s="79"/>
      <c r="N699" s="58" t="str">
        <f t="shared" si="113"/>
        <v/>
      </c>
      <c r="O699" s="190" t="str">
        <f t="shared" si="105"/>
        <v>Nợ HP</v>
      </c>
      <c r="P699" s="62" t="str">
        <f t="shared" si="106"/>
        <v>Nợ HP</v>
      </c>
      <c r="Q699" s="58">
        <f t="shared" si="110"/>
        <v>697</v>
      </c>
      <c r="R699" s="228" t="str">
        <f t="shared" si="107"/>
        <v>Nợ HP</v>
      </c>
    </row>
    <row r="700" spans="1:18" ht="24.75" customHeight="1">
      <c r="A700" s="54">
        <f t="shared" si="108"/>
        <v>698</v>
      </c>
      <c r="B700" s="16" t="str">
        <f t="shared" si="111"/>
        <v>666</v>
      </c>
      <c r="C700" s="54">
        <f t="shared" si="109"/>
        <v>666</v>
      </c>
      <c r="D700" s="10"/>
      <c r="E700" s="17"/>
      <c r="F700" s="18"/>
      <c r="G700" s="14"/>
      <c r="H700" s="70"/>
      <c r="I700" s="68"/>
      <c r="J700" s="72"/>
      <c r="K700" s="15" t="str">
        <f t="shared" si="112"/>
        <v/>
      </c>
      <c r="L700" s="57">
        <f t="shared" si="104"/>
        <v>0</v>
      </c>
      <c r="M700" s="79"/>
      <c r="N700" s="58" t="str">
        <f t="shared" si="113"/>
        <v/>
      </c>
      <c r="O700" s="190" t="str">
        <f t="shared" si="105"/>
        <v>Nợ HP</v>
      </c>
      <c r="P700" s="62" t="str">
        <f t="shared" si="106"/>
        <v>Nợ HP</v>
      </c>
      <c r="Q700" s="58">
        <f t="shared" si="110"/>
        <v>698</v>
      </c>
      <c r="R700" s="228" t="str">
        <f t="shared" si="107"/>
        <v>Nợ HP</v>
      </c>
    </row>
    <row r="701" spans="1:18" ht="24.75" customHeight="1">
      <c r="A701" s="54">
        <f t="shared" si="108"/>
        <v>699</v>
      </c>
      <c r="B701" s="16" t="str">
        <f t="shared" si="111"/>
        <v>667</v>
      </c>
      <c r="C701" s="54">
        <f t="shared" si="109"/>
        <v>667</v>
      </c>
      <c r="D701" s="10"/>
      <c r="E701" s="17"/>
      <c r="F701" s="18"/>
      <c r="G701" s="14"/>
      <c r="H701" s="70"/>
      <c r="I701" s="68"/>
      <c r="J701" s="72"/>
      <c r="K701" s="15" t="str">
        <f t="shared" si="112"/>
        <v/>
      </c>
      <c r="L701" s="57">
        <f t="shared" si="104"/>
        <v>0</v>
      </c>
      <c r="M701" s="79"/>
      <c r="N701" s="58" t="str">
        <f t="shared" si="113"/>
        <v/>
      </c>
      <c r="O701" s="190" t="str">
        <f t="shared" si="105"/>
        <v>Nợ HP</v>
      </c>
      <c r="P701" s="62" t="str">
        <f t="shared" si="106"/>
        <v>Nợ HP</v>
      </c>
      <c r="Q701" s="58">
        <f t="shared" si="110"/>
        <v>699</v>
      </c>
      <c r="R701" s="228" t="str">
        <f t="shared" si="107"/>
        <v>Nợ HP</v>
      </c>
    </row>
    <row r="702" spans="1:18" ht="24.75" customHeight="1">
      <c r="A702" s="54">
        <f t="shared" si="108"/>
        <v>700</v>
      </c>
      <c r="B702" s="16" t="str">
        <f t="shared" si="111"/>
        <v>668</v>
      </c>
      <c r="C702" s="54">
        <f t="shared" si="109"/>
        <v>668</v>
      </c>
      <c r="D702" s="10"/>
      <c r="E702" s="17"/>
      <c r="F702" s="18"/>
      <c r="G702" s="14"/>
      <c r="H702" s="70"/>
      <c r="I702" s="68"/>
      <c r="J702" s="72"/>
      <c r="K702" s="15" t="str">
        <f t="shared" si="112"/>
        <v/>
      </c>
      <c r="L702" s="57">
        <f t="shared" si="104"/>
        <v>0</v>
      </c>
      <c r="M702" s="79"/>
      <c r="N702" s="58" t="str">
        <f t="shared" si="113"/>
        <v/>
      </c>
      <c r="O702" s="190" t="str">
        <f t="shared" si="105"/>
        <v>Nợ HP</v>
      </c>
      <c r="P702" s="62" t="str">
        <f t="shared" si="106"/>
        <v>Nợ HP</v>
      </c>
      <c r="Q702" s="58">
        <f t="shared" si="110"/>
        <v>700</v>
      </c>
      <c r="R702" s="228" t="str">
        <f t="shared" si="107"/>
        <v>Nợ HP</v>
      </c>
    </row>
    <row r="703" spans="1:18" ht="24.75" customHeight="1">
      <c r="A703" s="54">
        <f t="shared" si="108"/>
        <v>701</v>
      </c>
      <c r="B703" s="16" t="str">
        <f t="shared" si="111"/>
        <v>669</v>
      </c>
      <c r="C703" s="54">
        <f t="shared" si="109"/>
        <v>669</v>
      </c>
      <c r="D703" s="10"/>
      <c r="E703" s="17"/>
      <c r="F703" s="18"/>
      <c r="G703" s="14"/>
      <c r="H703" s="70"/>
      <c r="I703" s="68"/>
      <c r="J703" s="72"/>
      <c r="K703" s="15" t="str">
        <f t="shared" si="112"/>
        <v/>
      </c>
      <c r="L703" s="57">
        <f t="shared" si="104"/>
        <v>0</v>
      </c>
      <c r="M703" s="79"/>
      <c r="N703" s="58" t="str">
        <f t="shared" si="113"/>
        <v/>
      </c>
      <c r="O703" s="190" t="str">
        <f t="shared" si="105"/>
        <v>Nợ HP</v>
      </c>
      <c r="P703" s="62" t="str">
        <f t="shared" si="106"/>
        <v>Nợ HP</v>
      </c>
      <c r="Q703" s="58">
        <f t="shared" si="110"/>
        <v>701</v>
      </c>
      <c r="R703" s="228" t="str">
        <f t="shared" si="107"/>
        <v>Nợ HP</v>
      </c>
    </row>
    <row r="704" spans="1:18" ht="24.75" customHeight="1">
      <c r="A704" s="54">
        <f t="shared" si="108"/>
        <v>702</v>
      </c>
      <c r="B704" s="16" t="str">
        <f t="shared" si="111"/>
        <v>670</v>
      </c>
      <c r="C704" s="54">
        <f t="shared" si="109"/>
        <v>670</v>
      </c>
      <c r="D704" s="10"/>
      <c r="E704" s="17"/>
      <c r="F704" s="18"/>
      <c r="G704" s="14"/>
      <c r="H704" s="70"/>
      <c r="I704" s="68"/>
      <c r="J704" s="72"/>
      <c r="K704" s="15" t="str">
        <f t="shared" si="112"/>
        <v/>
      </c>
      <c r="L704" s="57">
        <f t="shared" si="104"/>
        <v>0</v>
      </c>
      <c r="M704" s="79"/>
      <c r="N704" s="58" t="str">
        <f t="shared" si="113"/>
        <v/>
      </c>
      <c r="O704" s="190" t="str">
        <f t="shared" si="105"/>
        <v>Nợ HP</v>
      </c>
      <c r="P704" s="62" t="str">
        <f t="shared" si="106"/>
        <v>Nợ HP</v>
      </c>
      <c r="Q704" s="58">
        <f t="shared" si="110"/>
        <v>702</v>
      </c>
      <c r="R704" s="228" t="str">
        <f t="shared" si="107"/>
        <v>Nợ HP</v>
      </c>
    </row>
    <row r="705" spans="1:18" ht="24.75" customHeight="1">
      <c r="A705" s="54">
        <f t="shared" si="108"/>
        <v>703</v>
      </c>
      <c r="B705" s="16" t="str">
        <f t="shared" si="111"/>
        <v>671</v>
      </c>
      <c r="C705" s="54">
        <f t="shared" si="109"/>
        <v>671</v>
      </c>
      <c r="D705" s="10"/>
      <c r="E705" s="17"/>
      <c r="F705" s="18"/>
      <c r="G705" s="14"/>
      <c r="H705" s="70"/>
      <c r="I705" s="68"/>
      <c r="J705" s="72"/>
      <c r="K705" s="15" t="str">
        <f t="shared" si="112"/>
        <v/>
      </c>
      <c r="L705" s="57">
        <f t="shared" si="104"/>
        <v>0</v>
      </c>
      <c r="M705" s="79"/>
      <c r="N705" s="58" t="str">
        <f t="shared" si="113"/>
        <v/>
      </c>
      <c r="O705" s="190" t="str">
        <f t="shared" si="105"/>
        <v>Nợ HP</v>
      </c>
      <c r="P705" s="62" t="str">
        <f t="shared" si="106"/>
        <v>Nợ HP</v>
      </c>
      <c r="Q705" s="58">
        <f t="shared" si="110"/>
        <v>703</v>
      </c>
      <c r="R705" s="228" t="str">
        <f t="shared" si="107"/>
        <v>Nợ HP</v>
      </c>
    </row>
    <row r="706" spans="1:18" ht="24.75" customHeight="1">
      <c r="A706" s="54">
        <f t="shared" si="108"/>
        <v>704</v>
      </c>
      <c r="B706" s="16" t="str">
        <f t="shared" si="111"/>
        <v>672</v>
      </c>
      <c r="C706" s="54">
        <f t="shared" si="109"/>
        <v>672</v>
      </c>
      <c r="D706" s="10"/>
      <c r="E706" s="17"/>
      <c r="F706" s="18"/>
      <c r="G706" s="14"/>
      <c r="H706" s="70"/>
      <c r="I706" s="68"/>
      <c r="J706" s="72"/>
      <c r="K706" s="15" t="str">
        <f t="shared" si="112"/>
        <v/>
      </c>
      <c r="L706" s="57">
        <f t="shared" si="104"/>
        <v>0</v>
      </c>
      <c r="M706" s="79"/>
      <c r="N706" s="58" t="str">
        <f t="shared" si="113"/>
        <v/>
      </c>
      <c r="O706" s="190" t="str">
        <f t="shared" si="105"/>
        <v>Nợ HP</v>
      </c>
      <c r="P706" s="62" t="str">
        <f t="shared" si="106"/>
        <v>Nợ HP</v>
      </c>
      <c r="Q706" s="58">
        <f t="shared" si="110"/>
        <v>704</v>
      </c>
      <c r="R706" s="228" t="str">
        <f t="shared" si="107"/>
        <v>Nợ HP</v>
      </c>
    </row>
    <row r="707" spans="1:18" ht="24.75" customHeight="1">
      <c r="A707" s="54">
        <f t="shared" si="108"/>
        <v>705</v>
      </c>
      <c r="B707" s="16" t="str">
        <f t="shared" si="111"/>
        <v>673</v>
      </c>
      <c r="C707" s="54">
        <f t="shared" si="109"/>
        <v>673</v>
      </c>
      <c r="D707" s="10"/>
      <c r="E707" s="17"/>
      <c r="F707" s="18"/>
      <c r="G707" s="14"/>
      <c r="H707" s="70"/>
      <c r="I707" s="68"/>
      <c r="J707" s="72"/>
      <c r="K707" s="15" t="str">
        <f t="shared" si="112"/>
        <v/>
      </c>
      <c r="L707" s="57">
        <f t="shared" ref="L707:L770" si="114">COUNTIF($D$3:$D$1049,D707)</f>
        <v>0</v>
      </c>
      <c r="M707" s="79"/>
      <c r="N707" s="58" t="str">
        <f t="shared" si="113"/>
        <v/>
      </c>
      <c r="O707" s="190" t="str">
        <f t="shared" si="105"/>
        <v>Nợ HP</v>
      </c>
      <c r="P707" s="62" t="str">
        <f t="shared" si="106"/>
        <v>Nợ HP</v>
      </c>
      <c r="Q707" s="58">
        <f t="shared" si="110"/>
        <v>705</v>
      </c>
      <c r="R707" s="228" t="str">
        <f t="shared" si="107"/>
        <v>Nợ HP</v>
      </c>
    </row>
    <row r="708" spans="1:18" ht="24.75" customHeight="1">
      <c r="A708" s="54">
        <f t="shared" si="108"/>
        <v>706</v>
      </c>
      <c r="B708" s="16" t="str">
        <f t="shared" si="111"/>
        <v>674</v>
      </c>
      <c r="C708" s="54">
        <f t="shared" si="109"/>
        <v>674</v>
      </c>
      <c r="D708" s="10"/>
      <c r="E708" s="17"/>
      <c r="F708" s="18"/>
      <c r="G708" s="14"/>
      <c r="H708" s="70"/>
      <c r="I708" s="68"/>
      <c r="J708" s="72"/>
      <c r="K708" s="15" t="str">
        <f t="shared" si="112"/>
        <v/>
      </c>
      <c r="L708" s="57">
        <f t="shared" si="114"/>
        <v>0</v>
      </c>
      <c r="M708" s="79"/>
      <c r="N708" s="58" t="str">
        <f t="shared" si="113"/>
        <v/>
      </c>
      <c r="O708" s="190" t="str">
        <f t="shared" ref="O708:O771" si="115">R708</f>
        <v>Nợ HP</v>
      </c>
      <c r="P708" s="62" t="str">
        <f t="shared" ref="P708:P771" si="116">IF(M708&lt;&gt;0,M708,O708)</f>
        <v>Nợ HP</v>
      </c>
      <c r="Q708" s="58">
        <f t="shared" si="110"/>
        <v>706</v>
      </c>
      <c r="R708" s="228" t="str">
        <f t="shared" ref="R708:R771" si="117">IF(OR(ISNA(S708),S708=""),"Nợ HP","")</f>
        <v>Nợ HP</v>
      </c>
    </row>
    <row r="709" spans="1:18" ht="24.75" customHeight="1">
      <c r="A709" s="54">
        <f t="shared" ref="A709:A772" si="118">A708+1</f>
        <v>707</v>
      </c>
      <c r="B709" s="16" t="str">
        <f t="shared" si="111"/>
        <v>675</v>
      </c>
      <c r="C709" s="54">
        <f t="shared" ref="C709:C772" si="119">IF(H709&lt;&gt;H708,1,C708+1)</f>
        <v>675</v>
      </c>
      <c r="D709" s="10"/>
      <c r="E709" s="17"/>
      <c r="F709" s="18"/>
      <c r="G709" s="14"/>
      <c r="H709" s="70"/>
      <c r="I709" s="68"/>
      <c r="J709" s="72"/>
      <c r="K709" s="15" t="str">
        <f t="shared" si="112"/>
        <v/>
      </c>
      <c r="L709" s="57">
        <f t="shared" si="114"/>
        <v>0</v>
      </c>
      <c r="M709" s="79"/>
      <c r="N709" s="58" t="str">
        <f t="shared" si="113"/>
        <v/>
      </c>
      <c r="O709" s="190" t="str">
        <f t="shared" si="115"/>
        <v>Nợ HP</v>
      </c>
      <c r="P709" s="62" t="str">
        <f t="shared" si="116"/>
        <v>Nợ HP</v>
      </c>
      <c r="Q709" s="58">
        <f t="shared" ref="Q709:Q772" si="120">Q708+1</f>
        <v>707</v>
      </c>
      <c r="R709" s="228" t="str">
        <f t="shared" si="117"/>
        <v>Nợ HP</v>
      </c>
    </row>
    <row r="710" spans="1:18" ht="24.75" customHeight="1">
      <c r="A710" s="54">
        <f t="shared" si="118"/>
        <v>708</v>
      </c>
      <c r="B710" s="16" t="str">
        <f t="shared" si="111"/>
        <v>676</v>
      </c>
      <c r="C710" s="54">
        <f t="shared" si="119"/>
        <v>676</v>
      </c>
      <c r="D710" s="10"/>
      <c r="E710" s="17"/>
      <c r="F710" s="18"/>
      <c r="G710" s="14"/>
      <c r="H710" s="70"/>
      <c r="I710" s="68"/>
      <c r="J710" s="72"/>
      <c r="K710" s="15" t="str">
        <f t="shared" si="112"/>
        <v/>
      </c>
      <c r="L710" s="57">
        <f t="shared" si="114"/>
        <v>0</v>
      </c>
      <c r="M710" s="79"/>
      <c r="N710" s="58" t="str">
        <f t="shared" si="113"/>
        <v/>
      </c>
      <c r="O710" s="190" t="str">
        <f t="shared" si="115"/>
        <v>Nợ HP</v>
      </c>
      <c r="P710" s="62" t="str">
        <f t="shared" si="116"/>
        <v>Nợ HP</v>
      </c>
      <c r="Q710" s="58">
        <f t="shared" si="120"/>
        <v>708</v>
      </c>
      <c r="R710" s="228" t="str">
        <f t="shared" si="117"/>
        <v>Nợ HP</v>
      </c>
    </row>
    <row r="711" spans="1:18" ht="24.75" customHeight="1">
      <c r="A711" s="54">
        <f t="shared" si="118"/>
        <v>709</v>
      </c>
      <c r="B711" s="16" t="str">
        <f t="shared" si="111"/>
        <v>677</v>
      </c>
      <c r="C711" s="54">
        <f t="shared" si="119"/>
        <v>677</v>
      </c>
      <c r="D711" s="10"/>
      <c r="E711" s="17"/>
      <c r="F711" s="18"/>
      <c r="G711" s="14"/>
      <c r="H711" s="70"/>
      <c r="I711" s="68"/>
      <c r="J711" s="72"/>
      <c r="K711" s="15" t="str">
        <f t="shared" si="112"/>
        <v/>
      </c>
      <c r="L711" s="57">
        <f t="shared" si="114"/>
        <v>0</v>
      </c>
      <c r="M711" s="79"/>
      <c r="N711" s="58" t="str">
        <f t="shared" si="113"/>
        <v/>
      </c>
      <c r="O711" s="190" t="str">
        <f t="shared" si="115"/>
        <v>Nợ HP</v>
      </c>
      <c r="P711" s="62" t="str">
        <f t="shared" si="116"/>
        <v>Nợ HP</v>
      </c>
      <c r="Q711" s="58">
        <f t="shared" si="120"/>
        <v>709</v>
      </c>
      <c r="R711" s="228" t="str">
        <f t="shared" si="117"/>
        <v>Nợ HP</v>
      </c>
    </row>
    <row r="712" spans="1:18" ht="24.75" customHeight="1">
      <c r="A712" s="54">
        <f t="shared" si="118"/>
        <v>710</v>
      </c>
      <c r="B712" s="16" t="str">
        <f t="shared" si="111"/>
        <v>678</v>
      </c>
      <c r="C712" s="54">
        <f t="shared" si="119"/>
        <v>678</v>
      </c>
      <c r="D712" s="10"/>
      <c r="E712" s="17"/>
      <c r="F712" s="18"/>
      <c r="G712" s="14"/>
      <c r="H712" s="70"/>
      <c r="I712" s="68"/>
      <c r="J712" s="72"/>
      <c r="K712" s="15" t="str">
        <f t="shared" si="112"/>
        <v/>
      </c>
      <c r="L712" s="57">
        <f t="shared" si="114"/>
        <v>0</v>
      </c>
      <c r="M712" s="79"/>
      <c r="N712" s="58" t="str">
        <f t="shared" si="113"/>
        <v/>
      </c>
      <c r="O712" s="190" t="str">
        <f t="shared" si="115"/>
        <v>Nợ HP</v>
      </c>
      <c r="P712" s="62" t="str">
        <f t="shared" si="116"/>
        <v>Nợ HP</v>
      </c>
      <c r="Q712" s="58">
        <f t="shared" si="120"/>
        <v>710</v>
      </c>
      <c r="R712" s="228" t="str">
        <f t="shared" si="117"/>
        <v>Nợ HP</v>
      </c>
    </row>
    <row r="713" spans="1:18" ht="24.75" customHeight="1">
      <c r="A713" s="54">
        <f t="shared" si="118"/>
        <v>711</v>
      </c>
      <c r="B713" s="16" t="str">
        <f t="shared" si="111"/>
        <v>679</v>
      </c>
      <c r="C713" s="54">
        <f t="shared" si="119"/>
        <v>679</v>
      </c>
      <c r="D713" s="10"/>
      <c r="E713" s="17"/>
      <c r="F713" s="18"/>
      <c r="G713" s="14"/>
      <c r="H713" s="70"/>
      <c r="I713" s="68"/>
      <c r="J713" s="72"/>
      <c r="K713" s="15" t="str">
        <f t="shared" si="112"/>
        <v/>
      </c>
      <c r="L713" s="57">
        <f t="shared" si="114"/>
        <v>0</v>
      </c>
      <c r="M713" s="79"/>
      <c r="N713" s="58" t="str">
        <f t="shared" si="113"/>
        <v/>
      </c>
      <c r="O713" s="190" t="str">
        <f t="shared" si="115"/>
        <v>Nợ HP</v>
      </c>
      <c r="P713" s="62" t="str">
        <f t="shared" si="116"/>
        <v>Nợ HP</v>
      </c>
      <c r="Q713" s="58">
        <f t="shared" si="120"/>
        <v>711</v>
      </c>
      <c r="R713" s="228" t="str">
        <f t="shared" si="117"/>
        <v>Nợ HP</v>
      </c>
    </row>
    <row r="714" spans="1:18" ht="24.75" customHeight="1">
      <c r="A714" s="54">
        <f t="shared" si="118"/>
        <v>712</v>
      </c>
      <c r="B714" s="16" t="str">
        <f t="shared" ref="B714:B777" si="121">J714&amp;TEXT(C714,"00")</f>
        <v>680</v>
      </c>
      <c r="C714" s="54">
        <f t="shared" si="119"/>
        <v>680</v>
      </c>
      <c r="D714" s="10"/>
      <c r="E714" s="17"/>
      <c r="F714" s="18"/>
      <c r="G714" s="14"/>
      <c r="H714" s="70"/>
      <c r="I714" s="68"/>
      <c r="J714" s="72"/>
      <c r="K714" s="15" t="str">
        <f t="shared" si="112"/>
        <v/>
      </c>
      <c r="L714" s="57">
        <f t="shared" si="114"/>
        <v>0</v>
      </c>
      <c r="M714" s="79"/>
      <c r="N714" s="58" t="str">
        <f t="shared" si="113"/>
        <v/>
      </c>
      <c r="O714" s="190" t="str">
        <f t="shared" si="115"/>
        <v>Nợ HP</v>
      </c>
      <c r="P714" s="62" t="str">
        <f t="shared" si="116"/>
        <v>Nợ HP</v>
      </c>
      <c r="Q714" s="58">
        <f t="shared" si="120"/>
        <v>712</v>
      </c>
      <c r="R714" s="228" t="str">
        <f t="shared" si="117"/>
        <v>Nợ HP</v>
      </c>
    </row>
    <row r="715" spans="1:18" ht="24.75" customHeight="1">
      <c r="A715" s="54">
        <f t="shared" si="118"/>
        <v>713</v>
      </c>
      <c r="B715" s="16" t="str">
        <f t="shared" si="121"/>
        <v>681</v>
      </c>
      <c r="C715" s="54">
        <f t="shared" si="119"/>
        <v>681</v>
      </c>
      <c r="D715" s="10"/>
      <c r="E715" s="17"/>
      <c r="F715" s="18"/>
      <c r="G715" s="14"/>
      <c r="H715" s="70"/>
      <c r="I715" s="68"/>
      <c r="J715" s="72"/>
      <c r="K715" s="15" t="str">
        <f t="shared" si="112"/>
        <v/>
      </c>
      <c r="L715" s="57">
        <f t="shared" si="114"/>
        <v>0</v>
      </c>
      <c r="M715" s="79"/>
      <c r="N715" s="58" t="str">
        <f t="shared" si="113"/>
        <v/>
      </c>
      <c r="O715" s="190" t="str">
        <f t="shared" si="115"/>
        <v>Nợ HP</v>
      </c>
      <c r="P715" s="62" t="str">
        <f t="shared" si="116"/>
        <v>Nợ HP</v>
      </c>
      <c r="Q715" s="58">
        <f t="shared" si="120"/>
        <v>713</v>
      </c>
      <c r="R715" s="228" t="str">
        <f t="shared" si="117"/>
        <v>Nợ HP</v>
      </c>
    </row>
    <row r="716" spans="1:18" ht="24.75" customHeight="1">
      <c r="A716" s="54">
        <f t="shared" si="118"/>
        <v>714</v>
      </c>
      <c r="B716" s="16" t="str">
        <f t="shared" si="121"/>
        <v>682</v>
      </c>
      <c r="C716" s="54">
        <f t="shared" si="119"/>
        <v>682</v>
      </c>
      <c r="D716" s="10"/>
      <c r="E716" s="17"/>
      <c r="F716" s="18"/>
      <c r="G716" s="14"/>
      <c r="H716" s="70"/>
      <c r="I716" s="68"/>
      <c r="J716" s="72"/>
      <c r="K716" s="15" t="str">
        <f t="shared" si="112"/>
        <v/>
      </c>
      <c r="L716" s="57">
        <f t="shared" si="114"/>
        <v>0</v>
      </c>
      <c r="M716" s="79"/>
      <c r="N716" s="58" t="str">
        <f t="shared" si="113"/>
        <v/>
      </c>
      <c r="O716" s="190" t="str">
        <f t="shared" si="115"/>
        <v>Nợ HP</v>
      </c>
      <c r="P716" s="62" t="str">
        <f t="shared" si="116"/>
        <v>Nợ HP</v>
      </c>
      <c r="Q716" s="58">
        <f t="shared" si="120"/>
        <v>714</v>
      </c>
      <c r="R716" s="228" t="str">
        <f t="shared" si="117"/>
        <v>Nợ HP</v>
      </c>
    </row>
    <row r="717" spans="1:18" ht="24.75" customHeight="1">
      <c r="A717" s="54">
        <f t="shared" si="118"/>
        <v>715</v>
      </c>
      <c r="B717" s="16" t="str">
        <f t="shared" si="121"/>
        <v>683</v>
      </c>
      <c r="C717" s="54">
        <f t="shared" si="119"/>
        <v>683</v>
      </c>
      <c r="D717" s="10"/>
      <c r="E717" s="17"/>
      <c r="F717" s="18"/>
      <c r="G717" s="14"/>
      <c r="H717" s="70"/>
      <c r="I717" s="68"/>
      <c r="J717" s="72"/>
      <c r="K717" s="15" t="str">
        <f t="shared" si="112"/>
        <v/>
      </c>
      <c r="L717" s="57">
        <f t="shared" si="114"/>
        <v>0</v>
      </c>
      <c r="M717" s="79"/>
      <c r="N717" s="58" t="str">
        <f t="shared" si="113"/>
        <v/>
      </c>
      <c r="O717" s="190" t="str">
        <f t="shared" si="115"/>
        <v>Nợ HP</v>
      </c>
      <c r="P717" s="62" t="str">
        <f t="shared" si="116"/>
        <v>Nợ HP</v>
      </c>
      <c r="Q717" s="58">
        <f t="shared" si="120"/>
        <v>715</v>
      </c>
      <c r="R717" s="228" t="str">
        <f t="shared" si="117"/>
        <v>Nợ HP</v>
      </c>
    </row>
    <row r="718" spans="1:18" ht="24.75" customHeight="1">
      <c r="A718" s="54">
        <f t="shared" si="118"/>
        <v>716</v>
      </c>
      <c r="B718" s="16" t="str">
        <f t="shared" si="121"/>
        <v>684</v>
      </c>
      <c r="C718" s="54">
        <f t="shared" si="119"/>
        <v>684</v>
      </c>
      <c r="D718" s="10"/>
      <c r="E718" s="17"/>
      <c r="F718" s="18"/>
      <c r="G718" s="14"/>
      <c r="H718" s="70"/>
      <c r="I718" s="68"/>
      <c r="J718" s="72"/>
      <c r="K718" s="15" t="str">
        <f t="shared" si="112"/>
        <v/>
      </c>
      <c r="L718" s="57">
        <f t="shared" si="114"/>
        <v>0</v>
      </c>
      <c r="M718" s="79"/>
      <c r="N718" s="58" t="str">
        <f t="shared" si="113"/>
        <v/>
      </c>
      <c r="O718" s="190" t="str">
        <f t="shared" si="115"/>
        <v>Nợ HP</v>
      </c>
      <c r="P718" s="62" t="str">
        <f t="shared" si="116"/>
        <v>Nợ HP</v>
      </c>
      <c r="Q718" s="58">
        <f t="shared" si="120"/>
        <v>716</v>
      </c>
      <c r="R718" s="228" t="str">
        <f t="shared" si="117"/>
        <v>Nợ HP</v>
      </c>
    </row>
    <row r="719" spans="1:18" ht="24.75" customHeight="1">
      <c r="A719" s="54">
        <f t="shared" si="118"/>
        <v>717</v>
      </c>
      <c r="B719" s="16" t="str">
        <f t="shared" si="121"/>
        <v>685</v>
      </c>
      <c r="C719" s="54">
        <f t="shared" si="119"/>
        <v>685</v>
      </c>
      <c r="D719" s="10"/>
      <c r="E719" s="17"/>
      <c r="F719" s="18"/>
      <c r="G719" s="14"/>
      <c r="H719" s="70"/>
      <c r="I719" s="68"/>
      <c r="J719" s="72"/>
      <c r="K719" s="15" t="str">
        <f t="shared" si="112"/>
        <v/>
      </c>
      <c r="L719" s="57">
        <f t="shared" si="114"/>
        <v>0</v>
      </c>
      <c r="M719" s="79"/>
      <c r="N719" s="58" t="str">
        <f t="shared" si="113"/>
        <v/>
      </c>
      <c r="O719" s="190" t="str">
        <f t="shared" si="115"/>
        <v>Nợ HP</v>
      </c>
      <c r="P719" s="62" t="str">
        <f t="shared" si="116"/>
        <v>Nợ HP</v>
      </c>
      <c r="Q719" s="58">
        <f t="shared" si="120"/>
        <v>717</v>
      </c>
      <c r="R719" s="228" t="str">
        <f t="shared" si="117"/>
        <v>Nợ HP</v>
      </c>
    </row>
    <row r="720" spans="1:18" ht="24.75" customHeight="1">
      <c r="A720" s="54">
        <f t="shared" si="118"/>
        <v>718</v>
      </c>
      <c r="B720" s="16" t="str">
        <f t="shared" si="121"/>
        <v>686</v>
      </c>
      <c r="C720" s="54">
        <f t="shared" si="119"/>
        <v>686</v>
      </c>
      <c r="D720" s="10"/>
      <c r="E720" s="17"/>
      <c r="F720" s="18"/>
      <c r="G720" s="14"/>
      <c r="H720" s="70"/>
      <c r="I720" s="68"/>
      <c r="J720" s="72"/>
      <c r="K720" s="15" t="str">
        <f t="shared" si="112"/>
        <v/>
      </c>
      <c r="L720" s="57">
        <f t="shared" si="114"/>
        <v>0</v>
      </c>
      <c r="M720" s="79"/>
      <c r="N720" s="58" t="str">
        <f t="shared" si="113"/>
        <v/>
      </c>
      <c r="O720" s="190" t="str">
        <f t="shared" si="115"/>
        <v>Nợ HP</v>
      </c>
      <c r="P720" s="62" t="str">
        <f t="shared" si="116"/>
        <v>Nợ HP</v>
      </c>
      <c r="Q720" s="58">
        <f t="shared" si="120"/>
        <v>718</v>
      </c>
      <c r="R720" s="228" t="str">
        <f t="shared" si="117"/>
        <v>Nợ HP</v>
      </c>
    </row>
    <row r="721" spans="1:18" ht="24.75" customHeight="1">
      <c r="A721" s="54">
        <f t="shared" si="118"/>
        <v>719</v>
      </c>
      <c r="B721" s="16" t="str">
        <f t="shared" si="121"/>
        <v>687</v>
      </c>
      <c r="C721" s="54">
        <f t="shared" si="119"/>
        <v>687</v>
      </c>
      <c r="D721" s="10"/>
      <c r="E721" s="17"/>
      <c r="F721" s="18"/>
      <c r="G721" s="14"/>
      <c r="H721" s="70"/>
      <c r="I721" s="68"/>
      <c r="J721" s="72"/>
      <c r="K721" s="15" t="str">
        <f t="shared" si="112"/>
        <v/>
      </c>
      <c r="L721" s="57">
        <f t="shared" si="114"/>
        <v>0</v>
      </c>
      <c r="M721" s="79"/>
      <c r="N721" s="58" t="str">
        <f t="shared" si="113"/>
        <v/>
      </c>
      <c r="O721" s="190" t="str">
        <f t="shared" si="115"/>
        <v>Nợ HP</v>
      </c>
      <c r="P721" s="62" t="str">
        <f t="shared" si="116"/>
        <v>Nợ HP</v>
      </c>
      <c r="Q721" s="58">
        <f t="shared" si="120"/>
        <v>719</v>
      </c>
      <c r="R721" s="228" t="str">
        <f t="shared" si="117"/>
        <v>Nợ HP</v>
      </c>
    </row>
    <row r="722" spans="1:18" ht="24.75" customHeight="1">
      <c r="A722" s="54">
        <f t="shared" si="118"/>
        <v>720</v>
      </c>
      <c r="B722" s="16" t="str">
        <f t="shared" si="121"/>
        <v>688</v>
      </c>
      <c r="C722" s="54">
        <f t="shared" si="119"/>
        <v>688</v>
      </c>
      <c r="D722" s="10"/>
      <c r="E722" s="17"/>
      <c r="F722" s="18"/>
      <c r="G722" s="14"/>
      <c r="H722" s="70"/>
      <c r="I722" s="68"/>
      <c r="J722" s="72"/>
      <c r="K722" s="15" t="str">
        <f t="shared" si="112"/>
        <v/>
      </c>
      <c r="L722" s="57">
        <f t="shared" si="114"/>
        <v>0</v>
      </c>
      <c r="M722" s="79"/>
      <c r="N722" s="58" t="str">
        <f t="shared" si="113"/>
        <v/>
      </c>
      <c r="O722" s="190" t="str">
        <f t="shared" si="115"/>
        <v>Nợ HP</v>
      </c>
      <c r="P722" s="62" t="str">
        <f t="shared" si="116"/>
        <v>Nợ HP</v>
      </c>
      <c r="Q722" s="58">
        <f t="shared" si="120"/>
        <v>720</v>
      </c>
      <c r="R722" s="228" t="str">
        <f t="shared" si="117"/>
        <v>Nợ HP</v>
      </c>
    </row>
    <row r="723" spans="1:18" ht="24.75" customHeight="1">
      <c r="A723" s="54">
        <f t="shared" si="118"/>
        <v>721</v>
      </c>
      <c r="B723" s="16" t="str">
        <f t="shared" si="121"/>
        <v>689</v>
      </c>
      <c r="C723" s="54">
        <f t="shared" si="119"/>
        <v>689</v>
      </c>
      <c r="D723" s="10"/>
      <c r="E723" s="17"/>
      <c r="F723" s="18"/>
      <c r="G723" s="14"/>
      <c r="H723" s="70"/>
      <c r="I723" s="68"/>
      <c r="J723" s="72"/>
      <c r="K723" s="15" t="str">
        <f t="shared" si="112"/>
        <v/>
      </c>
      <c r="L723" s="57">
        <f t="shared" si="114"/>
        <v>0</v>
      </c>
      <c r="M723" s="79"/>
      <c r="N723" s="58" t="str">
        <f t="shared" si="113"/>
        <v/>
      </c>
      <c r="O723" s="190" t="str">
        <f t="shared" si="115"/>
        <v>Nợ HP</v>
      </c>
      <c r="P723" s="62" t="str">
        <f t="shared" si="116"/>
        <v>Nợ HP</v>
      </c>
      <c r="Q723" s="58">
        <f t="shared" si="120"/>
        <v>721</v>
      </c>
      <c r="R723" s="228" t="str">
        <f t="shared" si="117"/>
        <v>Nợ HP</v>
      </c>
    </row>
    <row r="724" spans="1:18" ht="24.75" customHeight="1">
      <c r="A724" s="54">
        <f t="shared" si="118"/>
        <v>722</v>
      </c>
      <c r="B724" s="16" t="str">
        <f t="shared" si="121"/>
        <v>690</v>
      </c>
      <c r="C724" s="54">
        <f t="shared" si="119"/>
        <v>690</v>
      </c>
      <c r="D724" s="10"/>
      <c r="E724" s="17"/>
      <c r="F724" s="18"/>
      <c r="G724" s="14"/>
      <c r="H724" s="70"/>
      <c r="I724" s="68"/>
      <c r="J724" s="72"/>
      <c r="K724" s="15" t="str">
        <f t="shared" si="112"/>
        <v/>
      </c>
      <c r="L724" s="57">
        <f t="shared" si="114"/>
        <v>0</v>
      </c>
      <c r="M724" s="79"/>
      <c r="N724" s="58" t="str">
        <f t="shared" si="113"/>
        <v/>
      </c>
      <c r="O724" s="190" t="str">
        <f t="shared" si="115"/>
        <v>Nợ HP</v>
      </c>
      <c r="P724" s="62" t="str">
        <f t="shared" si="116"/>
        <v>Nợ HP</v>
      </c>
      <c r="Q724" s="58">
        <f t="shared" si="120"/>
        <v>722</v>
      </c>
      <c r="R724" s="228" t="str">
        <f t="shared" si="117"/>
        <v>Nợ HP</v>
      </c>
    </row>
    <row r="725" spans="1:18" ht="24.75" customHeight="1">
      <c r="A725" s="54">
        <f t="shared" si="118"/>
        <v>723</v>
      </c>
      <c r="B725" s="16" t="str">
        <f t="shared" si="121"/>
        <v>691</v>
      </c>
      <c r="C725" s="54">
        <f t="shared" si="119"/>
        <v>691</v>
      </c>
      <c r="D725" s="10"/>
      <c r="E725" s="17"/>
      <c r="F725" s="18"/>
      <c r="G725" s="14"/>
      <c r="H725" s="70"/>
      <c r="I725" s="68"/>
      <c r="J725" s="72"/>
      <c r="K725" s="15" t="str">
        <f t="shared" si="112"/>
        <v/>
      </c>
      <c r="L725" s="57">
        <f t="shared" si="114"/>
        <v>0</v>
      </c>
      <c r="M725" s="79"/>
      <c r="N725" s="58" t="str">
        <f t="shared" si="113"/>
        <v/>
      </c>
      <c r="O725" s="190" t="str">
        <f t="shared" si="115"/>
        <v>Nợ HP</v>
      </c>
      <c r="P725" s="62" t="str">
        <f t="shared" si="116"/>
        <v>Nợ HP</v>
      </c>
      <c r="Q725" s="58">
        <f t="shared" si="120"/>
        <v>723</v>
      </c>
      <c r="R725" s="228" t="str">
        <f t="shared" si="117"/>
        <v>Nợ HP</v>
      </c>
    </row>
    <row r="726" spans="1:18" ht="24.75" customHeight="1">
      <c r="A726" s="54">
        <f t="shared" si="118"/>
        <v>724</v>
      </c>
      <c r="B726" s="16" t="str">
        <f t="shared" si="121"/>
        <v>692</v>
      </c>
      <c r="C726" s="54">
        <f t="shared" si="119"/>
        <v>692</v>
      </c>
      <c r="D726" s="10"/>
      <c r="E726" s="17"/>
      <c r="F726" s="18"/>
      <c r="G726" s="14"/>
      <c r="H726" s="70"/>
      <c r="I726" s="68"/>
      <c r="J726" s="72"/>
      <c r="K726" s="15" t="str">
        <f t="shared" si="112"/>
        <v/>
      </c>
      <c r="L726" s="57">
        <f t="shared" si="114"/>
        <v>0</v>
      </c>
      <c r="M726" s="79"/>
      <c r="N726" s="58" t="str">
        <f t="shared" si="113"/>
        <v/>
      </c>
      <c r="O726" s="190" t="str">
        <f t="shared" si="115"/>
        <v>Nợ HP</v>
      </c>
      <c r="P726" s="62" t="str">
        <f t="shared" si="116"/>
        <v>Nợ HP</v>
      </c>
      <c r="Q726" s="58">
        <f t="shared" si="120"/>
        <v>724</v>
      </c>
      <c r="R726" s="228" t="str">
        <f t="shared" si="117"/>
        <v>Nợ HP</v>
      </c>
    </row>
    <row r="727" spans="1:18" ht="24.75" customHeight="1">
      <c r="A727" s="54">
        <f t="shared" si="118"/>
        <v>725</v>
      </c>
      <c r="B727" s="16" t="str">
        <f t="shared" si="121"/>
        <v>693</v>
      </c>
      <c r="C727" s="54">
        <f t="shared" si="119"/>
        <v>693</v>
      </c>
      <c r="D727" s="10"/>
      <c r="E727" s="17"/>
      <c r="F727" s="18"/>
      <c r="G727" s="14"/>
      <c r="H727" s="70"/>
      <c r="I727" s="68"/>
      <c r="J727" s="72"/>
      <c r="K727" s="15" t="str">
        <f t="shared" si="112"/>
        <v/>
      </c>
      <c r="L727" s="57">
        <f t="shared" si="114"/>
        <v>0</v>
      </c>
      <c r="M727" s="79"/>
      <c r="N727" s="58" t="str">
        <f t="shared" si="113"/>
        <v/>
      </c>
      <c r="O727" s="190" t="str">
        <f t="shared" si="115"/>
        <v>Nợ HP</v>
      </c>
      <c r="P727" s="62" t="str">
        <f t="shared" si="116"/>
        <v>Nợ HP</v>
      </c>
      <c r="Q727" s="58">
        <f t="shared" si="120"/>
        <v>725</v>
      </c>
      <c r="R727" s="228" t="str">
        <f t="shared" si="117"/>
        <v>Nợ HP</v>
      </c>
    </row>
    <row r="728" spans="1:18" ht="24.75" customHeight="1">
      <c r="A728" s="54">
        <f t="shared" si="118"/>
        <v>726</v>
      </c>
      <c r="B728" s="16" t="str">
        <f t="shared" si="121"/>
        <v>694</v>
      </c>
      <c r="C728" s="54">
        <f t="shared" si="119"/>
        <v>694</v>
      </c>
      <c r="D728" s="10"/>
      <c r="E728" s="17"/>
      <c r="F728" s="18"/>
      <c r="G728" s="14"/>
      <c r="H728" s="70"/>
      <c r="I728" s="68"/>
      <c r="J728" s="72"/>
      <c r="K728" s="15" t="str">
        <f t="shared" si="112"/>
        <v/>
      </c>
      <c r="L728" s="57">
        <f t="shared" si="114"/>
        <v>0</v>
      </c>
      <c r="M728" s="79"/>
      <c r="N728" s="58" t="str">
        <f t="shared" si="113"/>
        <v/>
      </c>
      <c r="O728" s="190" t="str">
        <f t="shared" si="115"/>
        <v>Nợ HP</v>
      </c>
      <c r="P728" s="62" t="str">
        <f t="shared" si="116"/>
        <v>Nợ HP</v>
      </c>
      <c r="Q728" s="58">
        <f t="shared" si="120"/>
        <v>726</v>
      </c>
      <c r="R728" s="228" t="str">
        <f t="shared" si="117"/>
        <v>Nợ HP</v>
      </c>
    </row>
    <row r="729" spans="1:18" ht="24.75" customHeight="1">
      <c r="A729" s="54">
        <f t="shared" si="118"/>
        <v>727</v>
      </c>
      <c r="B729" s="16" t="str">
        <f t="shared" si="121"/>
        <v>695</v>
      </c>
      <c r="C729" s="54">
        <f t="shared" si="119"/>
        <v>695</v>
      </c>
      <c r="D729" s="10"/>
      <c r="E729" s="17"/>
      <c r="F729" s="18"/>
      <c r="G729" s="14"/>
      <c r="H729" s="70"/>
      <c r="I729" s="68"/>
      <c r="J729" s="72"/>
      <c r="K729" s="15" t="str">
        <f t="shared" si="112"/>
        <v/>
      </c>
      <c r="L729" s="57">
        <f t="shared" si="114"/>
        <v>0</v>
      </c>
      <c r="M729" s="79"/>
      <c r="N729" s="58" t="str">
        <f t="shared" si="113"/>
        <v/>
      </c>
      <c r="O729" s="190" t="str">
        <f t="shared" si="115"/>
        <v>Nợ HP</v>
      </c>
      <c r="P729" s="62" t="str">
        <f t="shared" si="116"/>
        <v>Nợ HP</v>
      </c>
      <c r="Q729" s="58">
        <f t="shared" si="120"/>
        <v>727</v>
      </c>
      <c r="R729" s="228" t="str">
        <f t="shared" si="117"/>
        <v>Nợ HP</v>
      </c>
    </row>
    <row r="730" spans="1:18" ht="24.75" customHeight="1">
      <c r="A730" s="54">
        <f t="shared" si="118"/>
        <v>728</v>
      </c>
      <c r="B730" s="16" t="str">
        <f t="shared" si="121"/>
        <v>696</v>
      </c>
      <c r="C730" s="54">
        <f t="shared" si="119"/>
        <v>696</v>
      </c>
      <c r="D730" s="10"/>
      <c r="E730" s="17"/>
      <c r="F730" s="18"/>
      <c r="G730" s="14"/>
      <c r="H730" s="70"/>
      <c r="I730" s="68"/>
      <c r="J730" s="72"/>
      <c r="K730" s="15" t="str">
        <f t="shared" si="112"/>
        <v/>
      </c>
      <c r="L730" s="57">
        <f t="shared" si="114"/>
        <v>0</v>
      </c>
      <c r="M730" s="79"/>
      <c r="N730" s="58" t="str">
        <f t="shared" si="113"/>
        <v/>
      </c>
      <c r="O730" s="190" t="str">
        <f t="shared" si="115"/>
        <v>Nợ HP</v>
      </c>
      <c r="P730" s="62" t="str">
        <f t="shared" si="116"/>
        <v>Nợ HP</v>
      </c>
      <c r="Q730" s="58">
        <f t="shared" si="120"/>
        <v>728</v>
      </c>
      <c r="R730" s="228" t="str">
        <f t="shared" si="117"/>
        <v>Nợ HP</v>
      </c>
    </row>
    <row r="731" spans="1:18" ht="24.75" customHeight="1">
      <c r="A731" s="54">
        <f t="shared" si="118"/>
        <v>729</v>
      </c>
      <c r="B731" s="16" t="str">
        <f t="shared" si="121"/>
        <v>697</v>
      </c>
      <c r="C731" s="54">
        <f t="shared" si="119"/>
        <v>697</v>
      </c>
      <c r="D731" s="10"/>
      <c r="E731" s="17"/>
      <c r="F731" s="18"/>
      <c r="G731" s="14"/>
      <c r="H731" s="70"/>
      <c r="I731" s="68"/>
      <c r="J731" s="72"/>
      <c r="K731" s="15" t="str">
        <f t="shared" si="112"/>
        <v/>
      </c>
      <c r="L731" s="57">
        <f t="shared" si="114"/>
        <v>0</v>
      </c>
      <c r="M731" s="79"/>
      <c r="N731" s="58" t="str">
        <f t="shared" si="113"/>
        <v/>
      </c>
      <c r="O731" s="190" t="str">
        <f t="shared" si="115"/>
        <v>Nợ HP</v>
      </c>
      <c r="P731" s="62" t="str">
        <f t="shared" si="116"/>
        <v>Nợ HP</v>
      </c>
      <c r="Q731" s="58">
        <f t="shared" si="120"/>
        <v>729</v>
      </c>
      <c r="R731" s="228" t="str">
        <f t="shared" si="117"/>
        <v>Nợ HP</v>
      </c>
    </row>
    <row r="732" spans="1:18" ht="24.75" customHeight="1">
      <c r="A732" s="54">
        <f t="shared" si="118"/>
        <v>730</v>
      </c>
      <c r="B732" s="16" t="str">
        <f t="shared" si="121"/>
        <v>698</v>
      </c>
      <c r="C732" s="54">
        <f t="shared" si="119"/>
        <v>698</v>
      </c>
      <c r="D732" s="10"/>
      <c r="E732" s="17"/>
      <c r="F732" s="18"/>
      <c r="G732" s="14"/>
      <c r="H732" s="70"/>
      <c r="I732" s="68"/>
      <c r="J732" s="72"/>
      <c r="K732" s="15" t="str">
        <f t="shared" si="112"/>
        <v/>
      </c>
      <c r="L732" s="57">
        <f t="shared" si="114"/>
        <v>0</v>
      </c>
      <c r="M732" s="79"/>
      <c r="N732" s="58" t="str">
        <f t="shared" si="113"/>
        <v/>
      </c>
      <c r="O732" s="190" t="str">
        <f t="shared" si="115"/>
        <v>Nợ HP</v>
      </c>
      <c r="P732" s="62" t="str">
        <f t="shared" si="116"/>
        <v>Nợ HP</v>
      </c>
      <c r="Q732" s="58">
        <f t="shared" si="120"/>
        <v>730</v>
      </c>
      <c r="R732" s="228" t="str">
        <f t="shared" si="117"/>
        <v>Nợ HP</v>
      </c>
    </row>
    <row r="733" spans="1:18" ht="24.75" customHeight="1">
      <c r="A733" s="54">
        <f t="shared" si="118"/>
        <v>731</v>
      </c>
      <c r="B733" s="16" t="str">
        <f t="shared" si="121"/>
        <v>699</v>
      </c>
      <c r="C733" s="54">
        <f t="shared" si="119"/>
        <v>699</v>
      </c>
      <c r="D733" s="10"/>
      <c r="E733" s="17"/>
      <c r="F733" s="18"/>
      <c r="G733" s="14"/>
      <c r="H733" s="70"/>
      <c r="I733" s="68"/>
      <c r="J733" s="72"/>
      <c r="K733" s="15" t="str">
        <f t="shared" si="112"/>
        <v/>
      </c>
      <c r="L733" s="57">
        <f t="shared" si="114"/>
        <v>0</v>
      </c>
      <c r="M733" s="79"/>
      <c r="N733" s="58" t="str">
        <f t="shared" si="113"/>
        <v/>
      </c>
      <c r="O733" s="190" t="str">
        <f t="shared" si="115"/>
        <v>Nợ HP</v>
      </c>
      <c r="P733" s="62" t="str">
        <f t="shared" si="116"/>
        <v>Nợ HP</v>
      </c>
      <c r="Q733" s="58">
        <f t="shared" si="120"/>
        <v>731</v>
      </c>
      <c r="R733" s="228" t="str">
        <f t="shared" si="117"/>
        <v>Nợ HP</v>
      </c>
    </row>
    <row r="734" spans="1:18" ht="24.75" customHeight="1">
      <c r="A734" s="54">
        <f t="shared" si="118"/>
        <v>732</v>
      </c>
      <c r="B734" s="16" t="str">
        <f t="shared" si="121"/>
        <v>700</v>
      </c>
      <c r="C734" s="54">
        <f t="shared" si="119"/>
        <v>700</v>
      </c>
      <c r="D734" s="10"/>
      <c r="E734" s="17"/>
      <c r="F734" s="18"/>
      <c r="G734" s="14"/>
      <c r="H734" s="70"/>
      <c r="I734" s="68"/>
      <c r="J734" s="72"/>
      <c r="K734" s="15" t="str">
        <f t="shared" si="112"/>
        <v/>
      </c>
      <c r="L734" s="57">
        <f t="shared" si="114"/>
        <v>0</v>
      </c>
      <c r="M734" s="79"/>
      <c r="N734" s="58" t="str">
        <f t="shared" si="113"/>
        <v/>
      </c>
      <c r="O734" s="190" t="str">
        <f t="shared" si="115"/>
        <v>Nợ HP</v>
      </c>
      <c r="P734" s="62" t="str">
        <f t="shared" si="116"/>
        <v>Nợ HP</v>
      </c>
      <c r="Q734" s="58">
        <f t="shared" si="120"/>
        <v>732</v>
      </c>
      <c r="R734" s="228" t="str">
        <f t="shared" si="117"/>
        <v>Nợ HP</v>
      </c>
    </row>
    <row r="735" spans="1:18" ht="24.75" customHeight="1">
      <c r="A735" s="54">
        <f t="shared" si="118"/>
        <v>733</v>
      </c>
      <c r="B735" s="16" t="str">
        <f t="shared" si="121"/>
        <v>701</v>
      </c>
      <c r="C735" s="54">
        <f t="shared" si="119"/>
        <v>701</v>
      </c>
      <c r="D735" s="10"/>
      <c r="E735" s="17"/>
      <c r="F735" s="18"/>
      <c r="G735" s="14"/>
      <c r="H735" s="70"/>
      <c r="I735" s="68"/>
      <c r="J735" s="72"/>
      <c r="K735" s="15" t="str">
        <f t="shared" si="112"/>
        <v/>
      </c>
      <c r="L735" s="57">
        <f t="shared" si="114"/>
        <v>0</v>
      </c>
      <c r="M735" s="79"/>
      <c r="N735" s="58" t="str">
        <f t="shared" si="113"/>
        <v/>
      </c>
      <c r="O735" s="190" t="str">
        <f t="shared" si="115"/>
        <v>Nợ HP</v>
      </c>
      <c r="P735" s="62" t="str">
        <f t="shared" si="116"/>
        <v>Nợ HP</v>
      </c>
      <c r="Q735" s="58">
        <f t="shared" si="120"/>
        <v>733</v>
      </c>
      <c r="R735" s="228" t="str">
        <f t="shared" si="117"/>
        <v>Nợ HP</v>
      </c>
    </row>
    <row r="736" spans="1:18" ht="24.75" customHeight="1">
      <c r="A736" s="54">
        <f t="shared" si="118"/>
        <v>734</v>
      </c>
      <c r="B736" s="16" t="str">
        <f t="shared" si="121"/>
        <v>702</v>
      </c>
      <c r="C736" s="54">
        <f t="shared" si="119"/>
        <v>702</v>
      </c>
      <c r="D736" s="10"/>
      <c r="E736" s="17"/>
      <c r="F736" s="18"/>
      <c r="G736" s="14"/>
      <c r="H736" s="70"/>
      <c r="I736" s="68"/>
      <c r="J736" s="72"/>
      <c r="K736" s="15" t="str">
        <f t="shared" si="112"/>
        <v/>
      </c>
      <c r="L736" s="57">
        <f t="shared" si="114"/>
        <v>0</v>
      </c>
      <c r="M736" s="79"/>
      <c r="N736" s="58" t="str">
        <f t="shared" si="113"/>
        <v/>
      </c>
      <c r="O736" s="190" t="str">
        <f t="shared" si="115"/>
        <v>Nợ HP</v>
      </c>
      <c r="P736" s="62" t="str">
        <f t="shared" si="116"/>
        <v>Nợ HP</v>
      </c>
      <c r="Q736" s="58">
        <f t="shared" si="120"/>
        <v>734</v>
      </c>
      <c r="R736" s="228" t="str">
        <f t="shared" si="117"/>
        <v>Nợ HP</v>
      </c>
    </row>
    <row r="737" spans="1:18" ht="24.75" customHeight="1">
      <c r="A737" s="54">
        <f t="shared" si="118"/>
        <v>735</v>
      </c>
      <c r="B737" s="16" t="str">
        <f t="shared" si="121"/>
        <v>703</v>
      </c>
      <c r="C737" s="54">
        <f t="shared" si="119"/>
        <v>703</v>
      </c>
      <c r="D737" s="10"/>
      <c r="E737" s="17"/>
      <c r="F737" s="18"/>
      <c r="G737" s="14"/>
      <c r="H737" s="70"/>
      <c r="I737" s="68"/>
      <c r="J737" s="72"/>
      <c r="K737" s="15" t="str">
        <f t="shared" si="112"/>
        <v/>
      </c>
      <c r="L737" s="57">
        <f t="shared" si="114"/>
        <v>0</v>
      </c>
      <c r="M737" s="79"/>
      <c r="N737" s="58" t="str">
        <f t="shared" si="113"/>
        <v/>
      </c>
      <c r="O737" s="190" t="str">
        <f t="shared" si="115"/>
        <v>Nợ HP</v>
      </c>
      <c r="P737" s="62" t="str">
        <f t="shared" si="116"/>
        <v>Nợ HP</v>
      </c>
      <c r="Q737" s="58">
        <f t="shared" si="120"/>
        <v>735</v>
      </c>
      <c r="R737" s="228" t="str">
        <f t="shared" si="117"/>
        <v>Nợ HP</v>
      </c>
    </row>
    <row r="738" spans="1:18" ht="24.75" customHeight="1">
      <c r="A738" s="54">
        <f t="shared" si="118"/>
        <v>736</v>
      </c>
      <c r="B738" s="16" t="str">
        <f t="shared" si="121"/>
        <v>704</v>
      </c>
      <c r="C738" s="54">
        <f t="shared" si="119"/>
        <v>704</v>
      </c>
      <c r="D738" s="10"/>
      <c r="E738" s="17"/>
      <c r="F738" s="18"/>
      <c r="G738" s="14"/>
      <c r="H738" s="70"/>
      <c r="I738" s="68"/>
      <c r="J738" s="72"/>
      <c r="K738" s="15" t="str">
        <f t="shared" si="112"/>
        <v/>
      </c>
      <c r="L738" s="57">
        <f t="shared" si="114"/>
        <v>0</v>
      </c>
      <c r="M738" s="79"/>
      <c r="N738" s="58" t="str">
        <f t="shared" si="113"/>
        <v/>
      </c>
      <c r="O738" s="190" t="str">
        <f t="shared" si="115"/>
        <v>Nợ HP</v>
      </c>
      <c r="P738" s="62" t="str">
        <f t="shared" si="116"/>
        <v>Nợ HP</v>
      </c>
      <c r="Q738" s="58">
        <f t="shared" si="120"/>
        <v>736</v>
      </c>
      <c r="R738" s="228" t="str">
        <f t="shared" si="117"/>
        <v>Nợ HP</v>
      </c>
    </row>
    <row r="739" spans="1:18" ht="24.75" customHeight="1">
      <c r="A739" s="54">
        <f t="shared" si="118"/>
        <v>737</v>
      </c>
      <c r="B739" s="16" t="str">
        <f t="shared" si="121"/>
        <v>705</v>
      </c>
      <c r="C739" s="54">
        <f t="shared" si="119"/>
        <v>705</v>
      </c>
      <c r="D739" s="10"/>
      <c r="E739" s="17"/>
      <c r="F739" s="18"/>
      <c r="G739" s="14"/>
      <c r="H739" s="70"/>
      <c r="I739" s="68"/>
      <c r="J739" s="72"/>
      <c r="K739" s="15" t="str">
        <f t="shared" si="112"/>
        <v/>
      </c>
      <c r="L739" s="57">
        <f t="shared" si="114"/>
        <v>0</v>
      </c>
      <c r="M739" s="79"/>
      <c r="N739" s="58" t="str">
        <f t="shared" si="113"/>
        <v/>
      </c>
      <c r="O739" s="190" t="str">
        <f t="shared" si="115"/>
        <v>Nợ HP</v>
      </c>
      <c r="P739" s="62" t="str">
        <f t="shared" si="116"/>
        <v>Nợ HP</v>
      </c>
      <c r="Q739" s="58">
        <f t="shared" si="120"/>
        <v>737</v>
      </c>
      <c r="R739" s="228" t="str">
        <f t="shared" si="117"/>
        <v>Nợ HP</v>
      </c>
    </row>
    <row r="740" spans="1:18" ht="24.75" customHeight="1">
      <c r="A740" s="54">
        <f t="shared" si="118"/>
        <v>738</v>
      </c>
      <c r="B740" s="16" t="str">
        <f t="shared" si="121"/>
        <v>706</v>
      </c>
      <c r="C740" s="54">
        <f t="shared" si="119"/>
        <v>706</v>
      </c>
      <c r="D740" s="10"/>
      <c r="E740" s="17"/>
      <c r="F740" s="18"/>
      <c r="G740" s="14"/>
      <c r="H740" s="70"/>
      <c r="I740" s="68"/>
      <c r="J740" s="72"/>
      <c r="K740" s="15" t="str">
        <f t="shared" si="112"/>
        <v/>
      </c>
      <c r="L740" s="57">
        <f t="shared" si="114"/>
        <v>0</v>
      </c>
      <c r="M740" s="79"/>
      <c r="N740" s="58" t="str">
        <f t="shared" si="113"/>
        <v/>
      </c>
      <c r="O740" s="190" t="str">
        <f t="shared" si="115"/>
        <v>Nợ HP</v>
      </c>
      <c r="P740" s="62" t="str">
        <f t="shared" si="116"/>
        <v>Nợ HP</v>
      </c>
      <c r="Q740" s="58">
        <f t="shared" si="120"/>
        <v>738</v>
      </c>
      <c r="R740" s="228" t="str">
        <f t="shared" si="117"/>
        <v>Nợ HP</v>
      </c>
    </row>
    <row r="741" spans="1:18" ht="24.75" customHeight="1">
      <c r="A741" s="54">
        <f t="shared" si="118"/>
        <v>739</v>
      </c>
      <c r="B741" s="16" t="str">
        <f t="shared" si="121"/>
        <v>707</v>
      </c>
      <c r="C741" s="54">
        <f t="shared" si="119"/>
        <v>707</v>
      </c>
      <c r="D741" s="10"/>
      <c r="E741" s="17"/>
      <c r="F741" s="18"/>
      <c r="G741" s="14"/>
      <c r="H741" s="70"/>
      <c r="I741" s="68"/>
      <c r="J741" s="72"/>
      <c r="K741" s="15" t="str">
        <f t="shared" si="112"/>
        <v/>
      </c>
      <c r="L741" s="57">
        <f t="shared" si="114"/>
        <v>0</v>
      </c>
      <c r="M741" s="79"/>
      <c r="N741" s="58" t="str">
        <f t="shared" si="113"/>
        <v/>
      </c>
      <c r="O741" s="190" t="str">
        <f t="shared" si="115"/>
        <v>Nợ HP</v>
      </c>
      <c r="P741" s="62" t="str">
        <f t="shared" si="116"/>
        <v>Nợ HP</v>
      </c>
      <c r="Q741" s="58">
        <f t="shared" si="120"/>
        <v>739</v>
      </c>
      <c r="R741" s="228" t="str">
        <f t="shared" si="117"/>
        <v>Nợ HP</v>
      </c>
    </row>
    <row r="742" spans="1:18" ht="24.75" customHeight="1">
      <c r="A742" s="54">
        <f t="shared" si="118"/>
        <v>740</v>
      </c>
      <c r="B742" s="16" t="str">
        <f t="shared" si="121"/>
        <v>708</v>
      </c>
      <c r="C742" s="54">
        <f t="shared" si="119"/>
        <v>708</v>
      </c>
      <c r="D742" s="10"/>
      <c r="E742" s="17"/>
      <c r="F742" s="18"/>
      <c r="G742" s="14"/>
      <c r="H742" s="70"/>
      <c r="I742" s="68"/>
      <c r="J742" s="72"/>
      <c r="K742" s="15" t="str">
        <f t="shared" si="112"/>
        <v/>
      </c>
      <c r="L742" s="57">
        <f t="shared" si="114"/>
        <v>0</v>
      </c>
      <c r="M742" s="79"/>
      <c r="N742" s="58" t="str">
        <f t="shared" si="113"/>
        <v/>
      </c>
      <c r="O742" s="190" t="str">
        <f t="shared" si="115"/>
        <v>Nợ HP</v>
      </c>
      <c r="P742" s="62" t="str">
        <f t="shared" si="116"/>
        <v>Nợ HP</v>
      </c>
      <c r="Q742" s="58">
        <f t="shared" si="120"/>
        <v>740</v>
      </c>
      <c r="R742" s="228" t="str">
        <f t="shared" si="117"/>
        <v>Nợ HP</v>
      </c>
    </row>
    <row r="743" spans="1:18" ht="24.75" customHeight="1">
      <c r="A743" s="54">
        <f t="shared" si="118"/>
        <v>741</v>
      </c>
      <c r="B743" s="16" t="str">
        <f t="shared" si="121"/>
        <v>709</v>
      </c>
      <c r="C743" s="54">
        <f t="shared" si="119"/>
        <v>709</v>
      </c>
      <c r="D743" s="10"/>
      <c r="E743" s="17"/>
      <c r="F743" s="18"/>
      <c r="G743" s="14"/>
      <c r="H743" s="70"/>
      <c r="I743" s="68"/>
      <c r="J743" s="72"/>
      <c r="K743" s="15" t="str">
        <f t="shared" si="112"/>
        <v/>
      </c>
      <c r="L743" s="57">
        <f t="shared" si="114"/>
        <v>0</v>
      </c>
      <c r="M743" s="79"/>
      <c r="N743" s="58" t="str">
        <f t="shared" si="113"/>
        <v/>
      </c>
      <c r="O743" s="190" t="str">
        <f t="shared" si="115"/>
        <v>Nợ HP</v>
      </c>
      <c r="P743" s="62" t="str">
        <f t="shared" si="116"/>
        <v>Nợ HP</v>
      </c>
      <c r="Q743" s="58">
        <f t="shared" si="120"/>
        <v>741</v>
      </c>
      <c r="R743" s="228" t="str">
        <f t="shared" si="117"/>
        <v>Nợ HP</v>
      </c>
    </row>
    <row r="744" spans="1:18" ht="24.75" customHeight="1">
      <c r="A744" s="54">
        <f t="shared" si="118"/>
        <v>742</v>
      </c>
      <c r="B744" s="16" t="str">
        <f t="shared" si="121"/>
        <v>710</v>
      </c>
      <c r="C744" s="54">
        <f t="shared" si="119"/>
        <v>710</v>
      </c>
      <c r="D744" s="10"/>
      <c r="E744" s="17"/>
      <c r="F744" s="18"/>
      <c r="G744" s="14"/>
      <c r="H744" s="70"/>
      <c r="I744" s="68"/>
      <c r="J744" s="72"/>
      <c r="K744" s="15" t="str">
        <f t="shared" si="112"/>
        <v/>
      </c>
      <c r="L744" s="57">
        <f t="shared" si="114"/>
        <v>0</v>
      </c>
      <c r="M744" s="79"/>
      <c r="N744" s="58" t="str">
        <f t="shared" si="113"/>
        <v/>
      </c>
      <c r="O744" s="190" t="str">
        <f t="shared" si="115"/>
        <v>Nợ HP</v>
      </c>
      <c r="P744" s="62" t="str">
        <f t="shared" si="116"/>
        <v>Nợ HP</v>
      </c>
      <c r="Q744" s="58">
        <f t="shared" si="120"/>
        <v>742</v>
      </c>
      <c r="R744" s="228" t="str">
        <f t="shared" si="117"/>
        <v>Nợ HP</v>
      </c>
    </row>
    <row r="745" spans="1:18" ht="24.75" customHeight="1">
      <c r="A745" s="54">
        <f t="shared" si="118"/>
        <v>743</v>
      </c>
      <c r="B745" s="16" t="str">
        <f t="shared" si="121"/>
        <v>711</v>
      </c>
      <c r="C745" s="54">
        <f t="shared" si="119"/>
        <v>711</v>
      </c>
      <c r="D745" s="10"/>
      <c r="E745" s="17"/>
      <c r="F745" s="18"/>
      <c r="G745" s="14"/>
      <c r="H745" s="70"/>
      <c r="I745" s="68"/>
      <c r="J745" s="72"/>
      <c r="K745" s="15" t="str">
        <f t="shared" si="112"/>
        <v/>
      </c>
      <c r="L745" s="57">
        <f t="shared" si="114"/>
        <v>0</v>
      </c>
      <c r="M745" s="79"/>
      <c r="N745" s="58" t="str">
        <f t="shared" si="113"/>
        <v/>
      </c>
      <c r="O745" s="190" t="str">
        <f t="shared" si="115"/>
        <v>Nợ HP</v>
      </c>
      <c r="P745" s="62" t="str">
        <f t="shared" si="116"/>
        <v>Nợ HP</v>
      </c>
      <c r="Q745" s="58">
        <f t="shared" si="120"/>
        <v>743</v>
      </c>
      <c r="R745" s="228" t="str">
        <f t="shared" si="117"/>
        <v>Nợ HP</v>
      </c>
    </row>
    <row r="746" spans="1:18" ht="24.75" customHeight="1">
      <c r="A746" s="54">
        <f t="shared" si="118"/>
        <v>744</v>
      </c>
      <c r="B746" s="16" t="str">
        <f t="shared" si="121"/>
        <v>712</v>
      </c>
      <c r="C746" s="54">
        <f t="shared" si="119"/>
        <v>712</v>
      </c>
      <c r="D746" s="10"/>
      <c r="E746" s="17"/>
      <c r="F746" s="18"/>
      <c r="G746" s="14"/>
      <c r="H746" s="70"/>
      <c r="I746" s="68"/>
      <c r="J746" s="72"/>
      <c r="K746" s="15" t="str">
        <f t="shared" si="112"/>
        <v/>
      </c>
      <c r="L746" s="57">
        <f t="shared" si="114"/>
        <v>0</v>
      </c>
      <c r="M746" s="79"/>
      <c r="N746" s="58" t="str">
        <f t="shared" si="113"/>
        <v/>
      </c>
      <c r="O746" s="190" t="str">
        <f t="shared" si="115"/>
        <v>Nợ HP</v>
      </c>
      <c r="P746" s="62" t="str">
        <f t="shared" si="116"/>
        <v>Nợ HP</v>
      </c>
      <c r="Q746" s="58">
        <f t="shared" si="120"/>
        <v>744</v>
      </c>
      <c r="R746" s="228" t="str">
        <f t="shared" si="117"/>
        <v>Nợ HP</v>
      </c>
    </row>
    <row r="747" spans="1:18" ht="24.75" customHeight="1">
      <c r="A747" s="54">
        <f t="shared" si="118"/>
        <v>745</v>
      </c>
      <c r="B747" s="16" t="str">
        <f t="shared" si="121"/>
        <v>713</v>
      </c>
      <c r="C747" s="54">
        <f t="shared" si="119"/>
        <v>713</v>
      </c>
      <c r="D747" s="10"/>
      <c r="E747" s="17"/>
      <c r="F747" s="18"/>
      <c r="G747" s="14"/>
      <c r="H747" s="70"/>
      <c r="I747" s="68"/>
      <c r="J747" s="72"/>
      <c r="K747" s="15" t="str">
        <f t="shared" si="112"/>
        <v/>
      </c>
      <c r="L747" s="57">
        <f t="shared" si="114"/>
        <v>0</v>
      </c>
      <c r="M747" s="79"/>
      <c r="N747" s="58" t="str">
        <f t="shared" si="113"/>
        <v/>
      </c>
      <c r="O747" s="190" t="str">
        <f t="shared" si="115"/>
        <v>Nợ HP</v>
      </c>
      <c r="P747" s="62" t="str">
        <f t="shared" si="116"/>
        <v>Nợ HP</v>
      </c>
      <c r="Q747" s="58">
        <f t="shared" si="120"/>
        <v>745</v>
      </c>
      <c r="R747" s="228" t="str">
        <f t="shared" si="117"/>
        <v>Nợ HP</v>
      </c>
    </row>
    <row r="748" spans="1:18" ht="24.75" customHeight="1">
      <c r="A748" s="54">
        <f t="shared" si="118"/>
        <v>746</v>
      </c>
      <c r="B748" s="16" t="str">
        <f t="shared" si="121"/>
        <v>714</v>
      </c>
      <c r="C748" s="54">
        <f t="shared" si="119"/>
        <v>714</v>
      </c>
      <c r="D748" s="10"/>
      <c r="E748" s="17"/>
      <c r="F748" s="18"/>
      <c r="G748" s="14"/>
      <c r="H748" s="70"/>
      <c r="I748" s="68"/>
      <c r="J748" s="72"/>
      <c r="K748" s="15" t="str">
        <f t="shared" si="112"/>
        <v/>
      </c>
      <c r="L748" s="57">
        <f t="shared" si="114"/>
        <v>0</v>
      </c>
      <c r="M748" s="79"/>
      <c r="N748" s="58" t="str">
        <f t="shared" si="113"/>
        <v/>
      </c>
      <c r="O748" s="190" t="str">
        <f t="shared" si="115"/>
        <v>Nợ HP</v>
      </c>
      <c r="P748" s="62" t="str">
        <f t="shared" si="116"/>
        <v>Nợ HP</v>
      </c>
      <c r="Q748" s="58">
        <f t="shared" si="120"/>
        <v>746</v>
      </c>
      <c r="R748" s="228" t="str">
        <f t="shared" si="117"/>
        <v>Nợ HP</v>
      </c>
    </row>
    <row r="749" spans="1:18" ht="24.75" customHeight="1">
      <c r="A749" s="54">
        <f t="shared" si="118"/>
        <v>747</v>
      </c>
      <c r="B749" s="16" t="str">
        <f t="shared" si="121"/>
        <v>715</v>
      </c>
      <c r="C749" s="54">
        <f t="shared" si="119"/>
        <v>715</v>
      </c>
      <c r="D749" s="10"/>
      <c r="E749" s="17"/>
      <c r="F749" s="18"/>
      <c r="G749" s="14"/>
      <c r="H749" s="70"/>
      <c r="I749" s="68"/>
      <c r="J749" s="72"/>
      <c r="K749" s="15" t="str">
        <f t="shared" si="112"/>
        <v/>
      </c>
      <c r="L749" s="57">
        <f t="shared" si="114"/>
        <v>0</v>
      </c>
      <c r="M749" s="79"/>
      <c r="N749" s="58" t="str">
        <f t="shared" si="113"/>
        <v/>
      </c>
      <c r="O749" s="190" t="str">
        <f t="shared" si="115"/>
        <v>Nợ HP</v>
      </c>
      <c r="P749" s="62" t="str">
        <f t="shared" si="116"/>
        <v>Nợ HP</v>
      </c>
      <c r="Q749" s="58">
        <f t="shared" si="120"/>
        <v>747</v>
      </c>
      <c r="R749" s="228" t="str">
        <f t="shared" si="117"/>
        <v>Nợ HP</v>
      </c>
    </row>
    <row r="750" spans="1:18" ht="24.75" customHeight="1">
      <c r="A750" s="54">
        <f t="shared" si="118"/>
        <v>748</v>
      </c>
      <c r="B750" s="16" t="str">
        <f t="shared" si="121"/>
        <v>716</v>
      </c>
      <c r="C750" s="54">
        <f t="shared" si="119"/>
        <v>716</v>
      </c>
      <c r="D750" s="10"/>
      <c r="E750" s="17"/>
      <c r="F750" s="18"/>
      <c r="G750" s="14"/>
      <c r="H750" s="70"/>
      <c r="I750" s="68"/>
      <c r="J750" s="72"/>
      <c r="K750" s="15" t="str">
        <f t="shared" si="112"/>
        <v/>
      </c>
      <c r="L750" s="57">
        <f t="shared" si="114"/>
        <v>0</v>
      </c>
      <c r="M750" s="79"/>
      <c r="N750" s="58" t="str">
        <f t="shared" si="113"/>
        <v/>
      </c>
      <c r="O750" s="190" t="str">
        <f t="shared" si="115"/>
        <v>Nợ HP</v>
      </c>
      <c r="P750" s="62" t="str">
        <f t="shared" si="116"/>
        <v>Nợ HP</v>
      </c>
      <c r="Q750" s="58">
        <f t="shared" si="120"/>
        <v>748</v>
      </c>
      <c r="R750" s="228" t="str">
        <f t="shared" si="117"/>
        <v>Nợ HP</v>
      </c>
    </row>
    <row r="751" spans="1:18" ht="24.75" customHeight="1">
      <c r="A751" s="54">
        <f t="shared" si="118"/>
        <v>749</v>
      </c>
      <c r="B751" s="16" t="str">
        <f t="shared" si="121"/>
        <v>717</v>
      </c>
      <c r="C751" s="54">
        <f t="shared" si="119"/>
        <v>717</v>
      </c>
      <c r="D751" s="10"/>
      <c r="E751" s="17"/>
      <c r="F751" s="18"/>
      <c r="G751" s="14"/>
      <c r="H751" s="70"/>
      <c r="I751" s="68"/>
      <c r="J751" s="72"/>
      <c r="K751" s="15" t="str">
        <f t="shared" si="112"/>
        <v/>
      </c>
      <c r="L751" s="57">
        <f t="shared" si="114"/>
        <v>0</v>
      </c>
      <c r="M751" s="79"/>
      <c r="N751" s="58" t="str">
        <f t="shared" si="113"/>
        <v/>
      </c>
      <c r="O751" s="190" t="str">
        <f t="shared" si="115"/>
        <v>Nợ HP</v>
      </c>
      <c r="P751" s="62" t="str">
        <f t="shared" si="116"/>
        <v>Nợ HP</v>
      </c>
      <c r="Q751" s="58">
        <f t="shared" si="120"/>
        <v>749</v>
      </c>
      <c r="R751" s="228" t="str">
        <f t="shared" si="117"/>
        <v>Nợ HP</v>
      </c>
    </row>
    <row r="752" spans="1:18" ht="24.75" customHeight="1">
      <c r="A752" s="54">
        <f t="shared" si="118"/>
        <v>750</v>
      </c>
      <c r="B752" s="16" t="str">
        <f t="shared" si="121"/>
        <v>718</v>
      </c>
      <c r="C752" s="54">
        <f t="shared" si="119"/>
        <v>718</v>
      </c>
      <c r="D752" s="10"/>
      <c r="E752" s="17"/>
      <c r="F752" s="18"/>
      <c r="G752" s="14"/>
      <c r="H752" s="70"/>
      <c r="I752" s="68"/>
      <c r="J752" s="72"/>
      <c r="K752" s="15" t="str">
        <f t="shared" ref="K752:K795" si="122">I752&amp;J752</f>
        <v/>
      </c>
      <c r="L752" s="57">
        <f t="shared" si="114"/>
        <v>0</v>
      </c>
      <c r="M752" s="79"/>
      <c r="N752" s="58" t="str">
        <f t="shared" si="113"/>
        <v/>
      </c>
      <c r="O752" s="190" t="str">
        <f t="shared" si="115"/>
        <v>Nợ HP</v>
      </c>
      <c r="P752" s="62" t="str">
        <f t="shared" si="116"/>
        <v>Nợ HP</v>
      </c>
      <c r="Q752" s="58">
        <f t="shared" si="120"/>
        <v>750</v>
      </c>
      <c r="R752" s="228" t="str">
        <f t="shared" si="117"/>
        <v>Nợ HP</v>
      </c>
    </row>
    <row r="753" spans="1:18" ht="24.75" customHeight="1">
      <c r="A753" s="54">
        <f t="shared" si="118"/>
        <v>751</v>
      </c>
      <c r="B753" s="16" t="str">
        <f t="shared" si="121"/>
        <v>719</v>
      </c>
      <c r="C753" s="54">
        <f t="shared" si="119"/>
        <v>719</v>
      </c>
      <c r="D753" s="10"/>
      <c r="E753" s="17"/>
      <c r="F753" s="18"/>
      <c r="G753" s="14"/>
      <c r="H753" s="70"/>
      <c r="I753" s="68"/>
      <c r="J753" s="72"/>
      <c r="K753" s="15" t="str">
        <f t="shared" si="122"/>
        <v/>
      </c>
      <c r="L753" s="57">
        <f t="shared" si="114"/>
        <v>0</v>
      </c>
      <c r="M753" s="79"/>
      <c r="N753" s="58" t="str">
        <f t="shared" si="113"/>
        <v/>
      </c>
      <c r="O753" s="190" t="str">
        <f t="shared" si="115"/>
        <v>Nợ HP</v>
      </c>
      <c r="P753" s="62" t="str">
        <f t="shared" si="116"/>
        <v>Nợ HP</v>
      </c>
      <c r="Q753" s="58">
        <f t="shared" si="120"/>
        <v>751</v>
      </c>
      <c r="R753" s="228" t="str">
        <f t="shared" si="117"/>
        <v>Nợ HP</v>
      </c>
    </row>
    <row r="754" spans="1:18" ht="24.75" customHeight="1">
      <c r="A754" s="54">
        <f t="shared" si="118"/>
        <v>752</v>
      </c>
      <c r="B754" s="16" t="str">
        <f t="shared" si="121"/>
        <v>720</v>
      </c>
      <c r="C754" s="54">
        <f t="shared" si="119"/>
        <v>720</v>
      </c>
      <c r="D754" s="10"/>
      <c r="E754" s="17"/>
      <c r="F754" s="18"/>
      <c r="G754" s="14"/>
      <c r="H754" s="70"/>
      <c r="I754" s="68"/>
      <c r="J754" s="72"/>
      <c r="K754" s="15" t="str">
        <f t="shared" si="122"/>
        <v/>
      </c>
      <c r="L754" s="57">
        <f t="shared" si="114"/>
        <v>0</v>
      </c>
      <c r="M754" s="79"/>
      <c r="N754" s="58" t="str">
        <f t="shared" si="113"/>
        <v/>
      </c>
      <c r="O754" s="190" t="str">
        <f t="shared" si="115"/>
        <v>Nợ HP</v>
      </c>
      <c r="P754" s="62" t="str">
        <f t="shared" si="116"/>
        <v>Nợ HP</v>
      </c>
      <c r="Q754" s="58">
        <f t="shared" si="120"/>
        <v>752</v>
      </c>
      <c r="R754" s="228" t="str">
        <f t="shared" si="117"/>
        <v>Nợ HP</v>
      </c>
    </row>
    <row r="755" spans="1:18" ht="24.75" customHeight="1">
      <c r="A755" s="54">
        <f t="shared" si="118"/>
        <v>753</v>
      </c>
      <c r="B755" s="16" t="str">
        <f t="shared" si="121"/>
        <v>721</v>
      </c>
      <c r="C755" s="54">
        <f t="shared" si="119"/>
        <v>721</v>
      </c>
      <c r="D755" s="10"/>
      <c r="E755" s="17"/>
      <c r="F755" s="18"/>
      <c r="G755" s="14"/>
      <c r="H755" s="70"/>
      <c r="I755" s="68"/>
      <c r="J755" s="72"/>
      <c r="K755" s="15" t="str">
        <f t="shared" si="122"/>
        <v/>
      </c>
      <c r="L755" s="57">
        <f t="shared" si="114"/>
        <v>0</v>
      </c>
      <c r="M755" s="79"/>
      <c r="N755" s="58" t="str">
        <f t="shared" si="113"/>
        <v/>
      </c>
      <c r="O755" s="190" t="str">
        <f t="shared" si="115"/>
        <v>Nợ HP</v>
      </c>
      <c r="P755" s="62" t="str">
        <f t="shared" si="116"/>
        <v>Nợ HP</v>
      </c>
      <c r="Q755" s="58">
        <f t="shared" si="120"/>
        <v>753</v>
      </c>
      <c r="R755" s="228" t="str">
        <f t="shared" si="117"/>
        <v>Nợ HP</v>
      </c>
    </row>
    <row r="756" spans="1:18" ht="24.75" customHeight="1">
      <c r="A756" s="54">
        <f t="shared" si="118"/>
        <v>754</v>
      </c>
      <c r="B756" s="16" t="str">
        <f t="shared" si="121"/>
        <v>722</v>
      </c>
      <c r="C756" s="54">
        <f t="shared" si="119"/>
        <v>722</v>
      </c>
      <c r="D756" s="10"/>
      <c r="E756" s="17"/>
      <c r="F756" s="18"/>
      <c r="G756" s="14"/>
      <c r="H756" s="70"/>
      <c r="I756" s="68"/>
      <c r="J756" s="72"/>
      <c r="K756" s="15" t="str">
        <f t="shared" si="122"/>
        <v/>
      </c>
      <c r="L756" s="57">
        <f t="shared" si="114"/>
        <v>0</v>
      </c>
      <c r="M756" s="79"/>
      <c r="N756" s="58" t="str">
        <f t="shared" si="113"/>
        <v/>
      </c>
      <c r="O756" s="190" t="str">
        <f t="shared" si="115"/>
        <v>Nợ HP</v>
      </c>
      <c r="P756" s="62" t="str">
        <f t="shared" si="116"/>
        <v>Nợ HP</v>
      </c>
      <c r="Q756" s="58">
        <f t="shared" si="120"/>
        <v>754</v>
      </c>
      <c r="R756" s="228" t="str">
        <f t="shared" si="117"/>
        <v>Nợ HP</v>
      </c>
    </row>
    <row r="757" spans="1:18" ht="24.75" customHeight="1">
      <c r="A757" s="54">
        <f t="shared" si="118"/>
        <v>755</v>
      </c>
      <c r="B757" s="16" t="str">
        <f t="shared" si="121"/>
        <v>723</v>
      </c>
      <c r="C757" s="54">
        <f t="shared" si="119"/>
        <v>723</v>
      </c>
      <c r="D757" s="10"/>
      <c r="E757" s="17"/>
      <c r="F757" s="18"/>
      <c r="G757" s="14"/>
      <c r="H757" s="70"/>
      <c r="I757" s="68"/>
      <c r="J757" s="72"/>
      <c r="K757" s="15" t="str">
        <f t="shared" si="122"/>
        <v/>
      </c>
      <c r="L757" s="57">
        <f t="shared" si="114"/>
        <v>0</v>
      </c>
      <c r="M757" s="79"/>
      <c r="N757" s="58" t="str">
        <f t="shared" si="113"/>
        <v/>
      </c>
      <c r="O757" s="190" t="str">
        <f t="shared" si="115"/>
        <v>Nợ HP</v>
      </c>
      <c r="P757" s="62" t="str">
        <f t="shared" si="116"/>
        <v>Nợ HP</v>
      </c>
      <c r="Q757" s="58">
        <f t="shared" si="120"/>
        <v>755</v>
      </c>
      <c r="R757" s="228" t="str">
        <f t="shared" si="117"/>
        <v>Nợ HP</v>
      </c>
    </row>
    <row r="758" spans="1:18" ht="24.75" customHeight="1">
      <c r="A758" s="54">
        <f t="shared" si="118"/>
        <v>756</v>
      </c>
      <c r="B758" s="16" t="str">
        <f t="shared" si="121"/>
        <v>724</v>
      </c>
      <c r="C758" s="54">
        <f t="shared" si="119"/>
        <v>724</v>
      </c>
      <c r="D758" s="10"/>
      <c r="E758" s="17"/>
      <c r="F758" s="18"/>
      <c r="G758" s="14"/>
      <c r="H758" s="70"/>
      <c r="I758" s="68"/>
      <c r="J758" s="72"/>
      <c r="K758" s="15" t="str">
        <f t="shared" si="122"/>
        <v/>
      </c>
      <c r="L758" s="57">
        <f t="shared" si="114"/>
        <v>0</v>
      </c>
      <c r="M758" s="79"/>
      <c r="N758" s="58" t="str">
        <f t="shared" si="113"/>
        <v/>
      </c>
      <c r="O758" s="190" t="str">
        <f t="shared" si="115"/>
        <v>Nợ HP</v>
      </c>
      <c r="P758" s="62" t="str">
        <f t="shared" si="116"/>
        <v>Nợ HP</v>
      </c>
      <c r="Q758" s="58">
        <f t="shared" si="120"/>
        <v>756</v>
      </c>
      <c r="R758" s="228" t="str">
        <f t="shared" si="117"/>
        <v>Nợ HP</v>
      </c>
    </row>
    <row r="759" spans="1:18" ht="24.75" customHeight="1">
      <c r="A759" s="54">
        <f t="shared" si="118"/>
        <v>757</v>
      </c>
      <c r="B759" s="16" t="str">
        <f t="shared" si="121"/>
        <v>725</v>
      </c>
      <c r="C759" s="54">
        <f t="shared" si="119"/>
        <v>725</v>
      </c>
      <c r="D759" s="10"/>
      <c r="E759" s="17"/>
      <c r="F759" s="18"/>
      <c r="G759" s="14"/>
      <c r="H759" s="70"/>
      <c r="I759" s="68"/>
      <c r="J759" s="72"/>
      <c r="K759" s="15" t="str">
        <f t="shared" si="122"/>
        <v/>
      </c>
      <c r="L759" s="57">
        <f t="shared" si="114"/>
        <v>0</v>
      </c>
      <c r="M759" s="79"/>
      <c r="N759" s="58" t="str">
        <f t="shared" si="113"/>
        <v/>
      </c>
      <c r="O759" s="190" t="str">
        <f t="shared" si="115"/>
        <v>Nợ HP</v>
      </c>
      <c r="P759" s="62" t="str">
        <f t="shared" si="116"/>
        <v>Nợ HP</v>
      </c>
      <c r="Q759" s="58">
        <f t="shared" si="120"/>
        <v>757</v>
      </c>
      <c r="R759" s="228" t="str">
        <f t="shared" si="117"/>
        <v>Nợ HP</v>
      </c>
    </row>
    <row r="760" spans="1:18" ht="24.75" customHeight="1">
      <c r="A760" s="54">
        <f t="shared" si="118"/>
        <v>758</v>
      </c>
      <c r="B760" s="16" t="str">
        <f t="shared" si="121"/>
        <v>726</v>
      </c>
      <c r="C760" s="54">
        <f t="shared" si="119"/>
        <v>726</v>
      </c>
      <c r="D760" s="10"/>
      <c r="E760" s="17"/>
      <c r="F760" s="18"/>
      <c r="G760" s="14"/>
      <c r="H760" s="70"/>
      <c r="I760" s="68"/>
      <c r="J760" s="72"/>
      <c r="K760" s="15" t="str">
        <f t="shared" si="122"/>
        <v/>
      </c>
      <c r="L760" s="57">
        <f t="shared" si="114"/>
        <v>0</v>
      </c>
      <c r="M760" s="79"/>
      <c r="N760" s="58" t="str">
        <f t="shared" si="113"/>
        <v/>
      </c>
      <c r="O760" s="190" t="str">
        <f t="shared" si="115"/>
        <v>Nợ HP</v>
      </c>
      <c r="P760" s="62" t="str">
        <f t="shared" si="116"/>
        <v>Nợ HP</v>
      </c>
      <c r="Q760" s="58">
        <f t="shared" si="120"/>
        <v>758</v>
      </c>
      <c r="R760" s="228" t="str">
        <f t="shared" si="117"/>
        <v>Nợ HP</v>
      </c>
    </row>
    <row r="761" spans="1:18" ht="24.75" customHeight="1">
      <c r="A761" s="54">
        <f t="shared" si="118"/>
        <v>759</v>
      </c>
      <c r="B761" s="16" t="str">
        <f t="shared" si="121"/>
        <v>727</v>
      </c>
      <c r="C761" s="54">
        <f t="shared" si="119"/>
        <v>727</v>
      </c>
      <c r="D761" s="10"/>
      <c r="E761" s="17"/>
      <c r="F761" s="18"/>
      <c r="G761" s="14"/>
      <c r="H761" s="70"/>
      <c r="I761" s="68"/>
      <c r="J761" s="72"/>
      <c r="K761" s="15" t="str">
        <f t="shared" si="122"/>
        <v/>
      </c>
      <c r="L761" s="57">
        <f t="shared" si="114"/>
        <v>0</v>
      </c>
      <c r="M761" s="79"/>
      <c r="N761" s="58" t="str">
        <f t="shared" ref="N761:N824" si="123">IF(M761&lt;&gt;0,"Học Ghép","")</f>
        <v/>
      </c>
      <c r="O761" s="190" t="str">
        <f t="shared" si="115"/>
        <v>Nợ HP</v>
      </c>
      <c r="P761" s="62" t="str">
        <f t="shared" si="116"/>
        <v>Nợ HP</v>
      </c>
      <c r="Q761" s="58">
        <f t="shared" si="120"/>
        <v>759</v>
      </c>
      <c r="R761" s="228" t="str">
        <f t="shared" si="117"/>
        <v>Nợ HP</v>
      </c>
    </row>
    <row r="762" spans="1:18" ht="24.75" customHeight="1">
      <c r="A762" s="54">
        <f t="shared" si="118"/>
        <v>760</v>
      </c>
      <c r="B762" s="16" t="str">
        <f t="shared" si="121"/>
        <v>728</v>
      </c>
      <c r="C762" s="54">
        <f t="shared" si="119"/>
        <v>728</v>
      </c>
      <c r="D762" s="10"/>
      <c r="E762" s="17"/>
      <c r="F762" s="18"/>
      <c r="G762" s="14"/>
      <c r="H762" s="70"/>
      <c r="I762" s="68"/>
      <c r="J762" s="72"/>
      <c r="K762" s="15" t="str">
        <f t="shared" si="122"/>
        <v/>
      </c>
      <c r="L762" s="57">
        <f t="shared" si="114"/>
        <v>0</v>
      </c>
      <c r="M762" s="79"/>
      <c r="N762" s="58" t="str">
        <f t="shared" si="123"/>
        <v/>
      </c>
      <c r="O762" s="190" t="str">
        <f t="shared" si="115"/>
        <v>Nợ HP</v>
      </c>
      <c r="P762" s="62" t="str">
        <f t="shared" si="116"/>
        <v>Nợ HP</v>
      </c>
      <c r="Q762" s="58">
        <f t="shared" si="120"/>
        <v>760</v>
      </c>
      <c r="R762" s="228" t="str">
        <f t="shared" si="117"/>
        <v>Nợ HP</v>
      </c>
    </row>
    <row r="763" spans="1:18" ht="24.75" customHeight="1">
      <c r="A763" s="54">
        <f t="shared" si="118"/>
        <v>761</v>
      </c>
      <c r="B763" s="16" t="str">
        <f t="shared" si="121"/>
        <v>729</v>
      </c>
      <c r="C763" s="54">
        <f t="shared" si="119"/>
        <v>729</v>
      </c>
      <c r="D763" s="10"/>
      <c r="E763" s="17"/>
      <c r="F763" s="18"/>
      <c r="G763" s="14"/>
      <c r="H763" s="70"/>
      <c r="I763" s="68"/>
      <c r="J763" s="72"/>
      <c r="K763" s="15" t="str">
        <f t="shared" si="122"/>
        <v/>
      </c>
      <c r="L763" s="57">
        <f t="shared" si="114"/>
        <v>0</v>
      </c>
      <c r="M763" s="79"/>
      <c r="N763" s="58" t="str">
        <f t="shared" si="123"/>
        <v/>
      </c>
      <c r="O763" s="190" t="str">
        <f t="shared" si="115"/>
        <v>Nợ HP</v>
      </c>
      <c r="P763" s="62" t="str">
        <f t="shared" si="116"/>
        <v>Nợ HP</v>
      </c>
      <c r="Q763" s="58">
        <f t="shared" si="120"/>
        <v>761</v>
      </c>
      <c r="R763" s="228" t="str">
        <f t="shared" si="117"/>
        <v>Nợ HP</v>
      </c>
    </row>
    <row r="764" spans="1:18" ht="24.75" customHeight="1">
      <c r="A764" s="54">
        <f t="shared" si="118"/>
        <v>762</v>
      </c>
      <c r="B764" s="16" t="str">
        <f t="shared" si="121"/>
        <v>730</v>
      </c>
      <c r="C764" s="54">
        <f t="shared" si="119"/>
        <v>730</v>
      </c>
      <c r="D764" s="10"/>
      <c r="E764" s="17"/>
      <c r="F764" s="18"/>
      <c r="G764" s="14"/>
      <c r="H764" s="70"/>
      <c r="I764" s="68"/>
      <c r="J764" s="72"/>
      <c r="K764" s="15" t="str">
        <f t="shared" si="122"/>
        <v/>
      </c>
      <c r="L764" s="57">
        <f t="shared" si="114"/>
        <v>0</v>
      </c>
      <c r="M764" s="79"/>
      <c r="N764" s="58" t="str">
        <f t="shared" si="123"/>
        <v/>
      </c>
      <c r="O764" s="190" t="str">
        <f t="shared" si="115"/>
        <v>Nợ HP</v>
      </c>
      <c r="P764" s="62" t="str">
        <f t="shared" si="116"/>
        <v>Nợ HP</v>
      </c>
      <c r="Q764" s="58">
        <f t="shared" si="120"/>
        <v>762</v>
      </c>
      <c r="R764" s="228" t="str">
        <f t="shared" si="117"/>
        <v>Nợ HP</v>
      </c>
    </row>
    <row r="765" spans="1:18" ht="24.75" customHeight="1">
      <c r="A765" s="54">
        <f t="shared" si="118"/>
        <v>763</v>
      </c>
      <c r="B765" s="16" t="str">
        <f t="shared" si="121"/>
        <v>731</v>
      </c>
      <c r="C765" s="54">
        <f t="shared" si="119"/>
        <v>731</v>
      </c>
      <c r="D765" s="10"/>
      <c r="E765" s="17"/>
      <c r="F765" s="18"/>
      <c r="G765" s="14"/>
      <c r="H765" s="70"/>
      <c r="I765" s="68"/>
      <c r="J765" s="72"/>
      <c r="K765" s="15" t="str">
        <f t="shared" si="122"/>
        <v/>
      </c>
      <c r="L765" s="57">
        <f t="shared" si="114"/>
        <v>0</v>
      </c>
      <c r="M765" s="79"/>
      <c r="N765" s="58" t="str">
        <f t="shared" si="123"/>
        <v/>
      </c>
      <c r="O765" s="190" t="str">
        <f t="shared" si="115"/>
        <v>Nợ HP</v>
      </c>
      <c r="P765" s="62" t="str">
        <f t="shared" si="116"/>
        <v>Nợ HP</v>
      </c>
      <c r="Q765" s="58">
        <f t="shared" si="120"/>
        <v>763</v>
      </c>
      <c r="R765" s="228" t="str">
        <f t="shared" si="117"/>
        <v>Nợ HP</v>
      </c>
    </row>
    <row r="766" spans="1:18" ht="24.75" customHeight="1">
      <c r="A766" s="54">
        <f t="shared" si="118"/>
        <v>764</v>
      </c>
      <c r="B766" s="16" t="str">
        <f t="shared" si="121"/>
        <v>732</v>
      </c>
      <c r="C766" s="54">
        <f t="shared" si="119"/>
        <v>732</v>
      </c>
      <c r="D766" s="10"/>
      <c r="E766" s="17"/>
      <c r="F766" s="18"/>
      <c r="G766" s="14"/>
      <c r="H766" s="70"/>
      <c r="I766" s="68"/>
      <c r="J766" s="72"/>
      <c r="K766" s="15" t="str">
        <f t="shared" si="122"/>
        <v/>
      </c>
      <c r="L766" s="57">
        <f t="shared" si="114"/>
        <v>0</v>
      </c>
      <c r="M766" s="79"/>
      <c r="N766" s="58" t="str">
        <f t="shared" si="123"/>
        <v/>
      </c>
      <c r="O766" s="190" t="str">
        <f t="shared" si="115"/>
        <v>Nợ HP</v>
      </c>
      <c r="P766" s="62" t="str">
        <f t="shared" si="116"/>
        <v>Nợ HP</v>
      </c>
      <c r="Q766" s="58">
        <f t="shared" si="120"/>
        <v>764</v>
      </c>
      <c r="R766" s="228" t="str">
        <f t="shared" si="117"/>
        <v>Nợ HP</v>
      </c>
    </row>
    <row r="767" spans="1:18" ht="24.75" customHeight="1">
      <c r="A767" s="54">
        <f t="shared" si="118"/>
        <v>765</v>
      </c>
      <c r="B767" s="16" t="str">
        <f t="shared" si="121"/>
        <v>733</v>
      </c>
      <c r="C767" s="54">
        <f t="shared" si="119"/>
        <v>733</v>
      </c>
      <c r="D767" s="10"/>
      <c r="E767" s="17"/>
      <c r="F767" s="18"/>
      <c r="G767" s="14"/>
      <c r="H767" s="70"/>
      <c r="I767" s="68"/>
      <c r="J767" s="72"/>
      <c r="K767" s="15" t="str">
        <f t="shared" si="122"/>
        <v/>
      </c>
      <c r="L767" s="57">
        <f t="shared" si="114"/>
        <v>0</v>
      </c>
      <c r="M767" s="79"/>
      <c r="N767" s="58" t="str">
        <f t="shared" si="123"/>
        <v/>
      </c>
      <c r="O767" s="190" t="str">
        <f t="shared" si="115"/>
        <v>Nợ HP</v>
      </c>
      <c r="P767" s="62" t="str">
        <f t="shared" si="116"/>
        <v>Nợ HP</v>
      </c>
      <c r="Q767" s="58">
        <f t="shared" si="120"/>
        <v>765</v>
      </c>
      <c r="R767" s="228" t="str">
        <f t="shared" si="117"/>
        <v>Nợ HP</v>
      </c>
    </row>
    <row r="768" spans="1:18" ht="24.75" customHeight="1">
      <c r="A768" s="54">
        <f t="shared" si="118"/>
        <v>766</v>
      </c>
      <c r="B768" s="16" t="str">
        <f t="shared" si="121"/>
        <v>734</v>
      </c>
      <c r="C768" s="54">
        <f t="shared" si="119"/>
        <v>734</v>
      </c>
      <c r="D768" s="10"/>
      <c r="E768" s="17"/>
      <c r="F768" s="18"/>
      <c r="G768" s="14"/>
      <c r="H768" s="70"/>
      <c r="I768" s="68"/>
      <c r="J768" s="72"/>
      <c r="K768" s="15" t="str">
        <f t="shared" si="122"/>
        <v/>
      </c>
      <c r="L768" s="57">
        <f t="shared" si="114"/>
        <v>0</v>
      </c>
      <c r="M768" s="79"/>
      <c r="N768" s="58" t="str">
        <f t="shared" si="123"/>
        <v/>
      </c>
      <c r="O768" s="190" t="str">
        <f t="shared" si="115"/>
        <v>Nợ HP</v>
      </c>
      <c r="P768" s="62" t="str">
        <f t="shared" si="116"/>
        <v>Nợ HP</v>
      </c>
      <c r="Q768" s="58">
        <f t="shared" si="120"/>
        <v>766</v>
      </c>
      <c r="R768" s="228" t="str">
        <f t="shared" si="117"/>
        <v>Nợ HP</v>
      </c>
    </row>
    <row r="769" spans="1:18" ht="24.75" customHeight="1">
      <c r="A769" s="54">
        <f t="shared" si="118"/>
        <v>767</v>
      </c>
      <c r="B769" s="16" t="str">
        <f t="shared" si="121"/>
        <v>735</v>
      </c>
      <c r="C769" s="54">
        <f t="shared" si="119"/>
        <v>735</v>
      </c>
      <c r="D769" s="10"/>
      <c r="E769" s="17"/>
      <c r="F769" s="18"/>
      <c r="G769" s="14"/>
      <c r="H769" s="70"/>
      <c r="I769" s="68"/>
      <c r="J769" s="72"/>
      <c r="K769" s="15" t="str">
        <f t="shared" si="122"/>
        <v/>
      </c>
      <c r="L769" s="57">
        <f t="shared" si="114"/>
        <v>0</v>
      </c>
      <c r="M769" s="79"/>
      <c r="N769" s="58" t="str">
        <f t="shared" si="123"/>
        <v/>
      </c>
      <c r="O769" s="190" t="str">
        <f t="shared" si="115"/>
        <v>Nợ HP</v>
      </c>
      <c r="P769" s="62" t="str">
        <f t="shared" si="116"/>
        <v>Nợ HP</v>
      </c>
      <c r="Q769" s="58">
        <f t="shared" si="120"/>
        <v>767</v>
      </c>
      <c r="R769" s="228" t="str">
        <f t="shared" si="117"/>
        <v>Nợ HP</v>
      </c>
    </row>
    <row r="770" spans="1:18" ht="24.75" customHeight="1">
      <c r="A770" s="54">
        <f t="shared" si="118"/>
        <v>768</v>
      </c>
      <c r="B770" s="16" t="str">
        <f t="shared" si="121"/>
        <v>736</v>
      </c>
      <c r="C770" s="54">
        <f t="shared" si="119"/>
        <v>736</v>
      </c>
      <c r="D770" s="10"/>
      <c r="E770" s="17"/>
      <c r="F770" s="18"/>
      <c r="G770" s="14"/>
      <c r="H770" s="70"/>
      <c r="I770" s="68"/>
      <c r="J770" s="72"/>
      <c r="K770" s="15" t="str">
        <f t="shared" si="122"/>
        <v/>
      </c>
      <c r="L770" s="57">
        <f t="shared" si="114"/>
        <v>0</v>
      </c>
      <c r="M770" s="79"/>
      <c r="N770" s="58" t="str">
        <f t="shared" si="123"/>
        <v/>
      </c>
      <c r="O770" s="190" t="str">
        <f t="shared" si="115"/>
        <v>Nợ HP</v>
      </c>
      <c r="P770" s="62" t="str">
        <f t="shared" si="116"/>
        <v>Nợ HP</v>
      </c>
      <c r="Q770" s="58">
        <f t="shared" si="120"/>
        <v>768</v>
      </c>
      <c r="R770" s="228" t="str">
        <f t="shared" si="117"/>
        <v>Nợ HP</v>
      </c>
    </row>
    <row r="771" spans="1:18" ht="24.75" customHeight="1">
      <c r="A771" s="54">
        <f t="shared" si="118"/>
        <v>769</v>
      </c>
      <c r="B771" s="16" t="str">
        <f t="shared" si="121"/>
        <v>737</v>
      </c>
      <c r="C771" s="54">
        <f t="shared" si="119"/>
        <v>737</v>
      </c>
      <c r="D771" s="10"/>
      <c r="E771" s="17"/>
      <c r="F771" s="18"/>
      <c r="G771" s="14"/>
      <c r="H771" s="70"/>
      <c r="I771" s="68"/>
      <c r="J771" s="72"/>
      <c r="K771" s="15" t="str">
        <f t="shared" si="122"/>
        <v/>
      </c>
      <c r="L771" s="57">
        <f t="shared" ref="L771:L834" si="124">COUNTIF($D$3:$D$1049,D771)</f>
        <v>0</v>
      </c>
      <c r="M771" s="79"/>
      <c r="N771" s="58" t="str">
        <f t="shared" si="123"/>
        <v/>
      </c>
      <c r="O771" s="190" t="str">
        <f t="shared" si="115"/>
        <v>Nợ HP</v>
      </c>
      <c r="P771" s="62" t="str">
        <f t="shared" si="116"/>
        <v>Nợ HP</v>
      </c>
      <c r="Q771" s="58">
        <f t="shared" si="120"/>
        <v>769</v>
      </c>
      <c r="R771" s="228" t="str">
        <f t="shared" si="117"/>
        <v>Nợ HP</v>
      </c>
    </row>
    <row r="772" spans="1:18" ht="24.75" customHeight="1">
      <c r="A772" s="54">
        <f t="shared" si="118"/>
        <v>770</v>
      </c>
      <c r="B772" s="16" t="str">
        <f t="shared" si="121"/>
        <v>738</v>
      </c>
      <c r="C772" s="54">
        <f t="shared" si="119"/>
        <v>738</v>
      </c>
      <c r="D772" s="10"/>
      <c r="E772" s="17"/>
      <c r="F772" s="18"/>
      <c r="G772" s="14"/>
      <c r="H772" s="70"/>
      <c r="I772" s="68"/>
      <c r="J772" s="72"/>
      <c r="K772" s="15" t="str">
        <f t="shared" si="122"/>
        <v/>
      </c>
      <c r="L772" s="57">
        <f t="shared" si="124"/>
        <v>0</v>
      </c>
      <c r="M772" s="79"/>
      <c r="N772" s="58" t="str">
        <f t="shared" si="123"/>
        <v/>
      </c>
      <c r="O772" s="190" t="str">
        <f t="shared" ref="O772:O835" si="125">R772</f>
        <v>Nợ HP</v>
      </c>
      <c r="P772" s="62" t="str">
        <f t="shared" ref="P772:P835" si="126">IF(M772&lt;&gt;0,M772,O772)</f>
        <v>Nợ HP</v>
      </c>
      <c r="Q772" s="58">
        <f t="shared" si="120"/>
        <v>770</v>
      </c>
      <c r="R772" s="228" t="str">
        <f t="shared" ref="R772:R835" si="127">IF(OR(ISNA(S772),S772=""),"Nợ HP","")</f>
        <v>Nợ HP</v>
      </c>
    </row>
    <row r="773" spans="1:18" ht="24.75" customHeight="1">
      <c r="A773" s="54">
        <f t="shared" ref="A773:A836" si="128">A772+1</f>
        <v>771</v>
      </c>
      <c r="B773" s="16" t="str">
        <f t="shared" si="121"/>
        <v>739</v>
      </c>
      <c r="C773" s="54">
        <f t="shared" ref="C773:C836" si="129">IF(H773&lt;&gt;H772,1,C772+1)</f>
        <v>739</v>
      </c>
      <c r="D773" s="10"/>
      <c r="E773" s="17"/>
      <c r="F773" s="18"/>
      <c r="G773" s="14"/>
      <c r="H773" s="70"/>
      <c r="I773" s="68"/>
      <c r="J773" s="72"/>
      <c r="K773" s="15" t="str">
        <f t="shared" si="122"/>
        <v/>
      </c>
      <c r="L773" s="57">
        <f t="shared" si="124"/>
        <v>0</v>
      </c>
      <c r="M773" s="79"/>
      <c r="N773" s="58" t="str">
        <f t="shared" si="123"/>
        <v/>
      </c>
      <c r="O773" s="190" t="str">
        <f t="shared" si="125"/>
        <v>Nợ HP</v>
      </c>
      <c r="P773" s="62" t="str">
        <f t="shared" si="126"/>
        <v>Nợ HP</v>
      </c>
      <c r="Q773" s="58">
        <f t="shared" ref="Q773:Q836" si="130">Q772+1</f>
        <v>771</v>
      </c>
      <c r="R773" s="228" t="str">
        <f t="shared" si="127"/>
        <v>Nợ HP</v>
      </c>
    </row>
    <row r="774" spans="1:18" ht="24.75" customHeight="1">
      <c r="A774" s="54">
        <f t="shared" si="128"/>
        <v>772</v>
      </c>
      <c r="B774" s="16" t="str">
        <f t="shared" si="121"/>
        <v>740</v>
      </c>
      <c r="C774" s="54">
        <f t="shared" si="129"/>
        <v>740</v>
      </c>
      <c r="D774" s="10"/>
      <c r="E774" s="17"/>
      <c r="F774" s="18"/>
      <c r="G774" s="14"/>
      <c r="H774" s="70"/>
      <c r="I774" s="68"/>
      <c r="J774" s="72"/>
      <c r="K774" s="15" t="str">
        <f t="shared" si="122"/>
        <v/>
      </c>
      <c r="L774" s="57">
        <f t="shared" si="124"/>
        <v>0</v>
      </c>
      <c r="M774" s="79"/>
      <c r="N774" s="58" t="str">
        <f t="shared" si="123"/>
        <v/>
      </c>
      <c r="O774" s="190" t="str">
        <f t="shared" si="125"/>
        <v>Nợ HP</v>
      </c>
      <c r="P774" s="62" t="str">
        <f t="shared" si="126"/>
        <v>Nợ HP</v>
      </c>
      <c r="Q774" s="58">
        <f t="shared" si="130"/>
        <v>772</v>
      </c>
      <c r="R774" s="228" t="str">
        <f t="shared" si="127"/>
        <v>Nợ HP</v>
      </c>
    </row>
    <row r="775" spans="1:18" ht="24.75" customHeight="1">
      <c r="A775" s="54">
        <f t="shared" si="128"/>
        <v>773</v>
      </c>
      <c r="B775" s="16" t="str">
        <f t="shared" si="121"/>
        <v>741</v>
      </c>
      <c r="C775" s="54">
        <f t="shared" si="129"/>
        <v>741</v>
      </c>
      <c r="D775" s="10"/>
      <c r="E775" s="17"/>
      <c r="F775" s="18"/>
      <c r="G775" s="14"/>
      <c r="H775" s="70"/>
      <c r="I775" s="68"/>
      <c r="J775" s="72"/>
      <c r="K775" s="15" t="str">
        <f t="shared" si="122"/>
        <v/>
      </c>
      <c r="L775" s="57">
        <f t="shared" si="124"/>
        <v>0</v>
      </c>
      <c r="M775" s="79"/>
      <c r="N775" s="58" t="str">
        <f t="shared" si="123"/>
        <v/>
      </c>
      <c r="O775" s="190" t="str">
        <f t="shared" si="125"/>
        <v>Nợ HP</v>
      </c>
      <c r="P775" s="62" t="str">
        <f t="shared" si="126"/>
        <v>Nợ HP</v>
      </c>
      <c r="Q775" s="58">
        <f t="shared" si="130"/>
        <v>773</v>
      </c>
      <c r="R775" s="228" t="str">
        <f t="shared" si="127"/>
        <v>Nợ HP</v>
      </c>
    </row>
    <row r="776" spans="1:18" ht="24.75" customHeight="1">
      <c r="A776" s="54">
        <f t="shared" si="128"/>
        <v>774</v>
      </c>
      <c r="B776" s="16" t="str">
        <f t="shared" si="121"/>
        <v>742</v>
      </c>
      <c r="C776" s="54">
        <f t="shared" si="129"/>
        <v>742</v>
      </c>
      <c r="D776" s="10"/>
      <c r="E776" s="17"/>
      <c r="F776" s="18"/>
      <c r="G776" s="14"/>
      <c r="H776" s="70"/>
      <c r="I776" s="68"/>
      <c r="J776" s="72"/>
      <c r="K776" s="15" t="str">
        <f t="shared" si="122"/>
        <v/>
      </c>
      <c r="L776" s="57">
        <f t="shared" si="124"/>
        <v>0</v>
      </c>
      <c r="M776" s="79"/>
      <c r="N776" s="58" t="str">
        <f t="shared" si="123"/>
        <v/>
      </c>
      <c r="O776" s="190" t="str">
        <f t="shared" si="125"/>
        <v>Nợ HP</v>
      </c>
      <c r="P776" s="62" t="str">
        <f t="shared" si="126"/>
        <v>Nợ HP</v>
      </c>
      <c r="Q776" s="58">
        <f t="shared" si="130"/>
        <v>774</v>
      </c>
      <c r="R776" s="228" t="str">
        <f t="shared" si="127"/>
        <v>Nợ HP</v>
      </c>
    </row>
    <row r="777" spans="1:18" ht="24.75" customHeight="1">
      <c r="A777" s="54">
        <f t="shared" si="128"/>
        <v>775</v>
      </c>
      <c r="B777" s="16" t="str">
        <f t="shared" si="121"/>
        <v>743</v>
      </c>
      <c r="C777" s="54">
        <f t="shared" si="129"/>
        <v>743</v>
      </c>
      <c r="D777" s="10"/>
      <c r="E777" s="17"/>
      <c r="F777" s="18"/>
      <c r="G777" s="14"/>
      <c r="H777" s="70"/>
      <c r="I777" s="68"/>
      <c r="J777" s="72"/>
      <c r="K777" s="15" t="str">
        <f t="shared" si="122"/>
        <v/>
      </c>
      <c r="L777" s="57">
        <f t="shared" si="124"/>
        <v>0</v>
      </c>
      <c r="M777" s="79"/>
      <c r="N777" s="58" t="str">
        <f t="shared" si="123"/>
        <v/>
      </c>
      <c r="O777" s="190" t="str">
        <f t="shared" si="125"/>
        <v>Nợ HP</v>
      </c>
      <c r="P777" s="62" t="str">
        <f t="shared" si="126"/>
        <v>Nợ HP</v>
      </c>
      <c r="Q777" s="58">
        <f t="shared" si="130"/>
        <v>775</v>
      </c>
      <c r="R777" s="228" t="str">
        <f t="shared" si="127"/>
        <v>Nợ HP</v>
      </c>
    </row>
    <row r="778" spans="1:18" ht="24.75" customHeight="1">
      <c r="A778" s="54">
        <f t="shared" si="128"/>
        <v>776</v>
      </c>
      <c r="B778" s="16" t="str">
        <f t="shared" ref="B778:B841" si="131">J778&amp;TEXT(C778,"00")</f>
        <v>744</v>
      </c>
      <c r="C778" s="54">
        <f t="shared" si="129"/>
        <v>744</v>
      </c>
      <c r="D778" s="10"/>
      <c r="E778" s="17"/>
      <c r="F778" s="18"/>
      <c r="G778" s="14"/>
      <c r="H778" s="70"/>
      <c r="I778" s="68"/>
      <c r="J778" s="72"/>
      <c r="K778" s="15" t="str">
        <f t="shared" si="122"/>
        <v/>
      </c>
      <c r="L778" s="57">
        <f t="shared" si="124"/>
        <v>0</v>
      </c>
      <c r="M778" s="79"/>
      <c r="N778" s="58" t="str">
        <f t="shared" si="123"/>
        <v/>
      </c>
      <c r="O778" s="190" t="str">
        <f t="shared" si="125"/>
        <v>Nợ HP</v>
      </c>
      <c r="P778" s="62" t="str">
        <f t="shared" si="126"/>
        <v>Nợ HP</v>
      </c>
      <c r="Q778" s="58">
        <f t="shared" si="130"/>
        <v>776</v>
      </c>
      <c r="R778" s="228" t="str">
        <f t="shared" si="127"/>
        <v>Nợ HP</v>
      </c>
    </row>
    <row r="779" spans="1:18" ht="24.75" customHeight="1">
      <c r="A779" s="54">
        <f t="shared" si="128"/>
        <v>777</v>
      </c>
      <c r="B779" s="16" t="str">
        <f t="shared" si="131"/>
        <v>745</v>
      </c>
      <c r="C779" s="54">
        <f t="shared" si="129"/>
        <v>745</v>
      </c>
      <c r="D779" s="10"/>
      <c r="E779" s="17"/>
      <c r="F779" s="18"/>
      <c r="G779" s="14"/>
      <c r="H779" s="70"/>
      <c r="I779" s="68"/>
      <c r="J779" s="72"/>
      <c r="K779" s="15" t="str">
        <f t="shared" si="122"/>
        <v/>
      </c>
      <c r="L779" s="57">
        <f t="shared" si="124"/>
        <v>0</v>
      </c>
      <c r="M779" s="79"/>
      <c r="N779" s="58" t="str">
        <f t="shared" si="123"/>
        <v/>
      </c>
      <c r="O779" s="190" t="str">
        <f t="shared" si="125"/>
        <v>Nợ HP</v>
      </c>
      <c r="P779" s="62" t="str">
        <f t="shared" si="126"/>
        <v>Nợ HP</v>
      </c>
      <c r="Q779" s="58">
        <f t="shared" si="130"/>
        <v>777</v>
      </c>
      <c r="R779" s="228" t="str">
        <f t="shared" si="127"/>
        <v>Nợ HP</v>
      </c>
    </row>
    <row r="780" spans="1:18" ht="24.75" customHeight="1">
      <c r="A780" s="54">
        <f t="shared" si="128"/>
        <v>778</v>
      </c>
      <c r="B780" s="16" t="str">
        <f t="shared" si="131"/>
        <v>746</v>
      </c>
      <c r="C780" s="54">
        <f t="shared" si="129"/>
        <v>746</v>
      </c>
      <c r="D780" s="10"/>
      <c r="E780" s="17"/>
      <c r="F780" s="18"/>
      <c r="G780" s="14"/>
      <c r="H780" s="70"/>
      <c r="I780" s="68"/>
      <c r="J780" s="72"/>
      <c r="K780" s="15" t="str">
        <f t="shared" si="122"/>
        <v/>
      </c>
      <c r="L780" s="57">
        <f t="shared" si="124"/>
        <v>0</v>
      </c>
      <c r="M780" s="79"/>
      <c r="N780" s="58" t="str">
        <f t="shared" si="123"/>
        <v/>
      </c>
      <c r="O780" s="190" t="str">
        <f t="shared" si="125"/>
        <v>Nợ HP</v>
      </c>
      <c r="P780" s="62" t="str">
        <f t="shared" si="126"/>
        <v>Nợ HP</v>
      </c>
      <c r="Q780" s="58">
        <f t="shared" si="130"/>
        <v>778</v>
      </c>
      <c r="R780" s="228" t="str">
        <f t="shared" si="127"/>
        <v>Nợ HP</v>
      </c>
    </row>
    <row r="781" spans="1:18" ht="24.75" customHeight="1">
      <c r="A781" s="54">
        <f t="shared" si="128"/>
        <v>779</v>
      </c>
      <c r="B781" s="16" t="str">
        <f t="shared" si="131"/>
        <v>747</v>
      </c>
      <c r="C781" s="54">
        <f t="shared" si="129"/>
        <v>747</v>
      </c>
      <c r="D781" s="10"/>
      <c r="E781" s="17"/>
      <c r="F781" s="18"/>
      <c r="G781" s="14"/>
      <c r="H781" s="70"/>
      <c r="I781" s="68"/>
      <c r="J781" s="72"/>
      <c r="K781" s="15" t="str">
        <f t="shared" si="122"/>
        <v/>
      </c>
      <c r="L781" s="57">
        <f t="shared" si="124"/>
        <v>0</v>
      </c>
      <c r="M781" s="79"/>
      <c r="N781" s="58" t="str">
        <f t="shared" si="123"/>
        <v/>
      </c>
      <c r="O781" s="190" t="str">
        <f t="shared" si="125"/>
        <v>Nợ HP</v>
      </c>
      <c r="P781" s="62" t="str">
        <f t="shared" si="126"/>
        <v>Nợ HP</v>
      </c>
      <c r="Q781" s="58">
        <f t="shared" si="130"/>
        <v>779</v>
      </c>
      <c r="R781" s="228" t="str">
        <f t="shared" si="127"/>
        <v>Nợ HP</v>
      </c>
    </row>
    <row r="782" spans="1:18" ht="24.75" customHeight="1">
      <c r="A782" s="54">
        <f t="shared" si="128"/>
        <v>780</v>
      </c>
      <c r="B782" s="16" t="str">
        <f t="shared" si="131"/>
        <v>748</v>
      </c>
      <c r="C782" s="54">
        <f t="shared" si="129"/>
        <v>748</v>
      </c>
      <c r="D782" s="10"/>
      <c r="E782" s="17"/>
      <c r="F782" s="18"/>
      <c r="G782" s="14"/>
      <c r="H782" s="70"/>
      <c r="I782" s="68"/>
      <c r="J782" s="72"/>
      <c r="K782" s="15" t="str">
        <f t="shared" si="122"/>
        <v/>
      </c>
      <c r="L782" s="57">
        <f t="shared" si="124"/>
        <v>0</v>
      </c>
      <c r="M782" s="79"/>
      <c r="N782" s="58" t="str">
        <f t="shared" si="123"/>
        <v/>
      </c>
      <c r="O782" s="190" t="str">
        <f t="shared" si="125"/>
        <v>Nợ HP</v>
      </c>
      <c r="P782" s="62" t="str">
        <f t="shared" si="126"/>
        <v>Nợ HP</v>
      </c>
      <c r="Q782" s="58">
        <f t="shared" si="130"/>
        <v>780</v>
      </c>
      <c r="R782" s="228" t="str">
        <f t="shared" si="127"/>
        <v>Nợ HP</v>
      </c>
    </row>
    <row r="783" spans="1:18" ht="24.75" customHeight="1">
      <c r="A783" s="54">
        <f t="shared" si="128"/>
        <v>781</v>
      </c>
      <c r="B783" s="16" t="str">
        <f t="shared" si="131"/>
        <v>749</v>
      </c>
      <c r="C783" s="54">
        <f t="shared" si="129"/>
        <v>749</v>
      </c>
      <c r="D783" s="10"/>
      <c r="E783" s="17"/>
      <c r="F783" s="18"/>
      <c r="G783" s="14"/>
      <c r="H783" s="70"/>
      <c r="I783" s="68"/>
      <c r="J783" s="72"/>
      <c r="K783" s="15" t="str">
        <f t="shared" si="122"/>
        <v/>
      </c>
      <c r="L783" s="57">
        <f t="shared" si="124"/>
        <v>0</v>
      </c>
      <c r="M783" s="79"/>
      <c r="N783" s="58" t="str">
        <f t="shared" si="123"/>
        <v/>
      </c>
      <c r="O783" s="190" t="str">
        <f t="shared" si="125"/>
        <v>Nợ HP</v>
      </c>
      <c r="P783" s="62" t="str">
        <f t="shared" si="126"/>
        <v>Nợ HP</v>
      </c>
      <c r="Q783" s="58">
        <f t="shared" si="130"/>
        <v>781</v>
      </c>
      <c r="R783" s="228" t="str">
        <f t="shared" si="127"/>
        <v>Nợ HP</v>
      </c>
    </row>
    <row r="784" spans="1:18" ht="24.75" customHeight="1">
      <c r="A784" s="54">
        <f t="shared" si="128"/>
        <v>782</v>
      </c>
      <c r="B784" s="16" t="str">
        <f t="shared" si="131"/>
        <v>750</v>
      </c>
      <c r="C784" s="54">
        <f t="shared" si="129"/>
        <v>750</v>
      </c>
      <c r="D784" s="10"/>
      <c r="E784" s="17"/>
      <c r="F784" s="18"/>
      <c r="G784" s="14"/>
      <c r="H784" s="70"/>
      <c r="I784" s="68"/>
      <c r="J784" s="72"/>
      <c r="K784" s="15" t="str">
        <f t="shared" si="122"/>
        <v/>
      </c>
      <c r="L784" s="57">
        <f t="shared" si="124"/>
        <v>0</v>
      </c>
      <c r="M784" s="79"/>
      <c r="N784" s="58" t="str">
        <f t="shared" si="123"/>
        <v/>
      </c>
      <c r="O784" s="190" t="str">
        <f t="shared" si="125"/>
        <v>Nợ HP</v>
      </c>
      <c r="P784" s="62" t="str">
        <f t="shared" si="126"/>
        <v>Nợ HP</v>
      </c>
      <c r="Q784" s="58">
        <f t="shared" si="130"/>
        <v>782</v>
      </c>
      <c r="R784" s="228" t="str">
        <f t="shared" si="127"/>
        <v>Nợ HP</v>
      </c>
    </row>
    <row r="785" spans="1:18" ht="24.75" customHeight="1">
      <c r="A785" s="54">
        <f t="shared" si="128"/>
        <v>783</v>
      </c>
      <c r="B785" s="16" t="str">
        <f t="shared" si="131"/>
        <v>751</v>
      </c>
      <c r="C785" s="54">
        <f t="shared" si="129"/>
        <v>751</v>
      </c>
      <c r="D785" s="10"/>
      <c r="E785" s="17"/>
      <c r="F785" s="18"/>
      <c r="G785" s="14"/>
      <c r="H785" s="70"/>
      <c r="I785" s="68"/>
      <c r="J785" s="72"/>
      <c r="K785" s="15" t="str">
        <f t="shared" si="122"/>
        <v/>
      </c>
      <c r="L785" s="57">
        <f t="shared" si="124"/>
        <v>0</v>
      </c>
      <c r="M785" s="79"/>
      <c r="N785" s="58" t="str">
        <f t="shared" si="123"/>
        <v/>
      </c>
      <c r="O785" s="190" t="str">
        <f t="shared" si="125"/>
        <v>Nợ HP</v>
      </c>
      <c r="P785" s="62" t="str">
        <f t="shared" si="126"/>
        <v>Nợ HP</v>
      </c>
      <c r="Q785" s="58">
        <f t="shared" si="130"/>
        <v>783</v>
      </c>
      <c r="R785" s="228" t="str">
        <f t="shared" si="127"/>
        <v>Nợ HP</v>
      </c>
    </row>
    <row r="786" spans="1:18" ht="24.75" customHeight="1">
      <c r="A786" s="54">
        <f t="shared" si="128"/>
        <v>784</v>
      </c>
      <c r="B786" s="16" t="str">
        <f t="shared" si="131"/>
        <v>752</v>
      </c>
      <c r="C786" s="54">
        <f t="shared" si="129"/>
        <v>752</v>
      </c>
      <c r="D786" s="10"/>
      <c r="E786" s="17"/>
      <c r="F786" s="18"/>
      <c r="G786" s="14"/>
      <c r="H786" s="70"/>
      <c r="I786" s="68"/>
      <c r="J786" s="72"/>
      <c r="K786" s="15" t="str">
        <f t="shared" si="122"/>
        <v/>
      </c>
      <c r="L786" s="57">
        <f t="shared" si="124"/>
        <v>0</v>
      </c>
      <c r="M786" s="79"/>
      <c r="N786" s="58" t="str">
        <f t="shared" si="123"/>
        <v/>
      </c>
      <c r="O786" s="190" t="str">
        <f t="shared" si="125"/>
        <v>Nợ HP</v>
      </c>
      <c r="P786" s="62" t="str">
        <f t="shared" si="126"/>
        <v>Nợ HP</v>
      </c>
      <c r="Q786" s="58">
        <f t="shared" si="130"/>
        <v>784</v>
      </c>
      <c r="R786" s="228" t="str">
        <f t="shared" si="127"/>
        <v>Nợ HP</v>
      </c>
    </row>
    <row r="787" spans="1:18" ht="24.75" customHeight="1">
      <c r="A787" s="54">
        <f t="shared" si="128"/>
        <v>785</v>
      </c>
      <c r="B787" s="16" t="str">
        <f t="shared" si="131"/>
        <v>753</v>
      </c>
      <c r="C787" s="54">
        <f t="shared" si="129"/>
        <v>753</v>
      </c>
      <c r="D787" s="10"/>
      <c r="E787" s="17"/>
      <c r="F787" s="18"/>
      <c r="G787" s="14"/>
      <c r="H787" s="70"/>
      <c r="I787" s="68"/>
      <c r="J787" s="72"/>
      <c r="K787" s="15" t="str">
        <f t="shared" si="122"/>
        <v/>
      </c>
      <c r="L787" s="57">
        <f t="shared" si="124"/>
        <v>0</v>
      </c>
      <c r="M787" s="79"/>
      <c r="N787" s="58" t="str">
        <f t="shared" si="123"/>
        <v/>
      </c>
      <c r="O787" s="190" t="str">
        <f t="shared" si="125"/>
        <v>Nợ HP</v>
      </c>
      <c r="P787" s="62" t="str">
        <f t="shared" si="126"/>
        <v>Nợ HP</v>
      </c>
      <c r="Q787" s="58">
        <f t="shared" si="130"/>
        <v>785</v>
      </c>
      <c r="R787" s="228" t="str">
        <f t="shared" si="127"/>
        <v>Nợ HP</v>
      </c>
    </row>
    <row r="788" spans="1:18" ht="24.75" customHeight="1">
      <c r="A788" s="54">
        <f t="shared" si="128"/>
        <v>786</v>
      </c>
      <c r="B788" s="16" t="str">
        <f t="shared" si="131"/>
        <v>754</v>
      </c>
      <c r="C788" s="54">
        <f t="shared" si="129"/>
        <v>754</v>
      </c>
      <c r="D788" s="10"/>
      <c r="E788" s="17"/>
      <c r="F788" s="18"/>
      <c r="G788" s="14"/>
      <c r="H788" s="70"/>
      <c r="I788" s="68"/>
      <c r="J788" s="72"/>
      <c r="K788" s="15" t="str">
        <f t="shared" si="122"/>
        <v/>
      </c>
      <c r="L788" s="57">
        <f t="shared" si="124"/>
        <v>0</v>
      </c>
      <c r="M788" s="79"/>
      <c r="N788" s="58" t="str">
        <f t="shared" si="123"/>
        <v/>
      </c>
      <c r="O788" s="190" t="str">
        <f t="shared" si="125"/>
        <v>Nợ HP</v>
      </c>
      <c r="P788" s="62" t="str">
        <f t="shared" si="126"/>
        <v>Nợ HP</v>
      </c>
      <c r="Q788" s="58">
        <f t="shared" si="130"/>
        <v>786</v>
      </c>
      <c r="R788" s="228" t="str">
        <f t="shared" si="127"/>
        <v>Nợ HP</v>
      </c>
    </row>
    <row r="789" spans="1:18" ht="24.75" customHeight="1">
      <c r="A789" s="54">
        <f t="shared" si="128"/>
        <v>787</v>
      </c>
      <c r="B789" s="16" t="str">
        <f t="shared" si="131"/>
        <v>755</v>
      </c>
      <c r="C789" s="54">
        <f t="shared" si="129"/>
        <v>755</v>
      </c>
      <c r="D789" s="10"/>
      <c r="E789" s="17"/>
      <c r="F789" s="18"/>
      <c r="G789" s="14"/>
      <c r="H789" s="70"/>
      <c r="I789" s="68"/>
      <c r="J789" s="72"/>
      <c r="K789" s="15" t="str">
        <f t="shared" si="122"/>
        <v/>
      </c>
      <c r="L789" s="57">
        <f t="shared" si="124"/>
        <v>0</v>
      </c>
      <c r="M789" s="79"/>
      <c r="N789" s="58" t="str">
        <f t="shared" si="123"/>
        <v/>
      </c>
      <c r="O789" s="190" t="str">
        <f t="shared" si="125"/>
        <v>Nợ HP</v>
      </c>
      <c r="P789" s="62" t="str">
        <f t="shared" si="126"/>
        <v>Nợ HP</v>
      </c>
      <c r="Q789" s="58">
        <f t="shared" si="130"/>
        <v>787</v>
      </c>
      <c r="R789" s="228" t="str">
        <f t="shared" si="127"/>
        <v>Nợ HP</v>
      </c>
    </row>
    <row r="790" spans="1:18" ht="24.75" customHeight="1">
      <c r="A790" s="54">
        <f t="shared" si="128"/>
        <v>788</v>
      </c>
      <c r="B790" s="16" t="str">
        <f t="shared" si="131"/>
        <v>756</v>
      </c>
      <c r="C790" s="54">
        <f t="shared" si="129"/>
        <v>756</v>
      </c>
      <c r="D790" s="10"/>
      <c r="E790" s="17"/>
      <c r="F790" s="18"/>
      <c r="G790" s="14"/>
      <c r="H790" s="70"/>
      <c r="I790" s="68"/>
      <c r="J790" s="72"/>
      <c r="K790" s="15" t="str">
        <f t="shared" si="122"/>
        <v/>
      </c>
      <c r="L790" s="57">
        <f t="shared" si="124"/>
        <v>0</v>
      </c>
      <c r="M790" s="79"/>
      <c r="N790" s="58" t="str">
        <f t="shared" si="123"/>
        <v/>
      </c>
      <c r="O790" s="190" t="str">
        <f t="shared" si="125"/>
        <v>Nợ HP</v>
      </c>
      <c r="P790" s="62" t="str">
        <f t="shared" si="126"/>
        <v>Nợ HP</v>
      </c>
      <c r="Q790" s="58">
        <f t="shared" si="130"/>
        <v>788</v>
      </c>
      <c r="R790" s="228" t="str">
        <f t="shared" si="127"/>
        <v>Nợ HP</v>
      </c>
    </row>
    <row r="791" spans="1:18" ht="24.75" customHeight="1">
      <c r="A791" s="54">
        <f t="shared" si="128"/>
        <v>789</v>
      </c>
      <c r="B791" s="16" t="str">
        <f t="shared" si="131"/>
        <v>757</v>
      </c>
      <c r="C791" s="54">
        <f t="shared" si="129"/>
        <v>757</v>
      </c>
      <c r="D791" s="10"/>
      <c r="E791" s="17"/>
      <c r="F791" s="18"/>
      <c r="G791" s="14"/>
      <c r="H791" s="70"/>
      <c r="I791" s="68"/>
      <c r="J791" s="72"/>
      <c r="K791" s="15" t="str">
        <f t="shared" si="122"/>
        <v/>
      </c>
      <c r="L791" s="57">
        <f t="shared" si="124"/>
        <v>0</v>
      </c>
      <c r="M791" s="79"/>
      <c r="N791" s="58" t="str">
        <f t="shared" si="123"/>
        <v/>
      </c>
      <c r="O791" s="190" t="str">
        <f t="shared" si="125"/>
        <v>Nợ HP</v>
      </c>
      <c r="P791" s="62" t="str">
        <f t="shared" si="126"/>
        <v>Nợ HP</v>
      </c>
      <c r="Q791" s="58">
        <f t="shared" si="130"/>
        <v>789</v>
      </c>
      <c r="R791" s="228" t="str">
        <f t="shared" si="127"/>
        <v>Nợ HP</v>
      </c>
    </row>
    <row r="792" spans="1:18" ht="24.75" customHeight="1">
      <c r="A792" s="54">
        <f t="shared" si="128"/>
        <v>790</v>
      </c>
      <c r="B792" s="16" t="str">
        <f t="shared" si="131"/>
        <v>758</v>
      </c>
      <c r="C792" s="54">
        <f t="shared" si="129"/>
        <v>758</v>
      </c>
      <c r="D792" s="10"/>
      <c r="E792" s="17"/>
      <c r="F792" s="18"/>
      <c r="G792" s="14"/>
      <c r="H792" s="70"/>
      <c r="I792" s="68"/>
      <c r="J792" s="72"/>
      <c r="K792" s="15" t="str">
        <f t="shared" si="122"/>
        <v/>
      </c>
      <c r="L792" s="57">
        <f t="shared" si="124"/>
        <v>0</v>
      </c>
      <c r="M792" s="79"/>
      <c r="N792" s="58" t="str">
        <f t="shared" si="123"/>
        <v/>
      </c>
      <c r="O792" s="190" t="str">
        <f t="shared" si="125"/>
        <v>Nợ HP</v>
      </c>
      <c r="P792" s="62" t="str">
        <f t="shared" si="126"/>
        <v>Nợ HP</v>
      </c>
      <c r="Q792" s="58">
        <f t="shared" si="130"/>
        <v>790</v>
      </c>
      <c r="R792" s="228" t="str">
        <f t="shared" si="127"/>
        <v>Nợ HP</v>
      </c>
    </row>
    <row r="793" spans="1:18" ht="24.75" customHeight="1">
      <c r="A793" s="54">
        <f t="shared" si="128"/>
        <v>791</v>
      </c>
      <c r="B793" s="16" t="str">
        <f t="shared" si="131"/>
        <v>759</v>
      </c>
      <c r="C793" s="54">
        <f t="shared" si="129"/>
        <v>759</v>
      </c>
      <c r="D793" s="10"/>
      <c r="E793" s="17"/>
      <c r="F793" s="18"/>
      <c r="G793" s="14"/>
      <c r="H793" s="70"/>
      <c r="I793" s="68"/>
      <c r="J793" s="72"/>
      <c r="K793" s="15" t="str">
        <f t="shared" si="122"/>
        <v/>
      </c>
      <c r="L793" s="57">
        <f t="shared" si="124"/>
        <v>0</v>
      </c>
      <c r="M793" s="79"/>
      <c r="N793" s="58" t="str">
        <f t="shared" si="123"/>
        <v/>
      </c>
      <c r="O793" s="190" t="str">
        <f t="shared" si="125"/>
        <v>Nợ HP</v>
      </c>
      <c r="P793" s="62" t="str">
        <f t="shared" si="126"/>
        <v>Nợ HP</v>
      </c>
      <c r="Q793" s="58">
        <f t="shared" si="130"/>
        <v>791</v>
      </c>
      <c r="R793" s="228" t="str">
        <f t="shared" si="127"/>
        <v>Nợ HP</v>
      </c>
    </row>
    <row r="794" spans="1:18" ht="24.75" customHeight="1">
      <c r="A794" s="54">
        <f t="shared" si="128"/>
        <v>792</v>
      </c>
      <c r="B794" s="16" t="str">
        <f t="shared" si="131"/>
        <v>760</v>
      </c>
      <c r="C794" s="54">
        <f t="shared" si="129"/>
        <v>760</v>
      </c>
      <c r="D794" s="10"/>
      <c r="E794" s="17"/>
      <c r="F794" s="18"/>
      <c r="G794" s="14"/>
      <c r="H794" s="70"/>
      <c r="I794" s="68"/>
      <c r="J794" s="72"/>
      <c r="K794" s="15" t="str">
        <f t="shared" si="122"/>
        <v/>
      </c>
      <c r="L794" s="57">
        <f t="shared" si="124"/>
        <v>0</v>
      </c>
      <c r="M794" s="79"/>
      <c r="N794" s="58" t="str">
        <f t="shared" si="123"/>
        <v/>
      </c>
      <c r="O794" s="190" t="str">
        <f t="shared" si="125"/>
        <v>Nợ HP</v>
      </c>
      <c r="P794" s="62" t="str">
        <f t="shared" si="126"/>
        <v>Nợ HP</v>
      </c>
      <c r="Q794" s="58">
        <f t="shared" si="130"/>
        <v>792</v>
      </c>
      <c r="R794" s="228" t="str">
        <f t="shared" si="127"/>
        <v>Nợ HP</v>
      </c>
    </row>
    <row r="795" spans="1:18" ht="24.75" customHeight="1">
      <c r="A795" s="54">
        <f t="shared" si="128"/>
        <v>793</v>
      </c>
      <c r="B795" s="16" t="str">
        <f t="shared" si="131"/>
        <v>761</v>
      </c>
      <c r="C795" s="54">
        <f t="shared" si="129"/>
        <v>761</v>
      </c>
      <c r="D795" s="10"/>
      <c r="E795" s="17"/>
      <c r="F795" s="18"/>
      <c r="G795" s="14"/>
      <c r="H795" s="70"/>
      <c r="I795" s="68"/>
      <c r="J795" s="72"/>
      <c r="K795" s="15" t="str">
        <f t="shared" si="122"/>
        <v/>
      </c>
      <c r="L795" s="57">
        <f t="shared" si="124"/>
        <v>0</v>
      </c>
      <c r="M795" s="79"/>
      <c r="N795" s="58" t="str">
        <f t="shared" si="123"/>
        <v/>
      </c>
      <c r="O795" s="190" t="str">
        <f t="shared" si="125"/>
        <v>Nợ HP</v>
      </c>
      <c r="P795" s="62" t="str">
        <f t="shared" si="126"/>
        <v>Nợ HP</v>
      </c>
      <c r="Q795" s="58">
        <f t="shared" si="130"/>
        <v>793</v>
      </c>
      <c r="R795" s="228" t="str">
        <f t="shared" si="127"/>
        <v>Nợ HP</v>
      </c>
    </row>
    <row r="796" spans="1:18" ht="24.75" customHeight="1">
      <c r="A796" s="54">
        <f t="shared" si="128"/>
        <v>794</v>
      </c>
      <c r="B796" s="16" t="str">
        <f t="shared" si="131"/>
        <v>762</v>
      </c>
      <c r="C796" s="54">
        <f t="shared" si="129"/>
        <v>762</v>
      </c>
      <c r="D796" s="10"/>
      <c r="E796" s="17"/>
      <c r="F796" s="18"/>
      <c r="G796" s="14"/>
      <c r="H796" s="70"/>
      <c r="I796" s="68"/>
      <c r="J796" s="72"/>
      <c r="K796" s="15" t="str">
        <f t="shared" ref="K796:K855" si="132">I796&amp;J796</f>
        <v/>
      </c>
      <c r="L796" s="57">
        <f t="shared" si="124"/>
        <v>0</v>
      </c>
      <c r="M796" s="79"/>
      <c r="N796" s="58" t="str">
        <f t="shared" si="123"/>
        <v/>
      </c>
      <c r="O796" s="190" t="str">
        <f t="shared" si="125"/>
        <v>Nợ HP</v>
      </c>
      <c r="P796" s="62" t="str">
        <f t="shared" si="126"/>
        <v>Nợ HP</v>
      </c>
      <c r="Q796" s="58">
        <f t="shared" si="130"/>
        <v>794</v>
      </c>
      <c r="R796" s="228" t="str">
        <f t="shared" si="127"/>
        <v>Nợ HP</v>
      </c>
    </row>
    <row r="797" spans="1:18" ht="24.75" customHeight="1">
      <c r="A797" s="54">
        <f t="shared" si="128"/>
        <v>795</v>
      </c>
      <c r="B797" s="16" t="str">
        <f t="shared" si="131"/>
        <v>763</v>
      </c>
      <c r="C797" s="54">
        <f t="shared" si="129"/>
        <v>763</v>
      </c>
      <c r="D797" s="10"/>
      <c r="E797" s="17"/>
      <c r="F797" s="18"/>
      <c r="G797" s="14"/>
      <c r="H797" s="70"/>
      <c r="I797" s="68"/>
      <c r="J797" s="72"/>
      <c r="K797" s="15" t="str">
        <f t="shared" si="132"/>
        <v/>
      </c>
      <c r="L797" s="57">
        <f t="shared" si="124"/>
        <v>0</v>
      </c>
      <c r="M797" s="79"/>
      <c r="N797" s="58" t="str">
        <f t="shared" si="123"/>
        <v/>
      </c>
      <c r="O797" s="190" t="str">
        <f t="shared" si="125"/>
        <v>Nợ HP</v>
      </c>
      <c r="P797" s="62" t="str">
        <f t="shared" si="126"/>
        <v>Nợ HP</v>
      </c>
      <c r="Q797" s="58">
        <f t="shared" si="130"/>
        <v>795</v>
      </c>
      <c r="R797" s="228" t="str">
        <f t="shared" si="127"/>
        <v>Nợ HP</v>
      </c>
    </row>
    <row r="798" spans="1:18" ht="24.75" customHeight="1">
      <c r="A798" s="54">
        <f t="shared" si="128"/>
        <v>796</v>
      </c>
      <c r="B798" s="16" t="str">
        <f t="shared" si="131"/>
        <v>764</v>
      </c>
      <c r="C798" s="54">
        <f t="shared" si="129"/>
        <v>764</v>
      </c>
      <c r="D798" s="10"/>
      <c r="E798" s="17"/>
      <c r="F798" s="18"/>
      <c r="G798" s="14"/>
      <c r="H798" s="70"/>
      <c r="I798" s="68"/>
      <c r="J798" s="72"/>
      <c r="K798" s="15" t="str">
        <f t="shared" si="132"/>
        <v/>
      </c>
      <c r="L798" s="57">
        <f t="shared" si="124"/>
        <v>0</v>
      </c>
      <c r="M798" s="79"/>
      <c r="N798" s="58" t="str">
        <f t="shared" si="123"/>
        <v/>
      </c>
      <c r="O798" s="190" t="str">
        <f t="shared" si="125"/>
        <v>Nợ HP</v>
      </c>
      <c r="P798" s="62" t="str">
        <f t="shared" si="126"/>
        <v>Nợ HP</v>
      </c>
      <c r="Q798" s="58">
        <f t="shared" si="130"/>
        <v>796</v>
      </c>
      <c r="R798" s="228" t="str">
        <f t="shared" si="127"/>
        <v>Nợ HP</v>
      </c>
    </row>
    <row r="799" spans="1:18" ht="24.75" customHeight="1">
      <c r="A799" s="54">
        <f t="shared" si="128"/>
        <v>797</v>
      </c>
      <c r="B799" s="16" t="str">
        <f t="shared" si="131"/>
        <v>765</v>
      </c>
      <c r="C799" s="54">
        <f t="shared" si="129"/>
        <v>765</v>
      </c>
      <c r="D799" s="10"/>
      <c r="E799" s="17"/>
      <c r="F799" s="18"/>
      <c r="G799" s="14"/>
      <c r="H799" s="70"/>
      <c r="I799" s="68"/>
      <c r="J799" s="72"/>
      <c r="K799" s="15" t="str">
        <f t="shared" si="132"/>
        <v/>
      </c>
      <c r="L799" s="57">
        <f t="shared" si="124"/>
        <v>0</v>
      </c>
      <c r="M799" s="79"/>
      <c r="N799" s="58" t="str">
        <f t="shared" si="123"/>
        <v/>
      </c>
      <c r="O799" s="190" t="str">
        <f t="shared" si="125"/>
        <v>Nợ HP</v>
      </c>
      <c r="P799" s="62" t="str">
        <f t="shared" si="126"/>
        <v>Nợ HP</v>
      </c>
      <c r="Q799" s="58">
        <f t="shared" si="130"/>
        <v>797</v>
      </c>
      <c r="R799" s="228" t="str">
        <f t="shared" si="127"/>
        <v>Nợ HP</v>
      </c>
    </row>
    <row r="800" spans="1:18" ht="24.75" customHeight="1">
      <c r="A800" s="54">
        <f t="shared" si="128"/>
        <v>798</v>
      </c>
      <c r="B800" s="16" t="str">
        <f t="shared" si="131"/>
        <v>766</v>
      </c>
      <c r="C800" s="54">
        <f t="shared" si="129"/>
        <v>766</v>
      </c>
      <c r="D800" s="10"/>
      <c r="E800" s="17"/>
      <c r="F800" s="18"/>
      <c r="G800" s="14"/>
      <c r="H800" s="70"/>
      <c r="I800" s="68"/>
      <c r="J800" s="72"/>
      <c r="K800" s="15" t="str">
        <f t="shared" si="132"/>
        <v/>
      </c>
      <c r="L800" s="57">
        <f t="shared" si="124"/>
        <v>0</v>
      </c>
      <c r="M800" s="79"/>
      <c r="N800" s="58" t="str">
        <f t="shared" si="123"/>
        <v/>
      </c>
      <c r="O800" s="190" t="str">
        <f t="shared" si="125"/>
        <v>Nợ HP</v>
      </c>
      <c r="P800" s="62" t="str">
        <f t="shared" si="126"/>
        <v>Nợ HP</v>
      </c>
      <c r="Q800" s="58">
        <f t="shared" si="130"/>
        <v>798</v>
      </c>
      <c r="R800" s="228" t="str">
        <f t="shared" si="127"/>
        <v>Nợ HP</v>
      </c>
    </row>
    <row r="801" spans="1:18" ht="24.75" customHeight="1">
      <c r="A801" s="54">
        <f t="shared" si="128"/>
        <v>799</v>
      </c>
      <c r="B801" s="16" t="str">
        <f t="shared" si="131"/>
        <v>767</v>
      </c>
      <c r="C801" s="54">
        <f t="shared" si="129"/>
        <v>767</v>
      </c>
      <c r="D801" s="10"/>
      <c r="E801" s="17"/>
      <c r="F801" s="18"/>
      <c r="G801" s="14"/>
      <c r="H801" s="70"/>
      <c r="I801" s="68"/>
      <c r="J801" s="72"/>
      <c r="K801" s="15" t="str">
        <f t="shared" si="132"/>
        <v/>
      </c>
      <c r="L801" s="57">
        <f t="shared" si="124"/>
        <v>0</v>
      </c>
      <c r="M801" s="79"/>
      <c r="N801" s="58" t="str">
        <f t="shared" si="123"/>
        <v/>
      </c>
      <c r="O801" s="190" t="str">
        <f t="shared" si="125"/>
        <v>Nợ HP</v>
      </c>
      <c r="P801" s="62" t="str">
        <f t="shared" si="126"/>
        <v>Nợ HP</v>
      </c>
      <c r="Q801" s="58">
        <f t="shared" si="130"/>
        <v>799</v>
      </c>
      <c r="R801" s="228" t="str">
        <f t="shared" si="127"/>
        <v>Nợ HP</v>
      </c>
    </row>
    <row r="802" spans="1:18" ht="24.75" customHeight="1">
      <c r="A802" s="54">
        <f t="shared" si="128"/>
        <v>800</v>
      </c>
      <c r="B802" s="16" t="str">
        <f t="shared" si="131"/>
        <v>768</v>
      </c>
      <c r="C802" s="54">
        <f t="shared" si="129"/>
        <v>768</v>
      </c>
      <c r="D802" s="10"/>
      <c r="E802" s="17"/>
      <c r="F802" s="18"/>
      <c r="G802" s="14"/>
      <c r="H802" s="70"/>
      <c r="I802" s="68"/>
      <c r="J802" s="72"/>
      <c r="K802" s="15" t="str">
        <f t="shared" si="132"/>
        <v/>
      </c>
      <c r="L802" s="57">
        <f t="shared" si="124"/>
        <v>0</v>
      </c>
      <c r="M802" s="79"/>
      <c r="N802" s="58" t="str">
        <f t="shared" si="123"/>
        <v/>
      </c>
      <c r="O802" s="190" t="str">
        <f t="shared" si="125"/>
        <v>Nợ HP</v>
      </c>
      <c r="P802" s="62" t="str">
        <f t="shared" si="126"/>
        <v>Nợ HP</v>
      </c>
      <c r="Q802" s="58">
        <f t="shared" si="130"/>
        <v>800</v>
      </c>
      <c r="R802" s="228" t="str">
        <f t="shared" si="127"/>
        <v>Nợ HP</v>
      </c>
    </row>
    <row r="803" spans="1:18" ht="24.75" customHeight="1">
      <c r="A803" s="54">
        <f t="shared" si="128"/>
        <v>801</v>
      </c>
      <c r="B803" s="16" t="str">
        <f t="shared" si="131"/>
        <v>769</v>
      </c>
      <c r="C803" s="54">
        <f t="shared" si="129"/>
        <v>769</v>
      </c>
      <c r="D803" s="10"/>
      <c r="E803" s="17"/>
      <c r="F803" s="18"/>
      <c r="G803" s="14"/>
      <c r="H803" s="70"/>
      <c r="I803" s="68"/>
      <c r="J803" s="72"/>
      <c r="K803" s="15" t="str">
        <f t="shared" si="132"/>
        <v/>
      </c>
      <c r="L803" s="57">
        <f t="shared" si="124"/>
        <v>0</v>
      </c>
      <c r="M803" s="79"/>
      <c r="N803" s="58" t="str">
        <f t="shared" si="123"/>
        <v/>
      </c>
      <c r="O803" s="190" t="str">
        <f t="shared" si="125"/>
        <v>Nợ HP</v>
      </c>
      <c r="P803" s="62" t="str">
        <f t="shared" si="126"/>
        <v>Nợ HP</v>
      </c>
      <c r="Q803" s="58">
        <f t="shared" si="130"/>
        <v>801</v>
      </c>
      <c r="R803" s="228" t="str">
        <f t="shared" si="127"/>
        <v>Nợ HP</v>
      </c>
    </row>
    <row r="804" spans="1:18" ht="24.75" customHeight="1">
      <c r="A804" s="54">
        <f t="shared" si="128"/>
        <v>802</v>
      </c>
      <c r="B804" s="16" t="str">
        <f t="shared" si="131"/>
        <v>770</v>
      </c>
      <c r="C804" s="54">
        <f t="shared" si="129"/>
        <v>770</v>
      </c>
      <c r="D804" s="10"/>
      <c r="E804" s="17"/>
      <c r="F804" s="18"/>
      <c r="G804" s="14"/>
      <c r="H804" s="70"/>
      <c r="I804" s="68"/>
      <c r="J804" s="72"/>
      <c r="K804" s="15" t="str">
        <f t="shared" si="132"/>
        <v/>
      </c>
      <c r="L804" s="57">
        <f t="shared" si="124"/>
        <v>0</v>
      </c>
      <c r="M804" s="79"/>
      <c r="N804" s="58" t="str">
        <f t="shared" si="123"/>
        <v/>
      </c>
      <c r="O804" s="190" t="str">
        <f t="shared" si="125"/>
        <v>Nợ HP</v>
      </c>
      <c r="P804" s="62" t="str">
        <f t="shared" si="126"/>
        <v>Nợ HP</v>
      </c>
      <c r="Q804" s="58">
        <f t="shared" si="130"/>
        <v>802</v>
      </c>
      <c r="R804" s="228" t="str">
        <f t="shared" si="127"/>
        <v>Nợ HP</v>
      </c>
    </row>
    <row r="805" spans="1:18" ht="24.75" customHeight="1">
      <c r="A805" s="54">
        <f t="shared" si="128"/>
        <v>803</v>
      </c>
      <c r="B805" s="16" t="str">
        <f t="shared" si="131"/>
        <v>771</v>
      </c>
      <c r="C805" s="54">
        <f t="shared" si="129"/>
        <v>771</v>
      </c>
      <c r="D805" s="10"/>
      <c r="E805" s="17"/>
      <c r="F805" s="18"/>
      <c r="G805" s="14"/>
      <c r="H805" s="70"/>
      <c r="I805" s="68"/>
      <c r="J805" s="72"/>
      <c r="K805" s="15" t="str">
        <f t="shared" si="132"/>
        <v/>
      </c>
      <c r="L805" s="57">
        <f t="shared" si="124"/>
        <v>0</v>
      </c>
      <c r="M805" s="79"/>
      <c r="N805" s="58" t="str">
        <f t="shared" si="123"/>
        <v/>
      </c>
      <c r="O805" s="190" t="str">
        <f t="shared" si="125"/>
        <v>Nợ HP</v>
      </c>
      <c r="P805" s="62" t="str">
        <f t="shared" si="126"/>
        <v>Nợ HP</v>
      </c>
      <c r="Q805" s="58">
        <f t="shared" si="130"/>
        <v>803</v>
      </c>
      <c r="R805" s="228" t="str">
        <f t="shared" si="127"/>
        <v>Nợ HP</v>
      </c>
    </row>
    <row r="806" spans="1:18" ht="24.75" customHeight="1">
      <c r="A806" s="54">
        <f t="shared" si="128"/>
        <v>804</v>
      </c>
      <c r="B806" s="16" t="str">
        <f t="shared" si="131"/>
        <v>772</v>
      </c>
      <c r="C806" s="54">
        <f t="shared" si="129"/>
        <v>772</v>
      </c>
      <c r="D806" s="10"/>
      <c r="E806" s="17"/>
      <c r="F806" s="18"/>
      <c r="G806" s="14"/>
      <c r="H806" s="70"/>
      <c r="I806" s="68"/>
      <c r="J806" s="72"/>
      <c r="K806" s="15" t="str">
        <f t="shared" si="132"/>
        <v/>
      </c>
      <c r="L806" s="57">
        <f t="shared" si="124"/>
        <v>0</v>
      </c>
      <c r="M806" s="79"/>
      <c r="N806" s="58" t="str">
        <f t="shared" si="123"/>
        <v/>
      </c>
      <c r="O806" s="190" t="str">
        <f t="shared" si="125"/>
        <v>Nợ HP</v>
      </c>
      <c r="P806" s="62" t="str">
        <f t="shared" si="126"/>
        <v>Nợ HP</v>
      </c>
      <c r="Q806" s="58">
        <f t="shared" si="130"/>
        <v>804</v>
      </c>
      <c r="R806" s="228" t="str">
        <f t="shared" si="127"/>
        <v>Nợ HP</v>
      </c>
    </row>
    <row r="807" spans="1:18" ht="24.75" customHeight="1">
      <c r="A807" s="54">
        <f t="shared" si="128"/>
        <v>805</v>
      </c>
      <c r="B807" s="16" t="str">
        <f t="shared" si="131"/>
        <v>773</v>
      </c>
      <c r="C807" s="54">
        <f t="shared" si="129"/>
        <v>773</v>
      </c>
      <c r="D807" s="10"/>
      <c r="E807" s="17"/>
      <c r="F807" s="18"/>
      <c r="G807" s="14"/>
      <c r="H807" s="70"/>
      <c r="I807" s="68"/>
      <c r="J807" s="72"/>
      <c r="K807" s="15" t="str">
        <f t="shared" si="132"/>
        <v/>
      </c>
      <c r="L807" s="57">
        <f t="shared" si="124"/>
        <v>0</v>
      </c>
      <c r="M807" s="79"/>
      <c r="N807" s="58" t="str">
        <f t="shared" si="123"/>
        <v/>
      </c>
      <c r="O807" s="190" t="str">
        <f t="shared" si="125"/>
        <v>Nợ HP</v>
      </c>
      <c r="P807" s="62" t="str">
        <f t="shared" si="126"/>
        <v>Nợ HP</v>
      </c>
      <c r="Q807" s="58">
        <f t="shared" si="130"/>
        <v>805</v>
      </c>
      <c r="R807" s="228" t="str">
        <f t="shared" si="127"/>
        <v>Nợ HP</v>
      </c>
    </row>
    <row r="808" spans="1:18" ht="24.75" customHeight="1">
      <c r="A808" s="54">
        <f t="shared" si="128"/>
        <v>806</v>
      </c>
      <c r="B808" s="16" t="str">
        <f t="shared" si="131"/>
        <v>774</v>
      </c>
      <c r="C808" s="54">
        <f t="shared" si="129"/>
        <v>774</v>
      </c>
      <c r="D808" s="10"/>
      <c r="E808" s="17"/>
      <c r="F808" s="18"/>
      <c r="G808" s="14"/>
      <c r="H808" s="70"/>
      <c r="I808" s="68"/>
      <c r="J808" s="72"/>
      <c r="K808" s="15" t="str">
        <f t="shared" si="132"/>
        <v/>
      </c>
      <c r="L808" s="57">
        <f t="shared" si="124"/>
        <v>0</v>
      </c>
      <c r="M808" s="79"/>
      <c r="N808" s="58" t="str">
        <f t="shared" si="123"/>
        <v/>
      </c>
      <c r="O808" s="190" t="str">
        <f t="shared" si="125"/>
        <v>Nợ HP</v>
      </c>
      <c r="P808" s="62" t="str">
        <f t="shared" si="126"/>
        <v>Nợ HP</v>
      </c>
      <c r="Q808" s="58">
        <f t="shared" si="130"/>
        <v>806</v>
      </c>
      <c r="R808" s="228" t="str">
        <f t="shared" si="127"/>
        <v>Nợ HP</v>
      </c>
    </row>
    <row r="809" spans="1:18" ht="24.75" customHeight="1">
      <c r="A809" s="54">
        <f t="shared" si="128"/>
        <v>807</v>
      </c>
      <c r="B809" s="16" t="str">
        <f t="shared" si="131"/>
        <v>775</v>
      </c>
      <c r="C809" s="54">
        <f t="shared" si="129"/>
        <v>775</v>
      </c>
      <c r="D809" s="10"/>
      <c r="E809" s="17"/>
      <c r="F809" s="18"/>
      <c r="G809" s="14"/>
      <c r="H809" s="70"/>
      <c r="I809" s="68"/>
      <c r="J809" s="72"/>
      <c r="K809" s="15" t="str">
        <f t="shared" si="132"/>
        <v/>
      </c>
      <c r="L809" s="57">
        <f t="shared" si="124"/>
        <v>0</v>
      </c>
      <c r="M809" s="79"/>
      <c r="N809" s="58" t="str">
        <f t="shared" si="123"/>
        <v/>
      </c>
      <c r="O809" s="190" t="str">
        <f t="shared" si="125"/>
        <v>Nợ HP</v>
      </c>
      <c r="P809" s="62" t="str">
        <f t="shared" si="126"/>
        <v>Nợ HP</v>
      </c>
      <c r="Q809" s="58">
        <f t="shared" si="130"/>
        <v>807</v>
      </c>
      <c r="R809" s="228" t="str">
        <f t="shared" si="127"/>
        <v>Nợ HP</v>
      </c>
    </row>
    <row r="810" spans="1:18" ht="24.75" customHeight="1">
      <c r="A810" s="54">
        <f t="shared" si="128"/>
        <v>808</v>
      </c>
      <c r="B810" s="16" t="str">
        <f t="shared" si="131"/>
        <v>776</v>
      </c>
      <c r="C810" s="54">
        <f t="shared" si="129"/>
        <v>776</v>
      </c>
      <c r="D810" s="10"/>
      <c r="E810" s="17"/>
      <c r="F810" s="18"/>
      <c r="G810" s="14"/>
      <c r="H810" s="70"/>
      <c r="I810" s="68"/>
      <c r="J810" s="72"/>
      <c r="K810" s="15" t="str">
        <f t="shared" si="132"/>
        <v/>
      </c>
      <c r="L810" s="57">
        <f t="shared" si="124"/>
        <v>0</v>
      </c>
      <c r="M810" s="79"/>
      <c r="N810" s="58" t="str">
        <f t="shared" si="123"/>
        <v/>
      </c>
      <c r="O810" s="190" t="str">
        <f t="shared" si="125"/>
        <v>Nợ HP</v>
      </c>
      <c r="P810" s="62" t="str">
        <f t="shared" si="126"/>
        <v>Nợ HP</v>
      </c>
      <c r="Q810" s="58">
        <f t="shared" si="130"/>
        <v>808</v>
      </c>
      <c r="R810" s="228" t="str">
        <f t="shared" si="127"/>
        <v>Nợ HP</v>
      </c>
    </row>
    <row r="811" spans="1:18" ht="24.75" customHeight="1">
      <c r="A811" s="54">
        <f t="shared" si="128"/>
        <v>809</v>
      </c>
      <c r="B811" s="16" t="str">
        <f t="shared" si="131"/>
        <v>777</v>
      </c>
      <c r="C811" s="54">
        <f t="shared" si="129"/>
        <v>777</v>
      </c>
      <c r="D811" s="10"/>
      <c r="E811" s="17"/>
      <c r="F811" s="18"/>
      <c r="G811" s="14"/>
      <c r="H811" s="70"/>
      <c r="I811" s="68"/>
      <c r="J811" s="72"/>
      <c r="K811" s="15" t="str">
        <f t="shared" si="132"/>
        <v/>
      </c>
      <c r="L811" s="57">
        <f t="shared" si="124"/>
        <v>0</v>
      </c>
      <c r="M811" s="79"/>
      <c r="N811" s="58" t="str">
        <f t="shared" si="123"/>
        <v/>
      </c>
      <c r="O811" s="190" t="str">
        <f t="shared" si="125"/>
        <v>Nợ HP</v>
      </c>
      <c r="P811" s="62" t="str">
        <f t="shared" si="126"/>
        <v>Nợ HP</v>
      </c>
      <c r="Q811" s="58">
        <f t="shared" si="130"/>
        <v>809</v>
      </c>
      <c r="R811" s="228" t="str">
        <f t="shared" si="127"/>
        <v>Nợ HP</v>
      </c>
    </row>
    <row r="812" spans="1:18" ht="24.75" customHeight="1">
      <c r="A812" s="54">
        <f t="shared" si="128"/>
        <v>810</v>
      </c>
      <c r="B812" s="16" t="str">
        <f t="shared" si="131"/>
        <v>778</v>
      </c>
      <c r="C812" s="54">
        <f t="shared" si="129"/>
        <v>778</v>
      </c>
      <c r="D812" s="10"/>
      <c r="E812" s="17"/>
      <c r="F812" s="18"/>
      <c r="G812" s="14"/>
      <c r="H812" s="70"/>
      <c r="I812" s="68"/>
      <c r="J812" s="72"/>
      <c r="K812" s="15" t="str">
        <f t="shared" si="132"/>
        <v/>
      </c>
      <c r="L812" s="57">
        <f t="shared" si="124"/>
        <v>0</v>
      </c>
      <c r="M812" s="79"/>
      <c r="N812" s="58" t="str">
        <f t="shared" si="123"/>
        <v/>
      </c>
      <c r="O812" s="190" t="str">
        <f t="shared" si="125"/>
        <v>Nợ HP</v>
      </c>
      <c r="P812" s="62" t="str">
        <f t="shared" si="126"/>
        <v>Nợ HP</v>
      </c>
      <c r="Q812" s="58">
        <f t="shared" si="130"/>
        <v>810</v>
      </c>
      <c r="R812" s="228" t="str">
        <f t="shared" si="127"/>
        <v>Nợ HP</v>
      </c>
    </row>
    <row r="813" spans="1:18" ht="24.75" customHeight="1">
      <c r="A813" s="54">
        <f t="shared" si="128"/>
        <v>811</v>
      </c>
      <c r="B813" s="16" t="str">
        <f t="shared" si="131"/>
        <v>779</v>
      </c>
      <c r="C813" s="54">
        <f t="shared" si="129"/>
        <v>779</v>
      </c>
      <c r="D813" s="10"/>
      <c r="E813" s="17"/>
      <c r="F813" s="18"/>
      <c r="G813" s="14"/>
      <c r="H813" s="70"/>
      <c r="I813" s="68"/>
      <c r="J813" s="72"/>
      <c r="K813" s="15" t="str">
        <f t="shared" si="132"/>
        <v/>
      </c>
      <c r="L813" s="57">
        <f t="shared" si="124"/>
        <v>0</v>
      </c>
      <c r="M813" s="79"/>
      <c r="N813" s="58" t="str">
        <f t="shared" si="123"/>
        <v/>
      </c>
      <c r="O813" s="190" t="str">
        <f t="shared" si="125"/>
        <v>Nợ HP</v>
      </c>
      <c r="P813" s="62" t="str">
        <f t="shared" si="126"/>
        <v>Nợ HP</v>
      </c>
      <c r="Q813" s="58">
        <f t="shared" si="130"/>
        <v>811</v>
      </c>
      <c r="R813" s="228" t="str">
        <f t="shared" si="127"/>
        <v>Nợ HP</v>
      </c>
    </row>
    <row r="814" spans="1:18" ht="24.75" customHeight="1">
      <c r="A814" s="54">
        <f t="shared" si="128"/>
        <v>812</v>
      </c>
      <c r="B814" s="16" t="str">
        <f t="shared" si="131"/>
        <v>780</v>
      </c>
      <c r="C814" s="54">
        <f t="shared" si="129"/>
        <v>780</v>
      </c>
      <c r="D814" s="10"/>
      <c r="E814" s="17"/>
      <c r="F814" s="18"/>
      <c r="G814" s="14"/>
      <c r="H814" s="70"/>
      <c r="I814" s="68"/>
      <c r="J814" s="72"/>
      <c r="K814" s="15" t="str">
        <f t="shared" si="132"/>
        <v/>
      </c>
      <c r="L814" s="57">
        <f t="shared" si="124"/>
        <v>0</v>
      </c>
      <c r="M814" s="79"/>
      <c r="N814" s="58" t="str">
        <f t="shared" si="123"/>
        <v/>
      </c>
      <c r="O814" s="190" t="str">
        <f t="shared" si="125"/>
        <v>Nợ HP</v>
      </c>
      <c r="P814" s="62" t="str">
        <f t="shared" si="126"/>
        <v>Nợ HP</v>
      </c>
      <c r="Q814" s="58">
        <f t="shared" si="130"/>
        <v>812</v>
      </c>
      <c r="R814" s="228" t="str">
        <f t="shared" si="127"/>
        <v>Nợ HP</v>
      </c>
    </row>
    <row r="815" spans="1:18" ht="24.75" customHeight="1">
      <c r="A815" s="54">
        <f t="shared" si="128"/>
        <v>813</v>
      </c>
      <c r="B815" s="16" t="str">
        <f t="shared" si="131"/>
        <v>781</v>
      </c>
      <c r="C815" s="54">
        <f t="shared" si="129"/>
        <v>781</v>
      </c>
      <c r="D815" s="10"/>
      <c r="E815" s="17"/>
      <c r="F815" s="18"/>
      <c r="G815" s="14"/>
      <c r="H815" s="70"/>
      <c r="I815" s="68"/>
      <c r="J815" s="72"/>
      <c r="K815" s="15" t="str">
        <f t="shared" si="132"/>
        <v/>
      </c>
      <c r="L815" s="57">
        <f t="shared" si="124"/>
        <v>0</v>
      </c>
      <c r="M815" s="79"/>
      <c r="N815" s="58" t="str">
        <f t="shared" si="123"/>
        <v/>
      </c>
      <c r="O815" s="190" t="str">
        <f t="shared" si="125"/>
        <v>Nợ HP</v>
      </c>
      <c r="P815" s="62" t="str">
        <f t="shared" si="126"/>
        <v>Nợ HP</v>
      </c>
      <c r="Q815" s="58">
        <f t="shared" si="130"/>
        <v>813</v>
      </c>
      <c r="R815" s="228" t="str">
        <f t="shared" si="127"/>
        <v>Nợ HP</v>
      </c>
    </row>
    <row r="816" spans="1:18" ht="24.75" customHeight="1">
      <c r="A816" s="54">
        <f t="shared" si="128"/>
        <v>814</v>
      </c>
      <c r="B816" s="16" t="str">
        <f t="shared" si="131"/>
        <v>782</v>
      </c>
      <c r="C816" s="54">
        <f t="shared" si="129"/>
        <v>782</v>
      </c>
      <c r="D816" s="10"/>
      <c r="E816" s="17"/>
      <c r="F816" s="18"/>
      <c r="G816" s="14"/>
      <c r="H816" s="70"/>
      <c r="I816" s="68"/>
      <c r="J816" s="72"/>
      <c r="K816" s="15" t="str">
        <f t="shared" si="132"/>
        <v/>
      </c>
      <c r="L816" s="57">
        <f t="shared" si="124"/>
        <v>0</v>
      </c>
      <c r="M816" s="79"/>
      <c r="N816" s="58" t="str">
        <f t="shared" si="123"/>
        <v/>
      </c>
      <c r="O816" s="190" t="str">
        <f t="shared" si="125"/>
        <v>Nợ HP</v>
      </c>
      <c r="P816" s="62" t="str">
        <f t="shared" si="126"/>
        <v>Nợ HP</v>
      </c>
      <c r="Q816" s="58">
        <f t="shared" si="130"/>
        <v>814</v>
      </c>
      <c r="R816" s="228" t="str">
        <f t="shared" si="127"/>
        <v>Nợ HP</v>
      </c>
    </row>
    <row r="817" spans="1:18" ht="24.75" customHeight="1">
      <c r="A817" s="54">
        <f t="shared" si="128"/>
        <v>815</v>
      </c>
      <c r="B817" s="16" t="str">
        <f t="shared" si="131"/>
        <v>783</v>
      </c>
      <c r="C817" s="54">
        <f t="shared" si="129"/>
        <v>783</v>
      </c>
      <c r="D817" s="10"/>
      <c r="E817" s="17"/>
      <c r="F817" s="18"/>
      <c r="G817" s="14"/>
      <c r="H817" s="70"/>
      <c r="I817" s="68"/>
      <c r="J817" s="72"/>
      <c r="K817" s="15" t="str">
        <f t="shared" si="132"/>
        <v/>
      </c>
      <c r="L817" s="57">
        <f t="shared" si="124"/>
        <v>0</v>
      </c>
      <c r="M817" s="79"/>
      <c r="N817" s="58" t="str">
        <f t="shared" si="123"/>
        <v/>
      </c>
      <c r="O817" s="190" t="str">
        <f t="shared" si="125"/>
        <v>Nợ HP</v>
      </c>
      <c r="P817" s="62" t="str">
        <f t="shared" si="126"/>
        <v>Nợ HP</v>
      </c>
      <c r="Q817" s="58">
        <f t="shared" si="130"/>
        <v>815</v>
      </c>
      <c r="R817" s="228" t="str">
        <f t="shared" si="127"/>
        <v>Nợ HP</v>
      </c>
    </row>
    <row r="818" spans="1:18" ht="24.75" customHeight="1">
      <c r="A818" s="54">
        <f t="shared" si="128"/>
        <v>816</v>
      </c>
      <c r="B818" s="16" t="str">
        <f t="shared" si="131"/>
        <v>784</v>
      </c>
      <c r="C818" s="54">
        <f t="shared" si="129"/>
        <v>784</v>
      </c>
      <c r="D818" s="10"/>
      <c r="E818" s="17"/>
      <c r="F818" s="18"/>
      <c r="G818" s="14"/>
      <c r="H818" s="70"/>
      <c r="I818" s="68"/>
      <c r="J818" s="72"/>
      <c r="K818" s="15" t="str">
        <f t="shared" si="132"/>
        <v/>
      </c>
      <c r="L818" s="57">
        <f t="shared" si="124"/>
        <v>0</v>
      </c>
      <c r="M818" s="79"/>
      <c r="N818" s="58" t="str">
        <f t="shared" si="123"/>
        <v/>
      </c>
      <c r="O818" s="190" t="str">
        <f t="shared" si="125"/>
        <v>Nợ HP</v>
      </c>
      <c r="P818" s="62" t="str">
        <f t="shared" si="126"/>
        <v>Nợ HP</v>
      </c>
      <c r="Q818" s="58">
        <f t="shared" si="130"/>
        <v>816</v>
      </c>
      <c r="R818" s="228" t="str">
        <f t="shared" si="127"/>
        <v>Nợ HP</v>
      </c>
    </row>
    <row r="819" spans="1:18" ht="24.75" customHeight="1">
      <c r="A819" s="54">
        <f t="shared" si="128"/>
        <v>817</v>
      </c>
      <c r="B819" s="16" t="str">
        <f t="shared" si="131"/>
        <v>785</v>
      </c>
      <c r="C819" s="54">
        <f t="shared" si="129"/>
        <v>785</v>
      </c>
      <c r="D819" s="10"/>
      <c r="E819" s="17"/>
      <c r="F819" s="18"/>
      <c r="G819" s="14"/>
      <c r="H819" s="70"/>
      <c r="I819" s="68"/>
      <c r="J819" s="72"/>
      <c r="K819" s="15" t="str">
        <f t="shared" si="132"/>
        <v/>
      </c>
      <c r="L819" s="57">
        <f t="shared" si="124"/>
        <v>0</v>
      </c>
      <c r="M819" s="79"/>
      <c r="N819" s="58" t="str">
        <f t="shared" si="123"/>
        <v/>
      </c>
      <c r="O819" s="190" t="str">
        <f t="shared" si="125"/>
        <v>Nợ HP</v>
      </c>
      <c r="P819" s="62" t="str">
        <f t="shared" si="126"/>
        <v>Nợ HP</v>
      </c>
      <c r="Q819" s="58">
        <f t="shared" si="130"/>
        <v>817</v>
      </c>
      <c r="R819" s="228" t="str">
        <f t="shared" si="127"/>
        <v>Nợ HP</v>
      </c>
    </row>
    <row r="820" spans="1:18" ht="24.75" customHeight="1">
      <c r="A820" s="54">
        <f t="shared" si="128"/>
        <v>818</v>
      </c>
      <c r="B820" s="16" t="str">
        <f t="shared" si="131"/>
        <v>786</v>
      </c>
      <c r="C820" s="54">
        <f t="shared" si="129"/>
        <v>786</v>
      </c>
      <c r="D820" s="10"/>
      <c r="E820" s="17"/>
      <c r="F820" s="18"/>
      <c r="G820" s="14"/>
      <c r="H820" s="70"/>
      <c r="I820" s="68"/>
      <c r="J820" s="72"/>
      <c r="K820" s="15" t="str">
        <f t="shared" si="132"/>
        <v/>
      </c>
      <c r="L820" s="57">
        <f t="shared" si="124"/>
        <v>0</v>
      </c>
      <c r="M820" s="79"/>
      <c r="N820" s="58" t="str">
        <f t="shared" si="123"/>
        <v/>
      </c>
      <c r="O820" s="190" t="str">
        <f t="shared" si="125"/>
        <v>Nợ HP</v>
      </c>
      <c r="P820" s="62" t="str">
        <f t="shared" si="126"/>
        <v>Nợ HP</v>
      </c>
      <c r="Q820" s="58">
        <f t="shared" si="130"/>
        <v>818</v>
      </c>
      <c r="R820" s="228" t="str">
        <f t="shared" si="127"/>
        <v>Nợ HP</v>
      </c>
    </row>
    <row r="821" spans="1:18" ht="24.75" customHeight="1">
      <c r="A821" s="54">
        <f t="shared" si="128"/>
        <v>819</v>
      </c>
      <c r="B821" s="16" t="str">
        <f t="shared" si="131"/>
        <v>787</v>
      </c>
      <c r="C821" s="54">
        <f t="shared" si="129"/>
        <v>787</v>
      </c>
      <c r="D821" s="10"/>
      <c r="E821" s="17"/>
      <c r="F821" s="18"/>
      <c r="G821" s="14"/>
      <c r="H821" s="70"/>
      <c r="I821" s="68"/>
      <c r="J821" s="72"/>
      <c r="K821" s="15" t="str">
        <f t="shared" si="132"/>
        <v/>
      </c>
      <c r="L821" s="57">
        <f t="shared" si="124"/>
        <v>0</v>
      </c>
      <c r="M821" s="79"/>
      <c r="N821" s="58" t="str">
        <f t="shared" si="123"/>
        <v/>
      </c>
      <c r="O821" s="190" t="str">
        <f t="shared" si="125"/>
        <v>Nợ HP</v>
      </c>
      <c r="P821" s="62" t="str">
        <f t="shared" si="126"/>
        <v>Nợ HP</v>
      </c>
      <c r="Q821" s="58">
        <f t="shared" si="130"/>
        <v>819</v>
      </c>
      <c r="R821" s="228" t="str">
        <f t="shared" si="127"/>
        <v>Nợ HP</v>
      </c>
    </row>
    <row r="822" spans="1:18" ht="24.75" customHeight="1">
      <c r="A822" s="54">
        <f t="shared" si="128"/>
        <v>820</v>
      </c>
      <c r="B822" s="16" t="str">
        <f t="shared" si="131"/>
        <v>788</v>
      </c>
      <c r="C822" s="54">
        <f t="shared" si="129"/>
        <v>788</v>
      </c>
      <c r="D822" s="10"/>
      <c r="E822" s="17"/>
      <c r="F822" s="18"/>
      <c r="G822" s="14"/>
      <c r="H822" s="70"/>
      <c r="I822" s="68"/>
      <c r="J822" s="72"/>
      <c r="K822" s="15" t="str">
        <f t="shared" si="132"/>
        <v/>
      </c>
      <c r="L822" s="57">
        <f t="shared" si="124"/>
        <v>0</v>
      </c>
      <c r="M822" s="79"/>
      <c r="N822" s="58" t="str">
        <f t="shared" si="123"/>
        <v/>
      </c>
      <c r="O822" s="190" t="str">
        <f t="shared" si="125"/>
        <v>Nợ HP</v>
      </c>
      <c r="P822" s="62" t="str">
        <f t="shared" si="126"/>
        <v>Nợ HP</v>
      </c>
      <c r="Q822" s="58">
        <f t="shared" si="130"/>
        <v>820</v>
      </c>
      <c r="R822" s="228" t="str">
        <f t="shared" si="127"/>
        <v>Nợ HP</v>
      </c>
    </row>
    <row r="823" spans="1:18" ht="24.75" customHeight="1">
      <c r="A823" s="54">
        <f t="shared" si="128"/>
        <v>821</v>
      </c>
      <c r="B823" s="16" t="str">
        <f t="shared" si="131"/>
        <v>789</v>
      </c>
      <c r="C823" s="54">
        <f t="shared" si="129"/>
        <v>789</v>
      </c>
      <c r="D823" s="10"/>
      <c r="E823" s="17"/>
      <c r="F823" s="18"/>
      <c r="G823" s="14"/>
      <c r="H823" s="70"/>
      <c r="I823" s="68"/>
      <c r="J823" s="72"/>
      <c r="K823" s="15" t="str">
        <f t="shared" si="132"/>
        <v/>
      </c>
      <c r="L823" s="57">
        <f t="shared" si="124"/>
        <v>0</v>
      </c>
      <c r="M823" s="79"/>
      <c r="N823" s="58" t="str">
        <f t="shared" si="123"/>
        <v/>
      </c>
      <c r="O823" s="190" t="str">
        <f t="shared" si="125"/>
        <v>Nợ HP</v>
      </c>
      <c r="P823" s="62" t="str">
        <f t="shared" si="126"/>
        <v>Nợ HP</v>
      </c>
      <c r="Q823" s="58">
        <f t="shared" si="130"/>
        <v>821</v>
      </c>
      <c r="R823" s="228" t="str">
        <f t="shared" si="127"/>
        <v>Nợ HP</v>
      </c>
    </row>
    <row r="824" spans="1:18" ht="24.75" customHeight="1">
      <c r="A824" s="54">
        <f t="shared" si="128"/>
        <v>822</v>
      </c>
      <c r="B824" s="16" t="str">
        <f t="shared" si="131"/>
        <v>790</v>
      </c>
      <c r="C824" s="54">
        <f t="shared" si="129"/>
        <v>790</v>
      </c>
      <c r="D824" s="10"/>
      <c r="E824" s="17"/>
      <c r="F824" s="18"/>
      <c r="G824" s="14"/>
      <c r="H824" s="70"/>
      <c r="I824" s="68"/>
      <c r="J824" s="72"/>
      <c r="K824" s="15" t="str">
        <f t="shared" si="132"/>
        <v/>
      </c>
      <c r="L824" s="57">
        <f t="shared" si="124"/>
        <v>0</v>
      </c>
      <c r="M824" s="79"/>
      <c r="N824" s="58" t="str">
        <f t="shared" si="123"/>
        <v/>
      </c>
      <c r="O824" s="190" t="str">
        <f t="shared" si="125"/>
        <v>Nợ HP</v>
      </c>
      <c r="P824" s="62" t="str">
        <f t="shared" si="126"/>
        <v>Nợ HP</v>
      </c>
      <c r="Q824" s="58">
        <f t="shared" si="130"/>
        <v>822</v>
      </c>
      <c r="R824" s="228" t="str">
        <f t="shared" si="127"/>
        <v>Nợ HP</v>
      </c>
    </row>
    <row r="825" spans="1:18" ht="24.75" customHeight="1">
      <c r="A825" s="54">
        <f t="shared" si="128"/>
        <v>823</v>
      </c>
      <c r="B825" s="16" t="str">
        <f t="shared" si="131"/>
        <v>791</v>
      </c>
      <c r="C825" s="54">
        <f t="shared" si="129"/>
        <v>791</v>
      </c>
      <c r="D825" s="10"/>
      <c r="E825" s="17"/>
      <c r="F825" s="18"/>
      <c r="G825" s="14"/>
      <c r="H825" s="70"/>
      <c r="I825" s="68"/>
      <c r="J825" s="72"/>
      <c r="K825" s="15" t="str">
        <f t="shared" si="132"/>
        <v/>
      </c>
      <c r="L825" s="57">
        <f t="shared" si="124"/>
        <v>0</v>
      </c>
      <c r="M825" s="79"/>
      <c r="N825" s="58" t="str">
        <f t="shared" ref="N825:N888" si="133">IF(M825&lt;&gt;0,"Học Ghép","")</f>
        <v/>
      </c>
      <c r="O825" s="190" t="str">
        <f t="shared" si="125"/>
        <v>Nợ HP</v>
      </c>
      <c r="P825" s="62" t="str">
        <f t="shared" si="126"/>
        <v>Nợ HP</v>
      </c>
      <c r="Q825" s="58">
        <f t="shared" si="130"/>
        <v>823</v>
      </c>
      <c r="R825" s="228" t="str">
        <f t="shared" si="127"/>
        <v>Nợ HP</v>
      </c>
    </row>
    <row r="826" spans="1:18" ht="24.75" customHeight="1">
      <c r="A826" s="54">
        <f t="shared" si="128"/>
        <v>824</v>
      </c>
      <c r="B826" s="16" t="str">
        <f t="shared" si="131"/>
        <v>792</v>
      </c>
      <c r="C826" s="54">
        <f t="shared" si="129"/>
        <v>792</v>
      </c>
      <c r="D826" s="10"/>
      <c r="E826" s="17"/>
      <c r="F826" s="18"/>
      <c r="G826" s="14"/>
      <c r="H826" s="70"/>
      <c r="I826" s="68"/>
      <c r="J826" s="72"/>
      <c r="K826" s="15" t="str">
        <f t="shared" si="132"/>
        <v/>
      </c>
      <c r="L826" s="57">
        <f t="shared" si="124"/>
        <v>0</v>
      </c>
      <c r="M826" s="79"/>
      <c r="N826" s="58" t="str">
        <f t="shared" si="133"/>
        <v/>
      </c>
      <c r="O826" s="190" t="str">
        <f t="shared" si="125"/>
        <v>Nợ HP</v>
      </c>
      <c r="P826" s="62" t="str">
        <f t="shared" si="126"/>
        <v>Nợ HP</v>
      </c>
      <c r="Q826" s="58">
        <f t="shared" si="130"/>
        <v>824</v>
      </c>
      <c r="R826" s="228" t="str">
        <f t="shared" si="127"/>
        <v>Nợ HP</v>
      </c>
    </row>
    <row r="827" spans="1:18" ht="24.75" customHeight="1">
      <c r="A827" s="54">
        <f t="shared" si="128"/>
        <v>825</v>
      </c>
      <c r="B827" s="16" t="str">
        <f t="shared" si="131"/>
        <v>793</v>
      </c>
      <c r="C827" s="54">
        <f t="shared" si="129"/>
        <v>793</v>
      </c>
      <c r="D827" s="10"/>
      <c r="E827" s="17"/>
      <c r="F827" s="18"/>
      <c r="G827" s="14"/>
      <c r="H827" s="70"/>
      <c r="I827" s="68"/>
      <c r="J827" s="72"/>
      <c r="K827" s="15" t="str">
        <f t="shared" si="132"/>
        <v/>
      </c>
      <c r="L827" s="57">
        <f t="shared" si="124"/>
        <v>0</v>
      </c>
      <c r="M827" s="79"/>
      <c r="N827" s="58" t="str">
        <f t="shared" si="133"/>
        <v/>
      </c>
      <c r="O827" s="190" t="str">
        <f t="shared" si="125"/>
        <v>Nợ HP</v>
      </c>
      <c r="P827" s="62" t="str">
        <f t="shared" si="126"/>
        <v>Nợ HP</v>
      </c>
      <c r="Q827" s="58">
        <f t="shared" si="130"/>
        <v>825</v>
      </c>
      <c r="R827" s="228" t="str">
        <f t="shared" si="127"/>
        <v>Nợ HP</v>
      </c>
    </row>
    <row r="828" spans="1:18" ht="24.75" customHeight="1">
      <c r="A828" s="54">
        <f t="shared" si="128"/>
        <v>826</v>
      </c>
      <c r="B828" s="16" t="str">
        <f t="shared" si="131"/>
        <v>794</v>
      </c>
      <c r="C828" s="54">
        <f t="shared" si="129"/>
        <v>794</v>
      </c>
      <c r="D828" s="10"/>
      <c r="E828" s="17"/>
      <c r="F828" s="18"/>
      <c r="G828" s="14"/>
      <c r="H828" s="70"/>
      <c r="I828" s="68"/>
      <c r="J828" s="72"/>
      <c r="K828" s="15" t="str">
        <f t="shared" si="132"/>
        <v/>
      </c>
      <c r="L828" s="57">
        <f t="shared" si="124"/>
        <v>0</v>
      </c>
      <c r="M828" s="79"/>
      <c r="N828" s="58" t="str">
        <f t="shared" si="133"/>
        <v/>
      </c>
      <c r="O828" s="190" t="str">
        <f t="shared" si="125"/>
        <v>Nợ HP</v>
      </c>
      <c r="P828" s="62" t="str">
        <f t="shared" si="126"/>
        <v>Nợ HP</v>
      </c>
      <c r="Q828" s="58">
        <f t="shared" si="130"/>
        <v>826</v>
      </c>
      <c r="R828" s="228" t="str">
        <f t="shared" si="127"/>
        <v>Nợ HP</v>
      </c>
    </row>
    <row r="829" spans="1:18" ht="24.75" customHeight="1">
      <c r="A829" s="54">
        <f t="shared" si="128"/>
        <v>827</v>
      </c>
      <c r="B829" s="16" t="str">
        <f t="shared" si="131"/>
        <v>795</v>
      </c>
      <c r="C829" s="54">
        <f t="shared" si="129"/>
        <v>795</v>
      </c>
      <c r="D829" s="10"/>
      <c r="E829" s="17"/>
      <c r="F829" s="18"/>
      <c r="G829" s="14"/>
      <c r="H829" s="70"/>
      <c r="I829" s="68"/>
      <c r="J829" s="72"/>
      <c r="K829" s="15" t="str">
        <f t="shared" si="132"/>
        <v/>
      </c>
      <c r="L829" s="57">
        <f t="shared" si="124"/>
        <v>0</v>
      </c>
      <c r="M829" s="79"/>
      <c r="N829" s="58" t="str">
        <f t="shared" si="133"/>
        <v/>
      </c>
      <c r="O829" s="190" t="str">
        <f t="shared" si="125"/>
        <v>Nợ HP</v>
      </c>
      <c r="P829" s="62" t="str">
        <f t="shared" si="126"/>
        <v>Nợ HP</v>
      </c>
      <c r="Q829" s="58">
        <f t="shared" si="130"/>
        <v>827</v>
      </c>
      <c r="R829" s="228" t="str">
        <f t="shared" si="127"/>
        <v>Nợ HP</v>
      </c>
    </row>
    <row r="830" spans="1:18" ht="24.75" customHeight="1">
      <c r="A830" s="54">
        <f t="shared" si="128"/>
        <v>828</v>
      </c>
      <c r="B830" s="16" t="str">
        <f t="shared" si="131"/>
        <v>796</v>
      </c>
      <c r="C830" s="54">
        <f t="shared" si="129"/>
        <v>796</v>
      </c>
      <c r="D830" s="10"/>
      <c r="E830" s="17"/>
      <c r="F830" s="18"/>
      <c r="G830" s="14"/>
      <c r="H830" s="70"/>
      <c r="I830" s="68"/>
      <c r="J830" s="72"/>
      <c r="K830" s="15" t="str">
        <f t="shared" si="132"/>
        <v/>
      </c>
      <c r="L830" s="57">
        <f t="shared" si="124"/>
        <v>0</v>
      </c>
      <c r="M830" s="79"/>
      <c r="N830" s="58" t="str">
        <f t="shared" si="133"/>
        <v/>
      </c>
      <c r="O830" s="190" t="str">
        <f t="shared" si="125"/>
        <v>Nợ HP</v>
      </c>
      <c r="P830" s="62" t="str">
        <f t="shared" si="126"/>
        <v>Nợ HP</v>
      </c>
      <c r="Q830" s="58">
        <f t="shared" si="130"/>
        <v>828</v>
      </c>
      <c r="R830" s="228" t="str">
        <f t="shared" si="127"/>
        <v>Nợ HP</v>
      </c>
    </row>
    <row r="831" spans="1:18" ht="24.75" customHeight="1">
      <c r="A831" s="54">
        <f t="shared" si="128"/>
        <v>829</v>
      </c>
      <c r="B831" s="16" t="str">
        <f t="shared" si="131"/>
        <v>797</v>
      </c>
      <c r="C831" s="54">
        <f t="shared" si="129"/>
        <v>797</v>
      </c>
      <c r="D831" s="10"/>
      <c r="E831" s="17"/>
      <c r="F831" s="18"/>
      <c r="G831" s="14"/>
      <c r="H831" s="70"/>
      <c r="I831" s="68"/>
      <c r="J831" s="72"/>
      <c r="K831" s="15" t="str">
        <f t="shared" si="132"/>
        <v/>
      </c>
      <c r="L831" s="57">
        <f t="shared" si="124"/>
        <v>0</v>
      </c>
      <c r="M831" s="79"/>
      <c r="N831" s="58" t="str">
        <f t="shared" si="133"/>
        <v/>
      </c>
      <c r="O831" s="190" t="str">
        <f t="shared" si="125"/>
        <v>Nợ HP</v>
      </c>
      <c r="P831" s="62" t="str">
        <f t="shared" si="126"/>
        <v>Nợ HP</v>
      </c>
      <c r="Q831" s="58">
        <f t="shared" si="130"/>
        <v>829</v>
      </c>
      <c r="R831" s="228" t="str">
        <f t="shared" si="127"/>
        <v>Nợ HP</v>
      </c>
    </row>
    <row r="832" spans="1:18" ht="24.75" customHeight="1">
      <c r="A832" s="54">
        <f t="shared" si="128"/>
        <v>830</v>
      </c>
      <c r="B832" s="16" t="str">
        <f t="shared" si="131"/>
        <v>798</v>
      </c>
      <c r="C832" s="54">
        <f t="shared" si="129"/>
        <v>798</v>
      </c>
      <c r="D832" s="10"/>
      <c r="E832" s="17"/>
      <c r="F832" s="18"/>
      <c r="G832" s="14"/>
      <c r="H832" s="70"/>
      <c r="I832" s="68"/>
      <c r="J832" s="72"/>
      <c r="K832" s="15" t="str">
        <f t="shared" si="132"/>
        <v/>
      </c>
      <c r="L832" s="57">
        <f t="shared" si="124"/>
        <v>0</v>
      </c>
      <c r="M832" s="79"/>
      <c r="N832" s="58" t="str">
        <f t="shared" si="133"/>
        <v/>
      </c>
      <c r="O832" s="190" t="str">
        <f t="shared" si="125"/>
        <v>Nợ HP</v>
      </c>
      <c r="P832" s="62" t="str">
        <f t="shared" si="126"/>
        <v>Nợ HP</v>
      </c>
      <c r="Q832" s="58">
        <f t="shared" si="130"/>
        <v>830</v>
      </c>
      <c r="R832" s="228" t="str">
        <f t="shared" si="127"/>
        <v>Nợ HP</v>
      </c>
    </row>
    <row r="833" spans="1:18" ht="24.75" customHeight="1">
      <c r="A833" s="54">
        <f t="shared" si="128"/>
        <v>831</v>
      </c>
      <c r="B833" s="16" t="str">
        <f t="shared" si="131"/>
        <v>799</v>
      </c>
      <c r="C833" s="54">
        <f t="shared" si="129"/>
        <v>799</v>
      </c>
      <c r="D833" s="10"/>
      <c r="E833" s="17"/>
      <c r="F833" s="18"/>
      <c r="G833" s="14"/>
      <c r="H833" s="70"/>
      <c r="I833" s="68"/>
      <c r="J833" s="72"/>
      <c r="K833" s="15" t="str">
        <f t="shared" si="132"/>
        <v/>
      </c>
      <c r="L833" s="57">
        <f t="shared" si="124"/>
        <v>0</v>
      </c>
      <c r="M833" s="79"/>
      <c r="N833" s="58" t="str">
        <f t="shared" si="133"/>
        <v/>
      </c>
      <c r="O833" s="190" t="str">
        <f t="shared" si="125"/>
        <v>Nợ HP</v>
      </c>
      <c r="P833" s="62" t="str">
        <f t="shared" si="126"/>
        <v>Nợ HP</v>
      </c>
      <c r="Q833" s="58">
        <f t="shared" si="130"/>
        <v>831</v>
      </c>
      <c r="R833" s="228" t="str">
        <f t="shared" si="127"/>
        <v>Nợ HP</v>
      </c>
    </row>
    <row r="834" spans="1:18" ht="24.75" customHeight="1">
      <c r="A834" s="54">
        <f t="shared" si="128"/>
        <v>832</v>
      </c>
      <c r="B834" s="16" t="str">
        <f t="shared" si="131"/>
        <v>800</v>
      </c>
      <c r="C834" s="54">
        <f t="shared" si="129"/>
        <v>800</v>
      </c>
      <c r="D834" s="10"/>
      <c r="E834" s="17"/>
      <c r="F834" s="18"/>
      <c r="G834" s="14"/>
      <c r="H834" s="70"/>
      <c r="I834" s="68"/>
      <c r="J834" s="72"/>
      <c r="K834" s="15" t="str">
        <f t="shared" si="132"/>
        <v/>
      </c>
      <c r="L834" s="57">
        <f t="shared" si="124"/>
        <v>0</v>
      </c>
      <c r="M834" s="79"/>
      <c r="N834" s="58" t="str">
        <f t="shared" si="133"/>
        <v/>
      </c>
      <c r="O834" s="190" t="str">
        <f t="shared" si="125"/>
        <v>Nợ HP</v>
      </c>
      <c r="P834" s="62" t="str">
        <f t="shared" si="126"/>
        <v>Nợ HP</v>
      </c>
      <c r="Q834" s="58">
        <f t="shared" si="130"/>
        <v>832</v>
      </c>
      <c r="R834" s="228" t="str">
        <f t="shared" si="127"/>
        <v>Nợ HP</v>
      </c>
    </row>
    <row r="835" spans="1:18" ht="24.75" customHeight="1">
      <c r="A835" s="54">
        <f t="shared" si="128"/>
        <v>833</v>
      </c>
      <c r="B835" s="16" t="str">
        <f t="shared" si="131"/>
        <v>801</v>
      </c>
      <c r="C835" s="54">
        <f t="shared" si="129"/>
        <v>801</v>
      </c>
      <c r="D835" s="10"/>
      <c r="E835" s="17"/>
      <c r="F835" s="18"/>
      <c r="G835" s="14"/>
      <c r="H835" s="70"/>
      <c r="I835" s="68"/>
      <c r="J835" s="72"/>
      <c r="K835" s="15" t="str">
        <f t="shared" si="132"/>
        <v/>
      </c>
      <c r="L835" s="57">
        <f t="shared" ref="L835:L898" si="134">COUNTIF($D$3:$D$1049,D835)</f>
        <v>0</v>
      </c>
      <c r="M835" s="79"/>
      <c r="N835" s="58" t="str">
        <f t="shared" si="133"/>
        <v/>
      </c>
      <c r="O835" s="190" t="str">
        <f t="shared" si="125"/>
        <v>Nợ HP</v>
      </c>
      <c r="P835" s="62" t="str">
        <f t="shared" si="126"/>
        <v>Nợ HP</v>
      </c>
      <c r="Q835" s="58">
        <f t="shared" si="130"/>
        <v>833</v>
      </c>
      <c r="R835" s="228" t="str">
        <f t="shared" si="127"/>
        <v>Nợ HP</v>
      </c>
    </row>
    <row r="836" spans="1:18" ht="24.75" customHeight="1">
      <c r="A836" s="54">
        <f t="shared" si="128"/>
        <v>834</v>
      </c>
      <c r="B836" s="16" t="str">
        <f t="shared" si="131"/>
        <v>802</v>
      </c>
      <c r="C836" s="54">
        <f t="shared" si="129"/>
        <v>802</v>
      </c>
      <c r="D836" s="10"/>
      <c r="E836" s="17"/>
      <c r="F836" s="18"/>
      <c r="G836" s="14"/>
      <c r="H836" s="70"/>
      <c r="I836" s="68"/>
      <c r="J836" s="72"/>
      <c r="K836" s="15" t="str">
        <f>I836&amp;J836</f>
        <v/>
      </c>
      <c r="L836" s="57">
        <f t="shared" si="134"/>
        <v>0</v>
      </c>
      <c r="M836" s="79"/>
      <c r="N836" s="58" t="str">
        <f t="shared" si="133"/>
        <v/>
      </c>
      <c r="O836" s="190" t="str">
        <f t="shared" ref="O836:O899" si="135">R836</f>
        <v>Nợ HP</v>
      </c>
      <c r="P836" s="62" t="str">
        <f t="shared" ref="P836:P899" si="136">IF(M836&lt;&gt;0,M836,O836)</f>
        <v>Nợ HP</v>
      </c>
      <c r="Q836" s="58">
        <f t="shared" si="130"/>
        <v>834</v>
      </c>
      <c r="R836" s="228" t="str">
        <f t="shared" ref="R836:R899" si="137">IF(OR(ISNA(S836),S836=""),"Nợ HP","")</f>
        <v>Nợ HP</v>
      </c>
    </row>
    <row r="837" spans="1:18" ht="24.75" customHeight="1">
      <c r="A837" s="54">
        <f t="shared" ref="A837:A900" si="138">A836+1</f>
        <v>835</v>
      </c>
      <c r="B837" s="16" t="str">
        <f t="shared" si="131"/>
        <v>803</v>
      </c>
      <c r="C837" s="54">
        <f t="shared" ref="C837:C900" si="139">IF(H837&lt;&gt;H836,1,C836+1)</f>
        <v>803</v>
      </c>
      <c r="D837" s="10"/>
      <c r="E837" s="17"/>
      <c r="F837" s="18"/>
      <c r="G837" s="14"/>
      <c r="H837" s="70"/>
      <c r="I837" s="68"/>
      <c r="J837" s="72"/>
      <c r="K837" s="15" t="str">
        <f>I837&amp;J837</f>
        <v/>
      </c>
      <c r="L837" s="57">
        <f t="shared" si="134"/>
        <v>0</v>
      </c>
      <c r="M837" s="79"/>
      <c r="N837" s="58" t="str">
        <f t="shared" si="133"/>
        <v/>
      </c>
      <c r="O837" s="190" t="str">
        <f t="shared" si="135"/>
        <v>Nợ HP</v>
      </c>
      <c r="P837" s="62" t="str">
        <f t="shared" si="136"/>
        <v>Nợ HP</v>
      </c>
      <c r="Q837" s="58">
        <f t="shared" ref="Q837:Q900" si="140">Q836+1</f>
        <v>835</v>
      </c>
      <c r="R837" s="228" t="str">
        <f t="shared" si="137"/>
        <v>Nợ HP</v>
      </c>
    </row>
    <row r="838" spans="1:18" ht="24.75" customHeight="1">
      <c r="A838" s="54">
        <f t="shared" si="138"/>
        <v>836</v>
      </c>
      <c r="B838" s="16" t="str">
        <f t="shared" si="131"/>
        <v>804</v>
      </c>
      <c r="C838" s="54">
        <f t="shared" si="139"/>
        <v>804</v>
      </c>
      <c r="D838" s="10"/>
      <c r="E838" s="17"/>
      <c r="F838" s="18"/>
      <c r="G838" s="14"/>
      <c r="H838" s="70"/>
      <c r="I838" s="68"/>
      <c r="J838" s="72"/>
      <c r="K838" s="15" t="str">
        <f>I838&amp;J838</f>
        <v/>
      </c>
      <c r="L838" s="57">
        <f t="shared" si="134"/>
        <v>0</v>
      </c>
      <c r="M838" s="79"/>
      <c r="N838" s="58" t="str">
        <f t="shared" si="133"/>
        <v/>
      </c>
      <c r="O838" s="190" t="str">
        <f t="shared" si="135"/>
        <v>Nợ HP</v>
      </c>
      <c r="P838" s="62" t="str">
        <f t="shared" si="136"/>
        <v>Nợ HP</v>
      </c>
      <c r="Q838" s="58">
        <f t="shared" si="140"/>
        <v>836</v>
      </c>
      <c r="R838" s="228" t="str">
        <f t="shared" si="137"/>
        <v>Nợ HP</v>
      </c>
    </row>
    <row r="839" spans="1:18" ht="24.75" customHeight="1">
      <c r="A839" s="54">
        <f t="shared" si="138"/>
        <v>837</v>
      </c>
      <c r="B839" s="16" t="str">
        <f t="shared" si="131"/>
        <v>805</v>
      </c>
      <c r="C839" s="54">
        <f t="shared" si="139"/>
        <v>805</v>
      </c>
      <c r="D839" s="10"/>
      <c r="E839" s="17"/>
      <c r="F839" s="18"/>
      <c r="G839" s="14"/>
      <c r="H839" s="70"/>
      <c r="I839" s="68"/>
      <c r="J839" s="72"/>
      <c r="K839" s="15" t="str">
        <f>I839&amp;J839</f>
        <v/>
      </c>
      <c r="L839" s="57">
        <f t="shared" si="134"/>
        <v>0</v>
      </c>
      <c r="M839" s="79"/>
      <c r="N839" s="58" t="str">
        <f t="shared" si="133"/>
        <v/>
      </c>
      <c r="O839" s="190" t="str">
        <f t="shared" si="135"/>
        <v>Nợ HP</v>
      </c>
      <c r="P839" s="62" t="str">
        <f t="shared" si="136"/>
        <v>Nợ HP</v>
      </c>
      <c r="Q839" s="58">
        <f t="shared" si="140"/>
        <v>837</v>
      </c>
      <c r="R839" s="228" t="str">
        <f t="shared" si="137"/>
        <v>Nợ HP</v>
      </c>
    </row>
    <row r="840" spans="1:18" ht="24.75" customHeight="1">
      <c r="A840" s="54">
        <f t="shared" si="138"/>
        <v>838</v>
      </c>
      <c r="B840" s="16" t="str">
        <f t="shared" si="131"/>
        <v>806</v>
      </c>
      <c r="C840" s="54">
        <f t="shared" si="139"/>
        <v>806</v>
      </c>
      <c r="D840" s="10"/>
      <c r="E840" s="17"/>
      <c r="F840" s="18"/>
      <c r="G840" s="14"/>
      <c r="H840" s="70"/>
      <c r="I840" s="68"/>
      <c r="J840" s="72"/>
      <c r="K840" s="15" t="str">
        <f>I840&amp;J840</f>
        <v/>
      </c>
      <c r="L840" s="57">
        <f t="shared" si="134"/>
        <v>0</v>
      </c>
      <c r="M840" s="79"/>
      <c r="N840" s="58" t="str">
        <f t="shared" si="133"/>
        <v/>
      </c>
      <c r="O840" s="190" t="str">
        <f t="shared" si="135"/>
        <v>Nợ HP</v>
      </c>
      <c r="P840" s="62" t="str">
        <f t="shared" si="136"/>
        <v>Nợ HP</v>
      </c>
      <c r="Q840" s="58">
        <f t="shared" si="140"/>
        <v>838</v>
      </c>
      <c r="R840" s="228" t="str">
        <f t="shared" si="137"/>
        <v>Nợ HP</v>
      </c>
    </row>
    <row r="841" spans="1:18" ht="24.75" customHeight="1">
      <c r="A841" s="54">
        <f t="shared" si="138"/>
        <v>839</v>
      </c>
      <c r="B841" s="16" t="str">
        <f t="shared" si="131"/>
        <v>807</v>
      </c>
      <c r="C841" s="54">
        <f t="shared" si="139"/>
        <v>807</v>
      </c>
      <c r="D841" s="10"/>
      <c r="E841" s="17"/>
      <c r="F841" s="18"/>
      <c r="G841" s="14"/>
      <c r="H841" s="70"/>
      <c r="I841" s="68"/>
      <c r="J841" s="72"/>
      <c r="K841" s="15" t="str">
        <f t="shared" si="132"/>
        <v/>
      </c>
      <c r="L841" s="57">
        <f t="shared" si="134"/>
        <v>0</v>
      </c>
      <c r="M841" s="79"/>
      <c r="N841" s="58" t="str">
        <f t="shared" si="133"/>
        <v/>
      </c>
      <c r="O841" s="190" t="str">
        <f t="shared" si="135"/>
        <v>Nợ HP</v>
      </c>
      <c r="P841" s="62" t="str">
        <f t="shared" si="136"/>
        <v>Nợ HP</v>
      </c>
      <c r="Q841" s="58">
        <f t="shared" si="140"/>
        <v>839</v>
      </c>
      <c r="R841" s="228" t="str">
        <f t="shared" si="137"/>
        <v>Nợ HP</v>
      </c>
    </row>
    <row r="842" spans="1:18" ht="24.75" customHeight="1">
      <c r="A842" s="54">
        <f t="shared" si="138"/>
        <v>840</v>
      </c>
      <c r="B842" s="16" t="str">
        <f t="shared" ref="B842:B905" si="141">J842&amp;TEXT(C842,"00")</f>
        <v>808</v>
      </c>
      <c r="C842" s="54">
        <f t="shared" si="139"/>
        <v>808</v>
      </c>
      <c r="D842" s="10"/>
      <c r="E842" s="17"/>
      <c r="F842" s="18"/>
      <c r="G842" s="14"/>
      <c r="H842" s="70"/>
      <c r="I842" s="68"/>
      <c r="J842" s="72"/>
      <c r="K842" s="15" t="str">
        <f t="shared" si="132"/>
        <v/>
      </c>
      <c r="L842" s="57">
        <f t="shared" si="134"/>
        <v>0</v>
      </c>
      <c r="M842" s="79"/>
      <c r="N842" s="58" t="str">
        <f t="shared" si="133"/>
        <v/>
      </c>
      <c r="O842" s="190" t="str">
        <f t="shared" si="135"/>
        <v>Nợ HP</v>
      </c>
      <c r="P842" s="62" t="str">
        <f t="shared" si="136"/>
        <v>Nợ HP</v>
      </c>
      <c r="Q842" s="58">
        <f t="shared" si="140"/>
        <v>840</v>
      </c>
      <c r="R842" s="228" t="str">
        <f t="shared" si="137"/>
        <v>Nợ HP</v>
      </c>
    </row>
    <row r="843" spans="1:18" ht="24.75" customHeight="1">
      <c r="A843" s="54">
        <f t="shared" si="138"/>
        <v>841</v>
      </c>
      <c r="B843" s="16" t="str">
        <f t="shared" si="141"/>
        <v>809</v>
      </c>
      <c r="C843" s="54">
        <f t="shared" si="139"/>
        <v>809</v>
      </c>
      <c r="D843" s="10"/>
      <c r="E843" s="17"/>
      <c r="F843" s="18"/>
      <c r="G843" s="14"/>
      <c r="H843" s="70"/>
      <c r="I843" s="68"/>
      <c r="J843" s="72"/>
      <c r="K843" s="15" t="str">
        <f t="shared" si="132"/>
        <v/>
      </c>
      <c r="L843" s="57">
        <f t="shared" si="134"/>
        <v>0</v>
      </c>
      <c r="M843" s="79"/>
      <c r="N843" s="58" t="str">
        <f t="shared" si="133"/>
        <v/>
      </c>
      <c r="O843" s="190" t="str">
        <f t="shared" si="135"/>
        <v>Nợ HP</v>
      </c>
      <c r="P843" s="62" t="str">
        <f t="shared" si="136"/>
        <v>Nợ HP</v>
      </c>
      <c r="Q843" s="58">
        <f t="shared" si="140"/>
        <v>841</v>
      </c>
      <c r="R843" s="228" t="str">
        <f t="shared" si="137"/>
        <v>Nợ HP</v>
      </c>
    </row>
    <row r="844" spans="1:18" ht="24.75" customHeight="1">
      <c r="A844" s="54">
        <f t="shared" si="138"/>
        <v>842</v>
      </c>
      <c r="B844" s="16" t="str">
        <f t="shared" si="141"/>
        <v>810</v>
      </c>
      <c r="C844" s="54">
        <f t="shared" si="139"/>
        <v>810</v>
      </c>
      <c r="D844" s="10"/>
      <c r="E844" s="17"/>
      <c r="F844" s="18"/>
      <c r="G844" s="14"/>
      <c r="H844" s="70"/>
      <c r="I844" s="68"/>
      <c r="J844" s="72"/>
      <c r="K844" s="15" t="str">
        <f t="shared" si="132"/>
        <v/>
      </c>
      <c r="L844" s="57">
        <f t="shared" si="134"/>
        <v>0</v>
      </c>
      <c r="M844" s="79"/>
      <c r="N844" s="58" t="str">
        <f t="shared" si="133"/>
        <v/>
      </c>
      <c r="O844" s="190" t="str">
        <f t="shared" si="135"/>
        <v>Nợ HP</v>
      </c>
      <c r="P844" s="62" t="str">
        <f t="shared" si="136"/>
        <v>Nợ HP</v>
      </c>
      <c r="Q844" s="58">
        <f t="shared" si="140"/>
        <v>842</v>
      </c>
      <c r="R844" s="228" t="str">
        <f t="shared" si="137"/>
        <v>Nợ HP</v>
      </c>
    </row>
    <row r="845" spans="1:18" ht="24.75" customHeight="1">
      <c r="A845" s="54">
        <f t="shared" si="138"/>
        <v>843</v>
      </c>
      <c r="B845" s="16" t="str">
        <f t="shared" si="141"/>
        <v>811</v>
      </c>
      <c r="C845" s="54">
        <f t="shared" si="139"/>
        <v>811</v>
      </c>
      <c r="D845" s="10"/>
      <c r="E845" s="17"/>
      <c r="F845" s="18"/>
      <c r="G845" s="14"/>
      <c r="H845" s="70"/>
      <c r="I845" s="68"/>
      <c r="J845" s="72"/>
      <c r="K845" s="15" t="str">
        <f t="shared" si="132"/>
        <v/>
      </c>
      <c r="L845" s="57">
        <f t="shared" si="134"/>
        <v>0</v>
      </c>
      <c r="M845" s="79"/>
      <c r="N845" s="58" t="str">
        <f t="shared" si="133"/>
        <v/>
      </c>
      <c r="O845" s="190" t="str">
        <f t="shared" si="135"/>
        <v>Nợ HP</v>
      </c>
      <c r="P845" s="62" t="str">
        <f t="shared" si="136"/>
        <v>Nợ HP</v>
      </c>
      <c r="Q845" s="58">
        <f t="shared" si="140"/>
        <v>843</v>
      </c>
      <c r="R845" s="228" t="str">
        <f t="shared" si="137"/>
        <v>Nợ HP</v>
      </c>
    </row>
    <row r="846" spans="1:18" ht="24.75" customHeight="1">
      <c r="A846" s="54">
        <f t="shared" si="138"/>
        <v>844</v>
      </c>
      <c r="B846" s="16" t="str">
        <f t="shared" si="141"/>
        <v>812</v>
      </c>
      <c r="C846" s="54">
        <f t="shared" si="139"/>
        <v>812</v>
      </c>
      <c r="D846" s="10"/>
      <c r="E846" s="17"/>
      <c r="F846" s="18"/>
      <c r="G846" s="14"/>
      <c r="H846" s="70"/>
      <c r="I846" s="68"/>
      <c r="J846" s="72"/>
      <c r="K846" s="15" t="str">
        <f t="shared" si="132"/>
        <v/>
      </c>
      <c r="L846" s="57">
        <f t="shared" si="134"/>
        <v>0</v>
      </c>
      <c r="M846" s="79"/>
      <c r="N846" s="58" t="str">
        <f t="shared" si="133"/>
        <v/>
      </c>
      <c r="O846" s="190" t="str">
        <f t="shared" si="135"/>
        <v>Nợ HP</v>
      </c>
      <c r="P846" s="62" t="str">
        <f t="shared" si="136"/>
        <v>Nợ HP</v>
      </c>
      <c r="Q846" s="58">
        <f t="shared" si="140"/>
        <v>844</v>
      </c>
      <c r="R846" s="228" t="str">
        <f t="shared" si="137"/>
        <v>Nợ HP</v>
      </c>
    </row>
    <row r="847" spans="1:18" ht="24.75" customHeight="1">
      <c r="A847" s="54">
        <f t="shared" si="138"/>
        <v>845</v>
      </c>
      <c r="B847" s="16" t="str">
        <f t="shared" si="141"/>
        <v>813</v>
      </c>
      <c r="C847" s="54">
        <f t="shared" si="139"/>
        <v>813</v>
      </c>
      <c r="D847" s="10"/>
      <c r="E847" s="17"/>
      <c r="F847" s="18"/>
      <c r="G847" s="14"/>
      <c r="H847" s="70"/>
      <c r="I847" s="68"/>
      <c r="J847" s="72"/>
      <c r="K847" s="15" t="str">
        <f t="shared" si="132"/>
        <v/>
      </c>
      <c r="L847" s="57">
        <f t="shared" si="134"/>
        <v>0</v>
      </c>
      <c r="M847" s="79"/>
      <c r="N847" s="58" t="str">
        <f t="shared" si="133"/>
        <v/>
      </c>
      <c r="O847" s="190" t="str">
        <f t="shared" si="135"/>
        <v>Nợ HP</v>
      </c>
      <c r="P847" s="62" t="str">
        <f t="shared" si="136"/>
        <v>Nợ HP</v>
      </c>
      <c r="Q847" s="58">
        <f t="shared" si="140"/>
        <v>845</v>
      </c>
      <c r="R847" s="228" t="str">
        <f t="shared" si="137"/>
        <v>Nợ HP</v>
      </c>
    </row>
    <row r="848" spans="1:18" ht="24.75" customHeight="1">
      <c r="A848" s="54">
        <f t="shared" si="138"/>
        <v>846</v>
      </c>
      <c r="B848" s="16" t="str">
        <f t="shared" si="141"/>
        <v>814</v>
      </c>
      <c r="C848" s="54">
        <f t="shared" si="139"/>
        <v>814</v>
      </c>
      <c r="D848" s="10"/>
      <c r="E848" s="17"/>
      <c r="F848" s="18"/>
      <c r="G848" s="14"/>
      <c r="H848" s="70"/>
      <c r="I848" s="68"/>
      <c r="J848" s="72"/>
      <c r="K848" s="15" t="str">
        <f t="shared" si="132"/>
        <v/>
      </c>
      <c r="L848" s="57">
        <f t="shared" si="134"/>
        <v>0</v>
      </c>
      <c r="M848" s="79"/>
      <c r="N848" s="58" t="str">
        <f t="shared" si="133"/>
        <v/>
      </c>
      <c r="O848" s="190" t="str">
        <f t="shared" si="135"/>
        <v>Nợ HP</v>
      </c>
      <c r="P848" s="62" t="str">
        <f t="shared" si="136"/>
        <v>Nợ HP</v>
      </c>
      <c r="Q848" s="58">
        <f t="shared" si="140"/>
        <v>846</v>
      </c>
      <c r="R848" s="228" t="str">
        <f t="shared" si="137"/>
        <v>Nợ HP</v>
      </c>
    </row>
    <row r="849" spans="1:18" ht="24.75" customHeight="1">
      <c r="A849" s="54">
        <f t="shared" si="138"/>
        <v>847</v>
      </c>
      <c r="B849" s="16" t="str">
        <f t="shared" si="141"/>
        <v>815</v>
      </c>
      <c r="C849" s="54">
        <f t="shared" si="139"/>
        <v>815</v>
      </c>
      <c r="D849" s="10"/>
      <c r="E849" s="17"/>
      <c r="F849" s="18"/>
      <c r="G849" s="14"/>
      <c r="H849" s="70"/>
      <c r="I849" s="68"/>
      <c r="J849" s="72"/>
      <c r="K849" s="15" t="str">
        <f t="shared" si="132"/>
        <v/>
      </c>
      <c r="L849" s="57">
        <f t="shared" si="134"/>
        <v>0</v>
      </c>
      <c r="M849" s="79"/>
      <c r="N849" s="58" t="str">
        <f t="shared" si="133"/>
        <v/>
      </c>
      <c r="O849" s="190" t="str">
        <f t="shared" si="135"/>
        <v>Nợ HP</v>
      </c>
      <c r="P849" s="62" t="str">
        <f t="shared" si="136"/>
        <v>Nợ HP</v>
      </c>
      <c r="Q849" s="58">
        <f t="shared" si="140"/>
        <v>847</v>
      </c>
      <c r="R849" s="228" t="str">
        <f t="shared" si="137"/>
        <v>Nợ HP</v>
      </c>
    </row>
    <row r="850" spans="1:18" ht="24.75" customHeight="1">
      <c r="A850" s="54">
        <f t="shared" si="138"/>
        <v>848</v>
      </c>
      <c r="B850" s="16" t="str">
        <f t="shared" si="141"/>
        <v>816</v>
      </c>
      <c r="C850" s="54">
        <f t="shared" si="139"/>
        <v>816</v>
      </c>
      <c r="D850" s="10"/>
      <c r="E850" s="17"/>
      <c r="F850" s="18"/>
      <c r="G850" s="14"/>
      <c r="H850" s="70"/>
      <c r="I850" s="68"/>
      <c r="J850" s="72"/>
      <c r="K850" s="15" t="str">
        <f t="shared" si="132"/>
        <v/>
      </c>
      <c r="L850" s="57">
        <f t="shared" si="134"/>
        <v>0</v>
      </c>
      <c r="M850" s="79"/>
      <c r="N850" s="58" t="str">
        <f t="shared" si="133"/>
        <v/>
      </c>
      <c r="O850" s="190" t="str">
        <f t="shared" si="135"/>
        <v>Nợ HP</v>
      </c>
      <c r="P850" s="62" t="str">
        <f t="shared" si="136"/>
        <v>Nợ HP</v>
      </c>
      <c r="Q850" s="58">
        <f t="shared" si="140"/>
        <v>848</v>
      </c>
      <c r="R850" s="228" t="str">
        <f t="shared" si="137"/>
        <v>Nợ HP</v>
      </c>
    </row>
    <row r="851" spans="1:18" ht="24.75" customHeight="1">
      <c r="A851" s="54">
        <f t="shared" si="138"/>
        <v>849</v>
      </c>
      <c r="B851" s="16" t="str">
        <f t="shared" si="141"/>
        <v>817</v>
      </c>
      <c r="C851" s="54">
        <f t="shared" si="139"/>
        <v>817</v>
      </c>
      <c r="D851" s="10"/>
      <c r="E851" s="17"/>
      <c r="F851" s="18"/>
      <c r="G851" s="14"/>
      <c r="H851" s="70"/>
      <c r="I851" s="68"/>
      <c r="J851" s="72"/>
      <c r="K851" s="15" t="str">
        <f t="shared" si="132"/>
        <v/>
      </c>
      <c r="L851" s="57">
        <f t="shared" si="134"/>
        <v>0</v>
      </c>
      <c r="M851" s="79"/>
      <c r="N851" s="58" t="str">
        <f t="shared" si="133"/>
        <v/>
      </c>
      <c r="O851" s="190" t="str">
        <f t="shared" si="135"/>
        <v>Nợ HP</v>
      </c>
      <c r="P851" s="62" t="str">
        <f t="shared" si="136"/>
        <v>Nợ HP</v>
      </c>
      <c r="Q851" s="58">
        <f t="shared" si="140"/>
        <v>849</v>
      </c>
      <c r="R851" s="228" t="str">
        <f t="shared" si="137"/>
        <v>Nợ HP</v>
      </c>
    </row>
    <row r="852" spans="1:18" ht="24.75" customHeight="1">
      <c r="A852" s="54">
        <f t="shared" si="138"/>
        <v>850</v>
      </c>
      <c r="B852" s="16" t="str">
        <f t="shared" si="141"/>
        <v>818</v>
      </c>
      <c r="C852" s="54">
        <f t="shared" si="139"/>
        <v>818</v>
      </c>
      <c r="D852" s="10"/>
      <c r="E852" s="17"/>
      <c r="F852" s="18"/>
      <c r="G852" s="14"/>
      <c r="H852" s="70"/>
      <c r="I852" s="68"/>
      <c r="J852" s="72"/>
      <c r="K852" s="15" t="str">
        <f t="shared" si="132"/>
        <v/>
      </c>
      <c r="L852" s="57">
        <f t="shared" si="134"/>
        <v>0</v>
      </c>
      <c r="M852" s="79"/>
      <c r="N852" s="58" t="str">
        <f t="shared" si="133"/>
        <v/>
      </c>
      <c r="O852" s="190" t="str">
        <f t="shared" si="135"/>
        <v>Nợ HP</v>
      </c>
      <c r="P852" s="62" t="str">
        <f t="shared" si="136"/>
        <v>Nợ HP</v>
      </c>
      <c r="Q852" s="58">
        <f t="shared" si="140"/>
        <v>850</v>
      </c>
      <c r="R852" s="228" t="str">
        <f t="shared" si="137"/>
        <v>Nợ HP</v>
      </c>
    </row>
    <row r="853" spans="1:18" ht="24.75" customHeight="1">
      <c r="A853" s="54">
        <f t="shared" si="138"/>
        <v>851</v>
      </c>
      <c r="B853" s="16" t="str">
        <f t="shared" si="141"/>
        <v>819</v>
      </c>
      <c r="C853" s="54">
        <f t="shared" si="139"/>
        <v>819</v>
      </c>
      <c r="D853" s="10"/>
      <c r="E853" s="17"/>
      <c r="F853" s="18"/>
      <c r="G853" s="14"/>
      <c r="H853" s="70"/>
      <c r="I853" s="68"/>
      <c r="J853" s="72"/>
      <c r="K853" s="15" t="str">
        <f t="shared" si="132"/>
        <v/>
      </c>
      <c r="L853" s="57">
        <f t="shared" si="134"/>
        <v>0</v>
      </c>
      <c r="M853" s="79"/>
      <c r="N853" s="58" t="str">
        <f t="shared" si="133"/>
        <v/>
      </c>
      <c r="O853" s="190" t="str">
        <f t="shared" si="135"/>
        <v>Nợ HP</v>
      </c>
      <c r="P853" s="62" t="str">
        <f t="shared" si="136"/>
        <v>Nợ HP</v>
      </c>
      <c r="Q853" s="58">
        <f t="shared" si="140"/>
        <v>851</v>
      </c>
      <c r="R853" s="228" t="str">
        <f t="shared" si="137"/>
        <v>Nợ HP</v>
      </c>
    </row>
    <row r="854" spans="1:18" ht="24.75" customHeight="1">
      <c r="A854" s="54">
        <f t="shared" si="138"/>
        <v>852</v>
      </c>
      <c r="B854" s="16" t="str">
        <f t="shared" si="141"/>
        <v>820</v>
      </c>
      <c r="C854" s="54">
        <f t="shared" si="139"/>
        <v>820</v>
      </c>
      <c r="D854" s="10"/>
      <c r="E854" s="17"/>
      <c r="F854" s="18"/>
      <c r="G854" s="14"/>
      <c r="H854" s="70"/>
      <c r="I854" s="68"/>
      <c r="J854" s="72"/>
      <c r="K854" s="15" t="str">
        <f t="shared" si="132"/>
        <v/>
      </c>
      <c r="L854" s="57">
        <f t="shared" si="134"/>
        <v>0</v>
      </c>
      <c r="M854" s="79"/>
      <c r="N854" s="58" t="str">
        <f t="shared" si="133"/>
        <v/>
      </c>
      <c r="O854" s="190" t="str">
        <f t="shared" si="135"/>
        <v>Nợ HP</v>
      </c>
      <c r="P854" s="62" t="str">
        <f t="shared" si="136"/>
        <v>Nợ HP</v>
      </c>
      <c r="Q854" s="58">
        <f t="shared" si="140"/>
        <v>852</v>
      </c>
      <c r="R854" s="228" t="str">
        <f t="shared" si="137"/>
        <v>Nợ HP</v>
      </c>
    </row>
    <row r="855" spans="1:18" ht="24.75" customHeight="1">
      <c r="A855" s="54">
        <f t="shared" si="138"/>
        <v>853</v>
      </c>
      <c r="B855" s="16" t="str">
        <f t="shared" si="141"/>
        <v>821</v>
      </c>
      <c r="C855" s="54">
        <f t="shared" si="139"/>
        <v>821</v>
      </c>
      <c r="D855" s="10"/>
      <c r="E855" s="17"/>
      <c r="F855" s="18"/>
      <c r="G855" s="14"/>
      <c r="H855" s="70"/>
      <c r="I855" s="68"/>
      <c r="J855" s="72"/>
      <c r="K855" s="15" t="str">
        <f t="shared" si="132"/>
        <v/>
      </c>
      <c r="L855" s="57">
        <f t="shared" si="134"/>
        <v>0</v>
      </c>
      <c r="M855" s="79"/>
      <c r="N855" s="58" t="str">
        <f t="shared" si="133"/>
        <v/>
      </c>
      <c r="O855" s="190" t="str">
        <f t="shared" si="135"/>
        <v>Nợ HP</v>
      </c>
      <c r="P855" s="62" t="str">
        <f t="shared" si="136"/>
        <v>Nợ HP</v>
      </c>
      <c r="Q855" s="58">
        <f t="shared" si="140"/>
        <v>853</v>
      </c>
      <c r="R855" s="228" t="str">
        <f t="shared" si="137"/>
        <v>Nợ HP</v>
      </c>
    </row>
    <row r="856" spans="1:18" ht="24.75" customHeight="1">
      <c r="A856" s="54">
        <f t="shared" si="138"/>
        <v>854</v>
      </c>
      <c r="B856" s="16" t="str">
        <f t="shared" si="141"/>
        <v>822</v>
      </c>
      <c r="C856" s="54">
        <f t="shared" si="139"/>
        <v>822</v>
      </c>
      <c r="D856" s="10"/>
      <c r="E856" s="17"/>
      <c r="F856" s="18"/>
      <c r="G856" s="14"/>
      <c r="H856" s="70"/>
      <c r="I856" s="68"/>
      <c r="J856" s="72"/>
      <c r="K856" s="15" t="str">
        <f t="shared" ref="K856:K919" si="142">I856&amp;J856</f>
        <v/>
      </c>
      <c r="L856" s="57">
        <f t="shared" si="134"/>
        <v>0</v>
      </c>
      <c r="M856" s="79"/>
      <c r="N856" s="58" t="str">
        <f t="shared" si="133"/>
        <v/>
      </c>
      <c r="O856" s="190" t="str">
        <f t="shared" si="135"/>
        <v>Nợ HP</v>
      </c>
      <c r="P856" s="62" t="str">
        <f t="shared" si="136"/>
        <v>Nợ HP</v>
      </c>
      <c r="Q856" s="58">
        <f t="shared" si="140"/>
        <v>854</v>
      </c>
      <c r="R856" s="228" t="str">
        <f t="shared" si="137"/>
        <v>Nợ HP</v>
      </c>
    </row>
    <row r="857" spans="1:18" ht="24.75" customHeight="1">
      <c r="A857" s="54">
        <f t="shared" si="138"/>
        <v>855</v>
      </c>
      <c r="B857" s="16" t="str">
        <f t="shared" si="141"/>
        <v>823</v>
      </c>
      <c r="C857" s="54">
        <f t="shared" si="139"/>
        <v>823</v>
      </c>
      <c r="D857" s="10"/>
      <c r="E857" s="17"/>
      <c r="F857" s="18"/>
      <c r="G857" s="14"/>
      <c r="H857" s="70"/>
      <c r="I857" s="68"/>
      <c r="J857" s="72"/>
      <c r="K857" s="15" t="str">
        <f t="shared" si="142"/>
        <v/>
      </c>
      <c r="L857" s="57">
        <f t="shared" si="134"/>
        <v>0</v>
      </c>
      <c r="M857" s="79"/>
      <c r="N857" s="58" t="str">
        <f t="shared" si="133"/>
        <v/>
      </c>
      <c r="O857" s="190" t="str">
        <f t="shared" si="135"/>
        <v>Nợ HP</v>
      </c>
      <c r="P857" s="62" t="str">
        <f t="shared" si="136"/>
        <v>Nợ HP</v>
      </c>
      <c r="Q857" s="58">
        <f t="shared" si="140"/>
        <v>855</v>
      </c>
      <c r="R857" s="228" t="str">
        <f t="shared" si="137"/>
        <v>Nợ HP</v>
      </c>
    </row>
    <row r="858" spans="1:18" ht="24.75" customHeight="1">
      <c r="A858" s="54">
        <f t="shared" si="138"/>
        <v>856</v>
      </c>
      <c r="B858" s="16" t="str">
        <f t="shared" si="141"/>
        <v>824</v>
      </c>
      <c r="C858" s="54">
        <f t="shared" si="139"/>
        <v>824</v>
      </c>
      <c r="D858" s="10"/>
      <c r="E858" s="17"/>
      <c r="F858" s="18"/>
      <c r="G858" s="14"/>
      <c r="H858" s="70"/>
      <c r="I858" s="68"/>
      <c r="J858" s="72"/>
      <c r="K858" s="15" t="str">
        <f t="shared" si="142"/>
        <v/>
      </c>
      <c r="L858" s="57">
        <f t="shared" si="134"/>
        <v>0</v>
      </c>
      <c r="M858" s="79"/>
      <c r="N858" s="58" t="str">
        <f t="shared" si="133"/>
        <v/>
      </c>
      <c r="O858" s="190" t="str">
        <f t="shared" si="135"/>
        <v>Nợ HP</v>
      </c>
      <c r="P858" s="62" t="str">
        <f t="shared" si="136"/>
        <v>Nợ HP</v>
      </c>
      <c r="Q858" s="58">
        <f t="shared" si="140"/>
        <v>856</v>
      </c>
      <c r="R858" s="228" t="str">
        <f t="shared" si="137"/>
        <v>Nợ HP</v>
      </c>
    </row>
    <row r="859" spans="1:18" ht="24.75" customHeight="1">
      <c r="A859" s="54">
        <f t="shared" si="138"/>
        <v>857</v>
      </c>
      <c r="B859" s="16" t="str">
        <f t="shared" si="141"/>
        <v>825</v>
      </c>
      <c r="C859" s="54">
        <f t="shared" si="139"/>
        <v>825</v>
      </c>
      <c r="D859" s="10"/>
      <c r="E859" s="17"/>
      <c r="F859" s="18"/>
      <c r="G859" s="14"/>
      <c r="H859" s="70"/>
      <c r="I859" s="68"/>
      <c r="J859" s="72"/>
      <c r="K859" s="15" t="str">
        <f t="shared" si="142"/>
        <v/>
      </c>
      <c r="L859" s="57">
        <f t="shared" si="134"/>
        <v>0</v>
      </c>
      <c r="M859" s="79"/>
      <c r="N859" s="58" t="str">
        <f t="shared" si="133"/>
        <v/>
      </c>
      <c r="O859" s="190" t="str">
        <f t="shared" si="135"/>
        <v>Nợ HP</v>
      </c>
      <c r="P859" s="62" t="str">
        <f t="shared" si="136"/>
        <v>Nợ HP</v>
      </c>
      <c r="Q859" s="58">
        <f t="shared" si="140"/>
        <v>857</v>
      </c>
      <c r="R859" s="228" t="str">
        <f t="shared" si="137"/>
        <v>Nợ HP</v>
      </c>
    </row>
    <row r="860" spans="1:18" ht="24.75" customHeight="1">
      <c r="A860" s="54">
        <f t="shared" si="138"/>
        <v>858</v>
      </c>
      <c r="B860" s="16" t="str">
        <f t="shared" si="141"/>
        <v>826</v>
      </c>
      <c r="C860" s="54">
        <f t="shared" si="139"/>
        <v>826</v>
      </c>
      <c r="D860" s="10"/>
      <c r="E860" s="17"/>
      <c r="F860" s="18"/>
      <c r="G860" s="14"/>
      <c r="H860" s="70"/>
      <c r="I860" s="68"/>
      <c r="J860" s="72"/>
      <c r="K860" s="15" t="str">
        <f t="shared" si="142"/>
        <v/>
      </c>
      <c r="L860" s="57">
        <f t="shared" si="134"/>
        <v>0</v>
      </c>
      <c r="M860" s="79"/>
      <c r="N860" s="58" t="str">
        <f t="shared" si="133"/>
        <v/>
      </c>
      <c r="O860" s="190" t="str">
        <f t="shared" si="135"/>
        <v>Nợ HP</v>
      </c>
      <c r="P860" s="62" t="str">
        <f t="shared" si="136"/>
        <v>Nợ HP</v>
      </c>
      <c r="Q860" s="58">
        <f t="shared" si="140"/>
        <v>858</v>
      </c>
      <c r="R860" s="228" t="str">
        <f t="shared" si="137"/>
        <v>Nợ HP</v>
      </c>
    </row>
    <row r="861" spans="1:18" ht="24.75" customHeight="1">
      <c r="A861" s="54">
        <f t="shared" si="138"/>
        <v>859</v>
      </c>
      <c r="B861" s="16" t="str">
        <f t="shared" si="141"/>
        <v>827</v>
      </c>
      <c r="C861" s="54">
        <f t="shared" si="139"/>
        <v>827</v>
      </c>
      <c r="D861" s="10"/>
      <c r="E861" s="17"/>
      <c r="F861" s="18"/>
      <c r="G861" s="14"/>
      <c r="H861" s="70"/>
      <c r="I861" s="68"/>
      <c r="J861" s="72"/>
      <c r="K861" s="15" t="str">
        <f t="shared" si="142"/>
        <v/>
      </c>
      <c r="L861" s="57">
        <f t="shared" si="134"/>
        <v>0</v>
      </c>
      <c r="M861" s="79"/>
      <c r="N861" s="58" t="str">
        <f t="shared" si="133"/>
        <v/>
      </c>
      <c r="O861" s="190" t="str">
        <f t="shared" si="135"/>
        <v>Nợ HP</v>
      </c>
      <c r="P861" s="62" t="str">
        <f t="shared" si="136"/>
        <v>Nợ HP</v>
      </c>
      <c r="Q861" s="58">
        <f t="shared" si="140"/>
        <v>859</v>
      </c>
      <c r="R861" s="228" t="str">
        <f t="shared" si="137"/>
        <v>Nợ HP</v>
      </c>
    </row>
    <row r="862" spans="1:18" ht="24.75" customHeight="1">
      <c r="A862" s="54">
        <f t="shared" si="138"/>
        <v>860</v>
      </c>
      <c r="B862" s="16" t="str">
        <f t="shared" si="141"/>
        <v>828</v>
      </c>
      <c r="C862" s="54">
        <f t="shared" si="139"/>
        <v>828</v>
      </c>
      <c r="D862" s="10"/>
      <c r="E862" s="17"/>
      <c r="F862" s="18"/>
      <c r="G862" s="14"/>
      <c r="H862" s="70"/>
      <c r="I862" s="68"/>
      <c r="J862" s="72"/>
      <c r="K862" s="15" t="str">
        <f t="shared" si="142"/>
        <v/>
      </c>
      <c r="L862" s="57">
        <f t="shared" si="134"/>
        <v>0</v>
      </c>
      <c r="M862" s="79"/>
      <c r="N862" s="58" t="str">
        <f t="shared" si="133"/>
        <v/>
      </c>
      <c r="O862" s="190" t="str">
        <f t="shared" si="135"/>
        <v>Nợ HP</v>
      </c>
      <c r="P862" s="62" t="str">
        <f t="shared" si="136"/>
        <v>Nợ HP</v>
      </c>
      <c r="Q862" s="58">
        <f t="shared" si="140"/>
        <v>860</v>
      </c>
      <c r="R862" s="228" t="str">
        <f t="shared" si="137"/>
        <v>Nợ HP</v>
      </c>
    </row>
    <row r="863" spans="1:18" ht="24.75" customHeight="1">
      <c r="A863" s="54">
        <f t="shared" si="138"/>
        <v>861</v>
      </c>
      <c r="B863" s="16" t="str">
        <f t="shared" si="141"/>
        <v>829</v>
      </c>
      <c r="C863" s="54">
        <f t="shared" si="139"/>
        <v>829</v>
      </c>
      <c r="D863" s="10"/>
      <c r="E863" s="17"/>
      <c r="F863" s="18"/>
      <c r="G863" s="14"/>
      <c r="H863" s="70"/>
      <c r="I863" s="68"/>
      <c r="J863" s="72"/>
      <c r="K863" s="15" t="str">
        <f t="shared" si="142"/>
        <v/>
      </c>
      <c r="L863" s="57">
        <f t="shared" si="134"/>
        <v>0</v>
      </c>
      <c r="M863" s="79"/>
      <c r="N863" s="58" t="str">
        <f t="shared" si="133"/>
        <v/>
      </c>
      <c r="O863" s="190" t="str">
        <f t="shared" si="135"/>
        <v>Nợ HP</v>
      </c>
      <c r="P863" s="62" t="str">
        <f t="shared" si="136"/>
        <v>Nợ HP</v>
      </c>
      <c r="Q863" s="58">
        <f t="shared" si="140"/>
        <v>861</v>
      </c>
      <c r="R863" s="228" t="str">
        <f t="shared" si="137"/>
        <v>Nợ HP</v>
      </c>
    </row>
    <row r="864" spans="1:18" ht="24.75" customHeight="1">
      <c r="A864" s="54">
        <f t="shared" si="138"/>
        <v>862</v>
      </c>
      <c r="B864" s="16" t="str">
        <f t="shared" si="141"/>
        <v>830</v>
      </c>
      <c r="C864" s="54">
        <f t="shared" si="139"/>
        <v>830</v>
      </c>
      <c r="D864" s="10"/>
      <c r="E864" s="17"/>
      <c r="F864" s="18"/>
      <c r="G864" s="14"/>
      <c r="H864" s="70"/>
      <c r="I864" s="68"/>
      <c r="J864" s="72"/>
      <c r="K864" s="15" t="str">
        <f t="shared" si="142"/>
        <v/>
      </c>
      <c r="L864" s="57">
        <f t="shared" si="134"/>
        <v>0</v>
      </c>
      <c r="M864" s="79"/>
      <c r="N864" s="58" t="str">
        <f t="shared" si="133"/>
        <v/>
      </c>
      <c r="O864" s="190" t="str">
        <f t="shared" si="135"/>
        <v>Nợ HP</v>
      </c>
      <c r="P864" s="62" t="str">
        <f t="shared" si="136"/>
        <v>Nợ HP</v>
      </c>
      <c r="Q864" s="58">
        <f t="shared" si="140"/>
        <v>862</v>
      </c>
      <c r="R864" s="228" t="str">
        <f t="shared" si="137"/>
        <v>Nợ HP</v>
      </c>
    </row>
    <row r="865" spans="1:19" ht="24.75" customHeight="1">
      <c r="A865" s="54">
        <f t="shared" si="138"/>
        <v>863</v>
      </c>
      <c r="B865" s="16" t="str">
        <f t="shared" si="141"/>
        <v>831</v>
      </c>
      <c r="C865" s="54">
        <f t="shared" si="139"/>
        <v>831</v>
      </c>
      <c r="D865" s="10"/>
      <c r="E865" s="17"/>
      <c r="F865" s="18"/>
      <c r="G865" s="14"/>
      <c r="H865" s="70"/>
      <c r="I865" s="68"/>
      <c r="J865" s="72"/>
      <c r="K865" s="15" t="str">
        <f t="shared" si="142"/>
        <v/>
      </c>
      <c r="L865" s="57">
        <f t="shared" si="134"/>
        <v>0</v>
      </c>
      <c r="M865" s="79"/>
      <c r="N865" s="58" t="str">
        <f t="shared" si="133"/>
        <v/>
      </c>
      <c r="O865" s="190" t="str">
        <f t="shared" si="135"/>
        <v>Nợ HP</v>
      </c>
      <c r="P865" s="62" t="str">
        <f t="shared" si="136"/>
        <v>Nợ HP</v>
      </c>
      <c r="Q865" s="58">
        <f t="shared" si="140"/>
        <v>863</v>
      </c>
      <c r="R865" s="228" t="str">
        <f t="shared" si="137"/>
        <v>Nợ HP</v>
      </c>
      <c r="S865" s="233"/>
    </row>
    <row r="866" spans="1:19" ht="24.75" customHeight="1">
      <c r="A866" s="54">
        <f t="shared" si="138"/>
        <v>864</v>
      </c>
      <c r="B866" s="16" t="str">
        <f t="shared" si="141"/>
        <v>832</v>
      </c>
      <c r="C866" s="54">
        <f t="shared" si="139"/>
        <v>832</v>
      </c>
      <c r="D866" s="10"/>
      <c r="E866" s="17"/>
      <c r="F866" s="18"/>
      <c r="G866" s="14"/>
      <c r="H866" s="70"/>
      <c r="I866" s="68"/>
      <c r="J866" s="72"/>
      <c r="K866" s="15" t="str">
        <f t="shared" si="142"/>
        <v/>
      </c>
      <c r="L866" s="57">
        <f t="shared" si="134"/>
        <v>0</v>
      </c>
      <c r="M866" s="79"/>
      <c r="N866" s="58" t="str">
        <f t="shared" si="133"/>
        <v/>
      </c>
      <c r="O866" s="190" t="str">
        <f t="shared" si="135"/>
        <v>Nợ HP</v>
      </c>
      <c r="P866" s="62" t="str">
        <f t="shared" si="136"/>
        <v>Nợ HP</v>
      </c>
      <c r="Q866" s="58">
        <f t="shared" si="140"/>
        <v>864</v>
      </c>
      <c r="R866" s="228" t="str">
        <f t="shared" si="137"/>
        <v>Nợ HP</v>
      </c>
    </row>
    <row r="867" spans="1:19" ht="24.75" customHeight="1">
      <c r="A867" s="54">
        <f t="shared" si="138"/>
        <v>865</v>
      </c>
      <c r="B867" s="16" t="str">
        <f t="shared" si="141"/>
        <v>833</v>
      </c>
      <c r="C867" s="54">
        <f t="shared" si="139"/>
        <v>833</v>
      </c>
      <c r="D867" s="10"/>
      <c r="E867" s="17"/>
      <c r="F867" s="18"/>
      <c r="G867" s="14"/>
      <c r="H867" s="70"/>
      <c r="I867" s="68"/>
      <c r="J867" s="72"/>
      <c r="K867" s="15" t="str">
        <f t="shared" si="142"/>
        <v/>
      </c>
      <c r="L867" s="57">
        <f t="shared" si="134"/>
        <v>0</v>
      </c>
      <c r="M867" s="79"/>
      <c r="N867" s="58" t="str">
        <f t="shared" si="133"/>
        <v/>
      </c>
      <c r="O867" s="190" t="str">
        <f t="shared" si="135"/>
        <v>Nợ HP</v>
      </c>
      <c r="P867" s="62" t="str">
        <f t="shared" si="136"/>
        <v>Nợ HP</v>
      </c>
      <c r="Q867" s="58">
        <f t="shared" si="140"/>
        <v>865</v>
      </c>
      <c r="R867" s="228" t="str">
        <f t="shared" si="137"/>
        <v>Nợ HP</v>
      </c>
    </row>
    <row r="868" spans="1:19" ht="24.75" customHeight="1">
      <c r="A868" s="54">
        <f t="shared" si="138"/>
        <v>866</v>
      </c>
      <c r="B868" s="16" t="str">
        <f t="shared" si="141"/>
        <v>834</v>
      </c>
      <c r="C868" s="54">
        <f t="shared" si="139"/>
        <v>834</v>
      </c>
      <c r="D868" s="10"/>
      <c r="E868" s="17"/>
      <c r="F868" s="18"/>
      <c r="G868" s="14"/>
      <c r="H868" s="70"/>
      <c r="I868" s="68"/>
      <c r="J868" s="72"/>
      <c r="K868" s="15" t="str">
        <f t="shared" si="142"/>
        <v/>
      </c>
      <c r="L868" s="57">
        <f t="shared" si="134"/>
        <v>0</v>
      </c>
      <c r="M868" s="79"/>
      <c r="N868" s="58" t="str">
        <f t="shared" si="133"/>
        <v/>
      </c>
      <c r="O868" s="190" t="str">
        <f t="shared" si="135"/>
        <v>Nợ HP</v>
      </c>
      <c r="P868" s="62" t="str">
        <f t="shared" si="136"/>
        <v>Nợ HP</v>
      </c>
      <c r="Q868" s="58">
        <f t="shared" si="140"/>
        <v>866</v>
      </c>
      <c r="R868" s="228" t="str">
        <f t="shared" si="137"/>
        <v>Nợ HP</v>
      </c>
    </row>
    <row r="869" spans="1:19" ht="24.75" customHeight="1">
      <c r="A869" s="54">
        <f t="shared" si="138"/>
        <v>867</v>
      </c>
      <c r="B869" s="16" t="str">
        <f t="shared" si="141"/>
        <v>835</v>
      </c>
      <c r="C869" s="54">
        <f t="shared" si="139"/>
        <v>835</v>
      </c>
      <c r="D869" s="10"/>
      <c r="E869" s="17"/>
      <c r="F869" s="18"/>
      <c r="G869" s="14"/>
      <c r="H869" s="70"/>
      <c r="I869" s="68"/>
      <c r="J869" s="72"/>
      <c r="K869" s="15" t="str">
        <f t="shared" si="142"/>
        <v/>
      </c>
      <c r="L869" s="57">
        <f t="shared" si="134"/>
        <v>0</v>
      </c>
      <c r="M869" s="79"/>
      <c r="N869" s="58" t="str">
        <f t="shared" si="133"/>
        <v/>
      </c>
      <c r="O869" s="190" t="str">
        <f t="shared" si="135"/>
        <v>Nợ HP</v>
      </c>
      <c r="P869" s="62" t="str">
        <f t="shared" si="136"/>
        <v>Nợ HP</v>
      </c>
      <c r="Q869" s="58">
        <f t="shared" si="140"/>
        <v>867</v>
      </c>
      <c r="R869" s="228" t="str">
        <f t="shared" si="137"/>
        <v>Nợ HP</v>
      </c>
    </row>
    <row r="870" spans="1:19" ht="24.75" customHeight="1">
      <c r="A870" s="54">
        <f t="shared" si="138"/>
        <v>868</v>
      </c>
      <c r="B870" s="16" t="str">
        <f t="shared" si="141"/>
        <v>836</v>
      </c>
      <c r="C870" s="54">
        <f t="shared" si="139"/>
        <v>836</v>
      </c>
      <c r="D870" s="10"/>
      <c r="E870" s="17"/>
      <c r="F870" s="18"/>
      <c r="G870" s="14"/>
      <c r="H870" s="70"/>
      <c r="I870" s="68"/>
      <c r="J870" s="72"/>
      <c r="K870" s="15" t="str">
        <f t="shared" si="142"/>
        <v/>
      </c>
      <c r="L870" s="57">
        <f t="shared" si="134"/>
        <v>0</v>
      </c>
      <c r="M870" s="79"/>
      <c r="N870" s="58" t="str">
        <f t="shared" si="133"/>
        <v/>
      </c>
      <c r="O870" s="190" t="str">
        <f t="shared" si="135"/>
        <v>Nợ HP</v>
      </c>
      <c r="P870" s="62" t="str">
        <f t="shared" si="136"/>
        <v>Nợ HP</v>
      </c>
      <c r="Q870" s="58">
        <f t="shared" si="140"/>
        <v>868</v>
      </c>
      <c r="R870" s="228" t="str">
        <f t="shared" si="137"/>
        <v>Nợ HP</v>
      </c>
    </row>
    <row r="871" spans="1:19" ht="24.75" customHeight="1">
      <c r="A871" s="54">
        <f t="shared" si="138"/>
        <v>869</v>
      </c>
      <c r="B871" s="16" t="str">
        <f t="shared" si="141"/>
        <v>837</v>
      </c>
      <c r="C871" s="54">
        <f t="shared" si="139"/>
        <v>837</v>
      </c>
      <c r="D871" s="10"/>
      <c r="E871" s="17"/>
      <c r="F871" s="18"/>
      <c r="G871" s="14"/>
      <c r="H871" s="70"/>
      <c r="I871" s="68"/>
      <c r="J871" s="72"/>
      <c r="K871" s="15" t="str">
        <f t="shared" si="142"/>
        <v/>
      </c>
      <c r="L871" s="57">
        <f t="shared" si="134"/>
        <v>0</v>
      </c>
      <c r="M871" s="79"/>
      <c r="N871" s="58" t="str">
        <f t="shared" si="133"/>
        <v/>
      </c>
      <c r="O871" s="190" t="str">
        <f t="shared" si="135"/>
        <v>Nợ HP</v>
      </c>
      <c r="P871" s="62" t="str">
        <f t="shared" si="136"/>
        <v>Nợ HP</v>
      </c>
      <c r="Q871" s="58">
        <f t="shared" si="140"/>
        <v>869</v>
      </c>
      <c r="R871" s="228" t="str">
        <f t="shared" si="137"/>
        <v>Nợ HP</v>
      </c>
    </row>
    <row r="872" spans="1:19" ht="24.75" customHeight="1">
      <c r="A872" s="54">
        <f t="shared" si="138"/>
        <v>870</v>
      </c>
      <c r="B872" s="16" t="str">
        <f t="shared" si="141"/>
        <v>838</v>
      </c>
      <c r="C872" s="54">
        <f t="shared" si="139"/>
        <v>838</v>
      </c>
      <c r="D872" s="10"/>
      <c r="E872" s="17"/>
      <c r="F872" s="18"/>
      <c r="G872" s="14"/>
      <c r="H872" s="70"/>
      <c r="I872" s="68"/>
      <c r="J872" s="72"/>
      <c r="K872" s="15" t="str">
        <f t="shared" si="142"/>
        <v/>
      </c>
      <c r="L872" s="57">
        <f t="shared" si="134"/>
        <v>0</v>
      </c>
      <c r="M872" s="79"/>
      <c r="N872" s="58" t="str">
        <f t="shared" si="133"/>
        <v/>
      </c>
      <c r="O872" s="190" t="str">
        <f t="shared" si="135"/>
        <v>Nợ HP</v>
      </c>
      <c r="P872" s="62" t="str">
        <f t="shared" si="136"/>
        <v>Nợ HP</v>
      </c>
      <c r="Q872" s="58">
        <f t="shared" si="140"/>
        <v>870</v>
      </c>
      <c r="R872" s="228" t="str">
        <f t="shared" si="137"/>
        <v>Nợ HP</v>
      </c>
    </row>
    <row r="873" spans="1:19" ht="24.75" customHeight="1">
      <c r="A873" s="54">
        <f t="shared" si="138"/>
        <v>871</v>
      </c>
      <c r="B873" s="16" t="str">
        <f t="shared" si="141"/>
        <v>839</v>
      </c>
      <c r="C873" s="54">
        <f t="shared" si="139"/>
        <v>839</v>
      </c>
      <c r="D873" s="10"/>
      <c r="E873" s="17"/>
      <c r="F873" s="18"/>
      <c r="G873" s="14"/>
      <c r="H873" s="70"/>
      <c r="I873" s="68"/>
      <c r="J873" s="72"/>
      <c r="K873" s="15" t="str">
        <f t="shared" si="142"/>
        <v/>
      </c>
      <c r="L873" s="57">
        <f t="shared" si="134"/>
        <v>0</v>
      </c>
      <c r="M873" s="79"/>
      <c r="N873" s="58" t="str">
        <f t="shared" si="133"/>
        <v/>
      </c>
      <c r="O873" s="190" t="str">
        <f t="shared" si="135"/>
        <v>Nợ HP</v>
      </c>
      <c r="P873" s="62" t="str">
        <f t="shared" si="136"/>
        <v>Nợ HP</v>
      </c>
      <c r="Q873" s="58">
        <f t="shared" si="140"/>
        <v>871</v>
      </c>
      <c r="R873" s="228" t="str">
        <f t="shared" si="137"/>
        <v>Nợ HP</v>
      </c>
    </row>
    <row r="874" spans="1:19" ht="24.75" customHeight="1">
      <c r="A874" s="54">
        <f t="shared" si="138"/>
        <v>872</v>
      </c>
      <c r="B874" s="16" t="str">
        <f t="shared" si="141"/>
        <v>840</v>
      </c>
      <c r="C874" s="54">
        <f t="shared" si="139"/>
        <v>840</v>
      </c>
      <c r="D874" s="10"/>
      <c r="E874" s="17"/>
      <c r="F874" s="18"/>
      <c r="G874" s="14"/>
      <c r="H874" s="70"/>
      <c r="I874" s="68"/>
      <c r="J874" s="72"/>
      <c r="K874" s="15" t="str">
        <f t="shared" si="142"/>
        <v/>
      </c>
      <c r="L874" s="57">
        <f t="shared" si="134"/>
        <v>0</v>
      </c>
      <c r="M874" s="79"/>
      <c r="N874" s="58" t="str">
        <f t="shared" si="133"/>
        <v/>
      </c>
      <c r="O874" s="190" t="str">
        <f t="shared" si="135"/>
        <v>Nợ HP</v>
      </c>
      <c r="P874" s="62" t="str">
        <f t="shared" si="136"/>
        <v>Nợ HP</v>
      </c>
      <c r="Q874" s="58">
        <f t="shared" si="140"/>
        <v>872</v>
      </c>
      <c r="R874" s="228" t="str">
        <f t="shared" si="137"/>
        <v>Nợ HP</v>
      </c>
    </row>
    <row r="875" spans="1:19" ht="24.75" customHeight="1">
      <c r="A875" s="54">
        <f t="shared" si="138"/>
        <v>873</v>
      </c>
      <c r="B875" s="16" t="str">
        <f t="shared" si="141"/>
        <v>841</v>
      </c>
      <c r="C875" s="54">
        <f t="shared" si="139"/>
        <v>841</v>
      </c>
      <c r="D875" s="10"/>
      <c r="E875" s="17"/>
      <c r="F875" s="18"/>
      <c r="G875" s="14"/>
      <c r="H875" s="70"/>
      <c r="I875" s="68"/>
      <c r="J875" s="72"/>
      <c r="K875" s="15" t="str">
        <f t="shared" si="142"/>
        <v/>
      </c>
      <c r="L875" s="57">
        <f t="shared" si="134"/>
        <v>0</v>
      </c>
      <c r="M875" s="79"/>
      <c r="N875" s="58" t="str">
        <f t="shared" si="133"/>
        <v/>
      </c>
      <c r="O875" s="190" t="str">
        <f t="shared" si="135"/>
        <v>Nợ HP</v>
      </c>
      <c r="P875" s="62" t="str">
        <f t="shared" si="136"/>
        <v>Nợ HP</v>
      </c>
      <c r="Q875" s="58">
        <f t="shared" si="140"/>
        <v>873</v>
      </c>
      <c r="R875" s="228" t="str">
        <f t="shared" si="137"/>
        <v>Nợ HP</v>
      </c>
    </row>
    <row r="876" spans="1:19" ht="24.75" customHeight="1">
      <c r="A876" s="54">
        <f t="shared" si="138"/>
        <v>874</v>
      </c>
      <c r="B876" s="16" t="str">
        <f t="shared" si="141"/>
        <v>842</v>
      </c>
      <c r="C876" s="54">
        <f t="shared" si="139"/>
        <v>842</v>
      </c>
      <c r="D876" s="10"/>
      <c r="E876" s="17"/>
      <c r="F876" s="18"/>
      <c r="G876" s="14"/>
      <c r="H876" s="70"/>
      <c r="I876" s="68"/>
      <c r="J876" s="72"/>
      <c r="K876" s="15" t="str">
        <f t="shared" si="142"/>
        <v/>
      </c>
      <c r="L876" s="57">
        <f t="shared" si="134"/>
        <v>0</v>
      </c>
      <c r="M876" s="79"/>
      <c r="N876" s="58" t="str">
        <f t="shared" si="133"/>
        <v/>
      </c>
      <c r="O876" s="190" t="str">
        <f t="shared" si="135"/>
        <v>Nợ HP</v>
      </c>
      <c r="P876" s="62" t="str">
        <f t="shared" si="136"/>
        <v>Nợ HP</v>
      </c>
      <c r="Q876" s="58">
        <f t="shared" si="140"/>
        <v>874</v>
      </c>
      <c r="R876" s="228" t="str">
        <f t="shared" si="137"/>
        <v>Nợ HP</v>
      </c>
    </row>
    <row r="877" spans="1:19" ht="24.75" customHeight="1">
      <c r="A877" s="54">
        <f t="shared" si="138"/>
        <v>875</v>
      </c>
      <c r="B877" s="16" t="str">
        <f t="shared" si="141"/>
        <v>843</v>
      </c>
      <c r="C877" s="54">
        <f t="shared" si="139"/>
        <v>843</v>
      </c>
      <c r="D877" s="10"/>
      <c r="E877" s="17"/>
      <c r="F877" s="18"/>
      <c r="G877" s="14"/>
      <c r="H877" s="70"/>
      <c r="I877" s="68"/>
      <c r="J877" s="72"/>
      <c r="K877" s="15" t="str">
        <f t="shared" si="142"/>
        <v/>
      </c>
      <c r="L877" s="57">
        <f t="shared" si="134"/>
        <v>0</v>
      </c>
      <c r="M877" s="79"/>
      <c r="N877" s="58" t="str">
        <f t="shared" si="133"/>
        <v/>
      </c>
      <c r="O877" s="190" t="str">
        <f t="shared" si="135"/>
        <v>Nợ HP</v>
      </c>
      <c r="P877" s="62" t="str">
        <f t="shared" si="136"/>
        <v>Nợ HP</v>
      </c>
      <c r="Q877" s="58">
        <f t="shared" si="140"/>
        <v>875</v>
      </c>
      <c r="R877" s="228" t="str">
        <f t="shared" si="137"/>
        <v>Nợ HP</v>
      </c>
    </row>
    <row r="878" spans="1:19" ht="24.75" customHeight="1">
      <c r="A878" s="54">
        <f t="shared" si="138"/>
        <v>876</v>
      </c>
      <c r="B878" s="16" t="str">
        <f t="shared" si="141"/>
        <v>844</v>
      </c>
      <c r="C878" s="54">
        <f t="shared" si="139"/>
        <v>844</v>
      </c>
      <c r="D878" s="10"/>
      <c r="E878" s="17"/>
      <c r="F878" s="18"/>
      <c r="G878" s="14"/>
      <c r="H878" s="70"/>
      <c r="I878" s="68"/>
      <c r="J878" s="72"/>
      <c r="K878" s="15" t="str">
        <f t="shared" si="142"/>
        <v/>
      </c>
      <c r="L878" s="57">
        <f t="shared" si="134"/>
        <v>0</v>
      </c>
      <c r="M878" s="79"/>
      <c r="N878" s="58" t="str">
        <f t="shared" si="133"/>
        <v/>
      </c>
      <c r="O878" s="190" t="str">
        <f t="shared" si="135"/>
        <v>Nợ HP</v>
      </c>
      <c r="P878" s="62" t="str">
        <f t="shared" si="136"/>
        <v>Nợ HP</v>
      </c>
      <c r="Q878" s="58">
        <f t="shared" si="140"/>
        <v>876</v>
      </c>
      <c r="R878" s="228" t="str">
        <f t="shared" si="137"/>
        <v>Nợ HP</v>
      </c>
    </row>
    <row r="879" spans="1:19" ht="24.75" customHeight="1">
      <c r="A879" s="54">
        <f t="shared" si="138"/>
        <v>877</v>
      </c>
      <c r="B879" s="16" t="str">
        <f t="shared" si="141"/>
        <v>845</v>
      </c>
      <c r="C879" s="54">
        <f t="shared" si="139"/>
        <v>845</v>
      </c>
      <c r="D879" s="10"/>
      <c r="E879" s="17"/>
      <c r="F879" s="18"/>
      <c r="G879" s="14"/>
      <c r="H879" s="70"/>
      <c r="I879" s="68"/>
      <c r="J879" s="72"/>
      <c r="K879" s="15" t="str">
        <f t="shared" si="142"/>
        <v/>
      </c>
      <c r="L879" s="57">
        <f t="shared" si="134"/>
        <v>0</v>
      </c>
      <c r="M879" s="79"/>
      <c r="N879" s="58" t="str">
        <f t="shared" si="133"/>
        <v/>
      </c>
      <c r="O879" s="190" t="str">
        <f t="shared" si="135"/>
        <v>Nợ HP</v>
      </c>
      <c r="P879" s="62" t="str">
        <f t="shared" si="136"/>
        <v>Nợ HP</v>
      </c>
      <c r="Q879" s="58">
        <f t="shared" si="140"/>
        <v>877</v>
      </c>
      <c r="R879" s="228" t="str">
        <f t="shared" si="137"/>
        <v>Nợ HP</v>
      </c>
    </row>
    <row r="880" spans="1:19" ht="24.75" customHeight="1">
      <c r="A880" s="54">
        <f t="shared" si="138"/>
        <v>878</v>
      </c>
      <c r="B880" s="16" t="str">
        <f t="shared" si="141"/>
        <v>846</v>
      </c>
      <c r="C880" s="54">
        <f t="shared" si="139"/>
        <v>846</v>
      </c>
      <c r="D880" s="10"/>
      <c r="E880" s="17"/>
      <c r="F880" s="18"/>
      <c r="G880" s="14"/>
      <c r="H880" s="70"/>
      <c r="I880" s="68"/>
      <c r="J880" s="72"/>
      <c r="K880" s="15" t="str">
        <f t="shared" si="142"/>
        <v/>
      </c>
      <c r="L880" s="57">
        <f t="shared" si="134"/>
        <v>0</v>
      </c>
      <c r="M880" s="79"/>
      <c r="N880" s="58" t="str">
        <f t="shared" si="133"/>
        <v/>
      </c>
      <c r="O880" s="190" t="str">
        <f t="shared" si="135"/>
        <v>Nợ HP</v>
      </c>
      <c r="P880" s="62" t="str">
        <f t="shared" si="136"/>
        <v>Nợ HP</v>
      </c>
      <c r="Q880" s="58">
        <f t="shared" si="140"/>
        <v>878</v>
      </c>
      <c r="R880" s="228" t="str">
        <f t="shared" si="137"/>
        <v>Nợ HP</v>
      </c>
    </row>
    <row r="881" spans="1:18" ht="24.75" customHeight="1">
      <c r="A881" s="54">
        <f t="shared" si="138"/>
        <v>879</v>
      </c>
      <c r="B881" s="16" t="str">
        <f t="shared" si="141"/>
        <v>847</v>
      </c>
      <c r="C881" s="54">
        <f t="shared" si="139"/>
        <v>847</v>
      </c>
      <c r="D881" s="10"/>
      <c r="E881" s="17"/>
      <c r="F881" s="18"/>
      <c r="G881" s="14"/>
      <c r="H881" s="70"/>
      <c r="I881" s="68"/>
      <c r="J881" s="72"/>
      <c r="K881" s="15" t="str">
        <f t="shared" si="142"/>
        <v/>
      </c>
      <c r="L881" s="57">
        <f t="shared" si="134"/>
        <v>0</v>
      </c>
      <c r="M881" s="79"/>
      <c r="N881" s="58" t="str">
        <f t="shared" si="133"/>
        <v/>
      </c>
      <c r="O881" s="190" t="str">
        <f t="shared" si="135"/>
        <v>Nợ HP</v>
      </c>
      <c r="P881" s="62" t="str">
        <f t="shared" si="136"/>
        <v>Nợ HP</v>
      </c>
      <c r="Q881" s="58">
        <f t="shared" si="140"/>
        <v>879</v>
      </c>
      <c r="R881" s="228" t="str">
        <f t="shared" si="137"/>
        <v>Nợ HP</v>
      </c>
    </row>
    <row r="882" spans="1:18" ht="24.75" customHeight="1">
      <c r="A882" s="54">
        <f t="shared" si="138"/>
        <v>880</v>
      </c>
      <c r="B882" s="16" t="str">
        <f t="shared" si="141"/>
        <v>848</v>
      </c>
      <c r="C882" s="54">
        <f t="shared" si="139"/>
        <v>848</v>
      </c>
      <c r="D882" s="10"/>
      <c r="E882" s="17"/>
      <c r="F882" s="18"/>
      <c r="G882" s="14"/>
      <c r="H882" s="70"/>
      <c r="I882" s="68"/>
      <c r="J882" s="72"/>
      <c r="K882" s="15" t="str">
        <f t="shared" si="142"/>
        <v/>
      </c>
      <c r="L882" s="57">
        <f t="shared" si="134"/>
        <v>0</v>
      </c>
      <c r="M882" s="79"/>
      <c r="N882" s="58" t="str">
        <f t="shared" si="133"/>
        <v/>
      </c>
      <c r="O882" s="190" t="str">
        <f t="shared" si="135"/>
        <v>Nợ HP</v>
      </c>
      <c r="P882" s="62" t="str">
        <f t="shared" si="136"/>
        <v>Nợ HP</v>
      </c>
      <c r="Q882" s="58">
        <f t="shared" si="140"/>
        <v>880</v>
      </c>
      <c r="R882" s="228" t="str">
        <f t="shared" si="137"/>
        <v>Nợ HP</v>
      </c>
    </row>
    <row r="883" spans="1:18" ht="24.75" customHeight="1">
      <c r="A883" s="54">
        <f t="shared" si="138"/>
        <v>881</v>
      </c>
      <c r="B883" s="16" t="str">
        <f t="shared" si="141"/>
        <v>849</v>
      </c>
      <c r="C883" s="54">
        <f t="shared" si="139"/>
        <v>849</v>
      </c>
      <c r="D883" s="10"/>
      <c r="E883" s="17"/>
      <c r="F883" s="18"/>
      <c r="G883" s="14"/>
      <c r="H883" s="70"/>
      <c r="I883" s="68"/>
      <c r="J883" s="72"/>
      <c r="K883" s="15" t="str">
        <f t="shared" si="142"/>
        <v/>
      </c>
      <c r="L883" s="57">
        <f t="shared" si="134"/>
        <v>0</v>
      </c>
      <c r="M883" s="79"/>
      <c r="N883" s="58" t="str">
        <f t="shared" si="133"/>
        <v/>
      </c>
      <c r="O883" s="190" t="str">
        <f t="shared" si="135"/>
        <v>Nợ HP</v>
      </c>
      <c r="P883" s="62" t="str">
        <f t="shared" si="136"/>
        <v>Nợ HP</v>
      </c>
      <c r="Q883" s="58">
        <f t="shared" si="140"/>
        <v>881</v>
      </c>
      <c r="R883" s="228" t="str">
        <f t="shared" si="137"/>
        <v>Nợ HP</v>
      </c>
    </row>
    <row r="884" spans="1:18" ht="24.75" customHeight="1">
      <c r="A884" s="54">
        <f t="shared" si="138"/>
        <v>882</v>
      </c>
      <c r="B884" s="16" t="str">
        <f t="shared" si="141"/>
        <v>850</v>
      </c>
      <c r="C884" s="54">
        <f t="shared" si="139"/>
        <v>850</v>
      </c>
      <c r="D884" s="10"/>
      <c r="E884" s="17"/>
      <c r="F884" s="18"/>
      <c r="G884" s="14"/>
      <c r="H884" s="70"/>
      <c r="I884" s="68"/>
      <c r="J884" s="72"/>
      <c r="K884" s="15" t="str">
        <f t="shared" si="142"/>
        <v/>
      </c>
      <c r="L884" s="57">
        <f t="shared" si="134"/>
        <v>0</v>
      </c>
      <c r="M884" s="79"/>
      <c r="N884" s="58" t="str">
        <f t="shared" si="133"/>
        <v/>
      </c>
      <c r="O884" s="190" t="str">
        <f t="shared" si="135"/>
        <v>Nợ HP</v>
      </c>
      <c r="P884" s="62" t="str">
        <f t="shared" si="136"/>
        <v>Nợ HP</v>
      </c>
      <c r="Q884" s="58">
        <f t="shared" si="140"/>
        <v>882</v>
      </c>
      <c r="R884" s="228" t="str">
        <f t="shared" si="137"/>
        <v>Nợ HP</v>
      </c>
    </row>
    <row r="885" spans="1:18" ht="24.75" customHeight="1">
      <c r="A885" s="54">
        <f t="shared" si="138"/>
        <v>883</v>
      </c>
      <c r="B885" s="16" t="str">
        <f t="shared" si="141"/>
        <v>851</v>
      </c>
      <c r="C885" s="54">
        <f t="shared" si="139"/>
        <v>851</v>
      </c>
      <c r="D885" s="10"/>
      <c r="E885" s="17"/>
      <c r="F885" s="18"/>
      <c r="G885" s="14"/>
      <c r="H885" s="70"/>
      <c r="I885" s="68"/>
      <c r="J885" s="72"/>
      <c r="K885" s="15" t="str">
        <f t="shared" si="142"/>
        <v/>
      </c>
      <c r="L885" s="57">
        <f t="shared" si="134"/>
        <v>0</v>
      </c>
      <c r="M885" s="79"/>
      <c r="N885" s="58" t="str">
        <f t="shared" si="133"/>
        <v/>
      </c>
      <c r="O885" s="190" t="str">
        <f t="shared" si="135"/>
        <v>Nợ HP</v>
      </c>
      <c r="P885" s="62" t="str">
        <f t="shared" si="136"/>
        <v>Nợ HP</v>
      </c>
      <c r="Q885" s="58">
        <f t="shared" si="140"/>
        <v>883</v>
      </c>
      <c r="R885" s="228" t="str">
        <f t="shared" si="137"/>
        <v>Nợ HP</v>
      </c>
    </row>
    <row r="886" spans="1:18" ht="24.75" customHeight="1">
      <c r="A886" s="54">
        <f t="shared" si="138"/>
        <v>884</v>
      </c>
      <c r="B886" s="16" t="str">
        <f t="shared" si="141"/>
        <v>852</v>
      </c>
      <c r="C886" s="54">
        <f t="shared" si="139"/>
        <v>852</v>
      </c>
      <c r="D886" s="10"/>
      <c r="E886" s="17"/>
      <c r="F886" s="18"/>
      <c r="G886" s="14"/>
      <c r="H886" s="70"/>
      <c r="I886" s="68"/>
      <c r="J886" s="72"/>
      <c r="K886" s="15" t="str">
        <f t="shared" si="142"/>
        <v/>
      </c>
      <c r="L886" s="57">
        <f t="shared" si="134"/>
        <v>0</v>
      </c>
      <c r="M886" s="79"/>
      <c r="N886" s="58" t="str">
        <f t="shared" si="133"/>
        <v/>
      </c>
      <c r="O886" s="190" t="str">
        <f t="shared" si="135"/>
        <v>Nợ HP</v>
      </c>
      <c r="P886" s="62" t="str">
        <f t="shared" si="136"/>
        <v>Nợ HP</v>
      </c>
      <c r="Q886" s="58">
        <f t="shared" si="140"/>
        <v>884</v>
      </c>
      <c r="R886" s="228" t="str">
        <f t="shared" si="137"/>
        <v>Nợ HP</v>
      </c>
    </row>
    <row r="887" spans="1:18" ht="24.75" customHeight="1">
      <c r="A887" s="54">
        <f t="shared" si="138"/>
        <v>885</v>
      </c>
      <c r="B887" s="16" t="str">
        <f t="shared" si="141"/>
        <v>853</v>
      </c>
      <c r="C887" s="54">
        <f t="shared" si="139"/>
        <v>853</v>
      </c>
      <c r="D887" s="10"/>
      <c r="E887" s="17"/>
      <c r="F887" s="18"/>
      <c r="G887" s="14"/>
      <c r="H887" s="70"/>
      <c r="I887" s="68"/>
      <c r="J887" s="72"/>
      <c r="K887" s="15" t="str">
        <f t="shared" si="142"/>
        <v/>
      </c>
      <c r="L887" s="57">
        <f t="shared" si="134"/>
        <v>0</v>
      </c>
      <c r="M887" s="79"/>
      <c r="N887" s="58" t="str">
        <f t="shared" si="133"/>
        <v/>
      </c>
      <c r="O887" s="190" t="str">
        <f t="shared" si="135"/>
        <v>Nợ HP</v>
      </c>
      <c r="P887" s="62" t="str">
        <f t="shared" si="136"/>
        <v>Nợ HP</v>
      </c>
      <c r="Q887" s="58">
        <f t="shared" si="140"/>
        <v>885</v>
      </c>
      <c r="R887" s="228" t="str">
        <f t="shared" si="137"/>
        <v>Nợ HP</v>
      </c>
    </row>
    <row r="888" spans="1:18" ht="24.75" customHeight="1">
      <c r="A888" s="54">
        <f t="shared" si="138"/>
        <v>886</v>
      </c>
      <c r="B888" s="16" t="str">
        <f t="shared" si="141"/>
        <v>854</v>
      </c>
      <c r="C888" s="54">
        <f t="shared" si="139"/>
        <v>854</v>
      </c>
      <c r="D888" s="10"/>
      <c r="E888" s="17"/>
      <c r="F888" s="18"/>
      <c r="G888" s="14"/>
      <c r="H888" s="70"/>
      <c r="I888" s="68"/>
      <c r="J888" s="72"/>
      <c r="K888" s="15" t="str">
        <f t="shared" si="142"/>
        <v/>
      </c>
      <c r="L888" s="57">
        <f t="shared" si="134"/>
        <v>0</v>
      </c>
      <c r="M888" s="79"/>
      <c r="N888" s="58" t="str">
        <f t="shared" si="133"/>
        <v/>
      </c>
      <c r="O888" s="190" t="str">
        <f t="shared" si="135"/>
        <v>Nợ HP</v>
      </c>
      <c r="P888" s="62" t="str">
        <f t="shared" si="136"/>
        <v>Nợ HP</v>
      </c>
      <c r="Q888" s="58">
        <f t="shared" si="140"/>
        <v>886</v>
      </c>
      <c r="R888" s="228" t="str">
        <f t="shared" si="137"/>
        <v>Nợ HP</v>
      </c>
    </row>
    <row r="889" spans="1:18" ht="24.75" customHeight="1">
      <c r="A889" s="54">
        <f t="shared" si="138"/>
        <v>887</v>
      </c>
      <c r="B889" s="16" t="str">
        <f t="shared" si="141"/>
        <v>855</v>
      </c>
      <c r="C889" s="54">
        <f t="shared" si="139"/>
        <v>855</v>
      </c>
      <c r="D889" s="10"/>
      <c r="E889" s="17"/>
      <c r="F889" s="18"/>
      <c r="G889" s="14"/>
      <c r="H889" s="70"/>
      <c r="I889" s="68"/>
      <c r="J889" s="72"/>
      <c r="K889" s="15" t="str">
        <f t="shared" si="142"/>
        <v/>
      </c>
      <c r="L889" s="57">
        <f t="shared" si="134"/>
        <v>0</v>
      </c>
      <c r="M889" s="79"/>
      <c r="N889" s="58" t="str">
        <f t="shared" ref="N889:N952" si="143">IF(M889&lt;&gt;0,"Học Ghép","")</f>
        <v/>
      </c>
      <c r="O889" s="190" t="str">
        <f t="shared" si="135"/>
        <v>Nợ HP</v>
      </c>
      <c r="P889" s="62" t="str">
        <f t="shared" si="136"/>
        <v>Nợ HP</v>
      </c>
      <c r="Q889" s="58">
        <f t="shared" si="140"/>
        <v>887</v>
      </c>
      <c r="R889" s="228" t="str">
        <f t="shared" si="137"/>
        <v>Nợ HP</v>
      </c>
    </row>
    <row r="890" spans="1:18" ht="24.75" customHeight="1">
      <c r="A890" s="54">
        <f t="shared" si="138"/>
        <v>888</v>
      </c>
      <c r="B890" s="16" t="str">
        <f t="shared" si="141"/>
        <v>856</v>
      </c>
      <c r="C890" s="54">
        <f t="shared" si="139"/>
        <v>856</v>
      </c>
      <c r="D890" s="10"/>
      <c r="E890" s="17"/>
      <c r="F890" s="18"/>
      <c r="G890" s="14"/>
      <c r="H890" s="70"/>
      <c r="I890" s="68"/>
      <c r="J890" s="72"/>
      <c r="K890" s="15" t="str">
        <f t="shared" si="142"/>
        <v/>
      </c>
      <c r="L890" s="57">
        <f t="shared" si="134"/>
        <v>0</v>
      </c>
      <c r="M890" s="79"/>
      <c r="N890" s="58" t="str">
        <f t="shared" si="143"/>
        <v/>
      </c>
      <c r="O890" s="190" t="str">
        <f t="shared" si="135"/>
        <v>Nợ HP</v>
      </c>
      <c r="P890" s="62" t="str">
        <f t="shared" si="136"/>
        <v>Nợ HP</v>
      </c>
      <c r="Q890" s="58">
        <f t="shared" si="140"/>
        <v>888</v>
      </c>
      <c r="R890" s="228" t="str">
        <f t="shared" si="137"/>
        <v>Nợ HP</v>
      </c>
    </row>
    <row r="891" spans="1:18" ht="24.75" customHeight="1">
      <c r="A891" s="54">
        <f t="shared" si="138"/>
        <v>889</v>
      </c>
      <c r="B891" s="16" t="str">
        <f t="shared" si="141"/>
        <v>857</v>
      </c>
      <c r="C891" s="54">
        <f t="shared" si="139"/>
        <v>857</v>
      </c>
      <c r="D891" s="10"/>
      <c r="E891" s="17"/>
      <c r="F891" s="18"/>
      <c r="G891" s="14"/>
      <c r="H891" s="70"/>
      <c r="I891" s="68"/>
      <c r="J891" s="72"/>
      <c r="K891" s="15" t="str">
        <f t="shared" si="142"/>
        <v/>
      </c>
      <c r="L891" s="57">
        <f t="shared" si="134"/>
        <v>0</v>
      </c>
      <c r="M891" s="79"/>
      <c r="N891" s="58" t="str">
        <f t="shared" si="143"/>
        <v/>
      </c>
      <c r="O891" s="190" t="str">
        <f t="shared" si="135"/>
        <v>Nợ HP</v>
      </c>
      <c r="P891" s="62" t="str">
        <f t="shared" si="136"/>
        <v>Nợ HP</v>
      </c>
      <c r="Q891" s="58">
        <f t="shared" si="140"/>
        <v>889</v>
      </c>
      <c r="R891" s="228" t="str">
        <f t="shared" si="137"/>
        <v>Nợ HP</v>
      </c>
    </row>
    <row r="892" spans="1:18" ht="24.75" customHeight="1">
      <c r="A892" s="54">
        <f t="shared" si="138"/>
        <v>890</v>
      </c>
      <c r="B892" s="16" t="str">
        <f t="shared" si="141"/>
        <v>858</v>
      </c>
      <c r="C892" s="54">
        <f t="shared" si="139"/>
        <v>858</v>
      </c>
      <c r="D892" s="10"/>
      <c r="E892" s="17"/>
      <c r="F892" s="18"/>
      <c r="G892" s="14"/>
      <c r="H892" s="70"/>
      <c r="I892" s="68"/>
      <c r="J892" s="72"/>
      <c r="K892" s="15" t="str">
        <f t="shared" si="142"/>
        <v/>
      </c>
      <c r="L892" s="57">
        <f t="shared" si="134"/>
        <v>0</v>
      </c>
      <c r="M892" s="79"/>
      <c r="N892" s="58" t="str">
        <f t="shared" si="143"/>
        <v/>
      </c>
      <c r="O892" s="190" t="str">
        <f t="shared" si="135"/>
        <v>Nợ HP</v>
      </c>
      <c r="P892" s="62" t="str">
        <f t="shared" si="136"/>
        <v>Nợ HP</v>
      </c>
      <c r="Q892" s="58">
        <f t="shared" si="140"/>
        <v>890</v>
      </c>
      <c r="R892" s="228" t="str">
        <f t="shared" si="137"/>
        <v>Nợ HP</v>
      </c>
    </row>
    <row r="893" spans="1:18" ht="24.75" customHeight="1">
      <c r="A893" s="54">
        <f t="shared" si="138"/>
        <v>891</v>
      </c>
      <c r="B893" s="16" t="str">
        <f t="shared" si="141"/>
        <v>859</v>
      </c>
      <c r="C893" s="54">
        <f t="shared" si="139"/>
        <v>859</v>
      </c>
      <c r="D893" s="10"/>
      <c r="E893" s="17"/>
      <c r="F893" s="18"/>
      <c r="G893" s="14"/>
      <c r="H893" s="70"/>
      <c r="I893" s="68"/>
      <c r="J893" s="72"/>
      <c r="K893" s="15" t="str">
        <f t="shared" si="142"/>
        <v/>
      </c>
      <c r="L893" s="57">
        <f t="shared" si="134"/>
        <v>0</v>
      </c>
      <c r="M893" s="79"/>
      <c r="N893" s="58" t="str">
        <f t="shared" si="143"/>
        <v/>
      </c>
      <c r="O893" s="190" t="str">
        <f t="shared" si="135"/>
        <v>Nợ HP</v>
      </c>
      <c r="P893" s="62" t="str">
        <f t="shared" si="136"/>
        <v>Nợ HP</v>
      </c>
      <c r="Q893" s="58">
        <f t="shared" si="140"/>
        <v>891</v>
      </c>
      <c r="R893" s="228" t="str">
        <f t="shared" si="137"/>
        <v>Nợ HP</v>
      </c>
    </row>
    <row r="894" spans="1:18" ht="24.75" customHeight="1">
      <c r="A894" s="54">
        <f t="shared" si="138"/>
        <v>892</v>
      </c>
      <c r="B894" s="16" t="str">
        <f t="shared" si="141"/>
        <v>860</v>
      </c>
      <c r="C894" s="54">
        <f t="shared" si="139"/>
        <v>860</v>
      </c>
      <c r="D894" s="10"/>
      <c r="E894" s="17"/>
      <c r="F894" s="18"/>
      <c r="G894" s="14"/>
      <c r="H894" s="70"/>
      <c r="I894" s="68"/>
      <c r="J894" s="72"/>
      <c r="K894" s="15" t="str">
        <f t="shared" si="142"/>
        <v/>
      </c>
      <c r="L894" s="57">
        <f t="shared" si="134"/>
        <v>0</v>
      </c>
      <c r="M894" s="79"/>
      <c r="N894" s="58" t="str">
        <f t="shared" si="143"/>
        <v/>
      </c>
      <c r="O894" s="190" t="str">
        <f t="shared" si="135"/>
        <v>Nợ HP</v>
      </c>
      <c r="P894" s="62" t="str">
        <f t="shared" si="136"/>
        <v>Nợ HP</v>
      </c>
      <c r="Q894" s="58">
        <f t="shared" si="140"/>
        <v>892</v>
      </c>
      <c r="R894" s="228" t="str">
        <f t="shared" si="137"/>
        <v>Nợ HP</v>
      </c>
    </row>
    <row r="895" spans="1:18" ht="24.75" customHeight="1">
      <c r="A895" s="54">
        <f t="shared" si="138"/>
        <v>893</v>
      </c>
      <c r="B895" s="16" t="str">
        <f t="shared" si="141"/>
        <v>861</v>
      </c>
      <c r="C895" s="54">
        <f t="shared" si="139"/>
        <v>861</v>
      </c>
      <c r="D895" s="10"/>
      <c r="E895" s="17"/>
      <c r="F895" s="18"/>
      <c r="G895" s="14"/>
      <c r="H895" s="70"/>
      <c r="I895" s="68"/>
      <c r="J895" s="72"/>
      <c r="K895" s="15" t="str">
        <f t="shared" si="142"/>
        <v/>
      </c>
      <c r="L895" s="57">
        <f t="shared" si="134"/>
        <v>0</v>
      </c>
      <c r="M895" s="79"/>
      <c r="N895" s="58" t="str">
        <f t="shared" si="143"/>
        <v/>
      </c>
      <c r="O895" s="190" t="str">
        <f t="shared" si="135"/>
        <v>Nợ HP</v>
      </c>
      <c r="P895" s="62" t="str">
        <f t="shared" si="136"/>
        <v>Nợ HP</v>
      </c>
      <c r="Q895" s="58">
        <f t="shared" si="140"/>
        <v>893</v>
      </c>
      <c r="R895" s="228" t="str">
        <f t="shared" si="137"/>
        <v>Nợ HP</v>
      </c>
    </row>
    <row r="896" spans="1:18" ht="24.75" customHeight="1">
      <c r="A896" s="54">
        <f t="shared" si="138"/>
        <v>894</v>
      </c>
      <c r="B896" s="16" t="str">
        <f t="shared" si="141"/>
        <v>862</v>
      </c>
      <c r="C896" s="54">
        <f t="shared" si="139"/>
        <v>862</v>
      </c>
      <c r="D896" s="10"/>
      <c r="E896" s="17"/>
      <c r="F896" s="18"/>
      <c r="G896" s="14"/>
      <c r="H896" s="70"/>
      <c r="I896" s="68"/>
      <c r="J896" s="72"/>
      <c r="K896" s="15" t="str">
        <f t="shared" si="142"/>
        <v/>
      </c>
      <c r="L896" s="57">
        <f t="shared" si="134"/>
        <v>0</v>
      </c>
      <c r="M896" s="79"/>
      <c r="N896" s="58" t="str">
        <f t="shared" si="143"/>
        <v/>
      </c>
      <c r="O896" s="190" t="str">
        <f t="shared" si="135"/>
        <v>Nợ HP</v>
      </c>
      <c r="P896" s="62" t="str">
        <f t="shared" si="136"/>
        <v>Nợ HP</v>
      </c>
      <c r="Q896" s="58">
        <f t="shared" si="140"/>
        <v>894</v>
      </c>
      <c r="R896" s="228" t="str">
        <f t="shared" si="137"/>
        <v>Nợ HP</v>
      </c>
    </row>
    <row r="897" spans="1:18" ht="24.75" customHeight="1">
      <c r="A897" s="54">
        <f t="shared" si="138"/>
        <v>895</v>
      </c>
      <c r="B897" s="16" t="str">
        <f t="shared" si="141"/>
        <v>863</v>
      </c>
      <c r="C897" s="54">
        <f t="shared" si="139"/>
        <v>863</v>
      </c>
      <c r="D897" s="10"/>
      <c r="E897" s="17"/>
      <c r="F897" s="18"/>
      <c r="G897" s="14"/>
      <c r="H897" s="70"/>
      <c r="I897" s="68"/>
      <c r="J897" s="72"/>
      <c r="K897" s="15" t="str">
        <f t="shared" si="142"/>
        <v/>
      </c>
      <c r="L897" s="57">
        <f t="shared" si="134"/>
        <v>0</v>
      </c>
      <c r="M897" s="79"/>
      <c r="N897" s="58" t="str">
        <f t="shared" si="143"/>
        <v/>
      </c>
      <c r="O897" s="190" t="str">
        <f t="shared" si="135"/>
        <v>Nợ HP</v>
      </c>
      <c r="P897" s="62" t="str">
        <f t="shared" si="136"/>
        <v>Nợ HP</v>
      </c>
      <c r="Q897" s="58">
        <f t="shared" si="140"/>
        <v>895</v>
      </c>
      <c r="R897" s="228" t="str">
        <f t="shared" si="137"/>
        <v>Nợ HP</v>
      </c>
    </row>
    <row r="898" spans="1:18" ht="24.75" customHeight="1">
      <c r="A898" s="54">
        <f t="shared" si="138"/>
        <v>896</v>
      </c>
      <c r="B898" s="16" t="str">
        <f t="shared" si="141"/>
        <v>864</v>
      </c>
      <c r="C898" s="54">
        <f t="shared" si="139"/>
        <v>864</v>
      </c>
      <c r="D898" s="10"/>
      <c r="E898" s="17"/>
      <c r="F898" s="18"/>
      <c r="G898" s="14"/>
      <c r="H898" s="70"/>
      <c r="I898" s="68"/>
      <c r="J898" s="72"/>
      <c r="K898" s="15" t="str">
        <f t="shared" si="142"/>
        <v/>
      </c>
      <c r="L898" s="57">
        <f t="shared" si="134"/>
        <v>0</v>
      </c>
      <c r="M898" s="79"/>
      <c r="N898" s="58" t="str">
        <f t="shared" si="143"/>
        <v/>
      </c>
      <c r="O898" s="190" t="str">
        <f t="shared" si="135"/>
        <v>Nợ HP</v>
      </c>
      <c r="P898" s="62" t="str">
        <f t="shared" si="136"/>
        <v>Nợ HP</v>
      </c>
      <c r="Q898" s="58">
        <f t="shared" si="140"/>
        <v>896</v>
      </c>
      <c r="R898" s="228" t="str">
        <f t="shared" si="137"/>
        <v>Nợ HP</v>
      </c>
    </row>
    <row r="899" spans="1:18" ht="24.75" customHeight="1">
      <c r="A899" s="54">
        <f t="shared" si="138"/>
        <v>897</v>
      </c>
      <c r="B899" s="16" t="str">
        <f t="shared" si="141"/>
        <v>865</v>
      </c>
      <c r="C899" s="54">
        <f t="shared" si="139"/>
        <v>865</v>
      </c>
      <c r="D899" s="10"/>
      <c r="E899" s="17"/>
      <c r="F899" s="18"/>
      <c r="G899" s="14"/>
      <c r="H899" s="70"/>
      <c r="I899" s="68"/>
      <c r="J899" s="72"/>
      <c r="K899" s="15" t="str">
        <f t="shared" si="142"/>
        <v/>
      </c>
      <c r="L899" s="57">
        <f t="shared" ref="L899:L962" si="144">COUNTIF($D$3:$D$1049,D899)</f>
        <v>0</v>
      </c>
      <c r="M899" s="79"/>
      <c r="N899" s="58" t="str">
        <f t="shared" si="143"/>
        <v/>
      </c>
      <c r="O899" s="190" t="str">
        <f t="shared" si="135"/>
        <v>Nợ HP</v>
      </c>
      <c r="P899" s="62" t="str">
        <f t="shared" si="136"/>
        <v>Nợ HP</v>
      </c>
      <c r="Q899" s="58">
        <f t="shared" si="140"/>
        <v>897</v>
      </c>
      <c r="R899" s="228" t="str">
        <f t="shared" si="137"/>
        <v>Nợ HP</v>
      </c>
    </row>
    <row r="900" spans="1:18" ht="24.75" customHeight="1">
      <c r="A900" s="54">
        <f t="shared" si="138"/>
        <v>898</v>
      </c>
      <c r="B900" s="16" t="str">
        <f t="shared" si="141"/>
        <v>866</v>
      </c>
      <c r="C900" s="54">
        <f t="shared" si="139"/>
        <v>866</v>
      </c>
      <c r="D900" s="10"/>
      <c r="E900" s="17"/>
      <c r="F900" s="18"/>
      <c r="G900" s="14"/>
      <c r="H900" s="70"/>
      <c r="I900" s="68"/>
      <c r="J900" s="72"/>
      <c r="K900" s="15" t="str">
        <f t="shared" si="142"/>
        <v/>
      </c>
      <c r="L900" s="57">
        <f t="shared" si="144"/>
        <v>0</v>
      </c>
      <c r="M900" s="79"/>
      <c r="N900" s="58" t="str">
        <f t="shared" si="143"/>
        <v/>
      </c>
      <c r="O900" s="190" t="str">
        <f t="shared" ref="O900:O963" si="145">R900</f>
        <v>Nợ HP</v>
      </c>
      <c r="P900" s="62" t="str">
        <f t="shared" ref="P900:P963" si="146">IF(M900&lt;&gt;0,M900,O900)</f>
        <v>Nợ HP</v>
      </c>
      <c r="Q900" s="58">
        <f t="shared" si="140"/>
        <v>898</v>
      </c>
      <c r="R900" s="228" t="str">
        <f t="shared" ref="R900:R963" si="147">IF(OR(ISNA(S900),S900=""),"Nợ HP","")</f>
        <v>Nợ HP</v>
      </c>
    </row>
    <row r="901" spans="1:18" ht="24.75" customHeight="1">
      <c r="A901" s="54">
        <f t="shared" ref="A901:A964" si="148">A900+1</f>
        <v>899</v>
      </c>
      <c r="B901" s="16" t="str">
        <f t="shared" si="141"/>
        <v>867</v>
      </c>
      <c r="C901" s="54">
        <f t="shared" ref="C901:C964" si="149">IF(H901&lt;&gt;H900,1,C900+1)</f>
        <v>867</v>
      </c>
      <c r="D901" s="10"/>
      <c r="E901" s="17"/>
      <c r="F901" s="18"/>
      <c r="G901" s="14"/>
      <c r="H901" s="70"/>
      <c r="I901" s="68"/>
      <c r="J901" s="72"/>
      <c r="K901" s="15" t="str">
        <f t="shared" si="142"/>
        <v/>
      </c>
      <c r="L901" s="57">
        <f t="shared" si="144"/>
        <v>0</v>
      </c>
      <c r="M901" s="79"/>
      <c r="N901" s="58" t="str">
        <f t="shared" si="143"/>
        <v/>
      </c>
      <c r="O901" s="190" t="str">
        <f t="shared" si="145"/>
        <v>Nợ HP</v>
      </c>
      <c r="P901" s="62" t="str">
        <f t="shared" si="146"/>
        <v>Nợ HP</v>
      </c>
      <c r="Q901" s="58">
        <f t="shared" ref="Q901:Q964" si="150">Q900+1</f>
        <v>899</v>
      </c>
      <c r="R901" s="228" t="str">
        <f t="shared" si="147"/>
        <v>Nợ HP</v>
      </c>
    </row>
    <row r="902" spans="1:18" ht="24.75" customHeight="1">
      <c r="A902" s="54">
        <f t="shared" si="148"/>
        <v>900</v>
      </c>
      <c r="B902" s="16" t="str">
        <f t="shared" si="141"/>
        <v>868</v>
      </c>
      <c r="C902" s="54">
        <f t="shared" si="149"/>
        <v>868</v>
      </c>
      <c r="D902" s="10"/>
      <c r="E902" s="17"/>
      <c r="F902" s="18"/>
      <c r="G902" s="14"/>
      <c r="H902" s="70"/>
      <c r="I902" s="68"/>
      <c r="J902" s="72"/>
      <c r="K902" s="15" t="str">
        <f t="shared" si="142"/>
        <v/>
      </c>
      <c r="L902" s="57">
        <f t="shared" si="144"/>
        <v>0</v>
      </c>
      <c r="M902" s="79"/>
      <c r="N902" s="58" t="str">
        <f t="shared" si="143"/>
        <v/>
      </c>
      <c r="O902" s="190" t="str">
        <f t="shared" si="145"/>
        <v>Nợ HP</v>
      </c>
      <c r="P902" s="62" t="str">
        <f t="shared" si="146"/>
        <v>Nợ HP</v>
      </c>
      <c r="Q902" s="58">
        <f t="shared" si="150"/>
        <v>900</v>
      </c>
      <c r="R902" s="228" t="str">
        <f t="shared" si="147"/>
        <v>Nợ HP</v>
      </c>
    </row>
    <row r="903" spans="1:18" ht="24.75" customHeight="1">
      <c r="A903" s="54">
        <f t="shared" si="148"/>
        <v>901</v>
      </c>
      <c r="B903" s="16" t="str">
        <f t="shared" si="141"/>
        <v>869</v>
      </c>
      <c r="C903" s="54">
        <f t="shared" si="149"/>
        <v>869</v>
      </c>
      <c r="D903" s="10"/>
      <c r="E903" s="17"/>
      <c r="F903" s="18"/>
      <c r="G903" s="14"/>
      <c r="H903" s="70"/>
      <c r="I903" s="68"/>
      <c r="J903" s="72"/>
      <c r="K903" s="15" t="str">
        <f t="shared" si="142"/>
        <v/>
      </c>
      <c r="L903" s="57">
        <f t="shared" si="144"/>
        <v>0</v>
      </c>
      <c r="M903" s="79"/>
      <c r="N903" s="58" t="str">
        <f t="shared" si="143"/>
        <v/>
      </c>
      <c r="O903" s="190" t="str">
        <f t="shared" si="145"/>
        <v>Nợ HP</v>
      </c>
      <c r="P903" s="62" t="str">
        <f t="shared" si="146"/>
        <v>Nợ HP</v>
      </c>
      <c r="Q903" s="58">
        <f t="shared" si="150"/>
        <v>901</v>
      </c>
      <c r="R903" s="228" t="str">
        <f t="shared" si="147"/>
        <v>Nợ HP</v>
      </c>
    </row>
    <row r="904" spans="1:18" ht="24.75" customHeight="1">
      <c r="A904" s="54">
        <f t="shared" si="148"/>
        <v>902</v>
      </c>
      <c r="B904" s="16" t="str">
        <f t="shared" si="141"/>
        <v>870</v>
      </c>
      <c r="C904" s="54">
        <f t="shared" si="149"/>
        <v>870</v>
      </c>
      <c r="D904" s="10"/>
      <c r="E904" s="17"/>
      <c r="F904" s="18"/>
      <c r="G904" s="14"/>
      <c r="H904" s="70"/>
      <c r="I904" s="68"/>
      <c r="J904" s="72"/>
      <c r="K904" s="15" t="str">
        <f t="shared" si="142"/>
        <v/>
      </c>
      <c r="L904" s="57">
        <f t="shared" si="144"/>
        <v>0</v>
      </c>
      <c r="M904" s="79"/>
      <c r="N904" s="58" t="str">
        <f t="shared" si="143"/>
        <v/>
      </c>
      <c r="O904" s="190" t="str">
        <f t="shared" si="145"/>
        <v>Nợ HP</v>
      </c>
      <c r="P904" s="62" t="str">
        <f t="shared" si="146"/>
        <v>Nợ HP</v>
      </c>
      <c r="Q904" s="58">
        <f t="shared" si="150"/>
        <v>902</v>
      </c>
      <c r="R904" s="228" t="str">
        <f t="shared" si="147"/>
        <v>Nợ HP</v>
      </c>
    </row>
    <row r="905" spans="1:18" ht="24.75" customHeight="1">
      <c r="A905" s="54">
        <f t="shared" si="148"/>
        <v>903</v>
      </c>
      <c r="B905" s="16" t="str">
        <f t="shared" si="141"/>
        <v>871</v>
      </c>
      <c r="C905" s="54">
        <f t="shared" si="149"/>
        <v>871</v>
      </c>
      <c r="D905" s="10"/>
      <c r="E905" s="17"/>
      <c r="F905" s="18"/>
      <c r="G905" s="14"/>
      <c r="H905" s="70"/>
      <c r="I905" s="68"/>
      <c r="J905" s="72"/>
      <c r="K905" s="15" t="str">
        <f t="shared" si="142"/>
        <v/>
      </c>
      <c r="L905" s="57">
        <f t="shared" si="144"/>
        <v>0</v>
      </c>
      <c r="M905" s="79"/>
      <c r="N905" s="58" t="str">
        <f t="shared" si="143"/>
        <v/>
      </c>
      <c r="O905" s="190" t="str">
        <f t="shared" si="145"/>
        <v>Nợ HP</v>
      </c>
      <c r="P905" s="62" t="str">
        <f t="shared" si="146"/>
        <v>Nợ HP</v>
      </c>
      <c r="Q905" s="58">
        <f t="shared" si="150"/>
        <v>903</v>
      </c>
      <c r="R905" s="228" t="str">
        <f t="shared" si="147"/>
        <v>Nợ HP</v>
      </c>
    </row>
    <row r="906" spans="1:18" ht="24.75" customHeight="1">
      <c r="A906" s="54">
        <f t="shared" si="148"/>
        <v>904</v>
      </c>
      <c r="B906" s="16" t="str">
        <f t="shared" ref="B906:B969" si="151">J906&amp;TEXT(C906,"00")</f>
        <v>872</v>
      </c>
      <c r="C906" s="54">
        <f t="shared" si="149"/>
        <v>872</v>
      </c>
      <c r="D906" s="10"/>
      <c r="E906" s="17"/>
      <c r="F906" s="18"/>
      <c r="G906" s="14"/>
      <c r="H906" s="70"/>
      <c r="I906" s="68"/>
      <c r="J906" s="72"/>
      <c r="K906" s="15" t="str">
        <f t="shared" si="142"/>
        <v/>
      </c>
      <c r="L906" s="57">
        <f t="shared" si="144"/>
        <v>0</v>
      </c>
      <c r="M906" s="79"/>
      <c r="N906" s="58" t="str">
        <f t="shared" si="143"/>
        <v/>
      </c>
      <c r="O906" s="190" t="str">
        <f t="shared" si="145"/>
        <v>Nợ HP</v>
      </c>
      <c r="P906" s="62" t="str">
        <f t="shared" si="146"/>
        <v>Nợ HP</v>
      </c>
      <c r="Q906" s="58">
        <f t="shared" si="150"/>
        <v>904</v>
      </c>
      <c r="R906" s="228" t="str">
        <f t="shared" si="147"/>
        <v>Nợ HP</v>
      </c>
    </row>
    <row r="907" spans="1:18" ht="24.75" customHeight="1">
      <c r="A907" s="54">
        <f t="shared" si="148"/>
        <v>905</v>
      </c>
      <c r="B907" s="16" t="str">
        <f t="shared" si="151"/>
        <v>873</v>
      </c>
      <c r="C907" s="54">
        <f t="shared" si="149"/>
        <v>873</v>
      </c>
      <c r="D907" s="10"/>
      <c r="E907" s="17"/>
      <c r="F907" s="18"/>
      <c r="G907" s="14"/>
      <c r="H907" s="70"/>
      <c r="I907" s="68"/>
      <c r="J907" s="72"/>
      <c r="K907" s="15" t="str">
        <f t="shared" si="142"/>
        <v/>
      </c>
      <c r="L907" s="57">
        <f t="shared" si="144"/>
        <v>0</v>
      </c>
      <c r="M907" s="79"/>
      <c r="N907" s="58" t="str">
        <f t="shared" si="143"/>
        <v/>
      </c>
      <c r="O907" s="190" t="str">
        <f t="shared" si="145"/>
        <v>Nợ HP</v>
      </c>
      <c r="P907" s="62" t="str">
        <f t="shared" si="146"/>
        <v>Nợ HP</v>
      </c>
      <c r="Q907" s="58">
        <f t="shared" si="150"/>
        <v>905</v>
      </c>
      <c r="R907" s="228" t="str">
        <f t="shared" si="147"/>
        <v>Nợ HP</v>
      </c>
    </row>
    <row r="908" spans="1:18" ht="24.75" customHeight="1">
      <c r="A908" s="54">
        <f t="shared" si="148"/>
        <v>906</v>
      </c>
      <c r="B908" s="16" t="str">
        <f t="shared" si="151"/>
        <v>874</v>
      </c>
      <c r="C908" s="54">
        <f t="shared" si="149"/>
        <v>874</v>
      </c>
      <c r="D908" s="10"/>
      <c r="E908" s="17"/>
      <c r="F908" s="18"/>
      <c r="G908" s="14"/>
      <c r="H908" s="70"/>
      <c r="I908" s="68"/>
      <c r="J908" s="72"/>
      <c r="K908" s="15" t="str">
        <f t="shared" si="142"/>
        <v/>
      </c>
      <c r="L908" s="57">
        <f t="shared" si="144"/>
        <v>0</v>
      </c>
      <c r="M908" s="79"/>
      <c r="N908" s="58" t="str">
        <f t="shared" si="143"/>
        <v/>
      </c>
      <c r="O908" s="190" t="str">
        <f t="shared" si="145"/>
        <v>Nợ HP</v>
      </c>
      <c r="P908" s="62" t="str">
        <f t="shared" si="146"/>
        <v>Nợ HP</v>
      </c>
      <c r="Q908" s="58">
        <f t="shared" si="150"/>
        <v>906</v>
      </c>
      <c r="R908" s="228" t="str">
        <f t="shared" si="147"/>
        <v>Nợ HP</v>
      </c>
    </row>
    <row r="909" spans="1:18" ht="24.75" customHeight="1">
      <c r="A909" s="54">
        <f t="shared" si="148"/>
        <v>907</v>
      </c>
      <c r="B909" s="16" t="str">
        <f t="shared" si="151"/>
        <v>875</v>
      </c>
      <c r="C909" s="54">
        <f t="shared" si="149"/>
        <v>875</v>
      </c>
      <c r="D909" s="10"/>
      <c r="E909" s="17"/>
      <c r="F909" s="18"/>
      <c r="G909" s="14"/>
      <c r="H909" s="70"/>
      <c r="I909" s="68"/>
      <c r="J909" s="72"/>
      <c r="K909" s="15" t="str">
        <f t="shared" si="142"/>
        <v/>
      </c>
      <c r="L909" s="57">
        <f t="shared" si="144"/>
        <v>0</v>
      </c>
      <c r="M909" s="79"/>
      <c r="N909" s="58" t="str">
        <f t="shared" si="143"/>
        <v/>
      </c>
      <c r="O909" s="190" t="str">
        <f t="shared" si="145"/>
        <v>Nợ HP</v>
      </c>
      <c r="P909" s="62" t="str">
        <f t="shared" si="146"/>
        <v>Nợ HP</v>
      </c>
      <c r="Q909" s="58">
        <f t="shared" si="150"/>
        <v>907</v>
      </c>
      <c r="R909" s="228" t="str">
        <f t="shared" si="147"/>
        <v>Nợ HP</v>
      </c>
    </row>
    <row r="910" spans="1:18" ht="24.75" customHeight="1">
      <c r="A910" s="54">
        <f t="shared" si="148"/>
        <v>908</v>
      </c>
      <c r="B910" s="16" t="str">
        <f t="shared" si="151"/>
        <v>876</v>
      </c>
      <c r="C910" s="54">
        <f t="shared" si="149"/>
        <v>876</v>
      </c>
      <c r="D910" s="10"/>
      <c r="E910" s="17"/>
      <c r="F910" s="18"/>
      <c r="G910" s="14"/>
      <c r="H910" s="70"/>
      <c r="I910" s="68"/>
      <c r="J910" s="72"/>
      <c r="K910" s="15" t="str">
        <f t="shared" si="142"/>
        <v/>
      </c>
      <c r="L910" s="57">
        <f t="shared" si="144"/>
        <v>0</v>
      </c>
      <c r="M910" s="79"/>
      <c r="N910" s="58" t="str">
        <f t="shared" si="143"/>
        <v/>
      </c>
      <c r="O910" s="190" t="str">
        <f t="shared" si="145"/>
        <v>Nợ HP</v>
      </c>
      <c r="P910" s="62" t="str">
        <f t="shared" si="146"/>
        <v>Nợ HP</v>
      </c>
      <c r="Q910" s="58">
        <f t="shared" si="150"/>
        <v>908</v>
      </c>
      <c r="R910" s="228" t="str">
        <f t="shared" si="147"/>
        <v>Nợ HP</v>
      </c>
    </row>
    <row r="911" spans="1:18" ht="24.75" customHeight="1">
      <c r="A911" s="54">
        <f t="shared" si="148"/>
        <v>909</v>
      </c>
      <c r="B911" s="16" t="str">
        <f t="shared" si="151"/>
        <v>877</v>
      </c>
      <c r="C911" s="54">
        <f t="shared" si="149"/>
        <v>877</v>
      </c>
      <c r="D911" s="10"/>
      <c r="E911" s="17"/>
      <c r="F911" s="18"/>
      <c r="G911" s="14"/>
      <c r="H911" s="70"/>
      <c r="I911" s="68"/>
      <c r="J911" s="72"/>
      <c r="K911" s="15" t="str">
        <f t="shared" si="142"/>
        <v/>
      </c>
      <c r="L911" s="57">
        <f t="shared" si="144"/>
        <v>0</v>
      </c>
      <c r="M911" s="79"/>
      <c r="N911" s="58" t="str">
        <f t="shared" si="143"/>
        <v/>
      </c>
      <c r="O911" s="190" t="str">
        <f t="shared" si="145"/>
        <v>Nợ HP</v>
      </c>
      <c r="P911" s="62" t="str">
        <f t="shared" si="146"/>
        <v>Nợ HP</v>
      </c>
      <c r="Q911" s="58">
        <f t="shared" si="150"/>
        <v>909</v>
      </c>
      <c r="R911" s="228" t="str">
        <f t="shared" si="147"/>
        <v>Nợ HP</v>
      </c>
    </row>
    <row r="912" spans="1:18" ht="24.75" customHeight="1">
      <c r="A912" s="54">
        <f t="shared" si="148"/>
        <v>910</v>
      </c>
      <c r="B912" s="16" t="str">
        <f t="shared" si="151"/>
        <v>878</v>
      </c>
      <c r="C912" s="54">
        <f t="shared" si="149"/>
        <v>878</v>
      </c>
      <c r="D912" s="10"/>
      <c r="E912" s="17"/>
      <c r="F912" s="18"/>
      <c r="G912" s="14"/>
      <c r="H912" s="70"/>
      <c r="I912" s="68"/>
      <c r="J912" s="72"/>
      <c r="K912" s="15" t="str">
        <f t="shared" si="142"/>
        <v/>
      </c>
      <c r="L912" s="57">
        <f t="shared" si="144"/>
        <v>0</v>
      </c>
      <c r="M912" s="79"/>
      <c r="N912" s="58" t="str">
        <f t="shared" si="143"/>
        <v/>
      </c>
      <c r="O912" s="190" t="str">
        <f t="shared" si="145"/>
        <v>Nợ HP</v>
      </c>
      <c r="P912" s="62" t="str">
        <f t="shared" si="146"/>
        <v>Nợ HP</v>
      </c>
      <c r="Q912" s="58">
        <f t="shared" si="150"/>
        <v>910</v>
      </c>
      <c r="R912" s="228" t="str">
        <f t="shared" si="147"/>
        <v>Nợ HP</v>
      </c>
    </row>
    <row r="913" spans="1:18" ht="24.75" customHeight="1">
      <c r="A913" s="54">
        <f t="shared" si="148"/>
        <v>911</v>
      </c>
      <c r="B913" s="16" t="str">
        <f t="shared" si="151"/>
        <v>879</v>
      </c>
      <c r="C913" s="54">
        <f t="shared" si="149"/>
        <v>879</v>
      </c>
      <c r="D913" s="10"/>
      <c r="E913" s="17"/>
      <c r="F913" s="18"/>
      <c r="G913" s="14"/>
      <c r="H913" s="70"/>
      <c r="I913" s="68"/>
      <c r="J913" s="72"/>
      <c r="K913" s="15" t="str">
        <f t="shared" si="142"/>
        <v/>
      </c>
      <c r="L913" s="57">
        <f t="shared" si="144"/>
        <v>0</v>
      </c>
      <c r="M913" s="79"/>
      <c r="N913" s="58" t="str">
        <f t="shared" si="143"/>
        <v/>
      </c>
      <c r="O913" s="190" t="str">
        <f t="shared" si="145"/>
        <v>Nợ HP</v>
      </c>
      <c r="P913" s="62" t="str">
        <f t="shared" si="146"/>
        <v>Nợ HP</v>
      </c>
      <c r="Q913" s="58">
        <f t="shared" si="150"/>
        <v>911</v>
      </c>
      <c r="R913" s="228" t="str">
        <f t="shared" si="147"/>
        <v>Nợ HP</v>
      </c>
    </row>
    <row r="914" spans="1:18" ht="24.75" customHeight="1">
      <c r="A914" s="54">
        <f t="shared" si="148"/>
        <v>912</v>
      </c>
      <c r="B914" s="16" t="str">
        <f t="shared" si="151"/>
        <v>880</v>
      </c>
      <c r="C914" s="54">
        <f t="shared" si="149"/>
        <v>880</v>
      </c>
      <c r="D914" s="10"/>
      <c r="E914" s="17"/>
      <c r="F914" s="18"/>
      <c r="G914" s="14"/>
      <c r="H914" s="70"/>
      <c r="I914" s="68"/>
      <c r="J914" s="72"/>
      <c r="K914" s="15" t="str">
        <f t="shared" si="142"/>
        <v/>
      </c>
      <c r="L914" s="57">
        <f t="shared" si="144"/>
        <v>0</v>
      </c>
      <c r="M914" s="79"/>
      <c r="N914" s="58" t="str">
        <f t="shared" si="143"/>
        <v/>
      </c>
      <c r="O914" s="190" t="str">
        <f t="shared" si="145"/>
        <v>Nợ HP</v>
      </c>
      <c r="P914" s="62" t="str">
        <f t="shared" si="146"/>
        <v>Nợ HP</v>
      </c>
      <c r="Q914" s="58">
        <f t="shared" si="150"/>
        <v>912</v>
      </c>
      <c r="R914" s="228" t="str">
        <f t="shared" si="147"/>
        <v>Nợ HP</v>
      </c>
    </row>
    <row r="915" spans="1:18" ht="24.75" customHeight="1">
      <c r="A915" s="54">
        <f t="shared" si="148"/>
        <v>913</v>
      </c>
      <c r="B915" s="16" t="str">
        <f t="shared" si="151"/>
        <v>881</v>
      </c>
      <c r="C915" s="54">
        <f t="shared" si="149"/>
        <v>881</v>
      </c>
      <c r="D915" s="10"/>
      <c r="E915" s="17"/>
      <c r="F915" s="18"/>
      <c r="G915" s="14"/>
      <c r="H915" s="70"/>
      <c r="I915" s="68"/>
      <c r="J915" s="72"/>
      <c r="K915" s="15" t="str">
        <f t="shared" si="142"/>
        <v/>
      </c>
      <c r="L915" s="57">
        <f t="shared" si="144"/>
        <v>0</v>
      </c>
      <c r="M915" s="79"/>
      <c r="N915" s="58" t="str">
        <f t="shared" si="143"/>
        <v/>
      </c>
      <c r="O915" s="190" t="str">
        <f t="shared" si="145"/>
        <v>Nợ HP</v>
      </c>
      <c r="P915" s="62" t="str">
        <f t="shared" si="146"/>
        <v>Nợ HP</v>
      </c>
      <c r="Q915" s="58">
        <f t="shared" si="150"/>
        <v>913</v>
      </c>
      <c r="R915" s="228" t="str">
        <f t="shared" si="147"/>
        <v>Nợ HP</v>
      </c>
    </row>
    <row r="916" spans="1:18" ht="24.75" customHeight="1">
      <c r="A916" s="54">
        <f t="shared" si="148"/>
        <v>914</v>
      </c>
      <c r="B916" s="16" t="str">
        <f t="shared" si="151"/>
        <v>882</v>
      </c>
      <c r="C916" s="54">
        <f t="shared" si="149"/>
        <v>882</v>
      </c>
      <c r="D916" s="10"/>
      <c r="E916" s="17"/>
      <c r="F916" s="18"/>
      <c r="G916" s="14"/>
      <c r="H916" s="70"/>
      <c r="I916" s="68"/>
      <c r="J916" s="72"/>
      <c r="K916" s="15" t="str">
        <f t="shared" si="142"/>
        <v/>
      </c>
      <c r="L916" s="57">
        <f t="shared" si="144"/>
        <v>0</v>
      </c>
      <c r="M916" s="79"/>
      <c r="N916" s="58" t="str">
        <f t="shared" si="143"/>
        <v/>
      </c>
      <c r="O916" s="190" t="str">
        <f t="shared" si="145"/>
        <v>Nợ HP</v>
      </c>
      <c r="P916" s="62" t="str">
        <f t="shared" si="146"/>
        <v>Nợ HP</v>
      </c>
      <c r="Q916" s="58">
        <f t="shared" si="150"/>
        <v>914</v>
      </c>
      <c r="R916" s="228" t="str">
        <f t="shared" si="147"/>
        <v>Nợ HP</v>
      </c>
    </row>
    <row r="917" spans="1:18" ht="24.75" customHeight="1">
      <c r="A917" s="54">
        <f t="shared" si="148"/>
        <v>915</v>
      </c>
      <c r="B917" s="16" t="str">
        <f t="shared" si="151"/>
        <v>883</v>
      </c>
      <c r="C917" s="54">
        <f t="shared" si="149"/>
        <v>883</v>
      </c>
      <c r="D917" s="10"/>
      <c r="E917" s="17"/>
      <c r="F917" s="18"/>
      <c r="G917" s="14"/>
      <c r="H917" s="70"/>
      <c r="I917" s="68"/>
      <c r="J917" s="72"/>
      <c r="K917" s="15" t="str">
        <f t="shared" si="142"/>
        <v/>
      </c>
      <c r="L917" s="57">
        <f t="shared" si="144"/>
        <v>0</v>
      </c>
      <c r="M917" s="79"/>
      <c r="N917" s="58" t="str">
        <f t="shared" si="143"/>
        <v/>
      </c>
      <c r="O917" s="190" t="str">
        <f t="shared" si="145"/>
        <v>Nợ HP</v>
      </c>
      <c r="P917" s="62" t="str">
        <f t="shared" si="146"/>
        <v>Nợ HP</v>
      </c>
      <c r="Q917" s="58">
        <f t="shared" si="150"/>
        <v>915</v>
      </c>
      <c r="R917" s="228" t="str">
        <f t="shared" si="147"/>
        <v>Nợ HP</v>
      </c>
    </row>
    <row r="918" spans="1:18" ht="24.75" customHeight="1">
      <c r="A918" s="54">
        <f t="shared" si="148"/>
        <v>916</v>
      </c>
      <c r="B918" s="16" t="str">
        <f t="shared" si="151"/>
        <v>884</v>
      </c>
      <c r="C918" s="54">
        <f t="shared" si="149"/>
        <v>884</v>
      </c>
      <c r="D918" s="10"/>
      <c r="E918" s="17"/>
      <c r="F918" s="18"/>
      <c r="G918" s="14"/>
      <c r="H918" s="70"/>
      <c r="I918" s="68"/>
      <c r="J918" s="72"/>
      <c r="K918" s="15" t="str">
        <f t="shared" si="142"/>
        <v/>
      </c>
      <c r="L918" s="57">
        <f t="shared" si="144"/>
        <v>0</v>
      </c>
      <c r="M918" s="79"/>
      <c r="N918" s="58" t="str">
        <f t="shared" si="143"/>
        <v/>
      </c>
      <c r="O918" s="190" t="str">
        <f t="shared" si="145"/>
        <v>Nợ HP</v>
      </c>
      <c r="P918" s="62" t="str">
        <f t="shared" si="146"/>
        <v>Nợ HP</v>
      </c>
      <c r="Q918" s="58">
        <f t="shared" si="150"/>
        <v>916</v>
      </c>
      <c r="R918" s="228" t="str">
        <f t="shared" si="147"/>
        <v>Nợ HP</v>
      </c>
    </row>
    <row r="919" spans="1:18" ht="24.75" customHeight="1">
      <c r="A919" s="54">
        <f t="shared" si="148"/>
        <v>917</v>
      </c>
      <c r="B919" s="16" t="str">
        <f t="shared" si="151"/>
        <v>885</v>
      </c>
      <c r="C919" s="54">
        <f t="shared" si="149"/>
        <v>885</v>
      </c>
      <c r="D919" s="10"/>
      <c r="E919" s="17"/>
      <c r="F919" s="18"/>
      <c r="G919" s="14"/>
      <c r="H919" s="70"/>
      <c r="I919" s="68"/>
      <c r="J919" s="72"/>
      <c r="K919" s="15" t="str">
        <f t="shared" si="142"/>
        <v/>
      </c>
      <c r="L919" s="57">
        <f t="shared" si="144"/>
        <v>0</v>
      </c>
      <c r="M919" s="79"/>
      <c r="N919" s="58" t="str">
        <f t="shared" si="143"/>
        <v/>
      </c>
      <c r="O919" s="190" t="str">
        <f t="shared" si="145"/>
        <v>Nợ HP</v>
      </c>
      <c r="P919" s="62" t="str">
        <f t="shared" si="146"/>
        <v>Nợ HP</v>
      </c>
      <c r="Q919" s="58">
        <f t="shared" si="150"/>
        <v>917</v>
      </c>
      <c r="R919" s="228" t="str">
        <f t="shared" si="147"/>
        <v>Nợ HP</v>
      </c>
    </row>
    <row r="920" spans="1:18" ht="24.75" customHeight="1">
      <c r="A920" s="54">
        <f t="shared" si="148"/>
        <v>918</v>
      </c>
      <c r="B920" s="16" t="str">
        <f t="shared" si="151"/>
        <v>886</v>
      </c>
      <c r="C920" s="54">
        <f t="shared" si="149"/>
        <v>886</v>
      </c>
      <c r="D920" s="10"/>
      <c r="E920" s="17"/>
      <c r="F920" s="18"/>
      <c r="G920" s="14"/>
      <c r="H920" s="70"/>
      <c r="I920" s="68"/>
      <c r="J920" s="72"/>
      <c r="K920" s="15" t="str">
        <f t="shared" ref="K920:K985" si="152">I920&amp;J920</f>
        <v/>
      </c>
      <c r="L920" s="57">
        <f t="shared" si="144"/>
        <v>0</v>
      </c>
      <c r="M920" s="79"/>
      <c r="N920" s="58" t="str">
        <f t="shared" si="143"/>
        <v/>
      </c>
      <c r="O920" s="190" t="str">
        <f t="shared" si="145"/>
        <v>Nợ HP</v>
      </c>
      <c r="P920" s="62" t="str">
        <f t="shared" si="146"/>
        <v>Nợ HP</v>
      </c>
      <c r="Q920" s="58">
        <f t="shared" si="150"/>
        <v>918</v>
      </c>
      <c r="R920" s="228" t="str">
        <f t="shared" si="147"/>
        <v>Nợ HP</v>
      </c>
    </row>
    <row r="921" spans="1:18" ht="24.75" customHeight="1">
      <c r="A921" s="54">
        <f t="shared" si="148"/>
        <v>919</v>
      </c>
      <c r="B921" s="16" t="str">
        <f t="shared" si="151"/>
        <v>887</v>
      </c>
      <c r="C921" s="54">
        <f t="shared" si="149"/>
        <v>887</v>
      </c>
      <c r="D921" s="10"/>
      <c r="E921" s="17"/>
      <c r="F921" s="18"/>
      <c r="G921" s="14"/>
      <c r="H921" s="70"/>
      <c r="I921" s="68"/>
      <c r="J921" s="72"/>
      <c r="K921" s="15" t="str">
        <f t="shared" si="152"/>
        <v/>
      </c>
      <c r="L921" s="57">
        <f t="shared" si="144"/>
        <v>0</v>
      </c>
      <c r="M921" s="79"/>
      <c r="N921" s="58" t="str">
        <f t="shared" si="143"/>
        <v/>
      </c>
      <c r="O921" s="190" t="str">
        <f t="shared" si="145"/>
        <v>Nợ HP</v>
      </c>
      <c r="P921" s="62" t="str">
        <f t="shared" si="146"/>
        <v>Nợ HP</v>
      </c>
      <c r="Q921" s="58">
        <f t="shared" si="150"/>
        <v>919</v>
      </c>
      <c r="R921" s="228" t="str">
        <f t="shared" si="147"/>
        <v>Nợ HP</v>
      </c>
    </row>
    <row r="922" spans="1:18" ht="24.75" customHeight="1">
      <c r="A922" s="54">
        <f t="shared" si="148"/>
        <v>920</v>
      </c>
      <c r="B922" s="16" t="str">
        <f t="shared" si="151"/>
        <v>888</v>
      </c>
      <c r="C922" s="54">
        <f t="shared" si="149"/>
        <v>888</v>
      </c>
      <c r="D922" s="10"/>
      <c r="E922" s="17"/>
      <c r="F922" s="18"/>
      <c r="G922" s="14"/>
      <c r="H922" s="70"/>
      <c r="I922" s="68"/>
      <c r="J922" s="72"/>
      <c r="K922" s="15" t="str">
        <f t="shared" si="152"/>
        <v/>
      </c>
      <c r="L922" s="57">
        <f t="shared" si="144"/>
        <v>0</v>
      </c>
      <c r="M922" s="79"/>
      <c r="N922" s="58" t="str">
        <f t="shared" si="143"/>
        <v/>
      </c>
      <c r="O922" s="190" t="str">
        <f t="shared" si="145"/>
        <v>Nợ HP</v>
      </c>
      <c r="P922" s="62" t="str">
        <f t="shared" si="146"/>
        <v>Nợ HP</v>
      </c>
      <c r="Q922" s="58">
        <f t="shared" si="150"/>
        <v>920</v>
      </c>
      <c r="R922" s="228" t="str">
        <f t="shared" si="147"/>
        <v>Nợ HP</v>
      </c>
    </row>
    <row r="923" spans="1:18" ht="24.75" customHeight="1">
      <c r="A923" s="54">
        <f t="shared" si="148"/>
        <v>921</v>
      </c>
      <c r="B923" s="16" t="str">
        <f t="shared" si="151"/>
        <v>889</v>
      </c>
      <c r="C923" s="54">
        <f t="shared" si="149"/>
        <v>889</v>
      </c>
      <c r="D923" s="10"/>
      <c r="E923" s="17"/>
      <c r="F923" s="18"/>
      <c r="G923" s="14"/>
      <c r="H923" s="70"/>
      <c r="I923" s="68"/>
      <c r="J923" s="72"/>
      <c r="K923" s="15" t="str">
        <f>I923&amp;J923</f>
        <v/>
      </c>
      <c r="L923" s="57">
        <f t="shared" si="144"/>
        <v>0</v>
      </c>
      <c r="M923" s="79"/>
      <c r="N923" s="58" t="str">
        <f t="shared" si="143"/>
        <v/>
      </c>
      <c r="O923" s="190" t="str">
        <f t="shared" si="145"/>
        <v>Nợ HP</v>
      </c>
      <c r="P923" s="62" t="str">
        <f t="shared" si="146"/>
        <v>Nợ HP</v>
      </c>
      <c r="Q923" s="58">
        <f t="shared" si="150"/>
        <v>921</v>
      </c>
      <c r="R923" s="228" t="str">
        <f t="shared" si="147"/>
        <v>Nợ HP</v>
      </c>
    </row>
    <row r="924" spans="1:18" ht="24.75" customHeight="1">
      <c r="A924" s="54">
        <f t="shared" si="148"/>
        <v>922</v>
      </c>
      <c r="B924" s="16" t="str">
        <f t="shared" si="151"/>
        <v>890</v>
      </c>
      <c r="C924" s="54">
        <f t="shared" si="149"/>
        <v>890</v>
      </c>
      <c r="D924" s="10"/>
      <c r="E924" s="17"/>
      <c r="F924" s="18"/>
      <c r="G924" s="14"/>
      <c r="H924" s="70"/>
      <c r="I924" s="68"/>
      <c r="J924" s="72"/>
      <c r="K924" s="15" t="str">
        <f t="shared" si="152"/>
        <v/>
      </c>
      <c r="L924" s="57">
        <f t="shared" si="144"/>
        <v>0</v>
      </c>
      <c r="M924" s="79"/>
      <c r="N924" s="58" t="str">
        <f t="shared" si="143"/>
        <v/>
      </c>
      <c r="O924" s="190" t="str">
        <f t="shared" si="145"/>
        <v>Nợ HP</v>
      </c>
      <c r="P924" s="62" t="str">
        <f t="shared" si="146"/>
        <v>Nợ HP</v>
      </c>
      <c r="Q924" s="58">
        <f t="shared" si="150"/>
        <v>922</v>
      </c>
      <c r="R924" s="228" t="str">
        <f t="shared" si="147"/>
        <v>Nợ HP</v>
      </c>
    </row>
    <row r="925" spans="1:18" ht="24.75" customHeight="1">
      <c r="A925" s="54">
        <f t="shared" si="148"/>
        <v>923</v>
      </c>
      <c r="B925" s="16" t="str">
        <f t="shared" si="151"/>
        <v>891</v>
      </c>
      <c r="C925" s="54">
        <f t="shared" si="149"/>
        <v>891</v>
      </c>
      <c r="D925" s="10"/>
      <c r="E925" s="17"/>
      <c r="F925" s="18"/>
      <c r="G925" s="14"/>
      <c r="H925" s="70"/>
      <c r="I925" s="68"/>
      <c r="J925" s="72"/>
      <c r="K925" s="15" t="str">
        <f t="shared" si="152"/>
        <v/>
      </c>
      <c r="L925" s="57">
        <f t="shared" si="144"/>
        <v>0</v>
      </c>
      <c r="M925" s="79"/>
      <c r="N925" s="58" t="str">
        <f t="shared" si="143"/>
        <v/>
      </c>
      <c r="O925" s="190" t="str">
        <f t="shared" si="145"/>
        <v>Nợ HP</v>
      </c>
      <c r="P925" s="62" t="str">
        <f t="shared" si="146"/>
        <v>Nợ HP</v>
      </c>
      <c r="Q925" s="58">
        <f t="shared" si="150"/>
        <v>923</v>
      </c>
      <c r="R925" s="228" t="str">
        <f t="shared" si="147"/>
        <v>Nợ HP</v>
      </c>
    </row>
    <row r="926" spans="1:18" ht="24.75" customHeight="1">
      <c r="A926" s="54">
        <f t="shared" si="148"/>
        <v>924</v>
      </c>
      <c r="B926" s="16" t="str">
        <f t="shared" si="151"/>
        <v>892</v>
      </c>
      <c r="C926" s="54">
        <f t="shared" si="149"/>
        <v>892</v>
      </c>
      <c r="D926" s="10"/>
      <c r="E926" s="17"/>
      <c r="F926" s="18"/>
      <c r="G926" s="14"/>
      <c r="H926" s="70"/>
      <c r="I926" s="68"/>
      <c r="J926" s="72"/>
      <c r="K926" s="15" t="str">
        <f t="shared" si="152"/>
        <v/>
      </c>
      <c r="L926" s="57">
        <f t="shared" si="144"/>
        <v>0</v>
      </c>
      <c r="M926" s="79"/>
      <c r="N926" s="58" t="str">
        <f t="shared" si="143"/>
        <v/>
      </c>
      <c r="O926" s="190" t="str">
        <f t="shared" si="145"/>
        <v>Nợ HP</v>
      </c>
      <c r="P926" s="62" t="str">
        <f t="shared" si="146"/>
        <v>Nợ HP</v>
      </c>
      <c r="Q926" s="58">
        <f t="shared" si="150"/>
        <v>924</v>
      </c>
      <c r="R926" s="228" t="str">
        <f t="shared" si="147"/>
        <v>Nợ HP</v>
      </c>
    </row>
    <row r="927" spans="1:18" ht="24.75" customHeight="1">
      <c r="A927" s="54">
        <f t="shared" si="148"/>
        <v>925</v>
      </c>
      <c r="B927" s="16" t="str">
        <f t="shared" si="151"/>
        <v>893</v>
      </c>
      <c r="C927" s="54">
        <f t="shared" si="149"/>
        <v>893</v>
      </c>
      <c r="D927" s="10"/>
      <c r="E927" s="17"/>
      <c r="F927" s="18"/>
      <c r="G927" s="14"/>
      <c r="H927" s="70"/>
      <c r="I927" s="68"/>
      <c r="J927" s="72"/>
      <c r="K927" s="15" t="str">
        <f t="shared" si="152"/>
        <v/>
      </c>
      <c r="L927" s="57">
        <f t="shared" si="144"/>
        <v>0</v>
      </c>
      <c r="M927" s="79"/>
      <c r="N927" s="58" t="str">
        <f t="shared" si="143"/>
        <v/>
      </c>
      <c r="O927" s="190" t="str">
        <f t="shared" si="145"/>
        <v>Nợ HP</v>
      </c>
      <c r="P927" s="62" t="str">
        <f t="shared" si="146"/>
        <v>Nợ HP</v>
      </c>
      <c r="Q927" s="58">
        <f t="shared" si="150"/>
        <v>925</v>
      </c>
      <c r="R927" s="228" t="str">
        <f t="shared" si="147"/>
        <v>Nợ HP</v>
      </c>
    </row>
    <row r="928" spans="1:18" ht="24.75" customHeight="1">
      <c r="A928" s="54">
        <f t="shared" si="148"/>
        <v>926</v>
      </c>
      <c r="B928" s="16" t="str">
        <f t="shared" si="151"/>
        <v>894</v>
      </c>
      <c r="C928" s="54">
        <f t="shared" si="149"/>
        <v>894</v>
      </c>
      <c r="D928" s="10"/>
      <c r="E928" s="17"/>
      <c r="F928" s="18"/>
      <c r="G928" s="14"/>
      <c r="H928" s="70"/>
      <c r="I928" s="68"/>
      <c r="J928" s="72"/>
      <c r="K928" s="15" t="str">
        <f t="shared" si="152"/>
        <v/>
      </c>
      <c r="L928" s="57">
        <f t="shared" si="144"/>
        <v>0</v>
      </c>
      <c r="M928" s="79"/>
      <c r="N928" s="58" t="str">
        <f t="shared" si="143"/>
        <v/>
      </c>
      <c r="O928" s="190" t="str">
        <f t="shared" si="145"/>
        <v>Nợ HP</v>
      </c>
      <c r="P928" s="62" t="str">
        <f t="shared" si="146"/>
        <v>Nợ HP</v>
      </c>
      <c r="Q928" s="58">
        <f t="shared" si="150"/>
        <v>926</v>
      </c>
      <c r="R928" s="228" t="str">
        <f t="shared" si="147"/>
        <v>Nợ HP</v>
      </c>
    </row>
    <row r="929" spans="1:18" ht="24.75" customHeight="1">
      <c r="A929" s="54">
        <f t="shared" si="148"/>
        <v>927</v>
      </c>
      <c r="B929" s="16" t="str">
        <f t="shared" si="151"/>
        <v>895</v>
      </c>
      <c r="C929" s="54">
        <f t="shared" si="149"/>
        <v>895</v>
      </c>
      <c r="D929" s="10"/>
      <c r="E929" s="17"/>
      <c r="F929" s="18"/>
      <c r="G929" s="14"/>
      <c r="H929" s="70"/>
      <c r="I929" s="68"/>
      <c r="J929" s="72"/>
      <c r="K929" s="15" t="str">
        <f t="shared" si="152"/>
        <v/>
      </c>
      <c r="L929" s="57">
        <f t="shared" si="144"/>
        <v>0</v>
      </c>
      <c r="M929" s="79"/>
      <c r="N929" s="58" t="str">
        <f t="shared" si="143"/>
        <v/>
      </c>
      <c r="O929" s="190" t="str">
        <f t="shared" si="145"/>
        <v>Nợ HP</v>
      </c>
      <c r="P929" s="62" t="str">
        <f t="shared" si="146"/>
        <v>Nợ HP</v>
      </c>
      <c r="Q929" s="58">
        <f t="shared" si="150"/>
        <v>927</v>
      </c>
      <c r="R929" s="228" t="str">
        <f t="shared" si="147"/>
        <v>Nợ HP</v>
      </c>
    </row>
    <row r="930" spans="1:18" ht="24.75" customHeight="1">
      <c r="A930" s="54">
        <f t="shared" si="148"/>
        <v>928</v>
      </c>
      <c r="B930" s="16" t="str">
        <f t="shared" si="151"/>
        <v>896</v>
      </c>
      <c r="C930" s="54">
        <f t="shared" si="149"/>
        <v>896</v>
      </c>
      <c r="D930" s="10"/>
      <c r="E930" s="17"/>
      <c r="F930" s="18"/>
      <c r="G930" s="14"/>
      <c r="H930" s="70"/>
      <c r="I930" s="68"/>
      <c r="J930" s="72"/>
      <c r="K930" s="15" t="str">
        <f t="shared" si="152"/>
        <v/>
      </c>
      <c r="L930" s="57">
        <f t="shared" si="144"/>
        <v>0</v>
      </c>
      <c r="M930" s="79"/>
      <c r="N930" s="58" t="str">
        <f t="shared" si="143"/>
        <v/>
      </c>
      <c r="O930" s="190" t="str">
        <f t="shared" si="145"/>
        <v>Nợ HP</v>
      </c>
      <c r="P930" s="62" t="str">
        <f t="shared" si="146"/>
        <v>Nợ HP</v>
      </c>
      <c r="Q930" s="58">
        <f t="shared" si="150"/>
        <v>928</v>
      </c>
      <c r="R930" s="228" t="str">
        <f t="shared" si="147"/>
        <v>Nợ HP</v>
      </c>
    </row>
    <row r="931" spans="1:18" ht="24.75" customHeight="1">
      <c r="A931" s="54">
        <f t="shared" si="148"/>
        <v>929</v>
      </c>
      <c r="B931" s="16" t="str">
        <f t="shared" si="151"/>
        <v>897</v>
      </c>
      <c r="C931" s="54">
        <f t="shared" si="149"/>
        <v>897</v>
      </c>
      <c r="D931" s="10"/>
      <c r="E931" s="17"/>
      <c r="F931" s="18"/>
      <c r="G931" s="14"/>
      <c r="H931" s="70"/>
      <c r="I931" s="68"/>
      <c r="J931" s="72"/>
      <c r="K931" s="15" t="str">
        <f t="shared" si="152"/>
        <v/>
      </c>
      <c r="L931" s="57">
        <f t="shared" si="144"/>
        <v>0</v>
      </c>
      <c r="M931" s="79"/>
      <c r="N931" s="58" t="str">
        <f t="shared" si="143"/>
        <v/>
      </c>
      <c r="O931" s="190" t="str">
        <f t="shared" si="145"/>
        <v>Nợ HP</v>
      </c>
      <c r="P931" s="62" t="str">
        <f t="shared" si="146"/>
        <v>Nợ HP</v>
      </c>
      <c r="Q931" s="58">
        <f t="shared" si="150"/>
        <v>929</v>
      </c>
      <c r="R931" s="228" t="str">
        <f t="shared" si="147"/>
        <v>Nợ HP</v>
      </c>
    </row>
    <row r="932" spans="1:18" ht="24.75" customHeight="1">
      <c r="A932" s="54">
        <f t="shared" si="148"/>
        <v>930</v>
      </c>
      <c r="B932" s="16" t="str">
        <f t="shared" si="151"/>
        <v>898</v>
      </c>
      <c r="C932" s="54">
        <f t="shared" si="149"/>
        <v>898</v>
      </c>
      <c r="D932" s="10"/>
      <c r="E932" s="17"/>
      <c r="F932" s="18"/>
      <c r="G932" s="14"/>
      <c r="H932" s="70"/>
      <c r="I932" s="68"/>
      <c r="J932" s="72"/>
      <c r="K932" s="15" t="str">
        <f t="shared" si="152"/>
        <v/>
      </c>
      <c r="L932" s="57">
        <f t="shared" si="144"/>
        <v>0</v>
      </c>
      <c r="M932" s="79"/>
      <c r="N932" s="58" t="str">
        <f t="shared" si="143"/>
        <v/>
      </c>
      <c r="O932" s="190" t="str">
        <f t="shared" si="145"/>
        <v>Nợ HP</v>
      </c>
      <c r="P932" s="62" t="str">
        <f t="shared" si="146"/>
        <v>Nợ HP</v>
      </c>
      <c r="Q932" s="58">
        <f t="shared" si="150"/>
        <v>930</v>
      </c>
      <c r="R932" s="228" t="str">
        <f t="shared" si="147"/>
        <v>Nợ HP</v>
      </c>
    </row>
    <row r="933" spans="1:18" ht="24.75" customHeight="1">
      <c r="A933" s="54">
        <f t="shared" si="148"/>
        <v>931</v>
      </c>
      <c r="B933" s="16" t="str">
        <f t="shared" si="151"/>
        <v>899</v>
      </c>
      <c r="C933" s="54">
        <f t="shared" si="149"/>
        <v>899</v>
      </c>
      <c r="D933" s="10"/>
      <c r="E933" s="17"/>
      <c r="F933" s="18"/>
      <c r="G933" s="14"/>
      <c r="H933" s="70"/>
      <c r="I933" s="68"/>
      <c r="J933" s="72"/>
      <c r="K933" s="15" t="str">
        <f t="shared" si="152"/>
        <v/>
      </c>
      <c r="L933" s="57">
        <f t="shared" si="144"/>
        <v>0</v>
      </c>
      <c r="M933" s="79"/>
      <c r="N933" s="58" t="str">
        <f t="shared" si="143"/>
        <v/>
      </c>
      <c r="O933" s="190" t="str">
        <f t="shared" si="145"/>
        <v>Nợ HP</v>
      </c>
      <c r="P933" s="62" t="str">
        <f t="shared" si="146"/>
        <v>Nợ HP</v>
      </c>
      <c r="Q933" s="58">
        <f t="shared" si="150"/>
        <v>931</v>
      </c>
      <c r="R933" s="228" t="str">
        <f t="shared" si="147"/>
        <v>Nợ HP</v>
      </c>
    </row>
    <row r="934" spans="1:18" ht="24.75" customHeight="1">
      <c r="A934" s="54">
        <f t="shared" si="148"/>
        <v>932</v>
      </c>
      <c r="B934" s="16" t="str">
        <f t="shared" si="151"/>
        <v>900</v>
      </c>
      <c r="C934" s="54">
        <f t="shared" si="149"/>
        <v>900</v>
      </c>
      <c r="D934" s="10"/>
      <c r="E934" s="17"/>
      <c r="F934" s="18"/>
      <c r="G934" s="14"/>
      <c r="H934" s="70"/>
      <c r="I934" s="68"/>
      <c r="J934" s="72"/>
      <c r="K934" s="15" t="str">
        <f t="shared" si="152"/>
        <v/>
      </c>
      <c r="L934" s="57">
        <f t="shared" si="144"/>
        <v>0</v>
      </c>
      <c r="M934" s="79"/>
      <c r="N934" s="58" t="str">
        <f t="shared" si="143"/>
        <v/>
      </c>
      <c r="O934" s="190" t="str">
        <f t="shared" si="145"/>
        <v>Nợ HP</v>
      </c>
      <c r="P934" s="62" t="str">
        <f t="shared" si="146"/>
        <v>Nợ HP</v>
      </c>
      <c r="Q934" s="58">
        <f t="shared" si="150"/>
        <v>932</v>
      </c>
      <c r="R934" s="228" t="str">
        <f t="shared" si="147"/>
        <v>Nợ HP</v>
      </c>
    </row>
    <row r="935" spans="1:18" ht="24.75" customHeight="1">
      <c r="A935" s="54">
        <f t="shared" si="148"/>
        <v>933</v>
      </c>
      <c r="B935" s="16" t="str">
        <f t="shared" si="151"/>
        <v>901</v>
      </c>
      <c r="C935" s="54">
        <f t="shared" si="149"/>
        <v>901</v>
      </c>
      <c r="D935" s="10"/>
      <c r="E935" s="17"/>
      <c r="F935" s="18"/>
      <c r="G935" s="14"/>
      <c r="H935" s="70"/>
      <c r="I935" s="68"/>
      <c r="J935" s="72"/>
      <c r="K935" s="15" t="str">
        <f t="shared" si="152"/>
        <v/>
      </c>
      <c r="L935" s="57">
        <f t="shared" si="144"/>
        <v>0</v>
      </c>
      <c r="M935" s="79"/>
      <c r="N935" s="58" t="str">
        <f t="shared" si="143"/>
        <v/>
      </c>
      <c r="O935" s="190" t="str">
        <f t="shared" si="145"/>
        <v>Nợ HP</v>
      </c>
      <c r="P935" s="62" t="str">
        <f t="shared" si="146"/>
        <v>Nợ HP</v>
      </c>
      <c r="Q935" s="58">
        <f t="shared" si="150"/>
        <v>933</v>
      </c>
      <c r="R935" s="228" t="str">
        <f t="shared" si="147"/>
        <v>Nợ HP</v>
      </c>
    </row>
    <row r="936" spans="1:18" ht="24.75" customHeight="1">
      <c r="A936" s="54">
        <f t="shared" si="148"/>
        <v>934</v>
      </c>
      <c r="B936" s="16" t="str">
        <f t="shared" si="151"/>
        <v>902</v>
      </c>
      <c r="C936" s="54">
        <f t="shared" si="149"/>
        <v>902</v>
      </c>
      <c r="D936" s="10"/>
      <c r="E936" s="17"/>
      <c r="F936" s="18"/>
      <c r="G936" s="14"/>
      <c r="H936" s="70"/>
      <c r="I936" s="68"/>
      <c r="J936" s="72"/>
      <c r="K936" s="15" t="str">
        <f t="shared" si="152"/>
        <v/>
      </c>
      <c r="L936" s="57">
        <f t="shared" si="144"/>
        <v>0</v>
      </c>
      <c r="M936" s="79"/>
      <c r="N936" s="58" t="str">
        <f t="shared" si="143"/>
        <v/>
      </c>
      <c r="O936" s="190" t="str">
        <f t="shared" si="145"/>
        <v>Nợ HP</v>
      </c>
      <c r="P936" s="62" t="str">
        <f t="shared" si="146"/>
        <v>Nợ HP</v>
      </c>
      <c r="Q936" s="58">
        <f t="shared" si="150"/>
        <v>934</v>
      </c>
      <c r="R936" s="228" t="str">
        <f t="shared" si="147"/>
        <v>Nợ HP</v>
      </c>
    </row>
    <row r="937" spans="1:18" ht="24.75" customHeight="1">
      <c r="A937" s="54">
        <f t="shared" si="148"/>
        <v>935</v>
      </c>
      <c r="B937" s="16" t="str">
        <f t="shared" si="151"/>
        <v>903</v>
      </c>
      <c r="C937" s="54">
        <f t="shared" si="149"/>
        <v>903</v>
      </c>
      <c r="D937" s="10"/>
      <c r="E937" s="17"/>
      <c r="F937" s="18"/>
      <c r="G937" s="14"/>
      <c r="H937" s="70"/>
      <c r="I937" s="68"/>
      <c r="J937" s="72"/>
      <c r="K937" s="15" t="str">
        <f t="shared" si="152"/>
        <v/>
      </c>
      <c r="L937" s="57">
        <f t="shared" si="144"/>
        <v>0</v>
      </c>
      <c r="M937" s="79"/>
      <c r="N937" s="58" t="str">
        <f t="shared" si="143"/>
        <v/>
      </c>
      <c r="O937" s="190" t="str">
        <f t="shared" si="145"/>
        <v>Nợ HP</v>
      </c>
      <c r="P937" s="62" t="str">
        <f t="shared" si="146"/>
        <v>Nợ HP</v>
      </c>
      <c r="Q937" s="58">
        <f t="shared" si="150"/>
        <v>935</v>
      </c>
      <c r="R937" s="228" t="str">
        <f t="shared" si="147"/>
        <v>Nợ HP</v>
      </c>
    </row>
    <row r="938" spans="1:18" ht="24.75" customHeight="1">
      <c r="A938" s="54">
        <f t="shared" si="148"/>
        <v>936</v>
      </c>
      <c r="B938" s="16" t="str">
        <f t="shared" si="151"/>
        <v>904</v>
      </c>
      <c r="C938" s="54">
        <f t="shared" si="149"/>
        <v>904</v>
      </c>
      <c r="D938" s="10"/>
      <c r="E938" s="17"/>
      <c r="F938" s="18"/>
      <c r="G938" s="14"/>
      <c r="H938" s="70"/>
      <c r="I938" s="68"/>
      <c r="J938" s="72"/>
      <c r="K938" s="15" t="str">
        <f t="shared" si="152"/>
        <v/>
      </c>
      <c r="L938" s="57">
        <f t="shared" si="144"/>
        <v>0</v>
      </c>
      <c r="M938" s="79"/>
      <c r="N938" s="58" t="str">
        <f t="shared" si="143"/>
        <v/>
      </c>
      <c r="O938" s="190" t="str">
        <f t="shared" si="145"/>
        <v>Nợ HP</v>
      </c>
      <c r="P938" s="62" t="str">
        <f t="shared" si="146"/>
        <v>Nợ HP</v>
      </c>
      <c r="Q938" s="58">
        <f t="shared" si="150"/>
        <v>936</v>
      </c>
      <c r="R938" s="228" t="str">
        <f t="shared" si="147"/>
        <v>Nợ HP</v>
      </c>
    </row>
    <row r="939" spans="1:18" ht="24.75" customHeight="1">
      <c r="A939" s="54">
        <f t="shared" si="148"/>
        <v>937</v>
      </c>
      <c r="B939" s="16" t="str">
        <f t="shared" si="151"/>
        <v>905</v>
      </c>
      <c r="C939" s="54">
        <f t="shared" si="149"/>
        <v>905</v>
      </c>
      <c r="D939" s="10"/>
      <c r="E939" s="17"/>
      <c r="F939" s="18"/>
      <c r="G939" s="14"/>
      <c r="H939" s="70"/>
      <c r="I939" s="68"/>
      <c r="J939" s="72"/>
      <c r="K939" s="15" t="str">
        <f t="shared" si="152"/>
        <v/>
      </c>
      <c r="L939" s="57">
        <f t="shared" si="144"/>
        <v>0</v>
      </c>
      <c r="M939" s="79"/>
      <c r="N939" s="58" t="str">
        <f t="shared" si="143"/>
        <v/>
      </c>
      <c r="O939" s="190" t="str">
        <f t="shared" si="145"/>
        <v>Nợ HP</v>
      </c>
      <c r="P939" s="62" t="str">
        <f t="shared" si="146"/>
        <v>Nợ HP</v>
      </c>
      <c r="Q939" s="58">
        <f t="shared" si="150"/>
        <v>937</v>
      </c>
      <c r="R939" s="228" t="str">
        <f t="shared" si="147"/>
        <v>Nợ HP</v>
      </c>
    </row>
    <row r="940" spans="1:18" ht="24.75" customHeight="1">
      <c r="A940" s="54">
        <f t="shared" si="148"/>
        <v>938</v>
      </c>
      <c r="B940" s="16" t="str">
        <f t="shared" si="151"/>
        <v>906</v>
      </c>
      <c r="C940" s="54">
        <f t="shared" si="149"/>
        <v>906</v>
      </c>
      <c r="D940" s="10"/>
      <c r="E940" s="17"/>
      <c r="F940" s="18"/>
      <c r="G940" s="14"/>
      <c r="H940" s="70"/>
      <c r="I940" s="68"/>
      <c r="J940" s="72"/>
      <c r="K940" s="15" t="str">
        <f t="shared" si="152"/>
        <v/>
      </c>
      <c r="L940" s="57">
        <f t="shared" si="144"/>
        <v>0</v>
      </c>
      <c r="M940" s="79"/>
      <c r="N940" s="58" t="str">
        <f t="shared" si="143"/>
        <v/>
      </c>
      <c r="O940" s="190" t="str">
        <f t="shared" si="145"/>
        <v>Nợ HP</v>
      </c>
      <c r="P940" s="62" t="str">
        <f t="shared" si="146"/>
        <v>Nợ HP</v>
      </c>
      <c r="Q940" s="58">
        <f t="shared" si="150"/>
        <v>938</v>
      </c>
      <c r="R940" s="228" t="str">
        <f t="shared" si="147"/>
        <v>Nợ HP</v>
      </c>
    </row>
    <row r="941" spans="1:18" ht="24.75" customHeight="1">
      <c r="A941" s="54">
        <f t="shared" si="148"/>
        <v>939</v>
      </c>
      <c r="B941" s="16" t="str">
        <f t="shared" si="151"/>
        <v>907</v>
      </c>
      <c r="C941" s="54">
        <f t="shared" si="149"/>
        <v>907</v>
      </c>
      <c r="D941" s="10"/>
      <c r="E941" s="17"/>
      <c r="F941" s="18"/>
      <c r="G941" s="14"/>
      <c r="H941" s="70"/>
      <c r="I941" s="71"/>
      <c r="J941" s="72"/>
      <c r="K941" s="15" t="str">
        <f t="shared" si="152"/>
        <v/>
      </c>
      <c r="L941" s="57">
        <f t="shared" si="144"/>
        <v>0</v>
      </c>
      <c r="M941" s="79"/>
      <c r="N941" s="58" t="str">
        <f t="shared" si="143"/>
        <v/>
      </c>
      <c r="O941" s="190" t="str">
        <f t="shared" si="145"/>
        <v>Nợ HP</v>
      </c>
      <c r="P941" s="62" t="str">
        <f t="shared" si="146"/>
        <v>Nợ HP</v>
      </c>
      <c r="Q941" s="58">
        <f t="shared" si="150"/>
        <v>939</v>
      </c>
      <c r="R941" s="228" t="str">
        <f t="shared" si="147"/>
        <v>Nợ HP</v>
      </c>
    </row>
    <row r="942" spans="1:18" ht="24.75" customHeight="1">
      <c r="A942" s="54">
        <f t="shared" si="148"/>
        <v>940</v>
      </c>
      <c r="B942" s="16" t="str">
        <f t="shared" si="151"/>
        <v>908</v>
      </c>
      <c r="C942" s="54">
        <f t="shared" si="149"/>
        <v>908</v>
      </c>
      <c r="D942" s="10"/>
      <c r="E942" s="17"/>
      <c r="F942" s="18"/>
      <c r="G942" s="14"/>
      <c r="H942" s="70"/>
      <c r="I942" s="71"/>
      <c r="J942" s="72"/>
      <c r="K942" s="15" t="str">
        <f t="shared" si="152"/>
        <v/>
      </c>
      <c r="L942" s="57">
        <f t="shared" si="144"/>
        <v>0</v>
      </c>
      <c r="M942" s="79"/>
      <c r="N942" s="58" t="str">
        <f t="shared" si="143"/>
        <v/>
      </c>
      <c r="O942" s="190" t="str">
        <f t="shared" si="145"/>
        <v>Nợ HP</v>
      </c>
      <c r="P942" s="62" t="str">
        <f t="shared" si="146"/>
        <v>Nợ HP</v>
      </c>
      <c r="Q942" s="58">
        <f t="shared" si="150"/>
        <v>940</v>
      </c>
      <c r="R942" s="228" t="str">
        <f t="shared" si="147"/>
        <v>Nợ HP</v>
      </c>
    </row>
    <row r="943" spans="1:18" ht="24.75" customHeight="1">
      <c r="A943" s="54">
        <f t="shared" si="148"/>
        <v>941</v>
      </c>
      <c r="B943" s="16" t="str">
        <f t="shared" si="151"/>
        <v>909</v>
      </c>
      <c r="C943" s="54">
        <f t="shared" si="149"/>
        <v>909</v>
      </c>
      <c r="D943" s="10"/>
      <c r="E943" s="17"/>
      <c r="F943" s="18"/>
      <c r="G943" s="14"/>
      <c r="H943" s="70"/>
      <c r="I943" s="71"/>
      <c r="J943" s="72"/>
      <c r="K943" s="15" t="str">
        <f t="shared" si="152"/>
        <v/>
      </c>
      <c r="L943" s="57">
        <f t="shared" si="144"/>
        <v>0</v>
      </c>
      <c r="M943" s="79"/>
      <c r="N943" s="58" t="str">
        <f t="shared" si="143"/>
        <v/>
      </c>
      <c r="O943" s="190" t="str">
        <f t="shared" si="145"/>
        <v>Nợ HP</v>
      </c>
      <c r="P943" s="62" t="str">
        <f t="shared" si="146"/>
        <v>Nợ HP</v>
      </c>
      <c r="Q943" s="58">
        <f t="shared" si="150"/>
        <v>941</v>
      </c>
      <c r="R943" s="228" t="str">
        <f t="shared" si="147"/>
        <v>Nợ HP</v>
      </c>
    </row>
    <row r="944" spans="1:18" ht="24.75" customHeight="1">
      <c r="A944" s="54">
        <f t="shared" si="148"/>
        <v>942</v>
      </c>
      <c r="B944" s="16" t="str">
        <f t="shared" si="151"/>
        <v>910</v>
      </c>
      <c r="C944" s="54">
        <f t="shared" si="149"/>
        <v>910</v>
      </c>
      <c r="D944" s="10"/>
      <c r="E944" s="17"/>
      <c r="F944" s="18"/>
      <c r="G944" s="14"/>
      <c r="H944" s="70"/>
      <c r="I944" s="71"/>
      <c r="J944" s="72"/>
      <c r="K944" s="15" t="str">
        <f t="shared" si="152"/>
        <v/>
      </c>
      <c r="L944" s="57">
        <f t="shared" si="144"/>
        <v>0</v>
      </c>
      <c r="M944" s="79"/>
      <c r="N944" s="58" t="str">
        <f t="shared" si="143"/>
        <v/>
      </c>
      <c r="O944" s="190" t="str">
        <f t="shared" si="145"/>
        <v>Nợ HP</v>
      </c>
      <c r="P944" s="62" t="str">
        <f t="shared" si="146"/>
        <v>Nợ HP</v>
      </c>
      <c r="Q944" s="58">
        <f t="shared" si="150"/>
        <v>942</v>
      </c>
      <c r="R944" s="228" t="str">
        <f t="shared" si="147"/>
        <v>Nợ HP</v>
      </c>
    </row>
    <row r="945" spans="1:18" ht="24.75" customHeight="1">
      <c r="A945" s="54">
        <f t="shared" si="148"/>
        <v>943</v>
      </c>
      <c r="B945" s="16" t="str">
        <f t="shared" si="151"/>
        <v>911</v>
      </c>
      <c r="C945" s="54">
        <f t="shared" si="149"/>
        <v>911</v>
      </c>
      <c r="D945" s="10"/>
      <c r="E945" s="17"/>
      <c r="F945" s="18"/>
      <c r="G945" s="14"/>
      <c r="H945" s="70"/>
      <c r="I945" s="71"/>
      <c r="J945" s="72"/>
      <c r="K945" s="15" t="str">
        <f t="shared" si="152"/>
        <v/>
      </c>
      <c r="L945" s="57">
        <f t="shared" si="144"/>
        <v>0</v>
      </c>
      <c r="M945" s="79"/>
      <c r="N945" s="58" t="str">
        <f t="shared" si="143"/>
        <v/>
      </c>
      <c r="O945" s="190" t="str">
        <f t="shared" si="145"/>
        <v>Nợ HP</v>
      </c>
      <c r="P945" s="62" t="str">
        <f t="shared" si="146"/>
        <v>Nợ HP</v>
      </c>
      <c r="Q945" s="58">
        <f t="shared" si="150"/>
        <v>943</v>
      </c>
      <c r="R945" s="228" t="str">
        <f t="shared" si="147"/>
        <v>Nợ HP</v>
      </c>
    </row>
    <row r="946" spans="1:18" ht="24.75" customHeight="1">
      <c r="A946" s="54">
        <f t="shared" si="148"/>
        <v>944</v>
      </c>
      <c r="B946" s="16" t="str">
        <f t="shared" si="151"/>
        <v>912</v>
      </c>
      <c r="C946" s="54">
        <f t="shared" si="149"/>
        <v>912</v>
      </c>
      <c r="D946" s="10"/>
      <c r="E946" s="17"/>
      <c r="F946" s="18"/>
      <c r="G946" s="14"/>
      <c r="H946" s="70"/>
      <c r="I946" s="71"/>
      <c r="J946" s="72"/>
      <c r="K946" s="15" t="str">
        <f t="shared" si="152"/>
        <v/>
      </c>
      <c r="L946" s="57">
        <f t="shared" si="144"/>
        <v>0</v>
      </c>
      <c r="M946" s="79"/>
      <c r="N946" s="58" t="str">
        <f t="shared" si="143"/>
        <v/>
      </c>
      <c r="O946" s="190" t="str">
        <f t="shared" si="145"/>
        <v>Nợ HP</v>
      </c>
      <c r="P946" s="62" t="str">
        <f t="shared" si="146"/>
        <v>Nợ HP</v>
      </c>
      <c r="Q946" s="58">
        <f t="shared" si="150"/>
        <v>944</v>
      </c>
      <c r="R946" s="228" t="str">
        <f t="shared" si="147"/>
        <v>Nợ HP</v>
      </c>
    </row>
    <row r="947" spans="1:18" ht="24.75" customHeight="1">
      <c r="A947" s="54">
        <f t="shared" si="148"/>
        <v>945</v>
      </c>
      <c r="B947" s="16" t="str">
        <f t="shared" si="151"/>
        <v>913</v>
      </c>
      <c r="C947" s="54">
        <f t="shared" si="149"/>
        <v>913</v>
      </c>
      <c r="D947" s="10"/>
      <c r="E947" s="17"/>
      <c r="F947" s="18"/>
      <c r="G947" s="14"/>
      <c r="H947" s="70"/>
      <c r="I947" s="71"/>
      <c r="J947" s="72"/>
      <c r="K947" s="15" t="str">
        <f t="shared" si="152"/>
        <v/>
      </c>
      <c r="L947" s="57">
        <f t="shared" si="144"/>
        <v>0</v>
      </c>
      <c r="M947" s="79"/>
      <c r="N947" s="58" t="str">
        <f t="shared" si="143"/>
        <v/>
      </c>
      <c r="O947" s="190" t="str">
        <f t="shared" si="145"/>
        <v>Nợ HP</v>
      </c>
      <c r="P947" s="62" t="str">
        <f t="shared" si="146"/>
        <v>Nợ HP</v>
      </c>
      <c r="Q947" s="58">
        <f t="shared" si="150"/>
        <v>945</v>
      </c>
      <c r="R947" s="228" t="str">
        <f t="shared" si="147"/>
        <v>Nợ HP</v>
      </c>
    </row>
    <row r="948" spans="1:18" ht="24.75" customHeight="1">
      <c r="A948" s="54">
        <f t="shared" si="148"/>
        <v>946</v>
      </c>
      <c r="B948" s="16" t="str">
        <f t="shared" si="151"/>
        <v>914</v>
      </c>
      <c r="C948" s="54">
        <f t="shared" si="149"/>
        <v>914</v>
      </c>
      <c r="D948" s="10"/>
      <c r="E948" s="17"/>
      <c r="F948" s="18"/>
      <c r="G948" s="14"/>
      <c r="H948" s="70"/>
      <c r="I948" s="71"/>
      <c r="J948" s="72"/>
      <c r="K948" s="15" t="str">
        <f t="shared" si="152"/>
        <v/>
      </c>
      <c r="L948" s="57">
        <f t="shared" si="144"/>
        <v>0</v>
      </c>
      <c r="M948" s="79"/>
      <c r="N948" s="58" t="str">
        <f t="shared" si="143"/>
        <v/>
      </c>
      <c r="O948" s="190" t="str">
        <f t="shared" si="145"/>
        <v>Nợ HP</v>
      </c>
      <c r="P948" s="62" t="str">
        <f t="shared" si="146"/>
        <v>Nợ HP</v>
      </c>
      <c r="Q948" s="58">
        <f t="shared" si="150"/>
        <v>946</v>
      </c>
      <c r="R948" s="228" t="str">
        <f t="shared" si="147"/>
        <v>Nợ HP</v>
      </c>
    </row>
    <row r="949" spans="1:18" ht="24.75" customHeight="1">
      <c r="A949" s="54">
        <f t="shared" si="148"/>
        <v>947</v>
      </c>
      <c r="B949" s="16" t="str">
        <f t="shared" si="151"/>
        <v>915</v>
      </c>
      <c r="C949" s="54">
        <f t="shared" si="149"/>
        <v>915</v>
      </c>
      <c r="D949" s="10"/>
      <c r="E949" s="17"/>
      <c r="F949" s="18"/>
      <c r="G949" s="14"/>
      <c r="H949" s="70"/>
      <c r="I949" s="71"/>
      <c r="J949" s="72"/>
      <c r="K949" s="15" t="str">
        <f t="shared" si="152"/>
        <v/>
      </c>
      <c r="L949" s="57">
        <f t="shared" si="144"/>
        <v>0</v>
      </c>
      <c r="M949" s="79"/>
      <c r="N949" s="58" t="str">
        <f t="shared" si="143"/>
        <v/>
      </c>
      <c r="O949" s="190" t="str">
        <f t="shared" si="145"/>
        <v>Nợ HP</v>
      </c>
      <c r="P949" s="62" t="str">
        <f t="shared" si="146"/>
        <v>Nợ HP</v>
      </c>
      <c r="Q949" s="58">
        <f t="shared" si="150"/>
        <v>947</v>
      </c>
      <c r="R949" s="228" t="str">
        <f t="shared" si="147"/>
        <v>Nợ HP</v>
      </c>
    </row>
    <row r="950" spans="1:18" ht="24.75" customHeight="1">
      <c r="A950" s="54">
        <f t="shared" si="148"/>
        <v>948</v>
      </c>
      <c r="B950" s="16" t="str">
        <f t="shared" si="151"/>
        <v>916</v>
      </c>
      <c r="C950" s="54">
        <f t="shared" si="149"/>
        <v>916</v>
      </c>
      <c r="D950" s="10"/>
      <c r="E950" s="17"/>
      <c r="F950" s="18"/>
      <c r="G950" s="14"/>
      <c r="H950" s="70"/>
      <c r="I950" s="71"/>
      <c r="J950" s="72"/>
      <c r="K950" s="15" t="str">
        <f t="shared" si="152"/>
        <v/>
      </c>
      <c r="L950" s="57">
        <f t="shared" si="144"/>
        <v>0</v>
      </c>
      <c r="M950" s="79"/>
      <c r="N950" s="58" t="str">
        <f t="shared" si="143"/>
        <v/>
      </c>
      <c r="O950" s="190" t="str">
        <f t="shared" si="145"/>
        <v>Nợ HP</v>
      </c>
      <c r="P950" s="62" t="str">
        <f t="shared" si="146"/>
        <v>Nợ HP</v>
      </c>
      <c r="Q950" s="58">
        <f t="shared" si="150"/>
        <v>948</v>
      </c>
      <c r="R950" s="228" t="str">
        <f t="shared" si="147"/>
        <v>Nợ HP</v>
      </c>
    </row>
    <row r="951" spans="1:18" ht="24.75" customHeight="1">
      <c r="A951" s="54">
        <f t="shared" si="148"/>
        <v>949</v>
      </c>
      <c r="B951" s="16" t="str">
        <f t="shared" si="151"/>
        <v>917</v>
      </c>
      <c r="C951" s="54">
        <f t="shared" si="149"/>
        <v>917</v>
      </c>
      <c r="D951" s="10"/>
      <c r="E951" s="17"/>
      <c r="F951" s="18"/>
      <c r="G951" s="14"/>
      <c r="H951" s="70"/>
      <c r="I951" s="71"/>
      <c r="J951" s="72"/>
      <c r="K951" s="15" t="str">
        <f t="shared" si="152"/>
        <v/>
      </c>
      <c r="L951" s="57">
        <f t="shared" si="144"/>
        <v>0</v>
      </c>
      <c r="M951" s="79"/>
      <c r="N951" s="58" t="str">
        <f t="shared" si="143"/>
        <v/>
      </c>
      <c r="O951" s="190" t="str">
        <f t="shared" si="145"/>
        <v>Nợ HP</v>
      </c>
      <c r="P951" s="62" t="str">
        <f t="shared" si="146"/>
        <v>Nợ HP</v>
      </c>
      <c r="Q951" s="58">
        <f t="shared" si="150"/>
        <v>949</v>
      </c>
      <c r="R951" s="228" t="str">
        <f t="shared" si="147"/>
        <v>Nợ HP</v>
      </c>
    </row>
    <row r="952" spans="1:18" ht="24.75" customHeight="1">
      <c r="A952" s="54">
        <f t="shared" si="148"/>
        <v>950</v>
      </c>
      <c r="B952" s="16" t="str">
        <f t="shared" si="151"/>
        <v>918</v>
      </c>
      <c r="C952" s="54">
        <f t="shared" si="149"/>
        <v>918</v>
      </c>
      <c r="D952" s="10"/>
      <c r="E952" s="17"/>
      <c r="F952" s="18"/>
      <c r="G952" s="14"/>
      <c r="H952" s="70"/>
      <c r="I952" s="71"/>
      <c r="J952" s="72"/>
      <c r="K952" s="15" t="str">
        <f t="shared" si="152"/>
        <v/>
      </c>
      <c r="L952" s="57">
        <f t="shared" si="144"/>
        <v>0</v>
      </c>
      <c r="M952" s="79"/>
      <c r="N952" s="58" t="str">
        <f t="shared" si="143"/>
        <v/>
      </c>
      <c r="O952" s="190" t="str">
        <f t="shared" si="145"/>
        <v>Nợ HP</v>
      </c>
      <c r="P952" s="62" t="str">
        <f t="shared" si="146"/>
        <v>Nợ HP</v>
      </c>
      <c r="Q952" s="58">
        <f t="shared" si="150"/>
        <v>950</v>
      </c>
      <c r="R952" s="228" t="str">
        <f t="shared" si="147"/>
        <v>Nợ HP</v>
      </c>
    </row>
    <row r="953" spans="1:18" ht="24.75" customHeight="1">
      <c r="A953" s="54">
        <f t="shared" si="148"/>
        <v>951</v>
      </c>
      <c r="B953" s="16" t="str">
        <f t="shared" si="151"/>
        <v>919</v>
      </c>
      <c r="C953" s="54">
        <f t="shared" si="149"/>
        <v>919</v>
      </c>
      <c r="D953" s="10"/>
      <c r="E953" s="17"/>
      <c r="F953" s="18"/>
      <c r="G953" s="14"/>
      <c r="H953" s="70"/>
      <c r="I953" s="71"/>
      <c r="J953" s="72"/>
      <c r="K953" s="15" t="str">
        <f t="shared" si="152"/>
        <v/>
      </c>
      <c r="L953" s="57">
        <f t="shared" si="144"/>
        <v>0</v>
      </c>
      <c r="M953" s="79"/>
      <c r="N953" s="58" t="str">
        <f t="shared" ref="N953:N1016" si="153">IF(M953&lt;&gt;0,"Học Ghép","")</f>
        <v/>
      </c>
      <c r="O953" s="190" t="str">
        <f t="shared" si="145"/>
        <v>Nợ HP</v>
      </c>
      <c r="P953" s="62" t="str">
        <f t="shared" si="146"/>
        <v>Nợ HP</v>
      </c>
      <c r="Q953" s="58">
        <f t="shared" si="150"/>
        <v>951</v>
      </c>
      <c r="R953" s="228" t="str">
        <f t="shared" si="147"/>
        <v>Nợ HP</v>
      </c>
    </row>
    <row r="954" spans="1:18" ht="24.75" customHeight="1">
      <c r="A954" s="54">
        <f t="shared" si="148"/>
        <v>952</v>
      </c>
      <c r="B954" s="16" t="str">
        <f t="shared" si="151"/>
        <v>920</v>
      </c>
      <c r="C954" s="54">
        <f t="shared" si="149"/>
        <v>920</v>
      </c>
      <c r="D954" s="10"/>
      <c r="E954" s="17"/>
      <c r="F954" s="18"/>
      <c r="G954" s="14"/>
      <c r="H954" s="70"/>
      <c r="I954" s="71"/>
      <c r="J954" s="72"/>
      <c r="K954" s="15" t="str">
        <f t="shared" si="152"/>
        <v/>
      </c>
      <c r="L954" s="57">
        <f t="shared" si="144"/>
        <v>0</v>
      </c>
      <c r="M954" s="79"/>
      <c r="N954" s="58" t="str">
        <f t="shared" si="153"/>
        <v/>
      </c>
      <c r="O954" s="190" t="str">
        <f t="shared" si="145"/>
        <v>Nợ HP</v>
      </c>
      <c r="P954" s="62" t="str">
        <f t="shared" si="146"/>
        <v>Nợ HP</v>
      </c>
      <c r="Q954" s="58">
        <f t="shared" si="150"/>
        <v>952</v>
      </c>
      <c r="R954" s="228" t="str">
        <f t="shared" si="147"/>
        <v>Nợ HP</v>
      </c>
    </row>
    <row r="955" spans="1:18" ht="24.75" customHeight="1">
      <c r="A955" s="54">
        <f t="shared" si="148"/>
        <v>953</v>
      </c>
      <c r="B955" s="16" t="str">
        <f t="shared" si="151"/>
        <v>921</v>
      </c>
      <c r="C955" s="54">
        <f t="shared" si="149"/>
        <v>921</v>
      </c>
      <c r="D955" s="10"/>
      <c r="E955" s="17"/>
      <c r="F955" s="18"/>
      <c r="G955" s="14"/>
      <c r="H955" s="70"/>
      <c r="I955" s="71"/>
      <c r="J955" s="72"/>
      <c r="K955" s="15" t="str">
        <f t="shared" si="152"/>
        <v/>
      </c>
      <c r="L955" s="57">
        <f t="shared" si="144"/>
        <v>0</v>
      </c>
      <c r="M955" s="79"/>
      <c r="N955" s="58" t="str">
        <f t="shared" si="153"/>
        <v/>
      </c>
      <c r="O955" s="190" t="str">
        <f t="shared" si="145"/>
        <v>Nợ HP</v>
      </c>
      <c r="P955" s="62" t="str">
        <f t="shared" si="146"/>
        <v>Nợ HP</v>
      </c>
      <c r="Q955" s="58">
        <f t="shared" si="150"/>
        <v>953</v>
      </c>
      <c r="R955" s="228" t="str">
        <f t="shared" si="147"/>
        <v>Nợ HP</v>
      </c>
    </row>
    <row r="956" spans="1:18" ht="24.75" customHeight="1">
      <c r="A956" s="54">
        <f t="shared" si="148"/>
        <v>954</v>
      </c>
      <c r="B956" s="16" t="str">
        <f t="shared" si="151"/>
        <v>922</v>
      </c>
      <c r="C956" s="54">
        <f t="shared" si="149"/>
        <v>922</v>
      </c>
      <c r="D956" s="10"/>
      <c r="E956" s="17"/>
      <c r="F956" s="18"/>
      <c r="G956" s="14"/>
      <c r="H956" s="70"/>
      <c r="I956" s="71"/>
      <c r="J956" s="72"/>
      <c r="K956" s="15" t="str">
        <f t="shared" si="152"/>
        <v/>
      </c>
      <c r="L956" s="57">
        <f t="shared" si="144"/>
        <v>0</v>
      </c>
      <c r="M956" s="79"/>
      <c r="N956" s="58" t="str">
        <f t="shared" si="153"/>
        <v/>
      </c>
      <c r="O956" s="190" t="str">
        <f t="shared" si="145"/>
        <v>Nợ HP</v>
      </c>
      <c r="P956" s="62" t="str">
        <f t="shared" si="146"/>
        <v>Nợ HP</v>
      </c>
      <c r="Q956" s="58">
        <f t="shared" si="150"/>
        <v>954</v>
      </c>
      <c r="R956" s="228" t="str">
        <f t="shared" si="147"/>
        <v>Nợ HP</v>
      </c>
    </row>
    <row r="957" spans="1:18" ht="24.75" customHeight="1">
      <c r="A957" s="54">
        <f t="shared" si="148"/>
        <v>955</v>
      </c>
      <c r="B957" s="16" t="str">
        <f t="shared" si="151"/>
        <v>923</v>
      </c>
      <c r="C957" s="54">
        <f t="shared" si="149"/>
        <v>923</v>
      </c>
      <c r="D957" s="10"/>
      <c r="E957" s="17"/>
      <c r="F957" s="18"/>
      <c r="G957" s="14"/>
      <c r="H957" s="70"/>
      <c r="I957" s="71"/>
      <c r="J957" s="72"/>
      <c r="K957" s="15" t="str">
        <f t="shared" si="152"/>
        <v/>
      </c>
      <c r="L957" s="57">
        <f t="shared" si="144"/>
        <v>0</v>
      </c>
      <c r="M957" s="79"/>
      <c r="N957" s="58" t="str">
        <f t="shared" si="153"/>
        <v/>
      </c>
      <c r="O957" s="190" t="str">
        <f t="shared" si="145"/>
        <v>Nợ HP</v>
      </c>
      <c r="P957" s="62" t="str">
        <f t="shared" si="146"/>
        <v>Nợ HP</v>
      </c>
      <c r="Q957" s="58">
        <f t="shared" si="150"/>
        <v>955</v>
      </c>
      <c r="R957" s="228" t="str">
        <f t="shared" si="147"/>
        <v>Nợ HP</v>
      </c>
    </row>
    <row r="958" spans="1:18" ht="24.75" customHeight="1">
      <c r="A958" s="54">
        <f t="shared" si="148"/>
        <v>956</v>
      </c>
      <c r="B958" s="16" t="str">
        <f t="shared" si="151"/>
        <v>924</v>
      </c>
      <c r="C958" s="54">
        <f t="shared" si="149"/>
        <v>924</v>
      </c>
      <c r="D958" s="10"/>
      <c r="E958" s="17"/>
      <c r="F958" s="18"/>
      <c r="G958" s="14"/>
      <c r="H958" s="70"/>
      <c r="I958" s="71"/>
      <c r="J958" s="72"/>
      <c r="K958" s="15" t="str">
        <f t="shared" si="152"/>
        <v/>
      </c>
      <c r="L958" s="57">
        <f t="shared" si="144"/>
        <v>0</v>
      </c>
      <c r="M958" s="79"/>
      <c r="N958" s="58" t="str">
        <f t="shared" si="153"/>
        <v/>
      </c>
      <c r="O958" s="190" t="str">
        <f t="shared" si="145"/>
        <v>Nợ HP</v>
      </c>
      <c r="P958" s="62" t="str">
        <f t="shared" si="146"/>
        <v>Nợ HP</v>
      </c>
      <c r="Q958" s="58">
        <f t="shared" si="150"/>
        <v>956</v>
      </c>
      <c r="R958" s="228" t="str">
        <f t="shared" si="147"/>
        <v>Nợ HP</v>
      </c>
    </row>
    <row r="959" spans="1:18" ht="24.75" customHeight="1">
      <c r="A959" s="54">
        <f t="shared" si="148"/>
        <v>957</v>
      </c>
      <c r="B959" s="16" t="str">
        <f t="shared" si="151"/>
        <v>925</v>
      </c>
      <c r="C959" s="54">
        <f t="shared" si="149"/>
        <v>925</v>
      </c>
      <c r="D959" s="10"/>
      <c r="E959" s="17"/>
      <c r="F959" s="18"/>
      <c r="G959" s="14"/>
      <c r="H959" s="70"/>
      <c r="I959" s="71"/>
      <c r="J959" s="72"/>
      <c r="K959" s="15" t="str">
        <f t="shared" si="152"/>
        <v/>
      </c>
      <c r="L959" s="57">
        <f t="shared" si="144"/>
        <v>0</v>
      </c>
      <c r="M959" s="79"/>
      <c r="N959" s="58" t="str">
        <f t="shared" si="153"/>
        <v/>
      </c>
      <c r="O959" s="190" t="str">
        <f t="shared" si="145"/>
        <v>Nợ HP</v>
      </c>
      <c r="P959" s="62" t="str">
        <f t="shared" si="146"/>
        <v>Nợ HP</v>
      </c>
      <c r="Q959" s="58">
        <f t="shared" si="150"/>
        <v>957</v>
      </c>
      <c r="R959" s="228" t="str">
        <f t="shared" si="147"/>
        <v>Nợ HP</v>
      </c>
    </row>
    <row r="960" spans="1:18" ht="24.75" customHeight="1">
      <c r="A960" s="54">
        <f t="shared" si="148"/>
        <v>958</v>
      </c>
      <c r="B960" s="16" t="str">
        <f t="shared" si="151"/>
        <v>926</v>
      </c>
      <c r="C960" s="54">
        <f t="shared" si="149"/>
        <v>926</v>
      </c>
      <c r="D960" s="10"/>
      <c r="E960" s="17"/>
      <c r="F960" s="18"/>
      <c r="G960" s="14"/>
      <c r="H960" s="70"/>
      <c r="I960" s="71"/>
      <c r="J960" s="72"/>
      <c r="K960" s="15" t="str">
        <f t="shared" si="152"/>
        <v/>
      </c>
      <c r="L960" s="57">
        <f t="shared" si="144"/>
        <v>0</v>
      </c>
      <c r="M960" s="79"/>
      <c r="N960" s="58" t="str">
        <f t="shared" si="153"/>
        <v/>
      </c>
      <c r="O960" s="190" t="str">
        <f t="shared" si="145"/>
        <v>Nợ HP</v>
      </c>
      <c r="P960" s="62" t="str">
        <f t="shared" si="146"/>
        <v>Nợ HP</v>
      </c>
      <c r="Q960" s="58">
        <f t="shared" si="150"/>
        <v>958</v>
      </c>
      <c r="R960" s="228" t="str">
        <f t="shared" si="147"/>
        <v>Nợ HP</v>
      </c>
    </row>
    <row r="961" spans="1:18" ht="24.75" customHeight="1">
      <c r="A961" s="54">
        <f t="shared" si="148"/>
        <v>959</v>
      </c>
      <c r="B961" s="16" t="str">
        <f t="shared" si="151"/>
        <v>927</v>
      </c>
      <c r="C961" s="54">
        <f t="shared" si="149"/>
        <v>927</v>
      </c>
      <c r="D961" s="10"/>
      <c r="E961" s="17"/>
      <c r="F961" s="18"/>
      <c r="G961" s="14"/>
      <c r="H961" s="70"/>
      <c r="I961" s="71"/>
      <c r="J961" s="72"/>
      <c r="K961" s="15" t="str">
        <f t="shared" si="152"/>
        <v/>
      </c>
      <c r="L961" s="57">
        <f t="shared" si="144"/>
        <v>0</v>
      </c>
      <c r="M961" s="79"/>
      <c r="N961" s="58" t="str">
        <f t="shared" si="153"/>
        <v/>
      </c>
      <c r="O961" s="190" t="str">
        <f t="shared" si="145"/>
        <v>Nợ HP</v>
      </c>
      <c r="P961" s="62" t="str">
        <f t="shared" si="146"/>
        <v>Nợ HP</v>
      </c>
      <c r="Q961" s="58">
        <f t="shared" si="150"/>
        <v>959</v>
      </c>
      <c r="R961" s="228" t="str">
        <f t="shared" si="147"/>
        <v>Nợ HP</v>
      </c>
    </row>
    <row r="962" spans="1:18" ht="24.75" customHeight="1">
      <c r="A962" s="54">
        <f t="shared" si="148"/>
        <v>960</v>
      </c>
      <c r="B962" s="16" t="str">
        <f t="shared" si="151"/>
        <v>928</v>
      </c>
      <c r="C962" s="54">
        <f t="shared" si="149"/>
        <v>928</v>
      </c>
      <c r="D962" s="10"/>
      <c r="E962" s="17"/>
      <c r="F962" s="18"/>
      <c r="G962" s="14"/>
      <c r="H962" s="70"/>
      <c r="I962" s="71"/>
      <c r="J962" s="72"/>
      <c r="K962" s="15" t="str">
        <f>I962&amp;J962</f>
        <v/>
      </c>
      <c r="L962" s="57">
        <f t="shared" si="144"/>
        <v>0</v>
      </c>
      <c r="M962" s="79"/>
      <c r="N962" s="58" t="str">
        <f t="shared" si="153"/>
        <v/>
      </c>
      <c r="O962" s="190" t="str">
        <f t="shared" si="145"/>
        <v>Nợ HP</v>
      </c>
      <c r="P962" s="62" t="str">
        <f t="shared" si="146"/>
        <v>Nợ HP</v>
      </c>
      <c r="Q962" s="58">
        <f t="shared" si="150"/>
        <v>960</v>
      </c>
      <c r="R962" s="228" t="str">
        <f t="shared" si="147"/>
        <v>Nợ HP</v>
      </c>
    </row>
    <row r="963" spans="1:18" ht="24.75" customHeight="1">
      <c r="A963" s="54">
        <f t="shared" si="148"/>
        <v>961</v>
      </c>
      <c r="B963" s="16" t="str">
        <f t="shared" si="151"/>
        <v>929</v>
      </c>
      <c r="C963" s="54">
        <f t="shared" si="149"/>
        <v>929</v>
      </c>
      <c r="D963" s="10"/>
      <c r="E963" s="17"/>
      <c r="F963" s="18"/>
      <c r="G963" s="14"/>
      <c r="H963" s="70"/>
      <c r="I963" s="71"/>
      <c r="J963" s="72"/>
      <c r="K963" s="15" t="str">
        <f t="shared" si="152"/>
        <v/>
      </c>
      <c r="L963" s="57">
        <f t="shared" ref="L963:L1026" si="154">COUNTIF($D$3:$D$1049,D963)</f>
        <v>0</v>
      </c>
      <c r="M963" s="79"/>
      <c r="N963" s="58" t="str">
        <f t="shared" si="153"/>
        <v/>
      </c>
      <c r="O963" s="190" t="str">
        <f t="shared" si="145"/>
        <v>Nợ HP</v>
      </c>
      <c r="P963" s="62" t="str">
        <f t="shared" si="146"/>
        <v>Nợ HP</v>
      </c>
      <c r="Q963" s="58">
        <f t="shared" si="150"/>
        <v>961</v>
      </c>
      <c r="R963" s="228" t="str">
        <f t="shared" si="147"/>
        <v>Nợ HP</v>
      </c>
    </row>
    <row r="964" spans="1:18" ht="24.75" customHeight="1">
      <c r="A964" s="54">
        <f t="shared" si="148"/>
        <v>962</v>
      </c>
      <c r="B964" s="16" t="str">
        <f t="shared" si="151"/>
        <v>930</v>
      </c>
      <c r="C964" s="54">
        <f t="shared" si="149"/>
        <v>930</v>
      </c>
      <c r="D964" s="10"/>
      <c r="E964" s="17"/>
      <c r="F964" s="18"/>
      <c r="G964" s="14"/>
      <c r="H964" s="70"/>
      <c r="I964" s="71"/>
      <c r="J964" s="72"/>
      <c r="K964" s="15" t="str">
        <f t="shared" si="152"/>
        <v/>
      </c>
      <c r="L964" s="57">
        <f t="shared" si="154"/>
        <v>0</v>
      </c>
      <c r="M964" s="79"/>
      <c r="N964" s="58" t="str">
        <f t="shared" si="153"/>
        <v/>
      </c>
      <c r="O964" s="190" t="str">
        <f t="shared" ref="O964:O1027" si="155">R964</f>
        <v>Nợ HP</v>
      </c>
      <c r="P964" s="62" t="str">
        <f t="shared" ref="P964:P1027" si="156">IF(M964&lt;&gt;0,M964,O964)</f>
        <v>Nợ HP</v>
      </c>
      <c r="Q964" s="58">
        <f t="shared" si="150"/>
        <v>962</v>
      </c>
      <c r="R964" s="228" t="str">
        <f t="shared" ref="R964:R1027" si="157">IF(OR(ISNA(S964),S964=""),"Nợ HP","")</f>
        <v>Nợ HP</v>
      </c>
    </row>
    <row r="965" spans="1:18" ht="24.75" customHeight="1">
      <c r="A965" s="54">
        <f t="shared" ref="A965:A1028" si="158">A964+1</f>
        <v>963</v>
      </c>
      <c r="B965" s="16" t="str">
        <f t="shared" si="151"/>
        <v>931</v>
      </c>
      <c r="C965" s="54">
        <f t="shared" ref="C965:C1028" si="159">IF(H965&lt;&gt;H964,1,C964+1)</f>
        <v>931</v>
      </c>
      <c r="D965" s="10"/>
      <c r="E965" s="17"/>
      <c r="F965" s="18"/>
      <c r="G965" s="14"/>
      <c r="H965" s="70"/>
      <c r="I965" s="71"/>
      <c r="J965" s="72"/>
      <c r="K965" s="15" t="str">
        <f t="shared" si="152"/>
        <v/>
      </c>
      <c r="L965" s="57">
        <f t="shared" si="154"/>
        <v>0</v>
      </c>
      <c r="M965" s="79"/>
      <c r="N965" s="58" t="str">
        <f t="shared" si="153"/>
        <v/>
      </c>
      <c r="O965" s="190" t="str">
        <f t="shared" si="155"/>
        <v>Nợ HP</v>
      </c>
      <c r="P965" s="62" t="str">
        <f t="shared" si="156"/>
        <v>Nợ HP</v>
      </c>
      <c r="Q965" s="58">
        <f t="shared" ref="Q965:Q1028" si="160">Q964+1</f>
        <v>963</v>
      </c>
      <c r="R965" s="228" t="str">
        <f t="shared" si="157"/>
        <v>Nợ HP</v>
      </c>
    </row>
    <row r="966" spans="1:18" ht="24.75" customHeight="1">
      <c r="A966" s="54">
        <f t="shared" si="158"/>
        <v>964</v>
      </c>
      <c r="B966" s="16" t="str">
        <f t="shared" si="151"/>
        <v>932</v>
      </c>
      <c r="C966" s="54">
        <f t="shared" si="159"/>
        <v>932</v>
      </c>
      <c r="D966" s="10"/>
      <c r="E966" s="17"/>
      <c r="F966" s="18"/>
      <c r="G966" s="14"/>
      <c r="H966" s="70"/>
      <c r="I966" s="71"/>
      <c r="J966" s="72"/>
      <c r="K966" s="15" t="str">
        <f t="shared" si="152"/>
        <v/>
      </c>
      <c r="L966" s="57">
        <f t="shared" si="154"/>
        <v>0</v>
      </c>
      <c r="M966" s="79"/>
      <c r="N966" s="58" t="str">
        <f t="shared" si="153"/>
        <v/>
      </c>
      <c r="O966" s="190" t="str">
        <f t="shared" si="155"/>
        <v>Nợ HP</v>
      </c>
      <c r="P966" s="62" t="str">
        <f t="shared" si="156"/>
        <v>Nợ HP</v>
      </c>
      <c r="Q966" s="58">
        <f t="shared" si="160"/>
        <v>964</v>
      </c>
      <c r="R966" s="228" t="str">
        <f t="shared" si="157"/>
        <v>Nợ HP</v>
      </c>
    </row>
    <row r="967" spans="1:18" ht="24.75" customHeight="1">
      <c r="A967" s="54">
        <f t="shared" si="158"/>
        <v>965</v>
      </c>
      <c r="B967" s="16" t="str">
        <f t="shared" si="151"/>
        <v>933</v>
      </c>
      <c r="C967" s="54">
        <f t="shared" si="159"/>
        <v>933</v>
      </c>
      <c r="D967" s="10"/>
      <c r="E967" s="17"/>
      <c r="F967" s="18"/>
      <c r="G967" s="14"/>
      <c r="H967" s="70"/>
      <c r="I967" s="71"/>
      <c r="J967" s="72"/>
      <c r="K967" s="15" t="str">
        <f t="shared" si="152"/>
        <v/>
      </c>
      <c r="L967" s="57">
        <f t="shared" si="154"/>
        <v>0</v>
      </c>
      <c r="M967" s="79"/>
      <c r="N967" s="58" t="str">
        <f t="shared" si="153"/>
        <v/>
      </c>
      <c r="O967" s="190" t="str">
        <f t="shared" si="155"/>
        <v>Nợ HP</v>
      </c>
      <c r="P967" s="62" t="str">
        <f t="shared" si="156"/>
        <v>Nợ HP</v>
      </c>
      <c r="Q967" s="58">
        <f t="shared" si="160"/>
        <v>965</v>
      </c>
      <c r="R967" s="228" t="str">
        <f t="shared" si="157"/>
        <v>Nợ HP</v>
      </c>
    </row>
    <row r="968" spans="1:18" ht="24.75" customHeight="1">
      <c r="A968" s="54">
        <f t="shared" si="158"/>
        <v>966</v>
      </c>
      <c r="B968" s="16" t="str">
        <f t="shared" si="151"/>
        <v>934</v>
      </c>
      <c r="C968" s="54">
        <f t="shared" si="159"/>
        <v>934</v>
      </c>
      <c r="D968" s="10"/>
      <c r="E968" s="17"/>
      <c r="F968" s="18"/>
      <c r="G968" s="14"/>
      <c r="H968" s="70"/>
      <c r="I968" s="71"/>
      <c r="J968" s="72"/>
      <c r="K968" s="15" t="str">
        <f t="shared" si="152"/>
        <v/>
      </c>
      <c r="L968" s="57">
        <f t="shared" si="154"/>
        <v>0</v>
      </c>
      <c r="M968" s="79"/>
      <c r="N968" s="58" t="str">
        <f t="shared" si="153"/>
        <v/>
      </c>
      <c r="O968" s="190" t="str">
        <f t="shared" si="155"/>
        <v>Nợ HP</v>
      </c>
      <c r="P968" s="62" t="str">
        <f t="shared" si="156"/>
        <v>Nợ HP</v>
      </c>
      <c r="Q968" s="58">
        <f t="shared" si="160"/>
        <v>966</v>
      </c>
      <c r="R968" s="228" t="str">
        <f t="shared" si="157"/>
        <v>Nợ HP</v>
      </c>
    </row>
    <row r="969" spans="1:18" ht="24.75" customHeight="1">
      <c r="A969" s="54">
        <f t="shared" si="158"/>
        <v>967</v>
      </c>
      <c r="B969" s="16" t="str">
        <f t="shared" si="151"/>
        <v>935</v>
      </c>
      <c r="C969" s="54">
        <f t="shared" si="159"/>
        <v>935</v>
      </c>
      <c r="D969" s="10"/>
      <c r="E969" s="17"/>
      <c r="F969" s="18"/>
      <c r="G969" s="14"/>
      <c r="H969" s="70"/>
      <c r="I969" s="71"/>
      <c r="J969" s="72"/>
      <c r="K969" s="15" t="str">
        <f t="shared" si="152"/>
        <v/>
      </c>
      <c r="L969" s="57">
        <f t="shared" si="154"/>
        <v>0</v>
      </c>
      <c r="M969" s="79"/>
      <c r="N969" s="58" t="str">
        <f t="shared" si="153"/>
        <v/>
      </c>
      <c r="O969" s="190" t="str">
        <f t="shared" si="155"/>
        <v>Nợ HP</v>
      </c>
      <c r="P969" s="62" t="str">
        <f t="shared" si="156"/>
        <v>Nợ HP</v>
      </c>
      <c r="Q969" s="58">
        <f t="shared" si="160"/>
        <v>967</v>
      </c>
      <c r="R969" s="228" t="str">
        <f t="shared" si="157"/>
        <v>Nợ HP</v>
      </c>
    </row>
    <row r="970" spans="1:18" ht="24.75" customHeight="1">
      <c r="A970" s="54">
        <f t="shared" si="158"/>
        <v>968</v>
      </c>
      <c r="B970" s="16" t="str">
        <f t="shared" ref="B970:B1033" si="161">J970&amp;TEXT(C970,"00")</f>
        <v>936</v>
      </c>
      <c r="C970" s="54">
        <f t="shared" si="159"/>
        <v>936</v>
      </c>
      <c r="D970" s="10"/>
      <c r="E970" s="17"/>
      <c r="F970" s="18"/>
      <c r="G970" s="14"/>
      <c r="H970" s="70"/>
      <c r="I970" s="71"/>
      <c r="J970" s="72"/>
      <c r="K970" s="15" t="str">
        <f t="shared" si="152"/>
        <v/>
      </c>
      <c r="L970" s="57">
        <f t="shared" si="154"/>
        <v>0</v>
      </c>
      <c r="M970" s="79"/>
      <c r="N970" s="58" t="str">
        <f t="shared" si="153"/>
        <v/>
      </c>
      <c r="O970" s="190" t="str">
        <f t="shared" si="155"/>
        <v>Nợ HP</v>
      </c>
      <c r="P970" s="62" t="str">
        <f t="shared" si="156"/>
        <v>Nợ HP</v>
      </c>
      <c r="Q970" s="58">
        <f t="shared" si="160"/>
        <v>968</v>
      </c>
      <c r="R970" s="228" t="str">
        <f t="shared" si="157"/>
        <v>Nợ HP</v>
      </c>
    </row>
    <row r="971" spans="1:18" ht="24.75" customHeight="1">
      <c r="A971" s="54">
        <f t="shared" si="158"/>
        <v>969</v>
      </c>
      <c r="B971" s="16" t="str">
        <f t="shared" si="161"/>
        <v>937</v>
      </c>
      <c r="C971" s="54">
        <f t="shared" si="159"/>
        <v>937</v>
      </c>
      <c r="D971" s="10"/>
      <c r="E971" s="17"/>
      <c r="F971" s="18"/>
      <c r="G971" s="14"/>
      <c r="H971" s="70"/>
      <c r="I971" s="71"/>
      <c r="J971" s="72"/>
      <c r="K971" s="15" t="str">
        <f t="shared" si="152"/>
        <v/>
      </c>
      <c r="L971" s="57">
        <f t="shared" si="154"/>
        <v>0</v>
      </c>
      <c r="M971" s="79"/>
      <c r="N971" s="58" t="str">
        <f t="shared" si="153"/>
        <v/>
      </c>
      <c r="O971" s="190" t="str">
        <f t="shared" si="155"/>
        <v>Nợ HP</v>
      </c>
      <c r="P971" s="62" t="str">
        <f t="shared" si="156"/>
        <v>Nợ HP</v>
      </c>
      <c r="Q971" s="58">
        <f t="shared" si="160"/>
        <v>969</v>
      </c>
      <c r="R971" s="228" t="str">
        <f t="shared" si="157"/>
        <v>Nợ HP</v>
      </c>
    </row>
    <row r="972" spans="1:18" ht="24.75" customHeight="1">
      <c r="A972" s="54">
        <f t="shared" si="158"/>
        <v>970</v>
      </c>
      <c r="B972" s="16" t="str">
        <f t="shared" si="161"/>
        <v>938</v>
      </c>
      <c r="C972" s="54">
        <f t="shared" si="159"/>
        <v>938</v>
      </c>
      <c r="D972" s="10"/>
      <c r="E972" s="17"/>
      <c r="F972" s="18"/>
      <c r="G972" s="14"/>
      <c r="H972" s="70"/>
      <c r="I972" s="71"/>
      <c r="J972" s="72"/>
      <c r="K972" s="15" t="str">
        <f t="shared" si="152"/>
        <v/>
      </c>
      <c r="L972" s="57">
        <f t="shared" si="154"/>
        <v>0</v>
      </c>
      <c r="M972" s="79"/>
      <c r="N972" s="58" t="str">
        <f t="shared" si="153"/>
        <v/>
      </c>
      <c r="O972" s="190" t="str">
        <f t="shared" si="155"/>
        <v>Nợ HP</v>
      </c>
      <c r="P972" s="62" t="str">
        <f t="shared" si="156"/>
        <v>Nợ HP</v>
      </c>
      <c r="Q972" s="58">
        <f t="shared" si="160"/>
        <v>970</v>
      </c>
      <c r="R972" s="228" t="str">
        <f t="shared" si="157"/>
        <v>Nợ HP</v>
      </c>
    </row>
    <row r="973" spans="1:18" ht="24.75" customHeight="1">
      <c r="A973" s="54">
        <f t="shared" si="158"/>
        <v>971</v>
      </c>
      <c r="B973" s="16" t="str">
        <f t="shared" si="161"/>
        <v>939</v>
      </c>
      <c r="C973" s="54">
        <f t="shared" si="159"/>
        <v>939</v>
      </c>
      <c r="D973" s="10"/>
      <c r="E973" s="17"/>
      <c r="F973" s="18"/>
      <c r="G973" s="14"/>
      <c r="H973" s="70"/>
      <c r="I973" s="71"/>
      <c r="J973" s="72"/>
      <c r="K973" s="15" t="str">
        <f t="shared" si="152"/>
        <v/>
      </c>
      <c r="L973" s="57">
        <f t="shared" si="154"/>
        <v>0</v>
      </c>
      <c r="M973" s="79"/>
      <c r="N973" s="58" t="str">
        <f t="shared" si="153"/>
        <v/>
      </c>
      <c r="O973" s="190" t="str">
        <f t="shared" si="155"/>
        <v>Nợ HP</v>
      </c>
      <c r="P973" s="62" t="str">
        <f t="shared" si="156"/>
        <v>Nợ HP</v>
      </c>
      <c r="Q973" s="58">
        <f t="shared" si="160"/>
        <v>971</v>
      </c>
      <c r="R973" s="228" t="str">
        <f t="shared" si="157"/>
        <v>Nợ HP</v>
      </c>
    </row>
    <row r="974" spans="1:18" ht="24.75" customHeight="1">
      <c r="A974" s="54">
        <f t="shared" si="158"/>
        <v>972</v>
      </c>
      <c r="B974" s="16" t="str">
        <f t="shared" si="161"/>
        <v>940</v>
      </c>
      <c r="C974" s="54">
        <f t="shared" si="159"/>
        <v>940</v>
      </c>
      <c r="D974" s="10"/>
      <c r="E974" s="17"/>
      <c r="F974" s="18"/>
      <c r="G974" s="14"/>
      <c r="H974" s="70"/>
      <c r="I974" s="71"/>
      <c r="J974" s="72"/>
      <c r="K974" s="15" t="str">
        <f t="shared" si="152"/>
        <v/>
      </c>
      <c r="L974" s="57">
        <f t="shared" si="154"/>
        <v>0</v>
      </c>
      <c r="M974" s="79"/>
      <c r="N974" s="58" t="str">
        <f t="shared" si="153"/>
        <v/>
      </c>
      <c r="O974" s="190" t="str">
        <f t="shared" si="155"/>
        <v>Nợ HP</v>
      </c>
      <c r="P974" s="62" t="str">
        <f t="shared" si="156"/>
        <v>Nợ HP</v>
      </c>
      <c r="Q974" s="58">
        <f t="shared" si="160"/>
        <v>972</v>
      </c>
      <c r="R974" s="228" t="str">
        <f t="shared" si="157"/>
        <v>Nợ HP</v>
      </c>
    </row>
    <row r="975" spans="1:18" ht="24.75" customHeight="1">
      <c r="A975" s="54">
        <f t="shared" si="158"/>
        <v>973</v>
      </c>
      <c r="B975" s="16" t="str">
        <f t="shared" si="161"/>
        <v>941</v>
      </c>
      <c r="C975" s="54">
        <f t="shared" si="159"/>
        <v>941</v>
      </c>
      <c r="D975" s="10"/>
      <c r="E975" s="17"/>
      <c r="F975" s="18"/>
      <c r="G975" s="14"/>
      <c r="H975" s="70"/>
      <c r="I975" s="71"/>
      <c r="J975" s="72"/>
      <c r="K975" s="15" t="str">
        <f t="shared" si="152"/>
        <v/>
      </c>
      <c r="L975" s="57">
        <f t="shared" si="154"/>
        <v>0</v>
      </c>
      <c r="M975" s="79"/>
      <c r="N975" s="58" t="str">
        <f t="shared" si="153"/>
        <v/>
      </c>
      <c r="O975" s="190" t="str">
        <f t="shared" si="155"/>
        <v>Nợ HP</v>
      </c>
      <c r="P975" s="62" t="str">
        <f t="shared" si="156"/>
        <v>Nợ HP</v>
      </c>
      <c r="Q975" s="58">
        <f t="shared" si="160"/>
        <v>973</v>
      </c>
      <c r="R975" s="228" t="str">
        <f t="shared" si="157"/>
        <v>Nợ HP</v>
      </c>
    </row>
    <row r="976" spans="1:18" ht="24.75" customHeight="1">
      <c r="A976" s="54">
        <f t="shared" si="158"/>
        <v>974</v>
      </c>
      <c r="B976" s="16" t="str">
        <f t="shared" si="161"/>
        <v>942</v>
      </c>
      <c r="C976" s="54">
        <f t="shared" si="159"/>
        <v>942</v>
      </c>
      <c r="D976" s="10"/>
      <c r="E976" s="17"/>
      <c r="F976" s="18"/>
      <c r="G976" s="14"/>
      <c r="H976" s="70"/>
      <c r="I976" s="71"/>
      <c r="J976" s="72"/>
      <c r="K976" s="15" t="str">
        <f t="shared" si="152"/>
        <v/>
      </c>
      <c r="L976" s="57">
        <f t="shared" si="154"/>
        <v>0</v>
      </c>
      <c r="M976" s="79"/>
      <c r="N976" s="58" t="str">
        <f t="shared" si="153"/>
        <v/>
      </c>
      <c r="O976" s="190" t="str">
        <f t="shared" si="155"/>
        <v>Nợ HP</v>
      </c>
      <c r="P976" s="62" t="str">
        <f t="shared" si="156"/>
        <v>Nợ HP</v>
      </c>
      <c r="Q976" s="58">
        <f t="shared" si="160"/>
        <v>974</v>
      </c>
      <c r="R976" s="228" t="str">
        <f t="shared" si="157"/>
        <v>Nợ HP</v>
      </c>
    </row>
    <row r="977" spans="1:18" ht="24.75" customHeight="1">
      <c r="A977" s="54">
        <f t="shared" si="158"/>
        <v>975</v>
      </c>
      <c r="B977" s="16" t="str">
        <f t="shared" si="161"/>
        <v>943</v>
      </c>
      <c r="C977" s="54">
        <f t="shared" si="159"/>
        <v>943</v>
      </c>
      <c r="D977" s="10"/>
      <c r="E977" s="17"/>
      <c r="F977" s="18"/>
      <c r="G977" s="14"/>
      <c r="H977" s="70"/>
      <c r="I977" s="71"/>
      <c r="J977" s="72"/>
      <c r="K977" s="15" t="str">
        <f t="shared" si="152"/>
        <v/>
      </c>
      <c r="L977" s="57">
        <f t="shared" si="154"/>
        <v>0</v>
      </c>
      <c r="M977" s="79"/>
      <c r="N977" s="58" t="str">
        <f t="shared" si="153"/>
        <v/>
      </c>
      <c r="O977" s="190" t="str">
        <f t="shared" si="155"/>
        <v>Nợ HP</v>
      </c>
      <c r="P977" s="62" t="str">
        <f t="shared" si="156"/>
        <v>Nợ HP</v>
      </c>
      <c r="Q977" s="58">
        <f t="shared" si="160"/>
        <v>975</v>
      </c>
      <c r="R977" s="228" t="str">
        <f t="shared" si="157"/>
        <v>Nợ HP</v>
      </c>
    </row>
    <row r="978" spans="1:18" ht="24.75" customHeight="1">
      <c r="A978" s="54">
        <f t="shared" si="158"/>
        <v>976</v>
      </c>
      <c r="B978" s="16" t="str">
        <f t="shared" si="161"/>
        <v>944</v>
      </c>
      <c r="C978" s="54">
        <f t="shared" si="159"/>
        <v>944</v>
      </c>
      <c r="D978" s="10"/>
      <c r="E978" s="17"/>
      <c r="F978" s="18"/>
      <c r="G978" s="14"/>
      <c r="H978" s="70"/>
      <c r="I978" s="71"/>
      <c r="J978" s="72"/>
      <c r="K978" s="15" t="str">
        <f t="shared" si="152"/>
        <v/>
      </c>
      <c r="L978" s="57">
        <f t="shared" si="154"/>
        <v>0</v>
      </c>
      <c r="M978" s="79"/>
      <c r="N978" s="58" t="str">
        <f t="shared" si="153"/>
        <v/>
      </c>
      <c r="O978" s="190" t="str">
        <f t="shared" si="155"/>
        <v>Nợ HP</v>
      </c>
      <c r="P978" s="62" t="str">
        <f t="shared" si="156"/>
        <v>Nợ HP</v>
      </c>
      <c r="Q978" s="58">
        <f t="shared" si="160"/>
        <v>976</v>
      </c>
      <c r="R978" s="228" t="str">
        <f t="shared" si="157"/>
        <v>Nợ HP</v>
      </c>
    </row>
    <row r="979" spans="1:18" ht="24.75" customHeight="1">
      <c r="A979" s="54">
        <f t="shared" si="158"/>
        <v>977</v>
      </c>
      <c r="B979" s="16" t="str">
        <f t="shared" si="161"/>
        <v>945</v>
      </c>
      <c r="C979" s="54">
        <f t="shared" si="159"/>
        <v>945</v>
      </c>
      <c r="D979" s="10"/>
      <c r="E979" s="17"/>
      <c r="F979" s="18"/>
      <c r="G979" s="14"/>
      <c r="H979" s="70"/>
      <c r="I979" s="71"/>
      <c r="J979" s="72"/>
      <c r="K979" s="15" t="str">
        <f t="shared" si="152"/>
        <v/>
      </c>
      <c r="L979" s="57">
        <f t="shared" si="154"/>
        <v>0</v>
      </c>
      <c r="M979" s="79"/>
      <c r="N979" s="58" t="str">
        <f t="shared" si="153"/>
        <v/>
      </c>
      <c r="O979" s="190" t="str">
        <f t="shared" si="155"/>
        <v>Nợ HP</v>
      </c>
      <c r="P979" s="62" t="str">
        <f t="shared" si="156"/>
        <v>Nợ HP</v>
      </c>
      <c r="Q979" s="58">
        <f t="shared" si="160"/>
        <v>977</v>
      </c>
      <c r="R979" s="228" t="str">
        <f t="shared" si="157"/>
        <v>Nợ HP</v>
      </c>
    </row>
    <row r="980" spans="1:18" ht="24.75" customHeight="1">
      <c r="A980" s="54">
        <f t="shared" si="158"/>
        <v>978</v>
      </c>
      <c r="B980" s="16" t="str">
        <f t="shared" si="161"/>
        <v>946</v>
      </c>
      <c r="C980" s="54">
        <f t="shared" si="159"/>
        <v>946</v>
      </c>
      <c r="D980" s="10"/>
      <c r="E980" s="17"/>
      <c r="F980" s="18"/>
      <c r="G980" s="14"/>
      <c r="H980" s="70"/>
      <c r="I980" s="71"/>
      <c r="J980" s="72"/>
      <c r="K980" s="15" t="str">
        <f t="shared" si="152"/>
        <v/>
      </c>
      <c r="L980" s="57">
        <f t="shared" si="154"/>
        <v>0</v>
      </c>
      <c r="M980" s="79"/>
      <c r="N980" s="58" t="str">
        <f t="shared" si="153"/>
        <v/>
      </c>
      <c r="O980" s="190" t="str">
        <f t="shared" si="155"/>
        <v>Nợ HP</v>
      </c>
      <c r="P980" s="62" t="str">
        <f t="shared" si="156"/>
        <v>Nợ HP</v>
      </c>
      <c r="Q980" s="58">
        <f t="shared" si="160"/>
        <v>978</v>
      </c>
      <c r="R980" s="228" t="str">
        <f t="shared" si="157"/>
        <v>Nợ HP</v>
      </c>
    </row>
    <row r="981" spans="1:18" ht="24.75" customHeight="1">
      <c r="A981" s="54">
        <f t="shared" si="158"/>
        <v>979</v>
      </c>
      <c r="B981" s="16" t="str">
        <f t="shared" si="161"/>
        <v>947</v>
      </c>
      <c r="C981" s="54">
        <f t="shared" si="159"/>
        <v>947</v>
      </c>
      <c r="D981" s="10"/>
      <c r="E981" s="17"/>
      <c r="F981" s="18"/>
      <c r="G981" s="14"/>
      <c r="H981" s="70"/>
      <c r="I981" s="71"/>
      <c r="J981" s="72"/>
      <c r="K981" s="15" t="str">
        <f t="shared" si="152"/>
        <v/>
      </c>
      <c r="L981" s="57">
        <f t="shared" si="154"/>
        <v>0</v>
      </c>
      <c r="M981" s="79"/>
      <c r="N981" s="58" t="str">
        <f t="shared" si="153"/>
        <v/>
      </c>
      <c r="O981" s="190" t="str">
        <f t="shared" si="155"/>
        <v>Nợ HP</v>
      </c>
      <c r="P981" s="62" t="str">
        <f t="shared" si="156"/>
        <v>Nợ HP</v>
      </c>
      <c r="Q981" s="58">
        <f t="shared" si="160"/>
        <v>979</v>
      </c>
      <c r="R981" s="228" t="str">
        <f t="shared" si="157"/>
        <v>Nợ HP</v>
      </c>
    </row>
    <row r="982" spans="1:18" ht="24.75" customHeight="1">
      <c r="A982" s="54">
        <f t="shared" si="158"/>
        <v>980</v>
      </c>
      <c r="B982" s="16" t="str">
        <f t="shared" si="161"/>
        <v>948</v>
      </c>
      <c r="C982" s="54">
        <f t="shared" si="159"/>
        <v>948</v>
      </c>
      <c r="D982" s="10"/>
      <c r="E982" s="17"/>
      <c r="F982" s="18"/>
      <c r="G982" s="14"/>
      <c r="H982" s="70"/>
      <c r="I982" s="71"/>
      <c r="J982" s="72"/>
      <c r="K982" s="15" t="str">
        <f t="shared" si="152"/>
        <v/>
      </c>
      <c r="L982" s="57">
        <f t="shared" si="154"/>
        <v>0</v>
      </c>
      <c r="M982" s="79"/>
      <c r="N982" s="58" t="str">
        <f t="shared" si="153"/>
        <v/>
      </c>
      <c r="O982" s="190" t="str">
        <f t="shared" si="155"/>
        <v>Nợ HP</v>
      </c>
      <c r="P982" s="62" t="str">
        <f t="shared" si="156"/>
        <v>Nợ HP</v>
      </c>
      <c r="Q982" s="58">
        <f t="shared" si="160"/>
        <v>980</v>
      </c>
      <c r="R982" s="228" t="str">
        <f t="shared" si="157"/>
        <v>Nợ HP</v>
      </c>
    </row>
    <row r="983" spans="1:18" ht="24.75" customHeight="1">
      <c r="A983" s="54">
        <f t="shared" si="158"/>
        <v>981</v>
      </c>
      <c r="B983" s="16" t="str">
        <f t="shared" si="161"/>
        <v>949</v>
      </c>
      <c r="C983" s="54">
        <f t="shared" si="159"/>
        <v>949</v>
      </c>
      <c r="D983" s="10"/>
      <c r="E983" s="17"/>
      <c r="F983" s="18"/>
      <c r="G983" s="14"/>
      <c r="H983" s="70"/>
      <c r="I983" s="71"/>
      <c r="J983" s="72"/>
      <c r="K983" s="15" t="str">
        <f t="shared" si="152"/>
        <v/>
      </c>
      <c r="L983" s="57">
        <f t="shared" si="154"/>
        <v>0</v>
      </c>
      <c r="M983" s="79"/>
      <c r="N983" s="58" t="str">
        <f t="shared" si="153"/>
        <v/>
      </c>
      <c r="O983" s="190" t="str">
        <f t="shared" si="155"/>
        <v>Nợ HP</v>
      </c>
      <c r="P983" s="62" t="str">
        <f t="shared" si="156"/>
        <v>Nợ HP</v>
      </c>
      <c r="Q983" s="58">
        <f t="shared" si="160"/>
        <v>981</v>
      </c>
      <c r="R983" s="228" t="str">
        <f t="shared" si="157"/>
        <v>Nợ HP</v>
      </c>
    </row>
    <row r="984" spans="1:18" ht="24.75" customHeight="1">
      <c r="A984" s="54">
        <f t="shared" si="158"/>
        <v>982</v>
      </c>
      <c r="B984" s="16" t="str">
        <f t="shared" si="161"/>
        <v>950</v>
      </c>
      <c r="C984" s="54">
        <f t="shared" si="159"/>
        <v>950</v>
      </c>
      <c r="D984" s="10"/>
      <c r="E984" s="17"/>
      <c r="F984" s="18"/>
      <c r="G984" s="14"/>
      <c r="H984" s="70"/>
      <c r="I984" s="71"/>
      <c r="J984" s="72"/>
      <c r="K984" s="15" t="str">
        <f t="shared" si="152"/>
        <v/>
      </c>
      <c r="L984" s="57">
        <f t="shared" si="154"/>
        <v>0</v>
      </c>
      <c r="M984" s="79"/>
      <c r="N984" s="58" t="str">
        <f t="shared" si="153"/>
        <v/>
      </c>
      <c r="O984" s="190" t="str">
        <f t="shared" si="155"/>
        <v>Nợ HP</v>
      </c>
      <c r="P984" s="62" t="str">
        <f t="shared" si="156"/>
        <v>Nợ HP</v>
      </c>
      <c r="Q984" s="58">
        <f t="shared" si="160"/>
        <v>982</v>
      </c>
      <c r="R984" s="228" t="str">
        <f t="shared" si="157"/>
        <v>Nợ HP</v>
      </c>
    </row>
    <row r="985" spans="1:18" ht="24.75" customHeight="1">
      <c r="A985" s="54">
        <f t="shared" si="158"/>
        <v>983</v>
      </c>
      <c r="B985" s="16" t="str">
        <f t="shared" si="161"/>
        <v>951</v>
      </c>
      <c r="C985" s="54">
        <f t="shared" si="159"/>
        <v>951</v>
      </c>
      <c r="D985" s="10"/>
      <c r="E985" s="17"/>
      <c r="F985" s="18"/>
      <c r="G985" s="14"/>
      <c r="H985" s="70"/>
      <c r="I985" s="71"/>
      <c r="J985" s="72"/>
      <c r="K985" s="15" t="str">
        <f t="shared" si="152"/>
        <v/>
      </c>
      <c r="L985" s="57">
        <f t="shared" si="154"/>
        <v>0</v>
      </c>
      <c r="M985" s="79"/>
      <c r="N985" s="58" t="str">
        <f t="shared" si="153"/>
        <v/>
      </c>
      <c r="O985" s="190" t="str">
        <f t="shared" si="155"/>
        <v>Nợ HP</v>
      </c>
      <c r="P985" s="62" t="str">
        <f t="shared" si="156"/>
        <v>Nợ HP</v>
      </c>
      <c r="Q985" s="58">
        <f t="shared" si="160"/>
        <v>983</v>
      </c>
      <c r="R985" s="228" t="str">
        <f t="shared" si="157"/>
        <v>Nợ HP</v>
      </c>
    </row>
    <row r="986" spans="1:18" ht="24.75" customHeight="1">
      <c r="A986" s="54">
        <f t="shared" si="158"/>
        <v>984</v>
      </c>
      <c r="B986" s="16" t="str">
        <f t="shared" si="161"/>
        <v>952</v>
      </c>
      <c r="C986" s="54">
        <f t="shared" si="159"/>
        <v>952</v>
      </c>
      <c r="D986" s="10"/>
      <c r="E986" s="17"/>
      <c r="F986" s="18"/>
      <c r="G986" s="14"/>
      <c r="H986" s="70"/>
      <c r="I986" s="71"/>
      <c r="J986" s="72"/>
      <c r="K986" s="15" t="str">
        <f t="shared" ref="K986:K1047" si="162">I986&amp;J986</f>
        <v/>
      </c>
      <c r="L986" s="57">
        <f t="shared" si="154"/>
        <v>0</v>
      </c>
      <c r="M986" s="79"/>
      <c r="N986" s="58" t="str">
        <f t="shared" si="153"/>
        <v/>
      </c>
      <c r="O986" s="190" t="str">
        <f t="shared" si="155"/>
        <v>Nợ HP</v>
      </c>
      <c r="P986" s="62" t="str">
        <f t="shared" si="156"/>
        <v>Nợ HP</v>
      </c>
      <c r="Q986" s="58">
        <f t="shared" si="160"/>
        <v>984</v>
      </c>
      <c r="R986" s="228" t="str">
        <f t="shared" si="157"/>
        <v>Nợ HP</v>
      </c>
    </row>
    <row r="987" spans="1:18" ht="24.75" customHeight="1">
      <c r="A987" s="54">
        <f t="shared" si="158"/>
        <v>985</v>
      </c>
      <c r="B987" s="16" t="str">
        <f t="shared" si="161"/>
        <v>953</v>
      </c>
      <c r="C987" s="54">
        <f t="shared" si="159"/>
        <v>953</v>
      </c>
      <c r="D987" s="10"/>
      <c r="E987" s="17"/>
      <c r="F987" s="18"/>
      <c r="G987" s="14"/>
      <c r="H987" s="70"/>
      <c r="I987" s="71"/>
      <c r="J987" s="72"/>
      <c r="K987" s="15" t="str">
        <f t="shared" si="162"/>
        <v/>
      </c>
      <c r="L987" s="57">
        <f t="shared" si="154"/>
        <v>0</v>
      </c>
      <c r="M987" s="79"/>
      <c r="N987" s="58" t="str">
        <f t="shared" si="153"/>
        <v/>
      </c>
      <c r="O987" s="190" t="str">
        <f t="shared" si="155"/>
        <v>Nợ HP</v>
      </c>
      <c r="P987" s="62" t="str">
        <f t="shared" si="156"/>
        <v>Nợ HP</v>
      </c>
      <c r="Q987" s="58">
        <f t="shared" si="160"/>
        <v>985</v>
      </c>
      <c r="R987" s="228" t="str">
        <f t="shared" si="157"/>
        <v>Nợ HP</v>
      </c>
    </row>
    <row r="988" spans="1:18" ht="24.75" customHeight="1">
      <c r="A988" s="54">
        <f t="shared" si="158"/>
        <v>986</v>
      </c>
      <c r="B988" s="16" t="str">
        <f t="shared" si="161"/>
        <v>954</v>
      </c>
      <c r="C988" s="54">
        <f t="shared" si="159"/>
        <v>954</v>
      </c>
      <c r="D988" s="10"/>
      <c r="E988" s="17"/>
      <c r="F988" s="18"/>
      <c r="G988" s="14"/>
      <c r="H988" s="70"/>
      <c r="I988" s="71"/>
      <c r="J988" s="72"/>
      <c r="K988" s="15" t="str">
        <f t="shared" si="162"/>
        <v/>
      </c>
      <c r="L988" s="57">
        <f t="shared" si="154"/>
        <v>0</v>
      </c>
      <c r="M988" s="79"/>
      <c r="N988" s="58" t="str">
        <f t="shared" si="153"/>
        <v/>
      </c>
      <c r="O988" s="190" t="str">
        <f t="shared" si="155"/>
        <v>Nợ HP</v>
      </c>
      <c r="P988" s="62" t="str">
        <f t="shared" si="156"/>
        <v>Nợ HP</v>
      </c>
      <c r="Q988" s="58">
        <f t="shared" si="160"/>
        <v>986</v>
      </c>
      <c r="R988" s="228" t="str">
        <f t="shared" si="157"/>
        <v>Nợ HP</v>
      </c>
    </row>
    <row r="989" spans="1:18" ht="24.75" customHeight="1">
      <c r="A989" s="54">
        <f t="shared" si="158"/>
        <v>987</v>
      </c>
      <c r="B989" s="16" t="str">
        <f t="shared" si="161"/>
        <v>955</v>
      </c>
      <c r="C989" s="54">
        <f t="shared" si="159"/>
        <v>955</v>
      </c>
      <c r="D989" s="10"/>
      <c r="E989" s="17"/>
      <c r="F989" s="18"/>
      <c r="G989" s="14"/>
      <c r="H989" s="70"/>
      <c r="I989" s="71"/>
      <c r="J989" s="72"/>
      <c r="K989" s="15" t="str">
        <f t="shared" si="162"/>
        <v/>
      </c>
      <c r="L989" s="57">
        <f t="shared" si="154"/>
        <v>0</v>
      </c>
      <c r="M989" s="79"/>
      <c r="N989" s="58" t="str">
        <f t="shared" si="153"/>
        <v/>
      </c>
      <c r="O989" s="190" t="str">
        <f t="shared" si="155"/>
        <v>Nợ HP</v>
      </c>
      <c r="P989" s="62" t="str">
        <f t="shared" si="156"/>
        <v>Nợ HP</v>
      </c>
      <c r="Q989" s="58">
        <f t="shared" si="160"/>
        <v>987</v>
      </c>
      <c r="R989" s="228" t="str">
        <f t="shared" si="157"/>
        <v>Nợ HP</v>
      </c>
    </row>
    <row r="990" spans="1:18" ht="24.75" customHeight="1">
      <c r="A990" s="54">
        <f t="shared" si="158"/>
        <v>988</v>
      </c>
      <c r="B990" s="16" t="str">
        <f t="shared" si="161"/>
        <v>956</v>
      </c>
      <c r="C990" s="54">
        <f t="shared" si="159"/>
        <v>956</v>
      </c>
      <c r="D990" s="10"/>
      <c r="E990" s="17"/>
      <c r="F990" s="18"/>
      <c r="G990" s="14"/>
      <c r="H990" s="70"/>
      <c r="I990" s="71"/>
      <c r="J990" s="72"/>
      <c r="K990" s="15" t="str">
        <f t="shared" si="162"/>
        <v/>
      </c>
      <c r="L990" s="57">
        <f t="shared" si="154"/>
        <v>0</v>
      </c>
      <c r="M990" s="79"/>
      <c r="N990" s="58" t="str">
        <f t="shared" si="153"/>
        <v/>
      </c>
      <c r="O990" s="190" t="str">
        <f t="shared" si="155"/>
        <v>Nợ HP</v>
      </c>
      <c r="P990" s="62" t="str">
        <f t="shared" si="156"/>
        <v>Nợ HP</v>
      </c>
      <c r="Q990" s="58">
        <f t="shared" si="160"/>
        <v>988</v>
      </c>
      <c r="R990" s="228" t="str">
        <f t="shared" si="157"/>
        <v>Nợ HP</v>
      </c>
    </row>
    <row r="991" spans="1:18" ht="24.75" customHeight="1">
      <c r="A991" s="54">
        <f t="shared" si="158"/>
        <v>989</v>
      </c>
      <c r="B991" s="16" t="str">
        <f t="shared" si="161"/>
        <v>957</v>
      </c>
      <c r="C991" s="54">
        <f t="shared" si="159"/>
        <v>957</v>
      </c>
      <c r="D991" s="10"/>
      <c r="E991" s="17"/>
      <c r="F991" s="18"/>
      <c r="G991" s="14"/>
      <c r="H991" s="70"/>
      <c r="I991" s="71"/>
      <c r="J991" s="72"/>
      <c r="K991" s="15" t="str">
        <f t="shared" si="162"/>
        <v/>
      </c>
      <c r="L991" s="57">
        <f t="shared" si="154"/>
        <v>0</v>
      </c>
      <c r="M991" s="79"/>
      <c r="N991" s="58" t="str">
        <f t="shared" si="153"/>
        <v/>
      </c>
      <c r="O991" s="190" t="str">
        <f t="shared" si="155"/>
        <v>Nợ HP</v>
      </c>
      <c r="P991" s="62" t="str">
        <f t="shared" si="156"/>
        <v>Nợ HP</v>
      </c>
      <c r="Q991" s="58">
        <f t="shared" si="160"/>
        <v>989</v>
      </c>
      <c r="R991" s="228" t="str">
        <f t="shared" si="157"/>
        <v>Nợ HP</v>
      </c>
    </row>
    <row r="992" spans="1:18" ht="24.75" customHeight="1">
      <c r="A992" s="54">
        <f t="shared" si="158"/>
        <v>990</v>
      </c>
      <c r="B992" s="16" t="str">
        <f t="shared" si="161"/>
        <v>958</v>
      </c>
      <c r="C992" s="54">
        <f t="shared" si="159"/>
        <v>958</v>
      </c>
      <c r="D992" s="10"/>
      <c r="E992" s="17"/>
      <c r="F992" s="18"/>
      <c r="G992" s="14"/>
      <c r="H992" s="70"/>
      <c r="I992" s="71"/>
      <c r="J992" s="72"/>
      <c r="K992" s="15" t="str">
        <f t="shared" si="162"/>
        <v/>
      </c>
      <c r="L992" s="57">
        <f t="shared" si="154"/>
        <v>0</v>
      </c>
      <c r="M992" s="79"/>
      <c r="N992" s="58" t="str">
        <f t="shared" si="153"/>
        <v/>
      </c>
      <c r="O992" s="190" t="str">
        <f t="shared" si="155"/>
        <v>Nợ HP</v>
      </c>
      <c r="P992" s="62" t="str">
        <f t="shared" si="156"/>
        <v>Nợ HP</v>
      </c>
      <c r="Q992" s="58">
        <f t="shared" si="160"/>
        <v>990</v>
      </c>
      <c r="R992" s="228" t="str">
        <f t="shared" si="157"/>
        <v>Nợ HP</v>
      </c>
    </row>
    <row r="993" spans="1:18" ht="24.75" customHeight="1">
      <c r="A993" s="54">
        <f t="shared" si="158"/>
        <v>991</v>
      </c>
      <c r="B993" s="16" t="str">
        <f t="shared" si="161"/>
        <v>959</v>
      </c>
      <c r="C993" s="54">
        <f t="shared" si="159"/>
        <v>959</v>
      </c>
      <c r="D993" s="10"/>
      <c r="E993" s="17"/>
      <c r="F993" s="18"/>
      <c r="G993" s="14"/>
      <c r="H993" s="70"/>
      <c r="I993" s="71"/>
      <c r="J993" s="72"/>
      <c r="K993" s="15" t="str">
        <f t="shared" si="162"/>
        <v/>
      </c>
      <c r="L993" s="57">
        <f t="shared" si="154"/>
        <v>0</v>
      </c>
      <c r="M993" s="79"/>
      <c r="N993" s="58" t="str">
        <f t="shared" si="153"/>
        <v/>
      </c>
      <c r="O993" s="190" t="str">
        <f t="shared" si="155"/>
        <v>Nợ HP</v>
      </c>
      <c r="P993" s="62" t="str">
        <f t="shared" si="156"/>
        <v>Nợ HP</v>
      </c>
      <c r="Q993" s="58">
        <f t="shared" si="160"/>
        <v>991</v>
      </c>
      <c r="R993" s="228" t="str">
        <f t="shared" si="157"/>
        <v>Nợ HP</v>
      </c>
    </row>
    <row r="994" spans="1:18" ht="24.75" customHeight="1">
      <c r="A994" s="54">
        <f t="shared" si="158"/>
        <v>992</v>
      </c>
      <c r="B994" s="16" t="str">
        <f t="shared" si="161"/>
        <v>960</v>
      </c>
      <c r="C994" s="54">
        <f t="shared" si="159"/>
        <v>960</v>
      </c>
      <c r="D994" s="10"/>
      <c r="E994" s="17"/>
      <c r="F994" s="18"/>
      <c r="G994" s="14"/>
      <c r="H994" s="70"/>
      <c r="I994" s="71"/>
      <c r="J994" s="72"/>
      <c r="K994" s="15" t="str">
        <f t="shared" si="162"/>
        <v/>
      </c>
      <c r="L994" s="57">
        <f t="shared" si="154"/>
        <v>0</v>
      </c>
      <c r="M994" s="79"/>
      <c r="N994" s="58" t="str">
        <f t="shared" si="153"/>
        <v/>
      </c>
      <c r="O994" s="190" t="str">
        <f t="shared" si="155"/>
        <v>Nợ HP</v>
      </c>
      <c r="P994" s="62" t="str">
        <f t="shared" si="156"/>
        <v>Nợ HP</v>
      </c>
      <c r="Q994" s="58">
        <f t="shared" si="160"/>
        <v>992</v>
      </c>
      <c r="R994" s="228" t="str">
        <f t="shared" si="157"/>
        <v>Nợ HP</v>
      </c>
    </row>
    <row r="995" spans="1:18" ht="24.75" customHeight="1">
      <c r="A995" s="54">
        <f t="shared" si="158"/>
        <v>993</v>
      </c>
      <c r="B995" s="16" t="str">
        <f t="shared" si="161"/>
        <v>961</v>
      </c>
      <c r="C995" s="54">
        <f t="shared" si="159"/>
        <v>961</v>
      </c>
      <c r="D995" s="10"/>
      <c r="E995" s="17"/>
      <c r="F995" s="18"/>
      <c r="G995" s="14"/>
      <c r="H995" s="70"/>
      <c r="I995" s="71"/>
      <c r="J995" s="72"/>
      <c r="K995" s="15" t="str">
        <f t="shared" si="162"/>
        <v/>
      </c>
      <c r="L995" s="57">
        <f t="shared" si="154"/>
        <v>0</v>
      </c>
      <c r="M995" s="79"/>
      <c r="N995" s="58" t="str">
        <f t="shared" si="153"/>
        <v/>
      </c>
      <c r="O995" s="190" t="str">
        <f t="shared" si="155"/>
        <v>Nợ HP</v>
      </c>
      <c r="P995" s="62" t="str">
        <f t="shared" si="156"/>
        <v>Nợ HP</v>
      </c>
      <c r="Q995" s="58">
        <f t="shared" si="160"/>
        <v>993</v>
      </c>
      <c r="R995" s="228" t="str">
        <f t="shared" si="157"/>
        <v>Nợ HP</v>
      </c>
    </row>
    <row r="996" spans="1:18" ht="24.75" customHeight="1">
      <c r="A996" s="54">
        <f t="shared" si="158"/>
        <v>994</v>
      </c>
      <c r="B996" s="16" t="str">
        <f t="shared" si="161"/>
        <v>962</v>
      </c>
      <c r="C996" s="54">
        <f t="shared" si="159"/>
        <v>962</v>
      </c>
      <c r="D996" s="10"/>
      <c r="E996" s="17"/>
      <c r="F996" s="18"/>
      <c r="G996" s="14"/>
      <c r="H996" s="70"/>
      <c r="I996" s="71"/>
      <c r="J996" s="72"/>
      <c r="K996" s="15" t="str">
        <f t="shared" si="162"/>
        <v/>
      </c>
      <c r="L996" s="57">
        <f t="shared" si="154"/>
        <v>0</v>
      </c>
      <c r="M996" s="79"/>
      <c r="N996" s="58" t="str">
        <f t="shared" si="153"/>
        <v/>
      </c>
      <c r="O996" s="190" t="str">
        <f t="shared" si="155"/>
        <v>Nợ HP</v>
      </c>
      <c r="P996" s="62" t="str">
        <f t="shared" si="156"/>
        <v>Nợ HP</v>
      </c>
      <c r="Q996" s="58">
        <f t="shared" si="160"/>
        <v>994</v>
      </c>
      <c r="R996" s="228" t="str">
        <f t="shared" si="157"/>
        <v>Nợ HP</v>
      </c>
    </row>
    <row r="997" spans="1:18" ht="24.75" customHeight="1">
      <c r="A997" s="54">
        <f t="shared" si="158"/>
        <v>995</v>
      </c>
      <c r="B997" s="16" t="str">
        <f t="shared" si="161"/>
        <v>963</v>
      </c>
      <c r="C997" s="54">
        <f t="shared" si="159"/>
        <v>963</v>
      </c>
      <c r="D997" s="10"/>
      <c r="E997" s="17"/>
      <c r="F997" s="18"/>
      <c r="G997" s="14"/>
      <c r="H997" s="70"/>
      <c r="I997" s="71"/>
      <c r="J997" s="72"/>
      <c r="K997" s="15" t="str">
        <f t="shared" si="162"/>
        <v/>
      </c>
      <c r="L997" s="57">
        <f t="shared" si="154"/>
        <v>0</v>
      </c>
      <c r="M997" s="79"/>
      <c r="N997" s="58" t="str">
        <f t="shared" si="153"/>
        <v/>
      </c>
      <c r="O997" s="190" t="str">
        <f t="shared" si="155"/>
        <v>Nợ HP</v>
      </c>
      <c r="P997" s="62" t="str">
        <f t="shared" si="156"/>
        <v>Nợ HP</v>
      </c>
      <c r="Q997" s="58">
        <f t="shared" si="160"/>
        <v>995</v>
      </c>
      <c r="R997" s="228" t="str">
        <f t="shared" si="157"/>
        <v>Nợ HP</v>
      </c>
    </row>
    <row r="998" spans="1:18" ht="24.75" customHeight="1">
      <c r="A998" s="54">
        <f t="shared" si="158"/>
        <v>996</v>
      </c>
      <c r="B998" s="16" t="str">
        <f t="shared" si="161"/>
        <v>964</v>
      </c>
      <c r="C998" s="54">
        <f t="shared" si="159"/>
        <v>964</v>
      </c>
      <c r="D998" s="10"/>
      <c r="E998" s="17"/>
      <c r="F998" s="18"/>
      <c r="G998" s="14"/>
      <c r="H998" s="70"/>
      <c r="I998" s="71"/>
      <c r="J998" s="72"/>
      <c r="K998" s="15" t="str">
        <f t="shared" si="162"/>
        <v/>
      </c>
      <c r="L998" s="57">
        <f t="shared" si="154"/>
        <v>0</v>
      </c>
      <c r="M998" s="79"/>
      <c r="N998" s="58" t="str">
        <f t="shared" si="153"/>
        <v/>
      </c>
      <c r="O998" s="190" t="str">
        <f t="shared" si="155"/>
        <v>Nợ HP</v>
      </c>
      <c r="P998" s="62" t="str">
        <f t="shared" si="156"/>
        <v>Nợ HP</v>
      </c>
      <c r="Q998" s="58">
        <f t="shared" si="160"/>
        <v>996</v>
      </c>
      <c r="R998" s="228" t="str">
        <f t="shared" si="157"/>
        <v>Nợ HP</v>
      </c>
    </row>
    <row r="999" spans="1:18" ht="24.75" customHeight="1">
      <c r="A999" s="54">
        <f t="shared" si="158"/>
        <v>997</v>
      </c>
      <c r="B999" s="16" t="str">
        <f t="shared" si="161"/>
        <v>965</v>
      </c>
      <c r="C999" s="54">
        <f t="shared" si="159"/>
        <v>965</v>
      </c>
      <c r="D999" s="10"/>
      <c r="E999" s="17"/>
      <c r="F999" s="18"/>
      <c r="G999" s="14"/>
      <c r="H999" s="70"/>
      <c r="I999" s="71"/>
      <c r="J999" s="72"/>
      <c r="K999" s="15" t="str">
        <f t="shared" si="162"/>
        <v/>
      </c>
      <c r="L999" s="57">
        <f t="shared" si="154"/>
        <v>0</v>
      </c>
      <c r="M999" s="79"/>
      <c r="N999" s="58" t="str">
        <f t="shared" si="153"/>
        <v/>
      </c>
      <c r="O999" s="190" t="str">
        <f t="shared" si="155"/>
        <v>Nợ HP</v>
      </c>
      <c r="P999" s="62" t="str">
        <f t="shared" si="156"/>
        <v>Nợ HP</v>
      </c>
      <c r="Q999" s="58">
        <f t="shared" si="160"/>
        <v>997</v>
      </c>
      <c r="R999" s="228" t="str">
        <f t="shared" si="157"/>
        <v>Nợ HP</v>
      </c>
    </row>
    <row r="1000" spans="1:18" ht="24.75" customHeight="1">
      <c r="A1000" s="54">
        <f t="shared" si="158"/>
        <v>998</v>
      </c>
      <c r="B1000" s="16" t="str">
        <f t="shared" si="161"/>
        <v>966</v>
      </c>
      <c r="C1000" s="54">
        <f t="shared" si="159"/>
        <v>966</v>
      </c>
      <c r="D1000" s="10"/>
      <c r="E1000" s="17"/>
      <c r="F1000" s="18"/>
      <c r="G1000" s="14"/>
      <c r="H1000" s="70"/>
      <c r="I1000" s="71"/>
      <c r="J1000" s="72"/>
      <c r="K1000" s="15" t="str">
        <f t="shared" si="162"/>
        <v/>
      </c>
      <c r="L1000" s="57">
        <f t="shared" si="154"/>
        <v>0</v>
      </c>
      <c r="M1000" s="79"/>
      <c r="N1000" s="58" t="str">
        <f t="shared" si="153"/>
        <v/>
      </c>
      <c r="O1000" s="190" t="str">
        <f t="shared" si="155"/>
        <v>Nợ HP</v>
      </c>
      <c r="P1000" s="62" t="str">
        <f t="shared" si="156"/>
        <v>Nợ HP</v>
      </c>
      <c r="Q1000" s="58">
        <f t="shared" si="160"/>
        <v>998</v>
      </c>
      <c r="R1000" s="228" t="str">
        <f t="shared" si="157"/>
        <v>Nợ HP</v>
      </c>
    </row>
    <row r="1001" spans="1:18" ht="24.75" customHeight="1">
      <c r="A1001" s="54">
        <f t="shared" si="158"/>
        <v>999</v>
      </c>
      <c r="B1001" s="16" t="str">
        <f t="shared" si="161"/>
        <v>967</v>
      </c>
      <c r="C1001" s="54">
        <f t="shared" si="159"/>
        <v>967</v>
      </c>
      <c r="D1001" s="10"/>
      <c r="E1001" s="17"/>
      <c r="F1001" s="18"/>
      <c r="G1001" s="14"/>
      <c r="H1001" s="70"/>
      <c r="I1001" s="71"/>
      <c r="J1001" s="72"/>
      <c r="K1001" s="15" t="str">
        <f t="shared" si="162"/>
        <v/>
      </c>
      <c r="L1001" s="57">
        <f t="shared" si="154"/>
        <v>0</v>
      </c>
      <c r="M1001" s="79"/>
      <c r="N1001" s="58" t="str">
        <f t="shared" si="153"/>
        <v/>
      </c>
      <c r="O1001" s="190" t="str">
        <f t="shared" si="155"/>
        <v>Nợ HP</v>
      </c>
      <c r="P1001" s="62" t="str">
        <f t="shared" si="156"/>
        <v>Nợ HP</v>
      </c>
      <c r="Q1001" s="58">
        <f t="shared" si="160"/>
        <v>999</v>
      </c>
      <c r="R1001" s="228" t="str">
        <f t="shared" si="157"/>
        <v>Nợ HP</v>
      </c>
    </row>
    <row r="1002" spans="1:18" ht="24.75" customHeight="1">
      <c r="A1002" s="54">
        <f t="shared" si="158"/>
        <v>1000</v>
      </c>
      <c r="B1002" s="16" t="str">
        <f t="shared" si="161"/>
        <v>968</v>
      </c>
      <c r="C1002" s="54">
        <f t="shared" si="159"/>
        <v>968</v>
      </c>
      <c r="D1002" s="10"/>
      <c r="E1002" s="17"/>
      <c r="F1002" s="18"/>
      <c r="G1002" s="14"/>
      <c r="H1002" s="70"/>
      <c r="I1002" s="71"/>
      <c r="J1002" s="72"/>
      <c r="K1002" s="15" t="str">
        <f t="shared" si="162"/>
        <v/>
      </c>
      <c r="L1002" s="57">
        <f t="shared" si="154"/>
        <v>0</v>
      </c>
      <c r="M1002" s="79"/>
      <c r="N1002" s="58" t="str">
        <f t="shared" si="153"/>
        <v/>
      </c>
      <c r="O1002" s="190" t="str">
        <f t="shared" si="155"/>
        <v>Nợ HP</v>
      </c>
      <c r="P1002" s="62" t="str">
        <f t="shared" si="156"/>
        <v>Nợ HP</v>
      </c>
      <c r="Q1002" s="58">
        <f t="shared" si="160"/>
        <v>1000</v>
      </c>
      <c r="R1002" s="228" t="str">
        <f t="shared" si="157"/>
        <v>Nợ HP</v>
      </c>
    </row>
    <row r="1003" spans="1:18" ht="24.75" customHeight="1">
      <c r="A1003" s="54">
        <f t="shared" si="158"/>
        <v>1001</v>
      </c>
      <c r="B1003" s="16" t="str">
        <f t="shared" si="161"/>
        <v>969</v>
      </c>
      <c r="C1003" s="54">
        <f t="shared" si="159"/>
        <v>969</v>
      </c>
      <c r="D1003" s="10"/>
      <c r="E1003" s="17"/>
      <c r="F1003" s="18"/>
      <c r="G1003" s="14"/>
      <c r="H1003" s="70"/>
      <c r="I1003" s="71"/>
      <c r="J1003" s="72"/>
      <c r="K1003" s="15" t="str">
        <f t="shared" si="162"/>
        <v/>
      </c>
      <c r="L1003" s="57">
        <f t="shared" si="154"/>
        <v>0</v>
      </c>
      <c r="M1003" s="79"/>
      <c r="N1003" s="58" t="str">
        <f t="shared" si="153"/>
        <v/>
      </c>
      <c r="O1003" s="190" t="str">
        <f t="shared" si="155"/>
        <v>Nợ HP</v>
      </c>
      <c r="P1003" s="62" t="str">
        <f t="shared" si="156"/>
        <v>Nợ HP</v>
      </c>
      <c r="Q1003" s="58">
        <f t="shared" si="160"/>
        <v>1001</v>
      </c>
      <c r="R1003" s="228" t="str">
        <f t="shared" si="157"/>
        <v>Nợ HP</v>
      </c>
    </row>
    <row r="1004" spans="1:18" ht="24.75" customHeight="1">
      <c r="A1004" s="54">
        <f t="shared" si="158"/>
        <v>1002</v>
      </c>
      <c r="B1004" s="16" t="str">
        <f t="shared" si="161"/>
        <v>970</v>
      </c>
      <c r="C1004" s="54">
        <f t="shared" si="159"/>
        <v>970</v>
      </c>
      <c r="D1004" s="10"/>
      <c r="E1004" s="17"/>
      <c r="F1004" s="18"/>
      <c r="G1004" s="14"/>
      <c r="H1004" s="70"/>
      <c r="I1004" s="71"/>
      <c r="J1004" s="72"/>
      <c r="K1004" s="15" t="str">
        <f>I1004&amp;J1004</f>
        <v/>
      </c>
      <c r="L1004" s="57">
        <f t="shared" si="154"/>
        <v>0</v>
      </c>
      <c r="M1004" s="79"/>
      <c r="N1004" s="58" t="str">
        <f t="shared" si="153"/>
        <v/>
      </c>
      <c r="O1004" s="190" t="str">
        <f t="shared" si="155"/>
        <v>Nợ HP</v>
      </c>
      <c r="P1004" s="62" t="str">
        <f t="shared" si="156"/>
        <v>Nợ HP</v>
      </c>
      <c r="Q1004" s="58">
        <f t="shared" si="160"/>
        <v>1002</v>
      </c>
      <c r="R1004" s="228" t="str">
        <f t="shared" si="157"/>
        <v>Nợ HP</v>
      </c>
    </row>
    <row r="1005" spans="1:18" ht="24.75" customHeight="1">
      <c r="A1005" s="54">
        <f t="shared" si="158"/>
        <v>1003</v>
      </c>
      <c r="B1005" s="16" t="str">
        <f t="shared" si="161"/>
        <v>971</v>
      </c>
      <c r="C1005" s="54">
        <f t="shared" si="159"/>
        <v>971</v>
      </c>
      <c r="D1005" s="10"/>
      <c r="E1005" s="17"/>
      <c r="F1005" s="18"/>
      <c r="G1005" s="14"/>
      <c r="H1005" s="70"/>
      <c r="I1005" s="71"/>
      <c r="J1005" s="72"/>
      <c r="K1005" s="15" t="str">
        <f>I1005&amp;J1005</f>
        <v/>
      </c>
      <c r="L1005" s="57">
        <f t="shared" si="154"/>
        <v>0</v>
      </c>
      <c r="M1005" s="79"/>
      <c r="N1005" s="58" t="str">
        <f t="shared" si="153"/>
        <v/>
      </c>
      <c r="O1005" s="190" t="str">
        <f t="shared" si="155"/>
        <v>Nợ HP</v>
      </c>
      <c r="P1005" s="62" t="str">
        <f t="shared" si="156"/>
        <v>Nợ HP</v>
      </c>
      <c r="Q1005" s="58">
        <f t="shared" si="160"/>
        <v>1003</v>
      </c>
      <c r="R1005" s="228" t="str">
        <f t="shared" si="157"/>
        <v>Nợ HP</v>
      </c>
    </row>
    <row r="1006" spans="1:18" ht="24.75" customHeight="1">
      <c r="A1006" s="54">
        <f t="shared" si="158"/>
        <v>1004</v>
      </c>
      <c r="B1006" s="16" t="str">
        <f t="shared" si="161"/>
        <v>972</v>
      </c>
      <c r="C1006" s="54">
        <f t="shared" si="159"/>
        <v>972</v>
      </c>
      <c r="D1006" s="10"/>
      <c r="E1006" s="17"/>
      <c r="F1006" s="18"/>
      <c r="G1006" s="14"/>
      <c r="H1006" s="70"/>
      <c r="I1006" s="71"/>
      <c r="J1006" s="72"/>
      <c r="K1006" s="15" t="str">
        <f>I1006&amp;J1006</f>
        <v/>
      </c>
      <c r="L1006" s="57">
        <f t="shared" si="154"/>
        <v>0</v>
      </c>
      <c r="M1006" s="79"/>
      <c r="N1006" s="58" t="str">
        <f t="shared" si="153"/>
        <v/>
      </c>
      <c r="O1006" s="190" t="str">
        <f t="shared" si="155"/>
        <v>Nợ HP</v>
      </c>
      <c r="P1006" s="62" t="str">
        <f t="shared" si="156"/>
        <v>Nợ HP</v>
      </c>
      <c r="Q1006" s="58">
        <f t="shared" si="160"/>
        <v>1004</v>
      </c>
      <c r="R1006" s="228" t="str">
        <f t="shared" si="157"/>
        <v>Nợ HP</v>
      </c>
    </row>
    <row r="1007" spans="1:18" ht="24.75" customHeight="1">
      <c r="A1007" s="54">
        <f t="shared" si="158"/>
        <v>1005</v>
      </c>
      <c r="B1007" s="16" t="str">
        <f t="shared" si="161"/>
        <v>973</v>
      </c>
      <c r="C1007" s="54">
        <f t="shared" si="159"/>
        <v>973</v>
      </c>
      <c r="D1007" s="10"/>
      <c r="E1007" s="17"/>
      <c r="F1007" s="18"/>
      <c r="G1007" s="14"/>
      <c r="H1007" s="70"/>
      <c r="I1007" s="71"/>
      <c r="J1007" s="72"/>
      <c r="K1007" s="15" t="str">
        <f>I1007&amp;J1007</f>
        <v/>
      </c>
      <c r="L1007" s="57">
        <f t="shared" si="154"/>
        <v>0</v>
      </c>
      <c r="M1007" s="79"/>
      <c r="N1007" s="58" t="str">
        <f t="shared" si="153"/>
        <v/>
      </c>
      <c r="O1007" s="190" t="str">
        <f t="shared" si="155"/>
        <v>Nợ HP</v>
      </c>
      <c r="P1007" s="62" t="str">
        <f t="shared" si="156"/>
        <v>Nợ HP</v>
      </c>
      <c r="Q1007" s="58">
        <f t="shared" si="160"/>
        <v>1005</v>
      </c>
      <c r="R1007" s="228" t="str">
        <f t="shared" si="157"/>
        <v>Nợ HP</v>
      </c>
    </row>
    <row r="1008" spans="1:18" ht="24.75" customHeight="1">
      <c r="A1008" s="54">
        <f t="shared" si="158"/>
        <v>1006</v>
      </c>
      <c r="B1008" s="16" t="str">
        <f t="shared" si="161"/>
        <v>974</v>
      </c>
      <c r="C1008" s="54">
        <f t="shared" si="159"/>
        <v>974</v>
      </c>
      <c r="D1008" s="10"/>
      <c r="E1008" s="17"/>
      <c r="F1008" s="18"/>
      <c r="G1008" s="14"/>
      <c r="H1008" s="70"/>
      <c r="I1008" s="71"/>
      <c r="J1008" s="72"/>
      <c r="K1008" s="15" t="str">
        <f t="shared" si="162"/>
        <v/>
      </c>
      <c r="L1008" s="57">
        <f t="shared" si="154"/>
        <v>0</v>
      </c>
      <c r="M1008" s="79"/>
      <c r="N1008" s="58" t="str">
        <f t="shared" si="153"/>
        <v/>
      </c>
      <c r="O1008" s="190" t="str">
        <f t="shared" si="155"/>
        <v>Nợ HP</v>
      </c>
      <c r="P1008" s="62" t="str">
        <f t="shared" si="156"/>
        <v>Nợ HP</v>
      </c>
      <c r="Q1008" s="58">
        <f t="shared" si="160"/>
        <v>1006</v>
      </c>
      <c r="R1008" s="228" t="str">
        <f t="shared" si="157"/>
        <v>Nợ HP</v>
      </c>
    </row>
    <row r="1009" spans="1:18" ht="24.75" customHeight="1">
      <c r="A1009" s="54">
        <f t="shared" si="158"/>
        <v>1007</v>
      </c>
      <c r="B1009" s="16" t="str">
        <f t="shared" si="161"/>
        <v>975</v>
      </c>
      <c r="C1009" s="54">
        <f t="shared" si="159"/>
        <v>975</v>
      </c>
      <c r="D1009" s="10"/>
      <c r="E1009" s="17"/>
      <c r="F1009" s="18"/>
      <c r="G1009" s="14"/>
      <c r="H1009" s="70"/>
      <c r="I1009" s="71"/>
      <c r="J1009" s="72"/>
      <c r="K1009" s="15" t="str">
        <f t="shared" si="162"/>
        <v/>
      </c>
      <c r="L1009" s="57">
        <f t="shared" si="154"/>
        <v>0</v>
      </c>
      <c r="M1009" s="79"/>
      <c r="N1009" s="58" t="str">
        <f t="shared" si="153"/>
        <v/>
      </c>
      <c r="O1009" s="190" t="str">
        <f t="shared" si="155"/>
        <v>Nợ HP</v>
      </c>
      <c r="P1009" s="62" t="str">
        <f t="shared" si="156"/>
        <v>Nợ HP</v>
      </c>
      <c r="Q1009" s="58">
        <f t="shared" si="160"/>
        <v>1007</v>
      </c>
      <c r="R1009" s="228" t="str">
        <f t="shared" si="157"/>
        <v>Nợ HP</v>
      </c>
    </row>
    <row r="1010" spans="1:18" ht="24.75" customHeight="1">
      <c r="A1010" s="54">
        <f t="shared" si="158"/>
        <v>1008</v>
      </c>
      <c r="B1010" s="16" t="str">
        <f t="shared" si="161"/>
        <v>976</v>
      </c>
      <c r="C1010" s="54">
        <f t="shared" si="159"/>
        <v>976</v>
      </c>
      <c r="D1010" s="10"/>
      <c r="E1010" s="17"/>
      <c r="F1010" s="18"/>
      <c r="G1010" s="14"/>
      <c r="H1010" s="70"/>
      <c r="I1010" s="71"/>
      <c r="J1010" s="72"/>
      <c r="K1010" s="15" t="str">
        <f t="shared" si="162"/>
        <v/>
      </c>
      <c r="L1010" s="57">
        <f t="shared" si="154"/>
        <v>0</v>
      </c>
      <c r="M1010" s="79"/>
      <c r="N1010" s="58" t="str">
        <f t="shared" si="153"/>
        <v/>
      </c>
      <c r="O1010" s="190" t="str">
        <f t="shared" si="155"/>
        <v>Nợ HP</v>
      </c>
      <c r="P1010" s="62" t="str">
        <f t="shared" si="156"/>
        <v>Nợ HP</v>
      </c>
      <c r="Q1010" s="58">
        <f t="shared" si="160"/>
        <v>1008</v>
      </c>
      <c r="R1010" s="228" t="str">
        <f t="shared" si="157"/>
        <v>Nợ HP</v>
      </c>
    </row>
    <row r="1011" spans="1:18" ht="24.75" customHeight="1">
      <c r="A1011" s="54">
        <f t="shared" si="158"/>
        <v>1009</v>
      </c>
      <c r="B1011" s="16" t="str">
        <f t="shared" si="161"/>
        <v>977</v>
      </c>
      <c r="C1011" s="54">
        <f t="shared" si="159"/>
        <v>977</v>
      </c>
      <c r="D1011" s="10"/>
      <c r="E1011" s="17"/>
      <c r="F1011" s="18"/>
      <c r="G1011" s="14"/>
      <c r="H1011" s="70"/>
      <c r="I1011" s="71"/>
      <c r="J1011" s="72"/>
      <c r="K1011" s="15" t="str">
        <f t="shared" si="162"/>
        <v/>
      </c>
      <c r="L1011" s="57">
        <f t="shared" si="154"/>
        <v>0</v>
      </c>
      <c r="M1011" s="79"/>
      <c r="N1011" s="58" t="str">
        <f t="shared" si="153"/>
        <v/>
      </c>
      <c r="O1011" s="190" t="str">
        <f t="shared" si="155"/>
        <v>Nợ HP</v>
      </c>
      <c r="P1011" s="62" t="str">
        <f t="shared" si="156"/>
        <v>Nợ HP</v>
      </c>
      <c r="Q1011" s="58">
        <f t="shared" si="160"/>
        <v>1009</v>
      </c>
      <c r="R1011" s="228" t="str">
        <f t="shared" si="157"/>
        <v>Nợ HP</v>
      </c>
    </row>
    <row r="1012" spans="1:18" ht="24.75" customHeight="1">
      <c r="A1012" s="54">
        <f t="shared" si="158"/>
        <v>1010</v>
      </c>
      <c r="B1012" s="16" t="str">
        <f t="shared" si="161"/>
        <v>978</v>
      </c>
      <c r="C1012" s="54">
        <f t="shared" si="159"/>
        <v>978</v>
      </c>
      <c r="D1012" s="10"/>
      <c r="E1012" s="17"/>
      <c r="F1012" s="18"/>
      <c r="G1012" s="14"/>
      <c r="H1012" s="70"/>
      <c r="I1012" s="71"/>
      <c r="J1012" s="72"/>
      <c r="K1012" s="15" t="str">
        <f t="shared" si="162"/>
        <v/>
      </c>
      <c r="L1012" s="57">
        <f t="shared" si="154"/>
        <v>0</v>
      </c>
      <c r="M1012" s="79"/>
      <c r="N1012" s="58" t="str">
        <f t="shared" si="153"/>
        <v/>
      </c>
      <c r="O1012" s="190" t="str">
        <f t="shared" si="155"/>
        <v>Nợ HP</v>
      </c>
      <c r="P1012" s="62" t="str">
        <f t="shared" si="156"/>
        <v>Nợ HP</v>
      </c>
      <c r="Q1012" s="58">
        <f t="shared" si="160"/>
        <v>1010</v>
      </c>
      <c r="R1012" s="228" t="str">
        <f t="shared" si="157"/>
        <v>Nợ HP</v>
      </c>
    </row>
    <row r="1013" spans="1:18" ht="24.75" customHeight="1">
      <c r="A1013" s="54">
        <f t="shared" si="158"/>
        <v>1011</v>
      </c>
      <c r="B1013" s="16" t="str">
        <f t="shared" si="161"/>
        <v>979</v>
      </c>
      <c r="C1013" s="54">
        <f t="shared" si="159"/>
        <v>979</v>
      </c>
      <c r="D1013" s="10"/>
      <c r="E1013" s="17"/>
      <c r="F1013" s="18"/>
      <c r="G1013" s="14"/>
      <c r="H1013" s="70"/>
      <c r="I1013" s="71"/>
      <c r="J1013" s="72"/>
      <c r="K1013" s="15" t="str">
        <f t="shared" si="162"/>
        <v/>
      </c>
      <c r="L1013" s="57">
        <f t="shared" si="154"/>
        <v>0</v>
      </c>
      <c r="M1013" s="79"/>
      <c r="N1013" s="58" t="str">
        <f t="shared" si="153"/>
        <v/>
      </c>
      <c r="O1013" s="190" t="str">
        <f t="shared" si="155"/>
        <v>Nợ HP</v>
      </c>
      <c r="P1013" s="62" t="str">
        <f t="shared" si="156"/>
        <v>Nợ HP</v>
      </c>
      <c r="Q1013" s="58">
        <f t="shared" si="160"/>
        <v>1011</v>
      </c>
      <c r="R1013" s="228" t="str">
        <f t="shared" si="157"/>
        <v>Nợ HP</v>
      </c>
    </row>
    <row r="1014" spans="1:18" ht="24.75" customHeight="1">
      <c r="A1014" s="54">
        <f t="shared" si="158"/>
        <v>1012</v>
      </c>
      <c r="B1014" s="16" t="str">
        <f t="shared" si="161"/>
        <v>980</v>
      </c>
      <c r="C1014" s="54">
        <f t="shared" si="159"/>
        <v>980</v>
      </c>
      <c r="D1014" s="10"/>
      <c r="E1014" s="17"/>
      <c r="F1014" s="18"/>
      <c r="G1014" s="14"/>
      <c r="H1014" s="70"/>
      <c r="I1014" s="71"/>
      <c r="J1014" s="72"/>
      <c r="K1014" s="15" t="str">
        <f t="shared" si="162"/>
        <v/>
      </c>
      <c r="L1014" s="57">
        <f t="shared" si="154"/>
        <v>0</v>
      </c>
      <c r="M1014" s="79"/>
      <c r="N1014" s="58" t="str">
        <f t="shared" si="153"/>
        <v/>
      </c>
      <c r="O1014" s="190" t="str">
        <f t="shared" si="155"/>
        <v>Nợ HP</v>
      </c>
      <c r="P1014" s="62" t="str">
        <f t="shared" si="156"/>
        <v>Nợ HP</v>
      </c>
      <c r="Q1014" s="58">
        <f t="shared" si="160"/>
        <v>1012</v>
      </c>
      <c r="R1014" s="228" t="str">
        <f t="shared" si="157"/>
        <v>Nợ HP</v>
      </c>
    </row>
    <row r="1015" spans="1:18" ht="24.75" customHeight="1">
      <c r="A1015" s="54">
        <f t="shared" si="158"/>
        <v>1013</v>
      </c>
      <c r="B1015" s="16" t="str">
        <f t="shared" si="161"/>
        <v>981</v>
      </c>
      <c r="C1015" s="54">
        <f t="shared" si="159"/>
        <v>981</v>
      </c>
      <c r="D1015" s="10"/>
      <c r="E1015" s="17"/>
      <c r="F1015" s="18"/>
      <c r="G1015" s="14"/>
      <c r="H1015" s="70"/>
      <c r="I1015" s="71"/>
      <c r="J1015" s="72"/>
      <c r="K1015" s="15" t="str">
        <f t="shared" si="162"/>
        <v/>
      </c>
      <c r="L1015" s="57">
        <f t="shared" si="154"/>
        <v>0</v>
      </c>
      <c r="M1015" s="79"/>
      <c r="N1015" s="58" t="str">
        <f t="shared" si="153"/>
        <v/>
      </c>
      <c r="O1015" s="190" t="str">
        <f t="shared" si="155"/>
        <v>Nợ HP</v>
      </c>
      <c r="P1015" s="62" t="str">
        <f t="shared" si="156"/>
        <v>Nợ HP</v>
      </c>
      <c r="Q1015" s="58">
        <f t="shared" si="160"/>
        <v>1013</v>
      </c>
      <c r="R1015" s="228" t="str">
        <f t="shared" si="157"/>
        <v>Nợ HP</v>
      </c>
    </row>
    <row r="1016" spans="1:18" ht="24.75" customHeight="1">
      <c r="A1016" s="54">
        <f t="shared" si="158"/>
        <v>1014</v>
      </c>
      <c r="B1016" s="16" t="str">
        <f t="shared" si="161"/>
        <v>982</v>
      </c>
      <c r="C1016" s="54">
        <f t="shared" si="159"/>
        <v>982</v>
      </c>
      <c r="D1016" s="10"/>
      <c r="E1016" s="17"/>
      <c r="F1016" s="18"/>
      <c r="G1016" s="14"/>
      <c r="H1016" s="70"/>
      <c r="I1016" s="71"/>
      <c r="J1016" s="72"/>
      <c r="K1016" s="15" t="str">
        <f t="shared" si="162"/>
        <v/>
      </c>
      <c r="L1016" s="57">
        <f t="shared" si="154"/>
        <v>0</v>
      </c>
      <c r="M1016" s="79"/>
      <c r="N1016" s="58" t="str">
        <f t="shared" si="153"/>
        <v/>
      </c>
      <c r="O1016" s="190" t="str">
        <f t="shared" si="155"/>
        <v>Nợ HP</v>
      </c>
      <c r="P1016" s="62" t="str">
        <f t="shared" si="156"/>
        <v>Nợ HP</v>
      </c>
      <c r="Q1016" s="58">
        <f t="shared" si="160"/>
        <v>1014</v>
      </c>
      <c r="R1016" s="228" t="str">
        <f t="shared" si="157"/>
        <v>Nợ HP</v>
      </c>
    </row>
    <row r="1017" spans="1:18" ht="24.75" customHeight="1">
      <c r="A1017" s="54">
        <f t="shared" si="158"/>
        <v>1015</v>
      </c>
      <c r="B1017" s="16" t="str">
        <f t="shared" si="161"/>
        <v>983</v>
      </c>
      <c r="C1017" s="54">
        <f t="shared" si="159"/>
        <v>983</v>
      </c>
      <c r="D1017" s="10"/>
      <c r="E1017" s="17"/>
      <c r="F1017" s="18"/>
      <c r="G1017" s="14"/>
      <c r="H1017" s="70"/>
      <c r="I1017" s="71"/>
      <c r="J1017" s="72"/>
      <c r="K1017" s="15" t="str">
        <f t="shared" si="162"/>
        <v/>
      </c>
      <c r="L1017" s="57">
        <f t="shared" si="154"/>
        <v>0</v>
      </c>
      <c r="M1017" s="79"/>
      <c r="N1017" s="58" t="str">
        <f t="shared" ref="N1017:N1048" si="163">IF(M1017&lt;&gt;0,"Học Ghép","")</f>
        <v/>
      </c>
      <c r="O1017" s="190" t="str">
        <f t="shared" si="155"/>
        <v>Nợ HP</v>
      </c>
      <c r="P1017" s="62" t="str">
        <f t="shared" si="156"/>
        <v>Nợ HP</v>
      </c>
      <c r="Q1017" s="58">
        <f t="shared" si="160"/>
        <v>1015</v>
      </c>
      <c r="R1017" s="228" t="str">
        <f t="shared" si="157"/>
        <v>Nợ HP</v>
      </c>
    </row>
    <row r="1018" spans="1:18" ht="24.75" customHeight="1">
      <c r="A1018" s="54">
        <f t="shared" si="158"/>
        <v>1016</v>
      </c>
      <c r="B1018" s="16" t="str">
        <f t="shared" si="161"/>
        <v>984</v>
      </c>
      <c r="C1018" s="54">
        <f t="shared" si="159"/>
        <v>984</v>
      </c>
      <c r="D1018" s="10"/>
      <c r="E1018" s="17"/>
      <c r="F1018" s="18"/>
      <c r="G1018" s="14"/>
      <c r="H1018" s="70"/>
      <c r="I1018" s="71"/>
      <c r="J1018" s="72"/>
      <c r="K1018" s="15" t="str">
        <f t="shared" si="162"/>
        <v/>
      </c>
      <c r="L1018" s="57">
        <f t="shared" si="154"/>
        <v>0</v>
      </c>
      <c r="M1018" s="79"/>
      <c r="N1018" s="58" t="str">
        <f t="shared" si="163"/>
        <v/>
      </c>
      <c r="O1018" s="190" t="str">
        <f t="shared" si="155"/>
        <v>Nợ HP</v>
      </c>
      <c r="P1018" s="62" t="str">
        <f t="shared" si="156"/>
        <v>Nợ HP</v>
      </c>
      <c r="Q1018" s="58">
        <f t="shared" si="160"/>
        <v>1016</v>
      </c>
      <c r="R1018" s="228" t="str">
        <f t="shared" si="157"/>
        <v>Nợ HP</v>
      </c>
    </row>
    <row r="1019" spans="1:18" ht="24.75" customHeight="1">
      <c r="A1019" s="54">
        <f t="shared" si="158"/>
        <v>1017</v>
      </c>
      <c r="B1019" s="16" t="str">
        <f t="shared" si="161"/>
        <v>985</v>
      </c>
      <c r="C1019" s="54">
        <f t="shared" si="159"/>
        <v>985</v>
      </c>
      <c r="D1019" s="10"/>
      <c r="E1019" s="17"/>
      <c r="F1019" s="18"/>
      <c r="G1019" s="14"/>
      <c r="H1019" s="70"/>
      <c r="I1019" s="71"/>
      <c r="J1019" s="72"/>
      <c r="K1019" s="15" t="str">
        <f t="shared" si="162"/>
        <v/>
      </c>
      <c r="L1019" s="57">
        <f t="shared" si="154"/>
        <v>0</v>
      </c>
      <c r="M1019" s="79"/>
      <c r="N1019" s="58" t="str">
        <f t="shared" si="163"/>
        <v/>
      </c>
      <c r="O1019" s="190" t="str">
        <f t="shared" si="155"/>
        <v>Nợ HP</v>
      </c>
      <c r="P1019" s="62" t="str">
        <f t="shared" si="156"/>
        <v>Nợ HP</v>
      </c>
      <c r="Q1019" s="58">
        <f t="shared" si="160"/>
        <v>1017</v>
      </c>
      <c r="R1019" s="228" t="str">
        <f t="shared" si="157"/>
        <v>Nợ HP</v>
      </c>
    </row>
    <row r="1020" spans="1:18" ht="24.75" customHeight="1">
      <c r="A1020" s="54">
        <f t="shared" si="158"/>
        <v>1018</v>
      </c>
      <c r="B1020" s="16" t="str">
        <f t="shared" si="161"/>
        <v>986</v>
      </c>
      <c r="C1020" s="54">
        <f t="shared" si="159"/>
        <v>986</v>
      </c>
      <c r="D1020" s="10"/>
      <c r="E1020" s="17"/>
      <c r="F1020" s="18"/>
      <c r="G1020" s="14"/>
      <c r="H1020" s="70"/>
      <c r="I1020" s="71"/>
      <c r="J1020" s="72"/>
      <c r="K1020" s="15" t="str">
        <f t="shared" si="162"/>
        <v/>
      </c>
      <c r="L1020" s="57">
        <f t="shared" si="154"/>
        <v>0</v>
      </c>
      <c r="M1020" s="79"/>
      <c r="N1020" s="58" t="str">
        <f t="shared" si="163"/>
        <v/>
      </c>
      <c r="O1020" s="190" t="str">
        <f t="shared" si="155"/>
        <v>Nợ HP</v>
      </c>
      <c r="P1020" s="62" t="str">
        <f t="shared" si="156"/>
        <v>Nợ HP</v>
      </c>
      <c r="Q1020" s="58">
        <f t="shared" si="160"/>
        <v>1018</v>
      </c>
      <c r="R1020" s="228" t="str">
        <f t="shared" si="157"/>
        <v>Nợ HP</v>
      </c>
    </row>
    <row r="1021" spans="1:18" ht="24.75" customHeight="1">
      <c r="A1021" s="54">
        <f t="shared" si="158"/>
        <v>1019</v>
      </c>
      <c r="B1021" s="16" t="str">
        <f t="shared" si="161"/>
        <v>987</v>
      </c>
      <c r="C1021" s="54">
        <f t="shared" si="159"/>
        <v>987</v>
      </c>
      <c r="D1021" s="10"/>
      <c r="E1021" s="17"/>
      <c r="F1021" s="18"/>
      <c r="G1021" s="14"/>
      <c r="H1021" s="70"/>
      <c r="I1021" s="71"/>
      <c r="J1021" s="72"/>
      <c r="K1021" s="15" t="str">
        <f t="shared" si="162"/>
        <v/>
      </c>
      <c r="L1021" s="57">
        <f t="shared" si="154"/>
        <v>0</v>
      </c>
      <c r="M1021" s="79"/>
      <c r="N1021" s="58" t="str">
        <f t="shared" si="163"/>
        <v/>
      </c>
      <c r="O1021" s="190" t="str">
        <f t="shared" si="155"/>
        <v>Nợ HP</v>
      </c>
      <c r="P1021" s="62" t="str">
        <f t="shared" si="156"/>
        <v>Nợ HP</v>
      </c>
      <c r="Q1021" s="58">
        <f t="shared" si="160"/>
        <v>1019</v>
      </c>
      <c r="R1021" s="228" t="str">
        <f t="shared" si="157"/>
        <v>Nợ HP</v>
      </c>
    </row>
    <row r="1022" spans="1:18" ht="24.75" customHeight="1">
      <c r="A1022" s="54">
        <f t="shared" si="158"/>
        <v>1020</v>
      </c>
      <c r="B1022" s="16" t="str">
        <f t="shared" si="161"/>
        <v>988</v>
      </c>
      <c r="C1022" s="54">
        <f t="shared" si="159"/>
        <v>988</v>
      </c>
      <c r="D1022" s="10"/>
      <c r="E1022" s="17"/>
      <c r="F1022" s="18"/>
      <c r="G1022" s="14"/>
      <c r="H1022" s="70"/>
      <c r="I1022" s="71"/>
      <c r="J1022" s="72"/>
      <c r="K1022" s="15" t="str">
        <f t="shared" si="162"/>
        <v/>
      </c>
      <c r="L1022" s="57">
        <f t="shared" si="154"/>
        <v>0</v>
      </c>
      <c r="M1022" s="79"/>
      <c r="N1022" s="58" t="str">
        <f t="shared" si="163"/>
        <v/>
      </c>
      <c r="O1022" s="190" t="str">
        <f t="shared" si="155"/>
        <v>Nợ HP</v>
      </c>
      <c r="P1022" s="62" t="str">
        <f t="shared" si="156"/>
        <v>Nợ HP</v>
      </c>
      <c r="Q1022" s="58">
        <f t="shared" si="160"/>
        <v>1020</v>
      </c>
      <c r="R1022" s="228" t="str">
        <f t="shared" si="157"/>
        <v>Nợ HP</v>
      </c>
    </row>
    <row r="1023" spans="1:18" ht="24.75" customHeight="1">
      <c r="A1023" s="54">
        <f t="shared" si="158"/>
        <v>1021</v>
      </c>
      <c r="B1023" s="16" t="str">
        <f t="shared" si="161"/>
        <v>989</v>
      </c>
      <c r="C1023" s="54">
        <f t="shared" si="159"/>
        <v>989</v>
      </c>
      <c r="D1023" s="10"/>
      <c r="E1023" s="17"/>
      <c r="F1023" s="18"/>
      <c r="G1023" s="14"/>
      <c r="H1023" s="70"/>
      <c r="I1023" s="71"/>
      <c r="J1023" s="72"/>
      <c r="K1023" s="15" t="str">
        <f t="shared" si="162"/>
        <v/>
      </c>
      <c r="L1023" s="57">
        <f t="shared" si="154"/>
        <v>0</v>
      </c>
      <c r="M1023" s="79"/>
      <c r="N1023" s="58" t="str">
        <f t="shared" si="163"/>
        <v/>
      </c>
      <c r="O1023" s="190" t="str">
        <f t="shared" si="155"/>
        <v>Nợ HP</v>
      </c>
      <c r="P1023" s="62" t="str">
        <f t="shared" si="156"/>
        <v>Nợ HP</v>
      </c>
      <c r="Q1023" s="58">
        <f t="shared" si="160"/>
        <v>1021</v>
      </c>
      <c r="R1023" s="228" t="str">
        <f t="shared" si="157"/>
        <v>Nợ HP</v>
      </c>
    </row>
    <row r="1024" spans="1:18" ht="24.75" customHeight="1">
      <c r="A1024" s="54">
        <f t="shared" si="158"/>
        <v>1022</v>
      </c>
      <c r="B1024" s="16" t="str">
        <f t="shared" si="161"/>
        <v>990</v>
      </c>
      <c r="C1024" s="54">
        <f t="shared" si="159"/>
        <v>990</v>
      </c>
      <c r="D1024" s="10"/>
      <c r="E1024" s="17"/>
      <c r="F1024" s="18"/>
      <c r="G1024" s="14"/>
      <c r="H1024" s="70"/>
      <c r="I1024" s="71"/>
      <c r="J1024" s="72"/>
      <c r="K1024" s="15" t="str">
        <f t="shared" si="162"/>
        <v/>
      </c>
      <c r="L1024" s="57">
        <f t="shared" si="154"/>
        <v>0</v>
      </c>
      <c r="M1024" s="79"/>
      <c r="N1024" s="58" t="str">
        <f t="shared" si="163"/>
        <v/>
      </c>
      <c r="O1024" s="190" t="str">
        <f t="shared" si="155"/>
        <v>Nợ HP</v>
      </c>
      <c r="P1024" s="62" t="str">
        <f t="shared" si="156"/>
        <v>Nợ HP</v>
      </c>
      <c r="Q1024" s="58">
        <f t="shared" si="160"/>
        <v>1022</v>
      </c>
      <c r="R1024" s="228" t="str">
        <f t="shared" si="157"/>
        <v>Nợ HP</v>
      </c>
    </row>
    <row r="1025" spans="1:18" ht="24.75" customHeight="1">
      <c r="A1025" s="54">
        <f t="shared" si="158"/>
        <v>1023</v>
      </c>
      <c r="B1025" s="16" t="str">
        <f t="shared" si="161"/>
        <v>991</v>
      </c>
      <c r="C1025" s="54">
        <f t="shared" si="159"/>
        <v>991</v>
      </c>
      <c r="D1025" s="10"/>
      <c r="E1025" s="17"/>
      <c r="F1025" s="18"/>
      <c r="G1025" s="14"/>
      <c r="H1025" s="70"/>
      <c r="I1025" s="71"/>
      <c r="J1025" s="72"/>
      <c r="K1025" s="15" t="str">
        <f t="shared" si="162"/>
        <v/>
      </c>
      <c r="L1025" s="57">
        <f t="shared" si="154"/>
        <v>0</v>
      </c>
      <c r="M1025" s="79"/>
      <c r="N1025" s="58" t="str">
        <f t="shared" si="163"/>
        <v/>
      </c>
      <c r="O1025" s="190" t="str">
        <f t="shared" si="155"/>
        <v>Nợ HP</v>
      </c>
      <c r="P1025" s="62" t="str">
        <f t="shared" si="156"/>
        <v>Nợ HP</v>
      </c>
      <c r="Q1025" s="58">
        <f t="shared" si="160"/>
        <v>1023</v>
      </c>
      <c r="R1025" s="228" t="str">
        <f t="shared" si="157"/>
        <v>Nợ HP</v>
      </c>
    </row>
    <row r="1026" spans="1:18" ht="24.75" customHeight="1">
      <c r="A1026" s="54">
        <f t="shared" si="158"/>
        <v>1024</v>
      </c>
      <c r="B1026" s="16" t="str">
        <f t="shared" si="161"/>
        <v>992</v>
      </c>
      <c r="C1026" s="54">
        <f t="shared" si="159"/>
        <v>992</v>
      </c>
      <c r="D1026" s="10"/>
      <c r="E1026" s="17"/>
      <c r="F1026" s="18"/>
      <c r="G1026" s="14"/>
      <c r="H1026" s="70"/>
      <c r="I1026" s="71"/>
      <c r="J1026" s="72"/>
      <c r="K1026" s="15" t="str">
        <f t="shared" si="162"/>
        <v/>
      </c>
      <c r="L1026" s="57">
        <f t="shared" si="154"/>
        <v>0</v>
      </c>
      <c r="M1026" s="79"/>
      <c r="N1026" s="58" t="str">
        <f t="shared" si="163"/>
        <v/>
      </c>
      <c r="O1026" s="190" t="str">
        <f t="shared" si="155"/>
        <v>Nợ HP</v>
      </c>
      <c r="P1026" s="62" t="str">
        <f t="shared" si="156"/>
        <v>Nợ HP</v>
      </c>
      <c r="Q1026" s="58">
        <f t="shared" si="160"/>
        <v>1024</v>
      </c>
      <c r="R1026" s="228" t="str">
        <f t="shared" si="157"/>
        <v>Nợ HP</v>
      </c>
    </row>
    <row r="1027" spans="1:18" ht="24.75" customHeight="1">
      <c r="A1027" s="54">
        <f t="shared" si="158"/>
        <v>1025</v>
      </c>
      <c r="B1027" s="16" t="str">
        <f t="shared" si="161"/>
        <v>993</v>
      </c>
      <c r="C1027" s="54">
        <f t="shared" si="159"/>
        <v>993</v>
      </c>
      <c r="D1027" s="10"/>
      <c r="E1027" s="17"/>
      <c r="F1027" s="18"/>
      <c r="G1027" s="14"/>
      <c r="H1027" s="70"/>
      <c r="I1027" s="71"/>
      <c r="J1027" s="72"/>
      <c r="K1027" s="15" t="str">
        <f t="shared" si="162"/>
        <v/>
      </c>
      <c r="L1027" s="57">
        <f t="shared" ref="L1027:L1090" si="164">COUNTIF($D$3:$D$1049,D1027)</f>
        <v>0</v>
      </c>
      <c r="M1027" s="79"/>
      <c r="N1027" s="58" t="str">
        <f t="shared" si="163"/>
        <v/>
      </c>
      <c r="O1027" s="190" t="str">
        <f t="shared" si="155"/>
        <v>Nợ HP</v>
      </c>
      <c r="P1027" s="62" t="str">
        <f t="shared" si="156"/>
        <v>Nợ HP</v>
      </c>
      <c r="Q1027" s="58">
        <f t="shared" si="160"/>
        <v>1025</v>
      </c>
      <c r="R1027" s="228" t="str">
        <f t="shared" si="157"/>
        <v>Nợ HP</v>
      </c>
    </row>
    <row r="1028" spans="1:18" ht="24.75" customHeight="1">
      <c r="A1028" s="54">
        <f t="shared" si="158"/>
        <v>1026</v>
      </c>
      <c r="B1028" s="16" t="str">
        <f t="shared" si="161"/>
        <v>994</v>
      </c>
      <c r="C1028" s="54">
        <f t="shared" si="159"/>
        <v>994</v>
      </c>
      <c r="D1028" s="10"/>
      <c r="E1028" s="17"/>
      <c r="F1028" s="18"/>
      <c r="G1028" s="14"/>
      <c r="H1028" s="70"/>
      <c r="I1028" s="71"/>
      <c r="J1028" s="72"/>
      <c r="K1028" s="15" t="str">
        <f t="shared" si="162"/>
        <v/>
      </c>
      <c r="L1028" s="57">
        <f t="shared" si="164"/>
        <v>0</v>
      </c>
      <c r="M1028" s="79"/>
      <c r="N1028" s="58" t="str">
        <f t="shared" si="163"/>
        <v/>
      </c>
      <c r="O1028" s="190" t="str">
        <f t="shared" ref="O1028:O1091" si="165">R1028</f>
        <v>Nợ HP</v>
      </c>
      <c r="P1028" s="62" t="str">
        <f t="shared" ref="P1028:P1091" si="166">IF(M1028&lt;&gt;0,M1028,O1028)</f>
        <v>Nợ HP</v>
      </c>
      <c r="Q1028" s="58">
        <f t="shared" si="160"/>
        <v>1026</v>
      </c>
      <c r="R1028" s="228" t="str">
        <f t="shared" ref="R1028:R1091" si="167">IF(OR(ISNA(S1028),S1028=""),"Nợ HP","")</f>
        <v>Nợ HP</v>
      </c>
    </row>
    <row r="1029" spans="1:18" ht="24.75" customHeight="1">
      <c r="A1029" s="54">
        <f t="shared" ref="A1029:A1092" si="168">A1028+1</f>
        <v>1027</v>
      </c>
      <c r="B1029" s="16" t="str">
        <f t="shared" si="161"/>
        <v>995</v>
      </c>
      <c r="C1029" s="54">
        <f t="shared" ref="C1029:C1092" si="169">IF(H1029&lt;&gt;H1028,1,C1028+1)</f>
        <v>995</v>
      </c>
      <c r="D1029" s="10"/>
      <c r="E1029" s="17"/>
      <c r="F1029" s="18"/>
      <c r="G1029" s="14"/>
      <c r="H1029" s="70"/>
      <c r="I1029" s="71"/>
      <c r="J1029" s="72"/>
      <c r="K1029" s="15" t="str">
        <f t="shared" si="162"/>
        <v/>
      </c>
      <c r="L1029" s="57">
        <f t="shared" si="164"/>
        <v>0</v>
      </c>
      <c r="M1029" s="79"/>
      <c r="N1029" s="58" t="str">
        <f t="shared" si="163"/>
        <v/>
      </c>
      <c r="O1029" s="190" t="str">
        <f t="shared" si="165"/>
        <v>Nợ HP</v>
      </c>
      <c r="P1029" s="62" t="str">
        <f t="shared" si="166"/>
        <v>Nợ HP</v>
      </c>
      <c r="Q1029" s="58">
        <f t="shared" ref="Q1029:Q1092" si="170">Q1028+1</f>
        <v>1027</v>
      </c>
      <c r="R1029" s="228" t="str">
        <f t="shared" si="167"/>
        <v>Nợ HP</v>
      </c>
    </row>
    <row r="1030" spans="1:18" ht="24.75" customHeight="1">
      <c r="A1030" s="54">
        <f t="shared" si="168"/>
        <v>1028</v>
      </c>
      <c r="B1030" s="16" t="str">
        <f t="shared" si="161"/>
        <v>996</v>
      </c>
      <c r="C1030" s="54">
        <f t="shared" si="169"/>
        <v>996</v>
      </c>
      <c r="D1030" s="10"/>
      <c r="E1030" s="17"/>
      <c r="F1030" s="18"/>
      <c r="G1030" s="14"/>
      <c r="H1030" s="70"/>
      <c r="I1030" s="71"/>
      <c r="J1030" s="72"/>
      <c r="K1030" s="15" t="str">
        <f t="shared" si="162"/>
        <v/>
      </c>
      <c r="L1030" s="57">
        <f t="shared" si="164"/>
        <v>0</v>
      </c>
      <c r="M1030" s="79"/>
      <c r="N1030" s="58" t="str">
        <f t="shared" si="163"/>
        <v/>
      </c>
      <c r="O1030" s="190" t="str">
        <f t="shared" si="165"/>
        <v>Nợ HP</v>
      </c>
      <c r="P1030" s="62" t="str">
        <f t="shared" si="166"/>
        <v>Nợ HP</v>
      </c>
      <c r="Q1030" s="58">
        <f t="shared" si="170"/>
        <v>1028</v>
      </c>
      <c r="R1030" s="228" t="str">
        <f t="shared" si="167"/>
        <v>Nợ HP</v>
      </c>
    </row>
    <row r="1031" spans="1:18" ht="24.75" customHeight="1">
      <c r="A1031" s="54">
        <f t="shared" si="168"/>
        <v>1029</v>
      </c>
      <c r="B1031" s="16" t="str">
        <f t="shared" si="161"/>
        <v>997</v>
      </c>
      <c r="C1031" s="54">
        <f t="shared" si="169"/>
        <v>997</v>
      </c>
      <c r="D1031" s="10"/>
      <c r="E1031" s="17"/>
      <c r="F1031" s="18"/>
      <c r="G1031" s="14"/>
      <c r="H1031" s="70"/>
      <c r="I1031" s="71"/>
      <c r="J1031" s="72"/>
      <c r="K1031" s="15" t="str">
        <f t="shared" si="162"/>
        <v/>
      </c>
      <c r="L1031" s="57">
        <f t="shared" si="164"/>
        <v>0</v>
      </c>
      <c r="M1031" s="79"/>
      <c r="N1031" s="58" t="str">
        <f t="shared" si="163"/>
        <v/>
      </c>
      <c r="O1031" s="190" t="str">
        <f t="shared" si="165"/>
        <v>Nợ HP</v>
      </c>
      <c r="P1031" s="62" t="str">
        <f t="shared" si="166"/>
        <v>Nợ HP</v>
      </c>
      <c r="Q1031" s="58">
        <f t="shared" si="170"/>
        <v>1029</v>
      </c>
      <c r="R1031" s="228" t="str">
        <f t="shared" si="167"/>
        <v>Nợ HP</v>
      </c>
    </row>
    <row r="1032" spans="1:18" ht="24.75" customHeight="1">
      <c r="A1032" s="54">
        <f t="shared" si="168"/>
        <v>1030</v>
      </c>
      <c r="B1032" s="16" t="str">
        <f t="shared" si="161"/>
        <v>998</v>
      </c>
      <c r="C1032" s="54">
        <f t="shared" si="169"/>
        <v>998</v>
      </c>
      <c r="D1032" s="10"/>
      <c r="E1032" s="17"/>
      <c r="F1032" s="18"/>
      <c r="G1032" s="14"/>
      <c r="H1032" s="70"/>
      <c r="I1032" s="71"/>
      <c r="J1032" s="72"/>
      <c r="K1032" s="15" t="str">
        <f t="shared" si="162"/>
        <v/>
      </c>
      <c r="L1032" s="57">
        <f t="shared" si="164"/>
        <v>0</v>
      </c>
      <c r="M1032" s="79"/>
      <c r="N1032" s="58" t="str">
        <f t="shared" si="163"/>
        <v/>
      </c>
      <c r="O1032" s="190" t="str">
        <f t="shared" si="165"/>
        <v>Nợ HP</v>
      </c>
      <c r="P1032" s="62" t="str">
        <f t="shared" si="166"/>
        <v>Nợ HP</v>
      </c>
      <c r="Q1032" s="58">
        <f t="shared" si="170"/>
        <v>1030</v>
      </c>
      <c r="R1032" s="228" t="str">
        <f t="shared" si="167"/>
        <v>Nợ HP</v>
      </c>
    </row>
    <row r="1033" spans="1:18" ht="24.75" customHeight="1">
      <c r="A1033" s="54">
        <f t="shared" si="168"/>
        <v>1031</v>
      </c>
      <c r="B1033" s="16" t="str">
        <f t="shared" si="161"/>
        <v>999</v>
      </c>
      <c r="C1033" s="54">
        <f t="shared" si="169"/>
        <v>999</v>
      </c>
      <c r="D1033" s="10"/>
      <c r="E1033" s="17"/>
      <c r="F1033" s="18"/>
      <c r="G1033" s="14"/>
      <c r="H1033" s="70"/>
      <c r="I1033" s="71"/>
      <c r="J1033" s="72"/>
      <c r="K1033" s="15" t="str">
        <f t="shared" si="162"/>
        <v/>
      </c>
      <c r="L1033" s="57">
        <f t="shared" si="164"/>
        <v>0</v>
      </c>
      <c r="M1033" s="79"/>
      <c r="N1033" s="58" t="str">
        <f t="shared" si="163"/>
        <v/>
      </c>
      <c r="O1033" s="190" t="str">
        <f t="shared" si="165"/>
        <v>Nợ HP</v>
      </c>
      <c r="P1033" s="62" t="str">
        <f t="shared" si="166"/>
        <v>Nợ HP</v>
      </c>
      <c r="Q1033" s="58">
        <f t="shared" si="170"/>
        <v>1031</v>
      </c>
      <c r="R1033" s="228" t="str">
        <f t="shared" si="167"/>
        <v>Nợ HP</v>
      </c>
    </row>
    <row r="1034" spans="1:18" ht="24.75" customHeight="1">
      <c r="A1034" s="54">
        <f t="shared" si="168"/>
        <v>1032</v>
      </c>
      <c r="B1034" s="16" t="str">
        <f t="shared" ref="B1034:B1097" si="171">J1034&amp;TEXT(C1034,"00")</f>
        <v>1000</v>
      </c>
      <c r="C1034" s="54">
        <f t="shared" si="169"/>
        <v>1000</v>
      </c>
      <c r="D1034" s="10"/>
      <c r="E1034" s="17"/>
      <c r="F1034" s="18"/>
      <c r="G1034" s="14"/>
      <c r="H1034" s="70"/>
      <c r="I1034" s="71"/>
      <c r="J1034" s="72"/>
      <c r="K1034" s="15" t="str">
        <f t="shared" si="162"/>
        <v/>
      </c>
      <c r="L1034" s="57">
        <f t="shared" si="164"/>
        <v>0</v>
      </c>
      <c r="M1034" s="79"/>
      <c r="N1034" s="58" t="str">
        <f t="shared" si="163"/>
        <v/>
      </c>
      <c r="O1034" s="190" t="str">
        <f t="shared" si="165"/>
        <v>Nợ HP</v>
      </c>
      <c r="P1034" s="62" t="str">
        <f t="shared" si="166"/>
        <v>Nợ HP</v>
      </c>
      <c r="Q1034" s="58">
        <f t="shared" si="170"/>
        <v>1032</v>
      </c>
      <c r="R1034" s="228" t="str">
        <f t="shared" si="167"/>
        <v>Nợ HP</v>
      </c>
    </row>
    <row r="1035" spans="1:18" ht="24.75" customHeight="1">
      <c r="A1035" s="54">
        <f t="shared" si="168"/>
        <v>1033</v>
      </c>
      <c r="B1035" s="16" t="str">
        <f t="shared" si="171"/>
        <v>1001</v>
      </c>
      <c r="C1035" s="54">
        <f t="shared" si="169"/>
        <v>1001</v>
      </c>
      <c r="D1035" s="10"/>
      <c r="E1035" s="17"/>
      <c r="F1035" s="18"/>
      <c r="G1035" s="14"/>
      <c r="H1035" s="70"/>
      <c r="I1035" s="71"/>
      <c r="J1035" s="72"/>
      <c r="K1035" s="15" t="str">
        <f t="shared" si="162"/>
        <v/>
      </c>
      <c r="L1035" s="57">
        <f t="shared" si="164"/>
        <v>0</v>
      </c>
      <c r="M1035" s="79"/>
      <c r="N1035" s="58" t="str">
        <f t="shared" si="163"/>
        <v/>
      </c>
      <c r="O1035" s="190" t="str">
        <f t="shared" si="165"/>
        <v>Nợ HP</v>
      </c>
      <c r="P1035" s="62" t="str">
        <f t="shared" si="166"/>
        <v>Nợ HP</v>
      </c>
      <c r="Q1035" s="58">
        <f t="shared" si="170"/>
        <v>1033</v>
      </c>
      <c r="R1035" s="228" t="str">
        <f t="shared" si="167"/>
        <v>Nợ HP</v>
      </c>
    </row>
    <row r="1036" spans="1:18" ht="24.75" customHeight="1">
      <c r="A1036" s="54">
        <f t="shared" si="168"/>
        <v>1034</v>
      </c>
      <c r="B1036" s="16" t="str">
        <f t="shared" si="171"/>
        <v>1002</v>
      </c>
      <c r="C1036" s="54">
        <f t="shared" si="169"/>
        <v>1002</v>
      </c>
      <c r="D1036" s="10"/>
      <c r="E1036" s="17"/>
      <c r="F1036" s="18"/>
      <c r="G1036" s="14"/>
      <c r="H1036" s="70"/>
      <c r="I1036" s="71"/>
      <c r="J1036" s="72"/>
      <c r="K1036" s="15" t="str">
        <f t="shared" si="162"/>
        <v/>
      </c>
      <c r="L1036" s="57">
        <f t="shared" si="164"/>
        <v>0</v>
      </c>
      <c r="M1036" s="79"/>
      <c r="N1036" s="58" t="str">
        <f t="shared" si="163"/>
        <v/>
      </c>
      <c r="O1036" s="190" t="str">
        <f t="shared" si="165"/>
        <v>Nợ HP</v>
      </c>
      <c r="P1036" s="62" t="str">
        <f t="shared" si="166"/>
        <v>Nợ HP</v>
      </c>
      <c r="Q1036" s="58">
        <f t="shared" si="170"/>
        <v>1034</v>
      </c>
      <c r="R1036" s="228" t="str">
        <f t="shared" si="167"/>
        <v>Nợ HP</v>
      </c>
    </row>
    <row r="1037" spans="1:18" ht="24.75" customHeight="1">
      <c r="A1037" s="54">
        <f t="shared" si="168"/>
        <v>1035</v>
      </c>
      <c r="B1037" s="16" t="str">
        <f t="shared" si="171"/>
        <v>1003</v>
      </c>
      <c r="C1037" s="54">
        <f t="shared" si="169"/>
        <v>1003</v>
      </c>
      <c r="D1037" s="10"/>
      <c r="E1037" s="17"/>
      <c r="F1037" s="18"/>
      <c r="G1037" s="14"/>
      <c r="H1037" s="70"/>
      <c r="I1037" s="71"/>
      <c r="J1037" s="72"/>
      <c r="K1037" s="15" t="str">
        <f t="shared" si="162"/>
        <v/>
      </c>
      <c r="L1037" s="57">
        <f t="shared" si="164"/>
        <v>0</v>
      </c>
      <c r="M1037" s="79"/>
      <c r="N1037" s="58" t="str">
        <f t="shared" si="163"/>
        <v/>
      </c>
      <c r="O1037" s="190" t="str">
        <f t="shared" si="165"/>
        <v>Nợ HP</v>
      </c>
      <c r="P1037" s="62" t="str">
        <f t="shared" si="166"/>
        <v>Nợ HP</v>
      </c>
      <c r="Q1037" s="58">
        <f t="shared" si="170"/>
        <v>1035</v>
      </c>
      <c r="R1037" s="228" t="str">
        <f t="shared" si="167"/>
        <v>Nợ HP</v>
      </c>
    </row>
    <row r="1038" spans="1:18" ht="24.75" customHeight="1">
      <c r="A1038" s="54">
        <f t="shared" si="168"/>
        <v>1036</v>
      </c>
      <c r="B1038" s="16" t="str">
        <f t="shared" si="171"/>
        <v>1004</v>
      </c>
      <c r="C1038" s="54">
        <f t="shared" si="169"/>
        <v>1004</v>
      </c>
      <c r="D1038" s="10"/>
      <c r="E1038" s="17"/>
      <c r="F1038" s="18"/>
      <c r="G1038" s="14"/>
      <c r="H1038" s="70"/>
      <c r="I1038" s="71"/>
      <c r="J1038" s="72"/>
      <c r="K1038" s="15" t="str">
        <f t="shared" si="162"/>
        <v/>
      </c>
      <c r="L1038" s="57">
        <f t="shared" si="164"/>
        <v>0</v>
      </c>
      <c r="M1038" s="79"/>
      <c r="N1038" s="58" t="str">
        <f t="shared" si="163"/>
        <v/>
      </c>
      <c r="O1038" s="190" t="str">
        <f t="shared" si="165"/>
        <v>Nợ HP</v>
      </c>
      <c r="P1038" s="62" t="str">
        <f t="shared" si="166"/>
        <v>Nợ HP</v>
      </c>
      <c r="Q1038" s="58">
        <f t="shared" si="170"/>
        <v>1036</v>
      </c>
      <c r="R1038" s="228" t="str">
        <f t="shared" si="167"/>
        <v>Nợ HP</v>
      </c>
    </row>
    <row r="1039" spans="1:18" ht="24.75" customHeight="1">
      <c r="A1039" s="54">
        <f t="shared" si="168"/>
        <v>1037</v>
      </c>
      <c r="B1039" s="16" t="str">
        <f t="shared" si="171"/>
        <v>1005</v>
      </c>
      <c r="C1039" s="54">
        <f t="shared" si="169"/>
        <v>1005</v>
      </c>
      <c r="D1039" s="10"/>
      <c r="E1039" s="17"/>
      <c r="F1039" s="18"/>
      <c r="G1039" s="14"/>
      <c r="H1039" s="70"/>
      <c r="I1039" s="71"/>
      <c r="J1039" s="72"/>
      <c r="K1039" s="15" t="str">
        <f t="shared" si="162"/>
        <v/>
      </c>
      <c r="L1039" s="57">
        <f t="shared" si="164"/>
        <v>0</v>
      </c>
      <c r="M1039" s="79"/>
      <c r="N1039" s="58" t="str">
        <f t="shared" si="163"/>
        <v/>
      </c>
      <c r="O1039" s="190" t="str">
        <f t="shared" si="165"/>
        <v>Nợ HP</v>
      </c>
      <c r="P1039" s="62" t="str">
        <f t="shared" si="166"/>
        <v>Nợ HP</v>
      </c>
      <c r="Q1039" s="58">
        <f t="shared" si="170"/>
        <v>1037</v>
      </c>
      <c r="R1039" s="228" t="str">
        <f t="shared" si="167"/>
        <v>Nợ HP</v>
      </c>
    </row>
    <row r="1040" spans="1:18" ht="24.75" customHeight="1">
      <c r="A1040" s="54">
        <f t="shared" si="168"/>
        <v>1038</v>
      </c>
      <c r="B1040" s="16" t="str">
        <f t="shared" si="171"/>
        <v>1006</v>
      </c>
      <c r="C1040" s="54">
        <f t="shared" si="169"/>
        <v>1006</v>
      </c>
      <c r="D1040" s="10"/>
      <c r="E1040" s="17"/>
      <c r="F1040" s="18"/>
      <c r="G1040" s="14"/>
      <c r="H1040" s="70"/>
      <c r="I1040" s="71"/>
      <c r="J1040" s="72"/>
      <c r="K1040" s="15" t="str">
        <f t="shared" si="162"/>
        <v/>
      </c>
      <c r="L1040" s="57">
        <f t="shared" si="164"/>
        <v>0</v>
      </c>
      <c r="M1040" s="79"/>
      <c r="N1040" s="58" t="str">
        <f t="shared" si="163"/>
        <v/>
      </c>
      <c r="O1040" s="190" t="str">
        <f t="shared" si="165"/>
        <v>Nợ HP</v>
      </c>
      <c r="P1040" s="62" t="str">
        <f t="shared" si="166"/>
        <v>Nợ HP</v>
      </c>
      <c r="Q1040" s="58">
        <f t="shared" si="170"/>
        <v>1038</v>
      </c>
      <c r="R1040" s="228" t="str">
        <f t="shared" si="167"/>
        <v>Nợ HP</v>
      </c>
    </row>
    <row r="1041" spans="1:20" ht="24.75" customHeight="1">
      <c r="A1041" s="54">
        <f t="shared" si="168"/>
        <v>1039</v>
      </c>
      <c r="B1041" s="16" t="str">
        <f t="shared" si="171"/>
        <v>1007</v>
      </c>
      <c r="C1041" s="54">
        <f t="shared" si="169"/>
        <v>1007</v>
      </c>
      <c r="D1041" s="10"/>
      <c r="E1041" s="17"/>
      <c r="F1041" s="18"/>
      <c r="G1041" s="14"/>
      <c r="H1041" s="70"/>
      <c r="I1041" s="71"/>
      <c r="J1041" s="72"/>
      <c r="K1041" s="15" t="str">
        <f t="shared" si="162"/>
        <v/>
      </c>
      <c r="L1041" s="57">
        <f t="shared" si="164"/>
        <v>0</v>
      </c>
      <c r="M1041" s="79"/>
      <c r="N1041" s="58" t="str">
        <f t="shared" si="163"/>
        <v/>
      </c>
      <c r="O1041" s="190" t="str">
        <f t="shared" si="165"/>
        <v>Nợ HP</v>
      </c>
      <c r="P1041" s="62" t="str">
        <f t="shared" si="166"/>
        <v>Nợ HP</v>
      </c>
      <c r="Q1041" s="58">
        <f t="shared" si="170"/>
        <v>1039</v>
      </c>
      <c r="R1041" s="228" t="str">
        <f t="shared" si="167"/>
        <v>Nợ HP</v>
      </c>
    </row>
    <row r="1042" spans="1:20" ht="24.75" customHeight="1">
      <c r="A1042" s="54">
        <f t="shared" si="168"/>
        <v>1040</v>
      </c>
      <c r="B1042" s="16" t="str">
        <f t="shared" si="171"/>
        <v>1008</v>
      </c>
      <c r="C1042" s="54">
        <f t="shared" si="169"/>
        <v>1008</v>
      </c>
      <c r="D1042" s="10"/>
      <c r="E1042" s="17"/>
      <c r="F1042" s="18"/>
      <c r="G1042" s="14"/>
      <c r="H1042" s="70"/>
      <c r="I1042" s="71"/>
      <c r="J1042" s="72"/>
      <c r="K1042" s="15" t="str">
        <f t="shared" si="162"/>
        <v/>
      </c>
      <c r="L1042" s="57">
        <f t="shared" si="164"/>
        <v>0</v>
      </c>
      <c r="M1042" s="79"/>
      <c r="N1042" s="58" t="str">
        <f t="shared" si="163"/>
        <v/>
      </c>
      <c r="O1042" s="190" t="str">
        <f t="shared" si="165"/>
        <v>Nợ HP</v>
      </c>
      <c r="P1042" s="62" t="str">
        <f t="shared" si="166"/>
        <v>Nợ HP</v>
      </c>
      <c r="Q1042" s="58">
        <f t="shared" si="170"/>
        <v>1040</v>
      </c>
      <c r="R1042" s="228" t="str">
        <f t="shared" si="167"/>
        <v>Nợ HP</v>
      </c>
    </row>
    <row r="1043" spans="1:20" ht="24.75" customHeight="1">
      <c r="A1043" s="54">
        <f t="shared" si="168"/>
        <v>1041</v>
      </c>
      <c r="B1043" s="16" t="str">
        <f t="shared" si="171"/>
        <v>1009</v>
      </c>
      <c r="C1043" s="54">
        <f t="shared" si="169"/>
        <v>1009</v>
      </c>
      <c r="D1043" s="10"/>
      <c r="E1043" s="17"/>
      <c r="F1043" s="18"/>
      <c r="G1043" s="14"/>
      <c r="H1043" s="70"/>
      <c r="I1043" s="71"/>
      <c r="J1043" s="72"/>
      <c r="K1043" s="15" t="str">
        <f t="shared" si="162"/>
        <v/>
      </c>
      <c r="L1043" s="57">
        <f t="shared" si="164"/>
        <v>0</v>
      </c>
      <c r="M1043" s="79"/>
      <c r="N1043" s="58" t="str">
        <f t="shared" si="163"/>
        <v/>
      </c>
      <c r="O1043" s="190" t="str">
        <f t="shared" si="165"/>
        <v>Nợ HP</v>
      </c>
      <c r="P1043" s="62" t="str">
        <f t="shared" si="166"/>
        <v>Nợ HP</v>
      </c>
      <c r="Q1043" s="58">
        <f t="shared" si="170"/>
        <v>1041</v>
      </c>
      <c r="R1043" s="228" t="str">
        <f t="shared" si="167"/>
        <v>Nợ HP</v>
      </c>
    </row>
    <row r="1044" spans="1:20" ht="24.75" customHeight="1">
      <c r="A1044" s="54">
        <f t="shared" si="168"/>
        <v>1042</v>
      </c>
      <c r="B1044" s="16" t="str">
        <f t="shared" si="171"/>
        <v>1010</v>
      </c>
      <c r="C1044" s="54">
        <f t="shared" si="169"/>
        <v>1010</v>
      </c>
      <c r="D1044" s="10"/>
      <c r="E1044" s="17"/>
      <c r="F1044" s="18"/>
      <c r="G1044" s="14"/>
      <c r="H1044" s="70"/>
      <c r="I1044" s="71"/>
      <c r="J1044" s="72"/>
      <c r="K1044" s="15" t="str">
        <f t="shared" si="162"/>
        <v/>
      </c>
      <c r="L1044" s="57">
        <f t="shared" si="164"/>
        <v>0</v>
      </c>
      <c r="M1044" s="79"/>
      <c r="N1044" s="58" t="str">
        <f t="shared" si="163"/>
        <v/>
      </c>
      <c r="O1044" s="190" t="str">
        <f t="shared" si="165"/>
        <v>Nợ HP</v>
      </c>
      <c r="P1044" s="62" t="str">
        <f t="shared" si="166"/>
        <v>Nợ HP</v>
      </c>
      <c r="Q1044" s="58">
        <f t="shared" si="170"/>
        <v>1042</v>
      </c>
      <c r="R1044" s="228" t="str">
        <f t="shared" si="167"/>
        <v>Nợ HP</v>
      </c>
    </row>
    <row r="1045" spans="1:20" ht="24.75" customHeight="1">
      <c r="A1045" s="54">
        <f t="shared" si="168"/>
        <v>1043</v>
      </c>
      <c r="B1045" s="16" t="str">
        <f t="shared" si="171"/>
        <v>1011</v>
      </c>
      <c r="C1045" s="54">
        <f t="shared" si="169"/>
        <v>1011</v>
      </c>
      <c r="D1045" s="10"/>
      <c r="E1045" s="17"/>
      <c r="F1045" s="18"/>
      <c r="G1045" s="14"/>
      <c r="H1045" s="70"/>
      <c r="I1045" s="71"/>
      <c r="J1045" s="72"/>
      <c r="K1045" s="15" t="str">
        <f t="shared" si="162"/>
        <v/>
      </c>
      <c r="L1045" s="57">
        <f t="shared" si="164"/>
        <v>0</v>
      </c>
      <c r="M1045" s="79"/>
      <c r="N1045" s="58" t="str">
        <f t="shared" si="163"/>
        <v/>
      </c>
      <c r="O1045" s="190" t="str">
        <f t="shared" si="165"/>
        <v>Nợ HP</v>
      </c>
      <c r="P1045" s="62" t="str">
        <f t="shared" si="166"/>
        <v>Nợ HP</v>
      </c>
      <c r="Q1045" s="58">
        <f t="shared" si="170"/>
        <v>1043</v>
      </c>
      <c r="R1045" s="228" t="str">
        <f t="shared" si="167"/>
        <v>Nợ HP</v>
      </c>
    </row>
    <row r="1046" spans="1:20" ht="24.75" customHeight="1">
      <c r="A1046" s="54">
        <f t="shared" si="168"/>
        <v>1044</v>
      </c>
      <c r="B1046" s="16" t="str">
        <f t="shared" si="171"/>
        <v>1012</v>
      </c>
      <c r="C1046" s="54">
        <f t="shared" si="169"/>
        <v>1012</v>
      </c>
      <c r="D1046" s="10"/>
      <c r="E1046" s="17"/>
      <c r="F1046" s="18"/>
      <c r="G1046" s="14"/>
      <c r="H1046" s="70"/>
      <c r="I1046" s="71"/>
      <c r="J1046" s="72"/>
      <c r="K1046" s="15" t="str">
        <f t="shared" si="162"/>
        <v/>
      </c>
      <c r="L1046" s="57">
        <f t="shared" si="164"/>
        <v>0</v>
      </c>
      <c r="M1046" s="79"/>
      <c r="N1046" s="58" t="str">
        <f t="shared" si="163"/>
        <v/>
      </c>
      <c r="O1046" s="190" t="str">
        <f t="shared" si="165"/>
        <v>Nợ HP</v>
      </c>
      <c r="P1046" s="62" t="str">
        <f t="shared" si="166"/>
        <v>Nợ HP</v>
      </c>
      <c r="Q1046" s="58">
        <f t="shared" si="170"/>
        <v>1044</v>
      </c>
      <c r="R1046" s="228" t="str">
        <f t="shared" si="167"/>
        <v>Nợ HP</v>
      </c>
    </row>
    <row r="1047" spans="1:20" ht="24.75" customHeight="1">
      <c r="A1047" s="54">
        <f t="shared" si="168"/>
        <v>1045</v>
      </c>
      <c r="B1047" s="16" t="str">
        <f t="shared" si="171"/>
        <v>1013</v>
      </c>
      <c r="C1047" s="54">
        <f t="shared" si="169"/>
        <v>1013</v>
      </c>
      <c r="D1047" s="10"/>
      <c r="E1047" s="17"/>
      <c r="F1047" s="18"/>
      <c r="G1047" s="14"/>
      <c r="H1047" s="70"/>
      <c r="I1047" s="71"/>
      <c r="J1047" s="72"/>
      <c r="K1047" s="15" t="str">
        <f t="shared" si="162"/>
        <v/>
      </c>
      <c r="L1047" s="57">
        <f t="shared" si="164"/>
        <v>0</v>
      </c>
      <c r="M1047" s="79"/>
      <c r="N1047" s="58" t="str">
        <f t="shared" si="163"/>
        <v/>
      </c>
      <c r="O1047" s="190" t="str">
        <f t="shared" si="165"/>
        <v>Nợ HP</v>
      </c>
      <c r="P1047" s="62" t="str">
        <f t="shared" si="166"/>
        <v>Nợ HP</v>
      </c>
      <c r="Q1047" s="58">
        <f t="shared" si="170"/>
        <v>1045</v>
      </c>
      <c r="R1047" s="228" t="str">
        <f t="shared" si="167"/>
        <v>Nợ HP</v>
      </c>
    </row>
    <row r="1048" spans="1:20" s="51" customFormat="1" ht="24.75" customHeight="1">
      <c r="A1048" s="54">
        <f t="shared" si="168"/>
        <v>1046</v>
      </c>
      <c r="B1048" s="16" t="str">
        <f t="shared" si="171"/>
        <v>1014</v>
      </c>
      <c r="C1048" s="54">
        <f t="shared" si="169"/>
        <v>1014</v>
      </c>
      <c r="D1048" s="11"/>
      <c r="E1048" s="12"/>
      <c r="F1048" s="13"/>
      <c r="G1048" s="14"/>
      <c r="H1048" s="70"/>
      <c r="I1048" s="71"/>
      <c r="J1048" s="72"/>
      <c r="K1048" s="73" t="str">
        <f>I1048&amp;J1048</f>
        <v/>
      </c>
      <c r="L1048" s="74">
        <f t="shared" si="164"/>
        <v>0</v>
      </c>
      <c r="M1048" s="79"/>
      <c r="N1048" s="59" t="str">
        <f t="shared" si="163"/>
        <v/>
      </c>
      <c r="O1048" s="190" t="str">
        <f t="shared" si="165"/>
        <v>Nợ HP</v>
      </c>
      <c r="P1048" s="62" t="str">
        <f t="shared" si="166"/>
        <v>Nợ HP</v>
      </c>
      <c r="Q1048" s="58">
        <f t="shared" si="170"/>
        <v>1046</v>
      </c>
      <c r="R1048" s="228" t="str">
        <f t="shared" si="167"/>
        <v>Nợ HP</v>
      </c>
      <c r="S1048" s="232"/>
      <c r="T1048" s="3"/>
    </row>
    <row r="1049" spans="1:20" ht="24.75" customHeight="1">
      <c r="A1049" s="54">
        <f t="shared" si="168"/>
        <v>1047</v>
      </c>
      <c r="B1049" s="16" t="str">
        <f t="shared" si="171"/>
        <v>1015</v>
      </c>
      <c r="C1049" s="54">
        <f t="shared" si="169"/>
        <v>1015</v>
      </c>
      <c r="D1049" s="11"/>
      <c r="E1049" s="12"/>
      <c r="F1049" s="13"/>
      <c r="G1049" s="14"/>
      <c r="H1049" s="70"/>
      <c r="I1049" s="71"/>
      <c r="J1049" s="72"/>
      <c r="K1049" s="73" t="str">
        <f t="shared" ref="K1049:K1112" si="172">I1049&amp;J1049</f>
        <v/>
      </c>
      <c r="L1049" s="74">
        <f t="shared" si="164"/>
        <v>0</v>
      </c>
      <c r="M1049" s="79"/>
      <c r="N1049" s="59" t="str">
        <f t="shared" ref="N1049:N1112" si="173">IF(M1049&lt;&gt;0,"Học Ghép","")</f>
        <v/>
      </c>
      <c r="O1049" s="190" t="str">
        <f t="shared" si="165"/>
        <v>Nợ HP</v>
      </c>
      <c r="P1049" s="62" t="str">
        <f t="shared" si="166"/>
        <v>Nợ HP</v>
      </c>
      <c r="Q1049" s="58">
        <f t="shared" si="170"/>
        <v>1047</v>
      </c>
      <c r="R1049" s="228" t="str">
        <f t="shared" si="167"/>
        <v>Nợ HP</v>
      </c>
    </row>
    <row r="1050" spans="1:20" ht="24.75" customHeight="1">
      <c r="A1050" s="54">
        <f t="shared" si="168"/>
        <v>1048</v>
      </c>
      <c r="B1050" s="16" t="str">
        <f t="shared" si="171"/>
        <v>1016</v>
      </c>
      <c r="C1050" s="54">
        <f t="shared" si="169"/>
        <v>1016</v>
      </c>
      <c r="D1050" s="11"/>
      <c r="E1050" s="12"/>
      <c r="F1050" s="13"/>
      <c r="G1050" s="14"/>
      <c r="H1050" s="70"/>
      <c r="I1050" s="71"/>
      <c r="J1050" s="72"/>
      <c r="K1050" s="73" t="str">
        <f t="shared" si="172"/>
        <v/>
      </c>
      <c r="L1050" s="74">
        <f t="shared" si="164"/>
        <v>0</v>
      </c>
      <c r="M1050" s="79"/>
      <c r="N1050" s="59" t="str">
        <f t="shared" si="173"/>
        <v/>
      </c>
      <c r="O1050" s="190" t="str">
        <f t="shared" si="165"/>
        <v>Nợ HP</v>
      </c>
      <c r="P1050" s="62" t="str">
        <f t="shared" si="166"/>
        <v>Nợ HP</v>
      </c>
      <c r="Q1050" s="58">
        <f t="shared" si="170"/>
        <v>1048</v>
      </c>
      <c r="R1050" s="228" t="str">
        <f t="shared" si="167"/>
        <v>Nợ HP</v>
      </c>
    </row>
    <row r="1051" spans="1:20" ht="24.75" customHeight="1">
      <c r="A1051" s="54">
        <f t="shared" si="168"/>
        <v>1049</v>
      </c>
      <c r="B1051" s="16" t="str">
        <f t="shared" si="171"/>
        <v>1017</v>
      </c>
      <c r="C1051" s="54">
        <f t="shared" si="169"/>
        <v>1017</v>
      </c>
      <c r="D1051" s="11"/>
      <c r="E1051" s="12"/>
      <c r="F1051" s="13"/>
      <c r="G1051" s="14"/>
      <c r="H1051" s="70"/>
      <c r="I1051" s="71"/>
      <c r="J1051" s="72"/>
      <c r="K1051" s="73" t="str">
        <f t="shared" si="172"/>
        <v/>
      </c>
      <c r="L1051" s="74">
        <f t="shared" si="164"/>
        <v>0</v>
      </c>
      <c r="M1051" s="79"/>
      <c r="N1051" s="59" t="str">
        <f t="shared" si="173"/>
        <v/>
      </c>
      <c r="O1051" s="190" t="str">
        <f t="shared" si="165"/>
        <v>Nợ HP</v>
      </c>
      <c r="P1051" s="62" t="str">
        <f t="shared" si="166"/>
        <v>Nợ HP</v>
      </c>
      <c r="Q1051" s="58">
        <f t="shared" si="170"/>
        <v>1049</v>
      </c>
      <c r="R1051" s="228" t="str">
        <f t="shared" si="167"/>
        <v>Nợ HP</v>
      </c>
    </row>
    <row r="1052" spans="1:20" ht="24.75" customHeight="1">
      <c r="A1052" s="54">
        <f t="shared" si="168"/>
        <v>1050</v>
      </c>
      <c r="B1052" s="16" t="str">
        <f t="shared" si="171"/>
        <v>1018</v>
      </c>
      <c r="C1052" s="54">
        <f t="shared" si="169"/>
        <v>1018</v>
      </c>
      <c r="D1052" s="11"/>
      <c r="E1052" s="12"/>
      <c r="F1052" s="13"/>
      <c r="G1052" s="14"/>
      <c r="H1052" s="70"/>
      <c r="I1052" s="71"/>
      <c r="J1052" s="72"/>
      <c r="K1052" s="73" t="str">
        <f t="shared" si="172"/>
        <v/>
      </c>
      <c r="L1052" s="74">
        <f t="shared" si="164"/>
        <v>0</v>
      </c>
      <c r="M1052" s="79"/>
      <c r="N1052" s="59" t="str">
        <f t="shared" si="173"/>
        <v/>
      </c>
      <c r="O1052" s="190" t="str">
        <f t="shared" si="165"/>
        <v>Nợ HP</v>
      </c>
      <c r="P1052" s="62" t="str">
        <f t="shared" si="166"/>
        <v>Nợ HP</v>
      </c>
      <c r="Q1052" s="58">
        <f t="shared" si="170"/>
        <v>1050</v>
      </c>
      <c r="R1052" s="228" t="str">
        <f t="shared" si="167"/>
        <v>Nợ HP</v>
      </c>
    </row>
    <row r="1053" spans="1:20" ht="24.75" customHeight="1">
      <c r="A1053" s="54">
        <f t="shared" si="168"/>
        <v>1051</v>
      </c>
      <c r="B1053" s="16" t="str">
        <f t="shared" si="171"/>
        <v>1019</v>
      </c>
      <c r="C1053" s="54">
        <f t="shared" si="169"/>
        <v>1019</v>
      </c>
      <c r="D1053" s="11"/>
      <c r="E1053" s="12"/>
      <c r="F1053" s="13"/>
      <c r="G1053" s="14"/>
      <c r="H1053" s="70"/>
      <c r="I1053" s="71"/>
      <c r="J1053" s="72"/>
      <c r="K1053" s="73" t="str">
        <f t="shared" si="172"/>
        <v/>
      </c>
      <c r="L1053" s="74">
        <f t="shared" si="164"/>
        <v>0</v>
      </c>
      <c r="M1053" s="79"/>
      <c r="N1053" s="59" t="str">
        <f t="shared" si="173"/>
        <v/>
      </c>
      <c r="O1053" s="190" t="str">
        <f t="shared" si="165"/>
        <v>Nợ HP</v>
      </c>
      <c r="P1053" s="62" t="str">
        <f t="shared" si="166"/>
        <v>Nợ HP</v>
      </c>
      <c r="Q1053" s="58">
        <f t="shared" si="170"/>
        <v>1051</v>
      </c>
      <c r="R1053" s="228" t="str">
        <f t="shared" si="167"/>
        <v>Nợ HP</v>
      </c>
    </row>
    <row r="1054" spans="1:20" ht="24.75" customHeight="1">
      <c r="A1054" s="54">
        <f t="shared" si="168"/>
        <v>1052</v>
      </c>
      <c r="B1054" s="16" t="str">
        <f t="shared" si="171"/>
        <v>1020</v>
      </c>
      <c r="C1054" s="54">
        <f t="shared" si="169"/>
        <v>1020</v>
      </c>
      <c r="D1054" s="11"/>
      <c r="E1054" s="12"/>
      <c r="F1054" s="13"/>
      <c r="G1054" s="14"/>
      <c r="H1054" s="70"/>
      <c r="I1054" s="71"/>
      <c r="J1054" s="72"/>
      <c r="K1054" s="73" t="str">
        <f t="shared" si="172"/>
        <v/>
      </c>
      <c r="L1054" s="74">
        <f t="shared" si="164"/>
        <v>0</v>
      </c>
      <c r="M1054" s="79"/>
      <c r="N1054" s="59" t="str">
        <f t="shared" si="173"/>
        <v/>
      </c>
      <c r="O1054" s="190" t="str">
        <f t="shared" si="165"/>
        <v>Nợ HP</v>
      </c>
      <c r="P1054" s="62" t="str">
        <f t="shared" si="166"/>
        <v>Nợ HP</v>
      </c>
      <c r="Q1054" s="58">
        <f t="shared" si="170"/>
        <v>1052</v>
      </c>
      <c r="R1054" s="228" t="str">
        <f t="shared" si="167"/>
        <v>Nợ HP</v>
      </c>
    </row>
    <row r="1055" spans="1:20" ht="24.75" customHeight="1">
      <c r="A1055" s="54">
        <f t="shared" si="168"/>
        <v>1053</v>
      </c>
      <c r="B1055" s="16" t="str">
        <f t="shared" si="171"/>
        <v>1021</v>
      </c>
      <c r="C1055" s="54">
        <f t="shared" si="169"/>
        <v>1021</v>
      </c>
      <c r="D1055" s="11"/>
      <c r="E1055" s="12"/>
      <c r="F1055" s="13"/>
      <c r="G1055" s="14"/>
      <c r="H1055" s="70"/>
      <c r="I1055" s="71"/>
      <c r="J1055" s="72"/>
      <c r="K1055" s="73" t="str">
        <f t="shared" si="172"/>
        <v/>
      </c>
      <c r="L1055" s="74">
        <f t="shared" si="164"/>
        <v>0</v>
      </c>
      <c r="M1055" s="79"/>
      <c r="N1055" s="59" t="str">
        <f t="shared" si="173"/>
        <v/>
      </c>
      <c r="O1055" s="190" t="str">
        <f t="shared" si="165"/>
        <v>Nợ HP</v>
      </c>
      <c r="P1055" s="62" t="str">
        <f t="shared" si="166"/>
        <v>Nợ HP</v>
      </c>
      <c r="Q1055" s="58">
        <f t="shared" si="170"/>
        <v>1053</v>
      </c>
      <c r="R1055" s="228" t="str">
        <f t="shared" si="167"/>
        <v>Nợ HP</v>
      </c>
    </row>
    <row r="1056" spans="1:20" ht="24.75" customHeight="1">
      <c r="A1056" s="54">
        <f t="shared" si="168"/>
        <v>1054</v>
      </c>
      <c r="B1056" s="16" t="str">
        <f t="shared" si="171"/>
        <v>1022</v>
      </c>
      <c r="C1056" s="54">
        <f t="shared" si="169"/>
        <v>1022</v>
      </c>
      <c r="D1056" s="11"/>
      <c r="E1056" s="12"/>
      <c r="F1056" s="13"/>
      <c r="G1056" s="14"/>
      <c r="H1056" s="70"/>
      <c r="I1056" s="71"/>
      <c r="J1056" s="72"/>
      <c r="K1056" s="73" t="str">
        <f t="shared" si="172"/>
        <v/>
      </c>
      <c r="L1056" s="74">
        <f t="shared" si="164"/>
        <v>0</v>
      </c>
      <c r="M1056" s="79"/>
      <c r="N1056" s="59" t="str">
        <f t="shared" si="173"/>
        <v/>
      </c>
      <c r="O1056" s="190" t="str">
        <f t="shared" si="165"/>
        <v>Nợ HP</v>
      </c>
      <c r="P1056" s="62" t="str">
        <f t="shared" si="166"/>
        <v>Nợ HP</v>
      </c>
      <c r="Q1056" s="58">
        <f t="shared" si="170"/>
        <v>1054</v>
      </c>
      <c r="R1056" s="228" t="str">
        <f t="shared" si="167"/>
        <v>Nợ HP</v>
      </c>
    </row>
    <row r="1057" spans="1:18" ht="24.75" customHeight="1">
      <c r="A1057" s="54">
        <f t="shared" si="168"/>
        <v>1055</v>
      </c>
      <c r="B1057" s="16" t="str">
        <f t="shared" si="171"/>
        <v>1023</v>
      </c>
      <c r="C1057" s="54">
        <f t="shared" si="169"/>
        <v>1023</v>
      </c>
      <c r="D1057" s="11"/>
      <c r="E1057" s="12"/>
      <c r="F1057" s="13"/>
      <c r="G1057" s="14"/>
      <c r="H1057" s="70"/>
      <c r="I1057" s="71"/>
      <c r="J1057" s="72"/>
      <c r="K1057" s="73" t="str">
        <f t="shared" si="172"/>
        <v/>
      </c>
      <c r="L1057" s="74">
        <f t="shared" si="164"/>
        <v>0</v>
      </c>
      <c r="M1057" s="79"/>
      <c r="N1057" s="59" t="str">
        <f t="shared" si="173"/>
        <v/>
      </c>
      <c r="O1057" s="190" t="str">
        <f t="shared" si="165"/>
        <v>Nợ HP</v>
      </c>
      <c r="P1057" s="62" t="str">
        <f t="shared" si="166"/>
        <v>Nợ HP</v>
      </c>
      <c r="Q1057" s="58">
        <f t="shared" si="170"/>
        <v>1055</v>
      </c>
      <c r="R1057" s="228" t="str">
        <f t="shared" si="167"/>
        <v>Nợ HP</v>
      </c>
    </row>
    <row r="1058" spans="1:18" ht="24.75" customHeight="1">
      <c r="A1058" s="54">
        <f t="shared" si="168"/>
        <v>1056</v>
      </c>
      <c r="B1058" s="16" t="str">
        <f t="shared" si="171"/>
        <v>1024</v>
      </c>
      <c r="C1058" s="54">
        <f t="shared" si="169"/>
        <v>1024</v>
      </c>
      <c r="D1058" s="11"/>
      <c r="E1058" s="12"/>
      <c r="F1058" s="13"/>
      <c r="G1058" s="14"/>
      <c r="H1058" s="70"/>
      <c r="I1058" s="71"/>
      <c r="J1058" s="72"/>
      <c r="K1058" s="73" t="str">
        <f t="shared" si="172"/>
        <v/>
      </c>
      <c r="L1058" s="74">
        <f t="shared" si="164"/>
        <v>0</v>
      </c>
      <c r="M1058" s="79"/>
      <c r="N1058" s="59" t="str">
        <f t="shared" si="173"/>
        <v/>
      </c>
      <c r="O1058" s="190" t="str">
        <f t="shared" si="165"/>
        <v>Nợ HP</v>
      </c>
      <c r="P1058" s="62" t="str">
        <f t="shared" si="166"/>
        <v>Nợ HP</v>
      </c>
      <c r="Q1058" s="58">
        <f t="shared" si="170"/>
        <v>1056</v>
      </c>
      <c r="R1058" s="228" t="str">
        <f t="shared" si="167"/>
        <v>Nợ HP</v>
      </c>
    </row>
    <row r="1059" spans="1:18" ht="24.75" customHeight="1">
      <c r="A1059" s="54">
        <f t="shared" si="168"/>
        <v>1057</v>
      </c>
      <c r="B1059" s="16" t="str">
        <f t="shared" si="171"/>
        <v>1025</v>
      </c>
      <c r="C1059" s="54">
        <f t="shared" si="169"/>
        <v>1025</v>
      </c>
      <c r="D1059" s="11"/>
      <c r="E1059" s="12"/>
      <c r="F1059" s="13"/>
      <c r="G1059" s="14"/>
      <c r="H1059" s="70"/>
      <c r="I1059" s="71"/>
      <c r="J1059" s="72"/>
      <c r="K1059" s="73" t="str">
        <f t="shared" si="172"/>
        <v/>
      </c>
      <c r="L1059" s="74">
        <f t="shared" si="164"/>
        <v>0</v>
      </c>
      <c r="M1059" s="79"/>
      <c r="N1059" s="59" t="str">
        <f t="shared" si="173"/>
        <v/>
      </c>
      <c r="O1059" s="190" t="str">
        <f t="shared" si="165"/>
        <v>Nợ HP</v>
      </c>
      <c r="P1059" s="62" t="str">
        <f t="shared" si="166"/>
        <v>Nợ HP</v>
      </c>
      <c r="Q1059" s="58">
        <f t="shared" si="170"/>
        <v>1057</v>
      </c>
      <c r="R1059" s="228" t="str">
        <f t="shared" si="167"/>
        <v>Nợ HP</v>
      </c>
    </row>
    <row r="1060" spans="1:18" ht="24.75" customHeight="1">
      <c r="A1060" s="54">
        <f t="shared" si="168"/>
        <v>1058</v>
      </c>
      <c r="B1060" s="16" t="str">
        <f t="shared" si="171"/>
        <v>1026</v>
      </c>
      <c r="C1060" s="54">
        <f t="shared" si="169"/>
        <v>1026</v>
      </c>
      <c r="D1060" s="11"/>
      <c r="E1060" s="12"/>
      <c r="F1060" s="13"/>
      <c r="G1060" s="14"/>
      <c r="H1060" s="70"/>
      <c r="I1060" s="71"/>
      <c r="J1060" s="72"/>
      <c r="K1060" s="73" t="str">
        <f t="shared" si="172"/>
        <v/>
      </c>
      <c r="L1060" s="74">
        <f t="shared" si="164"/>
        <v>0</v>
      </c>
      <c r="M1060" s="79"/>
      <c r="N1060" s="59" t="str">
        <f t="shared" si="173"/>
        <v/>
      </c>
      <c r="O1060" s="190" t="str">
        <f t="shared" si="165"/>
        <v>Nợ HP</v>
      </c>
      <c r="P1060" s="62" t="str">
        <f t="shared" si="166"/>
        <v>Nợ HP</v>
      </c>
      <c r="Q1060" s="58">
        <f t="shared" si="170"/>
        <v>1058</v>
      </c>
      <c r="R1060" s="228" t="str">
        <f t="shared" si="167"/>
        <v>Nợ HP</v>
      </c>
    </row>
    <row r="1061" spans="1:18" ht="24.75" customHeight="1">
      <c r="A1061" s="54">
        <f t="shared" si="168"/>
        <v>1059</v>
      </c>
      <c r="B1061" s="16" t="str">
        <f t="shared" si="171"/>
        <v>1027</v>
      </c>
      <c r="C1061" s="54">
        <f t="shared" si="169"/>
        <v>1027</v>
      </c>
      <c r="D1061" s="11"/>
      <c r="E1061" s="12"/>
      <c r="F1061" s="13"/>
      <c r="G1061" s="14"/>
      <c r="H1061" s="70"/>
      <c r="I1061" s="71"/>
      <c r="J1061" s="72"/>
      <c r="K1061" s="73" t="str">
        <f t="shared" si="172"/>
        <v/>
      </c>
      <c r="L1061" s="74">
        <f t="shared" si="164"/>
        <v>0</v>
      </c>
      <c r="M1061" s="79"/>
      <c r="N1061" s="59" t="str">
        <f t="shared" si="173"/>
        <v/>
      </c>
      <c r="O1061" s="190" t="str">
        <f t="shared" si="165"/>
        <v>Nợ HP</v>
      </c>
      <c r="P1061" s="62" t="str">
        <f t="shared" si="166"/>
        <v>Nợ HP</v>
      </c>
      <c r="Q1061" s="58">
        <f t="shared" si="170"/>
        <v>1059</v>
      </c>
      <c r="R1061" s="228" t="str">
        <f t="shared" si="167"/>
        <v>Nợ HP</v>
      </c>
    </row>
    <row r="1062" spans="1:18" ht="24.75" customHeight="1">
      <c r="A1062" s="54">
        <f t="shared" si="168"/>
        <v>1060</v>
      </c>
      <c r="B1062" s="16" t="str">
        <f t="shared" si="171"/>
        <v>1028</v>
      </c>
      <c r="C1062" s="54">
        <f t="shared" si="169"/>
        <v>1028</v>
      </c>
      <c r="D1062" s="11"/>
      <c r="E1062" s="12"/>
      <c r="F1062" s="13"/>
      <c r="G1062" s="14"/>
      <c r="H1062" s="70"/>
      <c r="I1062" s="71"/>
      <c r="J1062" s="72"/>
      <c r="K1062" s="73" t="str">
        <f t="shared" si="172"/>
        <v/>
      </c>
      <c r="L1062" s="74">
        <f t="shared" si="164"/>
        <v>0</v>
      </c>
      <c r="M1062" s="79"/>
      <c r="N1062" s="59" t="str">
        <f t="shared" si="173"/>
        <v/>
      </c>
      <c r="O1062" s="190" t="str">
        <f t="shared" si="165"/>
        <v>Nợ HP</v>
      </c>
      <c r="P1062" s="62" t="str">
        <f t="shared" si="166"/>
        <v>Nợ HP</v>
      </c>
      <c r="Q1062" s="58">
        <f t="shared" si="170"/>
        <v>1060</v>
      </c>
      <c r="R1062" s="228" t="str">
        <f t="shared" si="167"/>
        <v>Nợ HP</v>
      </c>
    </row>
    <row r="1063" spans="1:18" ht="24.75" customHeight="1">
      <c r="A1063" s="54">
        <f t="shared" si="168"/>
        <v>1061</v>
      </c>
      <c r="B1063" s="16" t="str">
        <f t="shared" si="171"/>
        <v>1029</v>
      </c>
      <c r="C1063" s="54">
        <f t="shared" si="169"/>
        <v>1029</v>
      </c>
      <c r="D1063" s="11"/>
      <c r="E1063" s="12"/>
      <c r="F1063" s="13"/>
      <c r="G1063" s="14"/>
      <c r="H1063" s="70"/>
      <c r="I1063" s="71"/>
      <c r="J1063" s="72"/>
      <c r="K1063" s="73" t="str">
        <f t="shared" si="172"/>
        <v/>
      </c>
      <c r="L1063" s="74">
        <f t="shared" si="164"/>
        <v>0</v>
      </c>
      <c r="M1063" s="79"/>
      <c r="N1063" s="59" t="str">
        <f t="shared" si="173"/>
        <v/>
      </c>
      <c r="O1063" s="190" t="str">
        <f t="shared" si="165"/>
        <v>Nợ HP</v>
      </c>
      <c r="P1063" s="62" t="str">
        <f t="shared" si="166"/>
        <v>Nợ HP</v>
      </c>
      <c r="Q1063" s="58">
        <f t="shared" si="170"/>
        <v>1061</v>
      </c>
      <c r="R1063" s="228" t="str">
        <f t="shared" si="167"/>
        <v>Nợ HP</v>
      </c>
    </row>
    <row r="1064" spans="1:18" ht="24.75" customHeight="1">
      <c r="A1064" s="54">
        <f t="shared" si="168"/>
        <v>1062</v>
      </c>
      <c r="B1064" s="16" t="str">
        <f t="shared" si="171"/>
        <v>1030</v>
      </c>
      <c r="C1064" s="54">
        <f t="shared" si="169"/>
        <v>1030</v>
      </c>
      <c r="D1064" s="11"/>
      <c r="E1064" s="12"/>
      <c r="F1064" s="13"/>
      <c r="G1064" s="14"/>
      <c r="H1064" s="70"/>
      <c r="I1064" s="71"/>
      <c r="J1064" s="72"/>
      <c r="K1064" s="73" t="str">
        <f t="shared" si="172"/>
        <v/>
      </c>
      <c r="L1064" s="74">
        <f t="shared" si="164"/>
        <v>0</v>
      </c>
      <c r="M1064" s="79"/>
      <c r="N1064" s="59" t="str">
        <f t="shared" si="173"/>
        <v/>
      </c>
      <c r="O1064" s="190" t="str">
        <f t="shared" si="165"/>
        <v>Nợ HP</v>
      </c>
      <c r="P1064" s="62" t="str">
        <f t="shared" si="166"/>
        <v>Nợ HP</v>
      </c>
      <c r="Q1064" s="58">
        <f t="shared" si="170"/>
        <v>1062</v>
      </c>
      <c r="R1064" s="228" t="str">
        <f t="shared" si="167"/>
        <v>Nợ HP</v>
      </c>
    </row>
    <row r="1065" spans="1:18" ht="24.75" customHeight="1">
      <c r="A1065" s="54">
        <f t="shared" si="168"/>
        <v>1063</v>
      </c>
      <c r="B1065" s="16" t="str">
        <f t="shared" si="171"/>
        <v>1031</v>
      </c>
      <c r="C1065" s="54">
        <f t="shared" si="169"/>
        <v>1031</v>
      </c>
      <c r="D1065" s="11"/>
      <c r="E1065" s="12"/>
      <c r="F1065" s="13"/>
      <c r="G1065" s="14"/>
      <c r="H1065" s="70"/>
      <c r="I1065" s="71"/>
      <c r="J1065" s="72"/>
      <c r="K1065" s="73" t="str">
        <f t="shared" si="172"/>
        <v/>
      </c>
      <c r="L1065" s="74">
        <f t="shared" si="164"/>
        <v>0</v>
      </c>
      <c r="M1065" s="79"/>
      <c r="N1065" s="59" t="str">
        <f t="shared" si="173"/>
        <v/>
      </c>
      <c r="O1065" s="190" t="str">
        <f t="shared" si="165"/>
        <v>Nợ HP</v>
      </c>
      <c r="P1065" s="62" t="str">
        <f t="shared" si="166"/>
        <v>Nợ HP</v>
      </c>
      <c r="Q1065" s="58">
        <f t="shared" si="170"/>
        <v>1063</v>
      </c>
      <c r="R1065" s="228" t="str">
        <f t="shared" si="167"/>
        <v>Nợ HP</v>
      </c>
    </row>
    <row r="1066" spans="1:18" ht="24.75" customHeight="1">
      <c r="A1066" s="54">
        <f t="shared" si="168"/>
        <v>1064</v>
      </c>
      <c r="B1066" s="16" t="str">
        <f t="shared" si="171"/>
        <v>1032</v>
      </c>
      <c r="C1066" s="54">
        <f t="shared" si="169"/>
        <v>1032</v>
      </c>
      <c r="D1066" s="11"/>
      <c r="E1066" s="12"/>
      <c r="F1066" s="13"/>
      <c r="G1066" s="14"/>
      <c r="H1066" s="70"/>
      <c r="I1066" s="71"/>
      <c r="J1066" s="72"/>
      <c r="K1066" s="73" t="str">
        <f t="shared" si="172"/>
        <v/>
      </c>
      <c r="L1066" s="74">
        <f t="shared" si="164"/>
        <v>0</v>
      </c>
      <c r="M1066" s="79"/>
      <c r="N1066" s="59" t="str">
        <f t="shared" si="173"/>
        <v/>
      </c>
      <c r="O1066" s="190" t="str">
        <f t="shared" si="165"/>
        <v>Nợ HP</v>
      </c>
      <c r="P1066" s="62" t="str">
        <f t="shared" si="166"/>
        <v>Nợ HP</v>
      </c>
      <c r="Q1066" s="58">
        <f t="shared" si="170"/>
        <v>1064</v>
      </c>
      <c r="R1066" s="228" t="str">
        <f t="shared" si="167"/>
        <v>Nợ HP</v>
      </c>
    </row>
    <row r="1067" spans="1:18" ht="24.75" customHeight="1">
      <c r="A1067" s="54">
        <f t="shared" si="168"/>
        <v>1065</v>
      </c>
      <c r="B1067" s="16" t="str">
        <f t="shared" si="171"/>
        <v>1033</v>
      </c>
      <c r="C1067" s="54">
        <f t="shared" si="169"/>
        <v>1033</v>
      </c>
      <c r="D1067" s="11"/>
      <c r="E1067" s="12"/>
      <c r="F1067" s="13"/>
      <c r="G1067" s="14"/>
      <c r="H1067" s="70"/>
      <c r="I1067" s="71"/>
      <c r="J1067" s="72"/>
      <c r="K1067" s="73" t="str">
        <f t="shared" si="172"/>
        <v/>
      </c>
      <c r="L1067" s="74">
        <f t="shared" si="164"/>
        <v>0</v>
      </c>
      <c r="M1067" s="79"/>
      <c r="N1067" s="59" t="str">
        <f t="shared" si="173"/>
        <v/>
      </c>
      <c r="O1067" s="190" t="str">
        <f t="shared" si="165"/>
        <v>Nợ HP</v>
      </c>
      <c r="P1067" s="62" t="str">
        <f t="shared" si="166"/>
        <v>Nợ HP</v>
      </c>
      <c r="Q1067" s="58">
        <f t="shared" si="170"/>
        <v>1065</v>
      </c>
      <c r="R1067" s="228" t="str">
        <f t="shared" si="167"/>
        <v>Nợ HP</v>
      </c>
    </row>
    <row r="1068" spans="1:18" ht="24.75" customHeight="1">
      <c r="A1068" s="54">
        <f t="shared" si="168"/>
        <v>1066</v>
      </c>
      <c r="B1068" s="16" t="str">
        <f t="shared" si="171"/>
        <v>1034</v>
      </c>
      <c r="C1068" s="54">
        <f t="shared" si="169"/>
        <v>1034</v>
      </c>
      <c r="D1068" s="11"/>
      <c r="E1068" s="12"/>
      <c r="F1068" s="13"/>
      <c r="G1068" s="14"/>
      <c r="H1068" s="70"/>
      <c r="I1068" s="71"/>
      <c r="J1068" s="72"/>
      <c r="K1068" s="73" t="str">
        <f t="shared" si="172"/>
        <v/>
      </c>
      <c r="L1068" s="74">
        <f t="shared" si="164"/>
        <v>0</v>
      </c>
      <c r="M1068" s="79"/>
      <c r="N1068" s="59" t="str">
        <f t="shared" si="173"/>
        <v/>
      </c>
      <c r="O1068" s="190" t="str">
        <f t="shared" si="165"/>
        <v>Nợ HP</v>
      </c>
      <c r="P1068" s="62" t="str">
        <f t="shared" si="166"/>
        <v>Nợ HP</v>
      </c>
      <c r="Q1068" s="58">
        <f t="shared" si="170"/>
        <v>1066</v>
      </c>
      <c r="R1068" s="228" t="str">
        <f t="shared" si="167"/>
        <v>Nợ HP</v>
      </c>
    </row>
    <row r="1069" spans="1:18" ht="24.75" customHeight="1">
      <c r="A1069" s="54">
        <f t="shared" si="168"/>
        <v>1067</v>
      </c>
      <c r="B1069" s="16" t="str">
        <f t="shared" si="171"/>
        <v>1035</v>
      </c>
      <c r="C1069" s="54">
        <f t="shared" si="169"/>
        <v>1035</v>
      </c>
      <c r="D1069" s="11"/>
      <c r="E1069" s="12"/>
      <c r="F1069" s="13"/>
      <c r="G1069" s="14"/>
      <c r="H1069" s="70"/>
      <c r="I1069" s="71"/>
      <c r="J1069" s="72"/>
      <c r="K1069" s="73" t="str">
        <f t="shared" si="172"/>
        <v/>
      </c>
      <c r="L1069" s="74">
        <f t="shared" si="164"/>
        <v>0</v>
      </c>
      <c r="M1069" s="79"/>
      <c r="N1069" s="59" t="str">
        <f t="shared" si="173"/>
        <v/>
      </c>
      <c r="O1069" s="190" t="str">
        <f t="shared" si="165"/>
        <v>Nợ HP</v>
      </c>
      <c r="P1069" s="62" t="str">
        <f t="shared" si="166"/>
        <v>Nợ HP</v>
      </c>
      <c r="Q1069" s="58">
        <f t="shared" si="170"/>
        <v>1067</v>
      </c>
      <c r="R1069" s="228" t="str">
        <f t="shared" si="167"/>
        <v>Nợ HP</v>
      </c>
    </row>
    <row r="1070" spans="1:18" ht="24.75" customHeight="1">
      <c r="A1070" s="54">
        <f t="shared" si="168"/>
        <v>1068</v>
      </c>
      <c r="B1070" s="16" t="str">
        <f t="shared" si="171"/>
        <v>1036</v>
      </c>
      <c r="C1070" s="54">
        <f t="shared" si="169"/>
        <v>1036</v>
      </c>
      <c r="D1070" s="11"/>
      <c r="E1070" s="12"/>
      <c r="F1070" s="13"/>
      <c r="G1070" s="14"/>
      <c r="H1070" s="70"/>
      <c r="I1070" s="71"/>
      <c r="J1070" s="72"/>
      <c r="K1070" s="73" t="str">
        <f t="shared" si="172"/>
        <v/>
      </c>
      <c r="L1070" s="74">
        <f t="shared" si="164"/>
        <v>0</v>
      </c>
      <c r="M1070" s="79"/>
      <c r="N1070" s="59" t="str">
        <f t="shared" si="173"/>
        <v/>
      </c>
      <c r="O1070" s="190" t="str">
        <f t="shared" si="165"/>
        <v>Nợ HP</v>
      </c>
      <c r="P1070" s="62" t="str">
        <f t="shared" si="166"/>
        <v>Nợ HP</v>
      </c>
      <c r="Q1070" s="58">
        <f t="shared" si="170"/>
        <v>1068</v>
      </c>
      <c r="R1070" s="228" t="str">
        <f t="shared" si="167"/>
        <v>Nợ HP</v>
      </c>
    </row>
    <row r="1071" spans="1:18" ht="24.75" customHeight="1">
      <c r="A1071" s="54">
        <f t="shared" si="168"/>
        <v>1069</v>
      </c>
      <c r="B1071" s="16" t="str">
        <f t="shared" si="171"/>
        <v>1037</v>
      </c>
      <c r="C1071" s="54">
        <f t="shared" si="169"/>
        <v>1037</v>
      </c>
      <c r="D1071" s="11"/>
      <c r="E1071" s="12"/>
      <c r="F1071" s="13"/>
      <c r="G1071" s="14"/>
      <c r="H1071" s="70"/>
      <c r="I1071" s="71"/>
      <c r="J1071" s="72"/>
      <c r="K1071" s="73" t="str">
        <f t="shared" si="172"/>
        <v/>
      </c>
      <c r="L1071" s="74">
        <f t="shared" si="164"/>
        <v>0</v>
      </c>
      <c r="M1071" s="79"/>
      <c r="N1071" s="59" t="str">
        <f t="shared" si="173"/>
        <v/>
      </c>
      <c r="O1071" s="190" t="str">
        <f t="shared" si="165"/>
        <v>Nợ HP</v>
      </c>
      <c r="P1071" s="62" t="str">
        <f t="shared" si="166"/>
        <v>Nợ HP</v>
      </c>
      <c r="Q1071" s="58">
        <f t="shared" si="170"/>
        <v>1069</v>
      </c>
      <c r="R1071" s="228" t="str">
        <f t="shared" si="167"/>
        <v>Nợ HP</v>
      </c>
    </row>
    <row r="1072" spans="1:18" ht="24.75" customHeight="1">
      <c r="A1072" s="54">
        <f t="shared" si="168"/>
        <v>1070</v>
      </c>
      <c r="B1072" s="16" t="str">
        <f t="shared" si="171"/>
        <v>1038</v>
      </c>
      <c r="C1072" s="54">
        <f t="shared" si="169"/>
        <v>1038</v>
      </c>
      <c r="D1072" s="11"/>
      <c r="E1072" s="12"/>
      <c r="F1072" s="13"/>
      <c r="G1072" s="14"/>
      <c r="H1072" s="70"/>
      <c r="I1072" s="71"/>
      <c r="J1072" s="72"/>
      <c r="K1072" s="73" t="str">
        <f t="shared" si="172"/>
        <v/>
      </c>
      <c r="L1072" s="74">
        <f t="shared" si="164"/>
        <v>0</v>
      </c>
      <c r="M1072" s="79"/>
      <c r="N1072" s="59" t="str">
        <f t="shared" si="173"/>
        <v/>
      </c>
      <c r="O1072" s="190" t="str">
        <f t="shared" si="165"/>
        <v>Nợ HP</v>
      </c>
      <c r="P1072" s="62" t="str">
        <f t="shared" si="166"/>
        <v>Nợ HP</v>
      </c>
      <c r="Q1072" s="58">
        <f t="shared" si="170"/>
        <v>1070</v>
      </c>
      <c r="R1072" s="228" t="str">
        <f t="shared" si="167"/>
        <v>Nợ HP</v>
      </c>
    </row>
    <row r="1073" spans="1:18" ht="24.75" customHeight="1">
      <c r="A1073" s="54">
        <f t="shared" si="168"/>
        <v>1071</v>
      </c>
      <c r="B1073" s="16" t="str">
        <f t="shared" si="171"/>
        <v>1039</v>
      </c>
      <c r="C1073" s="54">
        <f t="shared" si="169"/>
        <v>1039</v>
      </c>
      <c r="D1073" s="11"/>
      <c r="E1073" s="12"/>
      <c r="F1073" s="13"/>
      <c r="G1073" s="14"/>
      <c r="H1073" s="70"/>
      <c r="I1073" s="71"/>
      <c r="J1073" s="72"/>
      <c r="K1073" s="73" t="str">
        <f t="shared" si="172"/>
        <v/>
      </c>
      <c r="L1073" s="74">
        <f t="shared" si="164"/>
        <v>0</v>
      </c>
      <c r="M1073" s="79"/>
      <c r="N1073" s="59" t="str">
        <f t="shared" si="173"/>
        <v/>
      </c>
      <c r="O1073" s="190" t="str">
        <f t="shared" si="165"/>
        <v>Nợ HP</v>
      </c>
      <c r="P1073" s="62" t="str">
        <f t="shared" si="166"/>
        <v>Nợ HP</v>
      </c>
      <c r="Q1073" s="58">
        <f t="shared" si="170"/>
        <v>1071</v>
      </c>
      <c r="R1073" s="228" t="str">
        <f t="shared" si="167"/>
        <v>Nợ HP</v>
      </c>
    </row>
    <row r="1074" spans="1:18" ht="24.75" customHeight="1">
      <c r="A1074" s="54">
        <f t="shared" si="168"/>
        <v>1072</v>
      </c>
      <c r="B1074" s="16" t="str">
        <f t="shared" si="171"/>
        <v>1040</v>
      </c>
      <c r="C1074" s="54">
        <f t="shared" si="169"/>
        <v>1040</v>
      </c>
      <c r="D1074" s="11"/>
      <c r="E1074" s="12"/>
      <c r="F1074" s="13"/>
      <c r="G1074" s="14"/>
      <c r="H1074" s="70"/>
      <c r="I1074" s="71"/>
      <c r="J1074" s="72"/>
      <c r="K1074" s="73" t="str">
        <f t="shared" si="172"/>
        <v/>
      </c>
      <c r="L1074" s="74">
        <f t="shared" si="164"/>
        <v>0</v>
      </c>
      <c r="M1074" s="79"/>
      <c r="N1074" s="59" t="str">
        <f t="shared" si="173"/>
        <v/>
      </c>
      <c r="O1074" s="190" t="str">
        <f t="shared" si="165"/>
        <v>Nợ HP</v>
      </c>
      <c r="P1074" s="62" t="str">
        <f t="shared" si="166"/>
        <v>Nợ HP</v>
      </c>
      <c r="Q1074" s="58">
        <f t="shared" si="170"/>
        <v>1072</v>
      </c>
      <c r="R1074" s="228" t="str">
        <f t="shared" si="167"/>
        <v>Nợ HP</v>
      </c>
    </row>
    <row r="1075" spans="1:18" ht="24.75" customHeight="1">
      <c r="A1075" s="54">
        <f t="shared" si="168"/>
        <v>1073</v>
      </c>
      <c r="B1075" s="16" t="str">
        <f t="shared" si="171"/>
        <v>1041</v>
      </c>
      <c r="C1075" s="54">
        <f t="shared" si="169"/>
        <v>1041</v>
      </c>
      <c r="D1075" s="11"/>
      <c r="E1075" s="12"/>
      <c r="F1075" s="13"/>
      <c r="G1075" s="14"/>
      <c r="H1075" s="70"/>
      <c r="I1075" s="71"/>
      <c r="J1075" s="72"/>
      <c r="K1075" s="73" t="str">
        <f t="shared" si="172"/>
        <v/>
      </c>
      <c r="L1075" s="74">
        <f t="shared" si="164"/>
        <v>0</v>
      </c>
      <c r="M1075" s="79"/>
      <c r="N1075" s="59" t="str">
        <f t="shared" si="173"/>
        <v/>
      </c>
      <c r="O1075" s="190" t="str">
        <f t="shared" si="165"/>
        <v>Nợ HP</v>
      </c>
      <c r="P1075" s="62" t="str">
        <f t="shared" si="166"/>
        <v>Nợ HP</v>
      </c>
      <c r="Q1075" s="58">
        <f t="shared" si="170"/>
        <v>1073</v>
      </c>
      <c r="R1075" s="228" t="str">
        <f t="shared" si="167"/>
        <v>Nợ HP</v>
      </c>
    </row>
    <row r="1076" spans="1:18" ht="24.75" customHeight="1">
      <c r="A1076" s="54">
        <f t="shared" si="168"/>
        <v>1074</v>
      </c>
      <c r="B1076" s="16" t="str">
        <f t="shared" si="171"/>
        <v>1042</v>
      </c>
      <c r="C1076" s="54">
        <f t="shared" si="169"/>
        <v>1042</v>
      </c>
      <c r="D1076" s="11"/>
      <c r="E1076" s="12"/>
      <c r="F1076" s="13"/>
      <c r="G1076" s="14"/>
      <c r="H1076" s="70"/>
      <c r="I1076" s="71"/>
      <c r="J1076" s="72"/>
      <c r="K1076" s="73" t="str">
        <f t="shared" si="172"/>
        <v/>
      </c>
      <c r="L1076" s="74">
        <f t="shared" si="164"/>
        <v>0</v>
      </c>
      <c r="M1076" s="79"/>
      <c r="N1076" s="59" t="str">
        <f t="shared" si="173"/>
        <v/>
      </c>
      <c r="O1076" s="190" t="str">
        <f t="shared" si="165"/>
        <v>Nợ HP</v>
      </c>
      <c r="P1076" s="62" t="str">
        <f t="shared" si="166"/>
        <v>Nợ HP</v>
      </c>
      <c r="Q1076" s="58">
        <f t="shared" si="170"/>
        <v>1074</v>
      </c>
      <c r="R1076" s="228" t="str">
        <f t="shared" si="167"/>
        <v>Nợ HP</v>
      </c>
    </row>
    <row r="1077" spans="1:18" ht="24.75" customHeight="1">
      <c r="A1077" s="54">
        <f t="shared" si="168"/>
        <v>1075</v>
      </c>
      <c r="B1077" s="16" t="str">
        <f t="shared" si="171"/>
        <v>1043</v>
      </c>
      <c r="C1077" s="54">
        <f t="shared" si="169"/>
        <v>1043</v>
      </c>
      <c r="D1077" s="11"/>
      <c r="E1077" s="12"/>
      <c r="F1077" s="13"/>
      <c r="G1077" s="14"/>
      <c r="H1077" s="70"/>
      <c r="I1077" s="71"/>
      <c r="J1077" s="72"/>
      <c r="K1077" s="73" t="str">
        <f t="shared" si="172"/>
        <v/>
      </c>
      <c r="L1077" s="74">
        <f t="shared" si="164"/>
        <v>0</v>
      </c>
      <c r="M1077" s="79"/>
      <c r="N1077" s="59" t="str">
        <f t="shared" si="173"/>
        <v/>
      </c>
      <c r="O1077" s="190" t="str">
        <f t="shared" si="165"/>
        <v>Nợ HP</v>
      </c>
      <c r="P1077" s="62" t="str">
        <f t="shared" si="166"/>
        <v>Nợ HP</v>
      </c>
      <c r="Q1077" s="58">
        <f t="shared" si="170"/>
        <v>1075</v>
      </c>
      <c r="R1077" s="228" t="str">
        <f t="shared" si="167"/>
        <v>Nợ HP</v>
      </c>
    </row>
    <row r="1078" spans="1:18" ht="24.75" customHeight="1">
      <c r="A1078" s="54">
        <f t="shared" si="168"/>
        <v>1076</v>
      </c>
      <c r="B1078" s="16" t="str">
        <f t="shared" si="171"/>
        <v>1044</v>
      </c>
      <c r="C1078" s="54">
        <f t="shared" si="169"/>
        <v>1044</v>
      </c>
      <c r="D1078" s="11"/>
      <c r="E1078" s="12"/>
      <c r="F1078" s="13"/>
      <c r="G1078" s="14"/>
      <c r="H1078" s="70"/>
      <c r="I1078" s="71"/>
      <c r="J1078" s="72"/>
      <c r="K1078" s="73" t="str">
        <f t="shared" si="172"/>
        <v/>
      </c>
      <c r="L1078" s="74">
        <f t="shared" si="164"/>
        <v>0</v>
      </c>
      <c r="M1078" s="79"/>
      <c r="N1078" s="59" t="str">
        <f t="shared" si="173"/>
        <v/>
      </c>
      <c r="O1078" s="190" t="str">
        <f t="shared" si="165"/>
        <v>Nợ HP</v>
      </c>
      <c r="P1078" s="62" t="str">
        <f t="shared" si="166"/>
        <v>Nợ HP</v>
      </c>
      <c r="Q1078" s="58">
        <f t="shared" si="170"/>
        <v>1076</v>
      </c>
      <c r="R1078" s="228" t="str">
        <f t="shared" si="167"/>
        <v>Nợ HP</v>
      </c>
    </row>
    <row r="1079" spans="1:18" ht="24.75" customHeight="1">
      <c r="A1079" s="54">
        <f t="shared" si="168"/>
        <v>1077</v>
      </c>
      <c r="B1079" s="16" t="str">
        <f t="shared" si="171"/>
        <v>1045</v>
      </c>
      <c r="C1079" s="54">
        <f t="shared" si="169"/>
        <v>1045</v>
      </c>
      <c r="D1079" s="11"/>
      <c r="E1079" s="12"/>
      <c r="F1079" s="13"/>
      <c r="G1079" s="14"/>
      <c r="H1079" s="70"/>
      <c r="I1079" s="71"/>
      <c r="J1079" s="72"/>
      <c r="K1079" s="73" t="str">
        <f t="shared" si="172"/>
        <v/>
      </c>
      <c r="L1079" s="74">
        <f t="shared" si="164"/>
        <v>0</v>
      </c>
      <c r="M1079" s="79"/>
      <c r="N1079" s="59" t="str">
        <f t="shared" si="173"/>
        <v/>
      </c>
      <c r="O1079" s="190" t="str">
        <f t="shared" si="165"/>
        <v>Nợ HP</v>
      </c>
      <c r="P1079" s="62" t="str">
        <f t="shared" si="166"/>
        <v>Nợ HP</v>
      </c>
      <c r="Q1079" s="58">
        <f t="shared" si="170"/>
        <v>1077</v>
      </c>
      <c r="R1079" s="228" t="str">
        <f t="shared" si="167"/>
        <v>Nợ HP</v>
      </c>
    </row>
    <row r="1080" spans="1:18" ht="24.75" customHeight="1">
      <c r="A1080" s="54">
        <f t="shared" si="168"/>
        <v>1078</v>
      </c>
      <c r="B1080" s="16" t="str">
        <f t="shared" si="171"/>
        <v>1046</v>
      </c>
      <c r="C1080" s="54">
        <f t="shared" si="169"/>
        <v>1046</v>
      </c>
      <c r="D1080" s="11"/>
      <c r="E1080" s="12"/>
      <c r="F1080" s="13"/>
      <c r="G1080" s="14"/>
      <c r="H1080" s="70"/>
      <c r="I1080" s="71"/>
      <c r="J1080" s="72"/>
      <c r="K1080" s="73" t="str">
        <f t="shared" si="172"/>
        <v/>
      </c>
      <c r="L1080" s="74">
        <f t="shared" si="164"/>
        <v>0</v>
      </c>
      <c r="M1080" s="79"/>
      <c r="N1080" s="59" t="str">
        <f t="shared" si="173"/>
        <v/>
      </c>
      <c r="O1080" s="190" t="str">
        <f t="shared" si="165"/>
        <v>Nợ HP</v>
      </c>
      <c r="P1080" s="62" t="str">
        <f t="shared" si="166"/>
        <v>Nợ HP</v>
      </c>
      <c r="Q1080" s="58">
        <f t="shared" si="170"/>
        <v>1078</v>
      </c>
      <c r="R1080" s="228" t="str">
        <f t="shared" si="167"/>
        <v>Nợ HP</v>
      </c>
    </row>
    <row r="1081" spans="1:18" ht="24.75" customHeight="1">
      <c r="A1081" s="54">
        <f t="shared" si="168"/>
        <v>1079</v>
      </c>
      <c r="B1081" s="16" t="str">
        <f t="shared" si="171"/>
        <v>1047</v>
      </c>
      <c r="C1081" s="54">
        <f t="shared" si="169"/>
        <v>1047</v>
      </c>
      <c r="D1081" s="11"/>
      <c r="E1081" s="12"/>
      <c r="F1081" s="13"/>
      <c r="G1081" s="14"/>
      <c r="H1081" s="70"/>
      <c r="I1081" s="71"/>
      <c r="J1081" s="72"/>
      <c r="K1081" s="73" t="str">
        <f t="shared" si="172"/>
        <v/>
      </c>
      <c r="L1081" s="74">
        <f t="shared" si="164"/>
        <v>0</v>
      </c>
      <c r="M1081" s="79"/>
      <c r="N1081" s="59" t="str">
        <f t="shared" si="173"/>
        <v/>
      </c>
      <c r="O1081" s="190" t="str">
        <f t="shared" si="165"/>
        <v>Nợ HP</v>
      </c>
      <c r="P1081" s="62" t="str">
        <f t="shared" si="166"/>
        <v>Nợ HP</v>
      </c>
      <c r="Q1081" s="58">
        <f t="shared" si="170"/>
        <v>1079</v>
      </c>
      <c r="R1081" s="228" t="str">
        <f t="shared" si="167"/>
        <v>Nợ HP</v>
      </c>
    </row>
    <row r="1082" spans="1:18" ht="24.75" customHeight="1">
      <c r="A1082" s="54">
        <f t="shared" si="168"/>
        <v>1080</v>
      </c>
      <c r="B1082" s="16" t="str">
        <f t="shared" si="171"/>
        <v>1048</v>
      </c>
      <c r="C1082" s="54">
        <f t="shared" si="169"/>
        <v>1048</v>
      </c>
      <c r="D1082" s="11"/>
      <c r="E1082" s="12"/>
      <c r="F1082" s="13"/>
      <c r="G1082" s="14"/>
      <c r="H1082" s="70"/>
      <c r="I1082" s="71"/>
      <c r="J1082" s="72"/>
      <c r="K1082" s="73" t="str">
        <f t="shared" si="172"/>
        <v/>
      </c>
      <c r="L1082" s="74">
        <f t="shared" si="164"/>
        <v>0</v>
      </c>
      <c r="M1082" s="79"/>
      <c r="N1082" s="59" t="str">
        <f t="shared" si="173"/>
        <v/>
      </c>
      <c r="O1082" s="190" t="str">
        <f t="shared" si="165"/>
        <v>Nợ HP</v>
      </c>
      <c r="P1082" s="62" t="str">
        <f t="shared" si="166"/>
        <v>Nợ HP</v>
      </c>
      <c r="Q1082" s="58">
        <f t="shared" si="170"/>
        <v>1080</v>
      </c>
      <c r="R1082" s="228" t="str">
        <f t="shared" si="167"/>
        <v>Nợ HP</v>
      </c>
    </row>
    <row r="1083" spans="1:18" ht="24.75" customHeight="1">
      <c r="A1083" s="54">
        <f t="shared" si="168"/>
        <v>1081</v>
      </c>
      <c r="B1083" s="16" t="str">
        <f t="shared" si="171"/>
        <v>1049</v>
      </c>
      <c r="C1083" s="54">
        <f t="shared" si="169"/>
        <v>1049</v>
      </c>
      <c r="D1083" s="11"/>
      <c r="E1083" s="12"/>
      <c r="F1083" s="13"/>
      <c r="G1083" s="14"/>
      <c r="H1083" s="70"/>
      <c r="I1083" s="71"/>
      <c r="J1083" s="72"/>
      <c r="K1083" s="73" t="str">
        <f t="shared" si="172"/>
        <v/>
      </c>
      <c r="L1083" s="74">
        <f t="shared" si="164"/>
        <v>0</v>
      </c>
      <c r="M1083" s="79"/>
      <c r="N1083" s="59" t="str">
        <f t="shared" si="173"/>
        <v/>
      </c>
      <c r="O1083" s="190" t="str">
        <f t="shared" si="165"/>
        <v>Nợ HP</v>
      </c>
      <c r="P1083" s="62" t="str">
        <f t="shared" si="166"/>
        <v>Nợ HP</v>
      </c>
      <c r="Q1083" s="58">
        <f t="shared" si="170"/>
        <v>1081</v>
      </c>
      <c r="R1083" s="228" t="str">
        <f t="shared" si="167"/>
        <v>Nợ HP</v>
      </c>
    </row>
    <row r="1084" spans="1:18" ht="24.75" customHeight="1">
      <c r="A1084" s="54">
        <f t="shared" si="168"/>
        <v>1082</v>
      </c>
      <c r="B1084" s="16" t="str">
        <f t="shared" si="171"/>
        <v>1050</v>
      </c>
      <c r="C1084" s="54">
        <f t="shared" si="169"/>
        <v>1050</v>
      </c>
      <c r="D1084" s="11"/>
      <c r="E1084" s="12"/>
      <c r="F1084" s="13"/>
      <c r="G1084" s="14"/>
      <c r="H1084" s="70"/>
      <c r="I1084" s="71"/>
      <c r="J1084" s="72"/>
      <c r="K1084" s="73" t="str">
        <f t="shared" si="172"/>
        <v/>
      </c>
      <c r="L1084" s="74">
        <f t="shared" si="164"/>
        <v>0</v>
      </c>
      <c r="M1084" s="79"/>
      <c r="N1084" s="59" t="str">
        <f t="shared" si="173"/>
        <v/>
      </c>
      <c r="O1084" s="190" t="str">
        <f t="shared" si="165"/>
        <v>Nợ HP</v>
      </c>
      <c r="P1084" s="62" t="str">
        <f t="shared" si="166"/>
        <v>Nợ HP</v>
      </c>
      <c r="Q1084" s="58">
        <f t="shared" si="170"/>
        <v>1082</v>
      </c>
      <c r="R1084" s="228" t="str">
        <f t="shared" si="167"/>
        <v>Nợ HP</v>
      </c>
    </row>
    <row r="1085" spans="1:18" ht="24.75" customHeight="1">
      <c r="A1085" s="54">
        <f t="shared" si="168"/>
        <v>1083</v>
      </c>
      <c r="B1085" s="16" t="str">
        <f t="shared" si="171"/>
        <v>1051</v>
      </c>
      <c r="C1085" s="54">
        <f t="shared" si="169"/>
        <v>1051</v>
      </c>
      <c r="D1085" s="11"/>
      <c r="E1085" s="12"/>
      <c r="F1085" s="13"/>
      <c r="G1085" s="14"/>
      <c r="H1085" s="70"/>
      <c r="I1085" s="71"/>
      <c r="J1085" s="72"/>
      <c r="K1085" s="73" t="str">
        <f t="shared" si="172"/>
        <v/>
      </c>
      <c r="L1085" s="74">
        <f t="shared" si="164"/>
        <v>0</v>
      </c>
      <c r="M1085" s="79"/>
      <c r="N1085" s="59" t="str">
        <f t="shared" si="173"/>
        <v/>
      </c>
      <c r="O1085" s="190" t="str">
        <f t="shared" si="165"/>
        <v>Nợ HP</v>
      </c>
      <c r="P1085" s="62" t="str">
        <f t="shared" si="166"/>
        <v>Nợ HP</v>
      </c>
      <c r="Q1085" s="58">
        <f t="shared" si="170"/>
        <v>1083</v>
      </c>
      <c r="R1085" s="228" t="str">
        <f t="shared" si="167"/>
        <v>Nợ HP</v>
      </c>
    </row>
    <row r="1086" spans="1:18" ht="24.75" customHeight="1">
      <c r="A1086" s="54">
        <f t="shared" si="168"/>
        <v>1084</v>
      </c>
      <c r="B1086" s="16" t="str">
        <f t="shared" si="171"/>
        <v>1052</v>
      </c>
      <c r="C1086" s="54">
        <f t="shared" si="169"/>
        <v>1052</v>
      </c>
      <c r="D1086" s="11"/>
      <c r="E1086" s="12"/>
      <c r="F1086" s="13"/>
      <c r="G1086" s="14"/>
      <c r="H1086" s="70"/>
      <c r="I1086" s="71"/>
      <c r="J1086" s="72"/>
      <c r="K1086" s="73" t="str">
        <f t="shared" si="172"/>
        <v/>
      </c>
      <c r="L1086" s="74">
        <f t="shared" si="164"/>
        <v>0</v>
      </c>
      <c r="M1086" s="79"/>
      <c r="N1086" s="59" t="str">
        <f t="shared" si="173"/>
        <v/>
      </c>
      <c r="O1086" s="190" t="str">
        <f t="shared" si="165"/>
        <v>Nợ HP</v>
      </c>
      <c r="P1086" s="62" t="str">
        <f t="shared" si="166"/>
        <v>Nợ HP</v>
      </c>
      <c r="Q1086" s="58">
        <f t="shared" si="170"/>
        <v>1084</v>
      </c>
      <c r="R1086" s="228" t="str">
        <f t="shared" si="167"/>
        <v>Nợ HP</v>
      </c>
    </row>
    <row r="1087" spans="1:18" ht="24.75" customHeight="1">
      <c r="A1087" s="54">
        <f t="shared" si="168"/>
        <v>1085</v>
      </c>
      <c r="B1087" s="16" t="str">
        <f t="shared" si="171"/>
        <v>1053</v>
      </c>
      <c r="C1087" s="54">
        <f t="shared" si="169"/>
        <v>1053</v>
      </c>
      <c r="D1087" s="11"/>
      <c r="E1087" s="12"/>
      <c r="F1087" s="13"/>
      <c r="G1087" s="14"/>
      <c r="H1087" s="70"/>
      <c r="I1087" s="71"/>
      <c r="J1087" s="72"/>
      <c r="K1087" s="73" t="str">
        <f t="shared" si="172"/>
        <v/>
      </c>
      <c r="L1087" s="74">
        <f t="shared" si="164"/>
        <v>0</v>
      </c>
      <c r="M1087" s="79"/>
      <c r="N1087" s="59" t="str">
        <f t="shared" si="173"/>
        <v/>
      </c>
      <c r="O1087" s="190" t="str">
        <f t="shared" si="165"/>
        <v>Nợ HP</v>
      </c>
      <c r="P1087" s="62" t="str">
        <f t="shared" si="166"/>
        <v>Nợ HP</v>
      </c>
      <c r="Q1087" s="58">
        <f t="shared" si="170"/>
        <v>1085</v>
      </c>
      <c r="R1087" s="228" t="str">
        <f t="shared" si="167"/>
        <v>Nợ HP</v>
      </c>
    </row>
    <row r="1088" spans="1:18" ht="24.75" customHeight="1">
      <c r="A1088" s="54">
        <f t="shared" si="168"/>
        <v>1086</v>
      </c>
      <c r="B1088" s="16" t="str">
        <f t="shared" si="171"/>
        <v>1054</v>
      </c>
      <c r="C1088" s="54">
        <f t="shared" si="169"/>
        <v>1054</v>
      </c>
      <c r="D1088" s="11"/>
      <c r="E1088" s="12"/>
      <c r="F1088" s="13"/>
      <c r="G1088" s="14"/>
      <c r="H1088" s="70"/>
      <c r="I1088" s="71"/>
      <c r="J1088" s="72"/>
      <c r="K1088" s="73" t="str">
        <f t="shared" si="172"/>
        <v/>
      </c>
      <c r="L1088" s="74">
        <f t="shared" si="164"/>
        <v>0</v>
      </c>
      <c r="M1088" s="79"/>
      <c r="N1088" s="59" t="str">
        <f t="shared" si="173"/>
        <v/>
      </c>
      <c r="O1088" s="190" t="str">
        <f t="shared" si="165"/>
        <v>Nợ HP</v>
      </c>
      <c r="P1088" s="62" t="str">
        <f t="shared" si="166"/>
        <v>Nợ HP</v>
      </c>
      <c r="Q1088" s="58">
        <f t="shared" si="170"/>
        <v>1086</v>
      </c>
      <c r="R1088" s="228" t="str">
        <f t="shared" si="167"/>
        <v>Nợ HP</v>
      </c>
    </row>
    <row r="1089" spans="1:18" ht="24.75" customHeight="1">
      <c r="A1089" s="54">
        <f t="shared" si="168"/>
        <v>1087</v>
      </c>
      <c r="B1089" s="16" t="str">
        <f t="shared" si="171"/>
        <v>1055</v>
      </c>
      <c r="C1089" s="54">
        <f t="shared" si="169"/>
        <v>1055</v>
      </c>
      <c r="D1089" s="11"/>
      <c r="E1089" s="12"/>
      <c r="F1089" s="13"/>
      <c r="G1089" s="14"/>
      <c r="H1089" s="70"/>
      <c r="I1089" s="71"/>
      <c r="J1089" s="72"/>
      <c r="K1089" s="73" t="str">
        <f t="shared" si="172"/>
        <v/>
      </c>
      <c r="L1089" s="74">
        <f t="shared" si="164"/>
        <v>0</v>
      </c>
      <c r="M1089" s="79"/>
      <c r="N1089" s="59" t="str">
        <f t="shared" si="173"/>
        <v/>
      </c>
      <c r="O1089" s="190" t="str">
        <f t="shared" si="165"/>
        <v>Nợ HP</v>
      </c>
      <c r="P1089" s="62" t="str">
        <f t="shared" si="166"/>
        <v>Nợ HP</v>
      </c>
      <c r="Q1089" s="58">
        <f t="shared" si="170"/>
        <v>1087</v>
      </c>
      <c r="R1089" s="228" t="str">
        <f t="shared" si="167"/>
        <v>Nợ HP</v>
      </c>
    </row>
    <row r="1090" spans="1:18" ht="24.75" customHeight="1">
      <c r="A1090" s="54">
        <f t="shared" si="168"/>
        <v>1088</v>
      </c>
      <c r="B1090" s="16" t="str">
        <f t="shared" si="171"/>
        <v>1056</v>
      </c>
      <c r="C1090" s="54">
        <f t="shared" si="169"/>
        <v>1056</v>
      </c>
      <c r="D1090" s="11"/>
      <c r="E1090" s="12"/>
      <c r="F1090" s="13"/>
      <c r="G1090" s="14"/>
      <c r="H1090" s="70"/>
      <c r="I1090" s="71"/>
      <c r="J1090" s="72"/>
      <c r="K1090" s="73" t="str">
        <f t="shared" si="172"/>
        <v/>
      </c>
      <c r="L1090" s="74">
        <f t="shared" si="164"/>
        <v>0</v>
      </c>
      <c r="M1090" s="79"/>
      <c r="N1090" s="59" t="str">
        <f t="shared" si="173"/>
        <v/>
      </c>
      <c r="O1090" s="190" t="str">
        <f t="shared" si="165"/>
        <v>Nợ HP</v>
      </c>
      <c r="P1090" s="62" t="str">
        <f t="shared" si="166"/>
        <v>Nợ HP</v>
      </c>
      <c r="Q1090" s="58">
        <f t="shared" si="170"/>
        <v>1088</v>
      </c>
      <c r="R1090" s="228" t="str">
        <f t="shared" si="167"/>
        <v>Nợ HP</v>
      </c>
    </row>
    <row r="1091" spans="1:18" ht="24.75" customHeight="1">
      <c r="A1091" s="54">
        <f t="shared" si="168"/>
        <v>1089</v>
      </c>
      <c r="B1091" s="16" t="str">
        <f t="shared" si="171"/>
        <v>1057</v>
      </c>
      <c r="C1091" s="54">
        <f t="shared" si="169"/>
        <v>1057</v>
      </c>
      <c r="D1091" s="11"/>
      <c r="E1091" s="12"/>
      <c r="F1091" s="13"/>
      <c r="G1091" s="14"/>
      <c r="H1091" s="70"/>
      <c r="I1091" s="71"/>
      <c r="J1091" s="72"/>
      <c r="K1091" s="73" t="str">
        <f t="shared" si="172"/>
        <v/>
      </c>
      <c r="L1091" s="74">
        <f t="shared" ref="L1091:L1154" si="174">COUNTIF($D$3:$D$1049,D1091)</f>
        <v>0</v>
      </c>
      <c r="M1091" s="79"/>
      <c r="N1091" s="59" t="str">
        <f t="shared" si="173"/>
        <v/>
      </c>
      <c r="O1091" s="190" t="str">
        <f t="shared" si="165"/>
        <v>Nợ HP</v>
      </c>
      <c r="P1091" s="62" t="str">
        <f t="shared" si="166"/>
        <v>Nợ HP</v>
      </c>
      <c r="Q1091" s="58">
        <f t="shared" si="170"/>
        <v>1089</v>
      </c>
      <c r="R1091" s="228" t="str">
        <f t="shared" si="167"/>
        <v>Nợ HP</v>
      </c>
    </row>
    <row r="1092" spans="1:18" ht="24.75" customHeight="1">
      <c r="A1092" s="54">
        <f t="shared" si="168"/>
        <v>1090</v>
      </c>
      <c r="B1092" s="16" t="str">
        <f t="shared" si="171"/>
        <v>1058</v>
      </c>
      <c r="C1092" s="54">
        <f t="shared" si="169"/>
        <v>1058</v>
      </c>
      <c r="D1092" s="11"/>
      <c r="E1092" s="12"/>
      <c r="F1092" s="13"/>
      <c r="G1092" s="14"/>
      <c r="H1092" s="70"/>
      <c r="I1092" s="71"/>
      <c r="J1092" s="72"/>
      <c r="K1092" s="73" t="str">
        <f t="shared" si="172"/>
        <v/>
      </c>
      <c r="L1092" s="74">
        <f t="shared" si="174"/>
        <v>0</v>
      </c>
      <c r="M1092" s="79"/>
      <c r="N1092" s="59" t="str">
        <f t="shared" si="173"/>
        <v/>
      </c>
      <c r="O1092" s="190" t="str">
        <f t="shared" ref="O1092:O1155" si="175">R1092</f>
        <v>Nợ HP</v>
      </c>
      <c r="P1092" s="62" t="str">
        <f t="shared" ref="P1092:P1155" si="176">IF(M1092&lt;&gt;0,M1092,O1092)</f>
        <v>Nợ HP</v>
      </c>
      <c r="Q1092" s="58">
        <f t="shared" si="170"/>
        <v>1090</v>
      </c>
      <c r="R1092" s="228" t="str">
        <f t="shared" ref="R1092:R1155" si="177">IF(OR(ISNA(S1092),S1092=""),"Nợ HP","")</f>
        <v>Nợ HP</v>
      </c>
    </row>
    <row r="1093" spans="1:18" ht="24.75" customHeight="1">
      <c r="A1093" s="54">
        <f t="shared" ref="A1093:A1156" si="178">A1092+1</f>
        <v>1091</v>
      </c>
      <c r="B1093" s="16" t="str">
        <f t="shared" si="171"/>
        <v>1059</v>
      </c>
      <c r="C1093" s="54">
        <f t="shared" ref="C1093:C1156" si="179">IF(H1093&lt;&gt;H1092,1,C1092+1)</f>
        <v>1059</v>
      </c>
      <c r="D1093" s="11"/>
      <c r="E1093" s="12"/>
      <c r="F1093" s="13"/>
      <c r="G1093" s="14"/>
      <c r="H1093" s="70"/>
      <c r="I1093" s="71"/>
      <c r="J1093" s="72"/>
      <c r="K1093" s="73" t="str">
        <f t="shared" si="172"/>
        <v/>
      </c>
      <c r="L1093" s="74">
        <f t="shared" si="174"/>
        <v>0</v>
      </c>
      <c r="M1093" s="79"/>
      <c r="N1093" s="59" t="str">
        <f t="shared" si="173"/>
        <v/>
      </c>
      <c r="O1093" s="190" t="str">
        <f t="shared" si="175"/>
        <v>Nợ HP</v>
      </c>
      <c r="P1093" s="62" t="str">
        <f t="shared" si="176"/>
        <v>Nợ HP</v>
      </c>
      <c r="Q1093" s="58">
        <f t="shared" ref="Q1093:Q1156" si="180">Q1092+1</f>
        <v>1091</v>
      </c>
      <c r="R1093" s="228" t="str">
        <f t="shared" si="177"/>
        <v>Nợ HP</v>
      </c>
    </row>
    <row r="1094" spans="1:18" ht="24.75" customHeight="1">
      <c r="A1094" s="54">
        <f t="shared" si="178"/>
        <v>1092</v>
      </c>
      <c r="B1094" s="16" t="str">
        <f t="shared" si="171"/>
        <v>1060</v>
      </c>
      <c r="C1094" s="54">
        <f t="shared" si="179"/>
        <v>1060</v>
      </c>
      <c r="D1094" s="11"/>
      <c r="E1094" s="12"/>
      <c r="F1094" s="13"/>
      <c r="G1094" s="14"/>
      <c r="H1094" s="70"/>
      <c r="I1094" s="71"/>
      <c r="J1094" s="72"/>
      <c r="K1094" s="73" t="str">
        <f t="shared" si="172"/>
        <v/>
      </c>
      <c r="L1094" s="74">
        <f t="shared" si="174"/>
        <v>0</v>
      </c>
      <c r="M1094" s="79"/>
      <c r="N1094" s="59" t="str">
        <f t="shared" si="173"/>
        <v/>
      </c>
      <c r="O1094" s="190" t="str">
        <f t="shared" si="175"/>
        <v>Nợ HP</v>
      </c>
      <c r="P1094" s="62" t="str">
        <f t="shared" si="176"/>
        <v>Nợ HP</v>
      </c>
      <c r="Q1094" s="58">
        <f t="shared" si="180"/>
        <v>1092</v>
      </c>
      <c r="R1094" s="228" t="str">
        <f t="shared" si="177"/>
        <v>Nợ HP</v>
      </c>
    </row>
    <row r="1095" spans="1:18" ht="24.75" customHeight="1">
      <c r="A1095" s="54">
        <f t="shared" si="178"/>
        <v>1093</v>
      </c>
      <c r="B1095" s="16" t="str">
        <f t="shared" si="171"/>
        <v>1061</v>
      </c>
      <c r="C1095" s="54">
        <f t="shared" si="179"/>
        <v>1061</v>
      </c>
      <c r="D1095" s="11"/>
      <c r="E1095" s="12"/>
      <c r="F1095" s="13"/>
      <c r="G1095" s="14"/>
      <c r="H1095" s="70"/>
      <c r="I1095" s="71"/>
      <c r="J1095" s="72"/>
      <c r="K1095" s="73" t="str">
        <f t="shared" si="172"/>
        <v/>
      </c>
      <c r="L1095" s="74">
        <f t="shared" si="174"/>
        <v>0</v>
      </c>
      <c r="M1095" s="79"/>
      <c r="N1095" s="59" t="str">
        <f t="shared" si="173"/>
        <v/>
      </c>
      <c r="O1095" s="190" t="str">
        <f t="shared" si="175"/>
        <v>Nợ HP</v>
      </c>
      <c r="P1095" s="62" t="str">
        <f t="shared" si="176"/>
        <v>Nợ HP</v>
      </c>
      <c r="Q1095" s="58">
        <f t="shared" si="180"/>
        <v>1093</v>
      </c>
      <c r="R1095" s="228" t="str">
        <f t="shared" si="177"/>
        <v>Nợ HP</v>
      </c>
    </row>
    <row r="1096" spans="1:18" ht="24.75" customHeight="1">
      <c r="A1096" s="54">
        <f t="shared" si="178"/>
        <v>1094</v>
      </c>
      <c r="B1096" s="16" t="str">
        <f t="shared" si="171"/>
        <v>1062</v>
      </c>
      <c r="C1096" s="54">
        <f t="shared" si="179"/>
        <v>1062</v>
      </c>
      <c r="D1096" s="11"/>
      <c r="E1096" s="12"/>
      <c r="F1096" s="13"/>
      <c r="G1096" s="14"/>
      <c r="H1096" s="70"/>
      <c r="I1096" s="71"/>
      <c r="J1096" s="72"/>
      <c r="K1096" s="73" t="str">
        <f t="shared" si="172"/>
        <v/>
      </c>
      <c r="L1096" s="74">
        <f t="shared" si="174"/>
        <v>0</v>
      </c>
      <c r="M1096" s="79"/>
      <c r="N1096" s="59" t="str">
        <f t="shared" si="173"/>
        <v/>
      </c>
      <c r="O1096" s="190" t="str">
        <f t="shared" si="175"/>
        <v>Nợ HP</v>
      </c>
      <c r="P1096" s="62" t="str">
        <f t="shared" si="176"/>
        <v>Nợ HP</v>
      </c>
      <c r="Q1096" s="58">
        <f t="shared" si="180"/>
        <v>1094</v>
      </c>
      <c r="R1096" s="228" t="str">
        <f t="shared" si="177"/>
        <v>Nợ HP</v>
      </c>
    </row>
    <row r="1097" spans="1:18" ht="24.75" customHeight="1">
      <c r="A1097" s="54">
        <f t="shared" si="178"/>
        <v>1095</v>
      </c>
      <c r="B1097" s="16" t="str">
        <f t="shared" si="171"/>
        <v>1063</v>
      </c>
      <c r="C1097" s="54">
        <f t="shared" si="179"/>
        <v>1063</v>
      </c>
      <c r="D1097" s="11"/>
      <c r="E1097" s="12"/>
      <c r="F1097" s="13"/>
      <c r="G1097" s="14"/>
      <c r="H1097" s="70"/>
      <c r="I1097" s="71"/>
      <c r="J1097" s="72"/>
      <c r="K1097" s="73" t="str">
        <f t="shared" si="172"/>
        <v/>
      </c>
      <c r="L1097" s="74">
        <f t="shared" si="174"/>
        <v>0</v>
      </c>
      <c r="M1097" s="79"/>
      <c r="N1097" s="59" t="str">
        <f t="shared" si="173"/>
        <v/>
      </c>
      <c r="O1097" s="190" t="str">
        <f t="shared" si="175"/>
        <v>Nợ HP</v>
      </c>
      <c r="P1097" s="62" t="str">
        <f t="shared" si="176"/>
        <v>Nợ HP</v>
      </c>
      <c r="Q1097" s="58">
        <f t="shared" si="180"/>
        <v>1095</v>
      </c>
      <c r="R1097" s="228" t="str">
        <f t="shared" si="177"/>
        <v>Nợ HP</v>
      </c>
    </row>
    <row r="1098" spans="1:18" ht="24.75" customHeight="1">
      <c r="A1098" s="54">
        <f t="shared" si="178"/>
        <v>1096</v>
      </c>
      <c r="B1098" s="16" t="str">
        <f t="shared" ref="B1098:B1161" si="181">J1098&amp;TEXT(C1098,"00")</f>
        <v>1064</v>
      </c>
      <c r="C1098" s="54">
        <f t="shared" si="179"/>
        <v>1064</v>
      </c>
      <c r="D1098" s="11"/>
      <c r="E1098" s="12"/>
      <c r="F1098" s="13"/>
      <c r="G1098" s="14"/>
      <c r="H1098" s="70"/>
      <c r="I1098" s="71"/>
      <c r="J1098" s="72"/>
      <c r="K1098" s="73" t="str">
        <f t="shared" si="172"/>
        <v/>
      </c>
      <c r="L1098" s="74">
        <f t="shared" si="174"/>
        <v>0</v>
      </c>
      <c r="M1098" s="79"/>
      <c r="N1098" s="59" t="str">
        <f t="shared" si="173"/>
        <v/>
      </c>
      <c r="O1098" s="190" t="str">
        <f t="shared" si="175"/>
        <v>Nợ HP</v>
      </c>
      <c r="P1098" s="62" t="str">
        <f t="shared" si="176"/>
        <v>Nợ HP</v>
      </c>
      <c r="Q1098" s="58">
        <f t="shared" si="180"/>
        <v>1096</v>
      </c>
      <c r="R1098" s="228" t="str">
        <f t="shared" si="177"/>
        <v>Nợ HP</v>
      </c>
    </row>
    <row r="1099" spans="1:18" ht="24.75" customHeight="1">
      <c r="A1099" s="54">
        <f t="shared" si="178"/>
        <v>1097</v>
      </c>
      <c r="B1099" s="16" t="str">
        <f t="shared" si="181"/>
        <v>1065</v>
      </c>
      <c r="C1099" s="54">
        <f t="shared" si="179"/>
        <v>1065</v>
      </c>
      <c r="D1099" s="11"/>
      <c r="E1099" s="12"/>
      <c r="F1099" s="13"/>
      <c r="G1099" s="14"/>
      <c r="H1099" s="70"/>
      <c r="I1099" s="71"/>
      <c r="J1099" s="72"/>
      <c r="K1099" s="73" t="str">
        <f t="shared" si="172"/>
        <v/>
      </c>
      <c r="L1099" s="74">
        <f t="shared" si="174"/>
        <v>0</v>
      </c>
      <c r="M1099" s="79"/>
      <c r="N1099" s="59" t="str">
        <f t="shared" si="173"/>
        <v/>
      </c>
      <c r="O1099" s="190" t="str">
        <f t="shared" si="175"/>
        <v>Nợ HP</v>
      </c>
      <c r="P1099" s="62" t="str">
        <f t="shared" si="176"/>
        <v>Nợ HP</v>
      </c>
      <c r="Q1099" s="58">
        <f t="shared" si="180"/>
        <v>1097</v>
      </c>
      <c r="R1099" s="228" t="str">
        <f t="shared" si="177"/>
        <v>Nợ HP</v>
      </c>
    </row>
    <row r="1100" spans="1:18" ht="24.75" customHeight="1">
      <c r="A1100" s="54">
        <f t="shared" si="178"/>
        <v>1098</v>
      </c>
      <c r="B1100" s="16" t="str">
        <f t="shared" si="181"/>
        <v>1066</v>
      </c>
      <c r="C1100" s="54">
        <f t="shared" si="179"/>
        <v>1066</v>
      </c>
      <c r="D1100" s="11"/>
      <c r="E1100" s="12"/>
      <c r="F1100" s="13"/>
      <c r="G1100" s="14"/>
      <c r="H1100" s="70"/>
      <c r="I1100" s="71"/>
      <c r="J1100" s="72"/>
      <c r="K1100" s="73" t="str">
        <f t="shared" si="172"/>
        <v/>
      </c>
      <c r="L1100" s="74">
        <f t="shared" si="174"/>
        <v>0</v>
      </c>
      <c r="M1100" s="79"/>
      <c r="N1100" s="59" t="str">
        <f t="shared" si="173"/>
        <v/>
      </c>
      <c r="O1100" s="190" t="str">
        <f t="shared" si="175"/>
        <v>Nợ HP</v>
      </c>
      <c r="P1100" s="62" t="str">
        <f t="shared" si="176"/>
        <v>Nợ HP</v>
      </c>
      <c r="Q1100" s="58">
        <f t="shared" si="180"/>
        <v>1098</v>
      </c>
      <c r="R1100" s="228" t="str">
        <f t="shared" si="177"/>
        <v>Nợ HP</v>
      </c>
    </row>
    <row r="1101" spans="1:18" ht="24.75" customHeight="1">
      <c r="A1101" s="54">
        <f t="shared" si="178"/>
        <v>1099</v>
      </c>
      <c r="B1101" s="16" t="str">
        <f t="shared" si="181"/>
        <v>1067</v>
      </c>
      <c r="C1101" s="54">
        <f t="shared" si="179"/>
        <v>1067</v>
      </c>
      <c r="D1101" s="11"/>
      <c r="E1101" s="12"/>
      <c r="F1101" s="13"/>
      <c r="G1101" s="14"/>
      <c r="H1101" s="70"/>
      <c r="I1101" s="71"/>
      <c r="J1101" s="72"/>
      <c r="K1101" s="73" t="str">
        <f t="shared" si="172"/>
        <v/>
      </c>
      <c r="L1101" s="74">
        <f t="shared" si="174"/>
        <v>0</v>
      </c>
      <c r="M1101" s="79"/>
      <c r="N1101" s="59" t="str">
        <f t="shared" si="173"/>
        <v/>
      </c>
      <c r="O1101" s="190" t="str">
        <f t="shared" si="175"/>
        <v>Nợ HP</v>
      </c>
      <c r="P1101" s="62" t="str">
        <f t="shared" si="176"/>
        <v>Nợ HP</v>
      </c>
      <c r="Q1101" s="58">
        <f t="shared" si="180"/>
        <v>1099</v>
      </c>
      <c r="R1101" s="228" t="str">
        <f t="shared" si="177"/>
        <v>Nợ HP</v>
      </c>
    </row>
    <row r="1102" spans="1:18" ht="24.75" customHeight="1">
      <c r="A1102" s="54">
        <f t="shared" si="178"/>
        <v>1100</v>
      </c>
      <c r="B1102" s="16" t="str">
        <f t="shared" si="181"/>
        <v>1068</v>
      </c>
      <c r="C1102" s="54">
        <f t="shared" si="179"/>
        <v>1068</v>
      </c>
      <c r="D1102" s="11"/>
      <c r="E1102" s="12"/>
      <c r="F1102" s="13"/>
      <c r="G1102" s="14"/>
      <c r="H1102" s="70"/>
      <c r="I1102" s="71"/>
      <c r="J1102" s="72"/>
      <c r="K1102" s="73" t="str">
        <f t="shared" si="172"/>
        <v/>
      </c>
      <c r="L1102" s="74">
        <f t="shared" si="174"/>
        <v>0</v>
      </c>
      <c r="M1102" s="79"/>
      <c r="N1102" s="59" t="str">
        <f t="shared" si="173"/>
        <v/>
      </c>
      <c r="O1102" s="190" t="str">
        <f t="shared" si="175"/>
        <v>Nợ HP</v>
      </c>
      <c r="P1102" s="62" t="str">
        <f t="shared" si="176"/>
        <v>Nợ HP</v>
      </c>
      <c r="Q1102" s="58">
        <f t="shared" si="180"/>
        <v>1100</v>
      </c>
      <c r="R1102" s="228" t="str">
        <f t="shared" si="177"/>
        <v>Nợ HP</v>
      </c>
    </row>
    <row r="1103" spans="1:18" ht="24.75" customHeight="1">
      <c r="A1103" s="54">
        <f t="shared" si="178"/>
        <v>1101</v>
      </c>
      <c r="B1103" s="16" t="str">
        <f t="shared" si="181"/>
        <v>1069</v>
      </c>
      <c r="C1103" s="54">
        <f t="shared" si="179"/>
        <v>1069</v>
      </c>
      <c r="D1103" s="11"/>
      <c r="E1103" s="12"/>
      <c r="F1103" s="13"/>
      <c r="G1103" s="14"/>
      <c r="H1103" s="70"/>
      <c r="I1103" s="71"/>
      <c r="J1103" s="72"/>
      <c r="K1103" s="73" t="str">
        <f t="shared" si="172"/>
        <v/>
      </c>
      <c r="L1103" s="74">
        <f t="shared" si="174"/>
        <v>0</v>
      </c>
      <c r="M1103" s="79"/>
      <c r="N1103" s="59" t="str">
        <f t="shared" si="173"/>
        <v/>
      </c>
      <c r="O1103" s="190" t="str">
        <f t="shared" si="175"/>
        <v>Nợ HP</v>
      </c>
      <c r="P1103" s="62" t="str">
        <f t="shared" si="176"/>
        <v>Nợ HP</v>
      </c>
      <c r="Q1103" s="58">
        <f t="shared" si="180"/>
        <v>1101</v>
      </c>
      <c r="R1103" s="228" t="str">
        <f t="shared" si="177"/>
        <v>Nợ HP</v>
      </c>
    </row>
    <row r="1104" spans="1:18" ht="24.75" customHeight="1">
      <c r="A1104" s="54">
        <f t="shared" si="178"/>
        <v>1102</v>
      </c>
      <c r="B1104" s="16" t="str">
        <f t="shared" si="181"/>
        <v>1070</v>
      </c>
      <c r="C1104" s="54">
        <f t="shared" si="179"/>
        <v>1070</v>
      </c>
      <c r="D1104" s="11"/>
      <c r="E1104" s="12"/>
      <c r="F1104" s="13"/>
      <c r="G1104" s="14"/>
      <c r="H1104" s="70"/>
      <c r="I1104" s="71"/>
      <c r="J1104" s="72"/>
      <c r="K1104" s="73" t="str">
        <f t="shared" si="172"/>
        <v/>
      </c>
      <c r="L1104" s="74">
        <f t="shared" si="174"/>
        <v>0</v>
      </c>
      <c r="M1104" s="79"/>
      <c r="N1104" s="59" t="str">
        <f t="shared" si="173"/>
        <v/>
      </c>
      <c r="O1104" s="190" t="str">
        <f t="shared" si="175"/>
        <v>Nợ HP</v>
      </c>
      <c r="P1104" s="62" t="str">
        <f t="shared" si="176"/>
        <v>Nợ HP</v>
      </c>
      <c r="Q1104" s="58">
        <f t="shared" si="180"/>
        <v>1102</v>
      </c>
      <c r="R1104" s="228" t="str">
        <f t="shared" si="177"/>
        <v>Nợ HP</v>
      </c>
    </row>
    <row r="1105" spans="1:18" ht="24.75" customHeight="1">
      <c r="A1105" s="54">
        <f t="shared" si="178"/>
        <v>1103</v>
      </c>
      <c r="B1105" s="16" t="str">
        <f t="shared" si="181"/>
        <v>1071</v>
      </c>
      <c r="C1105" s="54">
        <f t="shared" si="179"/>
        <v>1071</v>
      </c>
      <c r="D1105" s="11"/>
      <c r="E1105" s="12"/>
      <c r="F1105" s="13"/>
      <c r="G1105" s="14"/>
      <c r="H1105" s="70"/>
      <c r="I1105" s="71"/>
      <c r="J1105" s="72"/>
      <c r="K1105" s="73" t="str">
        <f t="shared" si="172"/>
        <v/>
      </c>
      <c r="L1105" s="74">
        <f t="shared" si="174"/>
        <v>0</v>
      </c>
      <c r="M1105" s="79"/>
      <c r="N1105" s="59" t="str">
        <f t="shared" si="173"/>
        <v/>
      </c>
      <c r="O1105" s="190" t="str">
        <f t="shared" si="175"/>
        <v>Nợ HP</v>
      </c>
      <c r="P1105" s="62" t="str">
        <f t="shared" si="176"/>
        <v>Nợ HP</v>
      </c>
      <c r="Q1105" s="58">
        <f t="shared" si="180"/>
        <v>1103</v>
      </c>
      <c r="R1105" s="228" t="str">
        <f t="shared" si="177"/>
        <v>Nợ HP</v>
      </c>
    </row>
    <row r="1106" spans="1:18" ht="24.75" customHeight="1">
      <c r="A1106" s="54">
        <f t="shared" si="178"/>
        <v>1104</v>
      </c>
      <c r="B1106" s="16" t="str">
        <f t="shared" si="181"/>
        <v>1072</v>
      </c>
      <c r="C1106" s="54">
        <f t="shared" si="179"/>
        <v>1072</v>
      </c>
      <c r="D1106" s="11"/>
      <c r="E1106" s="12"/>
      <c r="F1106" s="13"/>
      <c r="G1106" s="14"/>
      <c r="H1106" s="70"/>
      <c r="I1106" s="71"/>
      <c r="J1106" s="72"/>
      <c r="K1106" s="73" t="str">
        <f t="shared" si="172"/>
        <v/>
      </c>
      <c r="L1106" s="74">
        <f t="shared" si="174"/>
        <v>0</v>
      </c>
      <c r="M1106" s="79"/>
      <c r="N1106" s="59" t="str">
        <f t="shared" si="173"/>
        <v/>
      </c>
      <c r="O1106" s="190" t="str">
        <f t="shared" si="175"/>
        <v>Nợ HP</v>
      </c>
      <c r="P1106" s="62" t="str">
        <f t="shared" si="176"/>
        <v>Nợ HP</v>
      </c>
      <c r="Q1106" s="58">
        <f t="shared" si="180"/>
        <v>1104</v>
      </c>
      <c r="R1106" s="228" t="str">
        <f t="shared" si="177"/>
        <v>Nợ HP</v>
      </c>
    </row>
    <row r="1107" spans="1:18" ht="24.75" customHeight="1">
      <c r="A1107" s="54">
        <f t="shared" si="178"/>
        <v>1105</v>
      </c>
      <c r="B1107" s="16" t="str">
        <f t="shared" si="181"/>
        <v>1073</v>
      </c>
      <c r="C1107" s="54">
        <f t="shared" si="179"/>
        <v>1073</v>
      </c>
      <c r="D1107" s="11"/>
      <c r="E1107" s="12"/>
      <c r="F1107" s="13"/>
      <c r="G1107" s="14"/>
      <c r="H1107" s="70"/>
      <c r="I1107" s="71"/>
      <c r="J1107" s="72"/>
      <c r="K1107" s="73" t="str">
        <f t="shared" si="172"/>
        <v/>
      </c>
      <c r="L1107" s="74">
        <f t="shared" si="174"/>
        <v>0</v>
      </c>
      <c r="M1107" s="79"/>
      <c r="N1107" s="59" t="str">
        <f t="shared" si="173"/>
        <v/>
      </c>
      <c r="O1107" s="190" t="str">
        <f t="shared" si="175"/>
        <v>Nợ HP</v>
      </c>
      <c r="P1107" s="62" t="str">
        <f t="shared" si="176"/>
        <v>Nợ HP</v>
      </c>
      <c r="Q1107" s="58">
        <f t="shared" si="180"/>
        <v>1105</v>
      </c>
      <c r="R1107" s="228" t="str">
        <f t="shared" si="177"/>
        <v>Nợ HP</v>
      </c>
    </row>
    <row r="1108" spans="1:18" ht="24.75" customHeight="1">
      <c r="A1108" s="54">
        <f t="shared" si="178"/>
        <v>1106</v>
      </c>
      <c r="B1108" s="16" t="str">
        <f t="shared" si="181"/>
        <v>1074</v>
      </c>
      <c r="C1108" s="54">
        <f t="shared" si="179"/>
        <v>1074</v>
      </c>
      <c r="D1108" s="11"/>
      <c r="E1108" s="12"/>
      <c r="F1108" s="13"/>
      <c r="G1108" s="14"/>
      <c r="H1108" s="70"/>
      <c r="I1108" s="71"/>
      <c r="J1108" s="72"/>
      <c r="K1108" s="73" t="str">
        <f t="shared" si="172"/>
        <v/>
      </c>
      <c r="L1108" s="74">
        <f t="shared" si="174"/>
        <v>0</v>
      </c>
      <c r="M1108" s="79"/>
      <c r="N1108" s="59" t="str">
        <f t="shared" si="173"/>
        <v/>
      </c>
      <c r="O1108" s="190" t="str">
        <f t="shared" si="175"/>
        <v>Nợ HP</v>
      </c>
      <c r="P1108" s="62" t="str">
        <f t="shared" si="176"/>
        <v>Nợ HP</v>
      </c>
      <c r="Q1108" s="58">
        <f t="shared" si="180"/>
        <v>1106</v>
      </c>
      <c r="R1108" s="228" t="str">
        <f t="shared" si="177"/>
        <v>Nợ HP</v>
      </c>
    </row>
    <row r="1109" spans="1:18" ht="24.75" customHeight="1">
      <c r="A1109" s="54">
        <f t="shared" si="178"/>
        <v>1107</v>
      </c>
      <c r="B1109" s="16" t="str">
        <f t="shared" si="181"/>
        <v>1075</v>
      </c>
      <c r="C1109" s="54">
        <f t="shared" si="179"/>
        <v>1075</v>
      </c>
      <c r="D1109" s="11"/>
      <c r="E1109" s="12"/>
      <c r="F1109" s="13"/>
      <c r="G1109" s="14"/>
      <c r="H1109" s="70"/>
      <c r="I1109" s="71"/>
      <c r="J1109" s="72"/>
      <c r="K1109" s="73" t="str">
        <f t="shared" si="172"/>
        <v/>
      </c>
      <c r="L1109" s="74">
        <f t="shared" si="174"/>
        <v>0</v>
      </c>
      <c r="M1109" s="79"/>
      <c r="N1109" s="59" t="str">
        <f t="shared" si="173"/>
        <v/>
      </c>
      <c r="O1109" s="190" t="str">
        <f t="shared" si="175"/>
        <v>Nợ HP</v>
      </c>
      <c r="P1109" s="62" t="str">
        <f t="shared" si="176"/>
        <v>Nợ HP</v>
      </c>
      <c r="Q1109" s="58">
        <f t="shared" si="180"/>
        <v>1107</v>
      </c>
      <c r="R1109" s="228" t="str">
        <f t="shared" si="177"/>
        <v>Nợ HP</v>
      </c>
    </row>
    <row r="1110" spans="1:18" ht="24.75" customHeight="1">
      <c r="A1110" s="54">
        <f t="shared" si="178"/>
        <v>1108</v>
      </c>
      <c r="B1110" s="16" t="str">
        <f t="shared" si="181"/>
        <v>1076</v>
      </c>
      <c r="C1110" s="54">
        <f t="shared" si="179"/>
        <v>1076</v>
      </c>
      <c r="D1110" s="11"/>
      <c r="E1110" s="12"/>
      <c r="F1110" s="13"/>
      <c r="G1110" s="14"/>
      <c r="H1110" s="70"/>
      <c r="I1110" s="71"/>
      <c r="J1110" s="72"/>
      <c r="K1110" s="73" t="str">
        <f t="shared" si="172"/>
        <v/>
      </c>
      <c r="L1110" s="74">
        <f t="shared" si="174"/>
        <v>0</v>
      </c>
      <c r="M1110" s="79"/>
      <c r="N1110" s="59" t="str">
        <f t="shared" si="173"/>
        <v/>
      </c>
      <c r="O1110" s="190" t="str">
        <f t="shared" si="175"/>
        <v>Nợ HP</v>
      </c>
      <c r="P1110" s="62" t="str">
        <f t="shared" si="176"/>
        <v>Nợ HP</v>
      </c>
      <c r="Q1110" s="58">
        <f t="shared" si="180"/>
        <v>1108</v>
      </c>
      <c r="R1110" s="228" t="str">
        <f t="shared" si="177"/>
        <v>Nợ HP</v>
      </c>
    </row>
    <row r="1111" spans="1:18" ht="24.75" customHeight="1">
      <c r="A1111" s="54">
        <f t="shared" si="178"/>
        <v>1109</v>
      </c>
      <c r="B1111" s="16" t="str">
        <f t="shared" si="181"/>
        <v>1077</v>
      </c>
      <c r="C1111" s="54">
        <f t="shared" si="179"/>
        <v>1077</v>
      </c>
      <c r="D1111" s="11"/>
      <c r="E1111" s="12"/>
      <c r="F1111" s="13"/>
      <c r="G1111" s="14"/>
      <c r="H1111" s="70"/>
      <c r="I1111" s="71"/>
      <c r="J1111" s="72"/>
      <c r="K1111" s="73" t="str">
        <f t="shared" si="172"/>
        <v/>
      </c>
      <c r="L1111" s="74">
        <f t="shared" si="174"/>
        <v>0</v>
      </c>
      <c r="M1111" s="79"/>
      <c r="N1111" s="59" t="str">
        <f t="shared" si="173"/>
        <v/>
      </c>
      <c r="O1111" s="190" t="str">
        <f t="shared" si="175"/>
        <v>Nợ HP</v>
      </c>
      <c r="P1111" s="62" t="str">
        <f t="shared" si="176"/>
        <v>Nợ HP</v>
      </c>
      <c r="Q1111" s="58">
        <f t="shared" si="180"/>
        <v>1109</v>
      </c>
      <c r="R1111" s="228" t="str">
        <f t="shared" si="177"/>
        <v>Nợ HP</v>
      </c>
    </row>
    <row r="1112" spans="1:18" ht="24.75" customHeight="1">
      <c r="A1112" s="54">
        <f t="shared" si="178"/>
        <v>1110</v>
      </c>
      <c r="B1112" s="16" t="str">
        <f t="shared" si="181"/>
        <v>1078</v>
      </c>
      <c r="C1112" s="54">
        <f t="shared" si="179"/>
        <v>1078</v>
      </c>
      <c r="D1112" s="11"/>
      <c r="E1112" s="12"/>
      <c r="F1112" s="13"/>
      <c r="G1112" s="14"/>
      <c r="H1112" s="70"/>
      <c r="I1112" s="71"/>
      <c r="J1112" s="72"/>
      <c r="K1112" s="73" t="str">
        <f t="shared" si="172"/>
        <v/>
      </c>
      <c r="L1112" s="74">
        <f t="shared" si="174"/>
        <v>0</v>
      </c>
      <c r="M1112" s="79"/>
      <c r="N1112" s="59" t="str">
        <f t="shared" si="173"/>
        <v/>
      </c>
      <c r="O1112" s="190" t="str">
        <f t="shared" si="175"/>
        <v>Nợ HP</v>
      </c>
      <c r="P1112" s="62" t="str">
        <f t="shared" si="176"/>
        <v>Nợ HP</v>
      </c>
      <c r="Q1112" s="58">
        <f t="shared" si="180"/>
        <v>1110</v>
      </c>
      <c r="R1112" s="228" t="str">
        <f t="shared" si="177"/>
        <v>Nợ HP</v>
      </c>
    </row>
    <row r="1113" spans="1:18" ht="24.75" customHeight="1">
      <c r="A1113" s="54">
        <f t="shared" si="178"/>
        <v>1111</v>
      </c>
      <c r="B1113" s="16" t="str">
        <f t="shared" si="181"/>
        <v>1079</v>
      </c>
      <c r="C1113" s="54">
        <f t="shared" si="179"/>
        <v>1079</v>
      </c>
      <c r="D1113" s="11"/>
      <c r="E1113" s="12"/>
      <c r="F1113" s="13"/>
      <c r="G1113" s="14"/>
      <c r="H1113" s="70"/>
      <c r="I1113" s="71"/>
      <c r="J1113" s="72"/>
      <c r="K1113" s="73" t="str">
        <f t="shared" ref="K1113:K1176" si="182">I1113&amp;J1113</f>
        <v/>
      </c>
      <c r="L1113" s="74">
        <f t="shared" si="174"/>
        <v>0</v>
      </c>
      <c r="M1113" s="79"/>
      <c r="N1113" s="59" t="str">
        <f t="shared" ref="N1113:N1176" si="183">IF(M1113&lt;&gt;0,"Học Ghép","")</f>
        <v/>
      </c>
      <c r="O1113" s="190" t="str">
        <f t="shared" si="175"/>
        <v>Nợ HP</v>
      </c>
      <c r="P1113" s="62" t="str">
        <f t="shared" si="176"/>
        <v>Nợ HP</v>
      </c>
      <c r="Q1113" s="58">
        <f t="shared" si="180"/>
        <v>1111</v>
      </c>
      <c r="R1113" s="228" t="str">
        <f t="shared" si="177"/>
        <v>Nợ HP</v>
      </c>
    </row>
    <row r="1114" spans="1:18" ht="24.75" customHeight="1">
      <c r="A1114" s="54">
        <f t="shared" si="178"/>
        <v>1112</v>
      </c>
      <c r="B1114" s="16" t="str">
        <f t="shared" si="181"/>
        <v>1080</v>
      </c>
      <c r="C1114" s="54">
        <f t="shared" si="179"/>
        <v>1080</v>
      </c>
      <c r="D1114" s="11"/>
      <c r="E1114" s="12"/>
      <c r="F1114" s="13"/>
      <c r="G1114" s="14"/>
      <c r="H1114" s="70"/>
      <c r="I1114" s="71"/>
      <c r="J1114" s="72"/>
      <c r="K1114" s="73" t="str">
        <f t="shared" si="182"/>
        <v/>
      </c>
      <c r="L1114" s="74">
        <f t="shared" si="174"/>
        <v>0</v>
      </c>
      <c r="M1114" s="79"/>
      <c r="N1114" s="59" t="str">
        <f t="shared" si="183"/>
        <v/>
      </c>
      <c r="O1114" s="190" t="str">
        <f t="shared" si="175"/>
        <v>Nợ HP</v>
      </c>
      <c r="P1114" s="62" t="str">
        <f t="shared" si="176"/>
        <v>Nợ HP</v>
      </c>
      <c r="Q1114" s="58">
        <f t="shared" si="180"/>
        <v>1112</v>
      </c>
      <c r="R1114" s="228" t="str">
        <f t="shared" si="177"/>
        <v>Nợ HP</v>
      </c>
    </row>
    <row r="1115" spans="1:18" ht="24.75" customHeight="1">
      <c r="A1115" s="54">
        <f t="shared" si="178"/>
        <v>1113</v>
      </c>
      <c r="B1115" s="16" t="str">
        <f t="shared" si="181"/>
        <v>1081</v>
      </c>
      <c r="C1115" s="54">
        <f t="shared" si="179"/>
        <v>1081</v>
      </c>
      <c r="D1115" s="11"/>
      <c r="E1115" s="12"/>
      <c r="F1115" s="13"/>
      <c r="G1115" s="14"/>
      <c r="H1115" s="70"/>
      <c r="I1115" s="71"/>
      <c r="J1115" s="72"/>
      <c r="K1115" s="73" t="str">
        <f t="shared" si="182"/>
        <v/>
      </c>
      <c r="L1115" s="74">
        <f t="shared" si="174"/>
        <v>0</v>
      </c>
      <c r="M1115" s="79"/>
      <c r="N1115" s="59" t="str">
        <f t="shared" si="183"/>
        <v/>
      </c>
      <c r="O1115" s="190" t="str">
        <f t="shared" si="175"/>
        <v>Nợ HP</v>
      </c>
      <c r="P1115" s="62" t="str">
        <f t="shared" si="176"/>
        <v>Nợ HP</v>
      </c>
      <c r="Q1115" s="58">
        <f t="shared" si="180"/>
        <v>1113</v>
      </c>
      <c r="R1115" s="228" t="str">
        <f t="shared" si="177"/>
        <v>Nợ HP</v>
      </c>
    </row>
    <row r="1116" spans="1:18" ht="24.75" customHeight="1">
      <c r="A1116" s="54">
        <f t="shared" si="178"/>
        <v>1114</v>
      </c>
      <c r="B1116" s="16" t="str">
        <f t="shared" si="181"/>
        <v>1082</v>
      </c>
      <c r="C1116" s="54">
        <f t="shared" si="179"/>
        <v>1082</v>
      </c>
      <c r="D1116" s="11"/>
      <c r="E1116" s="12"/>
      <c r="F1116" s="13"/>
      <c r="G1116" s="14"/>
      <c r="H1116" s="70"/>
      <c r="I1116" s="71"/>
      <c r="J1116" s="72"/>
      <c r="K1116" s="73" t="str">
        <f t="shared" si="182"/>
        <v/>
      </c>
      <c r="L1116" s="74">
        <f t="shared" si="174"/>
        <v>0</v>
      </c>
      <c r="M1116" s="79"/>
      <c r="N1116" s="59" t="str">
        <f t="shared" si="183"/>
        <v/>
      </c>
      <c r="O1116" s="190" t="str">
        <f t="shared" si="175"/>
        <v>Nợ HP</v>
      </c>
      <c r="P1116" s="62" t="str">
        <f t="shared" si="176"/>
        <v>Nợ HP</v>
      </c>
      <c r="Q1116" s="58">
        <f t="shared" si="180"/>
        <v>1114</v>
      </c>
      <c r="R1116" s="228" t="str">
        <f t="shared" si="177"/>
        <v>Nợ HP</v>
      </c>
    </row>
    <row r="1117" spans="1:18" ht="24.75" customHeight="1">
      <c r="A1117" s="54">
        <f t="shared" si="178"/>
        <v>1115</v>
      </c>
      <c r="B1117" s="16" t="str">
        <f t="shared" si="181"/>
        <v>1083</v>
      </c>
      <c r="C1117" s="54">
        <f t="shared" si="179"/>
        <v>1083</v>
      </c>
      <c r="D1117" s="11"/>
      <c r="E1117" s="12"/>
      <c r="F1117" s="13"/>
      <c r="G1117" s="14"/>
      <c r="H1117" s="70"/>
      <c r="I1117" s="71"/>
      <c r="J1117" s="72"/>
      <c r="K1117" s="73" t="str">
        <f t="shared" si="182"/>
        <v/>
      </c>
      <c r="L1117" s="74">
        <f t="shared" si="174"/>
        <v>0</v>
      </c>
      <c r="M1117" s="79"/>
      <c r="N1117" s="59" t="str">
        <f t="shared" si="183"/>
        <v/>
      </c>
      <c r="O1117" s="190" t="str">
        <f t="shared" si="175"/>
        <v>Nợ HP</v>
      </c>
      <c r="P1117" s="62" t="str">
        <f t="shared" si="176"/>
        <v>Nợ HP</v>
      </c>
      <c r="Q1117" s="58">
        <f t="shared" si="180"/>
        <v>1115</v>
      </c>
      <c r="R1117" s="228" t="str">
        <f t="shared" si="177"/>
        <v>Nợ HP</v>
      </c>
    </row>
    <row r="1118" spans="1:18" ht="24.75" customHeight="1">
      <c r="A1118" s="54">
        <f t="shared" si="178"/>
        <v>1116</v>
      </c>
      <c r="B1118" s="16" t="str">
        <f t="shared" si="181"/>
        <v>1084</v>
      </c>
      <c r="C1118" s="54">
        <f t="shared" si="179"/>
        <v>1084</v>
      </c>
      <c r="D1118" s="11"/>
      <c r="E1118" s="12"/>
      <c r="F1118" s="13"/>
      <c r="G1118" s="14"/>
      <c r="H1118" s="70"/>
      <c r="I1118" s="71"/>
      <c r="J1118" s="72"/>
      <c r="K1118" s="73" t="str">
        <f t="shared" si="182"/>
        <v/>
      </c>
      <c r="L1118" s="74">
        <f t="shared" si="174"/>
        <v>0</v>
      </c>
      <c r="M1118" s="79"/>
      <c r="N1118" s="59" t="str">
        <f t="shared" si="183"/>
        <v/>
      </c>
      <c r="O1118" s="190" t="str">
        <f t="shared" si="175"/>
        <v>Nợ HP</v>
      </c>
      <c r="P1118" s="62" t="str">
        <f t="shared" si="176"/>
        <v>Nợ HP</v>
      </c>
      <c r="Q1118" s="58">
        <f t="shared" si="180"/>
        <v>1116</v>
      </c>
      <c r="R1118" s="228" t="str">
        <f t="shared" si="177"/>
        <v>Nợ HP</v>
      </c>
    </row>
    <row r="1119" spans="1:18" ht="24.75" customHeight="1">
      <c r="A1119" s="54">
        <f t="shared" si="178"/>
        <v>1117</v>
      </c>
      <c r="B1119" s="16" t="str">
        <f t="shared" si="181"/>
        <v>1085</v>
      </c>
      <c r="C1119" s="54">
        <f t="shared" si="179"/>
        <v>1085</v>
      </c>
      <c r="D1119" s="11"/>
      <c r="E1119" s="12"/>
      <c r="F1119" s="13"/>
      <c r="G1119" s="14"/>
      <c r="H1119" s="70"/>
      <c r="I1119" s="71"/>
      <c r="J1119" s="72"/>
      <c r="K1119" s="73" t="str">
        <f t="shared" si="182"/>
        <v/>
      </c>
      <c r="L1119" s="74">
        <f t="shared" si="174"/>
        <v>0</v>
      </c>
      <c r="M1119" s="79"/>
      <c r="N1119" s="59" t="str">
        <f t="shared" si="183"/>
        <v/>
      </c>
      <c r="O1119" s="190" t="str">
        <f t="shared" si="175"/>
        <v>Nợ HP</v>
      </c>
      <c r="P1119" s="62" t="str">
        <f t="shared" si="176"/>
        <v>Nợ HP</v>
      </c>
      <c r="Q1119" s="58">
        <f t="shared" si="180"/>
        <v>1117</v>
      </c>
      <c r="R1119" s="228" t="str">
        <f t="shared" si="177"/>
        <v>Nợ HP</v>
      </c>
    </row>
    <row r="1120" spans="1:18" ht="24.75" customHeight="1">
      <c r="A1120" s="54">
        <f t="shared" si="178"/>
        <v>1118</v>
      </c>
      <c r="B1120" s="16" t="str">
        <f t="shared" si="181"/>
        <v>1086</v>
      </c>
      <c r="C1120" s="54">
        <f t="shared" si="179"/>
        <v>1086</v>
      </c>
      <c r="D1120" s="11"/>
      <c r="E1120" s="12"/>
      <c r="F1120" s="13"/>
      <c r="G1120" s="14"/>
      <c r="H1120" s="70"/>
      <c r="I1120" s="71"/>
      <c r="J1120" s="72"/>
      <c r="K1120" s="73" t="str">
        <f t="shared" si="182"/>
        <v/>
      </c>
      <c r="L1120" s="74">
        <f t="shared" si="174"/>
        <v>0</v>
      </c>
      <c r="M1120" s="79"/>
      <c r="N1120" s="59" t="str">
        <f t="shared" si="183"/>
        <v/>
      </c>
      <c r="O1120" s="190" t="str">
        <f t="shared" si="175"/>
        <v>Nợ HP</v>
      </c>
      <c r="P1120" s="62" t="str">
        <f t="shared" si="176"/>
        <v>Nợ HP</v>
      </c>
      <c r="Q1120" s="58">
        <f t="shared" si="180"/>
        <v>1118</v>
      </c>
      <c r="R1120" s="228" t="str">
        <f t="shared" si="177"/>
        <v>Nợ HP</v>
      </c>
    </row>
    <row r="1121" spans="1:18" ht="24.75" customHeight="1">
      <c r="A1121" s="54">
        <f t="shared" si="178"/>
        <v>1119</v>
      </c>
      <c r="B1121" s="16" t="str">
        <f t="shared" si="181"/>
        <v>1087</v>
      </c>
      <c r="C1121" s="54">
        <f t="shared" si="179"/>
        <v>1087</v>
      </c>
      <c r="D1121" s="11"/>
      <c r="E1121" s="12"/>
      <c r="F1121" s="13"/>
      <c r="G1121" s="14"/>
      <c r="H1121" s="70"/>
      <c r="I1121" s="71"/>
      <c r="J1121" s="72"/>
      <c r="K1121" s="73" t="str">
        <f t="shared" si="182"/>
        <v/>
      </c>
      <c r="L1121" s="74">
        <f t="shared" si="174"/>
        <v>0</v>
      </c>
      <c r="M1121" s="79"/>
      <c r="N1121" s="59" t="str">
        <f t="shared" si="183"/>
        <v/>
      </c>
      <c r="O1121" s="190" t="str">
        <f t="shared" si="175"/>
        <v>Nợ HP</v>
      </c>
      <c r="P1121" s="62" t="str">
        <f t="shared" si="176"/>
        <v>Nợ HP</v>
      </c>
      <c r="Q1121" s="58">
        <f t="shared" si="180"/>
        <v>1119</v>
      </c>
      <c r="R1121" s="228" t="str">
        <f t="shared" si="177"/>
        <v>Nợ HP</v>
      </c>
    </row>
    <row r="1122" spans="1:18" ht="24.75" customHeight="1">
      <c r="A1122" s="54">
        <f t="shared" si="178"/>
        <v>1120</v>
      </c>
      <c r="B1122" s="16" t="str">
        <f t="shared" si="181"/>
        <v>1088</v>
      </c>
      <c r="C1122" s="54">
        <f t="shared" si="179"/>
        <v>1088</v>
      </c>
      <c r="D1122" s="11"/>
      <c r="E1122" s="12"/>
      <c r="F1122" s="13"/>
      <c r="G1122" s="14"/>
      <c r="H1122" s="70"/>
      <c r="I1122" s="71"/>
      <c r="J1122" s="72"/>
      <c r="K1122" s="73" t="str">
        <f t="shared" si="182"/>
        <v/>
      </c>
      <c r="L1122" s="74">
        <f t="shared" si="174"/>
        <v>0</v>
      </c>
      <c r="M1122" s="79"/>
      <c r="N1122" s="59" t="str">
        <f t="shared" si="183"/>
        <v/>
      </c>
      <c r="O1122" s="190" t="str">
        <f t="shared" si="175"/>
        <v>Nợ HP</v>
      </c>
      <c r="P1122" s="62" t="str">
        <f t="shared" si="176"/>
        <v>Nợ HP</v>
      </c>
      <c r="Q1122" s="58">
        <f t="shared" si="180"/>
        <v>1120</v>
      </c>
      <c r="R1122" s="228" t="str">
        <f t="shared" si="177"/>
        <v>Nợ HP</v>
      </c>
    </row>
    <row r="1123" spans="1:18" ht="24.75" customHeight="1">
      <c r="A1123" s="54">
        <f t="shared" si="178"/>
        <v>1121</v>
      </c>
      <c r="B1123" s="16" t="str">
        <f t="shared" si="181"/>
        <v>1089</v>
      </c>
      <c r="C1123" s="54">
        <f t="shared" si="179"/>
        <v>1089</v>
      </c>
      <c r="D1123" s="11"/>
      <c r="E1123" s="12"/>
      <c r="F1123" s="13"/>
      <c r="G1123" s="14"/>
      <c r="H1123" s="70"/>
      <c r="I1123" s="71"/>
      <c r="J1123" s="72"/>
      <c r="K1123" s="73" t="str">
        <f t="shared" si="182"/>
        <v/>
      </c>
      <c r="L1123" s="74">
        <f t="shared" si="174"/>
        <v>0</v>
      </c>
      <c r="M1123" s="79"/>
      <c r="N1123" s="59" t="str">
        <f t="shared" si="183"/>
        <v/>
      </c>
      <c r="O1123" s="190" t="str">
        <f t="shared" si="175"/>
        <v>Nợ HP</v>
      </c>
      <c r="P1123" s="62" t="str">
        <f t="shared" si="176"/>
        <v>Nợ HP</v>
      </c>
      <c r="Q1123" s="58">
        <f t="shared" si="180"/>
        <v>1121</v>
      </c>
      <c r="R1123" s="228" t="str">
        <f t="shared" si="177"/>
        <v>Nợ HP</v>
      </c>
    </row>
    <row r="1124" spans="1:18" ht="24.75" customHeight="1">
      <c r="A1124" s="54">
        <f t="shared" si="178"/>
        <v>1122</v>
      </c>
      <c r="B1124" s="16" t="str">
        <f t="shared" si="181"/>
        <v>1090</v>
      </c>
      <c r="C1124" s="54">
        <f t="shared" si="179"/>
        <v>1090</v>
      </c>
      <c r="D1124" s="11"/>
      <c r="E1124" s="12"/>
      <c r="F1124" s="13"/>
      <c r="G1124" s="14"/>
      <c r="H1124" s="70"/>
      <c r="I1124" s="71"/>
      <c r="J1124" s="72"/>
      <c r="K1124" s="73" t="str">
        <f t="shared" si="182"/>
        <v/>
      </c>
      <c r="L1124" s="74">
        <f t="shared" si="174"/>
        <v>0</v>
      </c>
      <c r="M1124" s="79"/>
      <c r="N1124" s="59" t="str">
        <f t="shared" si="183"/>
        <v/>
      </c>
      <c r="O1124" s="190" t="str">
        <f t="shared" si="175"/>
        <v>Nợ HP</v>
      </c>
      <c r="P1124" s="62" t="str">
        <f t="shared" si="176"/>
        <v>Nợ HP</v>
      </c>
      <c r="Q1124" s="58">
        <f t="shared" si="180"/>
        <v>1122</v>
      </c>
      <c r="R1124" s="228" t="str">
        <f t="shared" si="177"/>
        <v>Nợ HP</v>
      </c>
    </row>
    <row r="1125" spans="1:18" ht="24.75" customHeight="1">
      <c r="A1125" s="54">
        <f t="shared" si="178"/>
        <v>1123</v>
      </c>
      <c r="B1125" s="16" t="str">
        <f t="shared" si="181"/>
        <v>1091</v>
      </c>
      <c r="C1125" s="54">
        <f t="shared" si="179"/>
        <v>1091</v>
      </c>
      <c r="D1125" s="11"/>
      <c r="E1125" s="12"/>
      <c r="F1125" s="13"/>
      <c r="G1125" s="14"/>
      <c r="H1125" s="70"/>
      <c r="I1125" s="71"/>
      <c r="J1125" s="72"/>
      <c r="K1125" s="73" t="str">
        <f t="shared" si="182"/>
        <v/>
      </c>
      <c r="L1125" s="74">
        <f t="shared" si="174"/>
        <v>0</v>
      </c>
      <c r="M1125" s="79"/>
      <c r="N1125" s="59" t="str">
        <f t="shared" si="183"/>
        <v/>
      </c>
      <c r="O1125" s="190" t="str">
        <f t="shared" si="175"/>
        <v>Nợ HP</v>
      </c>
      <c r="P1125" s="62" t="str">
        <f t="shared" si="176"/>
        <v>Nợ HP</v>
      </c>
      <c r="Q1125" s="58">
        <f t="shared" si="180"/>
        <v>1123</v>
      </c>
      <c r="R1125" s="228" t="str">
        <f t="shared" si="177"/>
        <v>Nợ HP</v>
      </c>
    </row>
    <row r="1126" spans="1:18" ht="24.75" customHeight="1">
      <c r="A1126" s="54">
        <f t="shared" si="178"/>
        <v>1124</v>
      </c>
      <c r="B1126" s="16" t="str">
        <f t="shared" si="181"/>
        <v>1092</v>
      </c>
      <c r="C1126" s="54">
        <f t="shared" si="179"/>
        <v>1092</v>
      </c>
      <c r="D1126" s="11"/>
      <c r="E1126" s="12"/>
      <c r="F1126" s="13"/>
      <c r="G1126" s="14"/>
      <c r="H1126" s="70"/>
      <c r="I1126" s="71"/>
      <c r="J1126" s="72"/>
      <c r="K1126" s="73" t="str">
        <f t="shared" si="182"/>
        <v/>
      </c>
      <c r="L1126" s="74">
        <f t="shared" si="174"/>
        <v>0</v>
      </c>
      <c r="M1126" s="79"/>
      <c r="N1126" s="59" t="str">
        <f t="shared" si="183"/>
        <v/>
      </c>
      <c r="O1126" s="190" t="str">
        <f t="shared" si="175"/>
        <v>Nợ HP</v>
      </c>
      <c r="P1126" s="62" t="str">
        <f t="shared" si="176"/>
        <v>Nợ HP</v>
      </c>
      <c r="Q1126" s="58">
        <f t="shared" si="180"/>
        <v>1124</v>
      </c>
      <c r="R1126" s="228" t="str">
        <f t="shared" si="177"/>
        <v>Nợ HP</v>
      </c>
    </row>
    <row r="1127" spans="1:18" ht="24.75" customHeight="1">
      <c r="A1127" s="54">
        <f t="shared" si="178"/>
        <v>1125</v>
      </c>
      <c r="B1127" s="16" t="str">
        <f t="shared" si="181"/>
        <v>1093</v>
      </c>
      <c r="C1127" s="54">
        <f t="shared" si="179"/>
        <v>1093</v>
      </c>
      <c r="D1127" s="11"/>
      <c r="E1127" s="12"/>
      <c r="F1127" s="13"/>
      <c r="G1127" s="14"/>
      <c r="H1127" s="70"/>
      <c r="I1127" s="71"/>
      <c r="J1127" s="72"/>
      <c r="K1127" s="73" t="str">
        <f t="shared" si="182"/>
        <v/>
      </c>
      <c r="L1127" s="74">
        <f t="shared" si="174"/>
        <v>0</v>
      </c>
      <c r="M1127" s="79"/>
      <c r="N1127" s="59" t="str">
        <f t="shared" si="183"/>
        <v/>
      </c>
      <c r="O1127" s="190" t="str">
        <f t="shared" si="175"/>
        <v>Nợ HP</v>
      </c>
      <c r="P1127" s="62" t="str">
        <f t="shared" si="176"/>
        <v>Nợ HP</v>
      </c>
      <c r="Q1127" s="58">
        <f t="shared" si="180"/>
        <v>1125</v>
      </c>
      <c r="R1127" s="228" t="str">
        <f t="shared" si="177"/>
        <v>Nợ HP</v>
      </c>
    </row>
    <row r="1128" spans="1:18" ht="24.75" customHeight="1">
      <c r="A1128" s="54">
        <f t="shared" si="178"/>
        <v>1126</v>
      </c>
      <c r="B1128" s="16" t="str">
        <f t="shared" si="181"/>
        <v>1094</v>
      </c>
      <c r="C1128" s="54">
        <f t="shared" si="179"/>
        <v>1094</v>
      </c>
      <c r="D1128" s="11"/>
      <c r="E1128" s="12"/>
      <c r="F1128" s="13"/>
      <c r="G1128" s="14"/>
      <c r="H1128" s="70"/>
      <c r="I1128" s="71"/>
      <c r="J1128" s="72"/>
      <c r="K1128" s="73" t="str">
        <f t="shared" si="182"/>
        <v/>
      </c>
      <c r="L1128" s="74">
        <f t="shared" si="174"/>
        <v>0</v>
      </c>
      <c r="M1128" s="79"/>
      <c r="N1128" s="59" t="str">
        <f t="shared" si="183"/>
        <v/>
      </c>
      <c r="O1128" s="190" t="str">
        <f t="shared" si="175"/>
        <v>Nợ HP</v>
      </c>
      <c r="P1128" s="62" t="str">
        <f t="shared" si="176"/>
        <v>Nợ HP</v>
      </c>
      <c r="Q1128" s="58">
        <f t="shared" si="180"/>
        <v>1126</v>
      </c>
      <c r="R1128" s="228" t="str">
        <f t="shared" si="177"/>
        <v>Nợ HP</v>
      </c>
    </row>
    <row r="1129" spans="1:18" ht="24.75" customHeight="1">
      <c r="A1129" s="54">
        <f t="shared" si="178"/>
        <v>1127</v>
      </c>
      <c r="B1129" s="16" t="str">
        <f t="shared" si="181"/>
        <v>1095</v>
      </c>
      <c r="C1129" s="54">
        <f t="shared" si="179"/>
        <v>1095</v>
      </c>
      <c r="D1129" s="11"/>
      <c r="E1129" s="12"/>
      <c r="F1129" s="13"/>
      <c r="G1129" s="14"/>
      <c r="H1129" s="70"/>
      <c r="I1129" s="71"/>
      <c r="J1129" s="72"/>
      <c r="K1129" s="73" t="str">
        <f t="shared" si="182"/>
        <v/>
      </c>
      <c r="L1129" s="74">
        <f t="shared" si="174"/>
        <v>0</v>
      </c>
      <c r="M1129" s="79"/>
      <c r="N1129" s="59" t="str">
        <f t="shared" si="183"/>
        <v/>
      </c>
      <c r="O1129" s="190" t="str">
        <f t="shared" si="175"/>
        <v>Nợ HP</v>
      </c>
      <c r="P1129" s="62" t="str">
        <f t="shared" si="176"/>
        <v>Nợ HP</v>
      </c>
      <c r="Q1129" s="58">
        <f t="shared" si="180"/>
        <v>1127</v>
      </c>
      <c r="R1129" s="228" t="str">
        <f t="shared" si="177"/>
        <v>Nợ HP</v>
      </c>
    </row>
    <row r="1130" spans="1:18" ht="24.75" customHeight="1">
      <c r="A1130" s="54">
        <f t="shared" si="178"/>
        <v>1128</v>
      </c>
      <c r="B1130" s="16" t="str">
        <f t="shared" si="181"/>
        <v>1096</v>
      </c>
      <c r="C1130" s="54">
        <f t="shared" si="179"/>
        <v>1096</v>
      </c>
      <c r="D1130" s="11"/>
      <c r="E1130" s="12"/>
      <c r="F1130" s="13"/>
      <c r="G1130" s="14"/>
      <c r="H1130" s="70"/>
      <c r="I1130" s="71"/>
      <c r="J1130" s="72"/>
      <c r="K1130" s="73" t="str">
        <f t="shared" si="182"/>
        <v/>
      </c>
      <c r="L1130" s="74">
        <f t="shared" si="174"/>
        <v>0</v>
      </c>
      <c r="M1130" s="79"/>
      <c r="N1130" s="59" t="str">
        <f t="shared" si="183"/>
        <v/>
      </c>
      <c r="O1130" s="190" t="str">
        <f t="shared" si="175"/>
        <v>Nợ HP</v>
      </c>
      <c r="P1130" s="62" t="str">
        <f t="shared" si="176"/>
        <v>Nợ HP</v>
      </c>
      <c r="Q1130" s="58">
        <f t="shared" si="180"/>
        <v>1128</v>
      </c>
      <c r="R1130" s="228" t="str">
        <f t="shared" si="177"/>
        <v>Nợ HP</v>
      </c>
    </row>
    <row r="1131" spans="1:18" ht="24.75" customHeight="1">
      <c r="A1131" s="54">
        <f t="shared" si="178"/>
        <v>1129</v>
      </c>
      <c r="B1131" s="16" t="str">
        <f t="shared" si="181"/>
        <v>1097</v>
      </c>
      <c r="C1131" s="54">
        <f t="shared" si="179"/>
        <v>1097</v>
      </c>
      <c r="D1131" s="11"/>
      <c r="E1131" s="12"/>
      <c r="F1131" s="13"/>
      <c r="G1131" s="14"/>
      <c r="H1131" s="70"/>
      <c r="I1131" s="71"/>
      <c r="J1131" s="72"/>
      <c r="K1131" s="73" t="str">
        <f t="shared" si="182"/>
        <v/>
      </c>
      <c r="L1131" s="74">
        <f t="shared" si="174"/>
        <v>0</v>
      </c>
      <c r="M1131" s="79"/>
      <c r="N1131" s="59" t="str">
        <f t="shared" si="183"/>
        <v/>
      </c>
      <c r="O1131" s="190" t="str">
        <f t="shared" si="175"/>
        <v>Nợ HP</v>
      </c>
      <c r="P1131" s="62" t="str">
        <f t="shared" si="176"/>
        <v>Nợ HP</v>
      </c>
      <c r="Q1131" s="58">
        <f t="shared" si="180"/>
        <v>1129</v>
      </c>
      <c r="R1131" s="228" t="str">
        <f t="shared" si="177"/>
        <v>Nợ HP</v>
      </c>
    </row>
    <row r="1132" spans="1:18" ht="24.75" customHeight="1">
      <c r="A1132" s="54">
        <f t="shared" si="178"/>
        <v>1130</v>
      </c>
      <c r="B1132" s="16" t="str">
        <f t="shared" si="181"/>
        <v>1098</v>
      </c>
      <c r="C1132" s="54">
        <f t="shared" si="179"/>
        <v>1098</v>
      </c>
      <c r="D1132" s="11"/>
      <c r="E1132" s="12"/>
      <c r="F1132" s="13"/>
      <c r="G1132" s="14"/>
      <c r="H1132" s="70"/>
      <c r="I1132" s="71"/>
      <c r="J1132" s="72"/>
      <c r="K1132" s="73" t="str">
        <f t="shared" si="182"/>
        <v/>
      </c>
      <c r="L1132" s="74">
        <f t="shared" si="174"/>
        <v>0</v>
      </c>
      <c r="M1132" s="79"/>
      <c r="N1132" s="59" t="str">
        <f t="shared" si="183"/>
        <v/>
      </c>
      <c r="O1132" s="190" t="str">
        <f t="shared" si="175"/>
        <v>Nợ HP</v>
      </c>
      <c r="P1132" s="62" t="str">
        <f t="shared" si="176"/>
        <v>Nợ HP</v>
      </c>
      <c r="Q1132" s="58">
        <f t="shared" si="180"/>
        <v>1130</v>
      </c>
      <c r="R1132" s="228" t="str">
        <f t="shared" si="177"/>
        <v>Nợ HP</v>
      </c>
    </row>
    <row r="1133" spans="1:18" ht="24.75" customHeight="1">
      <c r="A1133" s="54">
        <f t="shared" si="178"/>
        <v>1131</v>
      </c>
      <c r="B1133" s="16" t="str">
        <f t="shared" si="181"/>
        <v>1099</v>
      </c>
      <c r="C1133" s="54">
        <f t="shared" si="179"/>
        <v>1099</v>
      </c>
      <c r="D1133" s="11"/>
      <c r="E1133" s="12"/>
      <c r="F1133" s="13"/>
      <c r="G1133" s="14"/>
      <c r="H1133" s="70"/>
      <c r="I1133" s="71"/>
      <c r="J1133" s="72"/>
      <c r="K1133" s="73" t="str">
        <f t="shared" si="182"/>
        <v/>
      </c>
      <c r="L1133" s="74">
        <f t="shared" si="174"/>
        <v>0</v>
      </c>
      <c r="M1133" s="79"/>
      <c r="N1133" s="59" t="str">
        <f t="shared" si="183"/>
        <v/>
      </c>
      <c r="O1133" s="190" t="str">
        <f t="shared" si="175"/>
        <v>Nợ HP</v>
      </c>
      <c r="P1133" s="62" t="str">
        <f t="shared" si="176"/>
        <v>Nợ HP</v>
      </c>
      <c r="Q1133" s="58">
        <f t="shared" si="180"/>
        <v>1131</v>
      </c>
      <c r="R1133" s="228" t="str">
        <f t="shared" si="177"/>
        <v>Nợ HP</v>
      </c>
    </row>
    <row r="1134" spans="1:18" ht="24.75" customHeight="1">
      <c r="A1134" s="54">
        <f t="shared" si="178"/>
        <v>1132</v>
      </c>
      <c r="B1134" s="16" t="str">
        <f t="shared" si="181"/>
        <v>1100</v>
      </c>
      <c r="C1134" s="54">
        <f t="shared" si="179"/>
        <v>1100</v>
      </c>
      <c r="D1134" s="11"/>
      <c r="E1134" s="12"/>
      <c r="F1134" s="13"/>
      <c r="G1134" s="14"/>
      <c r="H1134" s="70"/>
      <c r="I1134" s="71"/>
      <c r="J1134" s="72"/>
      <c r="K1134" s="73" t="str">
        <f t="shared" si="182"/>
        <v/>
      </c>
      <c r="L1134" s="74">
        <f t="shared" si="174"/>
        <v>0</v>
      </c>
      <c r="M1134" s="79"/>
      <c r="N1134" s="59" t="str">
        <f t="shared" si="183"/>
        <v/>
      </c>
      <c r="O1134" s="190" t="str">
        <f t="shared" si="175"/>
        <v>Nợ HP</v>
      </c>
      <c r="P1134" s="62" t="str">
        <f t="shared" si="176"/>
        <v>Nợ HP</v>
      </c>
      <c r="Q1134" s="58">
        <f t="shared" si="180"/>
        <v>1132</v>
      </c>
      <c r="R1134" s="228" t="str">
        <f t="shared" si="177"/>
        <v>Nợ HP</v>
      </c>
    </row>
    <row r="1135" spans="1:18" ht="24.75" customHeight="1">
      <c r="A1135" s="54">
        <f t="shared" si="178"/>
        <v>1133</v>
      </c>
      <c r="B1135" s="16" t="str">
        <f t="shared" si="181"/>
        <v>1101</v>
      </c>
      <c r="C1135" s="54">
        <f t="shared" si="179"/>
        <v>1101</v>
      </c>
      <c r="D1135" s="11"/>
      <c r="E1135" s="12"/>
      <c r="F1135" s="13"/>
      <c r="G1135" s="14"/>
      <c r="H1135" s="70"/>
      <c r="I1135" s="71"/>
      <c r="J1135" s="72"/>
      <c r="K1135" s="73" t="str">
        <f t="shared" si="182"/>
        <v/>
      </c>
      <c r="L1135" s="74">
        <f t="shared" si="174"/>
        <v>0</v>
      </c>
      <c r="M1135" s="79"/>
      <c r="N1135" s="59" t="str">
        <f t="shared" si="183"/>
        <v/>
      </c>
      <c r="O1135" s="190" t="str">
        <f t="shared" si="175"/>
        <v>Nợ HP</v>
      </c>
      <c r="P1135" s="62" t="str">
        <f t="shared" si="176"/>
        <v>Nợ HP</v>
      </c>
      <c r="Q1135" s="58">
        <f t="shared" si="180"/>
        <v>1133</v>
      </c>
      <c r="R1135" s="228" t="str">
        <f t="shared" si="177"/>
        <v>Nợ HP</v>
      </c>
    </row>
    <row r="1136" spans="1:18" ht="24.75" customHeight="1">
      <c r="A1136" s="54">
        <f t="shared" si="178"/>
        <v>1134</v>
      </c>
      <c r="B1136" s="16" t="str">
        <f t="shared" si="181"/>
        <v>1102</v>
      </c>
      <c r="C1136" s="54">
        <f t="shared" si="179"/>
        <v>1102</v>
      </c>
      <c r="D1136" s="11"/>
      <c r="E1136" s="12"/>
      <c r="F1136" s="13"/>
      <c r="G1136" s="14"/>
      <c r="H1136" s="70"/>
      <c r="I1136" s="71"/>
      <c r="J1136" s="72"/>
      <c r="K1136" s="73" t="str">
        <f t="shared" si="182"/>
        <v/>
      </c>
      <c r="L1136" s="74">
        <f t="shared" si="174"/>
        <v>0</v>
      </c>
      <c r="M1136" s="79"/>
      <c r="N1136" s="59" t="str">
        <f t="shared" si="183"/>
        <v/>
      </c>
      <c r="O1136" s="190" t="str">
        <f t="shared" si="175"/>
        <v>Nợ HP</v>
      </c>
      <c r="P1136" s="62" t="str">
        <f t="shared" si="176"/>
        <v>Nợ HP</v>
      </c>
      <c r="Q1136" s="58">
        <f t="shared" si="180"/>
        <v>1134</v>
      </c>
      <c r="R1136" s="228" t="str">
        <f t="shared" si="177"/>
        <v>Nợ HP</v>
      </c>
    </row>
    <row r="1137" spans="1:18" ht="24.75" customHeight="1">
      <c r="A1137" s="54">
        <f t="shared" si="178"/>
        <v>1135</v>
      </c>
      <c r="B1137" s="16" t="str">
        <f t="shared" si="181"/>
        <v>1103</v>
      </c>
      <c r="C1137" s="54">
        <f t="shared" si="179"/>
        <v>1103</v>
      </c>
      <c r="D1137" s="11"/>
      <c r="E1137" s="12"/>
      <c r="F1137" s="13"/>
      <c r="G1137" s="14"/>
      <c r="H1137" s="70"/>
      <c r="I1137" s="71"/>
      <c r="J1137" s="72"/>
      <c r="K1137" s="73" t="str">
        <f t="shared" si="182"/>
        <v/>
      </c>
      <c r="L1137" s="74">
        <f t="shared" si="174"/>
        <v>0</v>
      </c>
      <c r="M1137" s="79"/>
      <c r="N1137" s="59" t="str">
        <f t="shared" si="183"/>
        <v/>
      </c>
      <c r="O1137" s="190" t="str">
        <f t="shared" si="175"/>
        <v>Nợ HP</v>
      </c>
      <c r="P1137" s="62" t="str">
        <f t="shared" si="176"/>
        <v>Nợ HP</v>
      </c>
      <c r="Q1137" s="58">
        <f t="shared" si="180"/>
        <v>1135</v>
      </c>
      <c r="R1137" s="228" t="str">
        <f t="shared" si="177"/>
        <v>Nợ HP</v>
      </c>
    </row>
    <row r="1138" spans="1:18" ht="24.75" customHeight="1">
      <c r="A1138" s="54">
        <f t="shared" si="178"/>
        <v>1136</v>
      </c>
      <c r="B1138" s="16" t="str">
        <f t="shared" si="181"/>
        <v>1104</v>
      </c>
      <c r="C1138" s="54">
        <f t="shared" si="179"/>
        <v>1104</v>
      </c>
      <c r="D1138" s="11"/>
      <c r="E1138" s="12"/>
      <c r="F1138" s="13"/>
      <c r="G1138" s="14"/>
      <c r="H1138" s="70"/>
      <c r="I1138" s="71"/>
      <c r="J1138" s="72"/>
      <c r="K1138" s="73" t="str">
        <f t="shared" si="182"/>
        <v/>
      </c>
      <c r="L1138" s="74">
        <f t="shared" si="174"/>
        <v>0</v>
      </c>
      <c r="M1138" s="79"/>
      <c r="N1138" s="59" t="str">
        <f t="shared" si="183"/>
        <v/>
      </c>
      <c r="O1138" s="190" t="str">
        <f t="shared" si="175"/>
        <v>Nợ HP</v>
      </c>
      <c r="P1138" s="62" t="str">
        <f t="shared" si="176"/>
        <v>Nợ HP</v>
      </c>
      <c r="Q1138" s="58">
        <f t="shared" si="180"/>
        <v>1136</v>
      </c>
      <c r="R1138" s="228" t="str">
        <f t="shared" si="177"/>
        <v>Nợ HP</v>
      </c>
    </row>
    <row r="1139" spans="1:18" ht="24.75" customHeight="1">
      <c r="A1139" s="54">
        <f t="shared" si="178"/>
        <v>1137</v>
      </c>
      <c r="B1139" s="16" t="str">
        <f t="shared" si="181"/>
        <v>1105</v>
      </c>
      <c r="C1139" s="54">
        <f t="shared" si="179"/>
        <v>1105</v>
      </c>
      <c r="D1139" s="11"/>
      <c r="E1139" s="12"/>
      <c r="F1139" s="13"/>
      <c r="G1139" s="14"/>
      <c r="H1139" s="70"/>
      <c r="I1139" s="71"/>
      <c r="J1139" s="72"/>
      <c r="K1139" s="73" t="str">
        <f t="shared" si="182"/>
        <v/>
      </c>
      <c r="L1139" s="74">
        <f t="shared" si="174"/>
        <v>0</v>
      </c>
      <c r="M1139" s="79"/>
      <c r="N1139" s="59" t="str">
        <f t="shared" si="183"/>
        <v/>
      </c>
      <c r="O1139" s="190" t="str">
        <f t="shared" si="175"/>
        <v>Nợ HP</v>
      </c>
      <c r="P1139" s="62" t="str">
        <f t="shared" si="176"/>
        <v>Nợ HP</v>
      </c>
      <c r="Q1139" s="58">
        <f t="shared" si="180"/>
        <v>1137</v>
      </c>
      <c r="R1139" s="228" t="str">
        <f t="shared" si="177"/>
        <v>Nợ HP</v>
      </c>
    </row>
    <row r="1140" spans="1:18" ht="24.75" customHeight="1">
      <c r="A1140" s="54">
        <f t="shared" si="178"/>
        <v>1138</v>
      </c>
      <c r="B1140" s="16" t="str">
        <f t="shared" si="181"/>
        <v>1106</v>
      </c>
      <c r="C1140" s="54">
        <f t="shared" si="179"/>
        <v>1106</v>
      </c>
      <c r="D1140" s="11"/>
      <c r="E1140" s="12"/>
      <c r="F1140" s="13"/>
      <c r="G1140" s="14"/>
      <c r="H1140" s="70"/>
      <c r="I1140" s="71"/>
      <c r="J1140" s="72"/>
      <c r="K1140" s="73" t="str">
        <f t="shared" si="182"/>
        <v/>
      </c>
      <c r="L1140" s="74">
        <f t="shared" si="174"/>
        <v>0</v>
      </c>
      <c r="M1140" s="79"/>
      <c r="N1140" s="59" t="str">
        <f t="shared" si="183"/>
        <v/>
      </c>
      <c r="O1140" s="190" t="str">
        <f t="shared" si="175"/>
        <v>Nợ HP</v>
      </c>
      <c r="P1140" s="62" t="str">
        <f t="shared" si="176"/>
        <v>Nợ HP</v>
      </c>
      <c r="Q1140" s="58">
        <f t="shared" si="180"/>
        <v>1138</v>
      </c>
      <c r="R1140" s="228" t="str">
        <f t="shared" si="177"/>
        <v>Nợ HP</v>
      </c>
    </row>
    <row r="1141" spans="1:18" ht="24.75" customHeight="1">
      <c r="A1141" s="54">
        <f t="shared" si="178"/>
        <v>1139</v>
      </c>
      <c r="B1141" s="16" t="str">
        <f t="shared" si="181"/>
        <v>1107</v>
      </c>
      <c r="C1141" s="54">
        <f t="shared" si="179"/>
        <v>1107</v>
      </c>
      <c r="D1141" s="11"/>
      <c r="E1141" s="12"/>
      <c r="F1141" s="13"/>
      <c r="G1141" s="14"/>
      <c r="H1141" s="70"/>
      <c r="I1141" s="71"/>
      <c r="J1141" s="72"/>
      <c r="K1141" s="73" t="str">
        <f t="shared" si="182"/>
        <v/>
      </c>
      <c r="L1141" s="74">
        <f t="shared" si="174"/>
        <v>0</v>
      </c>
      <c r="M1141" s="79"/>
      <c r="N1141" s="59" t="str">
        <f t="shared" si="183"/>
        <v/>
      </c>
      <c r="O1141" s="190" t="str">
        <f t="shared" si="175"/>
        <v>Nợ HP</v>
      </c>
      <c r="P1141" s="62" t="str">
        <f t="shared" si="176"/>
        <v>Nợ HP</v>
      </c>
      <c r="Q1141" s="58">
        <f t="shared" si="180"/>
        <v>1139</v>
      </c>
      <c r="R1141" s="228" t="str">
        <f t="shared" si="177"/>
        <v>Nợ HP</v>
      </c>
    </row>
    <row r="1142" spans="1:18" ht="24.75" customHeight="1">
      <c r="A1142" s="54">
        <f t="shared" si="178"/>
        <v>1140</v>
      </c>
      <c r="B1142" s="16" t="str">
        <f t="shared" si="181"/>
        <v>1108</v>
      </c>
      <c r="C1142" s="54">
        <f t="shared" si="179"/>
        <v>1108</v>
      </c>
      <c r="D1142" s="11"/>
      <c r="E1142" s="12"/>
      <c r="F1142" s="13"/>
      <c r="G1142" s="14"/>
      <c r="H1142" s="70"/>
      <c r="I1142" s="71"/>
      <c r="J1142" s="72"/>
      <c r="K1142" s="73" t="str">
        <f t="shared" si="182"/>
        <v/>
      </c>
      <c r="L1142" s="74">
        <f t="shared" si="174"/>
        <v>0</v>
      </c>
      <c r="M1142" s="79"/>
      <c r="N1142" s="59" t="str">
        <f t="shared" si="183"/>
        <v/>
      </c>
      <c r="O1142" s="190" t="str">
        <f t="shared" si="175"/>
        <v>Nợ HP</v>
      </c>
      <c r="P1142" s="62" t="str">
        <f t="shared" si="176"/>
        <v>Nợ HP</v>
      </c>
      <c r="Q1142" s="58">
        <f t="shared" si="180"/>
        <v>1140</v>
      </c>
      <c r="R1142" s="228" t="str">
        <f t="shared" si="177"/>
        <v>Nợ HP</v>
      </c>
    </row>
    <row r="1143" spans="1:18" ht="24.75" customHeight="1">
      <c r="A1143" s="54">
        <f t="shared" si="178"/>
        <v>1141</v>
      </c>
      <c r="B1143" s="16" t="str">
        <f t="shared" si="181"/>
        <v>1109</v>
      </c>
      <c r="C1143" s="54">
        <f t="shared" si="179"/>
        <v>1109</v>
      </c>
      <c r="D1143" s="11"/>
      <c r="E1143" s="12"/>
      <c r="F1143" s="13"/>
      <c r="G1143" s="14"/>
      <c r="H1143" s="70"/>
      <c r="I1143" s="71"/>
      <c r="J1143" s="72"/>
      <c r="K1143" s="73" t="str">
        <f t="shared" si="182"/>
        <v/>
      </c>
      <c r="L1143" s="74">
        <f t="shared" si="174"/>
        <v>0</v>
      </c>
      <c r="M1143" s="79"/>
      <c r="N1143" s="59" t="str">
        <f t="shared" si="183"/>
        <v/>
      </c>
      <c r="O1143" s="190" t="str">
        <f t="shared" si="175"/>
        <v>Nợ HP</v>
      </c>
      <c r="P1143" s="62" t="str">
        <f t="shared" si="176"/>
        <v>Nợ HP</v>
      </c>
      <c r="Q1143" s="58">
        <f t="shared" si="180"/>
        <v>1141</v>
      </c>
      <c r="R1143" s="228" t="str">
        <f t="shared" si="177"/>
        <v>Nợ HP</v>
      </c>
    </row>
    <row r="1144" spans="1:18" ht="24.75" customHeight="1">
      <c r="A1144" s="54">
        <f t="shared" si="178"/>
        <v>1142</v>
      </c>
      <c r="B1144" s="16" t="str">
        <f t="shared" si="181"/>
        <v>1110</v>
      </c>
      <c r="C1144" s="54">
        <f t="shared" si="179"/>
        <v>1110</v>
      </c>
      <c r="D1144" s="11"/>
      <c r="E1144" s="12"/>
      <c r="F1144" s="13"/>
      <c r="G1144" s="14"/>
      <c r="H1144" s="70"/>
      <c r="I1144" s="71"/>
      <c r="J1144" s="72"/>
      <c r="K1144" s="73" t="str">
        <f t="shared" si="182"/>
        <v/>
      </c>
      <c r="L1144" s="74">
        <f t="shared" si="174"/>
        <v>0</v>
      </c>
      <c r="M1144" s="79"/>
      <c r="N1144" s="59" t="str">
        <f t="shared" si="183"/>
        <v/>
      </c>
      <c r="O1144" s="190" t="str">
        <f t="shared" si="175"/>
        <v>Nợ HP</v>
      </c>
      <c r="P1144" s="62" t="str">
        <f t="shared" si="176"/>
        <v>Nợ HP</v>
      </c>
      <c r="Q1144" s="58">
        <f t="shared" si="180"/>
        <v>1142</v>
      </c>
      <c r="R1144" s="228" t="str">
        <f t="shared" si="177"/>
        <v>Nợ HP</v>
      </c>
    </row>
    <row r="1145" spans="1:18" ht="24.75" customHeight="1">
      <c r="A1145" s="54">
        <f t="shared" si="178"/>
        <v>1143</v>
      </c>
      <c r="B1145" s="16" t="str">
        <f t="shared" si="181"/>
        <v>1111</v>
      </c>
      <c r="C1145" s="54">
        <f t="shared" si="179"/>
        <v>1111</v>
      </c>
      <c r="D1145" s="11"/>
      <c r="E1145" s="12"/>
      <c r="F1145" s="13"/>
      <c r="G1145" s="14"/>
      <c r="H1145" s="70"/>
      <c r="I1145" s="71"/>
      <c r="J1145" s="72"/>
      <c r="K1145" s="73" t="str">
        <f t="shared" si="182"/>
        <v/>
      </c>
      <c r="L1145" s="74">
        <f t="shared" si="174"/>
        <v>0</v>
      </c>
      <c r="M1145" s="79"/>
      <c r="N1145" s="59" t="str">
        <f t="shared" si="183"/>
        <v/>
      </c>
      <c r="O1145" s="190" t="str">
        <f t="shared" si="175"/>
        <v>Nợ HP</v>
      </c>
      <c r="P1145" s="62" t="str">
        <f t="shared" si="176"/>
        <v>Nợ HP</v>
      </c>
      <c r="Q1145" s="58">
        <f t="shared" si="180"/>
        <v>1143</v>
      </c>
      <c r="R1145" s="228" t="str">
        <f t="shared" si="177"/>
        <v>Nợ HP</v>
      </c>
    </row>
    <row r="1146" spans="1:18" ht="24.75" customHeight="1">
      <c r="A1146" s="54">
        <f t="shared" si="178"/>
        <v>1144</v>
      </c>
      <c r="B1146" s="16" t="str">
        <f t="shared" si="181"/>
        <v>1112</v>
      </c>
      <c r="C1146" s="54">
        <f t="shared" si="179"/>
        <v>1112</v>
      </c>
      <c r="D1146" s="11"/>
      <c r="E1146" s="12"/>
      <c r="F1146" s="13"/>
      <c r="G1146" s="14"/>
      <c r="H1146" s="70"/>
      <c r="I1146" s="71"/>
      <c r="J1146" s="72"/>
      <c r="K1146" s="73" t="str">
        <f t="shared" si="182"/>
        <v/>
      </c>
      <c r="L1146" s="74">
        <f t="shared" si="174"/>
        <v>0</v>
      </c>
      <c r="M1146" s="79"/>
      <c r="N1146" s="59" t="str">
        <f t="shared" si="183"/>
        <v/>
      </c>
      <c r="O1146" s="190" t="str">
        <f t="shared" si="175"/>
        <v>Nợ HP</v>
      </c>
      <c r="P1146" s="62" t="str">
        <f t="shared" si="176"/>
        <v>Nợ HP</v>
      </c>
      <c r="Q1146" s="58">
        <f t="shared" si="180"/>
        <v>1144</v>
      </c>
      <c r="R1146" s="228" t="str">
        <f t="shared" si="177"/>
        <v>Nợ HP</v>
      </c>
    </row>
    <row r="1147" spans="1:18" ht="24.75" customHeight="1">
      <c r="A1147" s="54">
        <f t="shared" si="178"/>
        <v>1145</v>
      </c>
      <c r="B1147" s="16" t="str">
        <f t="shared" si="181"/>
        <v>1113</v>
      </c>
      <c r="C1147" s="54">
        <f t="shared" si="179"/>
        <v>1113</v>
      </c>
      <c r="D1147" s="11"/>
      <c r="E1147" s="12"/>
      <c r="F1147" s="13"/>
      <c r="G1147" s="14"/>
      <c r="H1147" s="70"/>
      <c r="I1147" s="71"/>
      <c r="J1147" s="72"/>
      <c r="K1147" s="73" t="str">
        <f t="shared" si="182"/>
        <v/>
      </c>
      <c r="L1147" s="74">
        <f t="shared" si="174"/>
        <v>0</v>
      </c>
      <c r="M1147" s="79"/>
      <c r="N1147" s="59" t="str">
        <f t="shared" si="183"/>
        <v/>
      </c>
      <c r="O1147" s="190" t="str">
        <f t="shared" si="175"/>
        <v>Nợ HP</v>
      </c>
      <c r="P1147" s="62" t="str">
        <f t="shared" si="176"/>
        <v>Nợ HP</v>
      </c>
      <c r="Q1147" s="58">
        <f t="shared" si="180"/>
        <v>1145</v>
      </c>
      <c r="R1147" s="228" t="str">
        <f t="shared" si="177"/>
        <v>Nợ HP</v>
      </c>
    </row>
    <row r="1148" spans="1:18" ht="24.75" customHeight="1">
      <c r="A1148" s="54">
        <f t="shared" si="178"/>
        <v>1146</v>
      </c>
      <c r="B1148" s="16" t="str">
        <f t="shared" si="181"/>
        <v>1114</v>
      </c>
      <c r="C1148" s="54">
        <f t="shared" si="179"/>
        <v>1114</v>
      </c>
      <c r="D1148" s="11"/>
      <c r="E1148" s="12"/>
      <c r="F1148" s="13"/>
      <c r="G1148" s="14"/>
      <c r="H1148" s="70"/>
      <c r="I1148" s="71"/>
      <c r="J1148" s="72"/>
      <c r="K1148" s="73" t="str">
        <f t="shared" si="182"/>
        <v/>
      </c>
      <c r="L1148" s="74">
        <f t="shared" si="174"/>
        <v>0</v>
      </c>
      <c r="M1148" s="79"/>
      <c r="N1148" s="59" t="str">
        <f t="shared" si="183"/>
        <v/>
      </c>
      <c r="O1148" s="190" t="str">
        <f t="shared" si="175"/>
        <v>Nợ HP</v>
      </c>
      <c r="P1148" s="62" t="str">
        <f t="shared" si="176"/>
        <v>Nợ HP</v>
      </c>
      <c r="Q1148" s="58">
        <f t="shared" si="180"/>
        <v>1146</v>
      </c>
      <c r="R1148" s="228" t="str">
        <f t="shared" si="177"/>
        <v>Nợ HP</v>
      </c>
    </row>
    <row r="1149" spans="1:18" ht="24.75" customHeight="1">
      <c r="A1149" s="54">
        <f t="shared" si="178"/>
        <v>1147</v>
      </c>
      <c r="B1149" s="16" t="str">
        <f t="shared" si="181"/>
        <v>1115</v>
      </c>
      <c r="C1149" s="54">
        <f t="shared" si="179"/>
        <v>1115</v>
      </c>
      <c r="D1149" s="11"/>
      <c r="E1149" s="12"/>
      <c r="F1149" s="13"/>
      <c r="G1149" s="14"/>
      <c r="H1149" s="70"/>
      <c r="I1149" s="71"/>
      <c r="J1149" s="72"/>
      <c r="K1149" s="73" t="str">
        <f t="shared" si="182"/>
        <v/>
      </c>
      <c r="L1149" s="74">
        <f t="shared" si="174"/>
        <v>0</v>
      </c>
      <c r="M1149" s="79"/>
      <c r="N1149" s="59" t="str">
        <f t="shared" si="183"/>
        <v/>
      </c>
      <c r="O1149" s="190" t="str">
        <f t="shared" si="175"/>
        <v>Nợ HP</v>
      </c>
      <c r="P1149" s="62" t="str">
        <f t="shared" si="176"/>
        <v>Nợ HP</v>
      </c>
      <c r="Q1149" s="58">
        <f t="shared" si="180"/>
        <v>1147</v>
      </c>
      <c r="R1149" s="228" t="str">
        <f t="shared" si="177"/>
        <v>Nợ HP</v>
      </c>
    </row>
    <row r="1150" spans="1:18" ht="24.75" customHeight="1">
      <c r="A1150" s="54">
        <f t="shared" si="178"/>
        <v>1148</v>
      </c>
      <c r="B1150" s="16" t="str">
        <f t="shared" si="181"/>
        <v>1116</v>
      </c>
      <c r="C1150" s="54">
        <f t="shared" si="179"/>
        <v>1116</v>
      </c>
      <c r="D1150" s="11"/>
      <c r="E1150" s="12"/>
      <c r="F1150" s="13"/>
      <c r="G1150" s="14"/>
      <c r="H1150" s="70"/>
      <c r="I1150" s="71"/>
      <c r="J1150" s="72"/>
      <c r="K1150" s="73" t="str">
        <f t="shared" si="182"/>
        <v/>
      </c>
      <c r="L1150" s="74">
        <f t="shared" si="174"/>
        <v>0</v>
      </c>
      <c r="M1150" s="79"/>
      <c r="N1150" s="59" t="str">
        <f t="shared" si="183"/>
        <v/>
      </c>
      <c r="O1150" s="190" t="str">
        <f t="shared" si="175"/>
        <v>Nợ HP</v>
      </c>
      <c r="P1150" s="62" t="str">
        <f t="shared" si="176"/>
        <v>Nợ HP</v>
      </c>
      <c r="Q1150" s="58">
        <f t="shared" si="180"/>
        <v>1148</v>
      </c>
      <c r="R1150" s="228" t="str">
        <f t="shared" si="177"/>
        <v>Nợ HP</v>
      </c>
    </row>
    <row r="1151" spans="1:18" ht="24.75" customHeight="1">
      <c r="A1151" s="54">
        <f t="shared" si="178"/>
        <v>1149</v>
      </c>
      <c r="B1151" s="16" t="str">
        <f t="shared" si="181"/>
        <v>1117</v>
      </c>
      <c r="C1151" s="54">
        <f t="shared" si="179"/>
        <v>1117</v>
      </c>
      <c r="D1151" s="11"/>
      <c r="E1151" s="12"/>
      <c r="F1151" s="13"/>
      <c r="G1151" s="14"/>
      <c r="H1151" s="70"/>
      <c r="I1151" s="71"/>
      <c r="J1151" s="72"/>
      <c r="K1151" s="73" t="str">
        <f t="shared" si="182"/>
        <v/>
      </c>
      <c r="L1151" s="74">
        <f t="shared" si="174"/>
        <v>0</v>
      </c>
      <c r="M1151" s="79"/>
      <c r="N1151" s="59" t="str">
        <f t="shared" si="183"/>
        <v/>
      </c>
      <c r="O1151" s="190" t="str">
        <f t="shared" si="175"/>
        <v>Nợ HP</v>
      </c>
      <c r="P1151" s="62" t="str">
        <f t="shared" si="176"/>
        <v>Nợ HP</v>
      </c>
      <c r="Q1151" s="58">
        <f t="shared" si="180"/>
        <v>1149</v>
      </c>
      <c r="R1151" s="228" t="str">
        <f t="shared" si="177"/>
        <v>Nợ HP</v>
      </c>
    </row>
    <row r="1152" spans="1:18" ht="24.75" customHeight="1">
      <c r="A1152" s="54">
        <f t="shared" si="178"/>
        <v>1150</v>
      </c>
      <c r="B1152" s="16" t="str">
        <f t="shared" si="181"/>
        <v>1118</v>
      </c>
      <c r="C1152" s="54">
        <f t="shared" si="179"/>
        <v>1118</v>
      </c>
      <c r="D1152" s="11"/>
      <c r="E1152" s="12"/>
      <c r="F1152" s="13"/>
      <c r="G1152" s="14"/>
      <c r="H1152" s="70"/>
      <c r="I1152" s="71"/>
      <c r="J1152" s="72"/>
      <c r="K1152" s="73" t="str">
        <f t="shared" si="182"/>
        <v/>
      </c>
      <c r="L1152" s="74">
        <f t="shared" si="174"/>
        <v>0</v>
      </c>
      <c r="M1152" s="79"/>
      <c r="N1152" s="59" t="str">
        <f t="shared" si="183"/>
        <v/>
      </c>
      <c r="O1152" s="190" t="str">
        <f t="shared" si="175"/>
        <v>Nợ HP</v>
      </c>
      <c r="P1152" s="62" t="str">
        <f t="shared" si="176"/>
        <v>Nợ HP</v>
      </c>
      <c r="Q1152" s="58">
        <f t="shared" si="180"/>
        <v>1150</v>
      </c>
      <c r="R1152" s="228" t="str">
        <f t="shared" si="177"/>
        <v>Nợ HP</v>
      </c>
    </row>
    <row r="1153" spans="1:18" ht="24.75" customHeight="1">
      <c r="A1153" s="54">
        <f t="shared" si="178"/>
        <v>1151</v>
      </c>
      <c r="B1153" s="16" t="str">
        <f t="shared" si="181"/>
        <v>1119</v>
      </c>
      <c r="C1153" s="54">
        <f t="shared" si="179"/>
        <v>1119</v>
      </c>
      <c r="D1153" s="11"/>
      <c r="E1153" s="12"/>
      <c r="F1153" s="13"/>
      <c r="G1153" s="14"/>
      <c r="H1153" s="70"/>
      <c r="I1153" s="71"/>
      <c r="J1153" s="72"/>
      <c r="K1153" s="73" t="str">
        <f t="shared" si="182"/>
        <v/>
      </c>
      <c r="L1153" s="74">
        <f t="shared" si="174"/>
        <v>0</v>
      </c>
      <c r="M1153" s="79"/>
      <c r="N1153" s="59" t="str">
        <f t="shared" si="183"/>
        <v/>
      </c>
      <c r="O1153" s="190" t="str">
        <f t="shared" si="175"/>
        <v>Nợ HP</v>
      </c>
      <c r="P1153" s="62" t="str">
        <f t="shared" si="176"/>
        <v>Nợ HP</v>
      </c>
      <c r="Q1153" s="58">
        <f t="shared" si="180"/>
        <v>1151</v>
      </c>
      <c r="R1153" s="228" t="str">
        <f t="shared" si="177"/>
        <v>Nợ HP</v>
      </c>
    </row>
    <row r="1154" spans="1:18" ht="24.75" customHeight="1">
      <c r="A1154" s="54">
        <f t="shared" si="178"/>
        <v>1152</v>
      </c>
      <c r="B1154" s="16" t="str">
        <f t="shared" si="181"/>
        <v>1120</v>
      </c>
      <c r="C1154" s="54">
        <f t="shared" si="179"/>
        <v>1120</v>
      </c>
      <c r="D1154" s="11"/>
      <c r="E1154" s="12"/>
      <c r="F1154" s="13"/>
      <c r="G1154" s="14"/>
      <c r="H1154" s="70"/>
      <c r="I1154" s="71"/>
      <c r="J1154" s="72"/>
      <c r="K1154" s="73" t="str">
        <f t="shared" si="182"/>
        <v/>
      </c>
      <c r="L1154" s="74">
        <f t="shared" si="174"/>
        <v>0</v>
      </c>
      <c r="M1154" s="79"/>
      <c r="N1154" s="59" t="str">
        <f t="shared" si="183"/>
        <v/>
      </c>
      <c r="O1154" s="190" t="str">
        <f t="shared" si="175"/>
        <v>Nợ HP</v>
      </c>
      <c r="P1154" s="62" t="str">
        <f t="shared" si="176"/>
        <v>Nợ HP</v>
      </c>
      <c r="Q1154" s="58">
        <f t="shared" si="180"/>
        <v>1152</v>
      </c>
      <c r="R1154" s="228" t="str">
        <f t="shared" si="177"/>
        <v>Nợ HP</v>
      </c>
    </row>
    <row r="1155" spans="1:18" ht="24.75" customHeight="1">
      <c r="A1155" s="54">
        <f t="shared" si="178"/>
        <v>1153</v>
      </c>
      <c r="B1155" s="16" t="str">
        <f t="shared" si="181"/>
        <v>1121</v>
      </c>
      <c r="C1155" s="54">
        <f t="shared" si="179"/>
        <v>1121</v>
      </c>
      <c r="D1155" s="11"/>
      <c r="E1155" s="12"/>
      <c r="F1155" s="13"/>
      <c r="G1155" s="14"/>
      <c r="H1155" s="70"/>
      <c r="I1155" s="71"/>
      <c r="J1155" s="72"/>
      <c r="K1155" s="73" t="str">
        <f t="shared" si="182"/>
        <v/>
      </c>
      <c r="L1155" s="74">
        <f t="shared" ref="L1155:L1218" si="184">COUNTIF($D$3:$D$1049,D1155)</f>
        <v>0</v>
      </c>
      <c r="M1155" s="79"/>
      <c r="N1155" s="59" t="str">
        <f t="shared" si="183"/>
        <v/>
      </c>
      <c r="O1155" s="190" t="str">
        <f t="shared" si="175"/>
        <v>Nợ HP</v>
      </c>
      <c r="P1155" s="62" t="str">
        <f t="shared" si="176"/>
        <v>Nợ HP</v>
      </c>
      <c r="Q1155" s="58">
        <f t="shared" si="180"/>
        <v>1153</v>
      </c>
      <c r="R1155" s="228" t="str">
        <f t="shared" si="177"/>
        <v>Nợ HP</v>
      </c>
    </row>
    <row r="1156" spans="1:18" ht="24.75" customHeight="1">
      <c r="A1156" s="54">
        <f t="shared" si="178"/>
        <v>1154</v>
      </c>
      <c r="B1156" s="16" t="str">
        <f t="shared" si="181"/>
        <v>1122</v>
      </c>
      <c r="C1156" s="54">
        <f t="shared" si="179"/>
        <v>1122</v>
      </c>
      <c r="D1156" s="11"/>
      <c r="E1156" s="12"/>
      <c r="F1156" s="13"/>
      <c r="G1156" s="14"/>
      <c r="H1156" s="70"/>
      <c r="I1156" s="71"/>
      <c r="J1156" s="72"/>
      <c r="K1156" s="73" t="str">
        <f t="shared" si="182"/>
        <v/>
      </c>
      <c r="L1156" s="74">
        <f t="shared" si="184"/>
        <v>0</v>
      </c>
      <c r="M1156" s="79"/>
      <c r="N1156" s="59" t="str">
        <f t="shared" si="183"/>
        <v/>
      </c>
      <c r="O1156" s="190" t="str">
        <f t="shared" ref="O1156:O1219" si="185">R1156</f>
        <v>Nợ HP</v>
      </c>
      <c r="P1156" s="62" t="str">
        <f t="shared" ref="P1156:P1219" si="186">IF(M1156&lt;&gt;0,M1156,O1156)</f>
        <v>Nợ HP</v>
      </c>
      <c r="Q1156" s="58">
        <f t="shared" si="180"/>
        <v>1154</v>
      </c>
      <c r="R1156" s="228" t="str">
        <f t="shared" ref="R1156:R1219" si="187">IF(OR(ISNA(S1156),S1156=""),"Nợ HP","")</f>
        <v>Nợ HP</v>
      </c>
    </row>
    <row r="1157" spans="1:18" ht="24.75" customHeight="1">
      <c r="A1157" s="54">
        <f t="shared" ref="A1157:A1220" si="188">A1156+1</f>
        <v>1155</v>
      </c>
      <c r="B1157" s="16" t="str">
        <f t="shared" si="181"/>
        <v>1123</v>
      </c>
      <c r="C1157" s="54">
        <f t="shared" ref="C1157:C1220" si="189">IF(H1157&lt;&gt;H1156,1,C1156+1)</f>
        <v>1123</v>
      </c>
      <c r="D1157" s="11"/>
      <c r="E1157" s="12"/>
      <c r="F1157" s="13"/>
      <c r="G1157" s="14"/>
      <c r="H1157" s="70"/>
      <c r="I1157" s="71"/>
      <c r="J1157" s="72"/>
      <c r="K1157" s="73" t="str">
        <f t="shared" si="182"/>
        <v/>
      </c>
      <c r="L1157" s="74">
        <f t="shared" si="184"/>
        <v>0</v>
      </c>
      <c r="M1157" s="79"/>
      <c r="N1157" s="59" t="str">
        <f t="shared" si="183"/>
        <v/>
      </c>
      <c r="O1157" s="190" t="str">
        <f t="shared" si="185"/>
        <v>Nợ HP</v>
      </c>
      <c r="P1157" s="62" t="str">
        <f t="shared" si="186"/>
        <v>Nợ HP</v>
      </c>
      <c r="Q1157" s="58">
        <f t="shared" ref="Q1157:Q1220" si="190">Q1156+1</f>
        <v>1155</v>
      </c>
      <c r="R1157" s="228" t="str">
        <f t="shared" si="187"/>
        <v>Nợ HP</v>
      </c>
    </row>
    <row r="1158" spans="1:18" ht="24.75" customHeight="1">
      <c r="A1158" s="54">
        <f t="shared" si="188"/>
        <v>1156</v>
      </c>
      <c r="B1158" s="16" t="str">
        <f t="shared" si="181"/>
        <v>1124</v>
      </c>
      <c r="C1158" s="54">
        <f t="shared" si="189"/>
        <v>1124</v>
      </c>
      <c r="D1158" s="11"/>
      <c r="E1158" s="12"/>
      <c r="F1158" s="13"/>
      <c r="G1158" s="14"/>
      <c r="H1158" s="70"/>
      <c r="I1158" s="71"/>
      <c r="J1158" s="72"/>
      <c r="K1158" s="73" t="str">
        <f t="shared" si="182"/>
        <v/>
      </c>
      <c r="L1158" s="74">
        <f t="shared" si="184"/>
        <v>0</v>
      </c>
      <c r="M1158" s="79"/>
      <c r="N1158" s="59" t="str">
        <f t="shared" si="183"/>
        <v/>
      </c>
      <c r="O1158" s="190" t="str">
        <f t="shared" si="185"/>
        <v>Nợ HP</v>
      </c>
      <c r="P1158" s="62" t="str">
        <f t="shared" si="186"/>
        <v>Nợ HP</v>
      </c>
      <c r="Q1158" s="58">
        <f t="shared" si="190"/>
        <v>1156</v>
      </c>
      <c r="R1158" s="228" t="str">
        <f t="shared" si="187"/>
        <v>Nợ HP</v>
      </c>
    </row>
    <row r="1159" spans="1:18" ht="24.75" customHeight="1">
      <c r="A1159" s="54">
        <f t="shared" si="188"/>
        <v>1157</v>
      </c>
      <c r="B1159" s="16" t="str">
        <f t="shared" si="181"/>
        <v>1125</v>
      </c>
      <c r="C1159" s="54">
        <f t="shared" si="189"/>
        <v>1125</v>
      </c>
      <c r="D1159" s="11"/>
      <c r="E1159" s="12"/>
      <c r="F1159" s="13"/>
      <c r="G1159" s="14"/>
      <c r="H1159" s="70"/>
      <c r="I1159" s="71"/>
      <c r="J1159" s="72"/>
      <c r="K1159" s="73" t="str">
        <f t="shared" si="182"/>
        <v/>
      </c>
      <c r="L1159" s="74">
        <f t="shared" si="184"/>
        <v>0</v>
      </c>
      <c r="M1159" s="79"/>
      <c r="N1159" s="59" t="str">
        <f t="shared" si="183"/>
        <v/>
      </c>
      <c r="O1159" s="190" t="str">
        <f t="shared" si="185"/>
        <v>Nợ HP</v>
      </c>
      <c r="P1159" s="62" t="str">
        <f t="shared" si="186"/>
        <v>Nợ HP</v>
      </c>
      <c r="Q1159" s="58">
        <f t="shared" si="190"/>
        <v>1157</v>
      </c>
      <c r="R1159" s="228" t="str">
        <f t="shared" si="187"/>
        <v>Nợ HP</v>
      </c>
    </row>
    <row r="1160" spans="1:18" ht="24.75" customHeight="1">
      <c r="A1160" s="54">
        <f t="shared" si="188"/>
        <v>1158</v>
      </c>
      <c r="B1160" s="16" t="str">
        <f t="shared" si="181"/>
        <v>1126</v>
      </c>
      <c r="C1160" s="54">
        <f t="shared" si="189"/>
        <v>1126</v>
      </c>
      <c r="D1160" s="11"/>
      <c r="E1160" s="12"/>
      <c r="F1160" s="13"/>
      <c r="G1160" s="14"/>
      <c r="H1160" s="70"/>
      <c r="I1160" s="71"/>
      <c r="J1160" s="72"/>
      <c r="K1160" s="73" t="str">
        <f t="shared" si="182"/>
        <v/>
      </c>
      <c r="L1160" s="74">
        <f t="shared" si="184"/>
        <v>0</v>
      </c>
      <c r="M1160" s="79"/>
      <c r="N1160" s="59" t="str">
        <f t="shared" si="183"/>
        <v/>
      </c>
      <c r="O1160" s="190" t="str">
        <f t="shared" si="185"/>
        <v>Nợ HP</v>
      </c>
      <c r="P1160" s="62" t="str">
        <f t="shared" si="186"/>
        <v>Nợ HP</v>
      </c>
      <c r="Q1160" s="58">
        <f t="shared" si="190"/>
        <v>1158</v>
      </c>
      <c r="R1160" s="228" t="str">
        <f t="shared" si="187"/>
        <v>Nợ HP</v>
      </c>
    </row>
    <row r="1161" spans="1:18" ht="24.75" customHeight="1">
      <c r="A1161" s="54">
        <f t="shared" si="188"/>
        <v>1159</v>
      </c>
      <c r="B1161" s="16" t="str">
        <f t="shared" si="181"/>
        <v>1127</v>
      </c>
      <c r="C1161" s="54">
        <f t="shared" si="189"/>
        <v>1127</v>
      </c>
      <c r="D1161" s="11"/>
      <c r="E1161" s="12"/>
      <c r="F1161" s="13"/>
      <c r="G1161" s="14"/>
      <c r="H1161" s="70"/>
      <c r="I1161" s="71"/>
      <c r="J1161" s="72"/>
      <c r="K1161" s="73" t="str">
        <f t="shared" si="182"/>
        <v/>
      </c>
      <c r="L1161" s="74">
        <f t="shared" si="184"/>
        <v>0</v>
      </c>
      <c r="M1161" s="79"/>
      <c r="N1161" s="59" t="str">
        <f t="shared" si="183"/>
        <v/>
      </c>
      <c r="O1161" s="190" t="str">
        <f t="shared" si="185"/>
        <v>Nợ HP</v>
      </c>
      <c r="P1161" s="62" t="str">
        <f t="shared" si="186"/>
        <v>Nợ HP</v>
      </c>
      <c r="Q1161" s="58">
        <f t="shared" si="190"/>
        <v>1159</v>
      </c>
      <c r="R1161" s="228" t="str">
        <f t="shared" si="187"/>
        <v>Nợ HP</v>
      </c>
    </row>
    <row r="1162" spans="1:18" ht="24.75" customHeight="1">
      <c r="A1162" s="54">
        <f t="shared" si="188"/>
        <v>1160</v>
      </c>
      <c r="B1162" s="16" t="str">
        <f t="shared" ref="B1162:B1225" si="191">J1162&amp;TEXT(C1162,"00")</f>
        <v>1128</v>
      </c>
      <c r="C1162" s="54">
        <f t="shared" si="189"/>
        <v>1128</v>
      </c>
      <c r="D1162" s="11"/>
      <c r="E1162" s="12"/>
      <c r="F1162" s="13"/>
      <c r="G1162" s="14"/>
      <c r="H1162" s="70"/>
      <c r="I1162" s="71"/>
      <c r="J1162" s="72"/>
      <c r="K1162" s="73" t="str">
        <f t="shared" si="182"/>
        <v/>
      </c>
      <c r="L1162" s="74">
        <f t="shared" si="184"/>
        <v>0</v>
      </c>
      <c r="M1162" s="79"/>
      <c r="N1162" s="59" t="str">
        <f t="shared" si="183"/>
        <v/>
      </c>
      <c r="O1162" s="190" t="str">
        <f t="shared" si="185"/>
        <v>Nợ HP</v>
      </c>
      <c r="P1162" s="62" t="str">
        <f t="shared" si="186"/>
        <v>Nợ HP</v>
      </c>
      <c r="Q1162" s="58">
        <f t="shared" si="190"/>
        <v>1160</v>
      </c>
      <c r="R1162" s="228" t="str">
        <f t="shared" si="187"/>
        <v>Nợ HP</v>
      </c>
    </row>
    <row r="1163" spans="1:18" ht="24.75" customHeight="1">
      <c r="A1163" s="54">
        <f t="shared" si="188"/>
        <v>1161</v>
      </c>
      <c r="B1163" s="16" t="str">
        <f t="shared" si="191"/>
        <v>1129</v>
      </c>
      <c r="C1163" s="54">
        <f t="shared" si="189"/>
        <v>1129</v>
      </c>
      <c r="D1163" s="11"/>
      <c r="E1163" s="12"/>
      <c r="F1163" s="13"/>
      <c r="G1163" s="14"/>
      <c r="H1163" s="70"/>
      <c r="I1163" s="71"/>
      <c r="J1163" s="72"/>
      <c r="K1163" s="73" t="str">
        <f t="shared" si="182"/>
        <v/>
      </c>
      <c r="L1163" s="74">
        <f t="shared" si="184"/>
        <v>0</v>
      </c>
      <c r="M1163" s="79"/>
      <c r="N1163" s="59" t="str">
        <f t="shared" si="183"/>
        <v/>
      </c>
      <c r="O1163" s="190" t="str">
        <f t="shared" si="185"/>
        <v>Nợ HP</v>
      </c>
      <c r="P1163" s="62" t="str">
        <f t="shared" si="186"/>
        <v>Nợ HP</v>
      </c>
      <c r="Q1163" s="58">
        <f t="shared" si="190"/>
        <v>1161</v>
      </c>
      <c r="R1163" s="228" t="str">
        <f t="shared" si="187"/>
        <v>Nợ HP</v>
      </c>
    </row>
    <row r="1164" spans="1:18" ht="24.75" customHeight="1">
      <c r="A1164" s="54">
        <f t="shared" si="188"/>
        <v>1162</v>
      </c>
      <c r="B1164" s="16" t="str">
        <f t="shared" si="191"/>
        <v>1130</v>
      </c>
      <c r="C1164" s="54">
        <f t="shared" si="189"/>
        <v>1130</v>
      </c>
      <c r="D1164" s="11"/>
      <c r="E1164" s="12"/>
      <c r="F1164" s="13"/>
      <c r="G1164" s="14"/>
      <c r="H1164" s="70"/>
      <c r="I1164" s="71"/>
      <c r="J1164" s="72"/>
      <c r="K1164" s="73" t="str">
        <f t="shared" si="182"/>
        <v/>
      </c>
      <c r="L1164" s="74">
        <f t="shared" si="184"/>
        <v>0</v>
      </c>
      <c r="M1164" s="79"/>
      <c r="N1164" s="59" t="str">
        <f t="shared" si="183"/>
        <v/>
      </c>
      <c r="O1164" s="190" t="str">
        <f t="shared" si="185"/>
        <v>Nợ HP</v>
      </c>
      <c r="P1164" s="62" t="str">
        <f t="shared" si="186"/>
        <v>Nợ HP</v>
      </c>
      <c r="Q1164" s="58">
        <f t="shared" si="190"/>
        <v>1162</v>
      </c>
      <c r="R1164" s="228" t="str">
        <f t="shared" si="187"/>
        <v>Nợ HP</v>
      </c>
    </row>
    <row r="1165" spans="1:18" ht="24.75" customHeight="1">
      <c r="A1165" s="54">
        <f t="shared" si="188"/>
        <v>1163</v>
      </c>
      <c r="B1165" s="16" t="str">
        <f t="shared" si="191"/>
        <v>1131</v>
      </c>
      <c r="C1165" s="54">
        <f t="shared" si="189"/>
        <v>1131</v>
      </c>
      <c r="D1165" s="11"/>
      <c r="E1165" s="12"/>
      <c r="F1165" s="13"/>
      <c r="G1165" s="14"/>
      <c r="H1165" s="70"/>
      <c r="I1165" s="71"/>
      <c r="J1165" s="72"/>
      <c r="K1165" s="73" t="str">
        <f t="shared" si="182"/>
        <v/>
      </c>
      <c r="L1165" s="74">
        <f t="shared" si="184"/>
        <v>0</v>
      </c>
      <c r="M1165" s="79"/>
      <c r="N1165" s="59" t="str">
        <f t="shared" si="183"/>
        <v/>
      </c>
      <c r="O1165" s="190" t="str">
        <f t="shared" si="185"/>
        <v>Nợ HP</v>
      </c>
      <c r="P1165" s="62" t="str">
        <f t="shared" si="186"/>
        <v>Nợ HP</v>
      </c>
      <c r="Q1165" s="58">
        <f t="shared" si="190"/>
        <v>1163</v>
      </c>
      <c r="R1165" s="228" t="str">
        <f t="shared" si="187"/>
        <v>Nợ HP</v>
      </c>
    </row>
    <row r="1166" spans="1:18" ht="24.75" customHeight="1">
      <c r="A1166" s="54">
        <f t="shared" si="188"/>
        <v>1164</v>
      </c>
      <c r="B1166" s="16" t="str">
        <f t="shared" si="191"/>
        <v>1132</v>
      </c>
      <c r="C1166" s="54">
        <f t="shared" si="189"/>
        <v>1132</v>
      </c>
      <c r="D1166" s="11"/>
      <c r="E1166" s="12"/>
      <c r="F1166" s="13"/>
      <c r="G1166" s="14"/>
      <c r="H1166" s="70"/>
      <c r="I1166" s="71"/>
      <c r="J1166" s="72"/>
      <c r="K1166" s="73" t="str">
        <f t="shared" si="182"/>
        <v/>
      </c>
      <c r="L1166" s="74">
        <f t="shared" si="184"/>
        <v>0</v>
      </c>
      <c r="M1166" s="79"/>
      <c r="N1166" s="59" t="str">
        <f t="shared" si="183"/>
        <v/>
      </c>
      <c r="O1166" s="190" t="str">
        <f t="shared" si="185"/>
        <v>Nợ HP</v>
      </c>
      <c r="P1166" s="62" t="str">
        <f t="shared" si="186"/>
        <v>Nợ HP</v>
      </c>
      <c r="Q1166" s="58">
        <f t="shared" si="190"/>
        <v>1164</v>
      </c>
      <c r="R1166" s="228" t="str">
        <f t="shared" si="187"/>
        <v>Nợ HP</v>
      </c>
    </row>
    <row r="1167" spans="1:18" ht="24.75" customHeight="1">
      <c r="A1167" s="54">
        <f t="shared" si="188"/>
        <v>1165</v>
      </c>
      <c r="B1167" s="16" t="str">
        <f t="shared" si="191"/>
        <v>1133</v>
      </c>
      <c r="C1167" s="54">
        <f t="shared" si="189"/>
        <v>1133</v>
      </c>
      <c r="D1167" s="11"/>
      <c r="E1167" s="12"/>
      <c r="F1167" s="13"/>
      <c r="G1167" s="14"/>
      <c r="H1167" s="70"/>
      <c r="I1167" s="71"/>
      <c r="J1167" s="72"/>
      <c r="K1167" s="73" t="str">
        <f t="shared" si="182"/>
        <v/>
      </c>
      <c r="L1167" s="74">
        <f t="shared" si="184"/>
        <v>0</v>
      </c>
      <c r="M1167" s="79"/>
      <c r="N1167" s="59" t="str">
        <f t="shared" si="183"/>
        <v/>
      </c>
      <c r="O1167" s="190" t="str">
        <f t="shared" si="185"/>
        <v>Nợ HP</v>
      </c>
      <c r="P1167" s="62" t="str">
        <f t="shared" si="186"/>
        <v>Nợ HP</v>
      </c>
      <c r="Q1167" s="58">
        <f t="shared" si="190"/>
        <v>1165</v>
      </c>
      <c r="R1167" s="228" t="str">
        <f t="shared" si="187"/>
        <v>Nợ HP</v>
      </c>
    </row>
    <row r="1168" spans="1:18" ht="24.75" customHeight="1">
      <c r="A1168" s="54">
        <f t="shared" si="188"/>
        <v>1166</v>
      </c>
      <c r="B1168" s="16" t="str">
        <f t="shared" si="191"/>
        <v>1134</v>
      </c>
      <c r="C1168" s="54">
        <f t="shared" si="189"/>
        <v>1134</v>
      </c>
      <c r="D1168" s="11"/>
      <c r="E1168" s="12"/>
      <c r="F1168" s="13"/>
      <c r="G1168" s="14"/>
      <c r="H1168" s="70"/>
      <c r="I1168" s="71"/>
      <c r="J1168" s="72"/>
      <c r="K1168" s="73" t="str">
        <f t="shared" si="182"/>
        <v/>
      </c>
      <c r="L1168" s="74">
        <f t="shared" si="184"/>
        <v>0</v>
      </c>
      <c r="M1168" s="79"/>
      <c r="N1168" s="59" t="str">
        <f t="shared" si="183"/>
        <v/>
      </c>
      <c r="O1168" s="190" t="str">
        <f t="shared" si="185"/>
        <v>Nợ HP</v>
      </c>
      <c r="P1168" s="62" t="str">
        <f t="shared" si="186"/>
        <v>Nợ HP</v>
      </c>
      <c r="Q1168" s="58">
        <f t="shared" si="190"/>
        <v>1166</v>
      </c>
      <c r="R1168" s="228" t="str">
        <f t="shared" si="187"/>
        <v>Nợ HP</v>
      </c>
    </row>
    <row r="1169" spans="1:18" ht="24.75" customHeight="1">
      <c r="A1169" s="54">
        <f t="shared" si="188"/>
        <v>1167</v>
      </c>
      <c r="B1169" s="16" t="str">
        <f t="shared" si="191"/>
        <v>1135</v>
      </c>
      <c r="C1169" s="54">
        <f t="shared" si="189"/>
        <v>1135</v>
      </c>
      <c r="D1169" s="11"/>
      <c r="E1169" s="12"/>
      <c r="F1169" s="13"/>
      <c r="G1169" s="14"/>
      <c r="H1169" s="70"/>
      <c r="I1169" s="71"/>
      <c r="J1169" s="72"/>
      <c r="K1169" s="73" t="str">
        <f t="shared" si="182"/>
        <v/>
      </c>
      <c r="L1169" s="74">
        <f t="shared" si="184"/>
        <v>0</v>
      </c>
      <c r="M1169" s="79"/>
      <c r="N1169" s="59" t="str">
        <f t="shared" si="183"/>
        <v/>
      </c>
      <c r="O1169" s="190" t="str">
        <f t="shared" si="185"/>
        <v>Nợ HP</v>
      </c>
      <c r="P1169" s="62" t="str">
        <f t="shared" si="186"/>
        <v>Nợ HP</v>
      </c>
      <c r="Q1169" s="58">
        <f t="shared" si="190"/>
        <v>1167</v>
      </c>
      <c r="R1169" s="228" t="str">
        <f t="shared" si="187"/>
        <v>Nợ HP</v>
      </c>
    </row>
    <row r="1170" spans="1:18" ht="24.75" customHeight="1">
      <c r="A1170" s="54">
        <f t="shared" si="188"/>
        <v>1168</v>
      </c>
      <c r="B1170" s="16" t="str">
        <f t="shared" si="191"/>
        <v>1136</v>
      </c>
      <c r="C1170" s="54">
        <f t="shared" si="189"/>
        <v>1136</v>
      </c>
      <c r="D1170" s="11"/>
      <c r="E1170" s="12"/>
      <c r="F1170" s="13"/>
      <c r="G1170" s="14"/>
      <c r="H1170" s="70"/>
      <c r="I1170" s="71"/>
      <c r="J1170" s="72"/>
      <c r="K1170" s="73" t="str">
        <f t="shared" si="182"/>
        <v/>
      </c>
      <c r="L1170" s="74">
        <f t="shared" si="184"/>
        <v>0</v>
      </c>
      <c r="M1170" s="79"/>
      <c r="N1170" s="59" t="str">
        <f t="shared" si="183"/>
        <v/>
      </c>
      <c r="O1170" s="190" t="str">
        <f t="shared" si="185"/>
        <v>Nợ HP</v>
      </c>
      <c r="P1170" s="62" t="str">
        <f t="shared" si="186"/>
        <v>Nợ HP</v>
      </c>
      <c r="Q1170" s="58">
        <f t="shared" si="190"/>
        <v>1168</v>
      </c>
      <c r="R1170" s="228" t="str">
        <f t="shared" si="187"/>
        <v>Nợ HP</v>
      </c>
    </row>
    <row r="1171" spans="1:18" ht="24.75" customHeight="1">
      <c r="A1171" s="54">
        <f t="shared" si="188"/>
        <v>1169</v>
      </c>
      <c r="B1171" s="16" t="str">
        <f t="shared" si="191"/>
        <v>1137</v>
      </c>
      <c r="C1171" s="54">
        <f t="shared" si="189"/>
        <v>1137</v>
      </c>
      <c r="D1171" s="11"/>
      <c r="E1171" s="12"/>
      <c r="F1171" s="13"/>
      <c r="G1171" s="14"/>
      <c r="H1171" s="70"/>
      <c r="I1171" s="71"/>
      <c r="J1171" s="72"/>
      <c r="K1171" s="73" t="str">
        <f t="shared" si="182"/>
        <v/>
      </c>
      <c r="L1171" s="74">
        <f t="shared" si="184"/>
        <v>0</v>
      </c>
      <c r="M1171" s="79"/>
      <c r="N1171" s="59" t="str">
        <f t="shared" si="183"/>
        <v/>
      </c>
      <c r="O1171" s="190" t="str">
        <f t="shared" si="185"/>
        <v>Nợ HP</v>
      </c>
      <c r="P1171" s="62" t="str">
        <f t="shared" si="186"/>
        <v>Nợ HP</v>
      </c>
      <c r="Q1171" s="58">
        <f t="shared" si="190"/>
        <v>1169</v>
      </c>
      <c r="R1171" s="228" t="str">
        <f t="shared" si="187"/>
        <v>Nợ HP</v>
      </c>
    </row>
    <row r="1172" spans="1:18" ht="24.75" customHeight="1">
      <c r="A1172" s="54">
        <f t="shared" si="188"/>
        <v>1170</v>
      </c>
      <c r="B1172" s="16" t="str">
        <f t="shared" si="191"/>
        <v>1138</v>
      </c>
      <c r="C1172" s="54">
        <f t="shared" si="189"/>
        <v>1138</v>
      </c>
      <c r="D1172" s="11"/>
      <c r="E1172" s="12"/>
      <c r="F1172" s="13"/>
      <c r="G1172" s="14"/>
      <c r="H1172" s="70"/>
      <c r="I1172" s="71"/>
      <c r="J1172" s="72"/>
      <c r="K1172" s="73" t="str">
        <f t="shared" si="182"/>
        <v/>
      </c>
      <c r="L1172" s="74">
        <f t="shared" si="184"/>
        <v>0</v>
      </c>
      <c r="M1172" s="79"/>
      <c r="N1172" s="59" t="str">
        <f t="shared" si="183"/>
        <v/>
      </c>
      <c r="O1172" s="190" t="str">
        <f t="shared" si="185"/>
        <v>Nợ HP</v>
      </c>
      <c r="P1172" s="62" t="str">
        <f t="shared" si="186"/>
        <v>Nợ HP</v>
      </c>
      <c r="Q1172" s="58">
        <f t="shared" si="190"/>
        <v>1170</v>
      </c>
      <c r="R1172" s="228" t="str">
        <f t="shared" si="187"/>
        <v>Nợ HP</v>
      </c>
    </row>
    <row r="1173" spans="1:18" ht="24.75" customHeight="1">
      <c r="A1173" s="54">
        <f t="shared" si="188"/>
        <v>1171</v>
      </c>
      <c r="B1173" s="16" t="str">
        <f t="shared" si="191"/>
        <v>1139</v>
      </c>
      <c r="C1173" s="54">
        <f t="shared" si="189"/>
        <v>1139</v>
      </c>
      <c r="D1173" s="11"/>
      <c r="E1173" s="12"/>
      <c r="F1173" s="13"/>
      <c r="G1173" s="14"/>
      <c r="H1173" s="70"/>
      <c r="I1173" s="71"/>
      <c r="J1173" s="72"/>
      <c r="K1173" s="73" t="str">
        <f t="shared" si="182"/>
        <v/>
      </c>
      <c r="L1173" s="74">
        <f t="shared" si="184"/>
        <v>0</v>
      </c>
      <c r="M1173" s="79"/>
      <c r="N1173" s="59" t="str">
        <f t="shared" si="183"/>
        <v/>
      </c>
      <c r="O1173" s="190" t="str">
        <f t="shared" si="185"/>
        <v>Nợ HP</v>
      </c>
      <c r="P1173" s="62" t="str">
        <f t="shared" si="186"/>
        <v>Nợ HP</v>
      </c>
      <c r="Q1173" s="58">
        <f t="shared" si="190"/>
        <v>1171</v>
      </c>
      <c r="R1173" s="228" t="str">
        <f t="shared" si="187"/>
        <v>Nợ HP</v>
      </c>
    </row>
    <row r="1174" spans="1:18" ht="24.75" customHeight="1">
      <c r="A1174" s="54">
        <f t="shared" si="188"/>
        <v>1172</v>
      </c>
      <c r="B1174" s="16" t="str">
        <f t="shared" si="191"/>
        <v>1140</v>
      </c>
      <c r="C1174" s="54">
        <f t="shared" si="189"/>
        <v>1140</v>
      </c>
      <c r="D1174" s="11"/>
      <c r="E1174" s="12"/>
      <c r="F1174" s="13"/>
      <c r="G1174" s="14"/>
      <c r="H1174" s="70"/>
      <c r="I1174" s="71"/>
      <c r="J1174" s="72"/>
      <c r="K1174" s="73" t="str">
        <f t="shared" si="182"/>
        <v/>
      </c>
      <c r="L1174" s="74">
        <f t="shared" si="184"/>
        <v>0</v>
      </c>
      <c r="M1174" s="79"/>
      <c r="N1174" s="59" t="str">
        <f t="shared" si="183"/>
        <v/>
      </c>
      <c r="O1174" s="190" t="str">
        <f t="shared" si="185"/>
        <v>Nợ HP</v>
      </c>
      <c r="P1174" s="62" t="str">
        <f t="shared" si="186"/>
        <v>Nợ HP</v>
      </c>
      <c r="Q1174" s="58">
        <f t="shared" si="190"/>
        <v>1172</v>
      </c>
      <c r="R1174" s="228" t="str">
        <f t="shared" si="187"/>
        <v>Nợ HP</v>
      </c>
    </row>
    <row r="1175" spans="1:18" ht="24.75" customHeight="1">
      <c r="A1175" s="54">
        <f t="shared" si="188"/>
        <v>1173</v>
      </c>
      <c r="B1175" s="16" t="str">
        <f t="shared" si="191"/>
        <v>1141</v>
      </c>
      <c r="C1175" s="54">
        <f t="shared" si="189"/>
        <v>1141</v>
      </c>
      <c r="D1175" s="11"/>
      <c r="E1175" s="12"/>
      <c r="F1175" s="13"/>
      <c r="G1175" s="14"/>
      <c r="H1175" s="70"/>
      <c r="I1175" s="71"/>
      <c r="J1175" s="72"/>
      <c r="K1175" s="73" t="str">
        <f t="shared" si="182"/>
        <v/>
      </c>
      <c r="L1175" s="74">
        <f t="shared" si="184"/>
        <v>0</v>
      </c>
      <c r="M1175" s="79"/>
      <c r="N1175" s="59" t="str">
        <f t="shared" si="183"/>
        <v/>
      </c>
      <c r="O1175" s="190" t="str">
        <f t="shared" si="185"/>
        <v>Nợ HP</v>
      </c>
      <c r="P1175" s="62" t="str">
        <f t="shared" si="186"/>
        <v>Nợ HP</v>
      </c>
      <c r="Q1175" s="58">
        <f t="shared" si="190"/>
        <v>1173</v>
      </c>
      <c r="R1175" s="228" t="str">
        <f t="shared" si="187"/>
        <v>Nợ HP</v>
      </c>
    </row>
    <row r="1176" spans="1:18" ht="24.75" customHeight="1">
      <c r="A1176" s="54">
        <f t="shared" si="188"/>
        <v>1174</v>
      </c>
      <c r="B1176" s="16" t="str">
        <f t="shared" si="191"/>
        <v>1142</v>
      </c>
      <c r="C1176" s="54">
        <f t="shared" si="189"/>
        <v>1142</v>
      </c>
      <c r="D1176" s="11"/>
      <c r="E1176" s="12"/>
      <c r="F1176" s="13"/>
      <c r="G1176" s="14"/>
      <c r="H1176" s="70"/>
      <c r="I1176" s="71"/>
      <c r="J1176" s="72"/>
      <c r="K1176" s="73" t="str">
        <f t="shared" si="182"/>
        <v/>
      </c>
      <c r="L1176" s="74">
        <f t="shared" si="184"/>
        <v>0</v>
      </c>
      <c r="M1176" s="79"/>
      <c r="N1176" s="59" t="str">
        <f t="shared" si="183"/>
        <v/>
      </c>
      <c r="O1176" s="190" t="str">
        <f t="shared" si="185"/>
        <v>Nợ HP</v>
      </c>
      <c r="P1176" s="62" t="str">
        <f t="shared" si="186"/>
        <v>Nợ HP</v>
      </c>
      <c r="Q1176" s="58">
        <f t="shared" si="190"/>
        <v>1174</v>
      </c>
      <c r="R1176" s="228" t="str">
        <f t="shared" si="187"/>
        <v>Nợ HP</v>
      </c>
    </row>
    <row r="1177" spans="1:18" ht="24.75" customHeight="1">
      <c r="A1177" s="54">
        <f t="shared" si="188"/>
        <v>1175</v>
      </c>
      <c r="B1177" s="16" t="str">
        <f t="shared" si="191"/>
        <v>1143</v>
      </c>
      <c r="C1177" s="54">
        <f t="shared" si="189"/>
        <v>1143</v>
      </c>
      <c r="D1177" s="11"/>
      <c r="E1177" s="12"/>
      <c r="F1177" s="13"/>
      <c r="G1177" s="14"/>
      <c r="H1177" s="70"/>
      <c r="I1177" s="71"/>
      <c r="J1177" s="72"/>
      <c r="K1177" s="73" t="str">
        <f t="shared" ref="K1177:K1240" si="192">I1177&amp;J1177</f>
        <v/>
      </c>
      <c r="L1177" s="74">
        <f t="shared" si="184"/>
        <v>0</v>
      </c>
      <c r="M1177" s="79"/>
      <c r="N1177" s="59" t="str">
        <f t="shared" ref="N1177:N1240" si="193">IF(M1177&lt;&gt;0,"Học Ghép","")</f>
        <v/>
      </c>
      <c r="O1177" s="190" t="str">
        <f t="shared" si="185"/>
        <v>Nợ HP</v>
      </c>
      <c r="P1177" s="62" t="str">
        <f t="shared" si="186"/>
        <v>Nợ HP</v>
      </c>
      <c r="Q1177" s="58">
        <f t="shared" si="190"/>
        <v>1175</v>
      </c>
      <c r="R1177" s="228" t="str">
        <f t="shared" si="187"/>
        <v>Nợ HP</v>
      </c>
    </row>
    <row r="1178" spans="1:18" ht="24.75" customHeight="1">
      <c r="A1178" s="54">
        <f t="shared" si="188"/>
        <v>1176</v>
      </c>
      <c r="B1178" s="16" t="str">
        <f t="shared" si="191"/>
        <v>1144</v>
      </c>
      <c r="C1178" s="54">
        <f t="shared" si="189"/>
        <v>1144</v>
      </c>
      <c r="D1178" s="11"/>
      <c r="E1178" s="12"/>
      <c r="F1178" s="13"/>
      <c r="G1178" s="14"/>
      <c r="H1178" s="70"/>
      <c r="I1178" s="71"/>
      <c r="J1178" s="72"/>
      <c r="K1178" s="73" t="str">
        <f t="shared" si="192"/>
        <v/>
      </c>
      <c r="L1178" s="74">
        <f t="shared" si="184"/>
        <v>0</v>
      </c>
      <c r="M1178" s="79"/>
      <c r="N1178" s="59" t="str">
        <f t="shared" si="193"/>
        <v/>
      </c>
      <c r="O1178" s="190" t="str">
        <f t="shared" si="185"/>
        <v>Nợ HP</v>
      </c>
      <c r="P1178" s="62" t="str">
        <f t="shared" si="186"/>
        <v>Nợ HP</v>
      </c>
      <c r="Q1178" s="58">
        <f t="shared" si="190"/>
        <v>1176</v>
      </c>
      <c r="R1178" s="228" t="str">
        <f t="shared" si="187"/>
        <v>Nợ HP</v>
      </c>
    </row>
    <row r="1179" spans="1:18" ht="24.75" customHeight="1">
      <c r="A1179" s="54">
        <f t="shared" si="188"/>
        <v>1177</v>
      </c>
      <c r="B1179" s="16" t="str">
        <f t="shared" si="191"/>
        <v>1145</v>
      </c>
      <c r="C1179" s="54">
        <f t="shared" si="189"/>
        <v>1145</v>
      </c>
      <c r="D1179" s="11"/>
      <c r="E1179" s="12"/>
      <c r="F1179" s="13"/>
      <c r="G1179" s="14"/>
      <c r="H1179" s="70"/>
      <c r="I1179" s="71"/>
      <c r="J1179" s="72"/>
      <c r="K1179" s="73" t="str">
        <f t="shared" si="192"/>
        <v/>
      </c>
      <c r="L1179" s="74">
        <f t="shared" si="184"/>
        <v>0</v>
      </c>
      <c r="M1179" s="79"/>
      <c r="N1179" s="59" t="str">
        <f t="shared" si="193"/>
        <v/>
      </c>
      <c r="O1179" s="190" t="str">
        <f t="shared" si="185"/>
        <v>Nợ HP</v>
      </c>
      <c r="P1179" s="62" t="str">
        <f t="shared" si="186"/>
        <v>Nợ HP</v>
      </c>
      <c r="Q1179" s="58">
        <f t="shared" si="190"/>
        <v>1177</v>
      </c>
      <c r="R1179" s="228" t="str">
        <f t="shared" si="187"/>
        <v>Nợ HP</v>
      </c>
    </row>
    <row r="1180" spans="1:18" ht="24.75" customHeight="1">
      <c r="A1180" s="54">
        <f t="shared" si="188"/>
        <v>1178</v>
      </c>
      <c r="B1180" s="16" t="str">
        <f t="shared" si="191"/>
        <v>1146</v>
      </c>
      <c r="C1180" s="54">
        <f t="shared" si="189"/>
        <v>1146</v>
      </c>
      <c r="D1180" s="11"/>
      <c r="E1180" s="12"/>
      <c r="F1180" s="13"/>
      <c r="G1180" s="14"/>
      <c r="H1180" s="70"/>
      <c r="I1180" s="71"/>
      <c r="J1180" s="72"/>
      <c r="K1180" s="73" t="str">
        <f t="shared" si="192"/>
        <v/>
      </c>
      <c r="L1180" s="74">
        <f t="shared" si="184"/>
        <v>0</v>
      </c>
      <c r="M1180" s="79"/>
      <c r="N1180" s="59" t="str">
        <f t="shared" si="193"/>
        <v/>
      </c>
      <c r="O1180" s="190" t="str">
        <f t="shared" si="185"/>
        <v>Nợ HP</v>
      </c>
      <c r="P1180" s="62" t="str">
        <f t="shared" si="186"/>
        <v>Nợ HP</v>
      </c>
      <c r="Q1180" s="58">
        <f t="shared" si="190"/>
        <v>1178</v>
      </c>
      <c r="R1180" s="228" t="str">
        <f t="shared" si="187"/>
        <v>Nợ HP</v>
      </c>
    </row>
    <row r="1181" spans="1:18" ht="24.75" customHeight="1">
      <c r="A1181" s="54">
        <f t="shared" si="188"/>
        <v>1179</v>
      </c>
      <c r="B1181" s="16" t="str">
        <f t="shared" si="191"/>
        <v>1147</v>
      </c>
      <c r="C1181" s="54">
        <f t="shared" si="189"/>
        <v>1147</v>
      </c>
      <c r="D1181" s="11"/>
      <c r="E1181" s="12"/>
      <c r="F1181" s="13"/>
      <c r="G1181" s="14"/>
      <c r="H1181" s="70"/>
      <c r="I1181" s="71"/>
      <c r="J1181" s="72"/>
      <c r="K1181" s="73" t="str">
        <f t="shared" si="192"/>
        <v/>
      </c>
      <c r="L1181" s="74">
        <f t="shared" si="184"/>
        <v>0</v>
      </c>
      <c r="M1181" s="79"/>
      <c r="N1181" s="59" t="str">
        <f t="shared" si="193"/>
        <v/>
      </c>
      <c r="O1181" s="190" t="str">
        <f t="shared" si="185"/>
        <v>Nợ HP</v>
      </c>
      <c r="P1181" s="62" t="str">
        <f t="shared" si="186"/>
        <v>Nợ HP</v>
      </c>
      <c r="Q1181" s="58">
        <f t="shared" si="190"/>
        <v>1179</v>
      </c>
      <c r="R1181" s="228" t="str">
        <f t="shared" si="187"/>
        <v>Nợ HP</v>
      </c>
    </row>
    <row r="1182" spans="1:18" ht="24.75" customHeight="1">
      <c r="A1182" s="54">
        <f t="shared" si="188"/>
        <v>1180</v>
      </c>
      <c r="B1182" s="16" t="str">
        <f t="shared" si="191"/>
        <v>1148</v>
      </c>
      <c r="C1182" s="54">
        <f t="shared" si="189"/>
        <v>1148</v>
      </c>
      <c r="D1182" s="11"/>
      <c r="E1182" s="12"/>
      <c r="F1182" s="13"/>
      <c r="G1182" s="14"/>
      <c r="H1182" s="70"/>
      <c r="I1182" s="71"/>
      <c r="J1182" s="72"/>
      <c r="K1182" s="73" t="str">
        <f t="shared" si="192"/>
        <v/>
      </c>
      <c r="L1182" s="74">
        <f t="shared" si="184"/>
        <v>0</v>
      </c>
      <c r="M1182" s="79"/>
      <c r="N1182" s="59" t="str">
        <f t="shared" si="193"/>
        <v/>
      </c>
      <c r="O1182" s="190" t="str">
        <f t="shared" si="185"/>
        <v>Nợ HP</v>
      </c>
      <c r="P1182" s="62" t="str">
        <f t="shared" si="186"/>
        <v>Nợ HP</v>
      </c>
      <c r="Q1182" s="58">
        <f t="shared" si="190"/>
        <v>1180</v>
      </c>
      <c r="R1182" s="228" t="str">
        <f t="shared" si="187"/>
        <v>Nợ HP</v>
      </c>
    </row>
    <row r="1183" spans="1:18" ht="24.75" customHeight="1">
      <c r="A1183" s="54">
        <f t="shared" si="188"/>
        <v>1181</v>
      </c>
      <c r="B1183" s="16" t="str">
        <f t="shared" si="191"/>
        <v>1149</v>
      </c>
      <c r="C1183" s="54">
        <f t="shared" si="189"/>
        <v>1149</v>
      </c>
      <c r="D1183" s="11"/>
      <c r="E1183" s="12"/>
      <c r="F1183" s="13"/>
      <c r="G1183" s="14"/>
      <c r="H1183" s="70"/>
      <c r="I1183" s="71"/>
      <c r="J1183" s="72"/>
      <c r="K1183" s="73" t="str">
        <f t="shared" si="192"/>
        <v/>
      </c>
      <c r="L1183" s="74">
        <f t="shared" si="184"/>
        <v>0</v>
      </c>
      <c r="M1183" s="79"/>
      <c r="N1183" s="59" t="str">
        <f t="shared" si="193"/>
        <v/>
      </c>
      <c r="O1183" s="190" t="str">
        <f t="shared" si="185"/>
        <v>Nợ HP</v>
      </c>
      <c r="P1183" s="62" t="str">
        <f t="shared" si="186"/>
        <v>Nợ HP</v>
      </c>
      <c r="Q1183" s="58">
        <f t="shared" si="190"/>
        <v>1181</v>
      </c>
      <c r="R1183" s="228" t="str">
        <f t="shared" si="187"/>
        <v>Nợ HP</v>
      </c>
    </row>
    <row r="1184" spans="1:18" ht="24.75" customHeight="1">
      <c r="A1184" s="54">
        <f t="shared" si="188"/>
        <v>1182</v>
      </c>
      <c r="B1184" s="16" t="str">
        <f t="shared" si="191"/>
        <v>1150</v>
      </c>
      <c r="C1184" s="54">
        <f t="shared" si="189"/>
        <v>1150</v>
      </c>
      <c r="D1184" s="11"/>
      <c r="E1184" s="12"/>
      <c r="F1184" s="13"/>
      <c r="G1184" s="14"/>
      <c r="H1184" s="70"/>
      <c r="I1184" s="71"/>
      <c r="J1184" s="72"/>
      <c r="K1184" s="73" t="str">
        <f t="shared" si="192"/>
        <v/>
      </c>
      <c r="L1184" s="74">
        <f t="shared" si="184"/>
        <v>0</v>
      </c>
      <c r="M1184" s="79"/>
      <c r="N1184" s="59" t="str">
        <f t="shared" si="193"/>
        <v/>
      </c>
      <c r="O1184" s="190" t="str">
        <f t="shared" si="185"/>
        <v>Nợ HP</v>
      </c>
      <c r="P1184" s="62" t="str">
        <f t="shared" si="186"/>
        <v>Nợ HP</v>
      </c>
      <c r="Q1184" s="58">
        <f t="shared" si="190"/>
        <v>1182</v>
      </c>
      <c r="R1184" s="228" t="str">
        <f t="shared" si="187"/>
        <v>Nợ HP</v>
      </c>
    </row>
    <row r="1185" spans="1:18" ht="24.75" customHeight="1">
      <c r="A1185" s="54">
        <f t="shared" si="188"/>
        <v>1183</v>
      </c>
      <c r="B1185" s="16" t="str">
        <f t="shared" si="191"/>
        <v>1151</v>
      </c>
      <c r="C1185" s="54">
        <f t="shared" si="189"/>
        <v>1151</v>
      </c>
      <c r="D1185" s="11"/>
      <c r="E1185" s="12"/>
      <c r="F1185" s="13"/>
      <c r="G1185" s="14"/>
      <c r="H1185" s="70"/>
      <c r="I1185" s="71"/>
      <c r="J1185" s="72"/>
      <c r="K1185" s="73" t="str">
        <f t="shared" si="192"/>
        <v/>
      </c>
      <c r="L1185" s="74">
        <f t="shared" si="184"/>
        <v>0</v>
      </c>
      <c r="M1185" s="79"/>
      <c r="N1185" s="59" t="str">
        <f t="shared" si="193"/>
        <v/>
      </c>
      <c r="O1185" s="190" t="str">
        <f t="shared" si="185"/>
        <v>Nợ HP</v>
      </c>
      <c r="P1185" s="62" t="str">
        <f t="shared" si="186"/>
        <v>Nợ HP</v>
      </c>
      <c r="Q1185" s="58">
        <f t="shared" si="190"/>
        <v>1183</v>
      </c>
      <c r="R1185" s="228" t="str">
        <f t="shared" si="187"/>
        <v>Nợ HP</v>
      </c>
    </row>
    <row r="1186" spans="1:18" ht="24.75" customHeight="1">
      <c r="A1186" s="54">
        <f t="shared" si="188"/>
        <v>1184</v>
      </c>
      <c r="B1186" s="16" t="str">
        <f t="shared" si="191"/>
        <v>1152</v>
      </c>
      <c r="C1186" s="54">
        <f t="shared" si="189"/>
        <v>1152</v>
      </c>
      <c r="D1186" s="11"/>
      <c r="E1186" s="12"/>
      <c r="F1186" s="13"/>
      <c r="G1186" s="14"/>
      <c r="H1186" s="70"/>
      <c r="I1186" s="71"/>
      <c r="J1186" s="72"/>
      <c r="K1186" s="73" t="str">
        <f t="shared" si="192"/>
        <v/>
      </c>
      <c r="L1186" s="74">
        <f t="shared" si="184"/>
        <v>0</v>
      </c>
      <c r="M1186" s="79"/>
      <c r="N1186" s="59" t="str">
        <f t="shared" si="193"/>
        <v/>
      </c>
      <c r="O1186" s="190" t="str">
        <f t="shared" si="185"/>
        <v>Nợ HP</v>
      </c>
      <c r="P1186" s="62" t="str">
        <f t="shared" si="186"/>
        <v>Nợ HP</v>
      </c>
      <c r="Q1186" s="58">
        <f t="shared" si="190"/>
        <v>1184</v>
      </c>
      <c r="R1186" s="228" t="str">
        <f t="shared" si="187"/>
        <v>Nợ HP</v>
      </c>
    </row>
    <row r="1187" spans="1:18" ht="24.75" customHeight="1">
      <c r="A1187" s="54">
        <f t="shared" si="188"/>
        <v>1185</v>
      </c>
      <c r="B1187" s="16" t="str">
        <f t="shared" si="191"/>
        <v>1153</v>
      </c>
      <c r="C1187" s="54">
        <f t="shared" si="189"/>
        <v>1153</v>
      </c>
      <c r="D1187" s="11"/>
      <c r="E1187" s="12"/>
      <c r="F1187" s="13"/>
      <c r="G1187" s="14"/>
      <c r="H1187" s="70"/>
      <c r="I1187" s="71"/>
      <c r="J1187" s="72"/>
      <c r="K1187" s="73" t="str">
        <f t="shared" si="192"/>
        <v/>
      </c>
      <c r="L1187" s="74">
        <f t="shared" si="184"/>
        <v>0</v>
      </c>
      <c r="M1187" s="79"/>
      <c r="N1187" s="59" t="str">
        <f t="shared" si="193"/>
        <v/>
      </c>
      <c r="O1187" s="190" t="str">
        <f t="shared" si="185"/>
        <v>Nợ HP</v>
      </c>
      <c r="P1187" s="62" t="str">
        <f t="shared" si="186"/>
        <v>Nợ HP</v>
      </c>
      <c r="Q1187" s="58">
        <f t="shared" si="190"/>
        <v>1185</v>
      </c>
      <c r="R1187" s="228" t="str">
        <f t="shared" si="187"/>
        <v>Nợ HP</v>
      </c>
    </row>
    <row r="1188" spans="1:18" ht="24.75" customHeight="1">
      <c r="A1188" s="54">
        <f t="shared" si="188"/>
        <v>1186</v>
      </c>
      <c r="B1188" s="16" t="str">
        <f t="shared" si="191"/>
        <v>1154</v>
      </c>
      <c r="C1188" s="54">
        <f t="shared" si="189"/>
        <v>1154</v>
      </c>
      <c r="D1188" s="11"/>
      <c r="E1188" s="12"/>
      <c r="F1188" s="13"/>
      <c r="G1188" s="14"/>
      <c r="H1188" s="70"/>
      <c r="I1188" s="71"/>
      <c r="J1188" s="72"/>
      <c r="K1188" s="73" t="str">
        <f t="shared" si="192"/>
        <v/>
      </c>
      <c r="L1188" s="74">
        <f t="shared" si="184"/>
        <v>0</v>
      </c>
      <c r="M1188" s="79"/>
      <c r="N1188" s="59" t="str">
        <f t="shared" si="193"/>
        <v/>
      </c>
      <c r="O1188" s="190" t="str">
        <f t="shared" si="185"/>
        <v>Nợ HP</v>
      </c>
      <c r="P1188" s="62" t="str">
        <f t="shared" si="186"/>
        <v>Nợ HP</v>
      </c>
      <c r="Q1188" s="58">
        <f t="shared" si="190"/>
        <v>1186</v>
      </c>
      <c r="R1188" s="228" t="str">
        <f t="shared" si="187"/>
        <v>Nợ HP</v>
      </c>
    </row>
    <row r="1189" spans="1:18" ht="24.75" customHeight="1">
      <c r="A1189" s="54">
        <f t="shared" si="188"/>
        <v>1187</v>
      </c>
      <c r="B1189" s="16" t="str">
        <f t="shared" si="191"/>
        <v>1155</v>
      </c>
      <c r="C1189" s="54">
        <f t="shared" si="189"/>
        <v>1155</v>
      </c>
      <c r="D1189" s="11"/>
      <c r="E1189" s="12"/>
      <c r="F1189" s="13"/>
      <c r="G1189" s="14"/>
      <c r="H1189" s="70"/>
      <c r="I1189" s="71"/>
      <c r="J1189" s="72"/>
      <c r="K1189" s="73" t="str">
        <f t="shared" si="192"/>
        <v/>
      </c>
      <c r="L1189" s="74">
        <f t="shared" si="184"/>
        <v>0</v>
      </c>
      <c r="M1189" s="79"/>
      <c r="N1189" s="59" t="str">
        <f t="shared" si="193"/>
        <v/>
      </c>
      <c r="O1189" s="190" t="str">
        <f t="shared" si="185"/>
        <v>Nợ HP</v>
      </c>
      <c r="P1189" s="62" t="str">
        <f t="shared" si="186"/>
        <v>Nợ HP</v>
      </c>
      <c r="Q1189" s="58">
        <f t="shared" si="190"/>
        <v>1187</v>
      </c>
      <c r="R1189" s="228" t="str">
        <f t="shared" si="187"/>
        <v>Nợ HP</v>
      </c>
    </row>
    <row r="1190" spans="1:18" ht="24.75" customHeight="1">
      <c r="A1190" s="54">
        <f t="shared" si="188"/>
        <v>1188</v>
      </c>
      <c r="B1190" s="16" t="str">
        <f t="shared" si="191"/>
        <v>1156</v>
      </c>
      <c r="C1190" s="54">
        <f t="shared" si="189"/>
        <v>1156</v>
      </c>
      <c r="D1190" s="11"/>
      <c r="E1190" s="12"/>
      <c r="F1190" s="13"/>
      <c r="G1190" s="14"/>
      <c r="H1190" s="70"/>
      <c r="I1190" s="71"/>
      <c r="J1190" s="72"/>
      <c r="K1190" s="73" t="str">
        <f t="shared" si="192"/>
        <v/>
      </c>
      <c r="L1190" s="74">
        <f t="shared" si="184"/>
        <v>0</v>
      </c>
      <c r="M1190" s="79"/>
      <c r="N1190" s="59" t="str">
        <f t="shared" si="193"/>
        <v/>
      </c>
      <c r="O1190" s="190" t="str">
        <f t="shared" si="185"/>
        <v>Nợ HP</v>
      </c>
      <c r="P1190" s="62" t="str">
        <f t="shared" si="186"/>
        <v>Nợ HP</v>
      </c>
      <c r="Q1190" s="58">
        <f t="shared" si="190"/>
        <v>1188</v>
      </c>
      <c r="R1190" s="228" t="str">
        <f t="shared" si="187"/>
        <v>Nợ HP</v>
      </c>
    </row>
    <row r="1191" spans="1:18" ht="24.75" customHeight="1">
      <c r="A1191" s="54">
        <f t="shared" si="188"/>
        <v>1189</v>
      </c>
      <c r="B1191" s="16" t="str">
        <f t="shared" si="191"/>
        <v>1157</v>
      </c>
      <c r="C1191" s="54">
        <f t="shared" si="189"/>
        <v>1157</v>
      </c>
      <c r="D1191" s="11"/>
      <c r="E1191" s="12"/>
      <c r="F1191" s="13"/>
      <c r="G1191" s="14"/>
      <c r="H1191" s="70"/>
      <c r="I1191" s="71"/>
      <c r="J1191" s="72"/>
      <c r="K1191" s="73" t="str">
        <f t="shared" si="192"/>
        <v/>
      </c>
      <c r="L1191" s="74">
        <f t="shared" si="184"/>
        <v>0</v>
      </c>
      <c r="M1191" s="79"/>
      <c r="N1191" s="59" t="str">
        <f t="shared" si="193"/>
        <v/>
      </c>
      <c r="O1191" s="190" t="str">
        <f t="shared" si="185"/>
        <v>Nợ HP</v>
      </c>
      <c r="P1191" s="62" t="str">
        <f t="shared" si="186"/>
        <v>Nợ HP</v>
      </c>
      <c r="Q1191" s="58">
        <f t="shared" si="190"/>
        <v>1189</v>
      </c>
      <c r="R1191" s="228" t="str">
        <f t="shared" si="187"/>
        <v>Nợ HP</v>
      </c>
    </row>
    <row r="1192" spans="1:18" ht="24.75" customHeight="1">
      <c r="A1192" s="54">
        <f t="shared" si="188"/>
        <v>1190</v>
      </c>
      <c r="B1192" s="16" t="str">
        <f t="shared" si="191"/>
        <v>1158</v>
      </c>
      <c r="C1192" s="54">
        <f t="shared" si="189"/>
        <v>1158</v>
      </c>
      <c r="D1192" s="11"/>
      <c r="E1192" s="12"/>
      <c r="F1192" s="13"/>
      <c r="G1192" s="14"/>
      <c r="H1192" s="70"/>
      <c r="I1192" s="71"/>
      <c r="J1192" s="72"/>
      <c r="K1192" s="73" t="str">
        <f t="shared" si="192"/>
        <v/>
      </c>
      <c r="L1192" s="74">
        <f t="shared" si="184"/>
        <v>0</v>
      </c>
      <c r="M1192" s="79"/>
      <c r="N1192" s="59" t="str">
        <f t="shared" si="193"/>
        <v/>
      </c>
      <c r="O1192" s="190" t="str">
        <f t="shared" si="185"/>
        <v>Nợ HP</v>
      </c>
      <c r="P1192" s="62" t="str">
        <f t="shared" si="186"/>
        <v>Nợ HP</v>
      </c>
      <c r="Q1192" s="58">
        <f t="shared" si="190"/>
        <v>1190</v>
      </c>
      <c r="R1192" s="228" t="str">
        <f t="shared" si="187"/>
        <v>Nợ HP</v>
      </c>
    </row>
    <row r="1193" spans="1:18" ht="24.75" customHeight="1">
      <c r="A1193" s="54">
        <f t="shared" si="188"/>
        <v>1191</v>
      </c>
      <c r="B1193" s="16" t="str">
        <f t="shared" si="191"/>
        <v>1159</v>
      </c>
      <c r="C1193" s="54">
        <f t="shared" si="189"/>
        <v>1159</v>
      </c>
      <c r="D1193" s="11"/>
      <c r="E1193" s="12"/>
      <c r="F1193" s="13"/>
      <c r="G1193" s="14"/>
      <c r="H1193" s="70"/>
      <c r="I1193" s="71"/>
      <c r="J1193" s="72"/>
      <c r="K1193" s="73" t="str">
        <f t="shared" si="192"/>
        <v/>
      </c>
      <c r="L1193" s="74">
        <f t="shared" si="184"/>
        <v>0</v>
      </c>
      <c r="M1193" s="79"/>
      <c r="N1193" s="59" t="str">
        <f t="shared" si="193"/>
        <v/>
      </c>
      <c r="O1193" s="190" t="str">
        <f t="shared" si="185"/>
        <v>Nợ HP</v>
      </c>
      <c r="P1193" s="62" t="str">
        <f t="shared" si="186"/>
        <v>Nợ HP</v>
      </c>
      <c r="Q1193" s="58">
        <f t="shared" si="190"/>
        <v>1191</v>
      </c>
      <c r="R1193" s="228" t="str">
        <f t="shared" si="187"/>
        <v>Nợ HP</v>
      </c>
    </row>
    <row r="1194" spans="1:18" ht="24.75" customHeight="1">
      <c r="A1194" s="54">
        <f t="shared" si="188"/>
        <v>1192</v>
      </c>
      <c r="B1194" s="16" t="str">
        <f t="shared" si="191"/>
        <v>1160</v>
      </c>
      <c r="C1194" s="54">
        <f t="shared" si="189"/>
        <v>1160</v>
      </c>
      <c r="D1194" s="11"/>
      <c r="E1194" s="12"/>
      <c r="F1194" s="13"/>
      <c r="G1194" s="14"/>
      <c r="H1194" s="70"/>
      <c r="I1194" s="71"/>
      <c r="J1194" s="72"/>
      <c r="K1194" s="73" t="str">
        <f t="shared" si="192"/>
        <v/>
      </c>
      <c r="L1194" s="74">
        <f t="shared" si="184"/>
        <v>0</v>
      </c>
      <c r="M1194" s="79"/>
      <c r="N1194" s="59" t="str">
        <f t="shared" si="193"/>
        <v/>
      </c>
      <c r="O1194" s="190" t="str">
        <f t="shared" si="185"/>
        <v>Nợ HP</v>
      </c>
      <c r="P1194" s="62" t="str">
        <f t="shared" si="186"/>
        <v>Nợ HP</v>
      </c>
      <c r="Q1194" s="58">
        <f t="shared" si="190"/>
        <v>1192</v>
      </c>
      <c r="R1194" s="228" t="str">
        <f t="shared" si="187"/>
        <v>Nợ HP</v>
      </c>
    </row>
    <row r="1195" spans="1:18" ht="24.75" customHeight="1">
      <c r="A1195" s="54">
        <f t="shared" si="188"/>
        <v>1193</v>
      </c>
      <c r="B1195" s="16" t="str">
        <f t="shared" si="191"/>
        <v>1161</v>
      </c>
      <c r="C1195" s="54">
        <f t="shared" si="189"/>
        <v>1161</v>
      </c>
      <c r="D1195" s="11"/>
      <c r="E1195" s="12"/>
      <c r="F1195" s="13"/>
      <c r="G1195" s="14"/>
      <c r="H1195" s="70"/>
      <c r="I1195" s="71"/>
      <c r="J1195" s="72"/>
      <c r="K1195" s="73" t="str">
        <f t="shared" si="192"/>
        <v/>
      </c>
      <c r="L1195" s="74">
        <f t="shared" si="184"/>
        <v>0</v>
      </c>
      <c r="M1195" s="79"/>
      <c r="N1195" s="59" t="str">
        <f t="shared" si="193"/>
        <v/>
      </c>
      <c r="O1195" s="190" t="str">
        <f t="shared" si="185"/>
        <v>Nợ HP</v>
      </c>
      <c r="P1195" s="62" t="str">
        <f t="shared" si="186"/>
        <v>Nợ HP</v>
      </c>
      <c r="Q1195" s="58">
        <f t="shared" si="190"/>
        <v>1193</v>
      </c>
      <c r="R1195" s="228" t="str">
        <f t="shared" si="187"/>
        <v>Nợ HP</v>
      </c>
    </row>
    <row r="1196" spans="1:18" ht="24.75" customHeight="1">
      <c r="A1196" s="54">
        <f t="shared" si="188"/>
        <v>1194</v>
      </c>
      <c r="B1196" s="16" t="str">
        <f t="shared" si="191"/>
        <v>1162</v>
      </c>
      <c r="C1196" s="54">
        <f t="shared" si="189"/>
        <v>1162</v>
      </c>
      <c r="D1196" s="11"/>
      <c r="E1196" s="12"/>
      <c r="F1196" s="13"/>
      <c r="G1196" s="14"/>
      <c r="H1196" s="70"/>
      <c r="I1196" s="71"/>
      <c r="J1196" s="72"/>
      <c r="K1196" s="73" t="str">
        <f t="shared" si="192"/>
        <v/>
      </c>
      <c r="L1196" s="74">
        <f t="shared" si="184"/>
        <v>0</v>
      </c>
      <c r="M1196" s="79"/>
      <c r="N1196" s="59" t="str">
        <f t="shared" si="193"/>
        <v/>
      </c>
      <c r="O1196" s="190" t="str">
        <f t="shared" si="185"/>
        <v>Nợ HP</v>
      </c>
      <c r="P1196" s="62" t="str">
        <f t="shared" si="186"/>
        <v>Nợ HP</v>
      </c>
      <c r="Q1196" s="58">
        <f t="shared" si="190"/>
        <v>1194</v>
      </c>
      <c r="R1196" s="228" t="str">
        <f t="shared" si="187"/>
        <v>Nợ HP</v>
      </c>
    </row>
    <row r="1197" spans="1:18" ht="24.75" customHeight="1">
      <c r="A1197" s="54">
        <f t="shared" si="188"/>
        <v>1195</v>
      </c>
      <c r="B1197" s="16" t="str">
        <f t="shared" si="191"/>
        <v>1163</v>
      </c>
      <c r="C1197" s="54">
        <f t="shared" si="189"/>
        <v>1163</v>
      </c>
      <c r="D1197" s="11"/>
      <c r="E1197" s="12"/>
      <c r="F1197" s="13"/>
      <c r="G1197" s="14"/>
      <c r="H1197" s="70"/>
      <c r="I1197" s="71"/>
      <c r="J1197" s="72"/>
      <c r="K1197" s="73" t="str">
        <f t="shared" si="192"/>
        <v/>
      </c>
      <c r="L1197" s="74">
        <f t="shared" si="184"/>
        <v>0</v>
      </c>
      <c r="M1197" s="79"/>
      <c r="N1197" s="59" t="str">
        <f t="shared" si="193"/>
        <v/>
      </c>
      <c r="O1197" s="190" t="str">
        <f t="shared" si="185"/>
        <v>Nợ HP</v>
      </c>
      <c r="P1197" s="62" t="str">
        <f t="shared" si="186"/>
        <v>Nợ HP</v>
      </c>
      <c r="Q1197" s="58">
        <f t="shared" si="190"/>
        <v>1195</v>
      </c>
      <c r="R1197" s="228" t="str">
        <f t="shared" si="187"/>
        <v>Nợ HP</v>
      </c>
    </row>
    <row r="1198" spans="1:18" ht="24.75" customHeight="1">
      <c r="A1198" s="54">
        <f t="shared" si="188"/>
        <v>1196</v>
      </c>
      <c r="B1198" s="16" t="str">
        <f t="shared" si="191"/>
        <v>1164</v>
      </c>
      <c r="C1198" s="54">
        <f t="shared" si="189"/>
        <v>1164</v>
      </c>
      <c r="D1198" s="11"/>
      <c r="E1198" s="12"/>
      <c r="F1198" s="13"/>
      <c r="G1198" s="14"/>
      <c r="H1198" s="70"/>
      <c r="I1198" s="71"/>
      <c r="J1198" s="72"/>
      <c r="K1198" s="73" t="str">
        <f t="shared" si="192"/>
        <v/>
      </c>
      <c r="L1198" s="74">
        <f t="shared" si="184"/>
        <v>0</v>
      </c>
      <c r="M1198" s="79"/>
      <c r="N1198" s="59" t="str">
        <f t="shared" si="193"/>
        <v/>
      </c>
      <c r="O1198" s="190" t="str">
        <f t="shared" si="185"/>
        <v>Nợ HP</v>
      </c>
      <c r="P1198" s="62" t="str">
        <f t="shared" si="186"/>
        <v>Nợ HP</v>
      </c>
      <c r="Q1198" s="58">
        <f t="shared" si="190"/>
        <v>1196</v>
      </c>
      <c r="R1198" s="228" t="str">
        <f t="shared" si="187"/>
        <v>Nợ HP</v>
      </c>
    </row>
    <row r="1199" spans="1:18" ht="24.75" customHeight="1">
      <c r="A1199" s="54">
        <f t="shared" si="188"/>
        <v>1197</v>
      </c>
      <c r="B1199" s="16" t="str">
        <f t="shared" si="191"/>
        <v>1165</v>
      </c>
      <c r="C1199" s="54">
        <f t="shared" si="189"/>
        <v>1165</v>
      </c>
      <c r="D1199" s="11"/>
      <c r="E1199" s="12"/>
      <c r="F1199" s="13"/>
      <c r="G1199" s="14"/>
      <c r="H1199" s="70"/>
      <c r="I1199" s="71"/>
      <c r="J1199" s="72"/>
      <c r="K1199" s="73" t="str">
        <f t="shared" si="192"/>
        <v/>
      </c>
      <c r="L1199" s="74">
        <f t="shared" si="184"/>
        <v>0</v>
      </c>
      <c r="M1199" s="79"/>
      <c r="N1199" s="59" t="str">
        <f t="shared" si="193"/>
        <v/>
      </c>
      <c r="O1199" s="190" t="str">
        <f t="shared" si="185"/>
        <v>Nợ HP</v>
      </c>
      <c r="P1199" s="62" t="str">
        <f t="shared" si="186"/>
        <v>Nợ HP</v>
      </c>
      <c r="Q1199" s="58">
        <f t="shared" si="190"/>
        <v>1197</v>
      </c>
      <c r="R1199" s="228" t="str">
        <f t="shared" si="187"/>
        <v>Nợ HP</v>
      </c>
    </row>
    <row r="1200" spans="1:18" ht="24.75" customHeight="1">
      <c r="A1200" s="54">
        <f t="shared" si="188"/>
        <v>1198</v>
      </c>
      <c r="B1200" s="16" t="str">
        <f t="shared" si="191"/>
        <v>1166</v>
      </c>
      <c r="C1200" s="54">
        <f t="shared" si="189"/>
        <v>1166</v>
      </c>
      <c r="D1200" s="11"/>
      <c r="E1200" s="12"/>
      <c r="F1200" s="13"/>
      <c r="G1200" s="14"/>
      <c r="H1200" s="70"/>
      <c r="I1200" s="71"/>
      <c r="J1200" s="72"/>
      <c r="K1200" s="73" t="str">
        <f t="shared" si="192"/>
        <v/>
      </c>
      <c r="L1200" s="74">
        <f t="shared" si="184"/>
        <v>0</v>
      </c>
      <c r="M1200" s="79"/>
      <c r="N1200" s="59" t="str">
        <f t="shared" si="193"/>
        <v/>
      </c>
      <c r="O1200" s="190" t="str">
        <f t="shared" si="185"/>
        <v>Nợ HP</v>
      </c>
      <c r="P1200" s="62" t="str">
        <f t="shared" si="186"/>
        <v>Nợ HP</v>
      </c>
      <c r="Q1200" s="58">
        <f t="shared" si="190"/>
        <v>1198</v>
      </c>
      <c r="R1200" s="228" t="str">
        <f t="shared" si="187"/>
        <v>Nợ HP</v>
      </c>
    </row>
    <row r="1201" spans="1:18" ht="24.75" customHeight="1">
      <c r="A1201" s="54">
        <f t="shared" si="188"/>
        <v>1199</v>
      </c>
      <c r="B1201" s="16" t="str">
        <f t="shared" si="191"/>
        <v>1167</v>
      </c>
      <c r="C1201" s="54">
        <f t="shared" si="189"/>
        <v>1167</v>
      </c>
      <c r="D1201" s="11"/>
      <c r="E1201" s="12"/>
      <c r="F1201" s="13"/>
      <c r="G1201" s="14"/>
      <c r="H1201" s="70"/>
      <c r="I1201" s="71"/>
      <c r="J1201" s="72"/>
      <c r="K1201" s="73" t="str">
        <f t="shared" si="192"/>
        <v/>
      </c>
      <c r="L1201" s="74">
        <f t="shared" si="184"/>
        <v>0</v>
      </c>
      <c r="M1201" s="79"/>
      <c r="N1201" s="59" t="str">
        <f t="shared" si="193"/>
        <v/>
      </c>
      <c r="O1201" s="190" t="str">
        <f t="shared" si="185"/>
        <v>Nợ HP</v>
      </c>
      <c r="P1201" s="62" t="str">
        <f t="shared" si="186"/>
        <v>Nợ HP</v>
      </c>
      <c r="Q1201" s="58">
        <f t="shared" si="190"/>
        <v>1199</v>
      </c>
      <c r="R1201" s="228" t="str">
        <f t="shared" si="187"/>
        <v>Nợ HP</v>
      </c>
    </row>
    <row r="1202" spans="1:18" ht="24.75" customHeight="1">
      <c r="A1202" s="54">
        <f t="shared" si="188"/>
        <v>1200</v>
      </c>
      <c r="B1202" s="16" t="str">
        <f t="shared" si="191"/>
        <v>1168</v>
      </c>
      <c r="C1202" s="54">
        <f t="shared" si="189"/>
        <v>1168</v>
      </c>
      <c r="D1202" s="11"/>
      <c r="E1202" s="12"/>
      <c r="F1202" s="13"/>
      <c r="G1202" s="14"/>
      <c r="H1202" s="70"/>
      <c r="I1202" s="71"/>
      <c r="J1202" s="72"/>
      <c r="K1202" s="73" t="str">
        <f t="shared" si="192"/>
        <v/>
      </c>
      <c r="L1202" s="74">
        <f t="shared" si="184"/>
        <v>0</v>
      </c>
      <c r="M1202" s="79"/>
      <c r="N1202" s="59" t="str">
        <f t="shared" si="193"/>
        <v/>
      </c>
      <c r="O1202" s="190" t="str">
        <f t="shared" si="185"/>
        <v>Nợ HP</v>
      </c>
      <c r="P1202" s="62" t="str">
        <f t="shared" si="186"/>
        <v>Nợ HP</v>
      </c>
      <c r="Q1202" s="58">
        <f t="shared" si="190"/>
        <v>1200</v>
      </c>
      <c r="R1202" s="228" t="str">
        <f t="shared" si="187"/>
        <v>Nợ HP</v>
      </c>
    </row>
    <row r="1203" spans="1:18" ht="24.75" customHeight="1">
      <c r="A1203" s="54">
        <f t="shared" si="188"/>
        <v>1201</v>
      </c>
      <c r="B1203" s="16" t="str">
        <f t="shared" si="191"/>
        <v>1169</v>
      </c>
      <c r="C1203" s="54">
        <f t="shared" si="189"/>
        <v>1169</v>
      </c>
      <c r="D1203" s="11"/>
      <c r="E1203" s="12"/>
      <c r="F1203" s="13"/>
      <c r="G1203" s="14"/>
      <c r="H1203" s="70"/>
      <c r="I1203" s="71"/>
      <c r="J1203" s="72"/>
      <c r="K1203" s="73" t="str">
        <f t="shared" si="192"/>
        <v/>
      </c>
      <c r="L1203" s="74">
        <f t="shared" si="184"/>
        <v>0</v>
      </c>
      <c r="M1203" s="79"/>
      <c r="N1203" s="59" t="str">
        <f t="shared" si="193"/>
        <v/>
      </c>
      <c r="O1203" s="190" t="str">
        <f t="shared" si="185"/>
        <v>Nợ HP</v>
      </c>
      <c r="P1203" s="62" t="str">
        <f t="shared" si="186"/>
        <v>Nợ HP</v>
      </c>
      <c r="Q1203" s="58">
        <f t="shared" si="190"/>
        <v>1201</v>
      </c>
      <c r="R1203" s="228" t="str">
        <f t="shared" si="187"/>
        <v>Nợ HP</v>
      </c>
    </row>
    <row r="1204" spans="1:18" ht="24.75" customHeight="1">
      <c r="A1204" s="54">
        <f t="shared" si="188"/>
        <v>1202</v>
      </c>
      <c r="B1204" s="16" t="str">
        <f t="shared" si="191"/>
        <v>1170</v>
      </c>
      <c r="C1204" s="54">
        <f t="shared" si="189"/>
        <v>1170</v>
      </c>
      <c r="D1204" s="11"/>
      <c r="E1204" s="12"/>
      <c r="F1204" s="13"/>
      <c r="G1204" s="14"/>
      <c r="H1204" s="70"/>
      <c r="I1204" s="71"/>
      <c r="J1204" s="72"/>
      <c r="K1204" s="73" t="str">
        <f t="shared" si="192"/>
        <v/>
      </c>
      <c r="L1204" s="74">
        <f t="shared" si="184"/>
        <v>0</v>
      </c>
      <c r="M1204" s="79"/>
      <c r="N1204" s="59" t="str">
        <f t="shared" si="193"/>
        <v/>
      </c>
      <c r="O1204" s="190" t="str">
        <f t="shared" si="185"/>
        <v>Nợ HP</v>
      </c>
      <c r="P1204" s="62" t="str">
        <f t="shared" si="186"/>
        <v>Nợ HP</v>
      </c>
      <c r="Q1204" s="58">
        <f t="shared" si="190"/>
        <v>1202</v>
      </c>
      <c r="R1204" s="228" t="str">
        <f t="shared" si="187"/>
        <v>Nợ HP</v>
      </c>
    </row>
    <row r="1205" spans="1:18" ht="24.75" customHeight="1">
      <c r="A1205" s="54">
        <f t="shared" si="188"/>
        <v>1203</v>
      </c>
      <c r="B1205" s="16" t="str">
        <f t="shared" si="191"/>
        <v>1171</v>
      </c>
      <c r="C1205" s="54">
        <f t="shared" si="189"/>
        <v>1171</v>
      </c>
      <c r="D1205" s="11"/>
      <c r="E1205" s="12"/>
      <c r="F1205" s="13"/>
      <c r="G1205" s="14"/>
      <c r="H1205" s="70"/>
      <c r="I1205" s="71"/>
      <c r="J1205" s="72"/>
      <c r="K1205" s="73" t="str">
        <f t="shared" si="192"/>
        <v/>
      </c>
      <c r="L1205" s="74">
        <f t="shared" si="184"/>
        <v>0</v>
      </c>
      <c r="M1205" s="79"/>
      <c r="N1205" s="59" t="str">
        <f t="shared" si="193"/>
        <v/>
      </c>
      <c r="O1205" s="190" t="str">
        <f t="shared" si="185"/>
        <v>Nợ HP</v>
      </c>
      <c r="P1205" s="62" t="str">
        <f t="shared" si="186"/>
        <v>Nợ HP</v>
      </c>
      <c r="Q1205" s="58">
        <f t="shared" si="190"/>
        <v>1203</v>
      </c>
      <c r="R1205" s="228" t="str">
        <f t="shared" si="187"/>
        <v>Nợ HP</v>
      </c>
    </row>
    <row r="1206" spans="1:18" ht="24.75" customHeight="1">
      <c r="A1206" s="54">
        <f t="shared" si="188"/>
        <v>1204</v>
      </c>
      <c r="B1206" s="16" t="str">
        <f t="shared" si="191"/>
        <v>1172</v>
      </c>
      <c r="C1206" s="54">
        <f t="shared" si="189"/>
        <v>1172</v>
      </c>
      <c r="D1206" s="11"/>
      <c r="E1206" s="12"/>
      <c r="F1206" s="13"/>
      <c r="G1206" s="14"/>
      <c r="H1206" s="70"/>
      <c r="I1206" s="71"/>
      <c r="J1206" s="72"/>
      <c r="K1206" s="73" t="str">
        <f t="shared" si="192"/>
        <v/>
      </c>
      <c r="L1206" s="74">
        <f t="shared" si="184"/>
        <v>0</v>
      </c>
      <c r="M1206" s="79"/>
      <c r="N1206" s="59" t="str">
        <f t="shared" si="193"/>
        <v/>
      </c>
      <c r="O1206" s="190" t="str">
        <f t="shared" si="185"/>
        <v>Nợ HP</v>
      </c>
      <c r="P1206" s="62" t="str">
        <f t="shared" si="186"/>
        <v>Nợ HP</v>
      </c>
      <c r="Q1206" s="58">
        <f t="shared" si="190"/>
        <v>1204</v>
      </c>
      <c r="R1206" s="228" t="str">
        <f t="shared" si="187"/>
        <v>Nợ HP</v>
      </c>
    </row>
    <row r="1207" spans="1:18" ht="24.75" customHeight="1">
      <c r="A1207" s="54">
        <f t="shared" si="188"/>
        <v>1205</v>
      </c>
      <c r="B1207" s="16" t="str">
        <f t="shared" si="191"/>
        <v>1173</v>
      </c>
      <c r="C1207" s="54">
        <f t="shared" si="189"/>
        <v>1173</v>
      </c>
      <c r="D1207" s="11"/>
      <c r="E1207" s="12"/>
      <c r="F1207" s="13"/>
      <c r="G1207" s="14"/>
      <c r="H1207" s="70"/>
      <c r="I1207" s="71"/>
      <c r="J1207" s="72"/>
      <c r="K1207" s="73" t="str">
        <f t="shared" si="192"/>
        <v/>
      </c>
      <c r="L1207" s="74">
        <f t="shared" si="184"/>
        <v>0</v>
      </c>
      <c r="M1207" s="79"/>
      <c r="N1207" s="59" t="str">
        <f t="shared" si="193"/>
        <v/>
      </c>
      <c r="O1207" s="190" t="str">
        <f t="shared" si="185"/>
        <v>Nợ HP</v>
      </c>
      <c r="P1207" s="62" t="str">
        <f t="shared" si="186"/>
        <v>Nợ HP</v>
      </c>
      <c r="Q1207" s="58">
        <f t="shared" si="190"/>
        <v>1205</v>
      </c>
      <c r="R1207" s="228" t="str">
        <f t="shared" si="187"/>
        <v>Nợ HP</v>
      </c>
    </row>
    <row r="1208" spans="1:18" ht="24.75" customHeight="1">
      <c r="A1208" s="54">
        <f t="shared" si="188"/>
        <v>1206</v>
      </c>
      <c r="B1208" s="16" t="str">
        <f t="shared" si="191"/>
        <v>1174</v>
      </c>
      <c r="C1208" s="54">
        <f t="shared" si="189"/>
        <v>1174</v>
      </c>
      <c r="D1208" s="11"/>
      <c r="E1208" s="12"/>
      <c r="F1208" s="13"/>
      <c r="G1208" s="14"/>
      <c r="H1208" s="70"/>
      <c r="I1208" s="71"/>
      <c r="J1208" s="72"/>
      <c r="K1208" s="73" t="str">
        <f t="shared" si="192"/>
        <v/>
      </c>
      <c r="L1208" s="74">
        <f t="shared" si="184"/>
        <v>0</v>
      </c>
      <c r="M1208" s="79"/>
      <c r="N1208" s="59" t="str">
        <f t="shared" si="193"/>
        <v/>
      </c>
      <c r="O1208" s="190" t="str">
        <f t="shared" si="185"/>
        <v>Nợ HP</v>
      </c>
      <c r="P1208" s="62" t="str">
        <f t="shared" si="186"/>
        <v>Nợ HP</v>
      </c>
      <c r="Q1208" s="58">
        <f t="shared" si="190"/>
        <v>1206</v>
      </c>
      <c r="R1208" s="228" t="str">
        <f t="shared" si="187"/>
        <v>Nợ HP</v>
      </c>
    </row>
    <row r="1209" spans="1:18" ht="24.75" customHeight="1">
      <c r="A1209" s="54">
        <f t="shared" si="188"/>
        <v>1207</v>
      </c>
      <c r="B1209" s="16" t="str">
        <f t="shared" si="191"/>
        <v>1175</v>
      </c>
      <c r="C1209" s="54">
        <f t="shared" si="189"/>
        <v>1175</v>
      </c>
      <c r="D1209" s="11"/>
      <c r="E1209" s="12"/>
      <c r="F1209" s="13"/>
      <c r="G1209" s="14"/>
      <c r="H1209" s="70"/>
      <c r="I1209" s="71"/>
      <c r="J1209" s="72"/>
      <c r="K1209" s="73" t="str">
        <f t="shared" si="192"/>
        <v/>
      </c>
      <c r="L1209" s="74">
        <f t="shared" si="184"/>
        <v>0</v>
      </c>
      <c r="M1209" s="79"/>
      <c r="N1209" s="59" t="str">
        <f t="shared" si="193"/>
        <v/>
      </c>
      <c r="O1209" s="190" t="str">
        <f t="shared" si="185"/>
        <v>Nợ HP</v>
      </c>
      <c r="P1209" s="62" t="str">
        <f t="shared" si="186"/>
        <v>Nợ HP</v>
      </c>
      <c r="Q1209" s="58">
        <f t="shared" si="190"/>
        <v>1207</v>
      </c>
      <c r="R1209" s="228" t="str">
        <f t="shared" si="187"/>
        <v>Nợ HP</v>
      </c>
    </row>
    <row r="1210" spans="1:18" ht="24.75" customHeight="1">
      <c r="A1210" s="54">
        <f t="shared" si="188"/>
        <v>1208</v>
      </c>
      <c r="B1210" s="16" t="str">
        <f t="shared" si="191"/>
        <v>1176</v>
      </c>
      <c r="C1210" s="54">
        <f t="shared" si="189"/>
        <v>1176</v>
      </c>
      <c r="D1210" s="11"/>
      <c r="E1210" s="12"/>
      <c r="F1210" s="13"/>
      <c r="G1210" s="14"/>
      <c r="H1210" s="70"/>
      <c r="I1210" s="71"/>
      <c r="J1210" s="72"/>
      <c r="K1210" s="73" t="str">
        <f t="shared" si="192"/>
        <v/>
      </c>
      <c r="L1210" s="74">
        <f t="shared" si="184"/>
        <v>0</v>
      </c>
      <c r="M1210" s="79"/>
      <c r="N1210" s="59" t="str">
        <f t="shared" si="193"/>
        <v/>
      </c>
      <c r="O1210" s="190" t="str">
        <f t="shared" si="185"/>
        <v>Nợ HP</v>
      </c>
      <c r="P1210" s="62" t="str">
        <f t="shared" si="186"/>
        <v>Nợ HP</v>
      </c>
      <c r="Q1210" s="58">
        <f t="shared" si="190"/>
        <v>1208</v>
      </c>
      <c r="R1210" s="228" t="str">
        <f t="shared" si="187"/>
        <v>Nợ HP</v>
      </c>
    </row>
    <row r="1211" spans="1:18" ht="24.75" customHeight="1">
      <c r="A1211" s="54">
        <f t="shared" si="188"/>
        <v>1209</v>
      </c>
      <c r="B1211" s="16" t="str">
        <f t="shared" si="191"/>
        <v>1177</v>
      </c>
      <c r="C1211" s="54">
        <f t="shared" si="189"/>
        <v>1177</v>
      </c>
      <c r="D1211" s="11"/>
      <c r="E1211" s="12"/>
      <c r="F1211" s="13"/>
      <c r="G1211" s="14"/>
      <c r="H1211" s="70"/>
      <c r="I1211" s="71"/>
      <c r="J1211" s="72"/>
      <c r="K1211" s="73" t="str">
        <f t="shared" si="192"/>
        <v/>
      </c>
      <c r="L1211" s="74">
        <f t="shared" si="184"/>
        <v>0</v>
      </c>
      <c r="M1211" s="79"/>
      <c r="N1211" s="59" t="str">
        <f t="shared" si="193"/>
        <v/>
      </c>
      <c r="O1211" s="190" t="str">
        <f t="shared" si="185"/>
        <v>Nợ HP</v>
      </c>
      <c r="P1211" s="62" t="str">
        <f t="shared" si="186"/>
        <v>Nợ HP</v>
      </c>
      <c r="Q1211" s="58">
        <f t="shared" si="190"/>
        <v>1209</v>
      </c>
      <c r="R1211" s="228" t="str">
        <f t="shared" si="187"/>
        <v>Nợ HP</v>
      </c>
    </row>
    <row r="1212" spans="1:18" ht="24.75" customHeight="1">
      <c r="A1212" s="54">
        <f t="shared" si="188"/>
        <v>1210</v>
      </c>
      <c r="B1212" s="16" t="str">
        <f t="shared" si="191"/>
        <v>1178</v>
      </c>
      <c r="C1212" s="54">
        <f t="shared" si="189"/>
        <v>1178</v>
      </c>
      <c r="D1212" s="11"/>
      <c r="E1212" s="12"/>
      <c r="F1212" s="13"/>
      <c r="G1212" s="14"/>
      <c r="H1212" s="70"/>
      <c r="I1212" s="71"/>
      <c r="J1212" s="72"/>
      <c r="K1212" s="73" t="str">
        <f t="shared" si="192"/>
        <v/>
      </c>
      <c r="L1212" s="74">
        <f t="shared" si="184"/>
        <v>0</v>
      </c>
      <c r="M1212" s="79"/>
      <c r="N1212" s="59" t="str">
        <f t="shared" si="193"/>
        <v/>
      </c>
      <c r="O1212" s="190" t="str">
        <f t="shared" si="185"/>
        <v>Nợ HP</v>
      </c>
      <c r="P1212" s="62" t="str">
        <f t="shared" si="186"/>
        <v>Nợ HP</v>
      </c>
      <c r="Q1212" s="58">
        <f t="shared" si="190"/>
        <v>1210</v>
      </c>
      <c r="R1212" s="228" t="str">
        <f t="shared" si="187"/>
        <v>Nợ HP</v>
      </c>
    </row>
    <row r="1213" spans="1:18" ht="24.75" customHeight="1">
      <c r="A1213" s="54">
        <f t="shared" si="188"/>
        <v>1211</v>
      </c>
      <c r="B1213" s="16" t="str">
        <f t="shared" si="191"/>
        <v>1179</v>
      </c>
      <c r="C1213" s="54">
        <f t="shared" si="189"/>
        <v>1179</v>
      </c>
      <c r="D1213" s="11"/>
      <c r="E1213" s="12"/>
      <c r="F1213" s="13"/>
      <c r="G1213" s="14"/>
      <c r="H1213" s="70"/>
      <c r="I1213" s="71"/>
      <c r="J1213" s="72"/>
      <c r="K1213" s="73" t="str">
        <f t="shared" si="192"/>
        <v/>
      </c>
      <c r="L1213" s="74">
        <f t="shared" si="184"/>
        <v>0</v>
      </c>
      <c r="M1213" s="79"/>
      <c r="N1213" s="59" t="str">
        <f t="shared" si="193"/>
        <v/>
      </c>
      <c r="O1213" s="190" t="str">
        <f t="shared" si="185"/>
        <v>Nợ HP</v>
      </c>
      <c r="P1213" s="62" t="str">
        <f t="shared" si="186"/>
        <v>Nợ HP</v>
      </c>
      <c r="Q1213" s="58">
        <f t="shared" si="190"/>
        <v>1211</v>
      </c>
      <c r="R1213" s="228" t="str">
        <f t="shared" si="187"/>
        <v>Nợ HP</v>
      </c>
    </row>
    <row r="1214" spans="1:18" ht="24.75" customHeight="1">
      <c r="A1214" s="54">
        <f t="shared" si="188"/>
        <v>1212</v>
      </c>
      <c r="B1214" s="16" t="str">
        <f t="shared" si="191"/>
        <v>1180</v>
      </c>
      <c r="C1214" s="54">
        <f t="shared" si="189"/>
        <v>1180</v>
      </c>
      <c r="D1214" s="11"/>
      <c r="E1214" s="12"/>
      <c r="F1214" s="13"/>
      <c r="G1214" s="14"/>
      <c r="H1214" s="70"/>
      <c r="I1214" s="71"/>
      <c r="J1214" s="72"/>
      <c r="K1214" s="73" t="str">
        <f t="shared" si="192"/>
        <v/>
      </c>
      <c r="L1214" s="74">
        <f t="shared" si="184"/>
        <v>0</v>
      </c>
      <c r="M1214" s="79"/>
      <c r="N1214" s="59" t="str">
        <f t="shared" si="193"/>
        <v/>
      </c>
      <c r="O1214" s="190" t="str">
        <f t="shared" si="185"/>
        <v>Nợ HP</v>
      </c>
      <c r="P1214" s="62" t="str">
        <f t="shared" si="186"/>
        <v>Nợ HP</v>
      </c>
      <c r="Q1214" s="58">
        <f t="shared" si="190"/>
        <v>1212</v>
      </c>
      <c r="R1214" s="228" t="str">
        <f t="shared" si="187"/>
        <v>Nợ HP</v>
      </c>
    </row>
    <row r="1215" spans="1:18" ht="24.75" customHeight="1">
      <c r="A1215" s="54">
        <f t="shared" si="188"/>
        <v>1213</v>
      </c>
      <c r="B1215" s="16" t="str">
        <f t="shared" si="191"/>
        <v>1181</v>
      </c>
      <c r="C1215" s="54">
        <f t="shared" si="189"/>
        <v>1181</v>
      </c>
      <c r="D1215" s="11"/>
      <c r="E1215" s="12"/>
      <c r="F1215" s="13"/>
      <c r="G1215" s="14"/>
      <c r="H1215" s="70"/>
      <c r="I1215" s="71"/>
      <c r="J1215" s="72"/>
      <c r="K1215" s="73" t="str">
        <f t="shared" si="192"/>
        <v/>
      </c>
      <c r="L1215" s="74">
        <f t="shared" si="184"/>
        <v>0</v>
      </c>
      <c r="M1215" s="79"/>
      <c r="N1215" s="59" t="str">
        <f t="shared" si="193"/>
        <v/>
      </c>
      <c r="O1215" s="190" t="str">
        <f t="shared" si="185"/>
        <v>Nợ HP</v>
      </c>
      <c r="P1215" s="62" t="str">
        <f t="shared" si="186"/>
        <v>Nợ HP</v>
      </c>
      <c r="Q1215" s="58">
        <f t="shared" si="190"/>
        <v>1213</v>
      </c>
      <c r="R1215" s="228" t="str">
        <f t="shared" si="187"/>
        <v>Nợ HP</v>
      </c>
    </row>
    <row r="1216" spans="1:18" ht="24.75" customHeight="1">
      <c r="A1216" s="54">
        <f t="shared" si="188"/>
        <v>1214</v>
      </c>
      <c r="B1216" s="16" t="str">
        <f t="shared" si="191"/>
        <v>1182</v>
      </c>
      <c r="C1216" s="54">
        <f t="shared" si="189"/>
        <v>1182</v>
      </c>
      <c r="D1216" s="11"/>
      <c r="E1216" s="12"/>
      <c r="F1216" s="13"/>
      <c r="G1216" s="14"/>
      <c r="H1216" s="70"/>
      <c r="I1216" s="71"/>
      <c r="J1216" s="72"/>
      <c r="K1216" s="73" t="str">
        <f t="shared" si="192"/>
        <v/>
      </c>
      <c r="L1216" s="74">
        <f t="shared" si="184"/>
        <v>0</v>
      </c>
      <c r="M1216" s="79"/>
      <c r="N1216" s="59" t="str">
        <f t="shared" si="193"/>
        <v/>
      </c>
      <c r="O1216" s="190" t="str">
        <f t="shared" si="185"/>
        <v>Nợ HP</v>
      </c>
      <c r="P1216" s="62" t="str">
        <f t="shared" si="186"/>
        <v>Nợ HP</v>
      </c>
      <c r="Q1216" s="58">
        <f t="shared" si="190"/>
        <v>1214</v>
      </c>
      <c r="R1216" s="228" t="str">
        <f t="shared" si="187"/>
        <v>Nợ HP</v>
      </c>
    </row>
    <row r="1217" spans="1:18" ht="24.75" customHeight="1">
      <c r="A1217" s="54">
        <f t="shared" si="188"/>
        <v>1215</v>
      </c>
      <c r="B1217" s="16" t="str">
        <f t="shared" si="191"/>
        <v>1183</v>
      </c>
      <c r="C1217" s="54">
        <f t="shared" si="189"/>
        <v>1183</v>
      </c>
      <c r="D1217" s="11"/>
      <c r="E1217" s="12"/>
      <c r="F1217" s="13"/>
      <c r="G1217" s="14"/>
      <c r="H1217" s="70"/>
      <c r="I1217" s="71"/>
      <c r="J1217" s="72"/>
      <c r="K1217" s="73" t="str">
        <f t="shared" si="192"/>
        <v/>
      </c>
      <c r="L1217" s="74">
        <f t="shared" si="184"/>
        <v>0</v>
      </c>
      <c r="M1217" s="79"/>
      <c r="N1217" s="59" t="str">
        <f t="shared" si="193"/>
        <v/>
      </c>
      <c r="O1217" s="190" t="str">
        <f t="shared" si="185"/>
        <v>Nợ HP</v>
      </c>
      <c r="P1217" s="62" t="str">
        <f t="shared" si="186"/>
        <v>Nợ HP</v>
      </c>
      <c r="Q1217" s="58">
        <f t="shared" si="190"/>
        <v>1215</v>
      </c>
      <c r="R1217" s="228" t="str">
        <f t="shared" si="187"/>
        <v>Nợ HP</v>
      </c>
    </row>
    <row r="1218" spans="1:18" ht="24.75" customHeight="1">
      <c r="A1218" s="54">
        <f t="shared" si="188"/>
        <v>1216</v>
      </c>
      <c r="B1218" s="16" t="str">
        <f t="shared" si="191"/>
        <v>1184</v>
      </c>
      <c r="C1218" s="54">
        <f t="shared" si="189"/>
        <v>1184</v>
      </c>
      <c r="D1218" s="11"/>
      <c r="E1218" s="12"/>
      <c r="F1218" s="13"/>
      <c r="G1218" s="14"/>
      <c r="H1218" s="70"/>
      <c r="I1218" s="71"/>
      <c r="J1218" s="72"/>
      <c r="K1218" s="73" t="str">
        <f t="shared" si="192"/>
        <v/>
      </c>
      <c r="L1218" s="74">
        <f t="shared" si="184"/>
        <v>0</v>
      </c>
      <c r="M1218" s="79"/>
      <c r="N1218" s="59" t="str">
        <f t="shared" si="193"/>
        <v/>
      </c>
      <c r="O1218" s="190" t="str">
        <f t="shared" si="185"/>
        <v>Nợ HP</v>
      </c>
      <c r="P1218" s="62" t="str">
        <f t="shared" si="186"/>
        <v>Nợ HP</v>
      </c>
      <c r="Q1218" s="58">
        <f t="shared" si="190"/>
        <v>1216</v>
      </c>
      <c r="R1218" s="228" t="str">
        <f t="shared" si="187"/>
        <v>Nợ HP</v>
      </c>
    </row>
    <row r="1219" spans="1:18" ht="24.75" customHeight="1">
      <c r="A1219" s="54">
        <f t="shared" si="188"/>
        <v>1217</v>
      </c>
      <c r="B1219" s="16" t="str">
        <f t="shared" si="191"/>
        <v>1185</v>
      </c>
      <c r="C1219" s="54">
        <f t="shared" si="189"/>
        <v>1185</v>
      </c>
      <c r="D1219" s="11"/>
      <c r="E1219" s="12"/>
      <c r="F1219" s="13"/>
      <c r="G1219" s="14"/>
      <c r="H1219" s="70"/>
      <c r="I1219" s="71"/>
      <c r="J1219" s="72"/>
      <c r="K1219" s="73" t="str">
        <f t="shared" si="192"/>
        <v/>
      </c>
      <c r="L1219" s="74">
        <f t="shared" ref="L1219:L1282" si="194">COUNTIF($D$3:$D$1049,D1219)</f>
        <v>0</v>
      </c>
      <c r="M1219" s="79"/>
      <c r="N1219" s="59" t="str">
        <f t="shared" si="193"/>
        <v/>
      </c>
      <c r="O1219" s="190" t="str">
        <f t="shared" si="185"/>
        <v>Nợ HP</v>
      </c>
      <c r="P1219" s="62" t="str">
        <f t="shared" si="186"/>
        <v>Nợ HP</v>
      </c>
      <c r="Q1219" s="58">
        <f t="shared" si="190"/>
        <v>1217</v>
      </c>
      <c r="R1219" s="228" t="str">
        <f t="shared" si="187"/>
        <v>Nợ HP</v>
      </c>
    </row>
    <row r="1220" spans="1:18" ht="24.75" customHeight="1">
      <c r="A1220" s="54">
        <f t="shared" si="188"/>
        <v>1218</v>
      </c>
      <c r="B1220" s="16" t="str">
        <f t="shared" si="191"/>
        <v>1186</v>
      </c>
      <c r="C1220" s="54">
        <f t="shared" si="189"/>
        <v>1186</v>
      </c>
      <c r="D1220" s="11"/>
      <c r="E1220" s="12"/>
      <c r="F1220" s="13"/>
      <c r="G1220" s="14"/>
      <c r="H1220" s="70"/>
      <c r="I1220" s="71"/>
      <c r="J1220" s="72"/>
      <c r="K1220" s="73" t="str">
        <f t="shared" si="192"/>
        <v/>
      </c>
      <c r="L1220" s="74">
        <f t="shared" si="194"/>
        <v>0</v>
      </c>
      <c r="M1220" s="79"/>
      <c r="N1220" s="59" t="str">
        <f t="shared" si="193"/>
        <v/>
      </c>
      <c r="O1220" s="190" t="str">
        <f t="shared" ref="O1220:O1283" si="195">R1220</f>
        <v>Nợ HP</v>
      </c>
      <c r="P1220" s="62" t="str">
        <f t="shared" ref="P1220:P1283" si="196">IF(M1220&lt;&gt;0,M1220,O1220)</f>
        <v>Nợ HP</v>
      </c>
      <c r="Q1220" s="58">
        <f t="shared" si="190"/>
        <v>1218</v>
      </c>
      <c r="R1220" s="228" t="str">
        <f t="shared" ref="R1220:R1283" si="197">IF(OR(ISNA(S1220),S1220=""),"Nợ HP","")</f>
        <v>Nợ HP</v>
      </c>
    </row>
    <row r="1221" spans="1:18" ht="24.75" customHeight="1">
      <c r="A1221" s="54">
        <f t="shared" ref="A1221:A1284" si="198">A1220+1</f>
        <v>1219</v>
      </c>
      <c r="B1221" s="16" t="str">
        <f t="shared" si="191"/>
        <v>1187</v>
      </c>
      <c r="C1221" s="54">
        <f t="shared" ref="C1221:C1284" si="199">IF(H1221&lt;&gt;H1220,1,C1220+1)</f>
        <v>1187</v>
      </c>
      <c r="D1221" s="11"/>
      <c r="E1221" s="12"/>
      <c r="F1221" s="13"/>
      <c r="G1221" s="14"/>
      <c r="H1221" s="70"/>
      <c r="I1221" s="71"/>
      <c r="J1221" s="72"/>
      <c r="K1221" s="73" t="str">
        <f t="shared" si="192"/>
        <v/>
      </c>
      <c r="L1221" s="74">
        <f t="shared" si="194"/>
        <v>0</v>
      </c>
      <c r="M1221" s="79"/>
      <c r="N1221" s="59" t="str">
        <f t="shared" si="193"/>
        <v/>
      </c>
      <c r="O1221" s="190" t="str">
        <f t="shared" si="195"/>
        <v>Nợ HP</v>
      </c>
      <c r="P1221" s="62" t="str">
        <f t="shared" si="196"/>
        <v>Nợ HP</v>
      </c>
      <c r="Q1221" s="58">
        <f t="shared" ref="Q1221:Q1284" si="200">Q1220+1</f>
        <v>1219</v>
      </c>
      <c r="R1221" s="228" t="str">
        <f t="shared" si="197"/>
        <v>Nợ HP</v>
      </c>
    </row>
    <row r="1222" spans="1:18" ht="24.75" customHeight="1">
      <c r="A1222" s="54">
        <f t="shared" si="198"/>
        <v>1220</v>
      </c>
      <c r="B1222" s="16" t="str">
        <f t="shared" si="191"/>
        <v>1188</v>
      </c>
      <c r="C1222" s="54">
        <f t="shared" si="199"/>
        <v>1188</v>
      </c>
      <c r="D1222" s="11"/>
      <c r="E1222" s="12"/>
      <c r="F1222" s="13"/>
      <c r="G1222" s="14"/>
      <c r="H1222" s="70"/>
      <c r="I1222" s="71"/>
      <c r="J1222" s="72"/>
      <c r="K1222" s="73" t="str">
        <f t="shared" si="192"/>
        <v/>
      </c>
      <c r="L1222" s="74">
        <f t="shared" si="194"/>
        <v>0</v>
      </c>
      <c r="M1222" s="79"/>
      <c r="N1222" s="59" t="str">
        <f t="shared" si="193"/>
        <v/>
      </c>
      <c r="O1222" s="190" t="str">
        <f t="shared" si="195"/>
        <v>Nợ HP</v>
      </c>
      <c r="P1222" s="62" t="str">
        <f t="shared" si="196"/>
        <v>Nợ HP</v>
      </c>
      <c r="Q1222" s="58">
        <f t="shared" si="200"/>
        <v>1220</v>
      </c>
      <c r="R1222" s="228" t="str">
        <f t="shared" si="197"/>
        <v>Nợ HP</v>
      </c>
    </row>
    <row r="1223" spans="1:18" ht="24.75" customHeight="1">
      <c r="A1223" s="54">
        <f t="shared" si="198"/>
        <v>1221</v>
      </c>
      <c r="B1223" s="16" t="str">
        <f t="shared" si="191"/>
        <v>1189</v>
      </c>
      <c r="C1223" s="54">
        <f t="shared" si="199"/>
        <v>1189</v>
      </c>
      <c r="D1223" s="11"/>
      <c r="E1223" s="12"/>
      <c r="F1223" s="13"/>
      <c r="G1223" s="14"/>
      <c r="H1223" s="70"/>
      <c r="I1223" s="71"/>
      <c r="J1223" s="72"/>
      <c r="K1223" s="73" t="str">
        <f t="shared" si="192"/>
        <v/>
      </c>
      <c r="L1223" s="74">
        <f t="shared" si="194"/>
        <v>0</v>
      </c>
      <c r="M1223" s="79"/>
      <c r="N1223" s="59" t="str">
        <f t="shared" si="193"/>
        <v/>
      </c>
      <c r="O1223" s="190" t="str">
        <f t="shared" si="195"/>
        <v>Nợ HP</v>
      </c>
      <c r="P1223" s="62" t="str">
        <f t="shared" si="196"/>
        <v>Nợ HP</v>
      </c>
      <c r="Q1223" s="58">
        <f t="shared" si="200"/>
        <v>1221</v>
      </c>
      <c r="R1223" s="228" t="str">
        <f t="shared" si="197"/>
        <v>Nợ HP</v>
      </c>
    </row>
    <row r="1224" spans="1:18" ht="24.75" customHeight="1">
      <c r="A1224" s="54">
        <f t="shared" si="198"/>
        <v>1222</v>
      </c>
      <c r="B1224" s="16" t="str">
        <f t="shared" si="191"/>
        <v>1190</v>
      </c>
      <c r="C1224" s="54">
        <f t="shared" si="199"/>
        <v>1190</v>
      </c>
      <c r="D1224" s="11"/>
      <c r="E1224" s="12"/>
      <c r="F1224" s="13"/>
      <c r="G1224" s="14"/>
      <c r="H1224" s="70"/>
      <c r="I1224" s="71"/>
      <c r="J1224" s="72"/>
      <c r="K1224" s="73" t="str">
        <f t="shared" si="192"/>
        <v/>
      </c>
      <c r="L1224" s="74">
        <f t="shared" si="194"/>
        <v>0</v>
      </c>
      <c r="M1224" s="79"/>
      <c r="N1224" s="59" t="str">
        <f t="shared" si="193"/>
        <v/>
      </c>
      <c r="O1224" s="190" t="str">
        <f t="shared" si="195"/>
        <v>Nợ HP</v>
      </c>
      <c r="P1224" s="62" t="str">
        <f t="shared" si="196"/>
        <v>Nợ HP</v>
      </c>
      <c r="Q1224" s="58">
        <f t="shared" si="200"/>
        <v>1222</v>
      </c>
      <c r="R1224" s="228" t="str">
        <f t="shared" si="197"/>
        <v>Nợ HP</v>
      </c>
    </row>
    <row r="1225" spans="1:18" ht="24.75" customHeight="1">
      <c r="A1225" s="54">
        <f t="shared" si="198"/>
        <v>1223</v>
      </c>
      <c r="B1225" s="16" t="str">
        <f t="shared" si="191"/>
        <v>1191</v>
      </c>
      <c r="C1225" s="54">
        <f t="shared" si="199"/>
        <v>1191</v>
      </c>
      <c r="D1225" s="11"/>
      <c r="E1225" s="12"/>
      <c r="F1225" s="13"/>
      <c r="G1225" s="14"/>
      <c r="H1225" s="70"/>
      <c r="I1225" s="71"/>
      <c r="J1225" s="72"/>
      <c r="K1225" s="73" t="str">
        <f t="shared" si="192"/>
        <v/>
      </c>
      <c r="L1225" s="74">
        <f t="shared" si="194"/>
        <v>0</v>
      </c>
      <c r="M1225" s="79"/>
      <c r="N1225" s="59" t="str">
        <f t="shared" si="193"/>
        <v/>
      </c>
      <c r="O1225" s="190" t="str">
        <f t="shared" si="195"/>
        <v>Nợ HP</v>
      </c>
      <c r="P1225" s="62" t="str">
        <f t="shared" si="196"/>
        <v>Nợ HP</v>
      </c>
      <c r="Q1225" s="58">
        <f t="shared" si="200"/>
        <v>1223</v>
      </c>
      <c r="R1225" s="228" t="str">
        <f t="shared" si="197"/>
        <v>Nợ HP</v>
      </c>
    </row>
    <row r="1226" spans="1:18" ht="24.75" customHeight="1">
      <c r="A1226" s="54">
        <f t="shared" si="198"/>
        <v>1224</v>
      </c>
      <c r="B1226" s="16" t="str">
        <f t="shared" ref="B1226:B1289" si="201">J1226&amp;TEXT(C1226,"00")</f>
        <v>1192</v>
      </c>
      <c r="C1226" s="54">
        <f t="shared" si="199"/>
        <v>1192</v>
      </c>
      <c r="D1226" s="11"/>
      <c r="E1226" s="12"/>
      <c r="F1226" s="13"/>
      <c r="G1226" s="14"/>
      <c r="H1226" s="70"/>
      <c r="I1226" s="71"/>
      <c r="J1226" s="72"/>
      <c r="K1226" s="73" t="str">
        <f t="shared" si="192"/>
        <v/>
      </c>
      <c r="L1226" s="74">
        <f t="shared" si="194"/>
        <v>0</v>
      </c>
      <c r="M1226" s="79"/>
      <c r="N1226" s="59" t="str">
        <f t="shared" si="193"/>
        <v/>
      </c>
      <c r="O1226" s="190" t="str">
        <f t="shared" si="195"/>
        <v>Nợ HP</v>
      </c>
      <c r="P1226" s="62" t="str">
        <f t="shared" si="196"/>
        <v>Nợ HP</v>
      </c>
      <c r="Q1226" s="58">
        <f t="shared" si="200"/>
        <v>1224</v>
      </c>
      <c r="R1226" s="228" t="str">
        <f t="shared" si="197"/>
        <v>Nợ HP</v>
      </c>
    </row>
    <row r="1227" spans="1:18" ht="24.75" customHeight="1">
      <c r="A1227" s="54">
        <f t="shared" si="198"/>
        <v>1225</v>
      </c>
      <c r="B1227" s="16" t="str">
        <f t="shared" si="201"/>
        <v>1193</v>
      </c>
      <c r="C1227" s="54">
        <f t="shared" si="199"/>
        <v>1193</v>
      </c>
      <c r="D1227" s="11"/>
      <c r="E1227" s="12"/>
      <c r="F1227" s="13"/>
      <c r="G1227" s="14"/>
      <c r="H1227" s="70"/>
      <c r="I1227" s="71"/>
      <c r="J1227" s="72"/>
      <c r="K1227" s="73" t="str">
        <f t="shared" si="192"/>
        <v/>
      </c>
      <c r="L1227" s="74">
        <f t="shared" si="194"/>
        <v>0</v>
      </c>
      <c r="M1227" s="79"/>
      <c r="N1227" s="59" t="str">
        <f t="shared" si="193"/>
        <v/>
      </c>
      <c r="O1227" s="190" t="str">
        <f t="shared" si="195"/>
        <v>Nợ HP</v>
      </c>
      <c r="P1227" s="62" t="str">
        <f t="shared" si="196"/>
        <v>Nợ HP</v>
      </c>
      <c r="Q1227" s="58">
        <f t="shared" si="200"/>
        <v>1225</v>
      </c>
      <c r="R1227" s="228" t="str">
        <f t="shared" si="197"/>
        <v>Nợ HP</v>
      </c>
    </row>
    <row r="1228" spans="1:18" ht="24.75" customHeight="1">
      <c r="A1228" s="54">
        <f t="shared" si="198"/>
        <v>1226</v>
      </c>
      <c r="B1228" s="16" t="str">
        <f t="shared" si="201"/>
        <v>1194</v>
      </c>
      <c r="C1228" s="54">
        <f t="shared" si="199"/>
        <v>1194</v>
      </c>
      <c r="D1228" s="11"/>
      <c r="E1228" s="12"/>
      <c r="F1228" s="13"/>
      <c r="G1228" s="14"/>
      <c r="H1228" s="70"/>
      <c r="I1228" s="71"/>
      <c r="J1228" s="72"/>
      <c r="K1228" s="73" t="str">
        <f t="shared" si="192"/>
        <v/>
      </c>
      <c r="L1228" s="74">
        <f t="shared" si="194"/>
        <v>0</v>
      </c>
      <c r="M1228" s="79"/>
      <c r="N1228" s="59" t="str">
        <f t="shared" si="193"/>
        <v/>
      </c>
      <c r="O1228" s="190" t="str">
        <f t="shared" si="195"/>
        <v>Nợ HP</v>
      </c>
      <c r="P1228" s="62" t="str">
        <f t="shared" si="196"/>
        <v>Nợ HP</v>
      </c>
      <c r="Q1228" s="58">
        <f t="shared" si="200"/>
        <v>1226</v>
      </c>
      <c r="R1228" s="228" t="str">
        <f t="shared" si="197"/>
        <v>Nợ HP</v>
      </c>
    </row>
    <row r="1229" spans="1:18" ht="24.75" customHeight="1">
      <c r="A1229" s="54">
        <f t="shared" si="198"/>
        <v>1227</v>
      </c>
      <c r="B1229" s="16" t="str">
        <f t="shared" si="201"/>
        <v>1195</v>
      </c>
      <c r="C1229" s="54">
        <f t="shared" si="199"/>
        <v>1195</v>
      </c>
      <c r="D1229" s="11"/>
      <c r="E1229" s="12"/>
      <c r="F1229" s="13"/>
      <c r="G1229" s="14"/>
      <c r="H1229" s="70"/>
      <c r="I1229" s="71"/>
      <c r="J1229" s="72"/>
      <c r="K1229" s="73" t="str">
        <f t="shared" si="192"/>
        <v/>
      </c>
      <c r="L1229" s="74">
        <f t="shared" si="194"/>
        <v>0</v>
      </c>
      <c r="M1229" s="79"/>
      <c r="N1229" s="59" t="str">
        <f t="shared" si="193"/>
        <v/>
      </c>
      <c r="O1229" s="190" t="str">
        <f t="shared" si="195"/>
        <v>Nợ HP</v>
      </c>
      <c r="P1229" s="62" t="str">
        <f t="shared" si="196"/>
        <v>Nợ HP</v>
      </c>
      <c r="Q1229" s="58">
        <f t="shared" si="200"/>
        <v>1227</v>
      </c>
      <c r="R1229" s="228" t="str">
        <f t="shared" si="197"/>
        <v>Nợ HP</v>
      </c>
    </row>
    <row r="1230" spans="1:18" ht="24.75" customHeight="1">
      <c r="A1230" s="54">
        <f t="shared" si="198"/>
        <v>1228</v>
      </c>
      <c r="B1230" s="16" t="str">
        <f t="shared" si="201"/>
        <v>1196</v>
      </c>
      <c r="C1230" s="54">
        <f t="shared" si="199"/>
        <v>1196</v>
      </c>
      <c r="D1230" s="11"/>
      <c r="E1230" s="12"/>
      <c r="F1230" s="13"/>
      <c r="G1230" s="14"/>
      <c r="H1230" s="70"/>
      <c r="I1230" s="71"/>
      <c r="J1230" s="72"/>
      <c r="K1230" s="73" t="str">
        <f t="shared" si="192"/>
        <v/>
      </c>
      <c r="L1230" s="74">
        <f t="shared" si="194"/>
        <v>0</v>
      </c>
      <c r="M1230" s="79"/>
      <c r="N1230" s="59" t="str">
        <f t="shared" si="193"/>
        <v/>
      </c>
      <c r="O1230" s="190" t="str">
        <f t="shared" si="195"/>
        <v>Nợ HP</v>
      </c>
      <c r="P1230" s="62" t="str">
        <f t="shared" si="196"/>
        <v>Nợ HP</v>
      </c>
      <c r="Q1230" s="58">
        <f t="shared" si="200"/>
        <v>1228</v>
      </c>
      <c r="R1230" s="228" t="str">
        <f t="shared" si="197"/>
        <v>Nợ HP</v>
      </c>
    </row>
    <row r="1231" spans="1:18" ht="24.75" customHeight="1">
      <c r="A1231" s="54">
        <f t="shared" si="198"/>
        <v>1229</v>
      </c>
      <c r="B1231" s="16" t="str">
        <f t="shared" si="201"/>
        <v>1197</v>
      </c>
      <c r="C1231" s="54">
        <f t="shared" si="199"/>
        <v>1197</v>
      </c>
      <c r="D1231" s="11"/>
      <c r="E1231" s="12"/>
      <c r="F1231" s="13"/>
      <c r="G1231" s="14"/>
      <c r="H1231" s="70"/>
      <c r="I1231" s="71"/>
      <c r="J1231" s="72"/>
      <c r="K1231" s="73" t="str">
        <f t="shared" si="192"/>
        <v/>
      </c>
      <c r="L1231" s="74">
        <f t="shared" si="194"/>
        <v>0</v>
      </c>
      <c r="M1231" s="79"/>
      <c r="N1231" s="59" t="str">
        <f t="shared" si="193"/>
        <v/>
      </c>
      <c r="O1231" s="190" t="str">
        <f t="shared" si="195"/>
        <v>Nợ HP</v>
      </c>
      <c r="P1231" s="62" t="str">
        <f t="shared" si="196"/>
        <v>Nợ HP</v>
      </c>
      <c r="Q1231" s="58">
        <f t="shared" si="200"/>
        <v>1229</v>
      </c>
      <c r="R1231" s="228" t="str">
        <f t="shared" si="197"/>
        <v>Nợ HP</v>
      </c>
    </row>
    <row r="1232" spans="1:18" ht="24.75" customHeight="1">
      <c r="A1232" s="54">
        <f t="shared" si="198"/>
        <v>1230</v>
      </c>
      <c r="B1232" s="16" t="str">
        <f t="shared" si="201"/>
        <v>1198</v>
      </c>
      <c r="C1232" s="54">
        <f t="shared" si="199"/>
        <v>1198</v>
      </c>
      <c r="D1232" s="11"/>
      <c r="E1232" s="12"/>
      <c r="F1232" s="13"/>
      <c r="G1232" s="14"/>
      <c r="H1232" s="70"/>
      <c r="I1232" s="71"/>
      <c r="J1232" s="72"/>
      <c r="K1232" s="73" t="str">
        <f t="shared" si="192"/>
        <v/>
      </c>
      <c r="L1232" s="74">
        <f t="shared" si="194"/>
        <v>0</v>
      </c>
      <c r="M1232" s="79"/>
      <c r="N1232" s="59" t="str">
        <f t="shared" si="193"/>
        <v/>
      </c>
      <c r="O1232" s="190" t="str">
        <f t="shared" si="195"/>
        <v>Nợ HP</v>
      </c>
      <c r="P1232" s="62" t="str">
        <f t="shared" si="196"/>
        <v>Nợ HP</v>
      </c>
      <c r="Q1232" s="58">
        <f t="shared" si="200"/>
        <v>1230</v>
      </c>
      <c r="R1232" s="228" t="str">
        <f t="shared" si="197"/>
        <v>Nợ HP</v>
      </c>
    </row>
    <row r="1233" spans="1:18" ht="24.75" customHeight="1">
      <c r="A1233" s="54">
        <f t="shared" si="198"/>
        <v>1231</v>
      </c>
      <c r="B1233" s="16" t="str">
        <f t="shared" si="201"/>
        <v>1199</v>
      </c>
      <c r="C1233" s="54">
        <f t="shared" si="199"/>
        <v>1199</v>
      </c>
      <c r="D1233" s="11"/>
      <c r="E1233" s="12"/>
      <c r="F1233" s="13"/>
      <c r="G1233" s="14"/>
      <c r="H1233" s="70"/>
      <c r="I1233" s="71"/>
      <c r="J1233" s="72"/>
      <c r="K1233" s="73" t="str">
        <f t="shared" si="192"/>
        <v/>
      </c>
      <c r="L1233" s="74">
        <f t="shared" si="194"/>
        <v>0</v>
      </c>
      <c r="M1233" s="79"/>
      <c r="N1233" s="59" t="str">
        <f t="shared" si="193"/>
        <v/>
      </c>
      <c r="O1233" s="190" t="str">
        <f t="shared" si="195"/>
        <v>Nợ HP</v>
      </c>
      <c r="P1233" s="62" t="str">
        <f t="shared" si="196"/>
        <v>Nợ HP</v>
      </c>
      <c r="Q1233" s="58">
        <f t="shared" si="200"/>
        <v>1231</v>
      </c>
      <c r="R1233" s="228" t="str">
        <f t="shared" si="197"/>
        <v>Nợ HP</v>
      </c>
    </row>
    <row r="1234" spans="1:18" ht="24.75" customHeight="1">
      <c r="A1234" s="54">
        <f t="shared" si="198"/>
        <v>1232</v>
      </c>
      <c r="B1234" s="16" t="str">
        <f t="shared" si="201"/>
        <v>1200</v>
      </c>
      <c r="C1234" s="54">
        <f t="shared" si="199"/>
        <v>1200</v>
      </c>
      <c r="D1234" s="11"/>
      <c r="E1234" s="12"/>
      <c r="F1234" s="13"/>
      <c r="G1234" s="14"/>
      <c r="H1234" s="70"/>
      <c r="I1234" s="71"/>
      <c r="J1234" s="72"/>
      <c r="K1234" s="73" t="str">
        <f t="shared" si="192"/>
        <v/>
      </c>
      <c r="L1234" s="74">
        <f t="shared" si="194"/>
        <v>0</v>
      </c>
      <c r="M1234" s="79"/>
      <c r="N1234" s="59" t="str">
        <f t="shared" si="193"/>
        <v/>
      </c>
      <c r="O1234" s="190" t="str">
        <f t="shared" si="195"/>
        <v>Nợ HP</v>
      </c>
      <c r="P1234" s="62" t="str">
        <f t="shared" si="196"/>
        <v>Nợ HP</v>
      </c>
      <c r="Q1234" s="58">
        <f t="shared" si="200"/>
        <v>1232</v>
      </c>
      <c r="R1234" s="228" t="str">
        <f t="shared" si="197"/>
        <v>Nợ HP</v>
      </c>
    </row>
    <row r="1235" spans="1:18" ht="24.75" customHeight="1">
      <c r="A1235" s="54">
        <f t="shared" si="198"/>
        <v>1233</v>
      </c>
      <c r="B1235" s="16" t="str">
        <f t="shared" si="201"/>
        <v>1201</v>
      </c>
      <c r="C1235" s="54">
        <f t="shared" si="199"/>
        <v>1201</v>
      </c>
      <c r="D1235" s="11"/>
      <c r="E1235" s="12"/>
      <c r="F1235" s="13"/>
      <c r="G1235" s="14"/>
      <c r="H1235" s="70"/>
      <c r="I1235" s="71"/>
      <c r="J1235" s="72"/>
      <c r="K1235" s="73" t="str">
        <f t="shared" si="192"/>
        <v/>
      </c>
      <c r="L1235" s="74">
        <f t="shared" si="194"/>
        <v>0</v>
      </c>
      <c r="M1235" s="79"/>
      <c r="N1235" s="59" t="str">
        <f t="shared" si="193"/>
        <v/>
      </c>
      <c r="O1235" s="190" t="str">
        <f t="shared" si="195"/>
        <v>Nợ HP</v>
      </c>
      <c r="P1235" s="62" t="str">
        <f t="shared" si="196"/>
        <v>Nợ HP</v>
      </c>
      <c r="Q1235" s="58">
        <f t="shared" si="200"/>
        <v>1233</v>
      </c>
      <c r="R1235" s="228" t="str">
        <f t="shared" si="197"/>
        <v>Nợ HP</v>
      </c>
    </row>
    <row r="1236" spans="1:18" ht="24.75" customHeight="1">
      <c r="A1236" s="54">
        <f t="shared" si="198"/>
        <v>1234</v>
      </c>
      <c r="B1236" s="16" t="str">
        <f t="shared" si="201"/>
        <v>1202</v>
      </c>
      <c r="C1236" s="54">
        <f t="shared" si="199"/>
        <v>1202</v>
      </c>
      <c r="D1236" s="11"/>
      <c r="E1236" s="12"/>
      <c r="F1236" s="13"/>
      <c r="G1236" s="14"/>
      <c r="H1236" s="70"/>
      <c r="I1236" s="71"/>
      <c r="J1236" s="72"/>
      <c r="K1236" s="73" t="str">
        <f t="shared" si="192"/>
        <v/>
      </c>
      <c r="L1236" s="74">
        <f t="shared" si="194"/>
        <v>0</v>
      </c>
      <c r="M1236" s="79"/>
      <c r="N1236" s="59" t="str">
        <f t="shared" si="193"/>
        <v/>
      </c>
      <c r="O1236" s="190" t="str">
        <f t="shared" si="195"/>
        <v>Nợ HP</v>
      </c>
      <c r="P1236" s="62" t="str">
        <f t="shared" si="196"/>
        <v>Nợ HP</v>
      </c>
      <c r="Q1236" s="58">
        <f t="shared" si="200"/>
        <v>1234</v>
      </c>
      <c r="R1236" s="228" t="str">
        <f t="shared" si="197"/>
        <v>Nợ HP</v>
      </c>
    </row>
    <row r="1237" spans="1:18" ht="24.75" customHeight="1">
      <c r="A1237" s="54">
        <f t="shared" si="198"/>
        <v>1235</v>
      </c>
      <c r="B1237" s="16" t="str">
        <f t="shared" si="201"/>
        <v>1203</v>
      </c>
      <c r="C1237" s="54">
        <f t="shared" si="199"/>
        <v>1203</v>
      </c>
      <c r="D1237" s="11"/>
      <c r="E1237" s="12"/>
      <c r="F1237" s="13"/>
      <c r="G1237" s="14"/>
      <c r="H1237" s="70"/>
      <c r="I1237" s="71"/>
      <c r="J1237" s="72"/>
      <c r="K1237" s="73" t="str">
        <f t="shared" si="192"/>
        <v/>
      </c>
      <c r="L1237" s="74">
        <f t="shared" si="194"/>
        <v>0</v>
      </c>
      <c r="M1237" s="79"/>
      <c r="N1237" s="59" t="str">
        <f t="shared" si="193"/>
        <v/>
      </c>
      <c r="O1237" s="190" t="str">
        <f t="shared" si="195"/>
        <v>Nợ HP</v>
      </c>
      <c r="P1237" s="62" t="str">
        <f t="shared" si="196"/>
        <v>Nợ HP</v>
      </c>
      <c r="Q1237" s="58">
        <f t="shared" si="200"/>
        <v>1235</v>
      </c>
      <c r="R1237" s="228" t="str">
        <f t="shared" si="197"/>
        <v>Nợ HP</v>
      </c>
    </row>
    <row r="1238" spans="1:18" ht="24.75" customHeight="1">
      <c r="A1238" s="54">
        <f t="shared" si="198"/>
        <v>1236</v>
      </c>
      <c r="B1238" s="16" t="str">
        <f t="shared" si="201"/>
        <v>1204</v>
      </c>
      <c r="C1238" s="54">
        <f t="shared" si="199"/>
        <v>1204</v>
      </c>
      <c r="D1238" s="11"/>
      <c r="E1238" s="12"/>
      <c r="F1238" s="13"/>
      <c r="G1238" s="14"/>
      <c r="H1238" s="70"/>
      <c r="I1238" s="71"/>
      <c r="J1238" s="72"/>
      <c r="K1238" s="73" t="str">
        <f t="shared" si="192"/>
        <v/>
      </c>
      <c r="L1238" s="74">
        <f t="shared" si="194"/>
        <v>0</v>
      </c>
      <c r="M1238" s="79"/>
      <c r="N1238" s="59" t="str">
        <f t="shared" si="193"/>
        <v/>
      </c>
      <c r="O1238" s="190" t="str">
        <f t="shared" si="195"/>
        <v>Nợ HP</v>
      </c>
      <c r="P1238" s="62" t="str">
        <f t="shared" si="196"/>
        <v>Nợ HP</v>
      </c>
      <c r="Q1238" s="58">
        <f t="shared" si="200"/>
        <v>1236</v>
      </c>
      <c r="R1238" s="228" t="str">
        <f t="shared" si="197"/>
        <v>Nợ HP</v>
      </c>
    </row>
    <row r="1239" spans="1:18" ht="24.75" customHeight="1">
      <c r="A1239" s="54">
        <f t="shared" si="198"/>
        <v>1237</v>
      </c>
      <c r="B1239" s="16" t="str">
        <f t="shared" si="201"/>
        <v>1205</v>
      </c>
      <c r="C1239" s="54">
        <f t="shared" si="199"/>
        <v>1205</v>
      </c>
      <c r="D1239" s="11"/>
      <c r="E1239" s="12"/>
      <c r="F1239" s="13"/>
      <c r="G1239" s="14"/>
      <c r="H1239" s="70"/>
      <c r="I1239" s="71"/>
      <c r="J1239" s="72"/>
      <c r="K1239" s="73" t="str">
        <f t="shared" si="192"/>
        <v/>
      </c>
      <c r="L1239" s="74">
        <f t="shared" si="194"/>
        <v>0</v>
      </c>
      <c r="M1239" s="79"/>
      <c r="N1239" s="59" t="str">
        <f t="shared" si="193"/>
        <v/>
      </c>
      <c r="O1239" s="190" t="str">
        <f t="shared" si="195"/>
        <v>Nợ HP</v>
      </c>
      <c r="P1239" s="62" t="str">
        <f t="shared" si="196"/>
        <v>Nợ HP</v>
      </c>
      <c r="Q1239" s="58">
        <f t="shared" si="200"/>
        <v>1237</v>
      </c>
      <c r="R1239" s="228" t="str">
        <f t="shared" si="197"/>
        <v>Nợ HP</v>
      </c>
    </row>
    <row r="1240" spans="1:18" ht="24.75" customHeight="1">
      <c r="A1240" s="54">
        <f t="shared" si="198"/>
        <v>1238</v>
      </c>
      <c r="B1240" s="16" t="str">
        <f t="shared" si="201"/>
        <v>1206</v>
      </c>
      <c r="C1240" s="54">
        <f t="shared" si="199"/>
        <v>1206</v>
      </c>
      <c r="D1240" s="11"/>
      <c r="E1240" s="12"/>
      <c r="F1240" s="13"/>
      <c r="G1240" s="14"/>
      <c r="H1240" s="70"/>
      <c r="I1240" s="71"/>
      <c r="J1240" s="72"/>
      <c r="K1240" s="73" t="str">
        <f t="shared" si="192"/>
        <v/>
      </c>
      <c r="L1240" s="74">
        <f t="shared" si="194"/>
        <v>0</v>
      </c>
      <c r="M1240" s="79"/>
      <c r="N1240" s="59" t="str">
        <f t="shared" si="193"/>
        <v/>
      </c>
      <c r="O1240" s="190" t="str">
        <f t="shared" si="195"/>
        <v>Nợ HP</v>
      </c>
      <c r="P1240" s="62" t="str">
        <f t="shared" si="196"/>
        <v>Nợ HP</v>
      </c>
      <c r="Q1240" s="58">
        <f t="shared" si="200"/>
        <v>1238</v>
      </c>
      <c r="R1240" s="228" t="str">
        <f t="shared" si="197"/>
        <v>Nợ HP</v>
      </c>
    </row>
    <row r="1241" spans="1:18" ht="24.75" customHeight="1">
      <c r="A1241" s="54">
        <f t="shared" si="198"/>
        <v>1239</v>
      </c>
      <c r="B1241" s="16" t="str">
        <f t="shared" si="201"/>
        <v>1207</v>
      </c>
      <c r="C1241" s="54">
        <f t="shared" si="199"/>
        <v>1207</v>
      </c>
      <c r="D1241" s="11"/>
      <c r="E1241" s="12"/>
      <c r="F1241" s="13"/>
      <c r="G1241" s="14"/>
      <c r="H1241" s="70"/>
      <c r="I1241" s="71"/>
      <c r="J1241" s="72"/>
      <c r="K1241" s="73" t="str">
        <f t="shared" ref="K1241:K1304" si="202">I1241&amp;J1241</f>
        <v/>
      </c>
      <c r="L1241" s="74">
        <f t="shared" si="194"/>
        <v>0</v>
      </c>
      <c r="M1241" s="79"/>
      <c r="N1241" s="59" t="str">
        <f t="shared" ref="N1241:N1304" si="203">IF(M1241&lt;&gt;0,"Học Ghép","")</f>
        <v/>
      </c>
      <c r="O1241" s="190" t="str">
        <f t="shared" si="195"/>
        <v>Nợ HP</v>
      </c>
      <c r="P1241" s="62" t="str">
        <f t="shared" si="196"/>
        <v>Nợ HP</v>
      </c>
      <c r="Q1241" s="58">
        <f t="shared" si="200"/>
        <v>1239</v>
      </c>
      <c r="R1241" s="228" t="str">
        <f t="shared" si="197"/>
        <v>Nợ HP</v>
      </c>
    </row>
    <row r="1242" spans="1:18" ht="24.75" customHeight="1">
      <c r="A1242" s="54">
        <f t="shared" si="198"/>
        <v>1240</v>
      </c>
      <c r="B1242" s="16" t="str">
        <f t="shared" si="201"/>
        <v>1208</v>
      </c>
      <c r="C1242" s="54">
        <f t="shared" si="199"/>
        <v>1208</v>
      </c>
      <c r="D1242" s="11"/>
      <c r="E1242" s="12"/>
      <c r="F1242" s="13"/>
      <c r="G1242" s="14"/>
      <c r="H1242" s="70"/>
      <c r="I1242" s="71"/>
      <c r="J1242" s="72"/>
      <c r="K1242" s="73" t="str">
        <f t="shared" si="202"/>
        <v/>
      </c>
      <c r="L1242" s="74">
        <f t="shared" si="194"/>
        <v>0</v>
      </c>
      <c r="M1242" s="79"/>
      <c r="N1242" s="59" t="str">
        <f t="shared" si="203"/>
        <v/>
      </c>
      <c r="O1242" s="190" t="str">
        <f t="shared" si="195"/>
        <v>Nợ HP</v>
      </c>
      <c r="P1242" s="62" t="str">
        <f t="shared" si="196"/>
        <v>Nợ HP</v>
      </c>
      <c r="Q1242" s="58">
        <f t="shared" si="200"/>
        <v>1240</v>
      </c>
      <c r="R1242" s="228" t="str">
        <f t="shared" si="197"/>
        <v>Nợ HP</v>
      </c>
    </row>
    <row r="1243" spans="1:18" ht="24.75" customHeight="1">
      <c r="A1243" s="54">
        <f t="shared" si="198"/>
        <v>1241</v>
      </c>
      <c r="B1243" s="16" t="str">
        <f t="shared" si="201"/>
        <v>1209</v>
      </c>
      <c r="C1243" s="54">
        <f t="shared" si="199"/>
        <v>1209</v>
      </c>
      <c r="D1243" s="11"/>
      <c r="E1243" s="12"/>
      <c r="F1243" s="13"/>
      <c r="G1243" s="14"/>
      <c r="H1243" s="70"/>
      <c r="I1243" s="71"/>
      <c r="J1243" s="72"/>
      <c r="K1243" s="73" t="str">
        <f t="shared" si="202"/>
        <v/>
      </c>
      <c r="L1243" s="74">
        <f t="shared" si="194"/>
        <v>0</v>
      </c>
      <c r="M1243" s="79"/>
      <c r="N1243" s="59" t="str">
        <f t="shared" si="203"/>
        <v/>
      </c>
      <c r="O1243" s="190" t="str">
        <f t="shared" si="195"/>
        <v>Nợ HP</v>
      </c>
      <c r="P1243" s="62" t="str">
        <f t="shared" si="196"/>
        <v>Nợ HP</v>
      </c>
      <c r="Q1243" s="58">
        <f t="shared" si="200"/>
        <v>1241</v>
      </c>
      <c r="R1243" s="228" t="str">
        <f t="shared" si="197"/>
        <v>Nợ HP</v>
      </c>
    </row>
    <row r="1244" spans="1:18" ht="24.75" customHeight="1">
      <c r="A1244" s="54">
        <f t="shared" si="198"/>
        <v>1242</v>
      </c>
      <c r="B1244" s="16" t="str">
        <f t="shared" si="201"/>
        <v>1210</v>
      </c>
      <c r="C1244" s="54">
        <f t="shared" si="199"/>
        <v>1210</v>
      </c>
      <c r="D1244" s="11"/>
      <c r="E1244" s="12"/>
      <c r="F1244" s="13"/>
      <c r="G1244" s="14"/>
      <c r="H1244" s="70"/>
      <c r="I1244" s="71"/>
      <c r="J1244" s="72"/>
      <c r="K1244" s="73" t="str">
        <f t="shared" si="202"/>
        <v/>
      </c>
      <c r="L1244" s="74">
        <f t="shared" si="194"/>
        <v>0</v>
      </c>
      <c r="M1244" s="79"/>
      <c r="N1244" s="59" t="str">
        <f t="shared" si="203"/>
        <v/>
      </c>
      <c r="O1244" s="190" t="str">
        <f t="shared" si="195"/>
        <v>Nợ HP</v>
      </c>
      <c r="P1244" s="62" t="str">
        <f t="shared" si="196"/>
        <v>Nợ HP</v>
      </c>
      <c r="Q1244" s="58">
        <f t="shared" si="200"/>
        <v>1242</v>
      </c>
      <c r="R1244" s="228" t="str">
        <f t="shared" si="197"/>
        <v>Nợ HP</v>
      </c>
    </row>
    <row r="1245" spans="1:18" ht="24.75" customHeight="1">
      <c r="A1245" s="54">
        <f t="shared" si="198"/>
        <v>1243</v>
      </c>
      <c r="B1245" s="16" t="str">
        <f t="shared" si="201"/>
        <v>1211</v>
      </c>
      <c r="C1245" s="54">
        <f t="shared" si="199"/>
        <v>1211</v>
      </c>
      <c r="D1245" s="11"/>
      <c r="E1245" s="12"/>
      <c r="F1245" s="13"/>
      <c r="G1245" s="14"/>
      <c r="H1245" s="70"/>
      <c r="I1245" s="71"/>
      <c r="J1245" s="72"/>
      <c r="K1245" s="73" t="str">
        <f t="shared" si="202"/>
        <v/>
      </c>
      <c r="L1245" s="74">
        <f t="shared" si="194"/>
        <v>0</v>
      </c>
      <c r="M1245" s="79"/>
      <c r="N1245" s="59" t="str">
        <f t="shared" si="203"/>
        <v/>
      </c>
      <c r="O1245" s="190" t="str">
        <f t="shared" si="195"/>
        <v>Nợ HP</v>
      </c>
      <c r="P1245" s="62" t="str">
        <f t="shared" si="196"/>
        <v>Nợ HP</v>
      </c>
      <c r="Q1245" s="58">
        <f t="shared" si="200"/>
        <v>1243</v>
      </c>
      <c r="R1245" s="228" t="str">
        <f t="shared" si="197"/>
        <v>Nợ HP</v>
      </c>
    </row>
    <row r="1246" spans="1:18" ht="24.75" customHeight="1">
      <c r="A1246" s="54">
        <f t="shared" si="198"/>
        <v>1244</v>
      </c>
      <c r="B1246" s="16" t="str">
        <f t="shared" si="201"/>
        <v>1212</v>
      </c>
      <c r="C1246" s="54">
        <f t="shared" si="199"/>
        <v>1212</v>
      </c>
      <c r="D1246" s="11"/>
      <c r="E1246" s="12"/>
      <c r="F1246" s="13"/>
      <c r="G1246" s="14"/>
      <c r="H1246" s="70"/>
      <c r="I1246" s="71"/>
      <c r="J1246" s="72"/>
      <c r="K1246" s="73" t="str">
        <f t="shared" si="202"/>
        <v/>
      </c>
      <c r="L1246" s="74">
        <f t="shared" si="194"/>
        <v>0</v>
      </c>
      <c r="M1246" s="79"/>
      <c r="N1246" s="59" t="str">
        <f t="shared" si="203"/>
        <v/>
      </c>
      <c r="O1246" s="190" t="str">
        <f t="shared" si="195"/>
        <v>Nợ HP</v>
      </c>
      <c r="P1246" s="62" t="str">
        <f t="shared" si="196"/>
        <v>Nợ HP</v>
      </c>
      <c r="Q1246" s="58">
        <f t="shared" si="200"/>
        <v>1244</v>
      </c>
      <c r="R1246" s="228" t="str">
        <f t="shared" si="197"/>
        <v>Nợ HP</v>
      </c>
    </row>
    <row r="1247" spans="1:18" ht="24.75" customHeight="1">
      <c r="A1247" s="54">
        <f t="shared" si="198"/>
        <v>1245</v>
      </c>
      <c r="B1247" s="16" t="str">
        <f t="shared" si="201"/>
        <v>1213</v>
      </c>
      <c r="C1247" s="54">
        <f t="shared" si="199"/>
        <v>1213</v>
      </c>
      <c r="D1247" s="11"/>
      <c r="E1247" s="12"/>
      <c r="F1247" s="13"/>
      <c r="G1247" s="14"/>
      <c r="H1247" s="70"/>
      <c r="I1247" s="71"/>
      <c r="J1247" s="72"/>
      <c r="K1247" s="73" t="str">
        <f t="shared" si="202"/>
        <v/>
      </c>
      <c r="L1247" s="74">
        <f t="shared" si="194"/>
        <v>0</v>
      </c>
      <c r="M1247" s="79"/>
      <c r="N1247" s="59" t="str">
        <f t="shared" si="203"/>
        <v/>
      </c>
      <c r="O1247" s="190" t="str">
        <f t="shared" si="195"/>
        <v>Nợ HP</v>
      </c>
      <c r="P1247" s="62" t="str">
        <f t="shared" si="196"/>
        <v>Nợ HP</v>
      </c>
      <c r="Q1247" s="58">
        <f t="shared" si="200"/>
        <v>1245</v>
      </c>
      <c r="R1247" s="228" t="str">
        <f t="shared" si="197"/>
        <v>Nợ HP</v>
      </c>
    </row>
    <row r="1248" spans="1:18" ht="24.75" customHeight="1">
      <c r="A1248" s="54">
        <f t="shared" si="198"/>
        <v>1246</v>
      </c>
      <c r="B1248" s="16" t="str">
        <f t="shared" si="201"/>
        <v>1214</v>
      </c>
      <c r="C1248" s="54">
        <f t="shared" si="199"/>
        <v>1214</v>
      </c>
      <c r="D1248" s="11"/>
      <c r="E1248" s="12"/>
      <c r="F1248" s="13"/>
      <c r="G1248" s="14"/>
      <c r="H1248" s="70"/>
      <c r="I1248" s="71"/>
      <c r="J1248" s="72"/>
      <c r="K1248" s="73" t="str">
        <f t="shared" si="202"/>
        <v/>
      </c>
      <c r="L1248" s="74">
        <f t="shared" si="194"/>
        <v>0</v>
      </c>
      <c r="M1248" s="79"/>
      <c r="N1248" s="59" t="str">
        <f t="shared" si="203"/>
        <v/>
      </c>
      <c r="O1248" s="190" t="str">
        <f t="shared" si="195"/>
        <v>Nợ HP</v>
      </c>
      <c r="P1248" s="62" t="str">
        <f t="shared" si="196"/>
        <v>Nợ HP</v>
      </c>
      <c r="Q1248" s="58">
        <f t="shared" si="200"/>
        <v>1246</v>
      </c>
      <c r="R1248" s="228" t="str">
        <f t="shared" si="197"/>
        <v>Nợ HP</v>
      </c>
    </row>
    <row r="1249" spans="1:18" ht="24.75" customHeight="1">
      <c r="A1249" s="54">
        <f t="shared" si="198"/>
        <v>1247</v>
      </c>
      <c r="B1249" s="16" t="str">
        <f t="shared" si="201"/>
        <v>1215</v>
      </c>
      <c r="C1249" s="54">
        <f t="shared" si="199"/>
        <v>1215</v>
      </c>
      <c r="D1249" s="11"/>
      <c r="E1249" s="12"/>
      <c r="F1249" s="13"/>
      <c r="G1249" s="14"/>
      <c r="H1249" s="70"/>
      <c r="I1249" s="71"/>
      <c r="J1249" s="72"/>
      <c r="K1249" s="73" t="str">
        <f t="shared" si="202"/>
        <v/>
      </c>
      <c r="L1249" s="74">
        <f t="shared" si="194"/>
        <v>0</v>
      </c>
      <c r="M1249" s="79"/>
      <c r="N1249" s="59" t="str">
        <f t="shared" si="203"/>
        <v/>
      </c>
      <c r="O1249" s="190" t="str">
        <f t="shared" si="195"/>
        <v>Nợ HP</v>
      </c>
      <c r="P1249" s="62" t="str">
        <f t="shared" si="196"/>
        <v>Nợ HP</v>
      </c>
      <c r="Q1249" s="58">
        <f t="shared" si="200"/>
        <v>1247</v>
      </c>
      <c r="R1249" s="228" t="str">
        <f t="shared" si="197"/>
        <v>Nợ HP</v>
      </c>
    </row>
    <row r="1250" spans="1:18" ht="24.75" customHeight="1">
      <c r="A1250" s="54">
        <f t="shared" si="198"/>
        <v>1248</v>
      </c>
      <c r="B1250" s="16" t="str">
        <f t="shared" si="201"/>
        <v>1216</v>
      </c>
      <c r="C1250" s="54">
        <f t="shared" si="199"/>
        <v>1216</v>
      </c>
      <c r="D1250" s="11"/>
      <c r="E1250" s="12"/>
      <c r="F1250" s="13"/>
      <c r="G1250" s="14"/>
      <c r="H1250" s="70"/>
      <c r="I1250" s="71"/>
      <c r="J1250" s="72"/>
      <c r="K1250" s="73" t="str">
        <f t="shared" si="202"/>
        <v/>
      </c>
      <c r="L1250" s="74">
        <f t="shared" si="194"/>
        <v>0</v>
      </c>
      <c r="M1250" s="79"/>
      <c r="N1250" s="59" t="str">
        <f t="shared" si="203"/>
        <v/>
      </c>
      <c r="O1250" s="190" t="str">
        <f t="shared" si="195"/>
        <v>Nợ HP</v>
      </c>
      <c r="P1250" s="62" t="str">
        <f t="shared" si="196"/>
        <v>Nợ HP</v>
      </c>
      <c r="Q1250" s="58">
        <f t="shared" si="200"/>
        <v>1248</v>
      </c>
      <c r="R1250" s="228" t="str">
        <f t="shared" si="197"/>
        <v>Nợ HP</v>
      </c>
    </row>
    <row r="1251" spans="1:18" ht="24.75" customHeight="1">
      <c r="A1251" s="54">
        <f t="shared" si="198"/>
        <v>1249</v>
      </c>
      <c r="B1251" s="16" t="str">
        <f t="shared" si="201"/>
        <v>1217</v>
      </c>
      <c r="C1251" s="54">
        <f t="shared" si="199"/>
        <v>1217</v>
      </c>
      <c r="D1251" s="11"/>
      <c r="E1251" s="12"/>
      <c r="F1251" s="13"/>
      <c r="G1251" s="14"/>
      <c r="H1251" s="70"/>
      <c r="I1251" s="71"/>
      <c r="J1251" s="72"/>
      <c r="K1251" s="73" t="str">
        <f t="shared" si="202"/>
        <v/>
      </c>
      <c r="L1251" s="74">
        <f t="shared" si="194"/>
        <v>0</v>
      </c>
      <c r="M1251" s="79"/>
      <c r="N1251" s="59" t="str">
        <f t="shared" si="203"/>
        <v/>
      </c>
      <c r="O1251" s="190" t="str">
        <f t="shared" si="195"/>
        <v>Nợ HP</v>
      </c>
      <c r="P1251" s="62" t="str">
        <f t="shared" si="196"/>
        <v>Nợ HP</v>
      </c>
      <c r="Q1251" s="58">
        <f t="shared" si="200"/>
        <v>1249</v>
      </c>
      <c r="R1251" s="228" t="str">
        <f t="shared" si="197"/>
        <v>Nợ HP</v>
      </c>
    </row>
    <row r="1252" spans="1:18" ht="24.75" customHeight="1">
      <c r="A1252" s="54">
        <f t="shared" si="198"/>
        <v>1250</v>
      </c>
      <c r="B1252" s="16" t="str">
        <f t="shared" si="201"/>
        <v>1218</v>
      </c>
      <c r="C1252" s="54">
        <f t="shared" si="199"/>
        <v>1218</v>
      </c>
      <c r="D1252" s="11"/>
      <c r="E1252" s="12"/>
      <c r="F1252" s="13"/>
      <c r="G1252" s="14"/>
      <c r="H1252" s="70"/>
      <c r="I1252" s="71"/>
      <c r="J1252" s="72"/>
      <c r="K1252" s="73" t="str">
        <f t="shared" si="202"/>
        <v/>
      </c>
      <c r="L1252" s="74">
        <f t="shared" si="194"/>
        <v>0</v>
      </c>
      <c r="M1252" s="79"/>
      <c r="N1252" s="59" t="str">
        <f t="shared" si="203"/>
        <v/>
      </c>
      <c r="O1252" s="190" t="str">
        <f t="shared" si="195"/>
        <v>Nợ HP</v>
      </c>
      <c r="P1252" s="62" t="str">
        <f t="shared" si="196"/>
        <v>Nợ HP</v>
      </c>
      <c r="Q1252" s="58">
        <f t="shared" si="200"/>
        <v>1250</v>
      </c>
      <c r="R1252" s="228" t="str">
        <f t="shared" si="197"/>
        <v>Nợ HP</v>
      </c>
    </row>
    <row r="1253" spans="1:18" ht="24.75" customHeight="1">
      <c r="A1253" s="54">
        <f t="shared" si="198"/>
        <v>1251</v>
      </c>
      <c r="B1253" s="16" t="str">
        <f t="shared" si="201"/>
        <v>1219</v>
      </c>
      <c r="C1253" s="54">
        <f t="shared" si="199"/>
        <v>1219</v>
      </c>
      <c r="D1253" s="11"/>
      <c r="E1253" s="12"/>
      <c r="F1253" s="13"/>
      <c r="G1253" s="14"/>
      <c r="H1253" s="70"/>
      <c r="I1253" s="71"/>
      <c r="J1253" s="72"/>
      <c r="K1253" s="73" t="str">
        <f t="shared" si="202"/>
        <v/>
      </c>
      <c r="L1253" s="74">
        <f t="shared" si="194"/>
        <v>0</v>
      </c>
      <c r="M1253" s="79"/>
      <c r="N1253" s="59" t="str">
        <f t="shared" si="203"/>
        <v/>
      </c>
      <c r="O1253" s="190" t="str">
        <f t="shared" si="195"/>
        <v>Nợ HP</v>
      </c>
      <c r="P1253" s="62" t="str">
        <f t="shared" si="196"/>
        <v>Nợ HP</v>
      </c>
      <c r="Q1253" s="58">
        <f t="shared" si="200"/>
        <v>1251</v>
      </c>
      <c r="R1253" s="228" t="str">
        <f t="shared" si="197"/>
        <v>Nợ HP</v>
      </c>
    </row>
    <row r="1254" spans="1:18" ht="24.75" customHeight="1">
      <c r="A1254" s="54">
        <f t="shared" si="198"/>
        <v>1252</v>
      </c>
      <c r="B1254" s="16" t="str">
        <f t="shared" si="201"/>
        <v>1220</v>
      </c>
      <c r="C1254" s="54">
        <f t="shared" si="199"/>
        <v>1220</v>
      </c>
      <c r="D1254" s="11"/>
      <c r="E1254" s="12"/>
      <c r="F1254" s="13"/>
      <c r="G1254" s="14"/>
      <c r="H1254" s="70"/>
      <c r="I1254" s="71"/>
      <c r="J1254" s="72"/>
      <c r="K1254" s="73" t="str">
        <f t="shared" si="202"/>
        <v/>
      </c>
      <c r="L1254" s="74">
        <f t="shared" si="194"/>
        <v>0</v>
      </c>
      <c r="M1254" s="79"/>
      <c r="N1254" s="59" t="str">
        <f t="shared" si="203"/>
        <v/>
      </c>
      <c r="O1254" s="190" t="str">
        <f t="shared" si="195"/>
        <v>Nợ HP</v>
      </c>
      <c r="P1254" s="62" t="str">
        <f t="shared" si="196"/>
        <v>Nợ HP</v>
      </c>
      <c r="Q1254" s="58">
        <f t="shared" si="200"/>
        <v>1252</v>
      </c>
      <c r="R1254" s="228" t="str">
        <f t="shared" si="197"/>
        <v>Nợ HP</v>
      </c>
    </row>
    <row r="1255" spans="1:18" ht="24.75" customHeight="1">
      <c r="A1255" s="54">
        <f t="shared" si="198"/>
        <v>1253</v>
      </c>
      <c r="B1255" s="16" t="str">
        <f t="shared" si="201"/>
        <v>1221</v>
      </c>
      <c r="C1255" s="54">
        <f t="shared" si="199"/>
        <v>1221</v>
      </c>
      <c r="D1255" s="11"/>
      <c r="E1255" s="12"/>
      <c r="F1255" s="13"/>
      <c r="G1255" s="14"/>
      <c r="H1255" s="70"/>
      <c r="I1255" s="71"/>
      <c r="J1255" s="72"/>
      <c r="K1255" s="73" t="str">
        <f t="shared" si="202"/>
        <v/>
      </c>
      <c r="L1255" s="74">
        <f t="shared" si="194"/>
        <v>0</v>
      </c>
      <c r="M1255" s="79"/>
      <c r="N1255" s="59" t="str">
        <f t="shared" si="203"/>
        <v/>
      </c>
      <c r="O1255" s="190" t="str">
        <f t="shared" si="195"/>
        <v>Nợ HP</v>
      </c>
      <c r="P1255" s="62" t="str">
        <f t="shared" si="196"/>
        <v>Nợ HP</v>
      </c>
      <c r="Q1255" s="58">
        <f t="shared" si="200"/>
        <v>1253</v>
      </c>
      <c r="R1255" s="228" t="str">
        <f t="shared" si="197"/>
        <v>Nợ HP</v>
      </c>
    </row>
    <row r="1256" spans="1:18" ht="24.75" customHeight="1">
      <c r="A1256" s="54">
        <f t="shared" si="198"/>
        <v>1254</v>
      </c>
      <c r="B1256" s="16" t="str">
        <f t="shared" si="201"/>
        <v>1222</v>
      </c>
      <c r="C1256" s="54">
        <f t="shared" si="199"/>
        <v>1222</v>
      </c>
      <c r="D1256" s="11"/>
      <c r="E1256" s="12"/>
      <c r="F1256" s="13"/>
      <c r="G1256" s="14"/>
      <c r="H1256" s="70"/>
      <c r="I1256" s="71"/>
      <c r="J1256" s="72"/>
      <c r="K1256" s="73" t="str">
        <f t="shared" si="202"/>
        <v/>
      </c>
      <c r="L1256" s="74">
        <f t="shared" si="194"/>
        <v>0</v>
      </c>
      <c r="M1256" s="79"/>
      <c r="N1256" s="59" t="str">
        <f t="shared" si="203"/>
        <v/>
      </c>
      <c r="O1256" s="190" t="str">
        <f t="shared" si="195"/>
        <v>Nợ HP</v>
      </c>
      <c r="P1256" s="62" t="str">
        <f t="shared" si="196"/>
        <v>Nợ HP</v>
      </c>
      <c r="Q1256" s="58">
        <f t="shared" si="200"/>
        <v>1254</v>
      </c>
      <c r="R1256" s="228" t="str">
        <f t="shared" si="197"/>
        <v>Nợ HP</v>
      </c>
    </row>
    <row r="1257" spans="1:18" ht="24.75" customHeight="1">
      <c r="A1257" s="54">
        <f t="shared" si="198"/>
        <v>1255</v>
      </c>
      <c r="B1257" s="16" t="str">
        <f t="shared" si="201"/>
        <v>1223</v>
      </c>
      <c r="C1257" s="54">
        <f t="shared" si="199"/>
        <v>1223</v>
      </c>
      <c r="D1257" s="11"/>
      <c r="E1257" s="12"/>
      <c r="F1257" s="13"/>
      <c r="G1257" s="14"/>
      <c r="H1257" s="70"/>
      <c r="I1257" s="71"/>
      <c r="J1257" s="72"/>
      <c r="K1257" s="73" t="str">
        <f t="shared" si="202"/>
        <v/>
      </c>
      <c r="L1257" s="74">
        <f t="shared" si="194"/>
        <v>0</v>
      </c>
      <c r="M1257" s="79"/>
      <c r="N1257" s="59" t="str">
        <f t="shared" si="203"/>
        <v/>
      </c>
      <c r="O1257" s="190" t="str">
        <f t="shared" si="195"/>
        <v>Nợ HP</v>
      </c>
      <c r="P1257" s="62" t="str">
        <f t="shared" si="196"/>
        <v>Nợ HP</v>
      </c>
      <c r="Q1257" s="58">
        <f t="shared" si="200"/>
        <v>1255</v>
      </c>
      <c r="R1257" s="228" t="str">
        <f t="shared" si="197"/>
        <v>Nợ HP</v>
      </c>
    </row>
    <row r="1258" spans="1:18" ht="24.75" customHeight="1">
      <c r="A1258" s="54">
        <f t="shared" si="198"/>
        <v>1256</v>
      </c>
      <c r="B1258" s="16" t="str">
        <f t="shared" si="201"/>
        <v>1224</v>
      </c>
      <c r="C1258" s="54">
        <f t="shared" si="199"/>
        <v>1224</v>
      </c>
      <c r="D1258" s="11"/>
      <c r="E1258" s="12"/>
      <c r="F1258" s="13"/>
      <c r="G1258" s="14"/>
      <c r="H1258" s="70"/>
      <c r="I1258" s="71"/>
      <c r="J1258" s="72"/>
      <c r="K1258" s="73" t="str">
        <f t="shared" si="202"/>
        <v/>
      </c>
      <c r="L1258" s="74">
        <f t="shared" si="194"/>
        <v>0</v>
      </c>
      <c r="M1258" s="79"/>
      <c r="N1258" s="59" t="str">
        <f t="shared" si="203"/>
        <v/>
      </c>
      <c r="O1258" s="190" t="str">
        <f t="shared" si="195"/>
        <v>Nợ HP</v>
      </c>
      <c r="P1258" s="62" t="str">
        <f t="shared" si="196"/>
        <v>Nợ HP</v>
      </c>
      <c r="Q1258" s="58">
        <f t="shared" si="200"/>
        <v>1256</v>
      </c>
      <c r="R1258" s="228" t="str">
        <f t="shared" si="197"/>
        <v>Nợ HP</v>
      </c>
    </row>
    <row r="1259" spans="1:18" ht="24.75" customHeight="1">
      <c r="A1259" s="54">
        <f t="shared" si="198"/>
        <v>1257</v>
      </c>
      <c r="B1259" s="16" t="str">
        <f t="shared" si="201"/>
        <v>1225</v>
      </c>
      <c r="C1259" s="54">
        <f t="shared" si="199"/>
        <v>1225</v>
      </c>
      <c r="D1259" s="11"/>
      <c r="E1259" s="12"/>
      <c r="F1259" s="13"/>
      <c r="G1259" s="14"/>
      <c r="H1259" s="70"/>
      <c r="I1259" s="71"/>
      <c r="J1259" s="72"/>
      <c r="K1259" s="73" t="str">
        <f t="shared" si="202"/>
        <v/>
      </c>
      <c r="L1259" s="74">
        <f t="shared" si="194"/>
        <v>0</v>
      </c>
      <c r="M1259" s="79"/>
      <c r="N1259" s="59" t="str">
        <f t="shared" si="203"/>
        <v/>
      </c>
      <c r="O1259" s="190" t="str">
        <f t="shared" si="195"/>
        <v>Nợ HP</v>
      </c>
      <c r="P1259" s="62" t="str">
        <f t="shared" si="196"/>
        <v>Nợ HP</v>
      </c>
      <c r="Q1259" s="58">
        <f t="shared" si="200"/>
        <v>1257</v>
      </c>
      <c r="R1259" s="228" t="str">
        <f t="shared" si="197"/>
        <v>Nợ HP</v>
      </c>
    </row>
    <row r="1260" spans="1:18" ht="24.75" customHeight="1">
      <c r="A1260" s="54">
        <f t="shared" si="198"/>
        <v>1258</v>
      </c>
      <c r="B1260" s="16" t="str">
        <f t="shared" si="201"/>
        <v>1226</v>
      </c>
      <c r="C1260" s="54">
        <f t="shared" si="199"/>
        <v>1226</v>
      </c>
      <c r="D1260" s="11"/>
      <c r="E1260" s="12"/>
      <c r="F1260" s="13"/>
      <c r="G1260" s="14"/>
      <c r="H1260" s="70"/>
      <c r="I1260" s="71"/>
      <c r="J1260" s="72"/>
      <c r="K1260" s="73" t="str">
        <f t="shared" si="202"/>
        <v/>
      </c>
      <c r="L1260" s="74">
        <f t="shared" si="194"/>
        <v>0</v>
      </c>
      <c r="M1260" s="79"/>
      <c r="N1260" s="59" t="str">
        <f t="shared" si="203"/>
        <v/>
      </c>
      <c r="O1260" s="190" t="str">
        <f t="shared" si="195"/>
        <v>Nợ HP</v>
      </c>
      <c r="P1260" s="62" t="str">
        <f t="shared" si="196"/>
        <v>Nợ HP</v>
      </c>
      <c r="Q1260" s="58">
        <f t="shared" si="200"/>
        <v>1258</v>
      </c>
      <c r="R1260" s="228" t="str">
        <f t="shared" si="197"/>
        <v>Nợ HP</v>
      </c>
    </row>
    <row r="1261" spans="1:18" ht="24.75" customHeight="1">
      <c r="A1261" s="54">
        <f t="shared" si="198"/>
        <v>1259</v>
      </c>
      <c r="B1261" s="16" t="str">
        <f t="shared" si="201"/>
        <v>1227</v>
      </c>
      <c r="C1261" s="54">
        <f t="shared" si="199"/>
        <v>1227</v>
      </c>
      <c r="D1261" s="11"/>
      <c r="E1261" s="12"/>
      <c r="F1261" s="13"/>
      <c r="G1261" s="14"/>
      <c r="H1261" s="70"/>
      <c r="I1261" s="71"/>
      <c r="J1261" s="72"/>
      <c r="K1261" s="73" t="str">
        <f t="shared" si="202"/>
        <v/>
      </c>
      <c r="L1261" s="74">
        <f t="shared" si="194"/>
        <v>0</v>
      </c>
      <c r="M1261" s="79"/>
      <c r="N1261" s="59" t="str">
        <f t="shared" si="203"/>
        <v/>
      </c>
      <c r="O1261" s="190" t="str">
        <f t="shared" si="195"/>
        <v>Nợ HP</v>
      </c>
      <c r="P1261" s="62" t="str">
        <f t="shared" si="196"/>
        <v>Nợ HP</v>
      </c>
      <c r="Q1261" s="58">
        <f t="shared" si="200"/>
        <v>1259</v>
      </c>
      <c r="R1261" s="228" t="str">
        <f t="shared" si="197"/>
        <v>Nợ HP</v>
      </c>
    </row>
    <row r="1262" spans="1:18" ht="24.75" customHeight="1">
      <c r="A1262" s="54">
        <f t="shared" si="198"/>
        <v>1260</v>
      </c>
      <c r="B1262" s="16" t="str">
        <f t="shared" si="201"/>
        <v>1228</v>
      </c>
      <c r="C1262" s="54">
        <f t="shared" si="199"/>
        <v>1228</v>
      </c>
      <c r="D1262" s="11"/>
      <c r="E1262" s="12"/>
      <c r="F1262" s="13"/>
      <c r="G1262" s="14"/>
      <c r="H1262" s="70"/>
      <c r="I1262" s="71"/>
      <c r="J1262" s="72"/>
      <c r="K1262" s="73" t="str">
        <f t="shared" si="202"/>
        <v/>
      </c>
      <c r="L1262" s="74">
        <f t="shared" si="194"/>
        <v>0</v>
      </c>
      <c r="M1262" s="79"/>
      <c r="N1262" s="59" t="str">
        <f t="shared" si="203"/>
        <v/>
      </c>
      <c r="O1262" s="190" t="str">
        <f t="shared" si="195"/>
        <v>Nợ HP</v>
      </c>
      <c r="P1262" s="62" t="str">
        <f t="shared" si="196"/>
        <v>Nợ HP</v>
      </c>
      <c r="Q1262" s="58">
        <f t="shared" si="200"/>
        <v>1260</v>
      </c>
      <c r="R1262" s="228" t="str">
        <f t="shared" si="197"/>
        <v>Nợ HP</v>
      </c>
    </row>
    <row r="1263" spans="1:18" ht="24.75" customHeight="1">
      <c r="A1263" s="54">
        <f t="shared" si="198"/>
        <v>1261</v>
      </c>
      <c r="B1263" s="16" t="str">
        <f t="shared" si="201"/>
        <v>1229</v>
      </c>
      <c r="C1263" s="54">
        <f t="shared" si="199"/>
        <v>1229</v>
      </c>
      <c r="D1263" s="11"/>
      <c r="E1263" s="12"/>
      <c r="F1263" s="13"/>
      <c r="G1263" s="14"/>
      <c r="H1263" s="70"/>
      <c r="I1263" s="71"/>
      <c r="J1263" s="72"/>
      <c r="K1263" s="73" t="str">
        <f t="shared" si="202"/>
        <v/>
      </c>
      <c r="L1263" s="74">
        <f t="shared" si="194"/>
        <v>0</v>
      </c>
      <c r="M1263" s="79"/>
      <c r="N1263" s="59" t="str">
        <f t="shared" si="203"/>
        <v/>
      </c>
      <c r="O1263" s="190" t="str">
        <f t="shared" si="195"/>
        <v>Nợ HP</v>
      </c>
      <c r="P1263" s="62" t="str">
        <f t="shared" si="196"/>
        <v>Nợ HP</v>
      </c>
      <c r="Q1263" s="58">
        <f t="shared" si="200"/>
        <v>1261</v>
      </c>
      <c r="R1263" s="228" t="str">
        <f t="shared" si="197"/>
        <v>Nợ HP</v>
      </c>
    </row>
    <row r="1264" spans="1:18" ht="24.75" customHeight="1">
      <c r="A1264" s="54">
        <f t="shared" si="198"/>
        <v>1262</v>
      </c>
      <c r="B1264" s="16" t="str">
        <f t="shared" si="201"/>
        <v>1230</v>
      </c>
      <c r="C1264" s="54">
        <f t="shared" si="199"/>
        <v>1230</v>
      </c>
      <c r="D1264" s="11"/>
      <c r="E1264" s="12"/>
      <c r="F1264" s="13"/>
      <c r="G1264" s="14"/>
      <c r="H1264" s="70"/>
      <c r="I1264" s="71"/>
      <c r="J1264" s="72"/>
      <c r="K1264" s="73" t="str">
        <f t="shared" si="202"/>
        <v/>
      </c>
      <c r="L1264" s="74">
        <f t="shared" si="194"/>
        <v>0</v>
      </c>
      <c r="M1264" s="79"/>
      <c r="N1264" s="59" t="str">
        <f t="shared" si="203"/>
        <v/>
      </c>
      <c r="O1264" s="190" t="str">
        <f t="shared" si="195"/>
        <v>Nợ HP</v>
      </c>
      <c r="P1264" s="62" t="str">
        <f t="shared" si="196"/>
        <v>Nợ HP</v>
      </c>
      <c r="Q1264" s="58">
        <f t="shared" si="200"/>
        <v>1262</v>
      </c>
      <c r="R1264" s="228" t="str">
        <f t="shared" si="197"/>
        <v>Nợ HP</v>
      </c>
    </row>
    <row r="1265" spans="1:18" ht="24.75" customHeight="1">
      <c r="A1265" s="54">
        <f t="shared" si="198"/>
        <v>1263</v>
      </c>
      <c r="B1265" s="16" t="str">
        <f t="shared" si="201"/>
        <v>1231</v>
      </c>
      <c r="C1265" s="54">
        <f t="shared" si="199"/>
        <v>1231</v>
      </c>
      <c r="D1265" s="11"/>
      <c r="E1265" s="12"/>
      <c r="F1265" s="13"/>
      <c r="G1265" s="14"/>
      <c r="H1265" s="70"/>
      <c r="I1265" s="71"/>
      <c r="J1265" s="72"/>
      <c r="K1265" s="73" t="str">
        <f t="shared" si="202"/>
        <v/>
      </c>
      <c r="L1265" s="74">
        <f t="shared" si="194"/>
        <v>0</v>
      </c>
      <c r="M1265" s="79"/>
      <c r="N1265" s="59" t="str">
        <f t="shared" si="203"/>
        <v/>
      </c>
      <c r="O1265" s="190" t="str">
        <f t="shared" si="195"/>
        <v>Nợ HP</v>
      </c>
      <c r="P1265" s="62" t="str">
        <f t="shared" si="196"/>
        <v>Nợ HP</v>
      </c>
      <c r="Q1265" s="58">
        <f t="shared" si="200"/>
        <v>1263</v>
      </c>
      <c r="R1265" s="228" t="str">
        <f t="shared" si="197"/>
        <v>Nợ HP</v>
      </c>
    </row>
    <row r="1266" spans="1:18" ht="24.75" customHeight="1">
      <c r="A1266" s="54">
        <f t="shared" si="198"/>
        <v>1264</v>
      </c>
      <c r="B1266" s="16" t="str">
        <f t="shared" si="201"/>
        <v>1232</v>
      </c>
      <c r="C1266" s="54">
        <f t="shared" si="199"/>
        <v>1232</v>
      </c>
      <c r="D1266" s="11"/>
      <c r="E1266" s="12"/>
      <c r="F1266" s="13"/>
      <c r="G1266" s="14"/>
      <c r="H1266" s="70"/>
      <c r="I1266" s="71"/>
      <c r="J1266" s="72"/>
      <c r="K1266" s="73" t="str">
        <f t="shared" si="202"/>
        <v/>
      </c>
      <c r="L1266" s="74">
        <f t="shared" si="194"/>
        <v>0</v>
      </c>
      <c r="M1266" s="79"/>
      <c r="N1266" s="59" t="str">
        <f t="shared" si="203"/>
        <v/>
      </c>
      <c r="O1266" s="190" t="str">
        <f t="shared" si="195"/>
        <v>Nợ HP</v>
      </c>
      <c r="P1266" s="62" t="str">
        <f t="shared" si="196"/>
        <v>Nợ HP</v>
      </c>
      <c r="Q1266" s="58">
        <f t="shared" si="200"/>
        <v>1264</v>
      </c>
      <c r="R1266" s="228" t="str">
        <f t="shared" si="197"/>
        <v>Nợ HP</v>
      </c>
    </row>
    <row r="1267" spans="1:18" ht="24.75" customHeight="1">
      <c r="A1267" s="54">
        <f t="shared" si="198"/>
        <v>1265</v>
      </c>
      <c r="B1267" s="16" t="str">
        <f t="shared" si="201"/>
        <v>1233</v>
      </c>
      <c r="C1267" s="54">
        <f t="shared" si="199"/>
        <v>1233</v>
      </c>
      <c r="D1267" s="11"/>
      <c r="E1267" s="12"/>
      <c r="F1267" s="13"/>
      <c r="G1267" s="14"/>
      <c r="H1267" s="70"/>
      <c r="I1267" s="71"/>
      <c r="J1267" s="72"/>
      <c r="K1267" s="73" t="str">
        <f t="shared" si="202"/>
        <v/>
      </c>
      <c r="L1267" s="74">
        <f t="shared" si="194"/>
        <v>0</v>
      </c>
      <c r="M1267" s="79"/>
      <c r="N1267" s="59" t="str">
        <f t="shared" si="203"/>
        <v/>
      </c>
      <c r="O1267" s="190" t="str">
        <f t="shared" si="195"/>
        <v>Nợ HP</v>
      </c>
      <c r="P1267" s="62" t="str">
        <f t="shared" si="196"/>
        <v>Nợ HP</v>
      </c>
      <c r="Q1267" s="58">
        <f t="shared" si="200"/>
        <v>1265</v>
      </c>
      <c r="R1267" s="228" t="str">
        <f t="shared" si="197"/>
        <v>Nợ HP</v>
      </c>
    </row>
    <row r="1268" spans="1:18" ht="24.75" customHeight="1">
      <c r="A1268" s="54">
        <f t="shared" si="198"/>
        <v>1266</v>
      </c>
      <c r="B1268" s="16" t="str">
        <f t="shared" si="201"/>
        <v>1234</v>
      </c>
      <c r="C1268" s="54">
        <f t="shared" si="199"/>
        <v>1234</v>
      </c>
      <c r="D1268" s="11"/>
      <c r="E1268" s="12"/>
      <c r="F1268" s="13"/>
      <c r="G1268" s="14"/>
      <c r="H1268" s="70"/>
      <c r="I1268" s="71"/>
      <c r="J1268" s="72"/>
      <c r="K1268" s="73" t="str">
        <f t="shared" si="202"/>
        <v/>
      </c>
      <c r="L1268" s="74">
        <f t="shared" si="194"/>
        <v>0</v>
      </c>
      <c r="M1268" s="79"/>
      <c r="N1268" s="59" t="str">
        <f t="shared" si="203"/>
        <v/>
      </c>
      <c r="O1268" s="190" t="str">
        <f t="shared" si="195"/>
        <v>Nợ HP</v>
      </c>
      <c r="P1268" s="62" t="str">
        <f t="shared" si="196"/>
        <v>Nợ HP</v>
      </c>
      <c r="Q1268" s="58">
        <f t="shared" si="200"/>
        <v>1266</v>
      </c>
      <c r="R1268" s="228" t="str">
        <f t="shared" si="197"/>
        <v>Nợ HP</v>
      </c>
    </row>
    <row r="1269" spans="1:18" ht="24.75" customHeight="1">
      <c r="A1269" s="54">
        <f t="shared" si="198"/>
        <v>1267</v>
      </c>
      <c r="B1269" s="16" t="str">
        <f t="shared" si="201"/>
        <v>1235</v>
      </c>
      <c r="C1269" s="54">
        <f t="shared" si="199"/>
        <v>1235</v>
      </c>
      <c r="D1269" s="11"/>
      <c r="E1269" s="12"/>
      <c r="F1269" s="13"/>
      <c r="G1269" s="14"/>
      <c r="H1269" s="70"/>
      <c r="I1269" s="71"/>
      <c r="J1269" s="72"/>
      <c r="K1269" s="73" t="str">
        <f t="shared" si="202"/>
        <v/>
      </c>
      <c r="L1269" s="74">
        <f t="shared" si="194"/>
        <v>0</v>
      </c>
      <c r="M1269" s="79"/>
      <c r="N1269" s="59" t="str">
        <f t="shared" si="203"/>
        <v/>
      </c>
      <c r="O1269" s="190" t="str">
        <f t="shared" si="195"/>
        <v>Nợ HP</v>
      </c>
      <c r="P1269" s="62" t="str">
        <f t="shared" si="196"/>
        <v>Nợ HP</v>
      </c>
      <c r="Q1269" s="58">
        <f t="shared" si="200"/>
        <v>1267</v>
      </c>
      <c r="R1269" s="228" t="str">
        <f t="shared" si="197"/>
        <v>Nợ HP</v>
      </c>
    </row>
    <row r="1270" spans="1:18" ht="24.75" customHeight="1">
      <c r="A1270" s="54">
        <f t="shared" si="198"/>
        <v>1268</v>
      </c>
      <c r="B1270" s="16" t="str">
        <f t="shared" si="201"/>
        <v>1236</v>
      </c>
      <c r="C1270" s="54">
        <f t="shared" si="199"/>
        <v>1236</v>
      </c>
      <c r="D1270" s="11"/>
      <c r="E1270" s="12"/>
      <c r="F1270" s="13"/>
      <c r="G1270" s="14"/>
      <c r="H1270" s="70"/>
      <c r="I1270" s="71"/>
      <c r="J1270" s="72"/>
      <c r="K1270" s="73" t="str">
        <f t="shared" si="202"/>
        <v/>
      </c>
      <c r="L1270" s="74">
        <f t="shared" si="194"/>
        <v>0</v>
      </c>
      <c r="M1270" s="79"/>
      <c r="N1270" s="59" t="str">
        <f t="shared" si="203"/>
        <v/>
      </c>
      <c r="O1270" s="190" t="str">
        <f t="shared" si="195"/>
        <v>Nợ HP</v>
      </c>
      <c r="P1270" s="62" t="str">
        <f t="shared" si="196"/>
        <v>Nợ HP</v>
      </c>
      <c r="Q1270" s="58">
        <f t="shared" si="200"/>
        <v>1268</v>
      </c>
      <c r="R1270" s="228" t="str">
        <f t="shared" si="197"/>
        <v>Nợ HP</v>
      </c>
    </row>
    <row r="1271" spans="1:18" ht="24.75" customHeight="1">
      <c r="A1271" s="54">
        <f t="shared" si="198"/>
        <v>1269</v>
      </c>
      <c r="B1271" s="16" t="str">
        <f t="shared" si="201"/>
        <v>1237</v>
      </c>
      <c r="C1271" s="54">
        <f t="shared" si="199"/>
        <v>1237</v>
      </c>
      <c r="D1271" s="11"/>
      <c r="E1271" s="12"/>
      <c r="F1271" s="13"/>
      <c r="G1271" s="14"/>
      <c r="H1271" s="70"/>
      <c r="I1271" s="71"/>
      <c r="J1271" s="72"/>
      <c r="K1271" s="73" t="str">
        <f t="shared" si="202"/>
        <v/>
      </c>
      <c r="L1271" s="74">
        <f t="shared" si="194"/>
        <v>0</v>
      </c>
      <c r="M1271" s="79"/>
      <c r="N1271" s="59" t="str">
        <f t="shared" si="203"/>
        <v/>
      </c>
      <c r="O1271" s="190" t="str">
        <f t="shared" si="195"/>
        <v>Nợ HP</v>
      </c>
      <c r="P1271" s="62" t="str">
        <f t="shared" si="196"/>
        <v>Nợ HP</v>
      </c>
      <c r="Q1271" s="58">
        <f t="shared" si="200"/>
        <v>1269</v>
      </c>
      <c r="R1271" s="228" t="str">
        <f t="shared" si="197"/>
        <v>Nợ HP</v>
      </c>
    </row>
    <row r="1272" spans="1:18" ht="24.75" customHeight="1">
      <c r="A1272" s="54">
        <f t="shared" si="198"/>
        <v>1270</v>
      </c>
      <c r="B1272" s="16" t="str">
        <f t="shared" si="201"/>
        <v>1238</v>
      </c>
      <c r="C1272" s="54">
        <f t="shared" si="199"/>
        <v>1238</v>
      </c>
      <c r="D1272" s="11"/>
      <c r="E1272" s="12"/>
      <c r="F1272" s="13"/>
      <c r="G1272" s="14"/>
      <c r="H1272" s="70"/>
      <c r="I1272" s="71"/>
      <c r="J1272" s="72"/>
      <c r="K1272" s="73" t="str">
        <f t="shared" si="202"/>
        <v/>
      </c>
      <c r="L1272" s="74">
        <f t="shared" si="194"/>
        <v>0</v>
      </c>
      <c r="M1272" s="79"/>
      <c r="N1272" s="59" t="str">
        <f t="shared" si="203"/>
        <v/>
      </c>
      <c r="O1272" s="190" t="str">
        <f t="shared" si="195"/>
        <v>Nợ HP</v>
      </c>
      <c r="P1272" s="62" t="str">
        <f t="shared" si="196"/>
        <v>Nợ HP</v>
      </c>
      <c r="Q1272" s="58">
        <f t="shared" si="200"/>
        <v>1270</v>
      </c>
      <c r="R1272" s="228" t="str">
        <f t="shared" si="197"/>
        <v>Nợ HP</v>
      </c>
    </row>
    <row r="1273" spans="1:18" ht="24.75" customHeight="1">
      <c r="A1273" s="54">
        <f t="shared" si="198"/>
        <v>1271</v>
      </c>
      <c r="B1273" s="16" t="str">
        <f t="shared" si="201"/>
        <v>1239</v>
      </c>
      <c r="C1273" s="54">
        <f t="shared" si="199"/>
        <v>1239</v>
      </c>
      <c r="D1273" s="11"/>
      <c r="E1273" s="12"/>
      <c r="F1273" s="13"/>
      <c r="G1273" s="14"/>
      <c r="H1273" s="70"/>
      <c r="I1273" s="71"/>
      <c r="J1273" s="72"/>
      <c r="K1273" s="73" t="str">
        <f t="shared" si="202"/>
        <v/>
      </c>
      <c r="L1273" s="74">
        <f t="shared" si="194"/>
        <v>0</v>
      </c>
      <c r="M1273" s="79"/>
      <c r="N1273" s="59" t="str">
        <f t="shared" si="203"/>
        <v/>
      </c>
      <c r="O1273" s="190" t="str">
        <f t="shared" si="195"/>
        <v>Nợ HP</v>
      </c>
      <c r="P1273" s="62" t="str">
        <f t="shared" si="196"/>
        <v>Nợ HP</v>
      </c>
      <c r="Q1273" s="58">
        <f t="shared" si="200"/>
        <v>1271</v>
      </c>
      <c r="R1273" s="228" t="str">
        <f t="shared" si="197"/>
        <v>Nợ HP</v>
      </c>
    </row>
    <row r="1274" spans="1:18" ht="24.75" customHeight="1">
      <c r="A1274" s="54">
        <f t="shared" si="198"/>
        <v>1272</v>
      </c>
      <c r="B1274" s="16" t="str">
        <f t="shared" si="201"/>
        <v>1240</v>
      </c>
      <c r="C1274" s="54">
        <f t="shared" si="199"/>
        <v>1240</v>
      </c>
      <c r="D1274" s="11"/>
      <c r="E1274" s="12"/>
      <c r="F1274" s="13"/>
      <c r="G1274" s="14"/>
      <c r="H1274" s="70"/>
      <c r="I1274" s="71"/>
      <c r="J1274" s="72"/>
      <c r="K1274" s="73" t="str">
        <f t="shared" si="202"/>
        <v/>
      </c>
      <c r="L1274" s="74">
        <f t="shared" si="194"/>
        <v>0</v>
      </c>
      <c r="M1274" s="79"/>
      <c r="N1274" s="59" t="str">
        <f t="shared" si="203"/>
        <v/>
      </c>
      <c r="O1274" s="190" t="str">
        <f t="shared" si="195"/>
        <v>Nợ HP</v>
      </c>
      <c r="P1274" s="62" t="str">
        <f t="shared" si="196"/>
        <v>Nợ HP</v>
      </c>
      <c r="Q1274" s="58">
        <f t="shared" si="200"/>
        <v>1272</v>
      </c>
      <c r="R1274" s="228" t="str">
        <f t="shared" si="197"/>
        <v>Nợ HP</v>
      </c>
    </row>
    <row r="1275" spans="1:18" ht="24.75" customHeight="1">
      <c r="A1275" s="54">
        <f t="shared" si="198"/>
        <v>1273</v>
      </c>
      <c r="B1275" s="16" t="str">
        <f t="shared" si="201"/>
        <v>1241</v>
      </c>
      <c r="C1275" s="54">
        <f t="shared" si="199"/>
        <v>1241</v>
      </c>
      <c r="D1275" s="11"/>
      <c r="E1275" s="12"/>
      <c r="F1275" s="13"/>
      <c r="G1275" s="14"/>
      <c r="H1275" s="70"/>
      <c r="I1275" s="71"/>
      <c r="J1275" s="72"/>
      <c r="K1275" s="73" t="str">
        <f t="shared" si="202"/>
        <v/>
      </c>
      <c r="L1275" s="74">
        <f t="shared" si="194"/>
        <v>0</v>
      </c>
      <c r="M1275" s="79"/>
      <c r="N1275" s="59" t="str">
        <f t="shared" si="203"/>
        <v/>
      </c>
      <c r="O1275" s="190" t="str">
        <f t="shared" si="195"/>
        <v>Nợ HP</v>
      </c>
      <c r="P1275" s="62" t="str">
        <f t="shared" si="196"/>
        <v>Nợ HP</v>
      </c>
      <c r="Q1275" s="58">
        <f t="shared" si="200"/>
        <v>1273</v>
      </c>
      <c r="R1275" s="228" t="str">
        <f t="shared" si="197"/>
        <v>Nợ HP</v>
      </c>
    </row>
    <row r="1276" spans="1:18" ht="24.75" customHeight="1">
      <c r="A1276" s="54">
        <f t="shared" si="198"/>
        <v>1274</v>
      </c>
      <c r="B1276" s="16" t="str">
        <f t="shared" si="201"/>
        <v>1242</v>
      </c>
      <c r="C1276" s="54">
        <f t="shared" si="199"/>
        <v>1242</v>
      </c>
      <c r="D1276" s="11"/>
      <c r="E1276" s="12"/>
      <c r="F1276" s="13"/>
      <c r="G1276" s="14"/>
      <c r="H1276" s="70"/>
      <c r="I1276" s="71"/>
      <c r="J1276" s="72"/>
      <c r="K1276" s="73" t="str">
        <f t="shared" si="202"/>
        <v/>
      </c>
      <c r="L1276" s="74">
        <f t="shared" si="194"/>
        <v>0</v>
      </c>
      <c r="M1276" s="79"/>
      <c r="N1276" s="59" t="str">
        <f t="shared" si="203"/>
        <v/>
      </c>
      <c r="O1276" s="190" t="str">
        <f t="shared" si="195"/>
        <v>Nợ HP</v>
      </c>
      <c r="P1276" s="62" t="str">
        <f t="shared" si="196"/>
        <v>Nợ HP</v>
      </c>
      <c r="Q1276" s="58">
        <f t="shared" si="200"/>
        <v>1274</v>
      </c>
      <c r="R1276" s="228" t="str">
        <f t="shared" si="197"/>
        <v>Nợ HP</v>
      </c>
    </row>
    <row r="1277" spans="1:18" ht="24.75" customHeight="1">
      <c r="A1277" s="54">
        <f t="shared" si="198"/>
        <v>1275</v>
      </c>
      <c r="B1277" s="16" t="str">
        <f t="shared" si="201"/>
        <v>1243</v>
      </c>
      <c r="C1277" s="54">
        <f t="shared" si="199"/>
        <v>1243</v>
      </c>
      <c r="D1277" s="11"/>
      <c r="E1277" s="12"/>
      <c r="F1277" s="13"/>
      <c r="G1277" s="14"/>
      <c r="H1277" s="70"/>
      <c r="I1277" s="71"/>
      <c r="J1277" s="72"/>
      <c r="K1277" s="73" t="str">
        <f t="shared" si="202"/>
        <v/>
      </c>
      <c r="L1277" s="74">
        <f t="shared" si="194"/>
        <v>0</v>
      </c>
      <c r="M1277" s="79"/>
      <c r="N1277" s="59" t="str">
        <f t="shared" si="203"/>
        <v/>
      </c>
      <c r="O1277" s="190" t="str">
        <f t="shared" si="195"/>
        <v>Nợ HP</v>
      </c>
      <c r="P1277" s="62" t="str">
        <f t="shared" si="196"/>
        <v>Nợ HP</v>
      </c>
      <c r="Q1277" s="58">
        <f t="shared" si="200"/>
        <v>1275</v>
      </c>
      <c r="R1277" s="228" t="str">
        <f t="shared" si="197"/>
        <v>Nợ HP</v>
      </c>
    </row>
    <row r="1278" spans="1:18" ht="24.75" customHeight="1">
      <c r="A1278" s="54">
        <f t="shared" si="198"/>
        <v>1276</v>
      </c>
      <c r="B1278" s="16" t="str">
        <f t="shared" si="201"/>
        <v>1244</v>
      </c>
      <c r="C1278" s="54">
        <f t="shared" si="199"/>
        <v>1244</v>
      </c>
      <c r="D1278" s="11"/>
      <c r="E1278" s="12"/>
      <c r="F1278" s="13"/>
      <c r="G1278" s="14"/>
      <c r="H1278" s="70"/>
      <c r="I1278" s="71"/>
      <c r="J1278" s="72"/>
      <c r="K1278" s="73" t="str">
        <f t="shared" si="202"/>
        <v/>
      </c>
      <c r="L1278" s="74">
        <f t="shared" si="194"/>
        <v>0</v>
      </c>
      <c r="M1278" s="79"/>
      <c r="N1278" s="59" t="str">
        <f t="shared" si="203"/>
        <v/>
      </c>
      <c r="O1278" s="190" t="str">
        <f t="shared" si="195"/>
        <v>Nợ HP</v>
      </c>
      <c r="P1278" s="62" t="str">
        <f t="shared" si="196"/>
        <v>Nợ HP</v>
      </c>
      <c r="Q1278" s="58">
        <f t="shared" si="200"/>
        <v>1276</v>
      </c>
      <c r="R1278" s="228" t="str">
        <f t="shared" si="197"/>
        <v>Nợ HP</v>
      </c>
    </row>
    <row r="1279" spans="1:18" ht="24.75" customHeight="1">
      <c r="A1279" s="54">
        <f t="shared" si="198"/>
        <v>1277</v>
      </c>
      <c r="B1279" s="16" t="str">
        <f t="shared" si="201"/>
        <v>1245</v>
      </c>
      <c r="C1279" s="54">
        <f t="shared" si="199"/>
        <v>1245</v>
      </c>
      <c r="D1279" s="11"/>
      <c r="E1279" s="12"/>
      <c r="F1279" s="13"/>
      <c r="G1279" s="14"/>
      <c r="H1279" s="70"/>
      <c r="I1279" s="71"/>
      <c r="J1279" s="72"/>
      <c r="K1279" s="73" t="str">
        <f t="shared" si="202"/>
        <v/>
      </c>
      <c r="L1279" s="74">
        <f t="shared" si="194"/>
        <v>0</v>
      </c>
      <c r="M1279" s="79"/>
      <c r="N1279" s="59" t="str">
        <f t="shared" si="203"/>
        <v/>
      </c>
      <c r="O1279" s="190" t="str">
        <f t="shared" si="195"/>
        <v>Nợ HP</v>
      </c>
      <c r="P1279" s="62" t="str">
        <f t="shared" si="196"/>
        <v>Nợ HP</v>
      </c>
      <c r="Q1279" s="58">
        <f t="shared" si="200"/>
        <v>1277</v>
      </c>
      <c r="R1279" s="228" t="str">
        <f t="shared" si="197"/>
        <v>Nợ HP</v>
      </c>
    </row>
    <row r="1280" spans="1:18" ht="24.75" customHeight="1">
      <c r="A1280" s="54">
        <f t="shared" si="198"/>
        <v>1278</v>
      </c>
      <c r="B1280" s="16" t="str">
        <f t="shared" si="201"/>
        <v>1246</v>
      </c>
      <c r="C1280" s="54">
        <f t="shared" si="199"/>
        <v>1246</v>
      </c>
      <c r="D1280" s="11"/>
      <c r="E1280" s="12"/>
      <c r="F1280" s="13"/>
      <c r="G1280" s="14"/>
      <c r="H1280" s="70"/>
      <c r="I1280" s="71"/>
      <c r="J1280" s="72"/>
      <c r="K1280" s="73" t="str">
        <f t="shared" si="202"/>
        <v/>
      </c>
      <c r="L1280" s="74">
        <f t="shared" si="194"/>
        <v>0</v>
      </c>
      <c r="M1280" s="79"/>
      <c r="N1280" s="59" t="str">
        <f t="shared" si="203"/>
        <v/>
      </c>
      <c r="O1280" s="190" t="str">
        <f t="shared" si="195"/>
        <v>Nợ HP</v>
      </c>
      <c r="P1280" s="62" t="str">
        <f t="shared" si="196"/>
        <v>Nợ HP</v>
      </c>
      <c r="Q1280" s="58">
        <f t="shared" si="200"/>
        <v>1278</v>
      </c>
      <c r="R1280" s="228" t="str">
        <f t="shared" si="197"/>
        <v>Nợ HP</v>
      </c>
    </row>
    <row r="1281" spans="1:18" ht="24.75" customHeight="1">
      <c r="A1281" s="54">
        <f t="shared" si="198"/>
        <v>1279</v>
      </c>
      <c r="B1281" s="16" t="str">
        <f t="shared" si="201"/>
        <v>1247</v>
      </c>
      <c r="C1281" s="54">
        <f t="shared" si="199"/>
        <v>1247</v>
      </c>
      <c r="D1281" s="11"/>
      <c r="E1281" s="12"/>
      <c r="F1281" s="13"/>
      <c r="G1281" s="14"/>
      <c r="H1281" s="70"/>
      <c r="I1281" s="71"/>
      <c r="J1281" s="72"/>
      <c r="K1281" s="73" t="str">
        <f t="shared" si="202"/>
        <v/>
      </c>
      <c r="L1281" s="74">
        <f t="shared" si="194"/>
        <v>0</v>
      </c>
      <c r="M1281" s="79"/>
      <c r="N1281" s="59" t="str">
        <f t="shared" si="203"/>
        <v/>
      </c>
      <c r="O1281" s="190" t="str">
        <f t="shared" si="195"/>
        <v>Nợ HP</v>
      </c>
      <c r="P1281" s="62" t="str">
        <f t="shared" si="196"/>
        <v>Nợ HP</v>
      </c>
      <c r="Q1281" s="58">
        <f t="shared" si="200"/>
        <v>1279</v>
      </c>
      <c r="R1281" s="228" t="str">
        <f t="shared" si="197"/>
        <v>Nợ HP</v>
      </c>
    </row>
    <row r="1282" spans="1:18" ht="24.75" customHeight="1">
      <c r="A1282" s="54">
        <f t="shared" si="198"/>
        <v>1280</v>
      </c>
      <c r="B1282" s="16" t="str">
        <f t="shared" si="201"/>
        <v>1248</v>
      </c>
      <c r="C1282" s="54">
        <f t="shared" si="199"/>
        <v>1248</v>
      </c>
      <c r="D1282" s="11"/>
      <c r="E1282" s="12"/>
      <c r="F1282" s="13"/>
      <c r="G1282" s="14"/>
      <c r="H1282" s="70"/>
      <c r="I1282" s="71"/>
      <c r="J1282" s="72"/>
      <c r="K1282" s="73" t="str">
        <f t="shared" si="202"/>
        <v/>
      </c>
      <c r="L1282" s="74">
        <f t="shared" si="194"/>
        <v>0</v>
      </c>
      <c r="M1282" s="79"/>
      <c r="N1282" s="59" t="str">
        <f t="shared" si="203"/>
        <v/>
      </c>
      <c r="O1282" s="190" t="str">
        <f t="shared" si="195"/>
        <v>Nợ HP</v>
      </c>
      <c r="P1282" s="62" t="str">
        <f t="shared" si="196"/>
        <v>Nợ HP</v>
      </c>
      <c r="Q1282" s="58">
        <f t="shared" si="200"/>
        <v>1280</v>
      </c>
      <c r="R1282" s="228" t="str">
        <f t="shared" si="197"/>
        <v>Nợ HP</v>
      </c>
    </row>
    <row r="1283" spans="1:18" ht="24.75" customHeight="1">
      <c r="A1283" s="54">
        <f t="shared" si="198"/>
        <v>1281</v>
      </c>
      <c r="B1283" s="16" t="str">
        <f t="shared" si="201"/>
        <v>1249</v>
      </c>
      <c r="C1283" s="54">
        <f t="shared" si="199"/>
        <v>1249</v>
      </c>
      <c r="D1283" s="11"/>
      <c r="E1283" s="12"/>
      <c r="F1283" s="13"/>
      <c r="G1283" s="14"/>
      <c r="H1283" s="70"/>
      <c r="I1283" s="71"/>
      <c r="J1283" s="72"/>
      <c r="K1283" s="73" t="str">
        <f t="shared" si="202"/>
        <v/>
      </c>
      <c r="L1283" s="74">
        <f t="shared" ref="L1283:L1346" si="204">COUNTIF($D$3:$D$1049,D1283)</f>
        <v>0</v>
      </c>
      <c r="M1283" s="79"/>
      <c r="N1283" s="59" t="str">
        <f t="shared" si="203"/>
        <v/>
      </c>
      <c r="O1283" s="190" t="str">
        <f t="shared" si="195"/>
        <v>Nợ HP</v>
      </c>
      <c r="P1283" s="62" t="str">
        <f t="shared" si="196"/>
        <v>Nợ HP</v>
      </c>
      <c r="Q1283" s="58">
        <f t="shared" si="200"/>
        <v>1281</v>
      </c>
      <c r="R1283" s="228" t="str">
        <f t="shared" si="197"/>
        <v>Nợ HP</v>
      </c>
    </row>
    <row r="1284" spans="1:18" ht="24.75" customHeight="1">
      <c r="A1284" s="54">
        <f t="shared" si="198"/>
        <v>1282</v>
      </c>
      <c r="B1284" s="16" t="str">
        <f t="shared" si="201"/>
        <v>1250</v>
      </c>
      <c r="C1284" s="54">
        <f t="shared" si="199"/>
        <v>1250</v>
      </c>
      <c r="D1284" s="11"/>
      <c r="E1284" s="12"/>
      <c r="F1284" s="13"/>
      <c r="G1284" s="14"/>
      <c r="H1284" s="70"/>
      <c r="I1284" s="71"/>
      <c r="J1284" s="72"/>
      <c r="K1284" s="73" t="str">
        <f t="shared" si="202"/>
        <v/>
      </c>
      <c r="L1284" s="74">
        <f t="shared" si="204"/>
        <v>0</v>
      </c>
      <c r="M1284" s="79"/>
      <c r="N1284" s="59" t="str">
        <f t="shared" si="203"/>
        <v/>
      </c>
      <c r="O1284" s="190" t="str">
        <f t="shared" ref="O1284:O1347" si="205">R1284</f>
        <v>Nợ HP</v>
      </c>
      <c r="P1284" s="62" t="str">
        <f t="shared" ref="P1284:P1347" si="206">IF(M1284&lt;&gt;0,M1284,O1284)</f>
        <v>Nợ HP</v>
      </c>
      <c r="Q1284" s="58">
        <f t="shared" si="200"/>
        <v>1282</v>
      </c>
      <c r="R1284" s="228" t="str">
        <f t="shared" ref="R1284:R1347" si="207">IF(OR(ISNA(S1284),S1284=""),"Nợ HP","")</f>
        <v>Nợ HP</v>
      </c>
    </row>
    <row r="1285" spans="1:18" ht="24.75" customHeight="1">
      <c r="A1285" s="54">
        <f t="shared" ref="A1285:A1348" si="208">A1284+1</f>
        <v>1283</v>
      </c>
      <c r="B1285" s="16" t="str">
        <f t="shared" si="201"/>
        <v>1251</v>
      </c>
      <c r="C1285" s="54">
        <f t="shared" ref="C1285:C1348" si="209">IF(H1285&lt;&gt;H1284,1,C1284+1)</f>
        <v>1251</v>
      </c>
      <c r="D1285" s="11"/>
      <c r="E1285" s="12"/>
      <c r="F1285" s="13"/>
      <c r="G1285" s="14"/>
      <c r="H1285" s="70"/>
      <c r="I1285" s="71"/>
      <c r="J1285" s="72"/>
      <c r="K1285" s="73" t="str">
        <f t="shared" si="202"/>
        <v/>
      </c>
      <c r="L1285" s="74">
        <f t="shared" si="204"/>
        <v>0</v>
      </c>
      <c r="M1285" s="79"/>
      <c r="N1285" s="59" t="str">
        <f t="shared" si="203"/>
        <v/>
      </c>
      <c r="O1285" s="190" t="str">
        <f t="shared" si="205"/>
        <v>Nợ HP</v>
      </c>
      <c r="P1285" s="62" t="str">
        <f t="shared" si="206"/>
        <v>Nợ HP</v>
      </c>
      <c r="Q1285" s="58">
        <f t="shared" ref="Q1285:Q1348" si="210">Q1284+1</f>
        <v>1283</v>
      </c>
      <c r="R1285" s="228" t="str">
        <f t="shared" si="207"/>
        <v>Nợ HP</v>
      </c>
    </row>
    <row r="1286" spans="1:18" ht="24.75" customHeight="1">
      <c r="A1286" s="54">
        <f t="shared" si="208"/>
        <v>1284</v>
      </c>
      <c r="B1286" s="16" t="str">
        <f t="shared" si="201"/>
        <v>1252</v>
      </c>
      <c r="C1286" s="54">
        <f t="shared" si="209"/>
        <v>1252</v>
      </c>
      <c r="D1286" s="11"/>
      <c r="E1286" s="12"/>
      <c r="F1286" s="13"/>
      <c r="G1286" s="14"/>
      <c r="H1286" s="70"/>
      <c r="I1286" s="71"/>
      <c r="J1286" s="72"/>
      <c r="K1286" s="73" t="str">
        <f t="shared" si="202"/>
        <v/>
      </c>
      <c r="L1286" s="74">
        <f t="shared" si="204"/>
        <v>0</v>
      </c>
      <c r="M1286" s="79"/>
      <c r="N1286" s="59" t="str">
        <f t="shared" si="203"/>
        <v/>
      </c>
      <c r="O1286" s="190" t="str">
        <f t="shared" si="205"/>
        <v>Nợ HP</v>
      </c>
      <c r="P1286" s="62" t="str">
        <f t="shared" si="206"/>
        <v>Nợ HP</v>
      </c>
      <c r="Q1286" s="58">
        <f t="shared" si="210"/>
        <v>1284</v>
      </c>
      <c r="R1286" s="228" t="str">
        <f t="shared" si="207"/>
        <v>Nợ HP</v>
      </c>
    </row>
    <row r="1287" spans="1:18" ht="24.75" customHeight="1">
      <c r="A1287" s="54">
        <f t="shared" si="208"/>
        <v>1285</v>
      </c>
      <c r="B1287" s="16" t="str">
        <f t="shared" si="201"/>
        <v>1253</v>
      </c>
      <c r="C1287" s="54">
        <f t="shared" si="209"/>
        <v>1253</v>
      </c>
      <c r="D1287" s="11"/>
      <c r="E1287" s="12"/>
      <c r="F1287" s="13"/>
      <c r="G1287" s="14"/>
      <c r="H1287" s="70"/>
      <c r="I1287" s="71"/>
      <c r="J1287" s="72"/>
      <c r="K1287" s="73" t="str">
        <f t="shared" si="202"/>
        <v/>
      </c>
      <c r="L1287" s="74">
        <f t="shared" si="204"/>
        <v>0</v>
      </c>
      <c r="M1287" s="79"/>
      <c r="N1287" s="59" t="str">
        <f t="shared" si="203"/>
        <v/>
      </c>
      <c r="O1287" s="190" t="str">
        <f t="shared" si="205"/>
        <v>Nợ HP</v>
      </c>
      <c r="P1287" s="62" t="str">
        <f t="shared" si="206"/>
        <v>Nợ HP</v>
      </c>
      <c r="Q1287" s="58">
        <f t="shared" si="210"/>
        <v>1285</v>
      </c>
      <c r="R1287" s="228" t="str">
        <f t="shared" si="207"/>
        <v>Nợ HP</v>
      </c>
    </row>
    <row r="1288" spans="1:18" ht="24.75" customHeight="1">
      <c r="A1288" s="54">
        <f t="shared" si="208"/>
        <v>1286</v>
      </c>
      <c r="B1288" s="16" t="str">
        <f t="shared" si="201"/>
        <v>1254</v>
      </c>
      <c r="C1288" s="54">
        <f t="shared" si="209"/>
        <v>1254</v>
      </c>
      <c r="D1288" s="11"/>
      <c r="E1288" s="12"/>
      <c r="F1288" s="13"/>
      <c r="G1288" s="14"/>
      <c r="H1288" s="70"/>
      <c r="I1288" s="71"/>
      <c r="J1288" s="72"/>
      <c r="K1288" s="73" t="str">
        <f t="shared" si="202"/>
        <v/>
      </c>
      <c r="L1288" s="74">
        <f t="shared" si="204"/>
        <v>0</v>
      </c>
      <c r="M1288" s="79"/>
      <c r="N1288" s="59" t="str">
        <f t="shared" si="203"/>
        <v/>
      </c>
      <c r="O1288" s="190" t="str">
        <f t="shared" si="205"/>
        <v>Nợ HP</v>
      </c>
      <c r="P1288" s="62" t="str">
        <f t="shared" si="206"/>
        <v>Nợ HP</v>
      </c>
      <c r="Q1288" s="58">
        <f t="shared" si="210"/>
        <v>1286</v>
      </c>
      <c r="R1288" s="228" t="str">
        <f t="shared" si="207"/>
        <v>Nợ HP</v>
      </c>
    </row>
    <row r="1289" spans="1:18" ht="24.75" customHeight="1">
      <c r="A1289" s="54">
        <f t="shared" si="208"/>
        <v>1287</v>
      </c>
      <c r="B1289" s="16" t="str">
        <f t="shared" si="201"/>
        <v>1255</v>
      </c>
      <c r="C1289" s="54">
        <f t="shared" si="209"/>
        <v>1255</v>
      </c>
      <c r="D1289" s="11"/>
      <c r="E1289" s="12"/>
      <c r="F1289" s="13"/>
      <c r="G1289" s="14"/>
      <c r="H1289" s="70"/>
      <c r="I1289" s="71"/>
      <c r="J1289" s="72"/>
      <c r="K1289" s="73" t="str">
        <f t="shared" si="202"/>
        <v/>
      </c>
      <c r="L1289" s="74">
        <f t="shared" si="204"/>
        <v>0</v>
      </c>
      <c r="M1289" s="79"/>
      <c r="N1289" s="59" t="str">
        <f t="shared" si="203"/>
        <v/>
      </c>
      <c r="O1289" s="190" t="str">
        <f t="shared" si="205"/>
        <v>Nợ HP</v>
      </c>
      <c r="P1289" s="62" t="str">
        <f t="shared" si="206"/>
        <v>Nợ HP</v>
      </c>
      <c r="Q1289" s="58">
        <f t="shared" si="210"/>
        <v>1287</v>
      </c>
      <c r="R1289" s="228" t="str">
        <f t="shared" si="207"/>
        <v>Nợ HP</v>
      </c>
    </row>
    <row r="1290" spans="1:18" ht="24.75" customHeight="1">
      <c r="A1290" s="54">
        <f t="shared" si="208"/>
        <v>1288</v>
      </c>
      <c r="B1290" s="16" t="str">
        <f t="shared" ref="B1290:B1353" si="211">J1290&amp;TEXT(C1290,"00")</f>
        <v>1256</v>
      </c>
      <c r="C1290" s="54">
        <f t="shared" si="209"/>
        <v>1256</v>
      </c>
      <c r="D1290" s="11"/>
      <c r="E1290" s="12"/>
      <c r="F1290" s="13"/>
      <c r="G1290" s="14"/>
      <c r="H1290" s="70"/>
      <c r="I1290" s="71"/>
      <c r="J1290" s="72"/>
      <c r="K1290" s="73" t="str">
        <f t="shared" si="202"/>
        <v/>
      </c>
      <c r="L1290" s="74">
        <f t="shared" si="204"/>
        <v>0</v>
      </c>
      <c r="M1290" s="79"/>
      <c r="N1290" s="59" t="str">
        <f t="shared" si="203"/>
        <v/>
      </c>
      <c r="O1290" s="190" t="str">
        <f t="shared" si="205"/>
        <v>Nợ HP</v>
      </c>
      <c r="P1290" s="62" t="str">
        <f t="shared" si="206"/>
        <v>Nợ HP</v>
      </c>
      <c r="Q1290" s="58">
        <f t="shared" si="210"/>
        <v>1288</v>
      </c>
      <c r="R1290" s="228" t="str">
        <f t="shared" si="207"/>
        <v>Nợ HP</v>
      </c>
    </row>
    <row r="1291" spans="1:18" ht="24.75" customHeight="1">
      <c r="A1291" s="54">
        <f t="shared" si="208"/>
        <v>1289</v>
      </c>
      <c r="B1291" s="16" t="str">
        <f t="shared" si="211"/>
        <v>1257</v>
      </c>
      <c r="C1291" s="54">
        <f t="shared" si="209"/>
        <v>1257</v>
      </c>
      <c r="D1291" s="11"/>
      <c r="E1291" s="12"/>
      <c r="F1291" s="13"/>
      <c r="G1291" s="14"/>
      <c r="H1291" s="70"/>
      <c r="I1291" s="71"/>
      <c r="J1291" s="72"/>
      <c r="K1291" s="73" t="str">
        <f t="shared" si="202"/>
        <v/>
      </c>
      <c r="L1291" s="74">
        <f t="shared" si="204"/>
        <v>0</v>
      </c>
      <c r="M1291" s="79"/>
      <c r="N1291" s="59" t="str">
        <f t="shared" si="203"/>
        <v/>
      </c>
      <c r="O1291" s="190" t="str">
        <f t="shared" si="205"/>
        <v>Nợ HP</v>
      </c>
      <c r="P1291" s="62" t="str">
        <f t="shared" si="206"/>
        <v>Nợ HP</v>
      </c>
      <c r="Q1291" s="58">
        <f t="shared" si="210"/>
        <v>1289</v>
      </c>
      <c r="R1291" s="228" t="str">
        <f t="shared" si="207"/>
        <v>Nợ HP</v>
      </c>
    </row>
    <row r="1292" spans="1:18" ht="24.75" customHeight="1">
      <c r="A1292" s="54">
        <f t="shared" si="208"/>
        <v>1290</v>
      </c>
      <c r="B1292" s="16" t="str">
        <f t="shared" si="211"/>
        <v>1258</v>
      </c>
      <c r="C1292" s="54">
        <f t="shared" si="209"/>
        <v>1258</v>
      </c>
      <c r="D1292" s="11"/>
      <c r="E1292" s="12"/>
      <c r="F1292" s="13"/>
      <c r="G1292" s="14"/>
      <c r="H1292" s="70"/>
      <c r="I1292" s="71"/>
      <c r="J1292" s="72"/>
      <c r="K1292" s="73" t="str">
        <f t="shared" si="202"/>
        <v/>
      </c>
      <c r="L1292" s="74">
        <f t="shared" si="204"/>
        <v>0</v>
      </c>
      <c r="M1292" s="79"/>
      <c r="N1292" s="59" t="str">
        <f t="shared" si="203"/>
        <v/>
      </c>
      <c r="O1292" s="190" t="str">
        <f t="shared" si="205"/>
        <v>Nợ HP</v>
      </c>
      <c r="P1292" s="62" t="str">
        <f t="shared" si="206"/>
        <v>Nợ HP</v>
      </c>
      <c r="Q1292" s="58">
        <f t="shared" si="210"/>
        <v>1290</v>
      </c>
      <c r="R1292" s="228" t="str">
        <f t="shared" si="207"/>
        <v>Nợ HP</v>
      </c>
    </row>
    <row r="1293" spans="1:18" ht="24.75" customHeight="1">
      <c r="A1293" s="54">
        <f t="shared" si="208"/>
        <v>1291</v>
      </c>
      <c r="B1293" s="16" t="str">
        <f t="shared" si="211"/>
        <v>1259</v>
      </c>
      <c r="C1293" s="54">
        <f t="shared" si="209"/>
        <v>1259</v>
      </c>
      <c r="D1293" s="11"/>
      <c r="E1293" s="12"/>
      <c r="F1293" s="13"/>
      <c r="G1293" s="14"/>
      <c r="H1293" s="70"/>
      <c r="I1293" s="71"/>
      <c r="J1293" s="72"/>
      <c r="K1293" s="73" t="str">
        <f t="shared" si="202"/>
        <v/>
      </c>
      <c r="L1293" s="74">
        <f t="shared" si="204"/>
        <v>0</v>
      </c>
      <c r="M1293" s="79"/>
      <c r="N1293" s="59" t="str">
        <f t="shared" si="203"/>
        <v/>
      </c>
      <c r="O1293" s="190" t="str">
        <f t="shared" si="205"/>
        <v>Nợ HP</v>
      </c>
      <c r="P1293" s="62" t="str">
        <f t="shared" si="206"/>
        <v>Nợ HP</v>
      </c>
      <c r="Q1293" s="58">
        <f t="shared" si="210"/>
        <v>1291</v>
      </c>
      <c r="R1293" s="228" t="str">
        <f t="shared" si="207"/>
        <v>Nợ HP</v>
      </c>
    </row>
    <row r="1294" spans="1:18" ht="24.75" customHeight="1">
      <c r="A1294" s="54">
        <f t="shared" si="208"/>
        <v>1292</v>
      </c>
      <c r="B1294" s="16" t="str">
        <f t="shared" si="211"/>
        <v>1260</v>
      </c>
      <c r="C1294" s="54">
        <f t="shared" si="209"/>
        <v>1260</v>
      </c>
      <c r="D1294" s="11"/>
      <c r="E1294" s="12"/>
      <c r="F1294" s="13"/>
      <c r="G1294" s="14"/>
      <c r="H1294" s="70"/>
      <c r="I1294" s="71"/>
      <c r="J1294" s="72"/>
      <c r="K1294" s="73" t="str">
        <f t="shared" si="202"/>
        <v/>
      </c>
      <c r="L1294" s="74">
        <f t="shared" si="204"/>
        <v>0</v>
      </c>
      <c r="M1294" s="79"/>
      <c r="N1294" s="59" t="str">
        <f t="shared" si="203"/>
        <v/>
      </c>
      <c r="O1294" s="190" t="str">
        <f t="shared" si="205"/>
        <v>Nợ HP</v>
      </c>
      <c r="P1294" s="62" t="str">
        <f t="shared" si="206"/>
        <v>Nợ HP</v>
      </c>
      <c r="Q1294" s="58">
        <f t="shared" si="210"/>
        <v>1292</v>
      </c>
      <c r="R1294" s="228" t="str">
        <f t="shared" si="207"/>
        <v>Nợ HP</v>
      </c>
    </row>
    <row r="1295" spans="1:18" ht="24.75" customHeight="1">
      <c r="A1295" s="54">
        <f t="shared" si="208"/>
        <v>1293</v>
      </c>
      <c r="B1295" s="16" t="str">
        <f t="shared" si="211"/>
        <v>1261</v>
      </c>
      <c r="C1295" s="54">
        <f t="shared" si="209"/>
        <v>1261</v>
      </c>
      <c r="D1295" s="11"/>
      <c r="E1295" s="12"/>
      <c r="F1295" s="13"/>
      <c r="G1295" s="14"/>
      <c r="H1295" s="70"/>
      <c r="I1295" s="71"/>
      <c r="J1295" s="72"/>
      <c r="K1295" s="73" t="str">
        <f t="shared" si="202"/>
        <v/>
      </c>
      <c r="L1295" s="74">
        <f t="shared" si="204"/>
        <v>0</v>
      </c>
      <c r="M1295" s="79"/>
      <c r="N1295" s="59" t="str">
        <f t="shared" si="203"/>
        <v/>
      </c>
      <c r="O1295" s="190" t="str">
        <f t="shared" si="205"/>
        <v>Nợ HP</v>
      </c>
      <c r="P1295" s="62" t="str">
        <f t="shared" si="206"/>
        <v>Nợ HP</v>
      </c>
      <c r="Q1295" s="58">
        <f t="shared" si="210"/>
        <v>1293</v>
      </c>
      <c r="R1295" s="228" t="str">
        <f t="shared" si="207"/>
        <v>Nợ HP</v>
      </c>
    </row>
    <row r="1296" spans="1:18" ht="24.75" customHeight="1">
      <c r="A1296" s="54">
        <f t="shared" si="208"/>
        <v>1294</v>
      </c>
      <c r="B1296" s="16" t="str">
        <f t="shared" si="211"/>
        <v>1262</v>
      </c>
      <c r="C1296" s="54">
        <f t="shared" si="209"/>
        <v>1262</v>
      </c>
      <c r="D1296" s="11"/>
      <c r="E1296" s="12"/>
      <c r="F1296" s="13"/>
      <c r="G1296" s="14"/>
      <c r="H1296" s="70"/>
      <c r="I1296" s="71"/>
      <c r="J1296" s="72"/>
      <c r="K1296" s="73" t="str">
        <f t="shared" si="202"/>
        <v/>
      </c>
      <c r="L1296" s="74">
        <f t="shared" si="204"/>
        <v>0</v>
      </c>
      <c r="M1296" s="79"/>
      <c r="N1296" s="59" t="str">
        <f t="shared" si="203"/>
        <v/>
      </c>
      <c r="O1296" s="190" t="str">
        <f t="shared" si="205"/>
        <v>Nợ HP</v>
      </c>
      <c r="P1296" s="62" t="str">
        <f t="shared" si="206"/>
        <v>Nợ HP</v>
      </c>
      <c r="Q1296" s="58">
        <f t="shared" si="210"/>
        <v>1294</v>
      </c>
      <c r="R1296" s="228" t="str">
        <f t="shared" si="207"/>
        <v>Nợ HP</v>
      </c>
    </row>
    <row r="1297" spans="1:18" ht="24.75" customHeight="1">
      <c r="A1297" s="54">
        <f t="shared" si="208"/>
        <v>1295</v>
      </c>
      <c r="B1297" s="16" t="str">
        <f t="shared" si="211"/>
        <v>1263</v>
      </c>
      <c r="C1297" s="54">
        <f t="shared" si="209"/>
        <v>1263</v>
      </c>
      <c r="D1297" s="11"/>
      <c r="E1297" s="12"/>
      <c r="F1297" s="13"/>
      <c r="G1297" s="14"/>
      <c r="H1297" s="70"/>
      <c r="I1297" s="71"/>
      <c r="J1297" s="72"/>
      <c r="K1297" s="73" t="str">
        <f t="shared" si="202"/>
        <v/>
      </c>
      <c r="L1297" s="74">
        <f t="shared" si="204"/>
        <v>0</v>
      </c>
      <c r="M1297" s="79"/>
      <c r="N1297" s="59" t="str">
        <f t="shared" si="203"/>
        <v/>
      </c>
      <c r="O1297" s="190" t="str">
        <f t="shared" si="205"/>
        <v>Nợ HP</v>
      </c>
      <c r="P1297" s="62" t="str">
        <f t="shared" si="206"/>
        <v>Nợ HP</v>
      </c>
      <c r="Q1297" s="58">
        <f t="shared" si="210"/>
        <v>1295</v>
      </c>
      <c r="R1297" s="228" t="str">
        <f t="shared" si="207"/>
        <v>Nợ HP</v>
      </c>
    </row>
    <row r="1298" spans="1:18" ht="24.75" customHeight="1">
      <c r="A1298" s="54">
        <f t="shared" si="208"/>
        <v>1296</v>
      </c>
      <c r="B1298" s="16" t="str">
        <f t="shared" si="211"/>
        <v>1264</v>
      </c>
      <c r="C1298" s="54">
        <f t="shared" si="209"/>
        <v>1264</v>
      </c>
      <c r="D1298" s="11"/>
      <c r="E1298" s="12"/>
      <c r="F1298" s="13"/>
      <c r="G1298" s="14"/>
      <c r="H1298" s="70"/>
      <c r="I1298" s="71"/>
      <c r="J1298" s="72"/>
      <c r="K1298" s="73" t="str">
        <f t="shared" si="202"/>
        <v/>
      </c>
      <c r="L1298" s="74">
        <f t="shared" si="204"/>
        <v>0</v>
      </c>
      <c r="M1298" s="79"/>
      <c r="N1298" s="59" t="str">
        <f t="shared" si="203"/>
        <v/>
      </c>
      <c r="O1298" s="190" t="str">
        <f t="shared" si="205"/>
        <v>Nợ HP</v>
      </c>
      <c r="P1298" s="62" t="str">
        <f t="shared" si="206"/>
        <v>Nợ HP</v>
      </c>
      <c r="Q1298" s="58">
        <f t="shared" si="210"/>
        <v>1296</v>
      </c>
      <c r="R1298" s="228" t="str">
        <f t="shared" si="207"/>
        <v>Nợ HP</v>
      </c>
    </row>
    <row r="1299" spans="1:18" ht="24.75" customHeight="1">
      <c r="A1299" s="54">
        <f t="shared" si="208"/>
        <v>1297</v>
      </c>
      <c r="B1299" s="16" t="str">
        <f t="shared" si="211"/>
        <v>1265</v>
      </c>
      <c r="C1299" s="54">
        <f t="shared" si="209"/>
        <v>1265</v>
      </c>
      <c r="D1299" s="11"/>
      <c r="E1299" s="12"/>
      <c r="F1299" s="13"/>
      <c r="G1299" s="14"/>
      <c r="H1299" s="70"/>
      <c r="I1299" s="71"/>
      <c r="J1299" s="72"/>
      <c r="K1299" s="73" t="str">
        <f t="shared" si="202"/>
        <v/>
      </c>
      <c r="L1299" s="74">
        <f t="shared" si="204"/>
        <v>0</v>
      </c>
      <c r="M1299" s="79"/>
      <c r="N1299" s="59" t="str">
        <f t="shared" si="203"/>
        <v/>
      </c>
      <c r="O1299" s="190" t="str">
        <f t="shared" si="205"/>
        <v>Nợ HP</v>
      </c>
      <c r="P1299" s="62" t="str">
        <f t="shared" si="206"/>
        <v>Nợ HP</v>
      </c>
      <c r="Q1299" s="58">
        <f t="shared" si="210"/>
        <v>1297</v>
      </c>
      <c r="R1299" s="228" t="str">
        <f t="shared" si="207"/>
        <v>Nợ HP</v>
      </c>
    </row>
    <row r="1300" spans="1:18" ht="24.75" customHeight="1">
      <c r="A1300" s="54">
        <f t="shared" si="208"/>
        <v>1298</v>
      </c>
      <c r="B1300" s="16" t="str">
        <f t="shared" si="211"/>
        <v>1266</v>
      </c>
      <c r="C1300" s="54">
        <f t="shared" si="209"/>
        <v>1266</v>
      </c>
      <c r="D1300" s="11"/>
      <c r="E1300" s="12"/>
      <c r="F1300" s="13"/>
      <c r="G1300" s="14"/>
      <c r="H1300" s="70"/>
      <c r="I1300" s="71"/>
      <c r="J1300" s="72"/>
      <c r="K1300" s="73" t="str">
        <f t="shared" si="202"/>
        <v/>
      </c>
      <c r="L1300" s="74">
        <f t="shared" si="204"/>
        <v>0</v>
      </c>
      <c r="M1300" s="79"/>
      <c r="N1300" s="59" t="str">
        <f t="shared" si="203"/>
        <v/>
      </c>
      <c r="O1300" s="190" t="str">
        <f t="shared" si="205"/>
        <v>Nợ HP</v>
      </c>
      <c r="P1300" s="62" t="str">
        <f t="shared" si="206"/>
        <v>Nợ HP</v>
      </c>
      <c r="Q1300" s="58">
        <f t="shared" si="210"/>
        <v>1298</v>
      </c>
      <c r="R1300" s="228" t="str">
        <f t="shared" si="207"/>
        <v>Nợ HP</v>
      </c>
    </row>
    <row r="1301" spans="1:18" ht="24.75" customHeight="1">
      <c r="A1301" s="54">
        <f t="shared" si="208"/>
        <v>1299</v>
      </c>
      <c r="B1301" s="16" t="str">
        <f t="shared" si="211"/>
        <v>1267</v>
      </c>
      <c r="C1301" s="54">
        <f t="shared" si="209"/>
        <v>1267</v>
      </c>
      <c r="D1301" s="11"/>
      <c r="E1301" s="12"/>
      <c r="F1301" s="13"/>
      <c r="G1301" s="14"/>
      <c r="H1301" s="70"/>
      <c r="I1301" s="71"/>
      <c r="J1301" s="72"/>
      <c r="K1301" s="73" t="str">
        <f t="shared" si="202"/>
        <v/>
      </c>
      <c r="L1301" s="74">
        <f t="shared" si="204"/>
        <v>0</v>
      </c>
      <c r="M1301" s="79"/>
      <c r="N1301" s="59" t="str">
        <f t="shared" si="203"/>
        <v/>
      </c>
      <c r="O1301" s="190" t="str">
        <f t="shared" si="205"/>
        <v>Nợ HP</v>
      </c>
      <c r="P1301" s="62" t="str">
        <f t="shared" si="206"/>
        <v>Nợ HP</v>
      </c>
      <c r="Q1301" s="58">
        <f t="shared" si="210"/>
        <v>1299</v>
      </c>
      <c r="R1301" s="228" t="str">
        <f t="shared" si="207"/>
        <v>Nợ HP</v>
      </c>
    </row>
    <row r="1302" spans="1:18" ht="24.75" customHeight="1">
      <c r="A1302" s="54">
        <f t="shared" si="208"/>
        <v>1300</v>
      </c>
      <c r="B1302" s="16" t="str">
        <f t="shared" si="211"/>
        <v>1268</v>
      </c>
      <c r="C1302" s="54">
        <f t="shared" si="209"/>
        <v>1268</v>
      </c>
      <c r="D1302" s="11"/>
      <c r="E1302" s="12"/>
      <c r="F1302" s="13"/>
      <c r="G1302" s="14"/>
      <c r="H1302" s="70"/>
      <c r="I1302" s="71"/>
      <c r="J1302" s="72"/>
      <c r="K1302" s="73" t="str">
        <f t="shared" si="202"/>
        <v/>
      </c>
      <c r="L1302" s="74">
        <f t="shared" si="204"/>
        <v>0</v>
      </c>
      <c r="M1302" s="79"/>
      <c r="N1302" s="59" t="str">
        <f t="shared" si="203"/>
        <v/>
      </c>
      <c r="O1302" s="190" t="str">
        <f t="shared" si="205"/>
        <v>Nợ HP</v>
      </c>
      <c r="P1302" s="62" t="str">
        <f t="shared" si="206"/>
        <v>Nợ HP</v>
      </c>
      <c r="Q1302" s="58">
        <f t="shared" si="210"/>
        <v>1300</v>
      </c>
      <c r="R1302" s="228" t="str">
        <f t="shared" si="207"/>
        <v>Nợ HP</v>
      </c>
    </row>
    <row r="1303" spans="1:18" ht="24.75" customHeight="1">
      <c r="A1303" s="54">
        <f t="shared" si="208"/>
        <v>1301</v>
      </c>
      <c r="B1303" s="16" t="str">
        <f t="shared" si="211"/>
        <v>1269</v>
      </c>
      <c r="C1303" s="54">
        <f t="shared" si="209"/>
        <v>1269</v>
      </c>
      <c r="D1303" s="11"/>
      <c r="E1303" s="12"/>
      <c r="F1303" s="13"/>
      <c r="G1303" s="14"/>
      <c r="H1303" s="70"/>
      <c r="I1303" s="71"/>
      <c r="J1303" s="72"/>
      <c r="K1303" s="73" t="str">
        <f t="shared" si="202"/>
        <v/>
      </c>
      <c r="L1303" s="74">
        <f t="shared" si="204"/>
        <v>0</v>
      </c>
      <c r="M1303" s="79"/>
      <c r="N1303" s="59" t="str">
        <f t="shared" si="203"/>
        <v/>
      </c>
      <c r="O1303" s="190" t="str">
        <f t="shared" si="205"/>
        <v>Nợ HP</v>
      </c>
      <c r="P1303" s="62" t="str">
        <f t="shared" si="206"/>
        <v>Nợ HP</v>
      </c>
      <c r="Q1303" s="58">
        <f t="shared" si="210"/>
        <v>1301</v>
      </c>
      <c r="R1303" s="228" t="str">
        <f t="shared" si="207"/>
        <v>Nợ HP</v>
      </c>
    </row>
    <row r="1304" spans="1:18" ht="24.75" customHeight="1">
      <c r="A1304" s="54">
        <f t="shared" si="208"/>
        <v>1302</v>
      </c>
      <c r="B1304" s="16" t="str">
        <f t="shared" si="211"/>
        <v>1270</v>
      </c>
      <c r="C1304" s="54">
        <f t="shared" si="209"/>
        <v>1270</v>
      </c>
      <c r="D1304" s="11"/>
      <c r="E1304" s="12"/>
      <c r="F1304" s="13"/>
      <c r="G1304" s="14"/>
      <c r="H1304" s="70"/>
      <c r="I1304" s="71"/>
      <c r="J1304" s="72"/>
      <c r="K1304" s="73" t="str">
        <f t="shared" si="202"/>
        <v/>
      </c>
      <c r="L1304" s="74">
        <f t="shared" si="204"/>
        <v>0</v>
      </c>
      <c r="M1304" s="79"/>
      <c r="N1304" s="59" t="str">
        <f t="shared" si="203"/>
        <v/>
      </c>
      <c r="O1304" s="190" t="str">
        <f t="shared" si="205"/>
        <v>Nợ HP</v>
      </c>
      <c r="P1304" s="62" t="str">
        <f t="shared" si="206"/>
        <v>Nợ HP</v>
      </c>
      <c r="Q1304" s="58">
        <f t="shared" si="210"/>
        <v>1302</v>
      </c>
      <c r="R1304" s="228" t="str">
        <f t="shared" si="207"/>
        <v>Nợ HP</v>
      </c>
    </row>
    <row r="1305" spans="1:18" ht="24.75" customHeight="1">
      <c r="A1305" s="54">
        <f t="shared" si="208"/>
        <v>1303</v>
      </c>
      <c r="B1305" s="16" t="str">
        <f t="shared" si="211"/>
        <v>1271</v>
      </c>
      <c r="C1305" s="54">
        <f t="shared" si="209"/>
        <v>1271</v>
      </c>
      <c r="D1305" s="11"/>
      <c r="E1305" s="12"/>
      <c r="F1305" s="13"/>
      <c r="G1305" s="14"/>
      <c r="H1305" s="70"/>
      <c r="I1305" s="71"/>
      <c r="J1305" s="72"/>
      <c r="K1305" s="73" t="str">
        <f t="shared" ref="K1305:K1368" si="212">I1305&amp;J1305</f>
        <v/>
      </c>
      <c r="L1305" s="74">
        <f t="shared" si="204"/>
        <v>0</v>
      </c>
      <c r="M1305" s="79"/>
      <c r="N1305" s="59" t="str">
        <f t="shared" ref="N1305:N1368" si="213">IF(M1305&lt;&gt;0,"Học Ghép","")</f>
        <v/>
      </c>
      <c r="O1305" s="190" t="str">
        <f t="shared" si="205"/>
        <v>Nợ HP</v>
      </c>
      <c r="P1305" s="62" t="str">
        <f t="shared" si="206"/>
        <v>Nợ HP</v>
      </c>
      <c r="Q1305" s="58">
        <f t="shared" si="210"/>
        <v>1303</v>
      </c>
      <c r="R1305" s="228" t="str">
        <f t="shared" si="207"/>
        <v>Nợ HP</v>
      </c>
    </row>
    <row r="1306" spans="1:18" ht="24.75" customHeight="1">
      <c r="A1306" s="54">
        <f t="shared" si="208"/>
        <v>1304</v>
      </c>
      <c r="B1306" s="16" t="str">
        <f t="shared" si="211"/>
        <v>1272</v>
      </c>
      <c r="C1306" s="54">
        <f t="shared" si="209"/>
        <v>1272</v>
      </c>
      <c r="D1306" s="11"/>
      <c r="E1306" s="12"/>
      <c r="F1306" s="13"/>
      <c r="G1306" s="14"/>
      <c r="H1306" s="70"/>
      <c r="I1306" s="71"/>
      <c r="J1306" s="72"/>
      <c r="K1306" s="73" t="str">
        <f t="shared" si="212"/>
        <v/>
      </c>
      <c r="L1306" s="74">
        <f t="shared" si="204"/>
        <v>0</v>
      </c>
      <c r="M1306" s="79"/>
      <c r="N1306" s="59" t="str">
        <f t="shared" si="213"/>
        <v/>
      </c>
      <c r="O1306" s="190" t="str">
        <f t="shared" si="205"/>
        <v>Nợ HP</v>
      </c>
      <c r="P1306" s="62" t="str">
        <f t="shared" si="206"/>
        <v>Nợ HP</v>
      </c>
      <c r="Q1306" s="58">
        <f t="shared" si="210"/>
        <v>1304</v>
      </c>
      <c r="R1306" s="228" t="str">
        <f t="shared" si="207"/>
        <v>Nợ HP</v>
      </c>
    </row>
    <row r="1307" spans="1:18" ht="24.75" customHeight="1">
      <c r="A1307" s="54">
        <f t="shared" si="208"/>
        <v>1305</v>
      </c>
      <c r="B1307" s="16" t="str">
        <f t="shared" si="211"/>
        <v>1273</v>
      </c>
      <c r="C1307" s="54">
        <f t="shared" si="209"/>
        <v>1273</v>
      </c>
      <c r="D1307" s="11"/>
      <c r="E1307" s="12"/>
      <c r="F1307" s="13"/>
      <c r="G1307" s="14"/>
      <c r="H1307" s="70"/>
      <c r="I1307" s="71"/>
      <c r="J1307" s="72"/>
      <c r="K1307" s="73" t="str">
        <f t="shared" si="212"/>
        <v/>
      </c>
      <c r="L1307" s="74">
        <f t="shared" si="204"/>
        <v>0</v>
      </c>
      <c r="M1307" s="79"/>
      <c r="N1307" s="59" t="str">
        <f t="shared" si="213"/>
        <v/>
      </c>
      <c r="O1307" s="190" t="str">
        <f t="shared" si="205"/>
        <v>Nợ HP</v>
      </c>
      <c r="P1307" s="62" t="str">
        <f t="shared" si="206"/>
        <v>Nợ HP</v>
      </c>
      <c r="Q1307" s="58">
        <f t="shared" si="210"/>
        <v>1305</v>
      </c>
      <c r="R1307" s="228" t="str">
        <f t="shared" si="207"/>
        <v>Nợ HP</v>
      </c>
    </row>
    <row r="1308" spans="1:18" ht="24.75" customHeight="1">
      <c r="A1308" s="54">
        <f t="shared" si="208"/>
        <v>1306</v>
      </c>
      <c r="B1308" s="16" t="str">
        <f t="shared" si="211"/>
        <v>1274</v>
      </c>
      <c r="C1308" s="54">
        <f t="shared" si="209"/>
        <v>1274</v>
      </c>
      <c r="D1308" s="11"/>
      <c r="E1308" s="12"/>
      <c r="F1308" s="13"/>
      <c r="G1308" s="14"/>
      <c r="H1308" s="70"/>
      <c r="I1308" s="71"/>
      <c r="J1308" s="72"/>
      <c r="K1308" s="73" t="str">
        <f t="shared" si="212"/>
        <v/>
      </c>
      <c r="L1308" s="74">
        <f t="shared" si="204"/>
        <v>0</v>
      </c>
      <c r="M1308" s="79"/>
      <c r="N1308" s="59" t="str">
        <f t="shared" si="213"/>
        <v/>
      </c>
      <c r="O1308" s="190" t="str">
        <f t="shared" si="205"/>
        <v>Nợ HP</v>
      </c>
      <c r="P1308" s="62" t="str">
        <f t="shared" si="206"/>
        <v>Nợ HP</v>
      </c>
      <c r="Q1308" s="58">
        <f t="shared" si="210"/>
        <v>1306</v>
      </c>
      <c r="R1308" s="228" t="str">
        <f t="shared" si="207"/>
        <v>Nợ HP</v>
      </c>
    </row>
    <row r="1309" spans="1:18" ht="24.75" customHeight="1">
      <c r="A1309" s="54">
        <f t="shared" si="208"/>
        <v>1307</v>
      </c>
      <c r="B1309" s="16" t="str">
        <f t="shared" si="211"/>
        <v>1275</v>
      </c>
      <c r="C1309" s="54">
        <f t="shared" si="209"/>
        <v>1275</v>
      </c>
      <c r="D1309" s="11"/>
      <c r="E1309" s="12"/>
      <c r="F1309" s="13"/>
      <c r="G1309" s="14"/>
      <c r="H1309" s="70"/>
      <c r="I1309" s="71"/>
      <c r="J1309" s="72"/>
      <c r="K1309" s="73" t="str">
        <f t="shared" si="212"/>
        <v/>
      </c>
      <c r="L1309" s="74">
        <f t="shared" si="204"/>
        <v>0</v>
      </c>
      <c r="M1309" s="79"/>
      <c r="N1309" s="59" t="str">
        <f t="shared" si="213"/>
        <v/>
      </c>
      <c r="O1309" s="190" t="str">
        <f t="shared" si="205"/>
        <v>Nợ HP</v>
      </c>
      <c r="P1309" s="62" t="str">
        <f t="shared" si="206"/>
        <v>Nợ HP</v>
      </c>
      <c r="Q1309" s="58">
        <f t="shared" si="210"/>
        <v>1307</v>
      </c>
      <c r="R1309" s="228" t="str">
        <f t="shared" si="207"/>
        <v>Nợ HP</v>
      </c>
    </row>
    <row r="1310" spans="1:18" ht="24.75" customHeight="1">
      <c r="A1310" s="54">
        <f t="shared" si="208"/>
        <v>1308</v>
      </c>
      <c r="B1310" s="16" t="str">
        <f t="shared" si="211"/>
        <v>1276</v>
      </c>
      <c r="C1310" s="54">
        <f t="shared" si="209"/>
        <v>1276</v>
      </c>
      <c r="D1310" s="11"/>
      <c r="E1310" s="12"/>
      <c r="F1310" s="13"/>
      <c r="G1310" s="14"/>
      <c r="H1310" s="70"/>
      <c r="I1310" s="71"/>
      <c r="J1310" s="72"/>
      <c r="K1310" s="73" t="str">
        <f t="shared" si="212"/>
        <v/>
      </c>
      <c r="L1310" s="74">
        <f t="shared" si="204"/>
        <v>0</v>
      </c>
      <c r="M1310" s="79"/>
      <c r="N1310" s="59" t="str">
        <f t="shared" si="213"/>
        <v/>
      </c>
      <c r="O1310" s="190" t="str">
        <f t="shared" si="205"/>
        <v>Nợ HP</v>
      </c>
      <c r="P1310" s="62" t="str">
        <f t="shared" si="206"/>
        <v>Nợ HP</v>
      </c>
      <c r="Q1310" s="58">
        <f t="shared" si="210"/>
        <v>1308</v>
      </c>
      <c r="R1310" s="228" t="str">
        <f t="shared" si="207"/>
        <v>Nợ HP</v>
      </c>
    </row>
    <row r="1311" spans="1:18" ht="24.75" customHeight="1">
      <c r="A1311" s="54">
        <f t="shared" si="208"/>
        <v>1309</v>
      </c>
      <c r="B1311" s="16" t="str">
        <f t="shared" si="211"/>
        <v>1277</v>
      </c>
      <c r="C1311" s="54">
        <f t="shared" si="209"/>
        <v>1277</v>
      </c>
      <c r="D1311" s="11"/>
      <c r="E1311" s="12"/>
      <c r="F1311" s="13"/>
      <c r="G1311" s="14"/>
      <c r="H1311" s="70"/>
      <c r="I1311" s="71"/>
      <c r="J1311" s="72"/>
      <c r="K1311" s="73" t="str">
        <f t="shared" si="212"/>
        <v/>
      </c>
      <c r="L1311" s="74">
        <f t="shared" si="204"/>
        <v>0</v>
      </c>
      <c r="M1311" s="79"/>
      <c r="N1311" s="59" t="str">
        <f t="shared" si="213"/>
        <v/>
      </c>
      <c r="O1311" s="190" t="str">
        <f t="shared" si="205"/>
        <v>Nợ HP</v>
      </c>
      <c r="P1311" s="62" t="str">
        <f t="shared" si="206"/>
        <v>Nợ HP</v>
      </c>
      <c r="Q1311" s="58">
        <f t="shared" si="210"/>
        <v>1309</v>
      </c>
      <c r="R1311" s="228" t="str">
        <f t="shared" si="207"/>
        <v>Nợ HP</v>
      </c>
    </row>
    <row r="1312" spans="1:18" ht="24.75" customHeight="1">
      <c r="A1312" s="54">
        <f t="shared" si="208"/>
        <v>1310</v>
      </c>
      <c r="B1312" s="16" t="str">
        <f t="shared" si="211"/>
        <v>1278</v>
      </c>
      <c r="C1312" s="54">
        <f t="shared" si="209"/>
        <v>1278</v>
      </c>
      <c r="D1312" s="11"/>
      <c r="E1312" s="12"/>
      <c r="F1312" s="13"/>
      <c r="G1312" s="14"/>
      <c r="H1312" s="70"/>
      <c r="I1312" s="71"/>
      <c r="J1312" s="72"/>
      <c r="K1312" s="73" t="str">
        <f t="shared" si="212"/>
        <v/>
      </c>
      <c r="L1312" s="74">
        <f t="shared" si="204"/>
        <v>0</v>
      </c>
      <c r="M1312" s="79"/>
      <c r="N1312" s="59" t="str">
        <f t="shared" si="213"/>
        <v/>
      </c>
      <c r="O1312" s="190" t="str">
        <f t="shared" si="205"/>
        <v>Nợ HP</v>
      </c>
      <c r="P1312" s="62" t="str">
        <f t="shared" si="206"/>
        <v>Nợ HP</v>
      </c>
      <c r="Q1312" s="58">
        <f t="shared" si="210"/>
        <v>1310</v>
      </c>
      <c r="R1312" s="228" t="str">
        <f t="shared" si="207"/>
        <v>Nợ HP</v>
      </c>
    </row>
    <row r="1313" spans="1:18" ht="24.75" customHeight="1">
      <c r="A1313" s="54">
        <f t="shared" si="208"/>
        <v>1311</v>
      </c>
      <c r="B1313" s="16" t="str">
        <f t="shared" si="211"/>
        <v>1279</v>
      </c>
      <c r="C1313" s="54">
        <f t="shared" si="209"/>
        <v>1279</v>
      </c>
      <c r="D1313" s="11"/>
      <c r="E1313" s="12"/>
      <c r="F1313" s="13"/>
      <c r="G1313" s="14"/>
      <c r="H1313" s="70"/>
      <c r="I1313" s="71"/>
      <c r="J1313" s="72"/>
      <c r="K1313" s="73" t="str">
        <f t="shared" si="212"/>
        <v/>
      </c>
      <c r="L1313" s="74">
        <f t="shared" si="204"/>
        <v>0</v>
      </c>
      <c r="M1313" s="79"/>
      <c r="N1313" s="59" t="str">
        <f t="shared" si="213"/>
        <v/>
      </c>
      <c r="O1313" s="190" t="str">
        <f t="shared" si="205"/>
        <v>Nợ HP</v>
      </c>
      <c r="P1313" s="62" t="str">
        <f t="shared" si="206"/>
        <v>Nợ HP</v>
      </c>
      <c r="Q1313" s="58">
        <f t="shared" si="210"/>
        <v>1311</v>
      </c>
      <c r="R1313" s="228" t="str">
        <f t="shared" si="207"/>
        <v>Nợ HP</v>
      </c>
    </row>
    <row r="1314" spans="1:18" ht="24.75" customHeight="1">
      <c r="A1314" s="54">
        <f t="shared" si="208"/>
        <v>1312</v>
      </c>
      <c r="B1314" s="16" t="str">
        <f t="shared" si="211"/>
        <v>1280</v>
      </c>
      <c r="C1314" s="54">
        <f t="shared" si="209"/>
        <v>1280</v>
      </c>
      <c r="D1314" s="11"/>
      <c r="E1314" s="12"/>
      <c r="F1314" s="13"/>
      <c r="G1314" s="14"/>
      <c r="H1314" s="70"/>
      <c r="I1314" s="71"/>
      <c r="J1314" s="72"/>
      <c r="K1314" s="73" t="str">
        <f t="shared" si="212"/>
        <v/>
      </c>
      <c r="L1314" s="74">
        <f t="shared" si="204"/>
        <v>0</v>
      </c>
      <c r="M1314" s="79"/>
      <c r="N1314" s="59" t="str">
        <f t="shared" si="213"/>
        <v/>
      </c>
      <c r="O1314" s="190" t="str">
        <f t="shared" si="205"/>
        <v>Nợ HP</v>
      </c>
      <c r="P1314" s="62" t="str">
        <f t="shared" si="206"/>
        <v>Nợ HP</v>
      </c>
      <c r="Q1314" s="58">
        <f t="shared" si="210"/>
        <v>1312</v>
      </c>
      <c r="R1314" s="228" t="str">
        <f t="shared" si="207"/>
        <v>Nợ HP</v>
      </c>
    </row>
    <row r="1315" spans="1:18" ht="24.75" customHeight="1">
      <c r="A1315" s="54">
        <f t="shared" si="208"/>
        <v>1313</v>
      </c>
      <c r="B1315" s="16" t="str">
        <f t="shared" si="211"/>
        <v>1281</v>
      </c>
      <c r="C1315" s="54">
        <f t="shared" si="209"/>
        <v>1281</v>
      </c>
      <c r="D1315" s="11"/>
      <c r="E1315" s="12"/>
      <c r="F1315" s="13"/>
      <c r="G1315" s="14"/>
      <c r="H1315" s="70"/>
      <c r="I1315" s="71"/>
      <c r="J1315" s="72"/>
      <c r="K1315" s="73" t="str">
        <f t="shared" si="212"/>
        <v/>
      </c>
      <c r="L1315" s="74">
        <f t="shared" si="204"/>
        <v>0</v>
      </c>
      <c r="M1315" s="79"/>
      <c r="N1315" s="59" t="str">
        <f t="shared" si="213"/>
        <v/>
      </c>
      <c r="O1315" s="190" t="str">
        <f t="shared" si="205"/>
        <v>Nợ HP</v>
      </c>
      <c r="P1315" s="62" t="str">
        <f t="shared" si="206"/>
        <v>Nợ HP</v>
      </c>
      <c r="Q1315" s="58">
        <f t="shared" si="210"/>
        <v>1313</v>
      </c>
      <c r="R1315" s="228" t="str">
        <f t="shared" si="207"/>
        <v>Nợ HP</v>
      </c>
    </row>
    <row r="1316" spans="1:18" ht="24.75" customHeight="1">
      <c r="A1316" s="54">
        <f t="shared" si="208"/>
        <v>1314</v>
      </c>
      <c r="B1316" s="16" t="str">
        <f t="shared" si="211"/>
        <v>1282</v>
      </c>
      <c r="C1316" s="54">
        <f t="shared" si="209"/>
        <v>1282</v>
      </c>
      <c r="D1316" s="11"/>
      <c r="E1316" s="12"/>
      <c r="F1316" s="13"/>
      <c r="G1316" s="14"/>
      <c r="H1316" s="70"/>
      <c r="I1316" s="71"/>
      <c r="J1316" s="72"/>
      <c r="K1316" s="73" t="str">
        <f t="shared" si="212"/>
        <v/>
      </c>
      <c r="L1316" s="74">
        <f t="shared" si="204"/>
        <v>0</v>
      </c>
      <c r="M1316" s="79"/>
      <c r="N1316" s="59" t="str">
        <f t="shared" si="213"/>
        <v/>
      </c>
      <c r="O1316" s="190" t="str">
        <f t="shared" si="205"/>
        <v>Nợ HP</v>
      </c>
      <c r="P1316" s="62" t="str">
        <f t="shared" si="206"/>
        <v>Nợ HP</v>
      </c>
      <c r="Q1316" s="58">
        <f t="shared" si="210"/>
        <v>1314</v>
      </c>
      <c r="R1316" s="228" t="str">
        <f t="shared" si="207"/>
        <v>Nợ HP</v>
      </c>
    </row>
    <row r="1317" spans="1:18" ht="24.75" customHeight="1">
      <c r="A1317" s="54">
        <f t="shared" si="208"/>
        <v>1315</v>
      </c>
      <c r="B1317" s="16" t="str">
        <f t="shared" si="211"/>
        <v>1283</v>
      </c>
      <c r="C1317" s="54">
        <f t="shared" si="209"/>
        <v>1283</v>
      </c>
      <c r="D1317" s="11"/>
      <c r="E1317" s="12"/>
      <c r="F1317" s="13"/>
      <c r="G1317" s="14"/>
      <c r="H1317" s="70"/>
      <c r="I1317" s="71"/>
      <c r="J1317" s="72"/>
      <c r="K1317" s="73" t="str">
        <f t="shared" si="212"/>
        <v/>
      </c>
      <c r="L1317" s="74">
        <f t="shared" si="204"/>
        <v>0</v>
      </c>
      <c r="M1317" s="79"/>
      <c r="N1317" s="59" t="str">
        <f t="shared" si="213"/>
        <v/>
      </c>
      <c r="O1317" s="190" t="str">
        <f t="shared" si="205"/>
        <v>Nợ HP</v>
      </c>
      <c r="P1317" s="62" t="str">
        <f t="shared" si="206"/>
        <v>Nợ HP</v>
      </c>
      <c r="Q1317" s="58">
        <f t="shared" si="210"/>
        <v>1315</v>
      </c>
      <c r="R1317" s="228" t="str">
        <f t="shared" si="207"/>
        <v>Nợ HP</v>
      </c>
    </row>
    <row r="1318" spans="1:18" ht="24.75" customHeight="1">
      <c r="A1318" s="54">
        <f t="shared" si="208"/>
        <v>1316</v>
      </c>
      <c r="B1318" s="16" t="str">
        <f t="shared" si="211"/>
        <v>1284</v>
      </c>
      <c r="C1318" s="54">
        <f t="shared" si="209"/>
        <v>1284</v>
      </c>
      <c r="D1318" s="11"/>
      <c r="E1318" s="12"/>
      <c r="F1318" s="13"/>
      <c r="G1318" s="14"/>
      <c r="H1318" s="70"/>
      <c r="I1318" s="71"/>
      <c r="J1318" s="72"/>
      <c r="K1318" s="73" t="str">
        <f t="shared" si="212"/>
        <v/>
      </c>
      <c r="L1318" s="74">
        <f t="shared" si="204"/>
        <v>0</v>
      </c>
      <c r="M1318" s="79"/>
      <c r="N1318" s="59" t="str">
        <f t="shared" si="213"/>
        <v/>
      </c>
      <c r="O1318" s="190" t="str">
        <f t="shared" si="205"/>
        <v>Nợ HP</v>
      </c>
      <c r="P1318" s="62" t="str">
        <f t="shared" si="206"/>
        <v>Nợ HP</v>
      </c>
      <c r="Q1318" s="58">
        <f t="shared" si="210"/>
        <v>1316</v>
      </c>
      <c r="R1318" s="228" t="str">
        <f t="shared" si="207"/>
        <v>Nợ HP</v>
      </c>
    </row>
    <row r="1319" spans="1:18" ht="24.75" customHeight="1">
      <c r="A1319" s="54">
        <f t="shared" si="208"/>
        <v>1317</v>
      </c>
      <c r="B1319" s="16" t="str">
        <f t="shared" si="211"/>
        <v>1285</v>
      </c>
      <c r="C1319" s="54">
        <f t="shared" si="209"/>
        <v>1285</v>
      </c>
      <c r="D1319" s="11"/>
      <c r="E1319" s="12"/>
      <c r="F1319" s="13"/>
      <c r="G1319" s="14"/>
      <c r="H1319" s="70"/>
      <c r="I1319" s="71"/>
      <c r="J1319" s="72"/>
      <c r="K1319" s="73" t="str">
        <f t="shared" si="212"/>
        <v/>
      </c>
      <c r="L1319" s="74">
        <f t="shared" si="204"/>
        <v>0</v>
      </c>
      <c r="M1319" s="79"/>
      <c r="N1319" s="59" t="str">
        <f t="shared" si="213"/>
        <v/>
      </c>
      <c r="O1319" s="190" t="str">
        <f t="shared" si="205"/>
        <v>Nợ HP</v>
      </c>
      <c r="P1319" s="62" t="str">
        <f t="shared" si="206"/>
        <v>Nợ HP</v>
      </c>
      <c r="Q1319" s="58">
        <f t="shared" si="210"/>
        <v>1317</v>
      </c>
      <c r="R1319" s="228" t="str">
        <f t="shared" si="207"/>
        <v>Nợ HP</v>
      </c>
    </row>
    <row r="1320" spans="1:18" ht="24.75" customHeight="1">
      <c r="A1320" s="54">
        <f t="shared" si="208"/>
        <v>1318</v>
      </c>
      <c r="B1320" s="16" t="str">
        <f t="shared" si="211"/>
        <v>1286</v>
      </c>
      <c r="C1320" s="54">
        <f t="shared" si="209"/>
        <v>1286</v>
      </c>
      <c r="D1320" s="11"/>
      <c r="E1320" s="12"/>
      <c r="F1320" s="13"/>
      <c r="G1320" s="14"/>
      <c r="H1320" s="70"/>
      <c r="I1320" s="71"/>
      <c r="J1320" s="72"/>
      <c r="K1320" s="73" t="str">
        <f t="shared" si="212"/>
        <v/>
      </c>
      <c r="L1320" s="74">
        <f t="shared" si="204"/>
        <v>0</v>
      </c>
      <c r="M1320" s="79"/>
      <c r="N1320" s="59" t="str">
        <f t="shared" si="213"/>
        <v/>
      </c>
      <c r="O1320" s="190" t="str">
        <f t="shared" si="205"/>
        <v>Nợ HP</v>
      </c>
      <c r="P1320" s="62" t="str">
        <f t="shared" si="206"/>
        <v>Nợ HP</v>
      </c>
      <c r="Q1320" s="58">
        <f t="shared" si="210"/>
        <v>1318</v>
      </c>
      <c r="R1320" s="228" t="str">
        <f t="shared" si="207"/>
        <v>Nợ HP</v>
      </c>
    </row>
    <row r="1321" spans="1:18" ht="24.75" customHeight="1">
      <c r="A1321" s="54">
        <f t="shared" si="208"/>
        <v>1319</v>
      </c>
      <c r="B1321" s="16" t="str">
        <f t="shared" si="211"/>
        <v>1287</v>
      </c>
      <c r="C1321" s="54">
        <f t="shared" si="209"/>
        <v>1287</v>
      </c>
      <c r="D1321" s="11"/>
      <c r="E1321" s="12"/>
      <c r="F1321" s="13"/>
      <c r="G1321" s="14"/>
      <c r="H1321" s="70"/>
      <c r="I1321" s="71"/>
      <c r="J1321" s="72"/>
      <c r="K1321" s="73" t="str">
        <f t="shared" si="212"/>
        <v/>
      </c>
      <c r="L1321" s="74">
        <f t="shared" si="204"/>
        <v>0</v>
      </c>
      <c r="M1321" s="79"/>
      <c r="N1321" s="59" t="str">
        <f t="shared" si="213"/>
        <v/>
      </c>
      <c r="O1321" s="190" t="str">
        <f t="shared" si="205"/>
        <v>Nợ HP</v>
      </c>
      <c r="P1321" s="62" t="str">
        <f t="shared" si="206"/>
        <v>Nợ HP</v>
      </c>
      <c r="Q1321" s="58">
        <f t="shared" si="210"/>
        <v>1319</v>
      </c>
      <c r="R1321" s="228" t="str">
        <f t="shared" si="207"/>
        <v>Nợ HP</v>
      </c>
    </row>
    <row r="1322" spans="1:18" ht="24.75" customHeight="1">
      <c r="A1322" s="54">
        <f t="shared" si="208"/>
        <v>1320</v>
      </c>
      <c r="B1322" s="16" t="str">
        <f t="shared" si="211"/>
        <v>1288</v>
      </c>
      <c r="C1322" s="54">
        <f t="shared" si="209"/>
        <v>1288</v>
      </c>
      <c r="D1322" s="11"/>
      <c r="E1322" s="12"/>
      <c r="F1322" s="13"/>
      <c r="G1322" s="14"/>
      <c r="H1322" s="70"/>
      <c r="I1322" s="71"/>
      <c r="J1322" s="72"/>
      <c r="K1322" s="73" t="str">
        <f t="shared" si="212"/>
        <v/>
      </c>
      <c r="L1322" s="74">
        <f t="shared" si="204"/>
        <v>0</v>
      </c>
      <c r="M1322" s="79"/>
      <c r="N1322" s="59" t="str">
        <f t="shared" si="213"/>
        <v/>
      </c>
      <c r="O1322" s="190" t="str">
        <f t="shared" si="205"/>
        <v>Nợ HP</v>
      </c>
      <c r="P1322" s="62" t="str">
        <f t="shared" si="206"/>
        <v>Nợ HP</v>
      </c>
      <c r="Q1322" s="58">
        <f t="shared" si="210"/>
        <v>1320</v>
      </c>
      <c r="R1322" s="228" t="str">
        <f t="shared" si="207"/>
        <v>Nợ HP</v>
      </c>
    </row>
    <row r="1323" spans="1:18" ht="24.75" customHeight="1">
      <c r="A1323" s="54">
        <f t="shared" si="208"/>
        <v>1321</v>
      </c>
      <c r="B1323" s="16" t="str">
        <f t="shared" si="211"/>
        <v>1289</v>
      </c>
      <c r="C1323" s="54">
        <f t="shared" si="209"/>
        <v>1289</v>
      </c>
      <c r="D1323" s="11"/>
      <c r="E1323" s="12"/>
      <c r="F1323" s="13"/>
      <c r="G1323" s="14"/>
      <c r="H1323" s="70"/>
      <c r="I1323" s="71"/>
      <c r="J1323" s="72"/>
      <c r="K1323" s="73" t="str">
        <f t="shared" si="212"/>
        <v/>
      </c>
      <c r="L1323" s="74">
        <f t="shared" si="204"/>
        <v>0</v>
      </c>
      <c r="M1323" s="79"/>
      <c r="N1323" s="59" t="str">
        <f t="shared" si="213"/>
        <v/>
      </c>
      <c r="O1323" s="190" t="str">
        <f t="shared" si="205"/>
        <v>Nợ HP</v>
      </c>
      <c r="P1323" s="62" t="str">
        <f t="shared" si="206"/>
        <v>Nợ HP</v>
      </c>
      <c r="Q1323" s="58">
        <f t="shared" si="210"/>
        <v>1321</v>
      </c>
      <c r="R1323" s="228" t="str">
        <f t="shared" si="207"/>
        <v>Nợ HP</v>
      </c>
    </row>
    <row r="1324" spans="1:18" ht="24.75" customHeight="1">
      <c r="A1324" s="54">
        <f t="shared" si="208"/>
        <v>1322</v>
      </c>
      <c r="B1324" s="16" t="str">
        <f t="shared" si="211"/>
        <v>1290</v>
      </c>
      <c r="C1324" s="54">
        <f t="shared" si="209"/>
        <v>1290</v>
      </c>
      <c r="D1324" s="11"/>
      <c r="E1324" s="12"/>
      <c r="F1324" s="13"/>
      <c r="G1324" s="14"/>
      <c r="H1324" s="70"/>
      <c r="I1324" s="71"/>
      <c r="J1324" s="72"/>
      <c r="K1324" s="73" t="str">
        <f t="shared" si="212"/>
        <v/>
      </c>
      <c r="L1324" s="74">
        <f t="shared" si="204"/>
        <v>0</v>
      </c>
      <c r="M1324" s="79"/>
      <c r="N1324" s="59" t="str">
        <f t="shared" si="213"/>
        <v/>
      </c>
      <c r="O1324" s="190" t="str">
        <f t="shared" si="205"/>
        <v>Nợ HP</v>
      </c>
      <c r="P1324" s="62" t="str">
        <f t="shared" si="206"/>
        <v>Nợ HP</v>
      </c>
      <c r="Q1324" s="58">
        <f t="shared" si="210"/>
        <v>1322</v>
      </c>
      <c r="R1324" s="228" t="str">
        <f t="shared" si="207"/>
        <v>Nợ HP</v>
      </c>
    </row>
    <row r="1325" spans="1:18" ht="24.75" customHeight="1">
      <c r="A1325" s="54">
        <f t="shared" si="208"/>
        <v>1323</v>
      </c>
      <c r="B1325" s="16" t="str">
        <f t="shared" si="211"/>
        <v>1291</v>
      </c>
      <c r="C1325" s="54">
        <f t="shared" si="209"/>
        <v>1291</v>
      </c>
      <c r="D1325" s="11"/>
      <c r="E1325" s="12"/>
      <c r="F1325" s="13"/>
      <c r="G1325" s="14"/>
      <c r="H1325" s="70"/>
      <c r="I1325" s="71"/>
      <c r="J1325" s="72"/>
      <c r="K1325" s="73" t="str">
        <f t="shared" si="212"/>
        <v/>
      </c>
      <c r="L1325" s="74">
        <f t="shared" si="204"/>
        <v>0</v>
      </c>
      <c r="M1325" s="79"/>
      <c r="N1325" s="59" t="str">
        <f t="shared" si="213"/>
        <v/>
      </c>
      <c r="O1325" s="190" t="str">
        <f t="shared" si="205"/>
        <v>Nợ HP</v>
      </c>
      <c r="P1325" s="62" t="str">
        <f t="shared" si="206"/>
        <v>Nợ HP</v>
      </c>
      <c r="Q1325" s="58">
        <f t="shared" si="210"/>
        <v>1323</v>
      </c>
      <c r="R1325" s="228" t="str">
        <f t="shared" si="207"/>
        <v>Nợ HP</v>
      </c>
    </row>
    <row r="1326" spans="1:18" ht="24.75" customHeight="1">
      <c r="A1326" s="54">
        <f t="shared" si="208"/>
        <v>1324</v>
      </c>
      <c r="B1326" s="16" t="str">
        <f t="shared" si="211"/>
        <v>1292</v>
      </c>
      <c r="C1326" s="54">
        <f t="shared" si="209"/>
        <v>1292</v>
      </c>
      <c r="D1326" s="11"/>
      <c r="E1326" s="12"/>
      <c r="F1326" s="13"/>
      <c r="G1326" s="14"/>
      <c r="H1326" s="70"/>
      <c r="I1326" s="71"/>
      <c r="J1326" s="72"/>
      <c r="K1326" s="73" t="str">
        <f t="shared" si="212"/>
        <v/>
      </c>
      <c r="L1326" s="74">
        <f t="shared" si="204"/>
        <v>0</v>
      </c>
      <c r="M1326" s="79"/>
      <c r="N1326" s="59" t="str">
        <f t="shared" si="213"/>
        <v/>
      </c>
      <c r="O1326" s="190" t="str">
        <f t="shared" si="205"/>
        <v>Nợ HP</v>
      </c>
      <c r="P1326" s="62" t="str">
        <f t="shared" si="206"/>
        <v>Nợ HP</v>
      </c>
      <c r="Q1326" s="58">
        <f t="shared" si="210"/>
        <v>1324</v>
      </c>
      <c r="R1326" s="228" t="str">
        <f t="shared" si="207"/>
        <v>Nợ HP</v>
      </c>
    </row>
    <row r="1327" spans="1:18" ht="24.75" customHeight="1">
      <c r="A1327" s="54">
        <f t="shared" si="208"/>
        <v>1325</v>
      </c>
      <c r="B1327" s="16" t="str">
        <f t="shared" si="211"/>
        <v>1293</v>
      </c>
      <c r="C1327" s="54">
        <f t="shared" si="209"/>
        <v>1293</v>
      </c>
      <c r="D1327" s="11"/>
      <c r="E1327" s="12"/>
      <c r="F1327" s="13"/>
      <c r="G1327" s="14"/>
      <c r="H1327" s="70"/>
      <c r="I1327" s="71"/>
      <c r="J1327" s="72"/>
      <c r="K1327" s="73" t="str">
        <f t="shared" si="212"/>
        <v/>
      </c>
      <c r="L1327" s="74">
        <f t="shared" si="204"/>
        <v>0</v>
      </c>
      <c r="M1327" s="79"/>
      <c r="N1327" s="59" t="str">
        <f t="shared" si="213"/>
        <v/>
      </c>
      <c r="O1327" s="190" t="str">
        <f t="shared" si="205"/>
        <v>Nợ HP</v>
      </c>
      <c r="P1327" s="62" t="str">
        <f t="shared" si="206"/>
        <v>Nợ HP</v>
      </c>
      <c r="Q1327" s="58">
        <f t="shared" si="210"/>
        <v>1325</v>
      </c>
      <c r="R1327" s="228" t="str">
        <f t="shared" si="207"/>
        <v>Nợ HP</v>
      </c>
    </row>
    <row r="1328" spans="1:18" ht="24.75" customHeight="1">
      <c r="A1328" s="54">
        <f t="shared" si="208"/>
        <v>1326</v>
      </c>
      <c r="B1328" s="16" t="str">
        <f t="shared" si="211"/>
        <v>1294</v>
      </c>
      <c r="C1328" s="54">
        <f t="shared" si="209"/>
        <v>1294</v>
      </c>
      <c r="D1328" s="11"/>
      <c r="E1328" s="12"/>
      <c r="F1328" s="13"/>
      <c r="G1328" s="14"/>
      <c r="H1328" s="70"/>
      <c r="I1328" s="71"/>
      <c r="J1328" s="72"/>
      <c r="K1328" s="73" t="str">
        <f t="shared" si="212"/>
        <v/>
      </c>
      <c r="L1328" s="74">
        <f t="shared" si="204"/>
        <v>0</v>
      </c>
      <c r="M1328" s="79"/>
      <c r="N1328" s="59" t="str">
        <f t="shared" si="213"/>
        <v/>
      </c>
      <c r="O1328" s="190" t="str">
        <f t="shared" si="205"/>
        <v>Nợ HP</v>
      </c>
      <c r="P1328" s="62" t="str">
        <f t="shared" si="206"/>
        <v>Nợ HP</v>
      </c>
      <c r="Q1328" s="58">
        <f t="shared" si="210"/>
        <v>1326</v>
      </c>
      <c r="R1328" s="228" t="str">
        <f t="shared" si="207"/>
        <v>Nợ HP</v>
      </c>
    </row>
    <row r="1329" spans="1:18" ht="24.75" customHeight="1">
      <c r="A1329" s="54">
        <f t="shared" si="208"/>
        <v>1327</v>
      </c>
      <c r="B1329" s="16" t="str">
        <f t="shared" si="211"/>
        <v>1295</v>
      </c>
      <c r="C1329" s="54">
        <f t="shared" si="209"/>
        <v>1295</v>
      </c>
      <c r="D1329" s="11"/>
      <c r="E1329" s="12"/>
      <c r="F1329" s="13"/>
      <c r="G1329" s="14"/>
      <c r="H1329" s="70"/>
      <c r="I1329" s="71"/>
      <c r="J1329" s="72"/>
      <c r="K1329" s="73" t="str">
        <f t="shared" si="212"/>
        <v/>
      </c>
      <c r="L1329" s="74">
        <f t="shared" si="204"/>
        <v>0</v>
      </c>
      <c r="M1329" s="79"/>
      <c r="N1329" s="59" t="str">
        <f t="shared" si="213"/>
        <v/>
      </c>
      <c r="O1329" s="190" t="str">
        <f t="shared" si="205"/>
        <v>Nợ HP</v>
      </c>
      <c r="P1329" s="62" t="str">
        <f t="shared" si="206"/>
        <v>Nợ HP</v>
      </c>
      <c r="Q1329" s="58">
        <f t="shared" si="210"/>
        <v>1327</v>
      </c>
      <c r="R1329" s="228" t="str">
        <f t="shared" si="207"/>
        <v>Nợ HP</v>
      </c>
    </row>
    <row r="1330" spans="1:18" ht="24.75" customHeight="1">
      <c r="A1330" s="54">
        <f t="shared" si="208"/>
        <v>1328</v>
      </c>
      <c r="B1330" s="16" t="str">
        <f t="shared" si="211"/>
        <v>1296</v>
      </c>
      <c r="C1330" s="54">
        <f t="shared" si="209"/>
        <v>1296</v>
      </c>
      <c r="D1330" s="11"/>
      <c r="E1330" s="12"/>
      <c r="F1330" s="13"/>
      <c r="G1330" s="14"/>
      <c r="H1330" s="70"/>
      <c r="I1330" s="71"/>
      <c r="J1330" s="72"/>
      <c r="K1330" s="73" t="str">
        <f t="shared" si="212"/>
        <v/>
      </c>
      <c r="L1330" s="74">
        <f t="shared" si="204"/>
        <v>0</v>
      </c>
      <c r="M1330" s="79"/>
      <c r="N1330" s="59" t="str">
        <f t="shared" si="213"/>
        <v/>
      </c>
      <c r="O1330" s="190" t="str">
        <f t="shared" si="205"/>
        <v>Nợ HP</v>
      </c>
      <c r="P1330" s="62" t="str">
        <f t="shared" si="206"/>
        <v>Nợ HP</v>
      </c>
      <c r="Q1330" s="58">
        <f t="shared" si="210"/>
        <v>1328</v>
      </c>
      <c r="R1330" s="228" t="str">
        <f t="shared" si="207"/>
        <v>Nợ HP</v>
      </c>
    </row>
    <row r="1331" spans="1:18" ht="24.75" customHeight="1">
      <c r="A1331" s="54">
        <f t="shared" si="208"/>
        <v>1329</v>
      </c>
      <c r="B1331" s="16" t="str">
        <f t="shared" si="211"/>
        <v>1297</v>
      </c>
      <c r="C1331" s="54">
        <f t="shared" si="209"/>
        <v>1297</v>
      </c>
      <c r="D1331" s="11"/>
      <c r="E1331" s="12"/>
      <c r="F1331" s="13"/>
      <c r="G1331" s="14"/>
      <c r="H1331" s="70"/>
      <c r="I1331" s="71"/>
      <c r="J1331" s="72"/>
      <c r="K1331" s="73" t="str">
        <f t="shared" si="212"/>
        <v/>
      </c>
      <c r="L1331" s="74">
        <f t="shared" si="204"/>
        <v>0</v>
      </c>
      <c r="M1331" s="79"/>
      <c r="N1331" s="59" t="str">
        <f t="shared" si="213"/>
        <v/>
      </c>
      <c r="O1331" s="190" t="str">
        <f t="shared" si="205"/>
        <v>Nợ HP</v>
      </c>
      <c r="P1331" s="62" t="str">
        <f t="shared" si="206"/>
        <v>Nợ HP</v>
      </c>
      <c r="Q1331" s="58">
        <f t="shared" si="210"/>
        <v>1329</v>
      </c>
      <c r="R1331" s="228" t="str">
        <f t="shared" si="207"/>
        <v>Nợ HP</v>
      </c>
    </row>
    <row r="1332" spans="1:18" ht="24.75" customHeight="1">
      <c r="A1332" s="54">
        <f t="shared" si="208"/>
        <v>1330</v>
      </c>
      <c r="B1332" s="16" t="str">
        <f t="shared" si="211"/>
        <v>1298</v>
      </c>
      <c r="C1332" s="54">
        <f t="shared" si="209"/>
        <v>1298</v>
      </c>
      <c r="D1332" s="11"/>
      <c r="E1332" s="12"/>
      <c r="F1332" s="13"/>
      <c r="G1332" s="14"/>
      <c r="H1332" s="70"/>
      <c r="I1332" s="71"/>
      <c r="J1332" s="72"/>
      <c r="K1332" s="73" t="str">
        <f t="shared" si="212"/>
        <v/>
      </c>
      <c r="L1332" s="74">
        <f t="shared" si="204"/>
        <v>0</v>
      </c>
      <c r="M1332" s="79"/>
      <c r="N1332" s="59" t="str">
        <f t="shared" si="213"/>
        <v/>
      </c>
      <c r="O1332" s="190" t="str">
        <f t="shared" si="205"/>
        <v>Nợ HP</v>
      </c>
      <c r="P1332" s="62" t="str">
        <f t="shared" si="206"/>
        <v>Nợ HP</v>
      </c>
      <c r="Q1332" s="58">
        <f t="shared" si="210"/>
        <v>1330</v>
      </c>
      <c r="R1332" s="228" t="str">
        <f t="shared" si="207"/>
        <v>Nợ HP</v>
      </c>
    </row>
    <row r="1333" spans="1:18" ht="24.75" customHeight="1">
      <c r="A1333" s="54">
        <f t="shared" si="208"/>
        <v>1331</v>
      </c>
      <c r="B1333" s="16" t="str">
        <f t="shared" si="211"/>
        <v>1299</v>
      </c>
      <c r="C1333" s="54">
        <f t="shared" si="209"/>
        <v>1299</v>
      </c>
      <c r="D1333" s="11"/>
      <c r="E1333" s="12"/>
      <c r="F1333" s="13"/>
      <c r="G1333" s="14"/>
      <c r="H1333" s="70"/>
      <c r="I1333" s="71"/>
      <c r="J1333" s="72"/>
      <c r="K1333" s="73" t="str">
        <f t="shared" si="212"/>
        <v/>
      </c>
      <c r="L1333" s="74">
        <f t="shared" si="204"/>
        <v>0</v>
      </c>
      <c r="M1333" s="79"/>
      <c r="N1333" s="59" t="str">
        <f t="shared" si="213"/>
        <v/>
      </c>
      <c r="O1333" s="190" t="str">
        <f t="shared" si="205"/>
        <v>Nợ HP</v>
      </c>
      <c r="P1333" s="62" t="str">
        <f t="shared" si="206"/>
        <v>Nợ HP</v>
      </c>
      <c r="Q1333" s="58">
        <f t="shared" si="210"/>
        <v>1331</v>
      </c>
      <c r="R1333" s="228" t="str">
        <f t="shared" si="207"/>
        <v>Nợ HP</v>
      </c>
    </row>
    <row r="1334" spans="1:18" ht="24.75" customHeight="1">
      <c r="A1334" s="54">
        <f t="shared" si="208"/>
        <v>1332</v>
      </c>
      <c r="B1334" s="16" t="str">
        <f t="shared" si="211"/>
        <v>1300</v>
      </c>
      <c r="C1334" s="54">
        <f t="shared" si="209"/>
        <v>1300</v>
      </c>
      <c r="D1334" s="11"/>
      <c r="E1334" s="12"/>
      <c r="F1334" s="13"/>
      <c r="G1334" s="14"/>
      <c r="H1334" s="70"/>
      <c r="I1334" s="71"/>
      <c r="J1334" s="72"/>
      <c r="K1334" s="73" t="str">
        <f t="shared" si="212"/>
        <v/>
      </c>
      <c r="L1334" s="74">
        <f t="shared" si="204"/>
        <v>0</v>
      </c>
      <c r="M1334" s="79"/>
      <c r="N1334" s="59" t="str">
        <f t="shared" si="213"/>
        <v/>
      </c>
      <c r="O1334" s="190" t="str">
        <f t="shared" si="205"/>
        <v>Nợ HP</v>
      </c>
      <c r="P1334" s="62" t="str">
        <f t="shared" si="206"/>
        <v>Nợ HP</v>
      </c>
      <c r="Q1334" s="58">
        <f t="shared" si="210"/>
        <v>1332</v>
      </c>
      <c r="R1334" s="228" t="str">
        <f t="shared" si="207"/>
        <v>Nợ HP</v>
      </c>
    </row>
    <row r="1335" spans="1:18" ht="24.75" customHeight="1">
      <c r="A1335" s="54">
        <f t="shared" si="208"/>
        <v>1333</v>
      </c>
      <c r="B1335" s="16" t="str">
        <f t="shared" si="211"/>
        <v>1301</v>
      </c>
      <c r="C1335" s="54">
        <f t="shared" si="209"/>
        <v>1301</v>
      </c>
      <c r="D1335" s="11"/>
      <c r="E1335" s="12"/>
      <c r="F1335" s="13"/>
      <c r="G1335" s="14"/>
      <c r="H1335" s="70"/>
      <c r="I1335" s="71"/>
      <c r="J1335" s="72"/>
      <c r="K1335" s="73" t="str">
        <f t="shared" si="212"/>
        <v/>
      </c>
      <c r="L1335" s="74">
        <f t="shared" si="204"/>
        <v>0</v>
      </c>
      <c r="M1335" s="79"/>
      <c r="N1335" s="59" t="str">
        <f t="shared" si="213"/>
        <v/>
      </c>
      <c r="O1335" s="190" t="str">
        <f t="shared" si="205"/>
        <v>Nợ HP</v>
      </c>
      <c r="P1335" s="62" t="str">
        <f t="shared" si="206"/>
        <v>Nợ HP</v>
      </c>
      <c r="Q1335" s="58">
        <f t="shared" si="210"/>
        <v>1333</v>
      </c>
      <c r="R1335" s="228" t="str">
        <f t="shared" si="207"/>
        <v>Nợ HP</v>
      </c>
    </row>
    <row r="1336" spans="1:18" ht="24.75" customHeight="1">
      <c r="A1336" s="54">
        <f t="shared" si="208"/>
        <v>1334</v>
      </c>
      <c r="B1336" s="16" t="str">
        <f t="shared" si="211"/>
        <v>1302</v>
      </c>
      <c r="C1336" s="54">
        <f t="shared" si="209"/>
        <v>1302</v>
      </c>
      <c r="D1336" s="11"/>
      <c r="E1336" s="12"/>
      <c r="F1336" s="13"/>
      <c r="G1336" s="14"/>
      <c r="H1336" s="70"/>
      <c r="I1336" s="71"/>
      <c r="J1336" s="72"/>
      <c r="K1336" s="73" t="str">
        <f t="shared" si="212"/>
        <v/>
      </c>
      <c r="L1336" s="74">
        <f t="shared" si="204"/>
        <v>0</v>
      </c>
      <c r="M1336" s="79"/>
      <c r="N1336" s="59" t="str">
        <f t="shared" si="213"/>
        <v/>
      </c>
      <c r="O1336" s="190" t="str">
        <f t="shared" si="205"/>
        <v>Nợ HP</v>
      </c>
      <c r="P1336" s="62" t="str">
        <f t="shared" si="206"/>
        <v>Nợ HP</v>
      </c>
      <c r="Q1336" s="58">
        <f t="shared" si="210"/>
        <v>1334</v>
      </c>
      <c r="R1336" s="228" t="str">
        <f t="shared" si="207"/>
        <v>Nợ HP</v>
      </c>
    </row>
    <row r="1337" spans="1:18" ht="24.75" customHeight="1">
      <c r="A1337" s="54">
        <f t="shared" si="208"/>
        <v>1335</v>
      </c>
      <c r="B1337" s="16" t="str">
        <f t="shared" si="211"/>
        <v>1303</v>
      </c>
      <c r="C1337" s="54">
        <f t="shared" si="209"/>
        <v>1303</v>
      </c>
      <c r="D1337" s="11"/>
      <c r="E1337" s="12"/>
      <c r="F1337" s="13"/>
      <c r="G1337" s="14"/>
      <c r="H1337" s="70"/>
      <c r="I1337" s="71"/>
      <c r="J1337" s="72"/>
      <c r="K1337" s="73" t="str">
        <f t="shared" si="212"/>
        <v/>
      </c>
      <c r="L1337" s="74">
        <f t="shared" si="204"/>
        <v>0</v>
      </c>
      <c r="M1337" s="79"/>
      <c r="N1337" s="59" t="str">
        <f t="shared" si="213"/>
        <v/>
      </c>
      <c r="O1337" s="190" t="str">
        <f t="shared" si="205"/>
        <v>Nợ HP</v>
      </c>
      <c r="P1337" s="62" t="str">
        <f t="shared" si="206"/>
        <v>Nợ HP</v>
      </c>
      <c r="Q1337" s="58">
        <f t="shared" si="210"/>
        <v>1335</v>
      </c>
      <c r="R1337" s="228" t="str">
        <f t="shared" si="207"/>
        <v>Nợ HP</v>
      </c>
    </row>
    <row r="1338" spans="1:18" ht="24.75" customHeight="1">
      <c r="A1338" s="54">
        <f t="shared" si="208"/>
        <v>1336</v>
      </c>
      <c r="B1338" s="16" t="str">
        <f t="shared" si="211"/>
        <v>1304</v>
      </c>
      <c r="C1338" s="54">
        <f t="shared" si="209"/>
        <v>1304</v>
      </c>
      <c r="D1338" s="11"/>
      <c r="E1338" s="12"/>
      <c r="F1338" s="13"/>
      <c r="G1338" s="14"/>
      <c r="H1338" s="70"/>
      <c r="I1338" s="71"/>
      <c r="J1338" s="72"/>
      <c r="K1338" s="73" t="str">
        <f t="shared" si="212"/>
        <v/>
      </c>
      <c r="L1338" s="74">
        <f t="shared" si="204"/>
        <v>0</v>
      </c>
      <c r="M1338" s="79"/>
      <c r="N1338" s="59" t="str">
        <f t="shared" si="213"/>
        <v/>
      </c>
      <c r="O1338" s="190" t="str">
        <f t="shared" si="205"/>
        <v>Nợ HP</v>
      </c>
      <c r="P1338" s="62" t="str">
        <f t="shared" si="206"/>
        <v>Nợ HP</v>
      </c>
      <c r="Q1338" s="58">
        <f t="shared" si="210"/>
        <v>1336</v>
      </c>
      <c r="R1338" s="228" t="str">
        <f t="shared" si="207"/>
        <v>Nợ HP</v>
      </c>
    </row>
    <row r="1339" spans="1:18" ht="24.75" customHeight="1">
      <c r="A1339" s="54">
        <f t="shared" si="208"/>
        <v>1337</v>
      </c>
      <c r="B1339" s="16" t="str">
        <f t="shared" si="211"/>
        <v>1305</v>
      </c>
      <c r="C1339" s="54">
        <f t="shared" si="209"/>
        <v>1305</v>
      </c>
      <c r="D1339" s="11"/>
      <c r="E1339" s="12"/>
      <c r="F1339" s="13"/>
      <c r="G1339" s="14"/>
      <c r="H1339" s="70"/>
      <c r="I1339" s="71"/>
      <c r="J1339" s="72"/>
      <c r="K1339" s="73" t="str">
        <f t="shared" si="212"/>
        <v/>
      </c>
      <c r="L1339" s="74">
        <f t="shared" si="204"/>
        <v>0</v>
      </c>
      <c r="M1339" s="79"/>
      <c r="N1339" s="59" t="str">
        <f t="shared" si="213"/>
        <v/>
      </c>
      <c r="O1339" s="190" t="str">
        <f t="shared" si="205"/>
        <v>Nợ HP</v>
      </c>
      <c r="P1339" s="62" t="str">
        <f t="shared" si="206"/>
        <v>Nợ HP</v>
      </c>
      <c r="Q1339" s="58">
        <f t="shared" si="210"/>
        <v>1337</v>
      </c>
      <c r="R1339" s="228" t="str">
        <f t="shared" si="207"/>
        <v>Nợ HP</v>
      </c>
    </row>
    <row r="1340" spans="1:18" ht="24.75" customHeight="1">
      <c r="A1340" s="54">
        <f t="shared" si="208"/>
        <v>1338</v>
      </c>
      <c r="B1340" s="16" t="str">
        <f t="shared" si="211"/>
        <v>1306</v>
      </c>
      <c r="C1340" s="54">
        <f t="shared" si="209"/>
        <v>1306</v>
      </c>
      <c r="D1340" s="11"/>
      <c r="E1340" s="12"/>
      <c r="F1340" s="13"/>
      <c r="G1340" s="14"/>
      <c r="H1340" s="70"/>
      <c r="I1340" s="71"/>
      <c r="J1340" s="72"/>
      <c r="K1340" s="73" t="str">
        <f t="shared" si="212"/>
        <v/>
      </c>
      <c r="L1340" s="74">
        <f t="shared" si="204"/>
        <v>0</v>
      </c>
      <c r="M1340" s="79"/>
      <c r="N1340" s="59" t="str">
        <f t="shared" si="213"/>
        <v/>
      </c>
      <c r="O1340" s="190" t="str">
        <f t="shared" si="205"/>
        <v>Nợ HP</v>
      </c>
      <c r="P1340" s="62" t="str">
        <f t="shared" si="206"/>
        <v>Nợ HP</v>
      </c>
      <c r="Q1340" s="58">
        <f t="shared" si="210"/>
        <v>1338</v>
      </c>
      <c r="R1340" s="228" t="str">
        <f t="shared" si="207"/>
        <v>Nợ HP</v>
      </c>
    </row>
    <row r="1341" spans="1:18" ht="24.75" customHeight="1">
      <c r="A1341" s="54">
        <f t="shared" si="208"/>
        <v>1339</v>
      </c>
      <c r="B1341" s="16" t="str">
        <f t="shared" si="211"/>
        <v>1307</v>
      </c>
      <c r="C1341" s="54">
        <f t="shared" si="209"/>
        <v>1307</v>
      </c>
      <c r="D1341" s="11"/>
      <c r="E1341" s="12"/>
      <c r="F1341" s="13"/>
      <c r="G1341" s="14"/>
      <c r="H1341" s="70"/>
      <c r="I1341" s="71"/>
      <c r="J1341" s="72"/>
      <c r="K1341" s="73" t="str">
        <f t="shared" si="212"/>
        <v/>
      </c>
      <c r="L1341" s="74">
        <f t="shared" si="204"/>
        <v>0</v>
      </c>
      <c r="M1341" s="79"/>
      <c r="N1341" s="59" t="str">
        <f t="shared" si="213"/>
        <v/>
      </c>
      <c r="O1341" s="190" t="str">
        <f t="shared" si="205"/>
        <v>Nợ HP</v>
      </c>
      <c r="P1341" s="62" t="str">
        <f t="shared" si="206"/>
        <v>Nợ HP</v>
      </c>
      <c r="Q1341" s="58">
        <f t="shared" si="210"/>
        <v>1339</v>
      </c>
      <c r="R1341" s="228" t="str">
        <f t="shared" si="207"/>
        <v>Nợ HP</v>
      </c>
    </row>
    <row r="1342" spans="1:18" ht="24.75" customHeight="1">
      <c r="A1342" s="54">
        <f t="shared" si="208"/>
        <v>1340</v>
      </c>
      <c r="B1342" s="16" t="str">
        <f t="shared" si="211"/>
        <v>1308</v>
      </c>
      <c r="C1342" s="54">
        <f t="shared" si="209"/>
        <v>1308</v>
      </c>
      <c r="D1342" s="11"/>
      <c r="E1342" s="12"/>
      <c r="F1342" s="13"/>
      <c r="G1342" s="14"/>
      <c r="H1342" s="70"/>
      <c r="I1342" s="71"/>
      <c r="J1342" s="72"/>
      <c r="K1342" s="73" t="str">
        <f t="shared" si="212"/>
        <v/>
      </c>
      <c r="L1342" s="74">
        <f t="shared" si="204"/>
        <v>0</v>
      </c>
      <c r="M1342" s="79"/>
      <c r="N1342" s="59" t="str">
        <f t="shared" si="213"/>
        <v/>
      </c>
      <c r="O1342" s="190" t="str">
        <f t="shared" si="205"/>
        <v>Nợ HP</v>
      </c>
      <c r="P1342" s="62" t="str">
        <f t="shared" si="206"/>
        <v>Nợ HP</v>
      </c>
      <c r="Q1342" s="58">
        <f t="shared" si="210"/>
        <v>1340</v>
      </c>
      <c r="R1342" s="228" t="str">
        <f t="shared" si="207"/>
        <v>Nợ HP</v>
      </c>
    </row>
    <row r="1343" spans="1:18" ht="24.75" customHeight="1">
      <c r="A1343" s="54">
        <f t="shared" si="208"/>
        <v>1341</v>
      </c>
      <c r="B1343" s="16" t="str">
        <f t="shared" si="211"/>
        <v>1309</v>
      </c>
      <c r="C1343" s="54">
        <f t="shared" si="209"/>
        <v>1309</v>
      </c>
      <c r="D1343" s="11"/>
      <c r="E1343" s="12"/>
      <c r="F1343" s="13"/>
      <c r="G1343" s="14"/>
      <c r="H1343" s="70"/>
      <c r="I1343" s="71"/>
      <c r="J1343" s="72"/>
      <c r="K1343" s="73" t="str">
        <f t="shared" si="212"/>
        <v/>
      </c>
      <c r="L1343" s="74">
        <f t="shared" si="204"/>
        <v>0</v>
      </c>
      <c r="M1343" s="79"/>
      <c r="N1343" s="59" t="str">
        <f t="shared" si="213"/>
        <v/>
      </c>
      <c r="O1343" s="190" t="str">
        <f t="shared" si="205"/>
        <v>Nợ HP</v>
      </c>
      <c r="P1343" s="62" t="str">
        <f t="shared" si="206"/>
        <v>Nợ HP</v>
      </c>
      <c r="Q1343" s="58">
        <f t="shared" si="210"/>
        <v>1341</v>
      </c>
      <c r="R1343" s="228" t="str">
        <f t="shared" si="207"/>
        <v>Nợ HP</v>
      </c>
    </row>
    <row r="1344" spans="1:18" ht="24.75" customHeight="1">
      <c r="A1344" s="54">
        <f t="shared" si="208"/>
        <v>1342</v>
      </c>
      <c r="B1344" s="16" t="str">
        <f t="shared" si="211"/>
        <v>1310</v>
      </c>
      <c r="C1344" s="54">
        <f t="shared" si="209"/>
        <v>1310</v>
      </c>
      <c r="D1344" s="11"/>
      <c r="E1344" s="12"/>
      <c r="F1344" s="13"/>
      <c r="G1344" s="14"/>
      <c r="H1344" s="70"/>
      <c r="I1344" s="71"/>
      <c r="J1344" s="72"/>
      <c r="K1344" s="73" t="str">
        <f t="shared" si="212"/>
        <v/>
      </c>
      <c r="L1344" s="74">
        <f t="shared" si="204"/>
        <v>0</v>
      </c>
      <c r="M1344" s="79"/>
      <c r="N1344" s="59" t="str">
        <f t="shared" si="213"/>
        <v/>
      </c>
      <c r="O1344" s="190" t="str">
        <f t="shared" si="205"/>
        <v>Nợ HP</v>
      </c>
      <c r="P1344" s="62" t="str">
        <f t="shared" si="206"/>
        <v>Nợ HP</v>
      </c>
      <c r="Q1344" s="58">
        <f t="shared" si="210"/>
        <v>1342</v>
      </c>
      <c r="R1344" s="228" t="str">
        <f t="shared" si="207"/>
        <v>Nợ HP</v>
      </c>
    </row>
    <row r="1345" spans="1:18" ht="24.75" customHeight="1">
      <c r="A1345" s="54">
        <f t="shared" si="208"/>
        <v>1343</v>
      </c>
      <c r="B1345" s="16" t="str">
        <f t="shared" si="211"/>
        <v>1311</v>
      </c>
      <c r="C1345" s="54">
        <f t="shared" si="209"/>
        <v>1311</v>
      </c>
      <c r="D1345" s="11"/>
      <c r="E1345" s="12"/>
      <c r="F1345" s="13"/>
      <c r="G1345" s="14"/>
      <c r="H1345" s="70"/>
      <c r="I1345" s="71"/>
      <c r="J1345" s="72"/>
      <c r="K1345" s="73" t="str">
        <f t="shared" si="212"/>
        <v/>
      </c>
      <c r="L1345" s="74">
        <f t="shared" si="204"/>
        <v>0</v>
      </c>
      <c r="M1345" s="79"/>
      <c r="N1345" s="59" t="str">
        <f t="shared" si="213"/>
        <v/>
      </c>
      <c r="O1345" s="190" t="str">
        <f t="shared" si="205"/>
        <v>Nợ HP</v>
      </c>
      <c r="P1345" s="62" t="str">
        <f t="shared" si="206"/>
        <v>Nợ HP</v>
      </c>
      <c r="Q1345" s="58">
        <f t="shared" si="210"/>
        <v>1343</v>
      </c>
      <c r="R1345" s="228" t="str">
        <f t="shared" si="207"/>
        <v>Nợ HP</v>
      </c>
    </row>
    <row r="1346" spans="1:18" ht="24.75" customHeight="1">
      <c r="A1346" s="54">
        <f t="shared" si="208"/>
        <v>1344</v>
      </c>
      <c r="B1346" s="16" t="str">
        <f t="shared" si="211"/>
        <v>1312</v>
      </c>
      <c r="C1346" s="54">
        <f t="shared" si="209"/>
        <v>1312</v>
      </c>
      <c r="D1346" s="11"/>
      <c r="E1346" s="12"/>
      <c r="F1346" s="13"/>
      <c r="G1346" s="14"/>
      <c r="H1346" s="70"/>
      <c r="I1346" s="71"/>
      <c r="J1346" s="72"/>
      <c r="K1346" s="73" t="str">
        <f t="shared" si="212"/>
        <v/>
      </c>
      <c r="L1346" s="74">
        <f t="shared" si="204"/>
        <v>0</v>
      </c>
      <c r="M1346" s="79"/>
      <c r="N1346" s="59" t="str">
        <f t="shared" si="213"/>
        <v/>
      </c>
      <c r="O1346" s="190" t="str">
        <f t="shared" si="205"/>
        <v>Nợ HP</v>
      </c>
      <c r="P1346" s="62" t="str">
        <f t="shared" si="206"/>
        <v>Nợ HP</v>
      </c>
      <c r="Q1346" s="58">
        <f t="shared" si="210"/>
        <v>1344</v>
      </c>
      <c r="R1346" s="228" t="str">
        <f t="shared" si="207"/>
        <v>Nợ HP</v>
      </c>
    </row>
    <row r="1347" spans="1:18" ht="24.75" customHeight="1">
      <c r="A1347" s="54">
        <f t="shared" si="208"/>
        <v>1345</v>
      </c>
      <c r="B1347" s="16" t="str">
        <f t="shared" si="211"/>
        <v>1313</v>
      </c>
      <c r="C1347" s="54">
        <f t="shared" si="209"/>
        <v>1313</v>
      </c>
      <c r="D1347" s="11"/>
      <c r="E1347" s="12"/>
      <c r="F1347" s="13"/>
      <c r="G1347" s="14"/>
      <c r="H1347" s="70"/>
      <c r="I1347" s="71"/>
      <c r="J1347" s="72"/>
      <c r="K1347" s="73" t="str">
        <f t="shared" si="212"/>
        <v/>
      </c>
      <c r="L1347" s="74">
        <f t="shared" ref="L1347:L1410" si="214">COUNTIF($D$3:$D$1049,D1347)</f>
        <v>0</v>
      </c>
      <c r="M1347" s="79"/>
      <c r="N1347" s="59" t="str">
        <f t="shared" si="213"/>
        <v/>
      </c>
      <c r="O1347" s="190" t="str">
        <f t="shared" si="205"/>
        <v>Nợ HP</v>
      </c>
      <c r="P1347" s="62" t="str">
        <f t="shared" si="206"/>
        <v>Nợ HP</v>
      </c>
      <c r="Q1347" s="58">
        <f t="shared" si="210"/>
        <v>1345</v>
      </c>
      <c r="R1347" s="228" t="str">
        <f t="shared" si="207"/>
        <v>Nợ HP</v>
      </c>
    </row>
    <row r="1348" spans="1:18" ht="24.75" customHeight="1">
      <c r="A1348" s="54">
        <f t="shared" si="208"/>
        <v>1346</v>
      </c>
      <c r="B1348" s="16" t="str">
        <f t="shared" si="211"/>
        <v>1314</v>
      </c>
      <c r="C1348" s="54">
        <f t="shared" si="209"/>
        <v>1314</v>
      </c>
      <c r="D1348" s="11"/>
      <c r="E1348" s="12"/>
      <c r="F1348" s="13"/>
      <c r="G1348" s="14"/>
      <c r="H1348" s="70"/>
      <c r="I1348" s="71"/>
      <c r="J1348" s="72"/>
      <c r="K1348" s="73" t="str">
        <f t="shared" si="212"/>
        <v/>
      </c>
      <c r="L1348" s="74">
        <f t="shared" si="214"/>
        <v>0</v>
      </c>
      <c r="M1348" s="79"/>
      <c r="N1348" s="59" t="str">
        <f t="shared" si="213"/>
        <v/>
      </c>
      <c r="O1348" s="190" t="str">
        <f t="shared" ref="O1348:O1411" si="215">R1348</f>
        <v>Nợ HP</v>
      </c>
      <c r="P1348" s="62" t="str">
        <f t="shared" ref="P1348:P1411" si="216">IF(M1348&lt;&gt;0,M1348,O1348)</f>
        <v>Nợ HP</v>
      </c>
      <c r="Q1348" s="58">
        <f t="shared" si="210"/>
        <v>1346</v>
      </c>
      <c r="R1348" s="228" t="str">
        <f t="shared" ref="R1348:R1411" si="217">IF(OR(ISNA(S1348),S1348=""),"Nợ HP","")</f>
        <v>Nợ HP</v>
      </c>
    </row>
    <row r="1349" spans="1:18" ht="24.75" customHeight="1">
      <c r="A1349" s="54">
        <f t="shared" ref="A1349:A1412" si="218">A1348+1</f>
        <v>1347</v>
      </c>
      <c r="B1349" s="16" t="str">
        <f t="shared" si="211"/>
        <v>1315</v>
      </c>
      <c r="C1349" s="54">
        <f t="shared" ref="C1349:C1412" si="219">IF(H1349&lt;&gt;H1348,1,C1348+1)</f>
        <v>1315</v>
      </c>
      <c r="D1349" s="11"/>
      <c r="E1349" s="12"/>
      <c r="F1349" s="13"/>
      <c r="G1349" s="14"/>
      <c r="H1349" s="70"/>
      <c r="I1349" s="71"/>
      <c r="J1349" s="72"/>
      <c r="K1349" s="73" t="str">
        <f t="shared" si="212"/>
        <v/>
      </c>
      <c r="L1349" s="74">
        <f t="shared" si="214"/>
        <v>0</v>
      </c>
      <c r="M1349" s="79"/>
      <c r="N1349" s="59" t="str">
        <f t="shared" si="213"/>
        <v/>
      </c>
      <c r="O1349" s="190" t="str">
        <f t="shared" si="215"/>
        <v>Nợ HP</v>
      </c>
      <c r="P1349" s="62" t="str">
        <f t="shared" si="216"/>
        <v>Nợ HP</v>
      </c>
      <c r="Q1349" s="58">
        <f t="shared" ref="Q1349:Q1412" si="220">Q1348+1</f>
        <v>1347</v>
      </c>
      <c r="R1349" s="228" t="str">
        <f t="shared" si="217"/>
        <v>Nợ HP</v>
      </c>
    </row>
    <row r="1350" spans="1:18" ht="24.75" customHeight="1">
      <c r="A1350" s="54">
        <f t="shared" si="218"/>
        <v>1348</v>
      </c>
      <c r="B1350" s="16" t="str">
        <f t="shared" si="211"/>
        <v>1316</v>
      </c>
      <c r="C1350" s="54">
        <f t="shared" si="219"/>
        <v>1316</v>
      </c>
      <c r="D1350" s="11"/>
      <c r="E1350" s="12"/>
      <c r="F1350" s="13"/>
      <c r="G1350" s="14"/>
      <c r="H1350" s="70"/>
      <c r="I1350" s="71"/>
      <c r="J1350" s="72"/>
      <c r="K1350" s="73" t="str">
        <f t="shared" si="212"/>
        <v/>
      </c>
      <c r="L1350" s="74">
        <f t="shared" si="214"/>
        <v>0</v>
      </c>
      <c r="M1350" s="79"/>
      <c r="N1350" s="59" t="str">
        <f t="shared" si="213"/>
        <v/>
      </c>
      <c r="O1350" s="190" t="str">
        <f t="shared" si="215"/>
        <v>Nợ HP</v>
      </c>
      <c r="P1350" s="62" t="str">
        <f t="shared" si="216"/>
        <v>Nợ HP</v>
      </c>
      <c r="Q1350" s="58">
        <f t="shared" si="220"/>
        <v>1348</v>
      </c>
      <c r="R1350" s="228" t="str">
        <f t="shared" si="217"/>
        <v>Nợ HP</v>
      </c>
    </row>
    <row r="1351" spans="1:18" ht="24.75" customHeight="1">
      <c r="A1351" s="54">
        <f t="shared" si="218"/>
        <v>1349</v>
      </c>
      <c r="B1351" s="16" t="str">
        <f t="shared" si="211"/>
        <v>1317</v>
      </c>
      <c r="C1351" s="54">
        <f t="shared" si="219"/>
        <v>1317</v>
      </c>
      <c r="D1351" s="11"/>
      <c r="E1351" s="12"/>
      <c r="F1351" s="13"/>
      <c r="G1351" s="14"/>
      <c r="H1351" s="70"/>
      <c r="I1351" s="71"/>
      <c r="J1351" s="72"/>
      <c r="K1351" s="73" t="str">
        <f t="shared" si="212"/>
        <v/>
      </c>
      <c r="L1351" s="74">
        <f t="shared" si="214"/>
        <v>0</v>
      </c>
      <c r="M1351" s="79"/>
      <c r="N1351" s="59" t="str">
        <f t="shared" si="213"/>
        <v/>
      </c>
      <c r="O1351" s="190" t="str">
        <f t="shared" si="215"/>
        <v>Nợ HP</v>
      </c>
      <c r="P1351" s="62" t="str">
        <f t="shared" si="216"/>
        <v>Nợ HP</v>
      </c>
      <c r="Q1351" s="58">
        <f t="shared" si="220"/>
        <v>1349</v>
      </c>
      <c r="R1351" s="228" t="str">
        <f t="shared" si="217"/>
        <v>Nợ HP</v>
      </c>
    </row>
    <row r="1352" spans="1:18" ht="24.75" customHeight="1">
      <c r="A1352" s="54">
        <f t="shared" si="218"/>
        <v>1350</v>
      </c>
      <c r="B1352" s="16" t="str">
        <f t="shared" si="211"/>
        <v>1318</v>
      </c>
      <c r="C1352" s="54">
        <f t="shared" si="219"/>
        <v>1318</v>
      </c>
      <c r="D1352" s="11"/>
      <c r="E1352" s="12"/>
      <c r="F1352" s="13"/>
      <c r="G1352" s="14"/>
      <c r="H1352" s="70"/>
      <c r="I1352" s="71"/>
      <c r="J1352" s="72"/>
      <c r="K1352" s="73" t="str">
        <f t="shared" si="212"/>
        <v/>
      </c>
      <c r="L1352" s="74">
        <f t="shared" si="214"/>
        <v>0</v>
      </c>
      <c r="M1352" s="79"/>
      <c r="N1352" s="59" t="str">
        <f t="shared" si="213"/>
        <v/>
      </c>
      <c r="O1352" s="190" t="str">
        <f t="shared" si="215"/>
        <v>Nợ HP</v>
      </c>
      <c r="P1352" s="62" t="str">
        <f t="shared" si="216"/>
        <v>Nợ HP</v>
      </c>
      <c r="Q1352" s="58">
        <f t="shared" si="220"/>
        <v>1350</v>
      </c>
      <c r="R1352" s="228" t="str">
        <f t="shared" si="217"/>
        <v>Nợ HP</v>
      </c>
    </row>
    <row r="1353" spans="1:18" ht="24.75" customHeight="1">
      <c r="A1353" s="54">
        <f t="shared" si="218"/>
        <v>1351</v>
      </c>
      <c r="B1353" s="16" t="str">
        <f t="shared" si="211"/>
        <v>1319</v>
      </c>
      <c r="C1353" s="54">
        <f t="shared" si="219"/>
        <v>1319</v>
      </c>
      <c r="D1353" s="11"/>
      <c r="E1353" s="12"/>
      <c r="F1353" s="13"/>
      <c r="G1353" s="14"/>
      <c r="H1353" s="70"/>
      <c r="I1353" s="71"/>
      <c r="J1353" s="72"/>
      <c r="K1353" s="73" t="str">
        <f t="shared" si="212"/>
        <v/>
      </c>
      <c r="L1353" s="74">
        <f t="shared" si="214"/>
        <v>0</v>
      </c>
      <c r="M1353" s="79"/>
      <c r="N1353" s="59" t="str">
        <f t="shared" si="213"/>
        <v/>
      </c>
      <c r="O1353" s="190" t="str">
        <f t="shared" si="215"/>
        <v>Nợ HP</v>
      </c>
      <c r="P1353" s="62" t="str">
        <f t="shared" si="216"/>
        <v>Nợ HP</v>
      </c>
      <c r="Q1353" s="58">
        <f t="shared" si="220"/>
        <v>1351</v>
      </c>
      <c r="R1353" s="228" t="str">
        <f t="shared" si="217"/>
        <v>Nợ HP</v>
      </c>
    </row>
    <row r="1354" spans="1:18" ht="24.75" customHeight="1">
      <c r="A1354" s="54">
        <f t="shared" si="218"/>
        <v>1352</v>
      </c>
      <c r="B1354" s="16" t="str">
        <f t="shared" ref="B1354:B1417" si="221">J1354&amp;TEXT(C1354,"00")</f>
        <v>1320</v>
      </c>
      <c r="C1354" s="54">
        <f t="shared" si="219"/>
        <v>1320</v>
      </c>
      <c r="D1354" s="11"/>
      <c r="E1354" s="12"/>
      <c r="F1354" s="13"/>
      <c r="G1354" s="14"/>
      <c r="H1354" s="70"/>
      <c r="I1354" s="71"/>
      <c r="J1354" s="72"/>
      <c r="K1354" s="73" t="str">
        <f t="shared" si="212"/>
        <v/>
      </c>
      <c r="L1354" s="74">
        <f t="shared" si="214"/>
        <v>0</v>
      </c>
      <c r="M1354" s="79"/>
      <c r="N1354" s="59" t="str">
        <f t="shared" si="213"/>
        <v/>
      </c>
      <c r="O1354" s="190" t="str">
        <f t="shared" si="215"/>
        <v>Nợ HP</v>
      </c>
      <c r="P1354" s="62" t="str">
        <f t="shared" si="216"/>
        <v>Nợ HP</v>
      </c>
      <c r="Q1354" s="58">
        <f t="shared" si="220"/>
        <v>1352</v>
      </c>
      <c r="R1354" s="228" t="str">
        <f t="shared" si="217"/>
        <v>Nợ HP</v>
      </c>
    </row>
    <row r="1355" spans="1:18" ht="24.75" customHeight="1">
      <c r="A1355" s="54">
        <f t="shared" si="218"/>
        <v>1353</v>
      </c>
      <c r="B1355" s="16" t="str">
        <f t="shared" si="221"/>
        <v>1321</v>
      </c>
      <c r="C1355" s="54">
        <f t="shared" si="219"/>
        <v>1321</v>
      </c>
      <c r="D1355" s="11"/>
      <c r="E1355" s="12"/>
      <c r="F1355" s="13"/>
      <c r="G1355" s="14"/>
      <c r="H1355" s="70"/>
      <c r="I1355" s="71"/>
      <c r="J1355" s="72"/>
      <c r="K1355" s="73" t="str">
        <f t="shared" si="212"/>
        <v/>
      </c>
      <c r="L1355" s="74">
        <f t="shared" si="214"/>
        <v>0</v>
      </c>
      <c r="M1355" s="79"/>
      <c r="N1355" s="59" t="str">
        <f t="shared" si="213"/>
        <v/>
      </c>
      <c r="O1355" s="190" t="str">
        <f t="shared" si="215"/>
        <v>Nợ HP</v>
      </c>
      <c r="P1355" s="62" t="str">
        <f t="shared" si="216"/>
        <v>Nợ HP</v>
      </c>
      <c r="Q1355" s="58">
        <f t="shared" si="220"/>
        <v>1353</v>
      </c>
      <c r="R1355" s="228" t="str">
        <f t="shared" si="217"/>
        <v>Nợ HP</v>
      </c>
    </row>
    <row r="1356" spans="1:18" ht="24.75" customHeight="1">
      <c r="A1356" s="54">
        <f t="shared" si="218"/>
        <v>1354</v>
      </c>
      <c r="B1356" s="16" t="str">
        <f t="shared" si="221"/>
        <v>1322</v>
      </c>
      <c r="C1356" s="54">
        <f t="shared" si="219"/>
        <v>1322</v>
      </c>
      <c r="D1356" s="11"/>
      <c r="E1356" s="12"/>
      <c r="F1356" s="13"/>
      <c r="G1356" s="14"/>
      <c r="H1356" s="70"/>
      <c r="I1356" s="71"/>
      <c r="J1356" s="72"/>
      <c r="K1356" s="73" t="str">
        <f t="shared" si="212"/>
        <v/>
      </c>
      <c r="L1356" s="74">
        <f t="shared" si="214"/>
        <v>0</v>
      </c>
      <c r="M1356" s="79"/>
      <c r="N1356" s="59" t="str">
        <f t="shared" si="213"/>
        <v/>
      </c>
      <c r="O1356" s="190" t="str">
        <f t="shared" si="215"/>
        <v>Nợ HP</v>
      </c>
      <c r="P1356" s="62" t="str">
        <f t="shared" si="216"/>
        <v>Nợ HP</v>
      </c>
      <c r="Q1356" s="58">
        <f t="shared" si="220"/>
        <v>1354</v>
      </c>
      <c r="R1356" s="228" t="str">
        <f t="shared" si="217"/>
        <v>Nợ HP</v>
      </c>
    </row>
    <row r="1357" spans="1:18" ht="24.75" customHeight="1">
      <c r="A1357" s="54">
        <f t="shared" si="218"/>
        <v>1355</v>
      </c>
      <c r="B1357" s="16" t="str">
        <f t="shared" si="221"/>
        <v>1323</v>
      </c>
      <c r="C1357" s="54">
        <f t="shared" si="219"/>
        <v>1323</v>
      </c>
      <c r="D1357" s="11"/>
      <c r="E1357" s="12"/>
      <c r="F1357" s="13"/>
      <c r="G1357" s="14"/>
      <c r="H1357" s="70"/>
      <c r="I1357" s="71"/>
      <c r="J1357" s="72"/>
      <c r="K1357" s="73" t="str">
        <f t="shared" si="212"/>
        <v/>
      </c>
      <c r="L1357" s="74">
        <f t="shared" si="214"/>
        <v>0</v>
      </c>
      <c r="M1357" s="79"/>
      <c r="N1357" s="59" t="str">
        <f t="shared" si="213"/>
        <v/>
      </c>
      <c r="O1357" s="190" t="str">
        <f t="shared" si="215"/>
        <v>Nợ HP</v>
      </c>
      <c r="P1357" s="62" t="str">
        <f t="shared" si="216"/>
        <v>Nợ HP</v>
      </c>
      <c r="Q1357" s="58">
        <f t="shared" si="220"/>
        <v>1355</v>
      </c>
      <c r="R1357" s="228" t="str">
        <f t="shared" si="217"/>
        <v>Nợ HP</v>
      </c>
    </row>
    <row r="1358" spans="1:18" ht="24.75" customHeight="1">
      <c r="A1358" s="54">
        <f t="shared" si="218"/>
        <v>1356</v>
      </c>
      <c r="B1358" s="16" t="str">
        <f t="shared" si="221"/>
        <v>1324</v>
      </c>
      <c r="C1358" s="54">
        <f t="shared" si="219"/>
        <v>1324</v>
      </c>
      <c r="D1358" s="11"/>
      <c r="E1358" s="12"/>
      <c r="F1358" s="13"/>
      <c r="G1358" s="14"/>
      <c r="H1358" s="70"/>
      <c r="I1358" s="71"/>
      <c r="J1358" s="72"/>
      <c r="K1358" s="73" t="str">
        <f t="shared" si="212"/>
        <v/>
      </c>
      <c r="L1358" s="74">
        <f t="shared" si="214"/>
        <v>0</v>
      </c>
      <c r="M1358" s="79"/>
      <c r="N1358" s="59" t="str">
        <f t="shared" si="213"/>
        <v/>
      </c>
      <c r="O1358" s="190" t="str">
        <f t="shared" si="215"/>
        <v>Nợ HP</v>
      </c>
      <c r="P1358" s="62" t="str">
        <f t="shared" si="216"/>
        <v>Nợ HP</v>
      </c>
      <c r="Q1358" s="58">
        <f t="shared" si="220"/>
        <v>1356</v>
      </c>
      <c r="R1358" s="228" t="str">
        <f t="shared" si="217"/>
        <v>Nợ HP</v>
      </c>
    </row>
    <row r="1359" spans="1:18" ht="24.75" customHeight="1">
      <c r="A1359" s="54">
        <f t="shared" si="218"/>
        <v>1357</v>
      </c>
      <c r="B1359" s="16" t="str">
        <f t="shared" si="221"/>
        <v>1325</v>
      </c>
      <c r="C1359" s="54">
        <f t="shared" si="219"/>
        <v>1325</v>
      </c>
      <c r="D1359" s="11"/>
      <c r="E1359" s="12"/>
      <c r="F1359" s="13"/>
      <c r="G1359" s="14"/>
      <c r="H1359" s="70"/>
      <c r="I1359" s="71"/>
      <c r="J1359" s="72"/>
      <c r="K1359" s="73" t="str">
        <f t="shared" si="212"/>
        <v/>
      </c>
      <c r="L1359" s="74">
        <f t="shared" si="214"/>
        <v>0</v>
      </c>
      <c r="M1359" s="79"/>
      <c r="N1359" s="59" t="str">
        <f t="shared" si="213"/>
        <v/>
      </c>
      <c r="O1359" s="190" t="str">
        <f t="shared" si="215"/>
        <v>Nợ HP</v>
      </c>
      <c r="P1359" s="62" t="str">
        <f t="shared" si="216"/>
        <v>Nợ HP</v>
      </c>
      <c r="Q1359" s="58">
        <f t="shared" si="220"/>
        <v>1357</v>
      </c>
      <c r="R1359" s="228" t="str">
        <f t="shared" si="217"/>
        <v>Nợ HP</v>
      </c>
    </row>
    <row r="1360" spans="1:18" ht="24.75" customHeight="1">
      <c r="A1360" s="54">
        <f t="shared" si="218"/>
        <v>1358</v>
      </c>
      <c r="B1360" s="16" t="str">
        <f t="shared" si="221"/>
        <v>1326</v>
      </c>
      <c r="C1360" s="54">
        <f t="shared" si="219"/>
        <v>1326</v>
      </c>
      <c r="D1360" s="11"/>
      <c r="E1360" s="12"/>
      <c r="F1360" s="13"/>
      <c r="G1360" s="14"/>
      <c r="H1360" s="70"/>
      <c r="I1360" s="71"/>
      <c r="J1360" s="72"/>
      <c r="K1360" s="73" t="str">
        <f t="shared" si="212"/>
        <v/>
      </c>
      <c r="L1360" s="74">
        <f t="shared" si="214"/>
        <v>0</v>
      </c>
      <c r="M1360" s="79"/>
      <c r="N1360" s="59" t="str">
        <f t="shared" si="213"/>
        <v/>
      </c>
      <c r="O1360" s="190" t="str">
        <f t="shared" si="215"/>
        <v>Nợ HP</v>
      </c>
      <c r="P1360" s="62" t="str">
        <f t="shared" si="216"/>
        <v>Nợ HP</v>
      </c>
      <c r="Q1360" s="58">
        <f t="shared" si="220"/>
        <v>1358</v>
      </c>
      <c r="R1360" s="228" t="str">
        <f t="shared" si="217"/>
        <v>Nợ HP</v>
      </c>
    </row>
    <row r="1361" spans="1:18" ht="24.75" customHeight="1">
      <c r="A1361" s="54">
        <f t="shared" si="218"/>
        <v>1359</v>
      </c>
      <c r="B1361" s="16" t="str">
        <f t="shared" si="221"/>
        <v>1327</v>
      </c>
      <c r="C1361" s="54">
        <f t="shared" si="219"/>
        <v>1327</v>
      </c>
      <c r="D1361" s="11"/>
      <c r="E1361" s="12"/>
      <c r="F1361" s="13"/>
      <c r="G1361" s="14"/>
      <c r="H1361" s="70"/>
      <c r="I1361" s="71"/>
      <c r="J1361" s="72"/>
      <c r="K1361" s="73" t="str">
        <f t="shared" si="212"/>
        <v/>
      </c>
      <c r="L1361" s="74">
        <f t="shared" si="214"/>
        <v>0</v>
      </c>
      <c r="M1361" s="79"/>
      <c r="N1361" s="59" t="str">
        <f t="shared" si="213"/>
        <v/>
      </c>
      <c r="O1361" s="190" t="str">
        <f t="shared" si="215"/>
        <v>Nợ HP</v>
      </c>
      <c r="P1361" s="62" t="str">
        <f t="shared" si="216"/>
        <v>Nợ HP</v>
      </c>
      <c r="Q1361" s="58">
        <f t="shared" si="220"/>
        <v>1359</v>
      </c>
      <c r="R1361" s="228" t="str">
        <f t="shared" si="217"/>
        <v>Nợ HP</v>
      </c>
    </row>
    <row r="1362" spans="1:18" ht="24.75" customHeight="1">
      <c r="A1362" s="54">
        <f t="shared" si="218"/>
        <v>1360</v>
      </c>
      <c r="B1362" s="16" t="str">
        <f t="shared" si="221"/>
        <v>1328</v>
      </c>
      <c r="C1362" s="54">
        <f t="shared" si="219"/>
        <v>1328</v>
      </c>
      <c r="D1362" s="11"/>
      <c r="E1362" s="12"/>
      <c r="F1362" s="13"/>
      <c r="G1362" s="14"/>
      <c r="H1362" s="70"/>
      <c r="I1362" s="71"/>
      <c r="J1362" s="72"/>
      <c r="K1362" s="73" t="str">
        <f t="shared" si="212"/>
        <v/>
      </c>
      <c r="L1362" s="74">
        <f t="shared" si="214"/>
        <v>0</v>
      </c>
      <c r="M1362" s="79"/>
      <c r="N1362" s="59" t="str">
        <f t="shared" si="213"/>
        <v/>
      </c>
      <c r="O1362" s="190" t="str">
        <f t="shared" si="215"/>
        <v>Nợ HP</v>
      </c>
      <c r="P1362" s="62" t="str">
        <f t="shared" si="216"/>
        <v>Nợ HP</v>
      </c>
      <c r="Q1362" s="58">
        <f t="shared" si="220"/>
        <v>1360</v>
      </c>
      <c r="R1362" s="228" t="str">
        <f t="shared" si="217"/>
        <v>Nợ HP</v>
      </c>
    </row>
    <row r="1363" spans="1:18" ht="24.75" customHeight="1">
      <c r="A1363" s="54">
        <f t="shared" si="218"/>
        <v>1361</v>
      </c>
      <c r="B1363" s="16" t="str">
        <f t="shared" si="221"/>
        <v>1329</v>
      </c>
      <c r="C1363" s="54">
        <f t="shared" si="219"/>
        <v>1329</v>
      </c>
      <c r="D1363" s="11"/>
      <c r="E1363" s="12"/>
      <c r="F1363" s="13"/>
      <c r="G1363" s="14"/>
      <c r="H1363" s="70"/>
      <c r="I1363" s="71"/>
      <c r="J1363" s="72"/>
      <c r="K1363" s="73" t="str">
        <f t="shared" si="212"/>
        <v/>
      </c>
      <c r="L1363" s="74">
        <f t="shared" si="214"/>
        <v>0</v>
      </c>
      <c r="M1363" s="79"/>
      <c r="N1363" s="59" t="str">
        <f t="shared" si="213"/>
        <v/>
      </c>
      <c r="O1363" s="190" t="str">
        <f t="shared" si="215"/>
        <v>Nợ HP</v>
      </c>
      <c r="P1363" s="62" t="str">
        <f t="shared" si="216"/>
        <v>Nợ HP</v>
      </c>
      <c r="Q1363" s="58">
        <f t="shared" si="220"/>
        <v>1361</v>
      </c>
      <c r="R1363" s="228" t="str">
        <f t="shared" si="217"/>
        <v>Nợ HP</v>
      </c>
    </row>
    <row r="1364" spans="1:18" ht="24.75" customHeight="1">
      <c r="A1364" s="54">
        <f t="shared" si="218"/>
        <v>1362</v>
      </c>
      <c r="B1364" s="16" t="str">
        <f t="shared" si="221"/>
        <v>1330</v>
      </c>
      <c r="C1364" s="54">
        <f t="shared" si="219"/>
        <v>1330</v>
      </c>
      <c r="D1364" s="11"/>
      <c r="E1364" s="12"/>
      <c r="F1364" s="13"/>
      <c r="G1364" s="14"/>
      <c r="H1364" s="70"/>
      <c r="I1364" s="71"/>
      <c r="J1364" s="72"/>
      <c r="K1364" s="73" t="str">
        <f t="shared" si="212"/>
        <v/>
      </c>
      <c r="L1364" s="74">
        <f t="shared" si="214"/>
        <v>0</v>
      </c>
      <c r="M1364" s="79"/>
      <c r="N1364" s="59" t="str">
        <f t="shared" si="213"/>
        <v/>
      </c>
      <c r="O1364" s="190" t="str">
        <f t="shared" si="215"/>
        <v>Nợ HP</v>
      </c>
      <c r="P1364" s="62" t="str">
        <f t="shared" si="216"/>
        <v>Nợ HP</v>
      </c>
      <c r="Q1364" s="58">
        <f t="shared" si="220"/>
        <v>1362</v>
      </c>
      <c r="R1364" s="228" t="str">
        <f t="shared" si="217"/>
        <v>Nợ HP</v>
      </c>
    </row>
    <row r="1365" spans="1:18" ht="24.75" customHeight="1">
      <c r="A1365" s="54">
        <f t="shared" si="218"/>
        <v>1363</v>
      </c>
      <c r="B1365" s="16" t="str">
        <f t="shared" si="221"/>
        <v>1331</v>
      </c>
      <c r="C1365" s="54">
        <f t="shared" si="219"/>
        <v>1331</v>
      </c>
      <c r="D1365" s="11"/>
      <c r="E1365" s="12"/>
      <c r="F1365" s="13"/>
      <c r="G1365" s="14"/>
      <c r="H1365" s="70"/>
      <c r="I1365" s="71"/>
      <c r="J1365" s="72"/>
      <c r="K1365" s="73" t="str">
        <f t="shared" si="212"/>
        <v/>
      </c>
      <c r="L1365" s="74">
        <f t="shared" si="214"/>
        <v>0</v>
      </c>
      <c r="M1365" s="79"/>
      <c r="N1365" s="59" t="str">
        <f t="shared" si="213"/>
        <v/>
      </c>
      <c r="O1365" s="190" t="str">
        <f t="shared" si="215"/>
        <v>Nợ HP</v>
      </c>
      <c r="P1365" s="62" t="str">
        <f t="shared" si="216"/>
        <v>Nợ HP</v>
      </c>
      <c r="Q1365" s="58">
        <f t="shared" si="220"/>
        <v>1363</v>
      </c>
      <c r="R1365" s="228" t="str">
        <f t="shared" si="217"/>
        <v>Nợ HP</v>
      </c>
    </row>
    <row r="1366" spans="1:18" ht="24.75" customHeight="1">
      <c r="A1366" s="54">
        <f t="shared" si="218"/>
        <v>1364</v>
      </c>
      <c r="B1366" s="16" t="str">
        <f t="shared" si="221"/>
        <v>1332</v>
      </c>
      <c r="C1366" s="54">
        <f t="shared" si="219"/>
        <v>1332</v>
      </c>
      <c r="D1366" s="11"/>
      <c r="E1366" s="12"/>
      <c r="F1366" s="13"/>
      <c r="G1366" s="14"/>
      <c r="H1366" s="70"/>
      <c r="I1366" s="71"/>
      <c r="J1366" s="72"/>
      <c r="K1366" s="73" t="str">
        <f t="shared" si="212"/>
        <v/>
      </c>
      <c r="L1366" s="74">
        <f t="shared" si="214"/>
        <v>0</v>
      </c>
      <c r="M1366" s="79"/>
      <c r="N1366" s="59" t="str">
        <f t="shared" si="213"/>
        <v/>
      </c>
      <c r="O1366" s="190" t="str">
        <f t="shared" si="215"/>
        <v>Nợ HP</v>
      </c>
      <c r="P1366" s="62" t="str">
        <f t="shared" si="216"/>
        <v>Nợ HP</v>
      </c>
      <c r="Q1366" s="58">
        <f t="shared" si="220"/>
        <v>1364</v>
      </c>
      <c r="R1366" s="228" t="str">
        <f t="shared" si="217"/>
        <v>Nợ HP</v>
      </c>
    </row>
    <row r="1367" spans="1:18" ht="24.75" customHeight="1">
      <c r="A1367" s="54">
        <f t="shared" si="218"/>
        <v>1365</v>
      </c>
      <c r="B1367" s="16" t="str">
        <f t="shared" si="221"/>
        <v>1333</v>
      </c>
      <c r="C1367" s="54">
        <f t="shared" si="219"/>
        <v>1333</v>
      </c>
      <c r="D1367" s="11"/>
      <c r="E1367" s="12"/>
      <c r="F1367" s="13"/>
      <c r="G1367" s="14"/>
      <c r="H1367" s="70"/>
      <c r="I1367" s="71"/>
      <c r="J1367" s="72"/>
      <c r="K1367" s="73" t="str">
        <f t="shared" si="212"/>
        <v/>
      </c>
      <c r="L1367" s="74">
        <f t="shared" si="214"/>
        <v>0</v>
      </c>
      <c r="M1367" s="79"/>
      <c r="N1367" s="59" t="str">
        <f t="shared" si="213"/>
        <v/>
      </c>
      <c r="O1367" s="190" t="str">
        <f t="shared" si="215"/>
        <v>Nợ HP</v>
      </c>
      <c r="P1367" s="62" t="str">
        <f t="shared" si="216"/>
        <v>Nợ HP</v>
      </c>
      <c r="Q1367" s="58">
        <f t="shared" si="220"/>
        <v>1365</v>
      </c>
      <c r="R1367" s="228" t="str">
        <f t="shared" si="217"/>
        <v>Nợ HP</v>
      </c>
    </row>
    <row r="1368" spans="1:18" ht="24.75" customHeight="1">
      <c r="A1368" s="54">
        <f t="shared" si="218"/>
        <v>1366</v>
      </c>
      <c r="B1368" s="16" t="str">
        <f t="shared" si="221"/>
        <v>1334</v>
      </c>
      <c r="C1368" s="54">
        <f t="shared" si="219"/>
        <v>1334</v>
      </c>
      <c r="D1368" s="11"/>
      <c r="E1368" s="12"/>
      <c r="F1368" s="13"/>
      <c r="G1368" s="14"/>
      <c r="H1368" s="70"/>
      <c r="I1368" s="71"/>
      <c r="J1368" s="72"/>
      <c r="K1368" s="73" t="str">
        <f t="shared" si="212"/>
        <v/>
      </c>
      <c r="L1368" s="74">
        <f t="shared" si="214"/>
        <v>0</v>
      </c>
      <c r="M1368" s="79"/>
      <c r="N1368" s="59" t="str">
        <f t="shared" si="213"/>
        <v/>
      </c>
      <c r="O1368" s="190" t="str">
        <f t="shared" si="215"/>
        <v>Nợ HP</v>
      </c>
      <c r="P1368" s="62" t="str">
        <f t="shared" si="216"/>
        <v>Nợ HP</v>
      </c>
      <c r="Q1368" s="58">
        <f t="shared" si="220"/>
        <v>1366</v>
      </c>
      <c r="R1368" s="228" t="str">
        <f t="shared" si="217"/>
        <v>Nợ HP</v>
      </c>
    </row>
    <row r="1369" spans="1:18" ht="24.75" customHeight="1">
      <c r="A1369" s="54">
        <f t="shared" si="218"/>
        <v>1367</v>
      </c>
      <c r="B1369" s="16" t="str">
        <f t="shared" si="221"/>
        <v>1335</v>
      </c>
      <c r="C1369" s="54">
        <f t="shared" si="219"/>
        <v>1335</v>
      </c>
      <c r="D1369" s="11"/>
      <c r="E1369" s="12"/>
      <c r="F1369" s="13"/>
      <c r="G1369" s="14"/>
      <c r="H1369" s="70"/>
      <c r="I1369" s="71"/>
      <c r="J1369" s="72"/>
      <c r="K1369" s="73" t="str">
        <f t="shared" ref="K1369:K1432" si="222">I1369&amp;J1369</f>
        <v/>
      </c>
      <c r="L1369" s="74">
        <f t="shared" si="214"/>
        <v>0</v>
      </c>
      <c r="M1369" s="79"/>
      <c r="N1369" s="59" t="str">
        <f t="shared" ref="N1369:N1432" si="223">IF(M1369&lt;&gt;0,"Học Ghép","")</f>
        <v/>
      </c>
      <c r="O1369" s="190" t="str">
        <f t="shared" si="215"/>
        <v>Nợ HP</v>
      </c>
      <c r="P1369" s="62" t="str">
        <f t="shared" si="216"/>
        <v>Nợ HP</v>
      </c>
      <c r="Q1369" s="58">
        <f t="shared" si="220"/>
        <v>1367</v>
      </c>
      <c r="R1369" s="228" t="str">
        <f t="shared" si="217"/>
        <v>Nợ HP</v>
      </c>
    </row>
    <row r="1370" spans="1:18" ht="24.75" customHeight="1">
      <c r="A1370" s="54">
        <f t="shared" si="218"/>
        <v>1368</v>
      </c>
      <c r="B1370" s="16" t="str">
        <f t="shared" si="221"/>
        <v>1336</v>
      </c>
      <c r="C1370" s="54">
        <f t="shared" si="219"/>
        <v>1336</v>
      </c>
      <c r="D1370" s="11"/>
      <c r="E1370" s="12"/>
      <c r="F1370" s="13"/>
      <c r="G1370" s="14"/>
      <c r="H1370" s="70"/>
      <c r="I1370" s="71"/>
      <c r="J1370" s="72"/>
      <c r="K1370" s="73" t="str">
        <f t="shared" si="222"/>
        <v/>
      </c>
      <c r="L1370" s="74">
        <f t="shared" si="214"/>
        <v>0</v>
      </c>
      <c r="M1370" s="79"/>
      <c r="N1370" s="59" t="str">
        <f t="shared" si="223"/>
        <v/>
      </c>
      <c r="O1370" s="190" t="str">
        <f t="shared" si="215"/>
        <v>Nợ HP</v>
      </c>
      <c r="P1370" s="62" t="str">
        <f t="shared" si="216"/>
        <v>Nợ HP</v>
      </c>
      <c r="Q1370" s="58">
        <f t="shared" si="220"/>
        <v>1368</v>
      </c>
      <c r="R1370" s="228" t="str">
        <f t="shared" si="217"/>
        <v>Nợ HP</v>
      </c>
    </row>
    <row r="1371" spans="1:18" ht="24.75" customHeight="1">
      <c r="A1371" s="54">
        <f t="shared" si="218"/>
        <v>1369</v>
      </c>
      <c r="B1371" s="16" t="str">
        <f t="shared" si="221"/>
        <v>1337</v>
      </c>
      <c r="C1371" s="54">
        <f t="shared" si="219"/>
        <v>1337</v>
      </c>
      <c r="D1371" s="11"/>
      <c r="E1371" s="12"/>
      <c r="F1371" s="13"/>
      <c r="G1371" s="14"/>
      <c r="H1371" s="70"/>
      <c r="I1371" s="71"/>
      <c r="J1371" s="72"/>
      <c r="K1371" s="73" t="str">
        <f t="shared" si="222"/>
        <v/>
      </c>
      <c r="L1371" s="74">
        <f t="shared" si="214"/>
        <v>0</v>
      </c>
      <c r="M1371" s="79"/>
      <c r="N1371" s="59" t="str">
        <f t="shared" si="223"/>
        <v/>
      </c>
      <c r="O1371" s="190" t="str">
        <f t="shared" si="215"/>
        <v>Nợ HP</v>
      </c>
      <c r="P1371" s="62" t="str">
        <f t="shared" si="216"/>
        <v>Nợ HP</v>
      </c>
      <c r="Q1371" s="58">
        <f t="shared" si="220"/>
        <v>1369</v>
      </c>
      <c r="R1371" s="228" t="str">
        <f t="shared" si="217"/>
        <v>Nợ HP</v>
      </c>
    </row>
    <row r="1372" spans="1:18" ht="24.75" customHeight="1">
      <c r="A1372" s="54">
        <f t="shared" si="218"/>
        <v>1370</v>
      </c>
      <c r="B1372" s="16" t="str">
        <f t="shared" si="221"/>
        <v>1338</v>
      </c>
      <c r="C1372" s="54">
        <f t="shared" si="219"/>
        <v>1338</v>
      </c>
      <c r="D1372" s="11"/>
      <c r="E1372" s="12"/>
      <c r="F1372" s="13"/>
      <c r="G1372" s="14"/>
      <c r="H1372" s="70"/>
      <c r="I1372" s="71"/>
      <c r="J1372" s="72"/>
      <c r="K1372" s="73" t="str">
        <f t="shared" si="222"/>
        <v/>
      </c>
      <c r="L1372" s="74">
        <f t="shared" si="214"/>
        <v>0</v>
      </c>
      <c r="M1372" s="79"/>
      <c r="N1372" s="59" t="str">
        <f t="shared" si="223"/>
        <v/>
      </c>
      <c r="O1372" s="190" t="str">
        <f t="shared" si="215"/>
        <v>Nợ HP</v>
      </c>
      <c r="P1372" s="62" t="str">
        <f t="shared" si="216"/>
        <v>Nợ HP</v>
      </c>
      <c r="Q1372" s="58">
        <f t="shared" si="220"/>
        <v>1370</v>
      </c>
      <c r="R1372" s="228" t="str">
        <f t="shared" si="217"/>
        <v>Nợ HP</v>
      </c>
    </row>
    <row r="1373" spans="1:18" ht="24.75" customHeight="1">
      <c r="A1373" s="54">
        <f t="shared" si="218"/>
        <v>1371</v>
      </c>
      <c r="B1373" s="16" t="str">
        <f t="shared" si="221"/>
        <v>1339</v>
      </c>
      <c r="C1373" s="54">
        <f t="shared" si="219"/>
        <v>1339</v>
      </c>
      <c r="D1373" s="11"/>
      <c r="E1373" s="12"/>
      <c r="F1373" s="13"/>
      <c r="G1373" s="14"/>
      <c r="H1373" s="70"/>
      <c r="I1373" s="71"/>
      <c r="J1373" s="72"/>
      <c r="K1373" s="73" t="str">
        <f t="shared" si="222"/>
        <v/>
      </c>
      <c r="L1373" s="74">
        <f t="shared" si="214"/>
        <v>0</v>
      </c>
      <c r="M1373" s="79"/>
      <c r="N1373" s="59" t="str">
        <f t="shared" si="223"/>
        <v/>
      </c>
      <c r="O1373" s="190" t="str">
        <f t="shared" si="215"/>
        <v>Nợ HP</v>
      </c>
      <c r="P1373" s="62" t="str">
        <f t="shared" si="216"/>
        <v>Nợ HP</v>
      </c>
      <c r="Q1373" s="58">
        <f t="shared" si="220"/>
        <v>1371</v>
      </c>
      <c r="R1373" s="228" t="str">
        <f t="shared" si="217"/>
        <v>Nợ HP</v>
      </c>
    </row>
    <row r="1374" spans="1:18" ht="24.75" customHeight="1">
      <c r="A1374" s="54">
        <f t="shared" si="218"/>
        <v>1372</v>
      </c>
      <c r="B1374" s="16" t="str">
        <f t="shared" si="221"/>
        <v>1340</v>
      </c>
      <c r="C1374" s="54">
        <f t="shared" si="219"/>
        <v>1340</v>
      </c>
      <c r="D1374" s="11"/>
      <c r="E1374" s="12"/>
      <c r="F1374" s="13"/>
      <c r="G1374" s="14"/>
      <c r="H1374" s="70"/>
      <c r="I1374" s="71"/>
      <c r="J1374" s="72"/>
      <c r="K1374" s="73" t="str">
        <f t="shared" si="222"/>
        <v/>
      </c>
      <c r="L1374" s="74">
        <f t="shared" si="214"/>
        <v>0</v>
      </c>
      <c r="M1374" s="79"/>
      <c r="N1374" s="59" t="str">
        <f t="shared" si="223"/>
        <v/>
      </c>
      <c r="O1374" s="190" t="str">
        <f t="shared" si="215"/>
        <v>Nợ HP</v>
      </c>
      <c r="P1374" s="62" t="str">
        <f t="shared" si="216"/>
        <v>Nợ HP</v>
      </c>
      <c r="Q1374" s="58">
        <f t="shared" si="220"/>
        <v>1372</v>
      </c>
      <c r="R1374" s="228" t="str">
        <f t="shared" si="217"/>
        <v>Nợ HP</v>
      </c>
    </row>
    <row r="1375" spans="1:18" ht="24.75" customHeight="1">
      <c r="A1375" s="54">
        <f t="shared" si="218"/>
        <v>1373</v>
      </c>
      <c r="B1375" s="16" t="str">
        <f t="shared" si="221"/>
        <v>1341</v>
      </c>
      <c r="C1375" s="54">
        <f t="shared" si="219"/>
        <v>1341</v>
      </c>
      <c r="D1375" s="11"/>
      <c r="E1375" s="12"/>
      <c r="F1375" s="13"/>
      <c r="G1375" s="14"/>
      <c r="H1375" s="70"/>
      <c r="I1375" s="71"/>
      <c r="J1375" s="72"/>
      <c r="K1375" s="73" t="str">
        <f t="shared" si="222"/>
        <v/>
      </c>
      <c r="L1375" s="74">
        <f t="shared" si="214"/>
        <v>0</v>
      </c>
      <c r="M1375" s="79"/>
      <c r="N1375" s="59" t="str">
        <f t="shared" si="223"/>
        <v/>
      </c>
      <c r="O1375" s="190" t="str">
        <f t="shared" si="215"/>
        <v>Nợ HP</v>
      </c>
      <c r="P1375" s="62" t="str">
        <f t="shared" si="216"/>
        <v>Nợ HP</v>
      </c>
      <c r="Q1375" s="58">
        <f t="shared" si="220"/>
        <v>1373</v>
      </c>
      <c r="R1375" s="228" t="str">
        <f t="shared" si="217"/>
        <v>Nợ HP</v>
      </c>
    </row>
    <row r="1376" spans="1:18" ht="24.75" customHeight="1">
      <c r="A1376" s="54">
        <f t="shared" si="218"/>
        <v>1374</v>
      </c>
      <c r="B1376" s="16" t="str">
        <f t="shared" si="221"/>
        <v>1342</v>
      </c>
      <c r="C1376" s="54">
        <f t="shared" si="219"/>
        <v>1342</v>
      </c>
      <c r="D1376" s="11"/>
      <c r="E1376" s="12"/>
      <c r="F1376" s="13"/>
      <c r="G1376" s="14"/>
      <c r="H1376" s="70"/>
      <c r="I1376" s="71"/>
      <c r="J1376" s="72"/>
      <c r="K1376" s="73" t="str">
        <f t="shared" si="222"/>
        <v/>
      </c>
      <c r="L1376" s="74">
        <f t="shared" si="214"/>
        <v>0</v>
      </c>
      <c r="M1376" s="79"/>
      <c r="N1376" s="59" t="str">
        <f t="shared" si="223"/>
        <v/>
      </c>
      <c r="O1376" s="190" t="str">
        <f t="shared" si="215"/>
        <v>Nợ HP</v>
      </c>
      <c r="P1376" s="62" t="str">
        <f t="shared" si="216"/>
        <v>Nợ HP</v>
      </c>
      <c r="Q1376" s="58">
        <f t="shared" si="220"/>
        <v>1374</v>
      </c>
      <c r="R1376" s="228" t="str">
        <f t="shared" si="217"/>
        <v>Nợ HP</v>
      </c>
    </row>
    <row r="1377" spans="1:18" ht="24.75" customHeight="1">
      <c r="A1377" s="54">
        <f t="shared" si="218"/>
        <v>1375</v>
      </c>
      <c r="B1377" s="16" t="str">
        <f t="shared" si="221"/>
        <v>1343</v>
      </c>
      <c r="C1377" s="54">
        <f t="shared" si="219"/>
        <v>1343</v>
      </c>
      <c r="D1377" s="11"/>
      <c r="E1377" s="12"/>
      <c r="F1377" s="13"/>
      <c r="G1377" s="14"/>
      <c r="H1377" s="70"/>
      <c r="I1377" s="71"/>
      <c r="J1377" s="72"/>
      <c r="K1377" s="73" t="str">
        <f t="shared" si="222"/>
        <v/>
      </c>
      <c r="L1377" s="74">
        <f t="shared" si="214"/>
        <v>0</v>
      </c>
      <c r="M1377" s="79"/>
      <c r="N1377" s="59" t="str">
        <f t="shared" si="223"/>
        <v/>
      </c>
      <c r="O1377" s="190" t="str">
        <f t="shared" si="215"/>
        <v>Nợ HP</v>
      </c>
      <c r="P1377" s="62" t="str">
        <f t="shared" si="216"/>
        <v>Nợ HP</v>
      </c>
      <c r="Q1377" s="58">
        <f t="shared" si="220"/>
        <v>1375</v>
      </c>
      <c r="R1377" s="228" t="str">
        <f t="shared" si="217"/>
        <v>Nợ HP</v>
      </c>
    </row>
    <row r="1378" spans="1:18" ht="24.75" customHeight="1">
      <c r="A1378" s="54">
        <f t="shared" si="218"/>
        <v>1376</v>
      </c>
      <c r="B1378" s="16" t="str">
        <f t="shared" si="221"/>
        <v>1344</v>
      </c>
      <c r="C1378" s="54">
        <f t="shared" si="219"/>
        <v>1344</v>
      </c>
      <c r="D1378" s="11"/>
      <c r="E1378" s="12"/>
      <c r="F1378" s="13"/>
      <c r="G1378" s="14"/>
      <c r="H1378" s="70"/>
      <c r="I1378" s="71"/>
      <c r="J1378" s="72"/>
      <c r="K1378" s="73" t="str">
        <f t="shared" si="222"/>
        <v/>
      </c>
      <c r="L1378" s="74">
        <f t="shared" si="214"/>
        <v>0</v>
      </c>
      <c r="M1378" s="79"/>
      <c r="N1378" s="59" t="str">
        <f t="shared" si="223"/>
        <v/>
      </c>
      <c r="O1378" s="190" t="str">
        <f t="shared" si="215"/>
        <v>Nợ HP</v>
      </c>
      <c r="P1378" s="62" t="str">
        <f t="shared" si="216"/>
        <v>Nợ HP</v>
      </c>
      <c r="Q1378" s="58">
        <f t="shared" si="220"/>
        <v>1376</v>
      </c>
      <c r="R1378" s="228" t="str">
        <f t="shared" si="217"/>
        <v>Nợ HP</v>
      </c>
    </row>
    <row r="1379" spans="1:18" ht="24.75" customHeight="1">
      <c r="A1379" s="54">
        <f t="shared" si="218"/>
        <v>1377</v>
      </c>
      <c r="B1379" s="16" t="str">
        <f t="shared" si="221"/>
        <v>1345</v>
      </c>
      <c r="C1379" s="54">
        <f t="shared" si="219"/>
        <v>1345</v>
      </c>
      <c r="D1379" s="11"/>
      <c r="E1379" s="12"/>
      <c r="F1379" s="13"/>
      <c r="G1379" s="14"/>
      <c r="H1379" s="70"/>
      <c r="I1379" s="71"/>
      <c r="J1379" s="72"/>
      <c r="K1379" s="73" t="str">
        <f t="shared" si="222"/>
        <v/>
      </c>
      <c r="L1379" s="74">
        <f t="shared" si="214"/>
        <v>0</v>
      </c>
      <c r="M1379" s="79"/>
      <c r="N1379" s="59" t="str">
        <f t="shared" si="223"/>
        <v/>
      </c>
      <c r="O1379" s="190" t="str">
        <f t="shared" si="215"/>
        <v>Nợ HP</v>
      </c>
      <c r="P1379" s="62" t="str">
        <f t="shared" si="216"/>
        <v>Nợ HP</v>
      </c>
      <c r="Q1379" s="58">
        <f t="shared" si="220"/>
        <v>1377</v>
      </c>
      <c r="R1379" s="228" t="str">
        <f t="shared" si="217"/>
        <v>Nợ HP</v>
      </c>
    </row>
    <row r="1380" spans="1:18" ht="24.75" customHeight="1">
      <c r="A1380" s="54">
        <f t="shared" si="218"/>
        <v>1378</v>
      </c>
      <c r="B1380" s="16" t="str">
        <f t="shared" si="221"/>
        <v>1346</v>
      </c>
      <c r="C1380" s="54">
        <f t="shared" si="219"/>
        <v>1346</v>
      </c>
      <c r="D1380" s="11"/>
      <c r="E1380" s="12"/>
      <c r="F1380" s="13"/>
      <c r="G1380" s="14"/>
      <c r="H1380" s="70"/>
      <c r="I1380" s="71"/>
      <c r="J1380" s="72"/>
      <c r="K1380" s="73" t="str">
        <f t="shared" si="222"/>
        <v/>
      </c>
      <c r="L1380" s="74">
        <f t="shared" si="214"/>
        <v>0</v>
      </c>
      <c r="M1380" s="79"/>
      <c r="N1380" s="59" t="str">
        <f t="shared" si="223"/>
        <v/>
      </c>
      <c r="O1380" s="190" t="str">
        <f t="shared" si="215"/>
        <v>Nợ HP</v>
      </c>
      <c r="P1380" s="62" t="str">
        <f t="shared" si="216"/>
        <v>Nợ HP</v>
      </c>
      <c r="Q1380" s="58">
        <f t="shared" si="220"/>
        <v>1378</v>
      </c>
      <c r="R1380" s="228" t="str">
        <f t="shared" si="217"/>
        <v>Nợ HP</v>
      </c>
    </row>
    <row r="1381" spans="1:18" ht="24.75" customHeight="1">
      <c r="A1381" s="54">
        <f t="shared" si="218"/>
        <v>1379</v>
      </c>
      <c r="B1381" s="16" t="str">
        <f t="shared" si="221"/>
        <v>1347</v>
      </c>
      <c r="C1381" s="54">
        <f t="shared" si="219"/>
        <v>1347</v>
      </c>
      <c r="D1381" s="11"/>
      <c r="E1381" s="12"/>
      <c r="F1381" s="13"/>
      <c r="G1381" s="14"/>
      <c r="H1381" s="70"/>
      <c r="I1381" s="71"/>
      <c r="J1381" s="72"/>
      <c r="K1381" s="73" t="str">
        <f t="shared" si="222"/>
        <v/>
      </c>
      <c r="L1381" s="74">
        <f t="shared" si="214"/>
        <v>0</v>
      </c>
      <c r="M1381" s="79"/>
      <c r="N1381" s="59" t="str">
        <f t="shared" si="223"/>
        <v/>
      </c>
      <c r="O1381" s="190" t="str">
        <f t="shared" si="215"/>
        <v>Nợ HP</v>
      </c>
      <c r="P1381" s="62" t="str">
        <f t="shared" si="216"/>
        <v>Nợ HP</v>
      </c>
      <c r="Q1381" s="58">
        <f t="shared" si="220"/>
        <v>1379</v>
      </c>
      <c r="R1381" s="228" t="str">
        <f t="shared" si="217"/>
        <v>Nợ HP</v>
      </c>
    </row>
    <row r="1382" spans="1:18" ht="24.75" customHeight="1">
      <c r="A1382" s="54">
        <f t="shared" si="218"/>
        <v>1380</v>
      </c>
      <c r="B1382" s="16" t="str">
        <f t="shared" si="221"/>
        <v>1348</v>
      </c>
      <c r="C1382" s="54">
        <f t="shared" si="219"/>
        <v>1348</v>
      </c>
      <c r="D1382" s="11"/>
      <c r="E1382" s="12"/>
      <c r="F1382" s="13"/>
      <c r="G1382" s="14"/>
      <c r="H1382" s="70"/>
      <c r="I1382" s="71"/>
      <c r="J1382" s="72"/>
      <c r="K1382" s="73" t="str">
        <f t="shared" si="222"/>
        <v/>
      </c>
      <c r="L1382" s="74">
        <f t="shared" si="214"/>
        <v>0</v>
      </c>
      <c r="M1382" s="79"/>
      <c r="N1382" s="59" t="str">
        <f t="shared" si="223"/>
        <v/>
      </c>
      <c r="O1382" s="190" t="str">
        <f t="shared" si="215"/>
        <v>Nợ HP</v>
      </c>
      <c r="P1382" s="62" t="str">
        <f t="shared" si="216"/>
        <v>Nợ HP</v>
      </c>
      <c r="Q1382" s="58">
        <f t="shared" si="220"/>
        <v>1380</v>
      </c>
      <c r="R1382" s="228" t="str">
        <f t="shared" si="217"/>
        <v>Nợ HP</v>
      </c>
    </row>
    <row r="1383" spans="1:18" ht="24.75" customHeight="1">
      <c r="A1383" s="54">
        <f t="shared" si="218"/>
        <v>1381</v>
      </c>
      <c r="B1383" s="16" t="str">
        <f t="shared" si="221"/>
        <v>1349</v>
      </c>
      <c r="C1383" s="54">
        <f t="shared" si="219"/>
        <v>1349</v>
      </c>
      <c r="D1383" s="11"/>
      <c r="E1383" s="12"/>
      <c r="F1383" s="13"/>
      <c r="G1383" s="14"/>
      <c r="H1383" s="70"/>
      <c r="I1383" s="71"/>
      <c r="J1383" s="72"/>
      <c r="K1383" s="73" t="str">
        <f t="shared" si="222"/>
        <v/>
      </c>
      <c r="L1383" s="74">
        <f t="shared" si="214"/>
        <v>0</v>
      </c>
      <c r="M1383" s="79"/>
      <c r="N1383" s="59" t="str">
        <f t="shared" si="223"/>
        <v/>
      </c>
      <c r="O1383" s="190" t="str">
        <f t="shared" si="215"/>
        <v>Nợ HP</v>
      </c>
      <c r="P1383" s="62" t="str">
        <f t="shared" si="216"/>
        <v>Nợ HP</v>
      </c>
      <c r="Q1383" s="58">
        <f t="shared" si="220"/>
        <v>1381</v>
      </c>
      <c r="R1383" s="228" t="str">
        <f t="shared" si="217"/>
        <v>Nợ HP</v>
      </c>
    </row>
    <row r="1384" spans="1:18" ht="24.75" customHeight="1">
      <c r="A1384" s="54">
        <f t="shared" si="218"/>
        <v>1382</v>
      </c>
      <c r="B1384" s="16" t="str">
        <f t="shared" si="221"/>
        <v>1350</v>
      </c>
      <c r="C1384" s="54">
        <f t="shared" si="219"/>
        <v>1350</v>
      </c>
      <c r="D1384" s="11"/>
      <c r="E1384" s="12"/>
      <c r="F1384" s="13"/>
      <c r="G1384" s="14"/>
      <c r="H1384" s="70"/>
      <c r="I1384" s="71"/>
      <c r="J1384" s="72"/>
      <c r="K1384" s="73" t="str">
        <f t="shared" si="222"/>
        <v/>
      </c>
      <c r="L1384" s="74">
        <f t="shared" si="214"/>
        <v>0</v>
      </c>
      <c r="M1384" s="79"/>
      <c r="N1384" s="59" t="str">
        <f t="shared" si="223"/>
        <v/>
      </c>
      <c r="O1384" s="190" t="str">
        <f t="shared" si="215"/>
        <v>Nợ HP</v>
      </c>
      <c r="P1384" s="62" t="str">
        <f t="shared" si="216"/>
        <v>Nợ HP</v>
      </c>
      <c r="Q1384" s="58">
        <f t="shared" si="220"/>
        <v>1382</v>
      </c>
      <c r="R1384" s="228" t="str">
        <f t="shared" si="217"/>
        <v>Nợ HP</v>
      </c>
    </row>
    <row r="1385" spans="1:18" ht="24.75" customHeight="1">
      <c r="A1385" s="54">
        <f t="shared" si="218"/>
        <v>1383</v>
      </c>
      <c r="B1385" s="16" t="str">
        <f t="shared" si="221"/>
        <v>1351</v>
      </c>
      <c r="C1385" s="54">
        <f t="shared" si="219"/>
        <v>1351</v>
      </c>
      <c r="D1385" s="11"/>
      <c r="E1385" s="12"/>
      <c r="F1385" s="13"/>
      <c r="G1385" s="14"/>
      <c r="H1385" s="70"/>
      <c r="I1385" s="71"/>
      <c r="J1385" s="72"/>
      <c r="K1385" s="73" t="str">
        <f t="shared" si="222"/>
        <v/>
      </c>
      <c r="L1385" s="74">
        <f t="shared" si="214"/>
        <v>0</v>
      </c>
      <c r="M1385" s="79"/>
      <c r="N1385" s="59" t="str">
        <f t="shared" si="223"/>
        <v/>
      </c>
      <c r="O1385" s="190" t="str">
        <f t="shared" si="215"/>
        <v>Nợ HP</v>
      </c>
      <c r="P1385" s="62" t="str">
        <f t="shared" si="216"/>
        <v>Nợ HP</v>
      </c>
      <c r="Q1385" s="58">
        <f t="shared" si="220"/>
        <v>1383</v>
      </c>
      <c r="R1385" s="228" t="str">
        <f t="shared" si="217"/>
        <v>Nợ HP</v>
      </c>
    </row>
    <row r="1386" spans="1:18" ht="24.75" customHeight="1">
      <c r="A1386" s="54">
        <f t="shared" si="218"/>
        <v>1384</v>
      </c>
      <c r="B1386" s="16" t="str">
        <f t="shared" si="221"/>
        <v>1352</v>
      </c>
      <c r="C1386" s="54">
        <f t="shared" si="219"/>
        <v>1352</v>
      </c>
      <c r="D1386" s="11"/>
      <c r="E1386" s="12"/>
      <c r="F1386" s="13"/>
      <c r="G1386" s="14"/>
      <c r="H1386" s="70"/>
      <c r="I1386" s="71"/>
      <c r="J1386" s="72"/>
      <c r="K1386" s="73" t="str">
        <f t="shared" si="222"/>
        <v/>
      </c>
      <c r="L1386" s="74">
        <f t="shared" si="214"/>
        <v>0</v>
      </c>
      <c r="M1386" s="79"/>
      <c r="N1386" s="59" t="str">
        <f t="shared" si="223"/>
        <v/>
      </c>
      <c r="O1386" s="190" t="str">
        <f t="shared" si="215"/>
        <v>Nợ HP</v>
      </c>
      <c r="P1386" s="62" t="str">
        <f t="shared" si="216"/>
        <v>Nợ HP</v>
      </c>
      <c r="Q1386" s="58">
        <f t="shared" si="220"/>
        <v>1384</v>
      </c>
      <c r="R1386" s="228" t="str">
        <f t="shared" si="217"/>
        <v>Nợ HP</v>
      </c>
    </row>
    <row r="1387" spans="1:18" ht="24.75" customHeight="1">
      <c r="A1387" s="54">
        <f t="shared" si="218"/>
        <v>1385</v>
      </c>
      <c r="B1387" s="16" t="str">
        <f t="shared" si="221"/>
        <v>1353</v>
      </c>
      <c r="C1387" s="54">
        <f t="shared" si="219"/>
        <v>1353</v>
      </c>
      <c r="D1387" s="11"/>
      <c r="E1387" s="12"/>
      <c r="F1387" s="13"/>
      <c r="G1387" s="14"/>
      <c r="H1387" s="70"/>
      <c r="I1387" s="71"/>
      <c r="J1387" s="72"/>
      <c r="K1387" s="73" t="str">
        <f t="shared" si="222"/>
        <v/>
      </c>
      <c r="L1387" s="74">
        <f t="shared" si="214"/>
        <v>0</v>
      </c>
      <c r="M1387" s="79"/>
      <c r="N1387" s="59" t="str">
        <f t="shared" si="223"/>
        <v/>
      </c>
      <c r="O1387" s="190" t="str">
        <f t="shared" si="215"/>
        <v>Nợ HP</v>
      </c>
      <c r="P1387" s="62" t="str">
        <f t="shared" si="216"/>
        <v>Nợ HP</v>
      </c>
      <c r="Q1387" s="58">
        <f t="shared" si="220"/>
        <v>1385</v>
      </c>
      <c r="R1387" s="228" t="str">
        <f t="shared" si="217"/>
        <v>Nợ HP</v>
      </c>
    </row>
    <row r="1388" spans="1:18" ht="24.75" customHeight="1">
      <c r="A1388" s="54">
        <f t="shared" si="218"/>
        <v>1386</v>
      </c>
      <c r="B1388" s="16" t="str">
        <f t="shared" si="221"/>
        <v>1354</v>
      </c>
      <c r="C1388" s="54">
        <f t="shared" si="219"/>
        <v>1354</v>
      </c>
      <c r="D1388" s="11"/>
      <c r="E1388" s="12"/>
      <c r="F1388" s="13"/>
      <c r="G1388" s="14"/>
      <c r="H1388" s="70"/>
      <c r="I1388" s="71"/>
      <c r="J1388" s="72"/>
      <c r="K1388" s="73" t="str">
        <f t="shared" si="222"/>
        <v/>
      </c>
      <c r="L1388" s="74">
        <f t="shared" si="214"/>
        <v>0</v>
      </c>
      <c r="M1388" s="79"/>
      <c r="N1388" s="59" t="str">
        <f t="shared" si="223"/>
        <v/>
      </c>
      <c r="O1388" s="190" t="str">
        <f t="shared" si="215"/>
        <v>Nợ HP</v>
      </c>
      <c r="P1388" s="62" t="str">
        <f t="shared" si="216"/>
        <v>Nợ HP</v>
      </c>
      <c r="Q1388" s="58">
        <f t="shared" si="220"/>
        <v>1386</v>
      </c>
      <c r="R1388" s="228" t="str">
        <f t="shared" si="217"/>
        <v>Nợ HP</v>
      </c>
    </row>
    <row r="1389" spans="1:18" ht="24.75" customHeight="1">
      <c r="A1389" s="54">
        <f t="shared" si="218"/>
        <v>1387</v>
      </c>
      <c r="B1389" s="16" t="str">
        <f t="shared" si="221"/>
        <v>1355</v>
      </c>
      <c r="C1389" s="54">
        <f t="shared" si="219"/>
        <v>1355</v>
      </c>
      <c r="D1389" s="11"/>
      <c r="E1389" s="12"/>
      <c r="F1389" s="13"/>
      <c r="G1389" s="14"/>
      <c r="H1389" s="70"/>
      <c r="I1389" s="71"/>
      <c r="J1389" s="72"/>
      <c r="K1389" s="73" t="str">
        <f t="shared" si="222"/>
        <v/>
      </c>
      <c r="L1389" s="74">
        <f t="shared" si="214"/>
        <v>0</v>
      </c>
      <c r="M1389" s="79"/>
      <c r="N1389" s="59" t="str">
        <f t="shared" si="223"/>
        <v/>
      </c>
      <c r="O1389" s="190" t="str">
        <f t="shared" si="215"/>
        <v>Nợ HP</v>
      </c>
      <c r="P1389" s="62" t="str">
        <f t="shared" si="216"/>
        <v>Nợ HP</v>
      </c>
      <c r="Q1389" s="58">
        <f t="shared" si="220"/>
        <v>1387</v>
      </c>
      <c r="R1389" s="228" t="str">
        <f t="shared" si="217"/>
        <v>Nợ HP</v>
      </c>
    </row>
    <row r="1390" spans="1:18" ht="24.75" customHeight="1">
      <c r="A1390" s="54">
        <f t="shared" si="218"/>
        <v>1388</v>
      </c>
      <c r="B1390" s="16" t="str">
        <f t="shared" si="221"/>
        <v>1356</v>
      </c>
      <c r="C1390" s="54">
        <f t="shared" si="219"/>
        <v>1356</v>
      </c>
      <c r="D1390" s="11"/>
      <c r="E1390" s="12"/>
      <c r="F1390" s="13"/>
      <c r="G1390" s="14"/>
      <c r="H1390" s="70"/>
      <c r="I1390" s="71"/>
      <c r="J1390" s="72"/>
      <c r="K1390" s="73" t="str">
        <f t="shared" si="222"/>
        <v/>
      </c>
      <c r="L1390" s="74">
        <f t="shared" si="214"/>
        <v>0</v>
      </c>
      <c r="M1390" s="79"/>
      <c r="N1390" s="59" t="str">
        <f t="shared" si="223"/>
        <v/>
      </c>
      <c r="O1390" s="190" t="str">
        <f t="shared" si="215"/>
        <v>Nợ HP</v>
      </c>
      <c r="P1390" s="62" t="str">
        <f t="shared" si="216"/>
        <v>Nợ HP</v>
      </c>
      <c r="Q1390" s="58">
        <f t="shared" si="220"/>
        <v>1388</v>
      </c>
      <c r="R1390" s="228" t="str">
        <f t="shared" si="217"/>
        <v>Nợ HP</v>
      </c>
    </row>
    <row r="1391" spans="1:18" ht="24.75" customHeight="1">
      <c r="A1391" s="54">
        <f t="shared" si="218"/>
        <v>1389</v>
      </c>
      <c r="B1391" s="16" t="str">
        <f t="shared" si="221"/>
        <v>1357</v>
      </c>
      <c r="C1391" s="54">
        <f t="shared" si="219"/>
        <v>1357</v>
      </c>
      <c r="D1391" s="11"/>
      <c r="E1391" s="12"/>
      <c r="F1391" s="13"/>
      <c r="G1391" s="14"/>
      <c r="H1391" s="70"/>
      <c r="I1391" s="71"/>
      <c r="J1391" s="72"/>
      <c r="K1391" s="73" t="str">
        <f t="shared" si="222"/>
        <v/>
      </c>
      <c r="L1391" s="74">
        <f t="shared" si="214"/>
        <v>0</v>
      </c>
      <c r="M1391" s="79"/>
      <c r="N1391" s="59" t="str">
        <f t="shared" si="223"/>
        <v/>
      </c>
      <c r="O1391" s="190" t="str">
        <f t="shared" si="215"/>
        <v>Nợ HP</v>
      </c>
      <c r="P1391" s="62" t="str">
        <f t="shared" si="216"/>
        <v>Nợ HP</v>
      </c>
      <c r="Q1391" s="58">
        <f t="shared" si="220"/>
        <v>1389</v>
      </c>
      <c r="R1391" s="228" t="str">
        <f t="shared" si="217"/>
        <v>Nợ HP</v>
      </c>
    </row>
    <row r="1392" spans="1:18" ht="24.75" customHeight="1">
      <c r="A1392" s="54">
        <f t="shared" si="218"/>
        <v>1390</v>
      </c>
      <c r="B1392" s="16" t="str">
        <f t="shared" si="221"/>
        <v>1358</v>
      </c>
      <c r="C1392" s="54">
        <f t="shared" si="219"/>
        <v>1358</v>
      </c>
      <c r="D1392" s="11"/>
      <c r="E1392" s="12"/>
      <c r="F1392" s="13"/>
      <c r="G1392" s="14"/>
      <c r="H1392" s="70"/>
      <c r="I1392" s="71"/>
      <c r="J1392" s="72"/>
      <c r="K1392" s="73" t="str">
        <f t="shared" si="222"/>
        <v/>
      </c>
      <c r="L1392" s="74">
        <f t="shared" si="214"/>
        <v>0</v>
      </c>
      <c r="M1392" s="79"/>
      <c r="N1392" s="59" t="str">
        <f t="shared" si="223"/>
        <v/>
      </c>
      <c r="O1392" s="190" t="str">
        <f t="shared" si="215"/>
        <v>Nợ HP</v>
      </c>
      <c r="P1392" s="62" t="str">
        <f t="shared" si="216"/>
        <v>Nợ HP</v>
      </c>
      <c r="Q1392" s="58">
        <f t="shared" si="220"/>
        <v>1390</v>
      </c>
      <c r="R1392" s="228" t="str">
        <f t="shared" si="217"/>
        <v>Nợ HP</v>
      </c>
    </row>
    <row r="1393" spans="1:18" ht="24.75" customHeight="1">
      <c r="A1393" s="54">
        <f t="shared" si="218"/>
        <v>1391</v>
      </c>
      <c r="B1393" s="16" t="str">
        <f t="shared" si="221"/>
        <v>1359</v>
      </c>
      <c r="C1393" s="54">
        <f t="shared" si="219"/>
        <v>1359</v>
      </c>
      <c r="D1393" s="11"/>
      <c r="E1393" s="12"/>
      <c r="F1393" s="13"/>
      <c r="G1393" s="14"/>
      <c r="H1393" s="70"/>
      <c r="I1393" s="71"/>
      <c r="J1393" s="72"/>
      <c r="K1393" s="73" t="str">
        <f t="shared" si="222"/>
        <v/>
      </c>
      <c r="L1393" s="74">
        <f t="shared" si="214"/>
        <v>0</v>
      </c>
      <c r="M1393" s="79"/>
      <c r="N1393" s="59" t="str">
        <f t="shared" si="223"/>
        <v/>
      </c>
      <c r="O1393" s="190" t="str">
        <f t="shared" si="215"/>
        <v>Nợ HP</v>
      </c>
      <c r="P1393" s="62" t="str">
        <f t="shared" si="216"/>
        <v>Nợ HP</v>
      </c>
      <c r="Q1393" s="58">
        <f t="shared" si="220"/>
        <v>1391</v>
      </c>
      <c r="R1393" s="228" t="str">
        <f t="shared" si="217"/>
        <v>Nợ HP</v>
      </c>
    </row>
    <row r="1394" spans="1:18" ht="24.75" customHeight="1">
      <c r="A1394" s="54">
        <f t="shared" si="218"/>
        <v>1392</v>
      </c>
      <c r="B1394" s="16" t="str">
        <f t="shared" si="221"/>
        <v>1360</v>
      </c>
      <c r="C1394" s="54">
        <f t="shared" si="219"/>
        <v>1360</v>
      </c>
      <c r="D1394" s="11"/>
      <c r="E1394" s="12"/>
      <c r="F1394" s="13"/>
      <c r="G1394" s="14"/>
      <c r="H1394" s="70"/>
      <c r="I1394" s="71"/>
      <c r="J1394" s="72"/>
      <c r="K1394" s="73" t="str">
        <f t="shared" si="222"/>
        <v/>
      </c>
      <c r="L1394" s="74">
        <f t="shared" si="214"/>
        <v>0</v>
      </c>
      <c r="M1394" s="79"/>
      <c r="N1394" s="59" t="str">
        <f t="shared" si="223"/>
        <v/>
      </c>
      <c r="O1394" s="190" t="str">
        <f t="shared" si="215"/>
        <v>Nợ HP</v>
      </c>
      <c r="P1394" s="62" t="str">
        <f t="shared" si="216"/>
        <v>Nợ HP</v>
      </c>
      <c r="Q1394" s="58">
        <f t="shared" si="220"/>
        <v>1392</v>
      </c>
      <c r="R1394" s="228" t="str">
        <f t="shared" si="217"/>
        <v>Nợ HP</v>
      </c>
    </row>
    <row r="1395" spans="1:18" ht="24.75" customHeight="1">
      <c r="A1395" s="54">
        <f t="shared" si="218"/>
        <v>1393</v>
      </c>
      <c r="B1395" s="16" t="str">
        <f t="shared" si="221"/>
        <v>1361</v>
      </c>
      <c r="C1395" s="54">
        <f t="shared" si="219"/>
        <v>1361</v>
      </c>
      <c r="D1395" s="11"/>
      <c r="E1395" s="12"/>
      <c r="F1395" s="13"/>
      <c r="G1395" s="14"/>
      <c r="H1395" s="70"/>
      <c r="I1395" s="71"/>
      <c r="J1395" s="72"/>
      <c r="K1395" s="73" t="str">
        <f t="shared" si="222"/>
        <v/>
      </c>
      <c r="L1395" s="74">
        <f t="shared" si="214"/>
        <v>0</v>
      </c>
      <c r="M1395" s="79"/>
      <c r="N1395" s="59" t="str">
        <f t="shared" si="223"/>
        <v/>
      </c>
      <c r="O1395" s="190" t="str">
        <f t="shared" si="215"/>
        <v>Nợ HP</v>
      </c>
      <c r="P1395" s="62" t="str">
        <f t="shared" si="216"/>
        <v>Nợ HP</v>
      </c>
      <c r="Q1395" s="58">
        <f t="shared" si="220"/>
        <v>1393</v>
      </c>
      <c r="R1395" s="228" t="str">
        <f t="shared" si="217"/>
        <v>Nợ HP</v>
      </c>
    </row>
    <row r="1396" spans="1:18" ht="24.75" customHeight="1">
      <c r="A1396" s="54">
        <f t="shared" si="218"/>
        <v>1394</v>
      </c>
      <c r="B1396" s="16" t="str">
        <f t="shared" si="221"/>
        <v>1362</v>
      </c>
      <c r="C1396" s="54">
        <f t="shared" si="219"/>
        <v>1362</v>
      </c>
      <c r="D1396" s="11"/>
      <c r="E1396" s="12"/>
      <c r="F1396" s="13"/>
      <c r="G1396" s="14"/>
      <c r="H1396" s="70"/>
      <c r="I1396" s="71"/>
      <c r="J1396" s="72"/>
      <c r="K1396" s="73" t="str">
        <f t="shared" si="222"/>
        <v/>
      </c>
      <c r="L1396" s="74">
        <f t="shared" si="214"/>
        <v>0</v>
      </c>
      <c r="M1396" s="79"/>
      <c r="N1396" s="59" t="str">
        <f t="shared" si="223"/>
        <v/>
      </c>
      <c r="O1396" s="190" t="str">
        <f t="shared" si="215"/>
        <v>Nợ HP</v>
      </c>
      <c r="P1396" s="62" t="str">
        <f t="shared" si="216"/>
        <v>Nợ HP</v>
      </c>
      <c r="Q1396" s="58">
        <f t="shared" si="220"/>
        <v>1394</v>
      </c>
      <c r="R1396" s="228" t="str">
        <f t="shared" si="217"/>
        <v>Nợ HP</v>
      </c>
    </row>
    <row r="1397" spans="1:18" ht="24.75" customHeight="1">
      <c r="A1397" s="54">
        <f t="shared" si="218"/>
        <v>1395</v>
      </c>
      <c r="B1397" s="16" t="str">
        <f t="shared" si="221"/>
        <v>1363</v>
      </c>
      <c r="C1397" s="54">
        <f t="shared" si="219"/>
        <v>1363</v>
      </c>
      <c r="D1397" s="11"/>
      <c r="E1397" s="12"/>
      <c r="F1397" s="13"/>
      <c r="G1397" s="14"/>
      <c r="H1397" s="70"/>
      <c r="I1397" s="71"/>
      <c r="J1397" s="72"/>
      <c r="K1397" s="73" t="str">
        <f t="shared" si="222"/>
        <v/>
      </c>
      <c r="L1397" s="74">
        <f t="shared" si="214"/>
        <v>0</v>
      </c>
      <c r="M1397" s="79"/>
      <c r="N1397" s="59" t="str">
        <f t="shared" si="223"/>
        <v/>
      </c>
      <c r="O1397" s="190" t="str">
        <f t="shared" si="215"/>
        <v>Nợ HP</v>
      </c>
      <c r="P1397" s="62" t="str">
        <f t="shared" si="216"/>
        <v>Nợ HP</v>
      </c>
      <c r="Q1397" s="58">
        <f t="shared" si="220"/>
        <v>1395</v>
      </c>
      <c r="R1397" s="228" t="str">
        <f t="shared" si="217"/>
        <v>Nợ HP</v>
      </c>
    </row>
    <row r="1398" spans="1:18" ht="24.75" customHeight="1">
      <c r="A1398" s="54">
        <f t="shared" si="218"/>
        <v>1396</v>
      </c>
      <c r="B1398" s="16" t="str">
        <f t="shared" si="221"/>
        <v>1364</v>
      </c>
      <c r="C1398" s="54">
        <f t="shared" si="219"/>
        <v>1364</v>
      </c>
      <c r="D1398" s="11"/>
      <c r="E1398" s="12"/>
      <c r="F1398" s="13"/>
      <c r="G1398" s="14"/>
      <c r="H1398" s="70"/>
      <c r="I1398" s="71"/>
      <c r="J1398" s="72"/>
      <c r="K1398" s="73" t="str">
        <f t="shared" si="222"/>
        <v/>
      </c>
      <c r="L1398" s="74">
        <f t="shared" si="214"/>
        <v>0</v>
      </c>
      <c r="M1398" s="79"/>
      <c r="N1398" s="59" t="str">
        <f t="shared" si="223"/>
        <v/>
      </c>
      <c r="O1398" s="190" t="str">
        <f t="shared" si="215"/>
        <v>Nợ HP</v>
      </c>
      <c r="P1398" s="62" t="str">
        <f t="shared" si="216"/>
        <v>Nợ HP</v>
      </c>
      <c r="Q1398" s="58">
        <f t="shared" si="220"/>
        <v>1396</v>
      </c>
      <c r="R1398" s="228" t="str">
        <f t="shared" si="217"/>
        <v>Nợ HP</v>
      </c>
    </row>
    <row r="1399" spans="1:18" ht="24.75" customHeight="1">
      <c r="A1399" s="54">
        <f t="shared" si="218"/>
        <v>1397</v>
      </c>
      <c r="B1399" s="16" t="str">
        <f t="shared" si="221"/>
        <v>1365</v>
      </c>
      <c r="C1399" s="54">
        <f t="shared" si="219"/>
        <v>1365</v>
      </c>
      <c r="D1399" s="11"/>
      <c r="E1399" s="12"/>
      <c r="F1399" s="13"/>
      <c r="G1399" s="14"/>
      <c r="H1399" s="70"/>
      <c r="I1399" s="71"/>
      <c r="J1399" s="72"/>
      <c r="K1399" s="73" t="str">
        <f t="shared" si="222"/>
        <v/>
      </c>
      <c r="L1399" s="74">
        <f t="shared" si="214"/>
        <v>0</v>
      </c>
      <c r="M1399" s="79"/>
      <c r="N1399" s="59" t="str">
        <f t="shared" si="223"/>
        <v/>
      </c>
      <c r="O1399" s="190" t="str">
        <f t="shared" si="215"/>
        <v>Nợ HP</v>
      </c>
      <c r="P1399" s="62" t="str">
        <f t="shared" si="216"/>
        <v>Nợ HP</v>
      </c>
      <c r="Q1399" s="58">
        <f t="shared" si="220"/>
        <v>1397</v>
      </c>
      <c r="R1399" s="228" t="str">
        <f t="shared" si="217"/>
        <v>Nợ HP</v>
      </c>
    </row>
    <row r="1400" spans="1:18" ht="24.75" customHeight="1">
      <c r="A1400" s="54">
        <f t="shared" si="218"/>
        <v>1398</v>
      </c>
      <c r="B1400" s="16" t="str">
        <f t="shared" si="221"/>
        <v>1366</v>
      </c>
      <c r="C1400" s="54">
        <f t="shared" si="219"/>
        <v>1366</v>
      </c>
      <c r="D1400" s="11"/>
      <c r="E1400" s="12"/>
      <c r="F1400" s="13"/>
      <c r="G1400" s="14"/>
      <c r="H1400" s="70"/>
      <c r="I1400" s="71"/>
      <c r="J1400" s="72"/>
      <c r="K1400" s="73" t="str">
        <f t="shared" si="222"/>
        <v/>
      </c>
      <c r="L1400" s="74">
        <f t="shared" si="214"/>
        <v>0</v>
      </c>
      <c r="M1400" s="79"/>
      <c r="N1400" s="59" t="str">
        <f t="shared" si="223"/>
        <v/>
      </c>
      <c r="O1400" s="190" t="str">
        <f t="shared" si="215"/>
        <v>Nợ HP</v>
      </c>
      <c r="P1400" s="62" t="str">
        <f t="shared" si="216"/>
        <v>Nợ HP</v>
      </c>
      <c r="Q1400" s="58">
        <f t="shared" si="220"/>
        <v>1398</v>
      </c>
      <c r="R1400" s="228" t="str">
        <f t="shared" si="217"/>
        <v>Nợ HP</v>
      </c>
    </row>
    <row r="1401" spans="1:18" ht="24.75" customHeight="1">
      <c r="A1401" s="54">
        <f t="shared" si="218"/>
        <v>1399</v>
      </c>
      <c r="B1401" s="16" t="str">
        <f t="shared" si="221"/>
        <v>1367</v>
      </c>
      <c r="C1401" s="54">
        <f t="shared" si="219"/>
        <v>1367</v>
      </c>
      <c r="D1401" s="11"/>
      <c r="E1401" s="12"/>
      <c r="F1401" s="13"/>
      <c r="G1401" s="14"/>
      <c r="H1401" s="70"/>
      <c r="I1401" s="71"/>
      <c r="J1401" s="72"/>
      <c r="K1401" s="73" t="str">
        <f t="shared" si="222"/>
        <v/>
      </c>
      <c r="L1401" s="74">
        <f t="shared" si="214"/>
        <v>0</v>
      </c>
      <c r="M1401" s="79"/>
      <c r="N1401" s="59" t="str">
        <f t="shared" si="223"/>
        <v/>
      </c>
      <c r="O1401" s="190" t="str">
        <f t="shared" si="215"/>
        <v>Nợ HP</v>
      </c>
      <c r="P1401" s="62" t="str">
        <f t="shared" si="216"/>
        <v>Nợ HP</v>
      </c>
      <c r="Q1401" s="58">
        <f t="shared" si="220"/>
        <v>1399</v>
      </c>
      <c r="R1401" s="228" t="str">
        <f t="shared" si="217"/>
        <v>Nợ HP</v>
      </c>
    </row>
    <row r="1402" spans="1:18" ht="24.75" customHeight="1">
      <c r="A1402" s="54">
        <f t="shared" si="218"/>
        <v>1400</v>
      </c>
      <c r="B1402" s="16" t="str">
        <f t="shared" si="221"/>
        <v>1368</v>
      </c>
      <c r="C1402" s="54">
        <f t="shared" si="219"/>
        <v>1368</v>
      </c>
      <c r="D1402" s="11"/>
      <c r="E1402" s="12"/>
      <c r="F1402" s="13"/>
      <c r="G1402" s="14"/>
      <c r="H1402" s="70"/>
      <c r="I1402" s="71"/>
      <c r="J1402" s="72"/>
      <c r="K1402" s="73" t="str">
        <f t="shared" si="222"/>
        <v/>
      </c>
      <c r="L1402" s="74">
        <f t="shared" si="214"/>
        <v>0</v>
      </c>
      <c r="M1402" s="79"/>
      <c r="N1402" s="59" t="str">
        <f t="shared" si="223"/>
        <v/>
      </c>
      <c r="O1402" s="190" t="str">
        <f t="shared" si="215"/>
        <v>Nợ HP</v>
      </c>
      <c r="P1402" s="62" t="str">
        <f t="shared" si="216"/>
        <v>Nợ HP</v>
      </c>
      <c r="Q1402" s="58">
        <f t="shared" si="220"/>
        <v>1400</v>
      </c>
      <c r="R1402" s="228" t="str">
        <f t="shared" si="217"/>
        <v>Nợ HP</v>
      </c>
    </row>
    <row r="1403" spans="1:18" ht="24.75" customHeight="1">
      <c r="A1403" s="54">
        <f t="shared" si="218"/>
        <v>1401</v>
      </c>
      <c r="B1403" s="16" t="str">
        <f t="shared" si="221"/>
        <v>1369</v>
      </c>
      <c r="C1403" s="54">
        <f t="shared" si="219"/>
        <v>1369</v>
      </c>
      <c r="D1403" s="11"/>
      <c r="E1403" s="12"/>
      <c r="F1403" s="13"/>
      <c r="G1403" s="14"/>
      <c r="H1403" s="70"/>
      <c r="I1403" s="71"/>
      <c r="J1403" s="72"/>
      <c r="K1403" s="73" t="str">
        <f t="shared" si="222"/>
        <v/>
      </c>
      <c r="L1403" s="74">
        <f t="shared" si="214"/>
        <v>0</v>
      </c>
      <c r="M1403" s="79"/>
      <c r="N1403" s="59" t="str">
        <f t="shared" si="223"/>
        <v/>
      </c>
      <c r="O1403" s="190" t="str">
        <f t="shared" si="215"/>
        <v>Nợ HP</v>
      </c>
      <c r="P1403" s="62" t="str">
        <f t="shared" si="216"/>
        <v>Nợ HP</v>
      </c>
      <c r="Q1403" s="58">
        <f t="shared" si="220"/>
        <v>1401</v>
      </c>
      <c r="R1403" s="228" t="str">
        <f t="shared" si="217"/>
        <v>Nợ HP</v>
      </c>
    </row>
    <row r="1404" spans="1:18" ht="24.75" customHeight="1">
      <c r="A1404" s="54">
        <f t="shared" si="218"/>
        <v>1402</v>
      </c>
      <c r="B1404" s="16" t="str">
        <f t="shared" si="221"/>
        <v>1370</v>
      </c>
      <c r="C1404" s="54">
        <f t="shared" si="219"/>
        <v>1370</v>
      </c>
      <c r="D1404" s="11"/>
      <c r="E1404" s="12"/>
      <c r="F1404" s="13"/>
      <c r="G1404" s="14"/>
      <c r="H1404" s="70"/>
      <c r="I1404" s="71"/>
      <c r="J1404" s="72"/>
      <c r="K1404" s="73" t="str">
        <f t="shared" si="222"/>
        <v/>
      </c>
      <c r="L1404" s="74">
        <f t="shared" si="214"/>
        <v>0</v>
      </c>
      <c r="M1404" s="79"/>
      <c r="N1404" s="59" t="str">
        <f t="shared" si="223"/>
        <v/>
      </c>
      <c r="O1404" s="190" t="str">
        <f t="shared" si="215"/>
        <v>Nợ HP</v>
      </c>
      <c r="P1404" s="62" t="str">
        <f t="shared" si="216"/>
        <v>Nợ HP</v>
      </c>
      <c r="Q1404" s="58">
        <f t="shared" si="220"/>
        <v>1402</v>
      </c>
      <c r="R1404" s="228" t="str">
        <f t="shared" si="217"/>
        <v>Nợ HP</v>
      </c>
    </row>
    <row r="1405" spans="1:18" ht="24.75" customHeight="1">
      <c r="A1405" s="54">
        <f t="shared" si="218"/>
        <v>1403</v>
      </c>
      <c r="B1405" s="16" t="str">
        <f t="shared" si="221"/>
        <v>1371</v>
      </c>
      <c r="C1405" s="54">
        <f t="shared" si="219"/>
        <v>1371</v>
      </c>
      <c r="D1405" s="11"/>
      <c r="E1405" s="12"/>
      <c r="F1405" s="13"/>
      <c r="G1405" s="14"/>
      <c r="H1405" s="70"/>
      <c r="I1405" s="71"/>
      <c r="J1405" s="72"/>
      <c r="K1405" s="73" t="str">
        <f t="shared" si="222"/>
        <v/>
      </c>
      <c r="L1405" s="74">
        <f t="shared" si="214"/>
        <v>0</v>
      </c>
      <c r="M1405" s="79"/>
      <c r="N1405" s="59" t="str">
        <f t="shared" si="223"/>
        <v/>
      </c>
      <c r="O1405" s="190" t="str">
        <f t="shared" si="215"/>
        <v>Nợ HP</v>
      </c>
      <c r="P1405" s="62" t="str">
        <f t="shared" si="216"/>
        <v>Nợ HP</v>
      </c>
      <c r="Q1405" s="58">
        <f t="shared" si="220"/>
        <v>1403</v>
      </c>
      <c r="R1405" s="228" t="str">
        <f t="shared" si="217"/>
        <v>Nợ HP</v>
      </c>
    </row>
    <row r="1406" spans="1:18" ht="24.75" customHeight="1">
      <c r="A1406" s="54">
        <f t="shared" si="218"/>
        <v>1404</v>
      </c>
      <c r="B1406" s="16" t="str">
        <f t="shared" si="221"/>
        <v>1372</v>
      </c>
      <c r="C1406" s="54">
        <f t="shared" si="219"/>
        <v>1372</v>
      </c>
      <c r="D1406" s="11"/>
      <c r="E1406" s="12"/>
      <c r="F1406" s="13"/>
      <c r="G1406" s="14"/>
      <c r="H1406" s="70"/>
      <c r="I1406" s="71"/>
      <c r="J1406" s="72"/>
      <c r="K1406" s="73" t="str">
        <f t="shared" si="222"/>
        <v/>
      </c>
      <c r="L1406" s="74">
        <f t="shared" si="214"/>
        <v>0</v>
      </c>
      <c r="M1406" s="79"/>
      <c r="N1406" s="59" t="str">
        <f t="shared" si="223"/>
        <v/>
      </c>
      <c r="O1406" s="190" t="str">
        <f t="shared" si="215"/>
        <v>Nợ HP</v>
      </c>
      <c r="P1406" s="62" t="str">
        <f t="shared" si="216"/>
        <v>Nợ HP</v>
      </c>
      <c r="Q1406" s="58">
        <f t="shared" si="220"/>
        <v>1404</v>
      </c>
      <c r="R1406" s="228" t="str">
        <f t="shared" si="217"/>
        <v>Nợ HP</v>
      </c>
    </row>
    <row r="1407" spans="1:18" ht="24.75" customHeight="1">
      <c r="A1407" s="54">
        <f t="shared" si="218"/>
        <v>1405</v>
      </c>
      <c r="B1407" s="16" t="str">
        <f t="shared" si="221"/>
        <v>1373</v>
      </c>
      <c r="C1407" s="54">
        <f t="shared" si="219"/>
        <v>1373</v>
      </c>
      <c r="D1407" s="11"/>
      <c r="E1407" s="12"/>
      <c r="F1407" s="13"/>
      <c r="G1407" s="14"/>
      <c r="H1407" s="70"/>
      <c r="I1407" s="71"/>
      <c r="J1407" s="72"/>
      <c r="K1407" s="73" t="str">
        <f t="shared" si="222"/>
        <v/>
      </c>
      <c r="L1407" s="74">
        <f t="shared" si="214"/>
        <v>0</v>
      </c>
      <c r="M1407" s="79"/>
      <c r="N1407" s="59" t="str">
        <f t="shared" si="223"/>
        <v/>
      </c>
      <c r="O1407" s="190" t="str">
        <f t="shared" si="215"/>
        <v>Nợ HP</v>
      </c>
      <c r="P1407" s="62" t="str">
        <f t="shared" si="216"/>
        <v>Nợ HP</v>
      </c>
      <c r="Q1407" s="58">
        <f t="shared" si="220"/>
        <v>1405</v>
      </c>
      <c r="R1407" s="228" t="str">
        <f t="shared" si="217"/>
        <v>Nợ HP</v>
      </c>
    </row>
    <row r="1408" spans="1:18" ht="24.75" customHeight="1">
      <c r="A1408" s="54">
        <f t="shared" si="218"/>
        <v>1406</v>
      </c>
      <c r="B1408" s="16" t="str">
        <f t="shared" si="221"/>
        <v>1374</v>
      </c>
      <c r="C1408" s="54">
        <f t="shared" si="219"/>
        <v>1374</v>
      </c>
      <c r="D1408" s="11"/>
      <c r="E1408" s="12"/>
      <c r="F1408" s="13"/>
      <c r="G1408" s="14"/>
      <c r="H1408" s="70"/>
      <c r="I1408" s="71"/>
      <c r="J1408" s="72"/>
      <c r="K1408" s="73" t="str">
        <f t="shared" si="222"/>
        <v/>
      </c>
      <c r="L1408" s="74">
        <f t="shared" si="214"/>
        <v>0</v>
      </c>
      <c r="M1408" s="79"/>
      <c r="N1408" s="59" t="str">
        <f t="shared" si="223"/>
        <v/>
      </c>
      <c r="O1408" s="190" t="str">
        <f t="shared" si="215"/>
        <v>Nợ HP</v>
      </c>
      <c r="P1408" s="62" t="str">
        <f t="shared" si="216"/>
        <v>Nợ HP</v>
      </c>
      <c r="Q1408" s="58">
        <f t="shared" si="220"/>
        <v>1406</v>
      </c>
      <c r="R1408" s="228" t="str">
        <f t="shared" si="217"/>
        <v>Nợ HP</v>
      </c>
    </row>
    <row r="1409" spans="1:18" ht="24.75" customHeight="1">
      <c r="A1409" s="54">
        <f t="shared" si="218"/>
        <v>1407</v>
      </c>
      <c r="B1409" s="16" t="str">
        <f t="shared" si="221"/>
        <v>1375</v>
      </c>
      <c r="C1409" s="54">
        <f t="shared" si="219"/>
        <v>1375</v>
      </c>
      <c r="D1409" s="11"/>
      <c r="E1409" s="12"/>
      <c r="F1409" s="13"/>
      <c r="G1409" s="14"/>
      <c r="H1409" s="70"/>
      <c r="I1409" s="71"/>
      <c r="J1409" s="72"/>
      <c r="K1409" s="73" t="str">
        <f t="shared" si="222"/>
        <v/>
      </c>
      <c r="L1409" s="74">
        <f t="shared" si="214"/>
        <v>0</v>
      </c>
      <c r="M1409" s="79"/>
      <c r="N1409" s="59" t="str">
        <f t="shared" si="223"/>
        <v/>
      </c>
      <c r="O1409" s="190" t="str">
        <f t="shared" si="215"/>
        <v>Nợ HP</v>
      </c>
      <c r="P1409" s="62" t="str">
        <f t="shared" si="216"/>
        <v>Nợ HP</v>
      </c>
      <c r="Q1409" s="58">
        <f t="shared" si="220"/>
        <v>1407</v>
      </c>
      <c r="R1409" s="228" t="str">
        <f t="shared" si="217"/>
        <v>Nợ HP</v>
      </c>
    </row>
    <row r="1410" spans="1:18" ht="24.75" customHeight="1">
      <c r="A1410" s="54">
        <f t="shared" si="218"/>
        <v>1408</v>
      </c>
      <c r="B1410" s="16" t="str">
        <f t="shared" si="221"/>
        <v>1376</v>
      </c>
      <c r="C1410" s="54">
        <f t="shared" si="219"/>
        <v>1376</v>
      </c>
      <c r="D1410" s="11"/>
      <c r="E1410" s="12"/>
      <c r="F1410" s="13"/>
      <c r="G1410" s="14"/>
      <c r="H1410" s="70"/>
      <c r="I1410" s="71"/>
      <c r="J1410" s="72"/>
      <c r="K1410" s="73" t="str">
        <f t="shared" si="222"/>
        <v/>
      </c>
      <c r="L1410" s="74">
        <f t="shared" si="214"/>
        <v>0</v>
      </c>
      <c r="M1410" s="79"/>
      <c r="N1410" s="59" t="str">
        <f t="shared" si="223"/>
        <v/>
      </c>
      <c r="O1410" s="190" t="str">
        <f t="shared" si="215"/>
        <v>Nợ HP</v>
      </c>
      <c r="P1410" s="62" t="str">
        <f t="shared" si="216"/>
        <v>Nợ HP</v>
      </c>
      <c r="Q1410" s="58">
        <f t="shared" si="220"/>
        <v>1408</v>
      </c>
      <c r="R1410" s="228" t="str">
        <f t="shared" si="217"/>
        <v>Nợ HP</v>
      </c>
    </row>
    <row r="1411" spans="1:18" ht="24.75" customHeight="1">
      <c r="A1411" s="54">
        <f t="shared" si="218"/>
        <v>1409</v>
      </c>
      <c r="B1411" s="16" t="str">
        <f t="shared" si="221"/>
        <v>1377</v>
      </c>
      <c r="C1411" s="54">
        <f t="shared" si="219"/>
        <v>1377</v>
      </c>
      <c r="D1411" s="11"/>
      <c r="E1411" s="12"/>
      <c r="F1411" s="13"/>
      <c r="G1411" s="14"/>
      <c r="H1411" s="70"/>
      <c r="I1411" s="71"/>
      <c r="J1411" s="72"/>
      <c r="K1411" s="73" t="str">
        <f t="shared" si="222"/>
        <v/>
      </c>
      <c r="L1411" s="74">
        <f t="shared" ref="L1411:L1474" si="224">COUNTIF($D$3:$D$1049,D1411)</f>
        <v>0</v>
      </c>
      <c r="M1411" s="79"/>
      <c r="N1411" s="59" t="str">
        <f t="shared" si="223"/>
        <v/>
      </c>
      <c r="O1411" s="190" t="str">
        <f t="shared" si="215"/>
        <v>Nợ HP</v>
      </c>
      <c r="P1411" s="62" t="str">
        <f t="shared" si="216"/>
        <v>Nợ HP</v>
      </c>
      <c r="Q1411" s="58">
        <f t="shared" si="220"/>
        <v>1409</v>
      </c>
      <c r="R1411" s="228" t="str">
        <f t="shared" si="217"/>
        <v>Nợ HP</v>
      </c>
    </row>
    <row r="1412" spans="1:18" ht="24.75" customHeight="1">
      <c r="A1412" s="54">
        <f t="shared" si="218"/>
        <v>1410</v>
      </c>
      <c r="B1412" s="16" t="str">
        <f t="shared" si="221"/>
        <v>1378</v>
      </c>
      <c r="C1412" s="54">
        <f t="shared" si="219"/>
        <v>1378</v>
      </c>
      <c r="D1412" s="11"/>
      <c r="E1412" s="12"/>
      <c r="F1412" s="13"/>
      <c r="G1412" s="14"/>
      <c r="H1412" s="70"/>
      <c r="I1412" s="71"/>
      <c r="J1412" s="72"/>
      <c r="K1412" s="73" t="str">
        <f t="shared" si="222"/>
        <v/>
      </c>
      <c r="L1412" s="74">
        <f t="shared" si="224"/>
        <v>0</v>
      </c>
      <c r="M1412" s="79"/>
      <c r="N1412" s="59" t="str">
        <f t="shared" si="223"/>
        <v/>
      </c>
      <c r="O1412" s="190" t="str">
        <f t="shared" ref="O1412:O1475" si="225">R1412</f>
        <v>Nợ HP</v>
      </c>
      <c r="P1412" s="62" t="str">
        <f t="shared" ref="P1412:P1475" si="226">IF(M1412&lt;&gt;0,M1412,O1412)</f>
        <v>Nợ HP</v>
      </c>
      <c r="Q1412" s="58">
        <f t="shared" si="220"/>
        <v>1410</v>
      </c>
      <c r="R1412" s="228" t="str">
        <f t="shared" ref="R1412:R1475" si="227">IF(OR(ISNA(S1412),S1412=""),"Nợ HP","")</f>
        <v>Nợ HP</v>
      </c>
    </row>
    <row r="1413" spans="1:18" ht="24.75" customHeight="1">
      <c r="A1413" s="54">
        <f t="shared" ref="A1413:A1476" si="228">A1412+1</f>
        <v>1411</v>
      </c>
      <c r="B1413" s="16" t="str">
        <f t="shared" si="221"/>
        <v>1379</v>
      </c>
      <c r="C1413" s="54">
        <f t="shared" ref="C1413:C1476" si="229">IF(H1413&lt;&gt;H1412,1,C1412+1)</f>
        <v>1379</v>
      </c>
      <c r="D1413" s="11"/>
      <c r="E1413" s="12"/>
      <c r="F1413" s="13"/>
      <c r="G1413" s="14"/>
      <c r="H1413" s="70"/>
      <c r="I1413" s="71"/>
      <c r="J1413" s="72"/>
      <c r="K1413" s="73" t="str">
        <f t="shared" si="222"/>
        <v/>
      </c>
      <c r="L1413" s="74">
        <f t="shared" si="224"/>
        <v>0</v>
      </c>
      <c r="M1413" s="79"/>
      <c r="N1413" s="59" t="str">
        <f t="shared" si="223"/>
        <v/>
      </c>
      <c r="O1413" s="190" t="str">
        <f t="shared" si="225"/>
        <v>Nợ HP</v>
      </c>
      <c r="P1413" s="62" t="str">
        <f t="shared" si="226"/>
        <v>Nợ HP</v>
      </c>
      <c r="Q1413" s="58">
        <f t="shared" ref="Q1413:Q1476" si="230">Q1412+1</f>
        <v>1411</v>
      </c>
      <c r="R1413" s="228" t="str">
        <f t="shared" si="227"/>
        <v>Nợ HP</v>
      </c>
    </row>
    <row r="1414" spans="1:18" ht="24.75" customHeight="1">
      <c r="A1414" s="54">
        <f t="shared" si="228"/>
        <v>1412</v>
      </c>
      <c r="B1414" s="16" t="str">
        <f t="shared" si="221"/>
        <v>1380</v>
      </c>
      <c r="C1414" s="54">
        <f t="shared" si="229"/>
        <v>1380</v>
      </c>
      <c r="D1414" s="11"/>
      <c r="E1414" s="12"/>
      <c r="F1414" s="13"/>
      <c r="G1414" s="14"/>
      <c r="H1414" s="70"/>
      <c r="I1414" s="71"/>
      <c r="J1414" s="72"/>
      <c r="K1414" s="73" t="str">
        <f t="shared" si="222"/>
        <v/>
      </c>
      <c r="L1414" s="74">
        <f t="shared" si="224"/>
        <v>0</v>
      </c>
      <c r="M1414" s="79"/>
      <c r="N1414" s="59" t="str">
        <f t="shared" si="223"/>
        <v/>
      </c>
      <c r="O1414" s="190" t="str">
        <f t="shared" si="225"/>
        <v>Nợ HP</v>
      </c>
      <c r="P1414" s="62" t="str">
        <f t="shared" si="226"/>
        <v>Nợ HP</v>
      </c>
      <c r="Q1414" s="58">
        <f t="shared" si="230"/>
        <v>1412</v>
      </c>
      <c r="R1414" s="228" t="str">
        <f t="shared" si="227"/>
        <v>Nợ HP</v>
      </c>
    </row>
    <row r="1415" spans="1:18" ht="24.75" customHeight="1">
      <c r="A1415" s="54">
        <f t="shared" si="228"/>
        <v>1413</v>
      </c>
      <c r="B1415" s="16" t="str">
        <f t="shared" si="221"/>
        <v>1381</v>
      </c>
      <c r="C1415" s="54">
        <f t="shared" si="229"/>
        <v>1381</v>
      </c>
      <c r="D1415" s="11"/>
      <c r="E1415" s="12"/>
      <c r="F1415" s="13"/>
      <c r="G1415" s="14"/>
      <c r="H1415" s="70"/>
      <c r="I1415" s="71"/>
      <c r="J1415" s="72"/>
      <c r="K1415" s="73" t="str">
        <f t="shared" si="222"/>
        <v/>
      </c>
      <c r="L1415" s="74">
        <f t="shared" si="224"/>
        <v>0</v>
      </c>
      <c r="M1415" s="79"/>
      <c r="N1415" s="59" t="str">
        <f t="shared" si="223"/>
        <v/>
      </c>
      <c r="O1415" s="190" t="str">
        <f t="shared" si="225"/>
        <v>Nợ HP</v>
      </c>
      <c r="P1415" s="62" t="str">
        <f t="shared" si="226"/>
        <v>Nợ HP</v>
      </c>
      <c r="Q1415" s="58">
        <f t="shared" si="230"/>
        <v>1413</v>
      </c>
      <c r="R1415" s="228" t="str">
        <f t="shared" si="227"/>
        <v>Nợ HP</v>
      </c>
    </row>
    <row r="1416" spans="1:18" ht="24.75" customHeight="1">
      <c r="A1416" s="54">
        <f t="shared" si="228"/>
        <v>1414</v>
      </c>
      <c r="B1416" s="16" t="str">
        <f t="shared" si="221"/>
        <v>1382</v>
      </c>
      <c r="C1416" s="54">
        <f t="shared" si="229"/>
        <v>1382</v>
      </c>
      <c r="D1416" s="11"/>
      <c r="E1416" s="12"/>
      <c r="F1416" s="13"/>
      <c r="G1416" s="14"/>
      <c r="H1416" s="70"/>
      <c r="I1416" s="71"/>
      <c r="J1416" s="72"/>
      <c r="K1416" s="73" t="str">
        <f t="shared" si="222"/>
        <v/>
      </c>
      <c r="L1416" s="74">
        <f t="shared" si="224"/>
        <v>0</v>
      </c>
      <c r="M1416" s="79"/>
      <c r="N1416" s="59" t="str">
        <f t="shared" si="223"/>
        <v/>
      </c>
      <c r="O1416" s="190" t="str">
        <f t="shared" si="225"/>
        <v>Nợ HP</v>
      </c>
      <c r="P1416" s="62" t="str">
        <f t="shared" si="226"/>
        <v>Nợ HP</v>
      </c>
      <c r="Q1416" s="58">
        <f t="shared" si="230"/>
        <v>1414</v>
      </c>
      <c r="R1416" s="228" t="str">
        <f t="shared" si="227"/>
        <v>Nợ HP</v>
      </c>
    </row>
    <row r="1417" spans="1:18" ht="24.75" customHeight="1">
      <c r="A1417" s="54">
        <f t="shared" si="228"/>
        <v>1415</v>
      </c>
      <c r="B1417" s="16" t="str">
        <f t="shared" si="221"/>
        <v>1383</v>
      </c>
      <c r="C1417" s="54">
        <f t="shared" si="229"/>
        <v>1383</v>
      </c>
      <c r="D1417" s="11"/>
      <c r="E1417" s="12"/>
      <c r="F1417" s="13"/>
      <c r="G1417" s="14"/>
      <c r="H1417" s="70"/>
      <c r="I1417" s="71"/>
      <c r="J1417" s="72"/>
      <c r="K1417" s="73" t="str">
        <f t="shared" si="222"/>
        <v/>
      </c>
      <c r="L1417" s="74">
        <f t="shared" si="224"/>
        <v>0</v>
      </c>
      <c r="M1417" s="79"/>
      <c r="N1417" s="59" t="str">
        <f t="shared" si="223"/>
        <v/>
      </c>
      <c r="O1417" s="190" t="str">
        <f t="shared" si="225"/>
        <v>Nợ HP</v>
      </c>
      <c r="P1417" s="62" t="str">
        <f t="shared" si="226"/>
        <v>Nợ HP</v>
      </c>
      <c r="Q1417" s="58">
        <f t="shared" si="230"/>
        <v>1415</v>
      </c>
      <c r="R1417" s="228" t="str">
        <f t="shared" si="227"/>
        <v>Nợ HP</v>
      </c>
    </row>
    <row r="1418" spans="1:18" ht="24.75" customHeight="1">
      <c r="A1418" s="54">
        <f t="shared" si="228"/>
        <v>1416</v>
      </c>
      <c r="B1418" s="16" t="str">
        <f t="shared" ref="B1418:B1481" si="231">J1418&amp;TEXT(C1418,"00")</f>
        <v>1384</v>
      </c>
      <c r="C1418" s="54">
        <f t="shared" si="229"/>
        <v>1384</v>
      </c>
      <c r="D1418" s="11"/>
      <c r="E1418" s="12"/>
      <c r="F1418" s="13"/>
      <c r="G1418" s="14"/>
      <c r="H1418" s="70"/>
      <c r="I1418" s="71"/>
      <c r="J1418" s="72"/>
      <c r="K1418" s="73" t="str">
        <f t="shared" si="222"/>
        <v/>
      </c>
      <c r="L1418" s="74">
        <f t="shared" si="224"/>
        <v>0</v>
      </c>
      <c r="M1418" s="79"/>
      <c r="N1418" s="59" t="str">
        <f t="shared" si="223"/>
        <v/>
      </c>
      <c r="O1418" s="190" t="str">
        <f t="shared" si="225"/>
        <v>Nợ HP</v>
      </c>
      <c r="P1418" s="62" t="str">
        <f t="shared" si="226"/>
        <v>Nợ HP</v>
      </c>
      <c r="Q1418" s="58">
        <f t="shared" si="230"/>
        <v>1416</v>
      </c>
      <c r="R1418" s="228" t="str">
        <f t="shared" si="227"/>
        <v>Nợ HP</v>
      </c>
    </row>
    <row r="1419" spans="1:18" ht="24.75" customHeight="1">
      <c r="A1419" s="54">
        <f t="shared" si="228"/>
        <v>1417</v>
      </c>
      <c r="B1419" s="16" t="str">
        <f t="shared" si="231"/>
        <v>1385</v>
      </c>
      <c r="C1419" s="54">
        <f t="shared" si="229"/>
        <v>1385</v>
      </c>
      <c r="D1419" s="11"/>
      <c r="E1419" s="12"/>
      <c r="F1419" s="13"/>
      <c r="G1419" s="14"/>
      <c r="H1419" s="70"/>
      <c r="I1419" s="71"/>
      <c r="J1419" s="72"/>
      <c r="K1419" s="73" t="str">
        <f t="shared" si="222"/>
        <v/>
      </c>
      <c r="L1419" s="74">
        <f t="shared" si="224"/>
        <v>0</v>
      </c>
      <c r="M1419" s="79"/>
      <c r="N1419" s="59" t="str">
        <f t="shared" si="223"/>
        <v/>
      </c>
      <c r="O1419" s="190" t="str">
        <f t="shared" si="225"/>
        <v>Nợ HP</v>
      </c>
      <c r="P1419" s="62" t="str">
        <f t="shared" si="226"/>
        <v>Nợ HP</v>
      </c>
      <c r="Q1419" s="58">
        <f t="shared" si="230"/>
        <v>1417</v>
      </c>
      <c r="R1419" s="228" t="str">
        <f t="shared" si="227"/>
        <v>Nợ HP</v>
      </c>
    </row>
    <row r="1420" spans="1:18" ht="24.75" customHeight="1">
      <c r="A1420" s="54">
        <f t="shared" si="228"/>
        <v>1418</v>
      </c>
      <c r="B1420" s="16" t="str">
        <f t="shared" si="231"/>
        <v>1386</v>
      </c>
      <c r="C1420" s="54">
        <f t="shared" si="229"/>
        <v>1386</v>
      </c>
      <c r="D1420" s="11"/>
      <c r="E1420" s="12"/>
      <c r="F1420" s="13"/>
      <c r="G1420" s="14"/>
      <c r="H1420" s="70"/>
      <c r="I1420" s="71"/>
      <c r="J1420" s="72"/>
      <c r="K1420" s="73" t="str">
        <f t="shared" si="222"/>
        <v/>
      </c>
      <c r="L1420" s="74">
        <f t="shared" si="224"/>
        <v>0</v>
      </c>
      <c r="M1420" s="79"/>
      <c r="N1420" s="59" t="str">
        <f t="shared" si="223"/>
        <v/>
      </c>
      <c r="O1420" s="190" t="str">
        <f t="shared" si="225"/>
        <v>Nợ HP</v>
      </c>
      <c r="P1420" s="62" t="str">
        <f t="shared" si="226"/>
        <v>Nợ HP</v>
      </c>
      <c r="Q1420" s="58">
        <f t="shared" si="230"/>
        <v>1418</v>
      </c>
      <c r="R1420" s="228" t="str">
        <f t="shared" si="227"/>
        <v>Nợ HP</v>
      </c>
    </row>
    <row r="1421" spans="1:18" ht="24.75" customHeight="1">
      <c r="A1421" s="54">
        <f t="shared" si="228"/>
        <v>1419</v>
      </c>
      <c r="B1421" s="16" t="str">
        <f t="shared" si="231"/>
        <v>1387</v>
      </c>
      <c r="C1421" s="54">
        <f t="shared" si="229"/>
        <v>1387</v>
      </c>
      <c r="D1421" s="11"/>
      <c r="E1421" s="12"/>
      <c r="F1421" s="13"/>
      <c r="G1421" s="14"/>
      <c r="H1421" s="70"/>
      <c r="I1421" s="71"/>
      <c r="J1421" s="72"/>
      <c r="K1421" s="73" t="str">
        <f t="shared" si="222"/>
        <v/>
      </c>
      <c r="L1421" s="74">
        <f t="shared" si="224"/>
        <v>0</v>
      </c>
      <c r="M1421" s="79"/>
      <c r="N1421" s="59" t="str">
        <f t="shared" si="223"/>
        <v/>
      </c>
      <c r="O1421" s="190" t="str">
        <f t="shared" si="225"/>
        <v>Nợ HP</v>
      </c>
      <c r="P1421" s="62" t="str">
        <f t="shared" si="226"/>
        <v>Nợ HP</v>
      </c>
      <c r="Q1421" s="58">
        <f t="shared" si="230"/>
        <v>1419</v>
      </c>
      <c r="R1421" s="228" t="str">
        <f t="shared" si="227"/>
        <v>Nợ HP</v>
      </c>
    </row>
    <row r="1422" spans="1:18" ht="24.75" customHeight="1">
      <c r="A1422" s="54">
        <f t="shared" si="228"/>
        <v>1420</v>
      </c>
      <c r="B1422" s="16" t="str">
        <f t="shared" si="231"/>
        <v>1388</v>
      </c>
      <c r="C1422" s="54">
        <f t="shared" si="229"/>
        <v>1388</v>
      </c>
      <c r="D1422" s="11"/>
      <c r="E1422" s="12"/>
      <c r="F1422" s="13"/>
      <c r="G1422" s="14"/>
      <c r="H1422" s="70"/>
      <c r="I1422" s="71"/>
      <c r="J1422" s="72"/>
      <c r="K1422" s="73" t="str">
        <f t="shared" si="222"/>
        <v/>
      </c>
      <c r="L1422" s="74">
        <f t="shared" si="224"/>
        <v>0</v>
      </c>
      <c r="M1422" s="79"/>
      <c r="N1422" s="59" t="str">
        <f t="shared" si="223"/>
        <v/>
      </c>
      <c r="O1422" s="190" t="str">
        <f t="shared" si="225"/>
        <v>Nợ HP</v>
      </c>
      <c r="P1422" s="62" t="str">
        <f t="shared" si="226"/>
        <v>Nợ HP</v>
      </c>
      <c r="Q1422" s="58">
        <f t="shared" si="230"/>
        <v>1420</v>
      </c>
      <c r="R1422" s="228" t="str">
        <f t="shared" si="227"/>
        <v>Nợ HP</v>
      </c>
    </row>
    <row r="1423" spans="1:18" ht="24.75" customHeight="1">
      <c r="A1423" s="54">
        <f t="shared" si="228"/>
        <v>1421</v>
      </c>
      <c r="B1423" s="16" t="str">
        <f t="shared" si="231"/>
        <v>1389</v>
      </c>
      <c r="C1423" s="54">
        <f t="shared" si="229"/>
        <v>1389</v>
      </c>
      <c r="D1423" s="11"/>
      <c r="E1423" s="12"/>
      <c r="F1423" s="13"/>
      <c r="G1423" s="14"/>
      <c r="H1423" s="70"/>
      <c r="I1423" s="71"/>
      <c r="J1423" s="72"/>
      <c r="K1423" s="73" t="str">
        <f t="shared" si="222"/>
        <v/>
      </c>
      <c r="L1423" s="74">
        <f t="shared" si="224"/>
        <v>0</v>
      </c>
      <c r="M1423" s="79"/>
      <c r="N1423" s="59" t="str">
        <f t="shared" si="223"/>
        <v/>
      </c>
      <c r="O1423" s="190" t="str">
        <f t="shared" si="225"/>
        <v>Nợ HP</v>
      </c>
      <c r="P1423" s="62" t="str">
        <f t="shared" si="226"/>
        <v>Nợ HP</v>
      </c>
      <c r="Q1423" s="58">
        <f t="shared" si="230"/>
        <v>1421</v>
      </c>
      <c r="R1423" s="228" t="str">
        <f t="shared" si="227"/>
        <v>Nợ HP</v>
      </c>
    </row>
    <row r="1424" spans="1:18" ht="24.75" customHeight="1">
      <c r="A1424" s="54">
        <f t="shared" si="228"/>
        <v>1422</v>
      </c>
      <c r="B1424" s="16" t="str">
        <f t="shared" si="231"/>
        <v>1390</v>
      </c>
      <c r="C1424" s="54">
        <f t="shared" si="229"/>
        <v>1390</v>
      </c>
      <c r="D1424" s="11"/>
      <c r="E1424" s="12"/>
      <c r="F1424" s="13"/>
      <c r="G1424" s="14"/>
      <c r="H1424" s="70"/>
      <c r="I1424" s="71"/>
      <c r="J1424" s="72"/>
      <c r="K1424" s="73" t="str">
        <f t="shared" si="222"/>
        <v/>
      </c>
      <c r="L1424" s="74">
        <f t="shared" si="224"/>
        <v>0</v>
      </c>
      <c r="M1424" s="79"/>
      <c r="N1424" s="59" t="str">
        <f t="shared" si="223"/>
        <v/>
      </c>
      <c r="O1424" s="190" t="str">
        <f t="shared" si="225"/>
        <v>Nợ HP</v>
      </c>
      <c r="P1424" s="62" t="str">
        <f t="shared" si="226"/>
        <v>Nợ HP</v>
      </c>
      <c r="Q1424" s="58">
        <f t="shared" si="230"/>
        <v>1422</v>
      </c>
      <c r="R1424" s="228" t="str">
        <f t="shared" si="227"/>
        <v>Nợ HP</v>
      </c>
    </row>
    <row r="1425" spans="1:18" ht="24.75" customHeight="1">
      <c r="A1425" s="54">
        <f t="shared" si="228"/>
        <v>1423</v>
      </c>
      <c r="B1425" s="16" t="str">
        <f t="shared" si="231"/>
        <v>1391</v>
      </c>
      <c r="C1425" s="54">
        <f t="shared" si="229"/>
        <v>1391</v>
      </c>
      <c r="D1425" s="11"/>
      <c r="E1425" s="12"/>
      <c r="F1425" s="13"/>
      <c r="G1425" s="14"/>
      <c r="H1425" s="70"/>
      <c r="I1425" s="71"/>
      <c r="J1425" s="72"/>
      <c r="K1425" s="73" t="str">
        <f t="shared" si="222"/>
        <v/>
      </c>
      <c r="L1425" s="74">
        <f t="shared" si="224"/>
        <v>0</v>
      </c>
      <c r="M1425" s="79"/>
      <c r="N1425" s="59" t="str">
        <f t="shared" si="223"/>
        <v/>
      </c>
      <c r="O1425" s="190" t="str">
        <f t="shared" si="225"/>
        <v>Nợ HP</v>
      </c>
      <c r="P1425" s="62" t="str">
        <f t="shared" si="226"/>
        <v>Nợ HP</v>
      </c>
      <c r="Q1425" s="58">
        <f t="shared" si="230"/>
        <v>1423</v>
      </c>
      <c r="R1425" s="228" t="str">
        <f t="shared" si="227"/>
        <v>Nợ HP</v>
      </c>
    </row>
    <row r="1426" spans="1:18" ht="24.75" customHeight="1">
      <c r="A1426" s="54">
        <f t="shared" si="228"/>
        <v>1424</v>
      </c>
      <c r="B1426" s="16" t="str">
        <f t="shared" si="231"/>
        <v>1392</v>
      </c>
      <c r="C1426" s="54">
        <f t="shared" si="229"/>
        <v>1392</v>
      </c>
      <c r="D1426" s="11"/>
      <c r="E1426" s="12"/>
      <c r="F1426" s="13"/>
      <c r="G1426" s="14"/>
      <c r="H1426" s="70"/>
      <c r="I1426" s="71"/>
      <c r="J1426" s="72"/>
      <c r="K1426" s="73" t="str">
        <f t="shared" si="222"/>
        <v/>
      </c>
      <c r="L1426" s="74">
        <f t="shared" si="224"/>
        <v>0</v>
      </c>
      <c r="M1426" s="79"/>
      <c r="N1426" s="59" t="str">
        <f t="shared" si="223"/>
        <v/>
      </c>
      <c r="O1426" s="190" t="str">
        <f t="shared" si="225"/>
        <v>Nợ HP</v>
      </c>
      <c r="P1426" s="62" t="str">
        <f t="shared" si="226"/>
        <v>Nợ HP</v>
      </c>
      <c r="Q1426" s="58">
        <f t="shared" si="230"/>
        <v>1424</v>
      </c>
      <c r="R1426" s="228" t="str">
        <f t="shared" si="227"/>
        <v>Nợ HP</v>
      </c>
    </row>
    <row r="1427" spans="1:18" ht="24.75" customHeight="1">
      <c r="A1427" s="54">
        <f t="shared" si="228"/>
        <v>1425</v>
      </c>
      <c r="B1427" s="16" t="str">
        <f t="shared" si="231"/>
        <v>1393</v>
      </c>
      <c r="C1427" s="54">
        <f t="shared" si="229"/>
        <v>1393</v>
      </c>
      <c r="D1427" s="11"/>
      <c r="E1427" s="12"/>
      <c r="F1427" s="13"/>
      <c r="G1427" s="14"/>
      <c r="H1427" s="70"/>
      <c r="I1427" s="71"/>
      <c r="J1427" s="72"/>
      <c r="K1427" s="73" t="str">
        <f t="shared" si="222"/>
        <v/>
      </c>
      <c r="L1427" s="74">
        <f t="shared" si="224"/>
        <v>0</v>
      </c>
      <c r="M1427" s="79"/>
      <c r="N1427" s="59" t="str">
        <f t="shared" si="223"/>
        <v/>
      </c>
      <c r="O1427" s="190" t="str">
        <f t="shared" si="225"/>
        <v>Nợ HP</v>
      </c>
      <c r="P1427" s="62" t="str">
        <f t="shared" si="226"/>
        <v>Nợ HP</v>
      </c>
      <c r="Q1427" s="58">
        <f t="shared" si="230"/>
        <v>1425</v>
      </c>
      <c r="R1427" s="228" t="str">
        <f t="shared" si="227"/>
        <v>Nợ HP</v>
      </c>
    </row>
    <row r="1428" spans="1:18" ht="24.75" customHeight="1">
      <c r="A1428" s="54">
        <f t="shared" si="228"/>
        <v>1426</v>
      </c>
      <c r="B1428" s="16" t="str">
        <f t="shared" si="231"/>
        <v>1394</v>
      </c>
      <c r="C1428" s="54">
        <f t="shared" si="229"/>
        <v>1394</v>
      </c>
      <c r="D1428" s="11"/>
      <c r="E1428" s="12"/>
      <c r="F1428" s="13"/>
      <c r="G1428" s="14"/>
      <c r="H1428" s="70"/>
      <c r="I1428" s="71"/>
      <c r="J1428" s="72"/>
      <c r="K1428" s="73" t="str">
        <f t="shared" si="222"/>
        <v/>
      </c>
      <c r="L1428" s="74">
        <f t="shared" si="224"/>
        <v>0</v>
      </c>
      <c r="M1428" s="79"/>
      <c r="N1428" s="59" t="str">
        <f t="shared" si="223"/>
        <v/>
      </c>
      <c r="O1428" s="190" t="str">
        <f t="shared" si="225"/>
        <v>Nợ HP</v>
      </c>
      <c r="P1428" s="62" t="str">
        <f t="shared" si="226"/>
        <v>Nợ HP</v>
      </c>
      <c r="Q1428" s="58">
        <f t="shared" si="230"/>
        <v>1426</v>
      </c>
      <c r="R1428" s="228" t="str">
        <f t="shared" si="227"/>
        <v>Nợ HP</v>
      </c>
    </row>
    <row r="1429" spans="1:18" ht="24.75" customHeight="1">
      <c r="A1429" s="54">
        <f t="shared" si="228"/>
        <v>1427</v>
      </c>
      <c r="B1429" s="16" t="str">
        <f t="shared" si="231"/>
        <v>1395</v>
      </c>
      <c r="C1429" s="54">
        <f t="shared" si="229"/>
        <v>1395</v>
      </c>
      <c r="D1429" s="11"/>
      <c r="E1429" s="12"/>
      <c r="F1429" s="13"/>
      <c r="G1429" s="14"/>
      <c r="H1429" s="70"/>
      <c r="I1429" s="71"/>
      <c r="J1429" s="72"/>
      <c r="K1429" s="73" t="str">
        <f t="shared" si="222"/>
        <v/>
      </c>
      <c r="L1429" s="74">
        <f t="shared" si="224"/>
        <v>0</v>
      </c>
      <c r="M1429" s="79"/>
      <c r="N1429" s="59" t="str">
        <f t="shared" si="223"/>
        <v/>
      </c>
      <c r="O1429" s="190" t="str">
        <f t="shared" si="225"/>
        <v>Nợ HP</v>
      </c>
      <c r="P1429" s="62" t="str">
        <f t="shared" si="226"/>
        <v>Nợ HP</v>
      </c>
      <c r="Q1429" s="58">
        <f t="shared" si="230"/>
        <v>1427</v>
      </c>
      <c r="R1429" s="228" t="str">
        <f t="shared" si="227"/>
        <v>Nợ HP</v>
      </c>
    </row>
    <row r="1430" spans="1:18" ht="24.75" customHeight="1">
      <c r="A1430" s="54">
        <f t="shared" si="228"/>
        <v>1428</v>
      </c>
      <c r="B1430" s="16" t="str">
        <f t="shared" si="231"/>
        <v>1396</v>
      </c>
      <c r="C1430" s="54">
        <f t="shared" si="229"/>
        <v>1396</v>
      </c>
      <c r="D1430" s="11"/>
      <c r="E1430" s="12"/>
      <c r="F1430" s="13"/>
      <c r="G1430" s="14"/>
      <c r="H1430" s="70"/>
      <c r="I1430" s="71"/>
      <c r="J1430" s="72"/>
      <c r="K1430" s="73" t="str">
        <f t="shared" si="222"/>
        <v/>
      </c>
      <c r="L1430" s="74">
        <f t="shared" si="224"/>
        <v>0</v>
      </c>
      <c r="M1430" s="79"/>
      <c r="N1430" s="59" t="str">
        <f t="shared" si="223"/>
        <v/>
      </c>
      <c r="O1430" s="190" t="str">
        <f t="shared" si="225"/>
        <v>Nợ HP</v>
      </c>
      <c r="P1430" s="62" t="str">
        <f t="shared" si="226"/>
        <v>Nợ HP</v>
      </c>
      <c r="Q1430" s="58">
        <f t="shared" si="230"/>
        <v>1428</v>
      </c>
      <c r="R1430" s="228" t="str">
        <f t="shared" si="227"/>
        <v>Nợ HP</v>
      </c>
    </row>
    <row r="1431" spans="1:18" ht="24.75" customHeight="1">
      <c r="A1431" s="54">
        <f t="shared" si="228"/>
        <v>1429</v>
      </c>
      <c r="B1431" s="16" t="str">
        <f t="shared" si="231"/>
        <v>1397</v>
      </c>
      <c r="C1431" s="54">
        <f t="shared" si="229"/>
        <v>1397</v>
      </c>
      <c r="D1431" s="11"/>
      <c r="E1431" s="12"/>
      <c r="F1431" s="13"/>
      <c r="G1431" s="14"/>
      <c r="H1431" s="70"/>
      <c r="I1431" s="71"/>
      <c r="J1431" s="72"/>
      <c r="K1431" s="73" t="str">
        <f t="shared" si="222"/>
        <v/>
      </c>
      <c r="L1431" s="74">
        <f t="shared" si="224"/>
        <v>0</v>
      </c>
      <c r="M1431" s="79"/>
      <c r="N1431" s="59" t="str">
        <f t="shared" si="223"/>
        <v/>
      </c>
      <c r="O1431" s="190" t="str">
        <f t="shared" si="225"/>
        <v>Nợ HP</v>
      </c>
      <c r="P1431" s="62" t="str">
        <f t="shared" si="226"/>
        <v>Nợ HP</v>
      </c>
      <c r="Q1431" s="58">
        <f t="shared" si="230"/>
        <v>1429</v>
      </c>
      <c r="R1431" s="228" t="str">
        <f t="shared" si="227"/>
        <v>Nợ HP</v>
      </c>
    </row>
    <row r="1432" spans="1:18" ht="24.75" customHeight="1">
      <c r="A1432" s="54">
        <f t="shared" si="228"/>
        <v>1430</v>
      </c>
      <c r="B1432" s="16" t="str">
        <f t="shared" si="231"/>
        <v>1398</v>
      </c>
      <c r="C1432" s="54">
        <f t="shared" si="229"/>
        <v>1398</v>
      </c>
      <c r="D1432" s="11"/>
      <c r="E1432" s="12"/>
      <c r="F1432" s="13"/>
      <c r="G1432" s="14"/>
      <c r="H1432" s="70"/>
      <c r="I1432" s="71"/>
      <c r="J1432" s="72"/>
      <c r="K1432" s="73" t="str">
        <f t="shared" si="222"/>
        <v/>
      </c>
      <c r="L1432" s="74">
        <f t="shared" si="224"/>
        <v>0</v>
      </c>
      <c r="M1432" s="79"/>
      <c r="N1432" s="59" t="str">
        <f t="shared" si="223"/>
        <v/>
      </c>
      <c r="O1432" s="190" t="str">
        <f t="shared" si="225"/>
        <v>Nợ HP</v>
      </c>
      <c r="P1432" s="62" t="str">
        <f t="shared" si="226"/>
        <v>Nợ HP</v>
      </c>
      <c r="Q1432" s="58">
        <f t="shared" si="230"/>
        <v>1430</v>
      </c>
      <c r="R1432" s="228" t="str">
        <f t="shared" si="227"/>
        <v>Nợ HP</v>
      </c>
    </row>
    <row r="1433" spans="1:18" ht="24.75" customHeight="1">
      <c r="A1433" s="54">
        <f t="shared" si="228"/>
        <v>1431</v>
      </c>
      <c r="B1433" s="16" t="str">
        <f t="shared" si="231"/>
        <v>1399</v>
      </c>
      <c r="C1433" s="54">
        <f t="shared" si="229"/>
        <v>1399</v>
      </c>
      <c r="D1433" s="11"/>
      <c r="E1433" s="12"/>
      <c r="F1433" s="13"/>
      <c r="G1433" s="14"/>
      <c r="H1433" s="70"/>
      <c r="I1433" s="71"/>
      <c r="J1433" s="72"/>
      <c r="K1433" s="73" t="str">
        <f t="shared" ref="K1433:K1496" si="232">I1433&amp;J1433</f>
        <v/>
      </c>
      <c r="L1433" s="74">
        <f t="shared" si="224"/>
        <v>0</v>
      </c>
      <c r="M1433" s="79"/>
      <c r="N1433" s="59" t="str">
        <f t="shared" ref="N1433:N1496" si="233">IF(M1433&lt;&gt;0,"Học Ghép","")</f>
        <v/>
      </c>
      <c r="O1433" s="190" t="str">
        <f t="shared" si="225"/>
        <v>Nợ HP</v>
      </c>
      <c r="P1433" s="62" t="str">
        <f t="shared" si="226"/>
        <v>Nợ HP</v>
      </c>
      <c r="Q1433" s="58">
        <f t="shared" si="230"/>
        <v>1431</v>
      </c>
      <c r="R1433" s="228" t="str">
        <f t="shared" si="227"/>
        <v>Nợ HP</v>
      </c>
    </row>
    <row r="1434" spans="1:18" ht="24.75" customHeight="1">
      <c r="A1434" s="54">
        <f t="shared" si="228"/>
        <v>1432</v>
      </c>
      <c r="B1434" s="16" t="str">
        <f t="shared" si="231"/>
        <v>1400</v>
      </c>
      <c r="C1434" s="54">
        <f t="shared" si="229"/>
        <v>1400</v>
      </c>
      <c r="D1434" s="11"/>
      <c r="E1434" s="12"/>
      <c r="F1434" s="13"/>
      <c r="G1434" s="14"/>
      <c r="H1434" s="70"/>
      <c r="I1434" s="71"/>
      <c r="J1434" s="72"/>
      <c r="K1434" s="73" t="str">
        <f t="shared" si="232"/>
        <v/>
      </c>
      <c r="L1434" s="74">
        <f t="shared" si="224"/>
        <v>0</v>
      </c>
      <c r="M1434" s="79"/>
      <c r="N1434" s="59" t="str">
        <f t="shared" si="233"/>
        <v/>
      </c>
      <c r="O1434" s="190" t="str">
        <f t="shared" si="225"/>
        <v>Nợ HP</v>
      </c>
      <c r="P1434" s="62" t="str">
        <f t="shared" si="226"/>
        <v>Nợ HP</v>
      </c>
      <c r="Q1434" s="58">
        <f t="shared" si="230"/>
        <v>1432</v>
      </c>
      <c r="R1434" s="228" t="str">
        <f t="shared" si="227"/>
        <v>Nợ HP</v>
      </c>
    </row>
    <row r="1435" spans="1:18" ht="24.75" customHeight="1">
      <c r="A1435" s="54">
        <f t="shared" si="228"/>
        <v>1433</v>
      </c>
      <c r="B1435" s="16" t="str">
        <f t="shared" si="231"/>
        <v>1401</v>
      </c>
      <c r="C1435" s="54">
        <f t="shared" si="229"/>
        <v>1401</v>
      </c>
      <c r="D1435" s="11"/>
      <c r="E1435" s="12"/>
      <c r="F1435" s="13"/>
      <c r="G1435" s="14"/>
      <c r="H1435" s="70"/>
      <c r="I1435" s="71"/>
      <c r="J1435" s="72"/>
      <c r="K1435" s="73" t="str">
        <f t="shared" si="232"/>
        <v/>
      </c>
      <c r="L1435" s="74">
        <f t="shared" si="224"/>
        <v>0</v>
      </c>
      <c r="M1435" s="79"/>
      <c r="N1435" s="59" t="str">
        <f t="shared" si="233"/>
        <v/>
      </c>
      <c r="O1435" s="190" t="str">
        <f t="shared" si="225"/>
        <v>Nợ HP</v>
      </c>
      <c r="P1435" s="62" t="str">
        <f t="shared" si="226"/>
        <v>Nợ HP</v>
      </c>
      <c r="Q1435" s="58">
        <f t="shared" si="230"/>
        <v>1433</v>
      </c>
      <c r="R1435" s="228" t="str">
        <f t="shared" si="227"/>
        <v>Nợ HP</v>
      </c>
    </row>
    <row r="1436" spans="1:18" ht="24.75" customHeight="1">
      <c r="A1436" s="54">
        <f t="shared" si="228"/>
        <v>1434</v>
      </c>
      <c r="B1436" s="16" t="str">
        <f t="shared" si="231"/>
        <v>1402</v>
      </c>
      <c r="C1436" s="54">
        <f t="shared" si="229"/>
        <v>1402</v>
      </c>
      <c r="D1436" s="11"/>
      <c r="E1436" s="12"/>
      <c r="F1436" s="13"/>
      <c r="G1436" s="14"/>
      <c r="H1436" s="70"/>
      <c r="I1436" s="71"/>
      <c r="J1436" s="72"/>
      <c r="K1436" s="73" t="str">
        <f t="shared" si="232"/>
        <v/>
      </c>
      <c r="L1436" s="74">
        <f t="shared" si="224"/>
        <v>0</v>
      </c>
      <c r="M1436" s="79"/>
      <c r="N1436" s="59" t="str">
        <f t="shared" si="233"/>
        <v/>
      </c>
      <c r="O1436" s="190" t="str">
        <f t="shared" si="225"/>
        <v>Nợ HP</v>
      </c>
      <c r="P1436" s="62" t="str">
        <f t="shared" si="226"/>
        <v>Nợ HP</v>
      </c>
      <c r="Q1436" s="58">
        <f t="shared" si="230"/>
        <v>1434</v>
      </c>
      <c r="R1436" s="228" t="str">
        <f t="shared" si="227"/>
        <v>Nợ HP</v>
      </c>
    </row>
    <row r="1437" spans="1:18" ht="24.75" customHeight="1">
      <c r="A1437" s="54">
        <f t="shared" si="228"/>
        <v>1435</v>
      </c>
      <c r="B1437" s="16" t="str">
        <f t="shared" si="231"/>
        <v>1403</v>
      </c>
      <c r="C1437" s="54">
        <f t="shared" si="229"/>
        <v>1403</v>
      </c>
      <c r="D1437" s="11"/>
      <c r="E1437" s="12"/>
      <c r="F1437" s="13"/>
      <c r="G1437" s="14"/>
      <c r="H1437" s="70"/>
      <c r="I1437" s="71"/>
      <c r="J1437" s="72"/>
      <c r="K1437" s="73" t="str">
        <f t="shared" si="232"/>
        <v/>
      </c>
      <c r="L1437" s="74">
        <f t="shared" si="224"/>
        <v>0</v>
      </c>
      <c r="M1437" s="79"/>
      <c r="N1437" s="59" t="str">
        <f t="shared" si="233"/>
        <v/>
      </c>
      <c r="O1437" s="190" t="str">
        <f t="shared" si="225"/>
        <v>Nợ HP</v>
      </c>
      <c r="P1437" s="62" t="str">
        <f t="shared" si="226"/>
        <v>Nợ HP</v>
      </c>
      <c r="Q1437" s="58">
        <f t="shared" si="230"/>
        <v>1435</v>
      </c>
      <c r="R1437" s="228" t="str">
        <f t="shared" si="227"/>
        <v>Nợ HP</v>
      </c>
    </row>
    <row r="1438" spans="1:18" ht="24.75" customHeight="1">
      <c r="A1438" s="54">
        <f t="shared" si="228"/>
        <v>1436</v>
      </c>
      <c r="B1438" s="16" t="str">
        <f t="shared" si="231"/>
        <v>1404</v>
      </c>
      <c r="C1438" s="54">
        <f t="shared" si="229"/>
        <v>1404</v>
      </c>
      <c r="D1438" s="11"/>
      <c r="E1438" s="12"/>
      <c r="F1438" s="13"/>
      <c r="G1438" s="14"/>
      <c r="H1438" s="70"/>
      <c r="I1438" s="71"/>
      <c r="J1438" s="72"/>
      <c r="K1438" s="73" t="str">
        <f t="shared" si="232"/>
        <v/>
      </c>
      <c r="L1438" s="74">
        <f t="shared" si="224"/>
        <v>0</v>
      </c>
      <c r="M1438" s="79"/>
      <c r="N1438" s="59" t="str">
        <f t="shared" si="233"/>
        <v/>
      </c>
      <c r="O1438" s="190" t="str">
        <f t="shared" si="225"/>
        <v>Nợ HP</v>
      </c>
      <c r="P1438" s="62" t="str">
        <f t="shared" si="226"/>
        <v>Nợ HP</v>
      </c>
      <c r="Q1438" s="58">
        <f t="shared" si="230"/>
        <v>1436</v>
      </c>
      <c r="R1438" s="228" t="str">
        <f t="shared" si="227"/>
        <v>Nợ HP</v>
      </c>
    </row>
    <row r="1439" spans="1:18" ht="24.75" customHeight="1">
      <c r="A1439" s="54">
        <f t="shared" si="228"/>
        <v>1437</v>
      </c>
      <c r="B1439" s="16" t="str">
        <f t="shared" si="231"/>
        <v>1405</v>
      </c>
      <c r="C1439" s="54">
        <f t="shared" si="229"/>
        <v>1405</v>
      </c>
      <c r="D1439" s="11"/>
      <c r="E1439" s="12"/>
      <c r="F1439" s="13"/>
      <c r="G1439" s="14"/>
      <c r="H1439" s="70"/>
      <c r="I1439" s="71"/>
      <c r="J1439" s="72"/>
      <c r="K1439" s="73" t="str">
        <f t="shared" si="232"/>
        <v/>
      </c>
      <c r="L1439" s="74">
        <f t="shared" si="224"/>
        <v>0</v>
      </c>
      <c r="M1439" s="79"/>
      <c r="N1439" s="59" t="str">
        <f t="shared" si="233"/>
        <v/>
      </c>
      <c r="O1439" s="190" t="str">
        <f t="shared" si="225"/>
        <v>Nợ HP</v>
      </c>
      <c r="P1439" s="62" t="str">
        <f t="shared" si="226"/>
        <v>Nợ HP</v>
      </c>
      <c r="Q1439" s="58">
        <f t="shared" si="230"/>
        <v>1437</v>
      </c>
      <c r="R1439" s="228" t="str">
        <f t="shared" si="227"/>
        <v>Nợ HP</v>
      </c>
    </row>
    <row r="1440" spans="1:18" ht="24.75" customHeight="1">
      <c r="A1440" s="54">
        <f t="shared" si="228"/>
        <v>1438</v>
      </c>
      <c r="B1440" s="16" t="str">
        <f t="shared" si="231"/>
        <v>1406</v>
      </c>
      <c r="C1440" s="54">
        <f t="shared" si="229"/>
        <v>1406</v>
      </c>
      <c r="D1440" s="11"/>
      <c r="E1440" s="12"/>
      <c r="F1440" s="13"/>
      <c r="G1440" s="14"/>
      <c r="H1440" s="70"/>
      <c r="I1440" s="71"/>
      <c r="J1440" s="72"/>
      <c r="K1440" s="73" t="str">
        <f t="shared" si="232"/>
        <v/>
      </c>
      <c r="L1440" s="74">
        <f t="shared" si="224"/>
        <v>0</v>
      </c>
      <c r="M1440" s="79"/>
      <c r="N1440" s="59" t="str">
        <f t="shared" si="233"/>
        <v/>
      </c>
      <c r="O1440" s="190" t="str">
        <f t="shared" si="225"/>
        <v>Nợ HP</v>
      </c>
      <c r="P1440" s="62" t="str">
        <f t="shared" si="226"/>
        <v>Nợ HP</v>
      </c>
      <c r="Q1440" s="58">
        <f t="shared" si="230"/>
        <v>1438</v>
      </c>
      <c r="R1440" s="228" t="str">
        <f t="shared" si="227"/>
        <v>Nợ HP</v>
      </c>
    </row>
    <row r="1441" spans="1:18" ht="24.75" customHeight="1">
      <c r="A1441" s="54">
        <f t="shared" si="228"/>
        <v>1439</v>
      </c>
      <c r="B1441" s="16" t="str">
        <f t="shared" si="231"/>
        <v>1407</v>
      </c>
      <c r="C1441" s="54">
        <f t="shared" si="229"/>
        <v>1407</v>
      </c>
      <c r="D1441" s="11"/>
      <c r="E1441" s="12"/>
      <c r="F1441" s="13"/>
      <c r="G1441" s="14"/>
      <c r="H1441" s="70"/>
      <c r="I1441" s="71"/>
      <c r="J1441" s="72"/>
      <c r="K1441" s="73" t="str">
        <f t="shared" si="232"/>
        <v/>
      </c>
      <c r="L1441" s="74">
        <f t="shared" si="224"/>
        <v>0</v>
      </c>
      <c r="M1441" s="79"/>
      <c r="N1441" s="59" t="str">
        <f t="shared" si="233"/>
        <v/>
      </c>
      <c r="O1441" s="190" t="str">
        <f t="shared" si="225"/>
        <v>Nợ HP</v>
      </c>
      <c r="P1441" s="62" t="str">
        <f t="shared" si="226"/>
        <v>Nợ HP</v>
      </c>
      <c r="Q1441" s="58">
        <f t="shared" si="230"/>
        <v>1439</v>
      </c>
      <c r="R1441" s="228" t="str">
        <f t="shared" si="227"/>
        <v>Nợ HP</v>
      </c>
    </row>
    <row r="1442" spans="1:18" ht="24.75" customHeight="1">
      <c r="A1442" s="54">
        <f t="shared" si="228"/>
        <v>1440</v>
      </c>
      <c r="B1442" s="16" t="str">
        <f t="shared" si="231"/>
        <v>1408</v>
      </c>
      <c r="C1442" s="54">
        <f t="shared" si="229"/>
        <v>1408</v>
      </c>
      <c r="D1442" s="11"/>
      <c r="E1442" s="12"/>
      <c r="F1442" s="13"/>
      <c r="G1442" s="14"/>
      <c r="H1442" s="70"/>
      <c r="I1442" s="71"/>
      <c r="J1442" s="72"/>
      <c r="K1442" s="73" t="str">
        <f t="shared" si="232"/>
        <v/>
      </c>
      <c r="L1442" s="74">
        <f t="shared" si="224"/>
        <v>0</v>
      </c>
      <c r="M1442" s="79"/>
      <c r="N1442" s="59" t="str">
        <f t="shared" si="233"/>
        <v/>
      </c>
      <c r="O1442" s="190" t="str">
        <f t="shared" si="225"/>
        <v>Nợ HP</v>
      </c>
      <c r="P1442" s="62" t="str">
        <f t="shared" si="226"/>
        <v>Nợ HP</v>
      </c>
      <c r="Q1442" s="58">
        <f t="shared" si="230"/>
        <v>1440</v>
      </c>
      <c r="R1442" s="228" t="str">
        <f t="shared" si="227"/>
        <v>Nợ HP</v>
      </c>
    </row>
    <row r="1443" spans="1:18" ht="24.75" customHeight="1">
      <c r="A1443" s="54">
        <f t="shared" si="228"/>
        <v>1441</v>
      </c>
      <c r="B1443" s="16" t="str">
        <f t="shared" si="231"/>
        <v>1409</v>
      </c>
      <c r="C1443" s="54">
        <f t="shared" si="229"/>
        <v>1409</v>
      </c>
      <c r="D1443" s="11"/>
      <c r="E1443" s="12"/>
      <c r="F1443" s="13"/>
      <c r="G1443" s="14"/>
      <c r="H1443" s="70"/>
      <c r="I1443" s="71"/>
      <c r="J1443" s="72"/>
      <c r="K1443" s="73" t="str">
        <f t="shared" si="232"/>
        <v/>
      </c>
      <c r="L1443" s="74">
        <f t="shared" si="224"/>
        <v>0</v>
      </c>
      <c r="M1443" s="79"/>
      <c r="N1443" s="59" t="str">
        <f t="shared" si="233"/>
        <v/>
      </c>
      <c r="O1443" s="190" t="str">
        <f t="shared" si="225"/>
        <v>Nợ HP</v>
      </c>
      <c r="P1443" s="62" t="str">
        <f t="shared" si="226"/>
        <v>Nợ HP</v>
      </c>
      <c r="Q1443" s="58">
        <f t="shared" si="230"/>
        <v>1441</v>
      </c>
      <c r="R1443" s="228" t="str">
        <f t="shared" si="227"/>
        <v>Nợ HP</v>
      </c>
    </row>
    <row r="1444" spans="1:18" ht="24.75" customHeight="1">
      <c r="A1444" s="54">
        <f t="shared" si="228"/>
        <v>1442</v>
      </c>
      <c r="B1444" s="16" t="str">
        <f t="shared" si="231"/>
        <v>1410</v>
      </c>
      <c r="C1444" s="54">
        <f t="shared" si="229"/>
        <v>1410</v>
      </c>
      <c r="D1444" s="11"/>
      <c r="E1444" s="12"/>
      <c r="F1444" s="13"/>
      <c r="G1444" s="14"/>
      <c r="H1444" s="70"/>
      <c r="I1444" s="71"/>
      <c r="J1444" s="72"/>
      <c r="K1444" s="73" t="str">
        <f t="shared" si="232"/>
        <v/>
      </c>
      <c r="L1444" s="74">
        <f t="shared" si="224"/>
        <v>0</v>
      </c>
      <c r="M1444" s="79"/>
      <c r="N1444" s="59" t="str">
        <f t="shared" si="233"/>
        <v/>
      </c>
      <c r="O1444" s="190" t="str">
        <f t="shared" si="225"/>
        <v>Nợ HP</v>
      </c>
      <c r="P1444" s="62" t="str">
        <f t="shared" si="226"/>
        <v>Nợ HP</v>
      </c>
      <c r="Q1444" s="58">
        <f t="shared" si="230"/>
        <v>1442</v>
      </c>
      <c r="R1444" s="228" t="str">
        <f t="shared" si="227"/>
        <v>Nợ HP</v>
      </c>
    </row>
    <row r="1445" spans="1:18" ht="24.75" customHeight="1">
      <c r="A1445" s="54">
        <f t="shared" si="228"/>
        <v>1443</v>
      </c>
      <c r="B1445" s="16" t="str">
        <f t="shared" si="231"/>
        <v>1411</v>
      </c>
      <c r="C1445" s="54">
        <f t="shared" si="229"/>
        <v>1411</v>
      </c>
      <c r="D1445" s="11"/>
      <c r="E1445" s="12"/>
      <c r="F1445" s="13"/>
      <c r="G1445" s="14"/>
      <c r="H1445" s="70"/>
      <c r="I1445" s="71"/>
      <c r="J1445" s="72"/>
      <c r="K1445" s="73" t="str">
        <f t="shared" si="232"/>
        <v/>
      </c>
      <c r="L1445" s="74">
        <f t="shared" si="224"/>
        <v>0</v>
      </c>
      <c r="M1445" s="79"/>
      <c r="N1445" s="59" t="str">
        <f t="shared" si="233"/>
        <v/>
      </c>
      <c r="O1445" s="190" t="str">
        <f t="shared" si="225"/>
        <v>Nợ HP</v>
      </c>
      <c r="P1445" s="62" t="str">
        <f t="shared" si="226"/>
        <v>Nợ HP</v>
      </c>
      <c r="Q1445" s="58">
        <f t="shared" si="230"/>
        <v>1443</v>
      </c>
      <c r="R1445" s="228" t="str">
        <f t="shared" si="227"/>
        <v>Nợ HP</v>
      </c>
    </row>
    <row r="1446" spans="1:18" ht="24.75" customHeight="1">
      <c r="A1446" s="54">
        <f t="shared" si="228"/>
        <v>1444</v>
      </c>
      <c r="B1446" s="16" t="str">
        <f t="shared" si="231"/>
        <v>1412</v>
      </c>
      <c r="C1446" s="54">
        <f t="shared" si="229"/>
        <v>1412</v>
      </c>
      <c r="D1446" s="11"/>
      <c r="E1446" s="12"/>
      <c r="F1446" s="13"/>
      <c r="G1446" s="14"/>
      <c r="H1446" s="70"/>
      <c r="I1446" s="71"/>
      <c r="J1446" s="72"/>
      <c r="K1446" s="73" t="str">
        <f t="shared" si="232"/>
        <v/>
      </c>
      <c r="L1446" s="74">
        <f t="shared" si="224"/>
        <v>0</v>
      </c>
      <c r="M1446" s="79"/>
      <c r="N1446" s="59" t="str">
        <f t="shared" si="233"/>
        <v/>
      </c>
      <c r="O1446" s="190" t="str">
        <f t="shared" si="225"/>
        <v>Nợ HP</v>
      </c>
      <c r="P1446" s="62" t="str">
        <f t="shared" si="226"/>
        <v>Nợ HP</v>
      </c>
      <c r="Q1446" s="58">
        <f t="shared" si="230"/>
        <v>1444</v>
      </c>
      <c r="R1446" s="228" t="str">
        <f t="shared" si="227"/>
        <v>Nợ HP</v>
      </c>
    </row>
    <row r="1447" spans="1:18" ht="24.75" customHeight="1">
      <c r="A1447" s="54">
        <f t="shared" si="228"/>
        <v>1445</v>
      </c>
      <c r="B1447" s="16" t="str">
        <f t="shared" si="231"/>
        <v>1413</v>
      </c>
      <c r="C1447" s="54">
        <f t="shared" si="229"/>
        <v>1413</v>
      </c>
      <c r="D1447" s="11"/>
      <c r="E1447" s="12"/>
      <c r="F1447" s="13"/>
      <c r="G1447" s="14"/>
      <c r="H1447" s="70"/>
      <c r="I1447" s="71"/>
      <c r="J1447" s="72"/>
      <c r="K1447" s="73" t="str">
        <f t="shared" si="232"/>
        <v/>
      </c>
      <c r="L1447" s="74">
        <f t="shared" si="224"/>
        <v>0</v>
      </c>
      <c r="M1447" s="79"/>
      <c r="N1447" s="59" t="str">
        <f t="shared" si="233"/>
        <v/>
      </c>
      <c r="O1447" s="190" t="str">
        <f t="shared" si="225"/>
        <v>Nợ HP</v>
      </c>
      <c r="P1447" s="62" t="str">
        <f t="shared" si="226"/>
        <v>Nợ HP</v>
      </c>
      <c r="Q1447" s="58">
        <f t="shared" si="230"/>
        <v>1445</v>
      </c>
      <c r="R1447" s="228" t="str">
        <f t="shared" si="227"/>
        <v>Nợ HP</v>
      </c>
    </row>
    <row r="1448" spans="1:18" ht="24.75" customHeight="1">
      <c r="A1448" s="54">
        <f t="shared" si="228"/>
        <v>1446</v>
      </c>
      <c r="B1448" s="16" t="str">
        <f t="shared" si="231"/>
        <v>1414</v>
      </c>
      <c r="C1448" s="54">
        <f t="shared" si="229"/>
        <v>1414</v>
      </c>
      <c r="D1448" s="11"/>
      <c r="E1448" s="12"/>
      <c r="F1448" s="13"/>
      <c r="G1448" s="14"/>
      <c r="H1448" s="70"/>
      <c r="I1448" s="71"/>
      <c r="J1448" s="72"/>
      <c r="K1448" s="73" t="str">
        <f t="shared" si="232"/>
        <v/>
      </c>
      <c r="L1448" s="74">
        <f t="shared" si="224"/>
        <v>0</v>
      </c>
      <c r="M1448" s="79"/>
      <c r="N1448" s="59" t="str">
        <f t="shared" si="233"/>
        <v/>
      </c>
      <c r="O1448" s="190" t="str">
        <f t="shared" si="225"/>
        <v>Nợ HP</v>
      </c>
      <c r="P1448" s="62" t="str">
        <f t="shared" si="226"/>
        <v>Nợ HP</v>
      </c>
      <c r="Q1448" s="58">
        <f t="shared" si="230"/>
        <v>1446</v>
      </c>
      <c r="R1448" s="228" t="str">
        <f t="shared" si="227"/>
        <v>Nợ HP</v>
      </c>
    </row>
    <row r="1449" spans="1:18" ht="24.75" customHeight="1">
      <c r="A1449" s="54">
        <f t="shared" si="228"/>
        <v>1447</v>
      </c>
      <c r="B1449" s="16" t="str">
        <f t="shared" si="231"/>
        <v>1415</v>
      </c>
      <c r="C1449" s="54">
        <f t="shared" si="229"/>
        <v>1415</v>
      </c>
      <c r="D1449" s="11"/>
      <c r="E1449" s="12"/>
      <c r="F1449" s="13"/>
      <c r="G1449" s="14"/>
      <c r="H1449" s="70"/>
      <c r="I1449" s="71"/>
      <c r="J1449" s="72"/>
      <c r="K1449" s="73" t="str">
        <f t="shared" si="232"/>
        <v/>
      </c>
      <c r="L1449" s="74">
        <f t="shared" si="224"/>
        <v>0</v>
      </c>
      <c r="M1449" s="79"/>
      <c r="N1449" s="59" t="str">
        <f t="shared" si="233"/>
        <v/>
      </c>
      <c r="O1449" s="190" t="str">
        <f t="shared" si="225"/>
        <v>Nợ HP</v>
      </c>
      <c r="P1449" s="62" t="str">
        <f t="shared" si="226"/>
        <v>Nợ HP</v>
      </c>
      <c r="Q1449" s="58">
        <f t="shared" si="230"/>
        <v>1447</v>
      </c>
      <c r="R1449" s="228" t="str">
        <f t="shared" si="227"/>
        <v>Nợ HP</v>
      </c>
    </row>
    <row r="1450" spans="1:18" ht="24.75" customHeight="1">
      <c r="A1450" s="54">
        <f t="shared" si="228"/>
        <v>1448</v>
      </c>
      <c r="B1450" s="16" t="str">
        <f t="shared" si="231"/>
        <v>1416</v>
      </c>
      <c r="C1450" s="54">
        <f t="shared" si="229"/>
        <v>1416</v>
      </c>
      <c r="D1450" s="11"/>
      <c r="E1450" s="12"/>
      <c r="F1450" s="13"/>
      <c r="G1450" s="14"/>
      <c r="H1450" s="70"/>
      <c r="I1450" s="71"/>
      <c r="J1450" s="72"/>
      <c r="K1450" s="73" t="str">
        <f t="shared" si="232"/>
        <v/>
      </c>
      <c r="L1450" s="74">
        <f t="shared" si="224"/>
        <v>0</v>
      </c>
      <c r="M1450" s="79"/>
      <c r="N1450" s="59" t="str">
        <f t="shared" si="233"/>
        <v/>
      </c>
      <c r="O1450" s="190" t="str">
        <f t="shared" si="225"/>
        <v>Nợ HP</v>
      </c>
      <c r="P1450" s="62" t="str">
        <f t="shared" si="226"/>
        <v>Nợ HP</v>
      </c>
      <c r="Q1450" s="58">
        <f t="shared" si="230"/>
        <v>1448</v>
      </c>
      <c r="R1450" s="228" t="str">
        <f t="shared" si="227"/>
        <v>Nợ HP</v>
      </c>
    </row>
    <row r="1451" spans="1:18" ht="24.75" customHeight="1">
      <c r="A1451" s="54">
        <f t="shared" si="228"/>
        <v>1449</v>
      </c>
      <c r="B1451" s="16" t="str">
        <f t="shared" si="231"/>
        <v>1417</v>
      </c>
      <c r="C1451" s="54">
        <f t="shared" si="229"/>
        <v>1417</v>
      </c>
      <c r="D1451" s="11"/>
      <c r="E1451" s="12"/>
      <c r="F1451" s="13"/>
      <c r="G1451" s="14"/>
      <c r="H1451" s="70"/>
      <c r="I1451" s="71"/>
      <c r="J1451" s="72"/>
      <c r="K1451" s="73" t="str">
        <f t="shared" si="232"/>
        <v/>
      </c>
      <c r="L1451" s="74">
        <f t="shared" si="224"/>
        <v>0</v>
      </c>
      <c r="M1451" s="79"/>
      <c r="N1451" s="59" t="str">
        <f t="shared" si="233"/>
        <v/>
      </c>
      <c r="O1451" s="190" t="str">
        <f t="shared" si="225"/>
        <v>Nợ HP</v>
      </c>
      <c r="P1451" s="62" t="str">
        <f t="shared" si="226"/>
        <v>Nợ HP</v>
      </c>
      <c r="Q1451" s="58">
        <f t="shared" si="230"/>
        <v>1449</v>
      </c>
      <c r="R1451" s="228" t="str">
        <f t="shared" si="227"/>
        <v>Nợ HP</v>
      </c>
    </row>
    <row r="1452" spans="1:18" ht="24.75" customHeight="1">
      <c r="A1452" s="54">
        <f t="shared" si="228"/>
        <v>1450</v>
      </c>
      <c r="B1452" s="16" t="str">
        <f t="shared" si="231"/>
        <v>1418</v>
      </c>
      <c r="C1452" s="54">
        <f t="shared" si="229"/>
        <v>1418</v>
      </c>
      <c r="D1452" s="11"/>
      <c r="E1452" s="12"/>
      <c r="F1452" s="13"/>
      <c r="G1452" s="14"/>
      <c r="H1452" s="70"/>
      <c r="I1452" s="71"/>
      <c r="J1452" s="72"/>
      <c r="K1452" s="73" t="str">
        <f t="shared" si="232"/>
        <v/>
      </c>
      <c r="L1452" s="74">
        <f t="shared" si="224"/>
        <v>0</v>
      </c>
      <c r="M1452" s="79"/>
      <c r="N1452" s="59" t="str">
        <f t="shared" si="233"/>
        <v/>
      </c>
      <c r="O1452" s="190" t="str">
        <f t="shared" si="225"/>
        <v>Nợ HP</v>
      </c>
      <c r="P1452" s="62" t="str">
        <f t="shared" si="226"/>
        <v>Nợ HP</v>
      </c>
      <c r="Q1452" s="58">
        <f t="shared" si="230"/>
        <v>1450</v>
      </c>
      <c r="R1452" s="228" t="str">
        <f t="shared" si="227"/>
        <v>Nợ HP</v>
      </c>
    </row>
    <row r="1453" spans="1:18" ht="24.75" customHeight="1">
      <c r="A1453" s="54">
        <f t="shared" si="228"/>
        <v>1451</v>
      </c>
      <c r="B1453" s="16" t="str">
        <f t="shared" si="231"/>
        <v>1419</v>
      </c>
      <c r="C1453" s="54">
        <f t="shared" si="229"/>
        <v>1419</v>
      </c>
      <c r="D1453" s="11"/>
      <c r="E1453" s="12"/>
      <c r="F1453" s="13"/>
      <c r="G1453" s="14"/>
      <c r="H1453" s="70"/>
      <c r="I1453" s="71"/>
      <c r="J1453" s="72"/>
      <c r="K1453" s="73" t="str">
        <f t="shared" si="232"/>
        <v/>
      </c>
      <c r="L1453" s="74">
        <f t="shared" si="224"/>
        <v>0</v>
      </c>
      <c r="M1453" s="79"/>
      <c r="N1453" s="59" t="str">
        <f t="shared" si="233"/>
        <v/>
      </c>
      <c r="O1453" s="190" t="str">
        <f t="shared" si="225"/>
        <v>Nợ HP</v>
      </c>
      <c r="P1453" s="62" t="str">
        <f t="shared" si="226"/>
        <v>Nợ HP</v>
      </c>
      <c r="Q1453" s="58">
        <f t="shared" si="230"/>
        <v>1451</v>
      </c>
      <c r="R1453" s="228" t="str">
        <f t="shared" si="227"/>
        <v>Nợ HP</v>
      </c>
    </row>
    <row r="1454" spans="1:18" ht="24.75" customHeight="1">
      <c r="A1454" s="54">
        <f t="shared" si="228"/>
        <v>1452</v>
      </c>
      <c r="B1454" s="16" t="str">
        <f t="shared" si="231"/>
        <v>1420</v>
      </c>
      <c r="C1454" s="54">
        <f t="shared" si="229"/>
        <v>1420</v>
      </c>
      <c r="D1454" s="11"/>
      <c r="E1454" s="12"/>
      <c r="F1454" s="13"/>
      <c r="G1454" s="14"/>
      <c r="H1454" s="70"/>
      <c r="I1454" s="71"/>
      <c r="J1454" s="72"/>
      <c r="K1454" s="73" t="str">
        <f t="shared" si="232"/>
        <v/>
      </c>
      <c r="L1454" s="74">
        <f t="shared" si="224"/>
        <v>0</v>
      </c>
      <c r="M1454" s="79"/>
      <c r="N1454" s="59" t="str">
        <f t="shared" si="233"/>
        <v/>
      </c>
      <c r="O1454" s="190" t="str">
        <f t="shared" si="225"/>
        <v>Nợ HP</v>
      </c>
      <c r="P1454" s="62" t="str">
        <f t="shared" si="226"/>
        <v>Nợ HP</v>
      </c>
      <c r="Q1454" s="58">
        <f t="shared" si="230"/>
        <v>1452</v>
      </c>
      <c r="R1454" s="228" t="str">
        <f t="shared" si="227"/>
        <v>Nợ HP</v>
      </c>
    </row>
    <row r="1455" spans="1:18" ht="24.75" customHeight="1">
      <c r="A1455" s="54">
        <f t="shared" si="228"/>
        <v>1453</v>
      </c>
      <c r="B1455" s="16" t="str">
        <f t="shared" si="231"/>
        <v>1421</v>
      </c>
      <c r="C1455" s="54">
        <f t="shared" si="229"/>
        <v>1421</v>
      </c>
      <c r="D1455" s="11"/>
      <c r="E1455" s="12"/>
      <c r="F1455" s="13"/>
      <c r="G1455" s="14"/>
      <c r="H1455" s="70"/>
      <c r="I1455" s="71"/>
      <c r="J1455" s="72"/>
      <c r="K1455" s="73" t="str">
        <f t="shared" si="232"/>
        <v/>
      </c>
      <c r="L1455" s="74">
        <f t="shared" si="224"/>
        <v>0</v>
      </c>
      <c r="M1455" s="79"/>
      <c r="N1455" s="59" t="str">
        <f t="shared" si="233"/>
        <v/>
      </c>
      <c r="O1455" s="190" t="str">
        <f t="shared" si="225"/>
        <v>Nợ HP</v>
      </c>
      <c r="P1455" s="62" t="str">
        <f t="shared" si="226"/>
        <v>Nợ HP</v>
      </c>
      <c r="Q1455" s="58">
        <f t="shared" si="230"/>
        <v>1453</v>
      </c>
      <c r="R1455" s="228" t="str">
        <f t="shared" si="227"/>
        <v>Nợ HP</v>
      </c>
    </row>
    <row r="1456" spans="1:18" ht="24.75" customHeight="1">
      <c r="A1456" s="54">
        <f t="shared" si="228"/>
        <v>1454</v>
      </c>
      <c r="B1456" s="16" t="str">
        <f t="shared" si="231"/>
        <v>1422</v>
      </c>
      <c r="C1456" s="54">
        <f t="shared" si="229"/>
        <v>1422</v>
      </c>
      <c r="D1456" s="11"/>
      <c r="E1456" s="12"/>
      <c r="F1456" s="13"/>
      <c r="G1456" s="14"/>
      <c r="H1456" s="70"/>
      <c r="I1456" s="71"/>
      <c r="J1456" s="72"/>
      <c r="K1456" s="73" t="str">
        <f t="shared" si="232"/>
        <v/>
      </c>
      <c r="L1456" s="74">
        <f t="shared" si="224"/>
        <v>0</v>
      </c>
      <c r="M1456" s="79"/>
      <c r="N1456" s="59" t="str">
        <f t="shared" si="233"/>
        <v/>
      </c>
      <c r="O1456" s="190" t="str">
        <f t="shared" si="225"/>
        <v>Nợ HP</v>
      </c>
      <c r="P1456" s="62" t="str">
        <f t="shared" si="226"/>
        <v>Nợ HP</v>
      </c>
      <c r="Q1456" s="58">
        <f t="shared" si="230"/>
        <v>1454</v>
      </c>
      <c r="R1456" s="228" t="str">
        <f t="shared" si="227"/>
        <v>Nợ HP</v>
      </c>
    </row>
    <row r="1457" spans="1:18" ht="24.75" customHeight="1">
      <c r="A1457" s="54">
        <f t="shared" si="228"/>
        <v>1455</v>
      </c>
      <c r="B1457" s="16" t="str">
        <f t="shared" si="231"/>
        <v>1423</v>
      </c>
      <c r="C1457" s="54">
        <f t="shared" si="229"/>
        <v>1423</v>
      </c>
      <c r="D1457" s="11"/>
      <c r="E1457" s="12"/>
      <c r="F1457" s="13"/>
      <c r="G1457" s="14"/>
      <c r="H1457" s="70"/>
      <c r="I1457" s="71"/>
      <c r="J1457" s="72"/>
      <c r="K1457" s="73" t="str">
        <f t="shared" si="232"/>
        <v/>
      </c>
      <c r="L1457" s="74">
        <f t="shared" si="224"/>
        <v>0</v>
      </c>
      <c r="M1457" s="79"/>
      <c r="N1457" s="59" t="str">
        <f t="shared" si="233"/>
        <v/>
      </c>
      <c r="O1457" s="190" t="str">
        <f t="shared" si="225"/>
        <v>Nợ HP</v>
      </c>
      <c r="P1457" s="62" t="str">
        <f t="shared" si="226"/>
        <v>Nợ HP</v>
      </c>
      <c r="Q1457" s="58">
        <f t="shared" si="230"/>
        <v>1455</v>
      </c>
      <c r="R1457" s="228" t="str">
        <f t="shared" si="227"/>
        <v>Nợ HP</v>
      </c>
    </row>
    <row r="1458" spans="1:18" ht="24.75" customHeight="1">
      <c r="A1458" s="54">
        <f t="shared" si="228"/>
        <v>1456</v>
      </c>
      <c r="B1458" s="16" t="str">
        <f t="shared" si="231"/>
        <v>1424</v>
      </c>
      <c r="C1458" s="54">
        <f t="shared" si="229"/>
        <v>1424</v>
      </c>
      <c r="D1458" s="11"/>
      <c r="E1458" s="12"/>
      <c r="F1458" s="13"/>
      <c r="G1458" s="14"/>
      <c r="H1458" s="70"/>
      <c r="I1458" s="71"/>
      <c r="J1458" s="72"/>
      <c r="K1458" s="73" t="str">
        <f t="shared" si="232"/>
        <v/>
      </c>
      <c r="L1458" s="74">
        <f t="shared" si="224"/>
        <v>0</v>
      </c>
      <c r="M1458" s="79"/>
      <c r="N1458" s="59" t="str">
        <f t="shared" si="233"/>
        <v/>
      </c>
      <c r="O1458" s="190" t="str">
        <f t="shared" si="225"/>
        <v>Nợ HP</v>
      </c>
      <c r="P1458" s="62" t="str">
        <f t="shared" si="226"/>
        <v>Nợ HP</v>
      </c>
      <c r="Q1458" s="58">
        <f t="shared" si="230"/>
        <v>1456</v>
      </c>
      <c r="R1458" s="228" t="str">
        <f t="shared" si="227"/>
        <v>Nợ HP</v>
      </c>
    </row>
    <row r="1459" spans="1:18" ht="24.75" customHeight="1">
      <c r="A1459" s="54">
        <f t="shared" si="228"/>
        <v>1457</v>
      </c>
      <c r="B1459" s="16" t="str">
        <f t="shared" si="231"/>
        <v>1425</v>
      </c>
      <c r="C1459" s="54">
        <f t="shared" si="229"/>
        <v>1425</v>
      </c>
      <c r="D1459" s="11"/>
      <c r="E1459" s="12"/>
      <c r="F1459" s="13"/>
      <c r="G1459" s="14"/>
      <c r="H1459" s="70"/>
      <c r="I1459" s="71"/>
      <c r="J1459" s="72"/>
      <c r="K1459" s="73" t="str">
        <f t="shared" si="232"/>
        <v/>
      </c>
      <c r="L1459" s="74">
        <f t="shared" si="224"/>
        <v>0</v>
      </c>
      <c r="M1459" s="79"/>
      <c r="N1459" s="59" t="str">
        <f t="shared" si="233"/>
        <v/>
      </c>
      <c r="O1459" s="190" t="str">
        <f t="shared" si="225"/>
        <v>Nợ HP</v>
      </c>
      <c r="P1459" s="62" t="str">
        <f t="shared" si="226"/>
        <v>Nợ HP</v>
      </c>
      <c r="Q1459" s="58">
        <f t="shared" si="230"/>
        <v>1457</v>
      </c>
      <c r="R1459" s="228" t="str">
        <f t="shared" si="227"/>
        <v>Nợ HP</v>
      </c>
    </row>
    <row r="1460" spans="1:18" ht="24.75" customHeight="1">
      <c r="A1460" s="54">
        <f t="shared" si="228"/>
        <v>1458</v>
      </c>
      <c r="B1460" s="16" t="str">
        <f t="shared" si="231"/>
        <v>1426</v>
      </c>
      <c r="C1460" s="54">
        <f t="shared" si="229"/>
        <v>1426</v>
      </c>
      <c r="D1460" s="11"/>
      <c r="E1460" s="12"/>
      <c r="F1460" s="13"/>
      <c r="G1460" s="14"/>
      <c r="H1460" s="70"/>
      <c r="I1460" s="71"/>
      <c r="J1460" s="72"/>
      <c r="K1460" s="73" t="str">
        <f t="shared" si="232"/>
        <v/>
      </c>
      <c r="L1460" s="74">
        <f t="shared" si="224"/>
        <v>0</v>
      </c>
      <c r="M1460" s="79"/>
      <c r="N1460" s="59" t="str">
        <f t="shared" si="233"/>
        <v/>
      </c>
      <c r="O1460" s="190" t="str">
        <f t="shared" si="225"/>
        <v>Nợ HP</v>
      </c>
      <c r="P1460" s="62" t="str">
        <f t="shared" si="226"/>
        <v>Nợ HP</v>
      </c>
      <c r="Q1460" s="58">
        <f t="shared" si="230"/>
        <v>1458</v>
      </c>
      <c r="R1460" s="228" t="str">
        <f t="shared" si="227"/>
        <v>Nợ HP</v>
      </c>
    </row>
    <row r="1461" spans="1:18" ht="24.75" customHeight="1">
      <c r="A1461" s="54">
        <f t="shared" si="228"/>
        <v>1459</v>
      </c>
      <c r="B1461" s="16" t="str">
        <f t="shared" si="231"/>
        <v>1427</v>
      </c>
      <c r="C1461" s="54">
        <f t="shared" si="229"/>
        <v>1427</v>
      </c>
      <c r="D1461" s="11"/>
      <c r="E1461" s="12"/>
      <c r="F1461" s="13"/>
      <c r="G1461" s="14"/>
      <c r="H1461" s="70"/>
      <c r="I1461" s="71"/>
      <c r="J1461" s="72"/>
      <c r="K1461" s="73" t="str">
        <f t="shared" si="232"/>
        <v/>
      </c>
      <c r="L1461" s="74">
        <f t="shared" si="224"/>
        <v>0</v>
      </c>
      <c r="M1461" s="79"/>
      <c r="N1461" s="59" t="str">
        <f t="shared" si="233"/>
        <v/>
      </c>
      <c r="O1461" s="190" t="str">
        <f t="shared" si="225"/>
        <v>Nợ HP</v>
      </c>
      <c r="P1461" s="62" t="str">
        <f t="shared" si="226"/>
        <v>Nợ HP</v>
      </c>
      <c r="Q1461" s="58">
        <f t="shared" si="230"/>
        <v>1459</v>
      </c>
      <c r="R1461" s="228" t="str">
        <f t="shared" si="227"/>
        <v>Nợ HP</v>
      </c>
    </row>
    <row r="1462" spans="1:18" ht="24.75" customHeight="1">
      <c r="A1462" s="54">
        <f t="shared" si="228"/>
        <v>1460</v>
      </c>
      <c r="B1462" s="16" t="str">
        <f t="shared" si="231"/>
        <v>1428</v>
      </c>
      <c r="C1462" s="54">
        <f t="shared" si="229"/>
        <v>1428</v>
      </c>
      <c r="D1462" s="11"/>
      <c r="E1462" s="12"/>
      <c r="F1462" s="13"/>
      <c r="G1462" s="14"/>
      <c r="H1462" s="70"/>
      <c r="I1462" s="71"/>
      <c r="J1462" s="72"/>
      <c r="K1462" s="73" t="str">
        <f t="shared" si="232"/>
        <v/>
      </c>
      <c r="L1462" s="74">
        <f t="shared" si="224"/>
        <v>0</v>
      </c>
      <c r="M1462" s="79"/>
      <c r="N1462" s="59" t="str">
        <f t="shared" si="233"/>
        <v/>
      </c>
      <c r="O1462" s="190" t="str">
        <f t="shared" si="225"/>
        <v>Nợ HP</v>
      </c>
      <c r="P1462" s="62" t="str">
        <f t="shared" si="226"/>
        <v>Nợ HP</v>
      </c>
      <c r="Q1462" s="58">
        <f t="shared" si="230"/>
        <v>1460</v>
      </c>
      <c r="R1462" s="228" t="str">
        <f t="shared" si="227"/>
        <v>Nợ HP</v>
      </c>
    </row>
    <row r="1463" spans="1:18" ht="24.75" customHeight="1">
      <c r="A1463" s="54">
        <f t="shared" si="228"/>
        <v>1461</v>
      </c>
      <c r="B1463" s="16" t="str">
        <f t="shared" si="231"/>
        <v>1429</v>
      </c>
      <c r="C1463" s="54">
        <f t="shared" si="229"/>
        <v>1429</v>
      </c>
      <c r="D1463" s="11"/>
      <c r="E1463" s="12"/>
      <c r="F1463" s="13"/>
      <c r="G1463" s="14"/>
      <c r="H1463" s="70"/>
      <c r="I1463" s="71"/>
      <c r="J1463" s="72"/>
      <c r="K1463" s="73" t="str">
        <f t="shared" si="232"/>
        <v/>
      </c>
      <c r="L1463" s="74">
        <f t="shared" si="224"/>
        <v>0</v>
      </c>
      <c r="M1463" s="79"/>
      <c r="N1463" s="59" t="str">
        <f t="shared" si="233"/>
        <v/>
      </c>
      <c r="O1463" s="190" t="str">
        <f t="shared" si="225"/>
        <v>Nợ HP</v>
      </c>
      <c r="P1463" s="62" t="str">
        <f t="shared" si="226"/>
        <v>Nợ HP</v>
      </c>
      <c r="Q1463" s="58">
        <f t="shared" si="230"/>
        <v>1461</v>
      </c>
      <c r="R1463" s="228" t="str">
        <f t="shared" si="227"/>
        <v>Nợ HP</v>
      </c>
    </row>
    <row r="1464" spans="1:18" ht="24.75" customHeight="1">
      <c r="A1464" s="54">
        <f t="shared" si="228"/>
        <v>1462</v>
      </c>
      <c r="B1464" s="16" t="str">
        <f t="shared" si="231"/>
        <v>1430</v>
      </c>
      <c r="C1464" s="54">
        <f t="shared" si="229"/>
        <v>1430</v>
      </c>
      <c r="D1464" s="11"/>
      <c r="E1464" s="12"/>
      <c r="F1464" s="13"/>
      <c r="G1464" s="14"/>
      <c r="H1464" s="70"/>
      <c r="I1464" s="71"/>
      <c r="J1464" s="72"/>
      <c r="K1464" s="73" t="str">
        <f t="shared" si="232"/>
        <v/>
      </c>
      <c r="L1464" s="74">
        <f t="shared" si="224"/>
        <v>0</v>
      </c>
      <c r="M1464" s="79"/>
      <c r="N1464" s="59" t="str">
        <f t="shared" si="233"/>
        <v/>
      </c>
      <c r="O1464" s="190" t="str">
        <f t="shared" si="225"/>
        <v>Nợ HP</v>
      </c>
      <c r="P1464" s="62" t="str">
        <f t="shared" si="226"/>
        <v>Nợ HP</v>
      </c>
      <c r="Q1464" s="58">
        <f t="shared" si="230"/>
        <v>1462</v>
      </c>
      <c r="R1464" s="228" t="str">
        <f t="shared" si="227"/>
        <v>Nợ HP</v>
      </c>
    </row>
    <row r="1465" spans="1:18" ht="24.75" customHeight="1">
      <c r="A1465" s="54">
        <f t="shared" si="228"/>
        <v>1463</v>
      </c>
      <c r="B1465" s="16" t="str">
        <f t="shared" si="231"/>
        <v>1431</v>
      </c>
      <c r="C1465" s="54">
        <f t="shared" si="229"/>
        <v>1431</v>
      </c>
      <c r="D1465" s="11"/>
      <c r="E1465" s="12"/>
      <c r="F1465" s="13"/>
      <c r="G1465" s="14"/>
      <c r="H1465" s="70"/>
      <c r="I1465" s="71"/>
      <c r="J1465" s="72"/>
      <c r="K1465" s="73" t="str">
        <f t="shared" si="232"/>
        <v/>
      </c>
      <c r="L1465" s="74">
        <f t="shared" si="224"/>
        <v>0</v>
      </c>
      <c r="M1465" s="79"/>
      <c r="N1465" s="59" t="str">
        <f t="shared" si="233"/>
        <v/>
      </c>
      <c r="O1465" s="190" t="str">
        <f t="shared" si="225"/>
        <v>Nợ HP</v>
      </c>
      <c r="P1465" s="62" t="str">
        <f t="shared" si="226"/>
        <v>Nợ HP</v>
      </c>
      <c r="Q1465" s="58">
        <f t="shared" si="230"/>
        <v>1463</v>
      </c>
      <c r="R1465" s="228" t="str">
        <f t="shared" si="227"/>
        <v>Nợ HP</v>
      </c>
    </row>
    <row r="1466" spans="1:18" ht="24.75" customHeight="1">
      <c r="A1466" s="54">
        <f t="shared" si="228"/>
        <v>1464</v>
      </c>
      <c r="B1466" s="16" t="str">
        <f t="shared" si="231"/>
        <v>1432</v>
      </c>
      <c r="C1466" s="54">
        <f t="shared" si="229"/>
        <v>1432</v>
      </c>
      <c r="D1466" s="11"/>
      <c r="E1466" s="12"/>
      <c r="F1466" s="13"/>
      <c r="G1466" s="14"/>
      <c r="H1466" s="70"/>
      <c r="I1466" s="71"/>
      <c r="J1466" s="72"/>
      <c r="K1466" s="73" t="str">
        <f t="shared" si="232"/>
        <v/>
      </c>
      <c r="L1466" s="74">
        <f t="shared" si="224"/>
        <v>0</v>
      </c>
      <c r="M1466" s="79"/>
      <c r="N1466" s="59" t="str">
        <f t="shared" si="233"/>
        <v/>
      </c>
      <c r="O1466" s="190" t="str">
        <f t="shared" si="225"/>
        <v>Nợ HP</v>
      </c>
      <c r="P1466" s="62" t="str">
        <f t="shared" si="226"/>
        <v>Nợ HP</v>
      </c>
      <c r="Q1466" s="58">
        <f t="shared" si="230"/>
        <v>1464</v>
      </c>
      <c r="R1466" s="228" t="str">
        <f t="shared" si="227"/>
        <v>Nợ HP</v>
      </c>
    </row>
    <row r="1467" spans="1:18" ht="24.75" customHeight="1">
      <c r="A1467" s="54">
        <f t="shared" si="228"/>
        <v>1465</v>
      </c>
      <c r="B1467" s="16" t="str">
        <f t="shared" si="231"/>
        <v>1433</v>
      </c>
      <c r="C1467" s="54">
        <f t="shared" si="229"/>
        <v>1433</v>
      </c>
      <c r="D1467" s="11"/>
      <c r="E1467" s="12"/>
      <c r="F1467" s="13"/>
      <c r="G1467" s="14"/>
      <c r="H1467" s="70"/>
      <c r="I1467" s="71"/>
      <c r="J1467" s="72"/>
      <c r="K1467" s="73" t="str">
        <f t="shared" si="232"/>
        <v/>
      </c>
      <c r="L1467" s="74">
        <f t="shared" si="224"/>
        <v>0</v>
      </c>
      <c r="M1467" s="79"/>
      <c r="N1467" s="59" t="str">
        <f t="shared" si="233"/>
        <v/>
      </c>
      <c r="O1467" s="190" t="str">
        <f t="shared" si="225"/>
        <v>Nợ HP</v>
      </c>
      <c r="P1467" s="62" t="str">
        <f t="shared" si="226"/>
        <v>Nợ HP</v>
      </c>
      <c r="Q1467" s="58">
        <f t="shared" si="230"/>
        <v>1465</v>
      </c>
      <c r="R1467" s="228" t="str">
        <f t="shared" si="227"/>
        <v>Nợ HP</v>
      </c>
    </row>
    <row r="1468" spans="1:18" ht="24.75" customHeight="1">
      <c r="A1468" s="54">
        <f t="shared" si="228"/>
        <v>1466</v>
      </c>
      <c r="B1468" s="16" t="str">
        <f t="shared" si="231"/>
        <v>1434</v>
      </c>
      <c r="C1468" s="54">
        <f t="shared" si="229"/>
        <v>1434</v>
      </c>
      <c r="D1468" s="11"/>
      <c r="E1468" s="12"/>
      <c r="F1468" s="13"/>
      <c r="G1468" s="14"/>
      <c r="H1468" s="70"/>
      <c r="I1468" s="71"/>
      <c r="J1468" s="72"/>
      <c r="K1468" s="73" t="str">
        <f t="shared" si="232"/>
        <v/>
      </c>
      <c r="L1468" s="74">
        <f t="shared" si="224"/>
        <v>0</v>
      </c>
      <c r="M1468" s="79"/>
      <c r="N1468" s="59" t="str">
        <f t="shared" si="233"/>
        <v/>
      </c>
      <c r="O1468" s="190" t="str">
        <f t="shared" si="225"/>
        <v>Nợ HP</v>
      </c>
      <c r="P1468" s="62" t="str">
        <f t="shared" si="226"/>
        <v>Nợ HP</v>
      </c>
      <c r="Q1468" s="58">
        <f t="shared" si="230"/>
        <v>1466</v>
      </c>
      <c r="R1468" s="228" t="str">
        <f t="shared" si="227"/>
        <v>Nợ HP</v>
      </c>
    </row>
    <row r="1469" spans="1:18" ht="24.75" customHeight="1">
      <c r="A1469" s="54">
        <f t="shared" si="228"/>
        <v>1467</v>
      </c>
      <c r="B1469" s="16" t="str">
        <f t="shared" si="231"/>
        <v>1435</v>
      </c>
      <c r="C1469" s="54">
        <f t="shared" si="229"/>
        <v>1435</v>
      </c>
      <c r="D1469" s="11"/>
      <c r="E1469" s="12"/>
      <c r="F1469" s="13"/>
      <c r="G1469" s="14"/>
      <c r="H1469" s="70"/>
      <c r="I1469" s="71"/>
      <c r="J1469" s="72"/>
      <c r="K1469" s="73" t="str">
        <f t="shared" si="232"/>
        <v/>
      </c>
      <c r="L1469" s="74">
        <f t="shared" si="224"/>
        <v>0</v>
      </c>
      <c r="M1469" s="79"/>
      <c r="N1469" s="59" t="str">
        <f t="shared" si="233"/>
        <v/>
      </c>
      <c r="O1469" s="190" t="str">
        <f t="shared" si="225"/>
        <v>Nợ HP</v>
      </c>
      <c r="P1469" s="62" t="str">
        <f t="shared" si="226"/>
        <v>Nợ HP</v>
      </c>
      <c r="Q1469" s="58">
        <f t="shared" si="230"/>
        <v>1467</v>
      </c>
      <c r="R1469" s="228" t="str">
        <f t="shared" si="227"/>
        <v>Nợ HP</v>
      </c>
    </row>
    <row r="1470" spans="1:18" ht="24.75" customHeight="1">
      <c r="A1470" s="54">
        <f t="shared" si="228"/>
        <v>1468</v>
      </c>
      <c r="B1470" s="16" t="str">
        <f t="shared" si="231"/>
        <v>1436</v>
      </c>
      <c r="C1470" s="54">
        <f t="shared" si="229"/>
        <v>1436</v>
      </c>
      <c r="D1470" s="11"/>
      <c r="E1470" s="12"/>
      <c r="F1470" s="13"/>
      <c r="G1470" s="14"/>
      <c r="H1470" s="70"/>
      <c r="I1470" s="71"/>
      <c r="J1470" s="72"/>
      <c r="K1470" s="73" t="str">
        <f t="shared" si="232"/>
        <v/>
      </c>
      <c r="L1470" s="74">
        <f t="shared" si="224"/>
        <v>0</v>
      </c>
      <c r="M1470" s="79"/>
      <c r="N1470" s="59" t="str">
        <f t="shared" si="233"/>
        <v/>
      </c>
      <c r="O1470" s="190" t="str">
        <f t="shared" si="225"/>
        <v>Nợ HP</v>
      </c>
      <c r="P1470" s="62" t="str">
        <f t="shared" si="226"/>
        <v>Nợ HP</v>
      </c>
      <c r="Q1470" s="58">
        <f t="shared" si="230"/>
        <v>1468</v>
      </c>
      <c r="R1470" s="228" t="str">
        <f t="shared" si="227"/>
        <v>Nợ HP</v>
      </c>
    </row>
    <row r="1471" spans="1:18" ht="24.75" customHeight="1">
      <c r="A1471" s="54">
        <f t="shared" si="228"/>
        <v>1469</v>
      </c>
      <c r="B1471" s="16" t="str">
        <f t="shared" si="231"/>
        <v>1437</v>
      </c>
      <c r="C1471" s="54">
        <f t="shared" si="229"/>
        <v>1437</v>
      </c>
      <c r="D1471" s="11"/>
      <c r="E1471" s="12"/>
      <c r="F1471" s="13"/>
      <c r="G1471" s="14"/>
      <c r="H1471" s="70"/>
      <c r="I1471" s="71"/>
      <c r="J1471" s="72"/>
      <c r="K1471" s="73" t="str">
        <f t="shared" si="232"/>
        <v/>
      </c>
      <c r="L1471" s="74">
        <f t="shared" si="224"/>
        <v>0</v>
      </c>
      <c r="M1471" s="79"/>
      <c r="N1471" s="59" t="str">
        <f t="shared" si="233"/>
        <v/>
      </c>
      <c r="O1471" s="190" t="str">
        <f t="shared" si="225"/>
        <v>Nợ HP</v>
      </c>
      <c r="P1471" s="62" t="str">
        <f t="shared" si="226"/>
        <v>Nợ HP</v>
      </c>
      <c r="Q1471" s="58">
        <f t="shared" si="230"/>
        <v>1469</v>
      </c>
      <c r="R1471" s="228" t="str">
        <f t="shared" si="227"/>
        <v>Nợ HP</v>
      </c>
    </row>
    <row r="1472" spans="1:18" ht="24.75" customHeight="1">
      <c r="A1472" s="54">
        <f t="shared" si="228"/>
        <v>1470</v>
      </c>
      <c r="B1472" s="16" t="str">
        <f t="shared" si="231"/>
        <v>1438</v>
      </c>
      <c r="C1472" s="54">
        <f t="shared" si="229"/>
        <v>1438</v>
      </c>
      <c r="D1472" s="11"/>
      <c r="E1472" s="12"/>
      <c r="F1472" s="13"/>
      <c r="G1472" s="14"/>
      <c r="H1472" s="70"/>
      <c r="I1472" s="71"/>
      <c r="J1472" s="72"/>
      <c r="K1472" s="73" t="str">
        <f t="shared" si="232"/>
        <v/>
      </c>
      <c r="L1472" s="74">
        <f t="shared" si="224"/>
        <v>0</v>
      </c>
      <c r="M1472" s="79"/>
      <c r="N1472" s="59" t="str">
        <f t="shared" si="233"/>
        <v/>
      </c>
      <c r="O1472" s="190" t="str">
        <f t="shared" si="225"/>
        <v>Nợ HP</v>
      </c>
      <c r="P1472" s="62" t="str">
        <f t="shared" si="226"/>
        <v>Nợ HP</v>
      </c>
      <c r="Q1472" s="58">
        <f t="shared" si="230"/>
        <v>1470</v>
      </c>
      <c r="R1472" s="228" t="str">
        <f t="shared" si="227"/>
        <v>Nợ HP</v>
      </c>
    </row>
    <row r="1473" spans="1:18" ht="24.75" customHeight="1">
      <c r="A1473" s="54">
        <f t="shared" si="228"/>
        <v>1471</v>
      </c>
      <c r="B1473" s="16" t="str">
        <f t="shared" si="231"/>
        <v>1439</v>
      </c>
      <c r="C1473" s="54">
        <f t="shared" si="229"/>
        <v>1439</v>
      </c>
      <c r="D1473" s="11"/>
      <c r="E1473" s="12"/>
      <c r="F1473" s="13"/>
      <c r="G1473" s="14"/>
      <c r="H1473" s="70"/>
      <c r="I1473" s="71"/>
      <c r="J1473" s="72"/>
      <c r="K1473" s="73" t="str">
        <f t="shared" si="232"/>
        <v/>
      </c>
      <c r="L1473" s="74">
        <f t="shared" si="224"/>
        <v>0</v>
      </c>
      <c r="M1473" s="79"/>
      <c r="N1473" s="59" t="str">
        <f t="shared" si="233"/>
        <v/>
      </c>
      <c r="O1473" s="190" t="str">
        <f t="shared" si="225"/>
        <v>Nợ HP</v>
      </c>
      <c r="P1473" s="62" t="str">
        <f t="shared" si="226"/>
        <v>Nợ HP</v>
      </c>
      <c r="Q1473" s="58">
        <f t="shared" si="230"/>
        <v>1471</v>
      </c>
      <c r="R1473" s="228" t="str">
        <f t="shared" si="227"/>
        <v>Nợ HP</v>
      </c>
    </row>
    <row r="1474" spans="1:18" ht="24.75" customHeight="1">
      <c r="A1474" s="54">
        <f t="shared" si="228"/>
        <v>1472</v>
      </c>
      <c r="B1474" s="16" t="str">
        <f t="shared" si="231"/>
        <v>1440</v>
      </c>
      <c r="C1474" s="54">
        <f t="shared" si="229"/>
        <v>1440</v>
      </c>
      <c r="D1474" s="11"/>
      <c r="E1474" s="12"/>
      <c r="F1474" s="13"/>
      <c r="G1474" s="14"/>
      <c r="H1474" s="70"/>
      <c r="I1474" s="71"/>
      <c r="J1474" s="72"/>
      <c r="K1474" s="73" t="str">
        <f t="shared" si="232"/>
        <v/>
      </c>
      <c r="L1474" s="74">
        <f t="shared" si="224"/>
        <v>0</v>
      </c>
      <c r="M1474" s="79"/>
      <c r="N1474" s="59" t="str">
        <f t="shared" si="233"/>
        <v/>
      </c>
      <c r="O1474" s="190" t="str">
        <f t="shared" si="225"/>
        <v>Nợ HP</v>
      </c>
      <c r="P1474" s="62" t="str">
        <f t="shared" si="226"/>
        <v>Nợ HP</v>
      </c>
      <c r="Q1474" s="58">
        <f t="shared" si="230"/>
        <v>1472</v>
      </c>
      <c r="R1474" s="228" t="str">
        <f t="shared" si="227"/>
        <v>Nợ HP</v>
      </c>
    </row>
    <row r="1475" spans="1:18" ht="24.75" customHeight="1">
      <c r="A1475" s="54">
        <f t="shared" si="228"/>
        <v>1473</v>
      </c>
      <c r="B1475" s="16" t="str">
        <f t="shared" si="231"/>
        <v>1441</v>
      </c>
      <c r="C1475" s="54">
        <f t="shared" si="229"/>
        <v>1441</v>
      </c>
      <c r="D1475" s="11"/>
      <c r="E1475" s="12"/>
      <c r="F1475" s="13"/>
      <c r="G1475" s="14"/>
      <c r="H1475" s="70"/>
      <c r="I1475" s="71"/>
      <c r="J1475" s="72"/>
      <c r="K1475" s="73" t="str">
        <f t="shared" si="232"/>
        <v/>
      </c>
      <c r="L1475" s="74">
        <f t="shared" ref="L1475:L1538" si="234">COUNTIF($D$3:$D$1049,D1475)</f>
        <v>0</v>
      </c>
      <c r="M1475" s="79"/>
      <c r="N1475" s="59" t="str">
        <f t="shared" si="233"/>
        <v/>
      </c>
      <c r="O1475" s="190" t="str">
        <f t="shared" si="225"/>
        <v>Nợ HP</v>
      </c>
      <c r="P1475" s="62" t="str">
        <f t="shared" si="226"/>
        <v>Nợ HP</v>
      </c>
      <c r="Q1475" s="58">
        <f t="shared" si="230"/>
        <v>1473</v>
      </c>
      <c r="R1475" s="228" t="str">
        <f t="shared" si="227"/>
        <v>Nợ HP</v>
      </c>
    </row>
    <row r="1476" spans="1:18" ht="24.75" customHeight="1">
      <c r="A1476" s="54">
        <f t="shared" si="228"/>
        <v>1474</v>
      </c>
      <c r="B1476" s="16" t="str">
        <f t="shared" si="231"/>
        <v>1442</v>
      </c>
      <c r="C1476" s="54">
        <f t="shared" si="229"/>
        <v>1442</v>
      </c>
      <c r="D1476" s="11"/>
      <c r="E1476" s="12"/>
      <c r="F1476" s="13"/>
      <c r="G1476" s="14"/>
      <c r="H1476" s="70"/>
      <c r="I1476" s="71"/>
      <c r="J1476" s="72"/>
      <c r="K1476" s="73" t="str">
        <f t="shared" si="232"/>
        <v/>
      </c>
      <c r="L1476" s="74">
        <f t="shared" si="234"/>
        <v>0</v>
      </c>
      <c r="M1476" s="79"/>
      <c r="N1476" s="59" t="str">
        <f t="shared" si="233"/>
        <v/>
      </c>
      <c r="O1476" s="190" t="str">
        <f t="shared" ref="O1476:O1539" si="235">R1476</f>
        <v>Nợ HP</v>
      </c>
      <c r="P1476" s="62" t="str">
        <f t="shared" ref="P1476:P1539" si="236">IF(M1476&lt;&gt;0,M1476,O1476)</f>
        <v>Nợ HP</v>
      </c>
      <c r="Q1476" s="58">
        <f t="shared" si="230"/>
        <v>1474</v>
      </c>
      <c r="R1476" s="228" t="str">
        <f t="shared" ref="R1476:R1539" si="237">IF(OR(ISNA(S1476),S1476=""),"Nợ HP","")</f>
        <v>Nợ HP</v>
      </c>
    </row>
    <row r="1477" spans="1:18" ht="24.75" customHeight="1">
      <c r="A1477" s="54">
        <f t="shared" ref="A1477:A1540" si="238">A1476+1</f>
        <v>1475</v>
      </c>
      <c r="B1477" s="16" t="str">
        <f t="shared" si="231"/>
        <v>1443</v>
      </c>
      <c r="C1477" s="54">
        <f t="shared" ref="C1477:C1540" si="239">IF(H1477&lt;&gt;H1476,1,C1476+1)</f>
        <v>1443</v>
      </c>
      <c r="D1477" s="11"/>
      <c r="E1477" s="12"/>
      <c r="F1477" s="13"/>
      <c r="G1477" s="14"/>
      <c r="H1477" s="70"/>
      <c r="I1477" s="71"/>
      <c r="J1477" s="72"/>
      <c r="K1477" s="73" t="str">
        <f t="shared" si="232"/>
        <v/>
      </c>
      <c r="L1477" s="74">
        <f t="shared" si="234"/>
        <v>0</v>
      </c>
      <c r="M1477" s="79"/>
      <c r="N1477" s="59" t="str">
        <f t="shared" si="233"/>
        <v/>
      </c>
      <c r="O1477" s="190" t="str">
        <f t="shared" si="235"/>
        <v>Nợ HP</v>
      </c>
      <c r="P1477" s="62" t="str">
        <f t="shared" si="236"/>
        <v>Nợ HP</v>
      </c>
      <c r="Q1477" s="58">
        <f t="shared" ref="Q1477:Q1540" si="240">Q1476+1</f>
        <v>1475</v>
      </c>
      <c r="R1477" s="228" t="str">
        <f t="shared" si="237"/>
        <v>Nợ HP</v>
      </c>
    </row>
    <row r="1478" spans="1:18" ht="24.75" customHeight="1">
      <c r="A1478" s="54">
        <f t="shared" si="238"/>
        <v>1476</v>
      </c>
      <c r="B1478" s="16" t="str">
        <f t="shared" si="231"/>
        <v>1444</v>
      </c>
      <c r="C1478" s="54">
        <f t="shared" si="239"/>
        <v>1444</v>
      </c>
      <c r="D1478" s="11"/>
      <c r="E1478" s="12"/>
      <c r="F1478" s="13"/>
      <c r="G1478" s="14"/>
      <c r="H1478" s="70"/>
      <c r="I1478" s="71"/>
      <c r="J1478" s="72"/>
      <c r="K1478" s="73" t="str">
        <f t="shared" si="232"/>
        <v/>
      </c>
      <c r="L1478" s="74">
        <f t="shared" si="234"/>
        <v>0</v>
      </c>
      <c r="M1478" s="79"/>
      <c r="N1478" s="59" t="str">
        <f t="shared" si="233"/>
        <v/>
      </c>
      <c r="O1478" s="190" t="str">
        <f t="shared" si="235"/>
        <v>Nợ HP</v>
      </c>
      <c r="P1478" s="62" t="str">
        <f t="shared" si="236"/>
        <v>Nợ HP</v>
      </c>
      <c r="Q1478" s="58">
        <f t="shared" si="240"/>
        <v>1476</v>
      </c>
      <c r="R1478" s="228" t="str">
        <f t="shared" si="237"/>
        <v>Nợ HP</v>
      </c>
    </row>
    <row r="1479" spans="1:18" ht="24.75" customHeight="1">
      <c r="A1479" s="54">
        <f t="shared" si="238"/>
        <v>1477</v>
      </c>
      <c r="B1479" s="16" t="str">
        <f t="shared" si="231"/>
        <v>1445</v>
      </c>
      <c r="C1479" s="54">
        <f t="shared" si="239"/>
        <v>1445</v>
      </c>
      <c r="D1479" s="11"/>
      <c r="E1479" s="12"/>
      <c r="F1479" s="13"/>
      <c r="G1479" s="14"/>
      <c r="H1479" s="70"/>
      <c r="I1479" s="71"/>
      <c r="J1479" s="72"/>
      <c r="K1479" s="73" t="str">
        <f t="shared" si="232"/>
        <v/>
      </c>
      <c r="L1479" s="74">
        <f t="shared" si="234"/>
        <v>0</v>
      </c>
      <c r="M1479" s="79"/>
      <c r="N1479" s="59" t="str">
        <f t="shared" si="233"/>
        <v/>
      </c>
      <c r="O1479" s="190" t="str">
        <f t="shared" si="235"/>
        <v>Nợ HP</v>
      </c>
      <c r="P1479" s="62" t="str">
        <f t="shared" si="236"/>
        <v>Nợ HP</v>
      </c>
      <c r="Q1479" s="58">
        <f t="shared" si="240"/>
        <v>1477</v>
      </c>
      <c r="R1479" s="228" t="str">
        <f t="shared" si="237"/>
        <v>Nợ HP</v>
      </c>
    </row>
    <row r="1480" spans="1:18" ht="24.75" customHeight="1">
      <c r="A1480" s="54">
        <f t="shared" si="238"/>
        <v>1478</v>
      </c>
      <c r="B1480" s="16" t="str">
        <f t="shared" si="231"/>
        <v>1446</v>
      </c>
      <c r="C1480" s="54">
        <f t="shared" si="239"/>
        <v>1446</v>
      </c>
      <c r="D1480" s="11"/>
      <c r="E1480" s="12"/>
      <c r="F1480" s="13"/>
      <c r="G1480" s="14"/>
      <c r="H1480" s="70"/>
      <c r="I1480" s="71"/>
      <c r="J1480" s="72"/>
      <c r="K1480" s="73" t="str">
        <f t="shared" si="232"/>
        <v/>
      </c>
      <c r="L1480" s="74">
        <f t="shared" si="234"/>
        <v>0</v>
      </c>
      <c r="M1480" s="79"/>
      <c r="N1480" s="59" t="str">
        <f t="shared" si="233"/>
        <v/>
      </c>
      <c r="O1480" s="190" t="str">
        <f t="shared" si="235"/>
        <v>Nợ HP</v>
      </c>
      <c r="P1480" s="62" t="str">
        <f t="shared" si="236"/>
        <v>Nợ HP</v>
      </c>
      <c r="Q1480" s="58">
        <f t="shared" si="240"/>
        <v>1478</v>
      </c>
      <c r="R1480" s="228" t="str">
        <f t="shared" si="237"/>
        <v>Nợ HP</v>
      </c>
    </row>
    <row r="1481" spans="1:18" ht="24.75" customHeight="1">
      <c r="A1481" s="54">
        <f t="shared" si="238"/>
        <v>1479</v>
      </c>
      <c r="B1481" s="16" t="str">
        <f t="shared" si="231"/>
        <v>1447</v>
      </c>
      <c r="C1481" s="54">
        <f t="shared" si="239"/>
        <v>1447</v>
      </c>
      <c r="D1481" s="11"/>
      <c r="E1481" s="12"/>
      <c r="F1481" s="13"/>
      <c r="G1481" s="14"/>
      <c r="H1481" s="70"/>
      <c r="I1481" s="71"/>
      <c r="J1481" s="72"/>
      <c r="K1481" s="73" t="str">
        <f t="shared" si="232"/>
        <v/>
      </c>
      <c r="L1481" s="74">
        <f t="shared" si="234"/>
        <v>0</v>
      </c>
      <c r="M1481" s="79"/>
      <c r="N1481" s="59" t="str">
        <f t="shared" si="233"/>
        <v/>
      </c>
      <c r="O1481" s="190" t="str">
        <f t="shared" si="235"/>
        <v>Nợ HP</v>
      </c>
      <c r="P1481" s="62" t="str">
        <f t="shared" si="236"/>
        <v>Nợ HP</v>
      </c>
      <c r="Q1481" s="58">
        <f t="shared" si="240"/>
        <v>1479</v>
      </c>
      <c r="R1481" s="228" t="str">
        <f t="shared" si="237"/>
        <v>Nợ HP</v>
      </c>
    </row>
    <row r="1482" spans="1:18" ht="24.75" customHeight="1">
      <c r="A1482" s="54">
        <f t="shared" si="238"/>
        <v>1480</v>
      </c>
      <c r="B1482" s="16" t="str">
        <f t="shared" ref="B1482:B1545" si="241">J1482&amp;TEXT(C1482,"00")</f>
        <v>1448</v>
      </c>
      <c r="C1482" s="54">
        <f t="shared" si="239"/>
        <v>1448</v>
      </c>
      <c r="D1482" s="11"/>
      <c r="E1482" s="12"/>
      <c r="F1482" s="13"/>
      <c r="G1482" s="14"/>
      <c r="H1482" s="70"/>
      <c r="I1482" s="71"/>
      <c r="J1482" s="72"/>
      <c r="K1482" s="73" t="str">
        <f t="shared" si="232"/>
        <v/>
      </c>
      <c r="L1482" s="74">
        <f t="shared" si="234"/>
        <v>0</v>
      </c>
      <c r="M1482" s="79"/>
      <c r="N1482" s="59" t="str">
        <f t="shared" si="233"/>
        <v/>
      </c>
      <c r="O1482" s="190" t="str">
        <f t="shared" si="235"/>
        <v>Nợ HP</v>
      </c>
      <c r="P1482" s="62" t="str">
        <f t="shared" si="236"/>
        <v>Nợ HP</v>
      </c>
      <c r="Q1482" s="58">
        <f t="shared" si="240"/>
        <v>1480</v>
      </c>
      <c r="R1482" s="228" t="str">
        <f t="shared" si="237"/>
        <v>Nợ HP</v>
      </c>
    </row>
    <row r="1483" spans="1:18" ht="24.75" customHeight="1">
      <c r="A1483" s="54">
        <f t="shared" si="238"/>
        <v>1481</v>
      </c>
      <c r="B1483" s="16" t="str">
        <f t="shared" si="241"/>
        <v>1449</v>
      </c>
      <c r="C1483" s="54">
        <f t="shared" si="239"/>
        <v>1449</v>
      </c>
      <c r="D1483" s="11"/>
      <c r="E1483" s="12"/>
      <c r="F1483" s="13"/>
      <c r="G1483" s="14"/>
      <c r="H1483" s="70"/>
      <c r="I1483" s="71"/>
      <c r="J1483" s="72"/>
      <c r="K1483" s="73" t="str">
        <f t="shared" si="232"/>
        <v/>
      </c>
      <c r="L1483" s="74">
        <f t="shared" si="234"/>
        <v>0</v>
      </c>
      <c r="M1483" s="79"/>
      <c r="N1483" s="59" t="str">
        <f t="shared" si="233"/>
        <v/>
      </c>
      <c r="O1483" s="190" t="str">
        <f t="shared" si="235"/>
        <v>Nợ HP</v>
      </c>
      <c r="P1483" s="62" t="str">
        <f t="shared" si="236"/>
        <v>Nợ HP</v>
      </c>
      <c r="Q1483" s="58">
        <f t="shared" si="240"/>
        <v>1481</v>
      </c>
      <c r="R1483" s="228" t="str">
        <f t="shared" si="237"/>
        <v>Nợ HP</v>
      </c>
    </row>
    <row r="1484" spans="1:18" ht="24.75" customHeight="1">
      <c r="A1484" s="54">
        <f t="shared" si="238"/>
        <v>1482</v>
      </c>
      <c r="B1484" s="16" t="str">
        <f t="shared" si="241"/>
        <v>1450</v>
      </c>
      <c r="C1484" s="54">
        <f t="shared" si="239"/>
        <v>1450</v>
      </c>
      <c r="D1484" s="11"/>
      <c r="E1484" s="12"/>
      <c r="F1484" s="13"/>
      <c r="G1484" s="14"/>
      <c r="H1484" s="70"/>
      <c r="I1484" s="71"/>
      <c r="J1484" s="72"/>
      <c r="K1484" s="73" t="str">
        <f t="shared" si="232"/>
        <v/>
      </c>
      <c r="L1484" s="74">
        <f t="shared" si="234"/>
        <v>0</v>
      </c>
      <c r="M1484" s="79"/>
      <c r="N1484" s="59" t="str">
        <f t="shared" si="233"/>
        <v/>
      </c>
      <c r="O1484" s="190" t="str">
        <f t="shared" si="235"/>
        <v>Nợ HP</v>
      </c>
      <c r="P1484" s="62" t="str">
        <f t="shared" si="236"/>
        <v>Nợ HP</v>
      </c>
      <c r="Q1484" s="58">
        <f t="shared" si="240"/>
        <v>1482</v>
      </c>
      <c r="R1484" s="228" t="str">
        <f t="shared" si="237"/>
        <v>Nợ HP</v>
      </c>
    </row>
    <row r="1485" spans="1:18" ht="24.75" customHeight="1">
      <c r="A1485" s="54">
        <f t="shared" si="238"/>
        <v>1483</v>
      </c>
      <c r="B1485" s="16" t="str">
        <f t="shared" si="241"/>
        <v>1451</v>
      </c>
      <c r="C1485" s="54">
        <f t="shared" si="239"/>
        <v>1451</v>
      </c>
      <c r="D1485" s="11"/>
      <c r="E1485" s="12"/>
      <c r="F1485" s="13"/>
      <c r="G1485" s="14"/>
      <c r="H1485" s="70"/>
      <c r="I1485" s="71"/>
      <c r="J1485" s="72"/>
      <c r="K1485" s="73" t="str">
        <f t="shared" si="232"/>
        <v/>
      </c>
      <c r="L1485" s="74">
        <f t="shared" si="234"/>
        <v>0</v>
      </c>
      <c r="M1485" s="79"/>
      <c r="N1485" s="59" t="str">
        <f t="shared" si="233"/>
        <v/>
      </c>
      <c r="O1485" s="190" t="str">
        <f t="shared" si="235"/>
        <v>Nợ HP</v>
      </c>
      <c r="P1485" s="62" t="str">
        <f t="shared" si="236"/>
        <v>Nợ HP</v>
      </c>
      <c r="Q1485" s="58">
        <f t="shared" si="240"/>
        <v>1483</v>
      </c>
      <c r="R1485" s="228" t="str">
        <f t="shared" si="237"/>
        <v>Nợ HP</v>
      </c>
    </row>
    <row r="1486" spans="1:18" ht="24.75" customHeight="1">
      <c r="A1486" s="54">
        <f t="shared" si="238"/>
        <v>1484</v>
      </c>
      <c r="B1486" s="16" t="str">
        <f t="shared" si="241"/>
        <v>1452</v>
      </c>
      <c r="C1486" s="54">
        <f t="shared" si="239"/>
        <v>1452</v>
      </c>
      <c r="D1486" s="11"/>
      <c r="E1486" s="12"/>
      <c r="F1486" s="13"/>
      <c r="G1486" s="14"/>
      <c r="H1486" s="70"/>
      <c r="I1486" s="71"/>
      <c r="J1486" s="72"/>
      <c r="K1486" s="73" t="str">
        <f t="shared" si="232"/>
        <v/>
      </c>
      <c r="L1486" s="74">
        <f t="shared" si="234"/>
        <v>0</v>
      </c>
      <c r="M1486" s="79"/>
      <c r="N1486" s="59" t="str">
        <f t="shared" si="233"/>
        <v/>
      </c>
      <c r="O1486" s="190" t="str">
        <f t="shared" si="235"/>
        <v>Nợ HP</v>
      </c>
      <c r="P1486" s="62" t="str">
        <f t="shared" si="236"/>
        <v>Nợ HP</v>
      </c>
      <c r="Q1486" s="58">
        <f t="shared" si="240"/>
        <v>1484</v>
      </c>
      <c r="R1486" s="228" t="str">
        <f t="shared" si="237"/>
        <v>Nợ HP</v>
      </c>
    </row>
    <row r="1487" spans="1:18" ht="24.75" customHeight="1">
      <c r="A1487" s="54">
        <f t="shared" si="238"/>
        <v>1485</v>
      </c>
      <c r="B1487" s="16" t="str">
        <f t="shared" si="241"/>
        <v>1453</v>
      </c>
      <c r="C1487" s="54">
        <f t="shared" si="239"/>
        <v>1453</v>
      </c>
      <c r="D1487" s="11"/>
      <c r="E1487" s="12"/>
      <c r="F1487" s="13"/>
      <c r="G1487" s="14"/>
      <c r="H1487" s="70"/>
      <c r="I1487" s="71"/>
      <c r="J1487" s="72"/>
      <c r="K1487" s="73" t="str">
        <f t="shared" si="232"/>
        <v/>
      </c>
      <c r="L1487" s="74">
        <f t="shared" si="234"/>
        <v>0</v>
      </c>
      <c r="M1487" s="79"/>
      <c r="N1487" s="59" t="str">
        <f t="shared" si="233"/>
        <v/>
      </c>
      <c r="O1487" s="190" t="str">
        <f t="shared" si="235"/>
        <v>Nợ HP</v>
      </c>
      <c r="P1487" s="62" t="str">
        <f t="shared" si="236"/>
        <v>Nợ HP</v>
      </c>
      <c r="Q1487" s="58">
        <f t="shared" si="240"/>
        <v>1485</v>
      </c>
      <c r="R1487" s="228" t="str">
        <f t="shared" si="237"/>
        <v>Nợ HP</v>
      </c>
    </row>
    <row r="1488" spans="1:18" ht="24.75" customHeight="1">
      <c r="A1488" s="54">
        <f t="shared" si="238"/>
        <v>1486</v>
      </c>
      <c r="B1488" s="16" t="str">
        <f t="shared" si="241"/>
        <v>1454</v>
      </c>
      <c r="C1488" s="54">
        <f t="shared" si="239"/>
        <v>1454</v>
      </c>
      <c r="D1488" s="11"/>
      <c r="E1488" s="12"/>
      <c r="F1488" s="13"/>
      <c r="G1488" s="14"/>
      <c r="H1488" s="70"/>
      <c r="I1488" s="71"/>
      <c r="J1488" s="72"/>
      <c r="K1488" s="73" t="str">
        <f t="shared" si="232"/>
        <v/>
      </c>
      <c r="L1488" s="74">
        <f t="shared" si="234"/>
        <v>0</v>
      </c>
      <c r="M1488" s="79"/>
      <c r="N1488" s="59" t="str">
        <f t="shared" si="233"/>
        <v/>
      </c>
      <c r="O1488" s="190" t="str">
        <f t="shared" si="235"/>
        <v>Nợ HP</v>
      </c>
      <c r="P1488" s="62" t="str">
        <f t="shared" si="236"/>
        <v>Nợ HP</v>
      </c>
      <c r="Q1488" s="58">
        <f t="shared" si="240"/>
        <v>1486</v>
      </c>
      <c r="R1488" s="228" t="str">
        <f t="shared" si="237"/>
        <v>Nợ HP</v>
      </c>
    </row>
    <row r="1489" spans="1:18" ht="24.75" customHeight="1">
      <c r="A1489" s="54">
        <f t="shared" si="238"/>
        <v>1487</v>
      </c>
      <c r="B1489" s="16" t="str">
        <f t="shared" si="241"/>
        <v>1455</v>
      </c>
      <c r="C1489" s="54">
        <f t="shared" si="239"/>
        <v>1455</v>
      </c>
      <c r="D1489" s="11"/>
      <c r="E1489" s="12"/>
      <c r="F1489" s="13"/>
      <c r="G1489" s="14"/>
      <c r="H1489" s="70"/>
      <c r="I1489" s="71"/>
      <c r="J1489" s="72"/>
      <c r="K1489" s="73" t="str">
        <f t="shared" si="232"/>
        <v/>
      </c>
      <c r="L1489" s="74">
        <f t="shared" si="234"/>
        <v>0</v>
      </c>
      <c r="M1489" s="79"/>
      <c r="N1489" s="59" t="str">
        <f t="shared" si="233"/>
        <v/>
      </c>
      <c r="O1489" s="190" t="str">
        <f t="shared" si="235"/>
        <v>Nợ HP</v>
      </c>
      <c r="P1489" s="62" t="str">
        <f t="shared" si="236"/>
        <v>Nợ HP</v>
      </c>
      <c r="Q1489" s="58">
        <f t="shared" si="240"/>
        <v>1487</v>
      </c>
      <c r="R1489" s="228" t="str">
        <f t="shared" si="237"/>
        <v>Nợ HP</v>
      </c>
    </row>
    <row r="1490" spans="1:18" ht="24.75" customHeight="1">
      <c r="A1490" s="54">
        <f t="shared" si="238"/>
        <v>1488</v>
      </c>
      <c r="B1490" s="16" t="str">
        <f t="shared" si="241"/>
        <v>1456</v>
      </c>
      <c r="C1490" s="54">
        <f t="shared" si="239"/>
        <v>1456</v>
      </c>
      <c r="D1490" s="11"/>
      <c r="E1490" s="12"/>
      <c r="F1490" s="13"/>
      <c r="G1490" s="14"/>
      <c r="H1490" s="70"/>
      <c r="I1490" s="71"/>
      <c r="J1490" s="72"/>
      <c r="K1490" s="73" t="str">
        <f t="shared" si="232"/>
        <v/>
      </c>
      <c r="L1490" s="74">
        <f t="shared" si="234"/>
        <v>0</v>
      </c>
      <c r="M1490" s="79"/>
      <c r="N1490" s="59" t="str">
        <f t="shared" si="233"/>
        <v/>
      </c>
      <c r="O1490" s="190" t="str">
        <f t="shared" si="235"/>
        <v>Nợ HP</v>
      </c>
      <c r="P1490" s="62" t="str">
        <f t="shared" si="236"/>
        <v>Nợ HP</v>
      </c>
      <c r="Q1490" s="58">
        <f t="shared" si="240"/>
        <v>1488</v>
      </c>
      <c r="R1490" s="228" t="str">
        <f t="shared" si="237"/>
        <v>Nợ HP</v>
      </c>
    </row>
    <row r="1491" spans="1:18" ht="24.75" customHeight="1">
      <c r="A1491" s="54">
        <f t="shared" si="238"/>
        <v>1489</v>
      </c>
      <c r="B1491" s="16" t="str">
        <f t="shared" si="241"/>
        <v>1457</v>
      </c>
      <c r="C1491" s="54">
        <f t="shared" si="239"/>
        <v>1457</v>
      </c>
      <c r="D1491" s="11"/>
      <c r="E1491" s="12"/>
      <c r="F1491" s="13"/>
      <c r="G1491" s="14"/>
      <c r="H1491" s="70"/>
      <c r="I1491" s="71"/>
      <c r="J1491" s="72"/>
      <c r="K1491" s="73" t="str">
        <f t="shared" si="232"/>
        <v/>
      </c>
      <c r="L1491" s="74">
        <f t="shared" si="234"/>
        <v>0</v>
      </c>
      <c r="M1491" s="79"/>
      <c r="N1491" s="59" t="str">
        <f t="shared" si="233"/>
        <v/>
      </c>
      <c r="O1491" s="190" t="str">
        <f t="shared" si="235"/>
        <v>Nợ HP</v>
      </c>
      <c r="P1491" s="62" t="str">
        <f t="shared" si="236"/>
        <v>Nợ HP</v>
      </c>
      <c r="Q1491" s="58">
        <f t="shared" si="240"/>
        <v>1489</v>
      </c>
      <c r="R1491" s="228" t="str">
        <f t="shared" si="237"/>
        <v>Nợ HP</v>
      </c>
    </row>
    <row r="1492" spans="1:18" ht="24.75" customHeight="1">
      <c r="A1492" s="54">
        <f t="shared" si="238"/>
        <v>1490</v>
      </c>
      <c r="B1492" s="16" t="str">
        <f t="shared" si="241"/>
        <v>1458</v>
      </c>
      <c r="C1492" s="54">
        <f t="shared" si="239"/>
        <v>1458</v>
      </c>
      <c r="D1492" s="11"/>
      <c r="E1492" s="12"/>
      <c r="F1492" s="13"/>
      <c r="G1492" s="14"/>
      <c r="H1492" s="70"/>
      <c r="I1492" s="71"/>
      <c r="J1492" s="72"/>
      <c r="K1492" s="73" t="str">
        <f t="shared" si="232"/>
        <v/>
      </c>
      <c r="L1492" s="74">
        <f t="shared" si="234"/>
        <v>0</v>
      </c>
      <c r="M1492" s="79"/>
      <c r="N1492" s="59" t="str">
        <f t="shared" si="233"/>
        <v/>
      </c>
      <c r="O1492" s="190" t="str">
        <f t="shared" si="235"/>
        <v>Nợ HP</v>
      </c>
      <c r="P1492" s="62" t="str">
        <f t="shared" si="236"/>
        <v>Nợ HP</v>
      </c>
      <c r="Q1492" s="58">
        <f t="shared" si="240"/>
        <v>1490</v>
      </c>
      <c r="R1492" s="228" t="str">
        <f t="shared" si="237"/>
        <v>Nợ HP</v>
      </c>
    </row>
    <row r="1493" spans="1:18" ht="24.75" customHeight="1">
      <c r="A1493" s="54">
        <f t="shared" si="238"/>
        <v>1491</v>
      </c>
      <c r="B1493" s="16" t="str">
        <f t="shared" si="241"/>
        <v>1459</v>
      </c>
      <c r="C1493" s="54">
        <f t="shared" si="239"/>
        <v>1459</v>
      </c>
      <c r="D1493" s="11"/>
      <c r="E1493" s="12"/>
      <c r="F1493" s="13"/>
      <c r="G1493" s="14"/>
      <c r="H1493" s="70"/>
      <c r="I1493" s="71"/>
      <c r="J1493" s="72"/>
      <c r="K1493" s="73" t="str">
        <f t="shared" si="232"/>
        <v/>
      </c>
      <c r="L1493" s="74">
        <f t="shared" si="234"/>
        <v>0</v>
      </c>
      <c r="M1493" s="79"/>
      <c r="N1493" s="59" t="str">
        <f t="shared" si="233"/>
        <v/>
      </c>
      <c r="O1493" s="190" t="str">
        <f t="shared" si="235"/>
        <v>Nợ HP</v>
      </c>
      <c r="P1493" s="62" t="str">
        <f t="shared" si="236"/>
        <v>Nợ HP</v>
      </c>
      <c r="Q1493" s="58">
        <f t="shared" si="240"/>
        <v>1491</v>
      </c>
      <c r="R1493" s="228" t="str">
        <f t="shared" si="237"/>
        <v>Nợ HP</v>
      </c>
    </row>
    <row r="1494" spans="1:18" ht="24.75" customHeight="1">
      <c r="A1494" s="54">
        <f t="shared" si="238"/>
        <v>1492</v>
      </c>
      <c r="B1494" s="16" t="str">
        <f t="shared" si="241"/>
        <v>1460</v>
      </c>
      <c r="C1494" s="54">
        <f t="shared" si="239"/>
        <v>1460</v>
      </c>
      <c r="D1494" s="11"/>
      <c r="E1494" s="12"/>
      <c r="F1494" s="13"/>
      <c r="G1494" s="14"/>
      <c r="H1494" s="70"/>
      <c r="I1494" s="71"/>
      <c r="J1494" s="72"/>
      <c r="K1494" s="73" t="str">
        <f t="shared" si="232"/>
        <v/>
      </c>
      <c r="L1494" s="74">
        <f t="shared" si="234"/>
        <v>0</v>
      </c>
      <c r="M1494" s="79"/>
      <c r="N1494" s="59" t="str">
        <f t="shared" si="233"/>
        <v/>
      </c>
      <c r="O1494" s="190" t="str">
        <f t="shared" si="235"/>
        <v>Nợ HP</v>
      </c>
      <c r="P1494" s="62" t="str">
        <f t="shared" si="236"/>
        <v>Nợ HP</v>
      </c>
      <c r="Q1494" s="58">
        <f t="shared" si="240"/>
        <v>1492</v>
      </c>
      <c r="R1494" s="228" t="str">
        <f t="shared" si="237"/>
        <v>Nợ HP</v>
      </c>
    </row>
    <row r="1495" spans="1:18" ht="24.75" customHeight="1">
      <c r="A1495" s="54">
        <f t="shared" si="238"/>
        <v>1493</v>
      </c>
      <c r="B1495" s="16" t="str">
        <f t="shared" si="241"/>
        <v>1461</v>
      </c>
      <c r="C1495" s="54">
        <f t="shared" si="239"/>
        <v>1461</v>
      </c>
      <c r="D1495" s="11"/>
      <c r="E1495" s="12"/>
      <c r="F1495" s="13"/>
      <c r="G1495" s="14"/>
      <c r="H1495" s="70"/>
      <c r="I1495" s="71"/>
      <c r="J1495" s="72"/>
      <c r="K1495" s="73" t="str">
        <f t="shared" si="232"/>
        <v/>
      </c>
      <c r="L1495" s="74">
        <f t="shared" si="234"/>
        <v>0</v>
      </c>
      <c r="M1495" s="79"/>
      <c r="N1495" s="59" t="str">
        <f t="shared" si="233"/>
        <v/>
      </c>
      <c r="O1495" s="190" t="str">
        <f t="shared" si="235"/>
        <v>Nợ HP</v>
      </c>
      <c r="P1495" s="62" t="str">
        <f t="shared" si="236"/>
        <v>Nợ HP</v>
      </c>
      <c r="Q1495" s="58">
        <f t="shared" si="240"/>
        <v>1493</v>
      </c>
      <c r="R1495" s="228" t="str">
        <f t="shared" si="237"/>
        <v>Nợ HP</v>
      </c>
    </row>
    <row r="1496" spans="1:18" ht="24.75" customHeight="1">
      <c r="A1496" s="54">
        <f t="shared" si="238"/>
        <v>1494</v>
      </c>
      <c r="B1496" s="16" t="str">
        <f t="shared" si="241"/>
        <v>1462</v>
      </c>
      <c r="C1496" s="54">
        <f t="shared" si="239"/>
        <v>1462</v>
      </c>
      <c r="D1496" s="11"/>
      <c r="E1496" s="12"/>
      <c r="F1496" s="13"/>
      <c r="G1496" s="14"/>
      <c r="H1496" s="70"/>
      <c r="I1496" s="71"/>
      <c r="J1496" s="72"/>
      <c r="K1496" s="73" t="str">
        <f t="shared" si="232"/>
        <v/>
      </c>
      <c r="L1496" s="74">
        <f t="shared" si="234"/>
        <v>0</v>
      </c>
      <c r="M1496" s="79"/>
      <c r="N1496" s="59" t="str">
        <f t="shared" si="233"/>
        <v/>
      </c>
      <c r="O1496" s="190" t="str">
        <f t="shared" si="235"/>
        <v>Nợ HP</v>
      </c>
      <c r="P1496" s="62" t="str">
        <f t="shared" si="236"/>
        <v>Nợ HP</v>
      </c>
      <c r="Q1496" s="58">
        <f t="shared" si="240"/>
        <v>1494</v>
      </c>
      <c r="R1496" s="228" t="str">
        <f t="shared" si="237"/>
        <v>Nợ HP</v>
      </c>
    </row>
    <row r="1497" spans="1:18" ht="24.75" customHeight="1">
      <c r="A1497" s="54">
        <f t="shared" si="238"/>
        <v>1495</v>
      </c>
      <c r="B1497" s="16" t="str">
        <f t="shared" si="241"/>
        <v>1463</v>
      </c>
      <c r="C1497" s="54">
        <f t="shared" si="239"/>
        <v>1463</v>
      </c>
      <c r="D1497" s="11"/>
      <c r="E1497" s="12"/>
      <c r="F1497" s="13"/>
      <c r="G1497" s="14"/>
      <c r="H1497" s="70"/>
      <c r="I1497" s="71"/>
      <c r="J1497" s="72"/>
      <c r="K1497" s="73" t="str">
        <f t="shared" ref="K1497:K1560" si="242">I1497&amp;J1497</f>
        <v/>
      </c>
      <c r="L1497" s="74">
        <f t="shared" si="234"/>
        <v>0</v>
      </c>
      <c r="M1497" s="79"/>
      <c r="N1497" s="59" t="str">
        <f t="shared" ref="N1497:N1560" si="243">IF(M1497&lt;&gt;0,"Học Ghép","")</f>
        <v/>
      </c>
      <c r="O1497" s="190" t="str">
        <f t="shared" si="235"/>
        <v>Nợ HP</v>
      </c>
      <c r="P1497" s="62" t="str">
        <f t="shared" si="236"/>
        <v>Nợ HP</v>
      </c>
      <c r="Q1497" s="58">
        <f t="shared" si="240"/>
        <v>1495</v>
      </c>
      <c r="R1497" s="228" t="str">
        <f t="shared" si="237"/>
        <v>Nợ HP</v>
      </c>
    </row>
    <row r="1498" spans="1:18" ht="24.75" customHeight="1">
      <c r="A1498" s="54">
        <f t="shared" si="238"/>
        <v>1496</v>
      </c>
      <c r="B1498" s="16" t="str">
        <f t="shared" si="241"/>
        <v>1464</v>
      </c>
      <c r="C1498" s="54">
        <f t="shared" si="239"/>
        <v>1464</v>
      </c>
      <c r="D1498" s="11"/>
      <c r="E1498" s="12"/>
      <c r="F1498" s="13"/>
      <c r="G1498" s="14"/>
      <c r="H1498" s="70"/>
      <c r="I1498" s="71"/>
      <c r="J1498" s="72"/>
      <c r="K1498" s="73" t="str">
        <f t="shared" si="242"/>
        <v/>
      </c>
      <c r="L1498" s="74">
        <f t="shared" si="234"/>
        <v>0</v>
      </c>
      <c r="M1498" s="79"/>
      <c r="N1498" s="59" t="str">
        <f t="shared" si="243"/>
        <v/>
      </c>
      <c r="O1498" s="190" t="str">
        <f t="shared" si="235"/>
        <v>Nợ HP</v>
      </c>
      <c r="P1498" s="62" t="str">
        <f t="shared" si="236"/>
        <v>Nợ HP</v>
      </c>
      <c r="Q1498" s="58">
        <f t="shared" si="240"/>
        <v>1496</v>
      </c>
      <c r="R1498" s="228" t="str">
        <f t="shared" si="237"/>
        <v>Nợ HP</v>
      </c>
    </row>
    <row r="1499" spans="1:18" ht="24.75" customHeight="1">
      <c r="A1499" s="54">
        <f t="shared" si="238"/>
        <v>1497</v>
      </c>
      <c r="B1499" s="16" t="str">
        <f t="shared" si="241"/>
        <v>1465</v>
      </c>
      <c r="C1499" s="54">
        <f t="shared" si="239"/>
        <v>1465</v>
      </c>
      <c r="D1499" s="11"/>
      <c r="E1499" s="12"/>
      <c r="F1499" s="13"/>
      <c r="G1499" s="14"/>
      <c r="H1499" s="70"/>
      <c r="I1499" s="71"/>
      <c r="J1499" s="72"/>
      <c r="K1499" s="73" t="str">
        <f t="shared" si="242"/>
        <v/>
      </c>
      <c r="L1499" s="74">
        <f t="shared" si="234"/>
        <v>0</v>
      </c>
      <c r="M1499" s="79"/>
      <c r="N1499" s="59" t="str">
        <f t="shared" si="243"/>
        <v/>
      </c>
      <c r="O1499" s="190" t="str">
        <f t="shared" si="235"/>
        <v>Nợ HP</v>
      </c>
      <c r="P1499" s="62" t="str">
        <f t="shared" si="236"/>
        <v>Nợ HP</v>
      </c>
      <c r="Q1499" s="58">
        <f t="shared" si="240"/>
        <v>1497</v>
      </c>
      <c r="R1499" s="228" t="str">
        <f t="shared" si="237"/>
        <v>Nợ HP</v>
      </c>
    </row>
    <row r="1500" spans="1:18" ht="24.75" customHeight="1">
      <c r="A1500" s="54">
        <f t="shared" si="238"/>
        <v>1498</v>
      </c>
      <c r="B1500" s="16" t="str">
        <f t="shared" si="241"/>
        <v>1466</v>
      </c>
      <c r="C1500" s="54">
        <f t="shared" si="239"/>
        <v>1466</v>
      </c>
      <c r="D1500" s="11"/>
      <c r="E1500" s="12"/>
      <c r="F1500" s="13"/>
      <c r="G1500" s="14"/>
      <c r="H1500" s="70"/>
      <c r="I1500" s="71"/>
      <c r="J1500" s="72"/>
      <c r="K1500" s="73" t="str">
        <f t="shared" si="242"/>
        <v/>
      </c>
      <c r="L1500" s="74">
        <f t="shared" si="234"/>
        <v>0</v>
      </c>
      <c r="M1500" s="79"/>
      <c r="N1500" s="59" t="str">
        <f t="shared" si="243"/>
        <v/>
      </c>
      <c r="O1500" s="190" t="str">
        <f t="shared" si="235"/>
        <v>Nợ HP</v>
      </c>
      <c r="P1500" s="62" t="str">
        <f t="shared" si="236"/>
        <v>Nợ HP</v>
      </c>
      <c r="Q1500" s="58">
        <f t="shared" si="240"/>
        <v>1498</v>
      </c>
      <c r="R1500" s="228" t="str">
        <f t="shared" si="237"/>
        <v>Nợ HP</v>
      </c>
    </row>
    <row r="1501" spans="1:18" ht="24.75" customHeight="1">
      <c r="A1501" s="54">
        <f t="shared" si="238"/>
        <v>1499</v>
      </c>
      <c r="B1501" s="16" t="str">
        <f t="shared" si="241"/>
        <v>1467</v>
      </c>
      <c r="C1501" s="54">
        <f t="shared" si="239"/>
        <v>1467</v>
      </c>
      <c r="D1501" s="11"/>
      <c r="E1501" s="12"/>
      <c r="F1501" s="13"/>
      <c r="G1501" s="14"/>
      <c r="H1501" s="70"/>
      <c r="I1501" s="71"/>
      <c r="J1501" s="72"/>
      <c r="K1501" s="73" t="str">
        <f t="shared" si="242"/>
        <v/>
      </c>
      <c r="L1501" s="74">
        <f t="shared" si="234"/>
        <v>0</v>
      </c>
      <c r="M1501" s="79"/>
      <c r="N1501" s="59" t="str">
        <f t="shared" si="243"/>
        <v/>
      </c>
      <c r="O1501" s="190" t="str">
        <f t="shared" si="235"/>
        <v>Nợ HP</v>
      </c>
      <c r="P1501" s="62" t="str">
        <f t="shared" si="236"/>
        <v>Nợ HP</v>
      </c>
      <c r="Q1501" s="58">
        <f t="shared" si="240"/>
        <v>1499</v>
      </c>
      <c r="R1501" s="228" t="str">
        <f t="shared" si="237"/>
        <v>Nợ HP</v>
      </c>
    </row>
    <row r="1502" spans="1:18" ht="24.75" customHeight="1">
      <c r="A1502" s="54">
        <f t="shared" si="238"/>
        <v>1500</v>
      </c>
      <c r="B1502" s="16" t="str">
        <f t="shared" si="241"/>
        <v>1468</v>
      </c>
      <c r="C1502" s="54">
        <f t="shared" si="239"/>
        <v>1468</v>
      </c>
      <c r="D1502" s="11"/>
      <c r="E1502" s="12"/>
      <c r="F1502" s="13"/>
      <c r="G1502" s="14"/>
      <c r="H1502" s="70"/>
      <c r="I1502" s="71"/>
      <c r="J1502" s="72"/>
      <c r="K1502" s="73" t="str">
        <f t="shared" si="242"/>
        <v/>
      </c>
      <c r="L1502" s="74">
        <f t="shared" si="234"/>
        <v>0</v>
      </c>
      <c r="M1502" s="79"/>
      <c r="N1502" s="59" t="str">
        <f t="shared" si="243"/>
        <v/>
      </c>
      <c r="O1502" s="190" t="str">
        <f t="shared" si="235"/>
        <v>Nợ HP</v>
      </c>
      <c r="P1502" s="62" t="str">
        <f t="shared" si="236"/>
        <v>Nợ HP</v>
      </c>
      <c r="Q1502" s="58">
        <f t="shared" si="240"/>
        <v>1500</v>
      </c>
      <c r="R1502" s="228" t="str">
        <f t="shared" si="237"/>
        <v>Nợ HP</v>
      </c>
    </row>
    <row r="1503" spans="1:18" ht="24.75" customHeight="1">
      <c r="A1503" s="54">
        <f t="shared" si="238"/>
        <v>1501</v>
      </c>
      <c r="B1503" s="16" t="str">
        <f t="shared" si="241"/>
        <v>1469</v>
      </c>
      <c r="C1503" s="54">
        <f t="shared" si="239"/>
        <v>1469</v>
      </c>
      <c r="D1503" s="11"/>
      <c r="E1503" s="12"/>
      <c r="F1503" s="13"/>
      <c r="G1503" s="14"/>
      <c r="H1503" s="70"/>
      <c r="I1503" s="71"/>
      <c r="J1503" s="72"/>
      <c r="K1503" s="73" t="str">
        <f t="shared" si="242"/>
        <v/>
      </c>
      <c r="L1503" s="74">
        <f t="shared" si="234"/>
        <v>0</v>
      </c>
      <c r="M1503" s="79"/>
      <c r="N1503" s="59" t="str">
        <f t="shared" si="243"/>
        <v/>
      </c>
      <c r="O1503" s="190" t="str">
        <f t="shared" si="235"/>
        <v>Nợ HP</v>
      </c>
      <c r="P1503" s="62" t="str">
        <f t="shared" si="236"/>
        <v>Nợ HP</v>
      </c>
      <c r="Q1503" s="58">
        <f t="shared" si="240"/>
        <v>1501</v>
      </c>
      <c r="R1503" s="228" t="str">
        <f t="shared" si="237"/>
        <v>Nợ HP</v>
      </c>
    </row>
    <row r="1504" spans="1:18" ht="24.75" customHeight="1">
      <c r="A1504" s="54">
        <f t="shared" si="238"/>
        <v>1502</v>
      </c>
      <c r="B1504" s="16" t="str">
        <f t="shared" si="241"/>
        <v>1470</v>
      </c>
      <c r="C1504" s="54">
        <f t="shared" si="239"/>
        <v>1470</v>
      </c>
      <c r="D1504" s="11"/>
      <c r="E1504" s="12"/>
      <c r="F1504" s="13"/>
      <c r="G1504" s="14"/>
      <c r="H1504" s="70"/>
      <c r="I1504" s="71"/>
      <c r="J1504" s="72"/>
      <c r="K1504" s="73" t="str">
        <f t="shared" si="242"/>
        <v/>
      </c>
      <c r="L1504" s="74">
        <f t="shared" si="234"/>
        <v>0</v>
      </c>
      <c r="M1504" s="79"/>
      <c r="N1504" s="59" t="str">
        <f t="shared" si="243"/>
        <v/>
      </c>
      <c r="O1504" s="190" t="str">
        <f t="shared" si="235"/>
        <v>Nợ HP</v>
      </c>
      <c r="P1504" s="62" t="str">
        <f t="shared" si="236"/>
        <v>Nợ HP</v>
      </c>
      <c r="Q1504" s="58">
        <f t="shared" si="240"/>
        <v>1502</v>
      </c>
      <c r="R1504" s="228" t="str">
        <f t="shared" si="237"/>
        <v>Nợ HP</v>
      </c>
    </row>
    <row r="1505" spans="1:18" ht="24.75" customHeight="1">
      <c r="A1505" s="54">
        <f t="shared" si="238"/>
        <v>1503</v>
      </c>
      <c r="B1505" s="16" t="str">
        <f t="shared" si="241"/>
        <v>1471</v>
      </c>
      <c r="C1505" s="54">
        <f t="shared" si="239"/>
        <v>1471</v>
      </c>
      <c r="D1505" s="11"/>
      <c r="E1505" s="12"/>
      <c r="F1505" s="13"/>
      <c r="G1505" s="14"/>
      <c r="H1505" s="70"/>
      <c r="I1505" s="71"/>
      <c r="J1505" s="72"/>
      <c r="K1505" s="73" t="str">
        <f t="shared" si="242"/>
        <v/>
      </c>
      <c r="L1505" s="74">
        <f t="shared" si="234"/>
        <v>0</v>
      </c>
      <c r="M1505" s="79"/>
      <c r="N1505" s="59" t="str">
        <f t="shared" si="243"/>
        <v/>
      </c>
      <c r="O1505" s="190" t="str">
        <f t="shared" si="235"/>
        <v>Nợ HP</v>
      </c>
      <c r="P1505" s="62" t="str">
        <f t="shared" si="236"/>
        <v>Nợ HP</v>
      </c>
      <c r="Q1505" s="58">
        <f t="shared" si="240"/>
        <v>1503</v>
      </c>
      <c r="R1505" s="228" t="str">
        <f t="shared" si="237"/>
        <v>Nợ HP</v>
      </c>
    </row>
    <row r="1506" spans="1:18" ht="24.75" customHeight="1">
      <c r="A1506" s="54">
        <f t="shared" si="238"/>
        <v>1504</v>
      </c>
      <c r="B1506" s="16" t="str">
        <f t="shared" si="241"/>
        <v>1472</v>
      </c>
      <c r="C1506" s="54">
        <f t="shared" si="239"/>
        <v>1472</v>
      </c>
      <c r="D1506" s="11"/>
      <c r="E1506" s="12"/>
      <c r="F1506" s="13"/>
      <c r="G1506" s="14"/>
      <c r="H1506" s="70"/>
      <c r="I1506" s="71"/>
      <c r="J1506" s="72"/>
      <c r="K1506" s="73" t="str">
        <f t="shared" si="242"/>
        <v/>
      </c>
      <c r="L1506" s="74">
        <f t="shared" si="234"/>
        <v>0</v>
      </c>
      <c r="M1506" s="79"/>
      <c r="N1506" s="59" t="str">
        <f t="shared" si="243"/>
        <v/>
      </c>
      <c r="O1506" s="190" t="str">
        <f t="shared" si="235"/>
        <v>Nợ HP</v>
      </c>
      <c r="P1506" s="62" t="str">
        <f t="shared" si="236"/>
        <v>Nợ HP</v>
      </c>
      <c r="Q1506" s="58">
        <f t="shared" si="240"/>
        <v>1504</v>
      </c>
      <c r="R1506" s="228" t="str">
        <f t="shared" si="237"/>
        <v>Nợ HP</v>
      </c>
    </row>
    <row r="1507" spans="1:18" ht="24.75" customHeight="1">
      <c r="A1507" s="54">
        <f t="shared" si="238"/>
        <v>1505</v>
      </c>
      <c r="B1507" s="16" t="str">
        <f t="shared" si="241"/>
        <v>1473</v>
      </c>
      <c r="C1507" s="54">
        <f t="shared" si="239"/>
        <v>1473</v>
      </c>
      <c r="D1507" s="11"/>
      <c r="E1507" s="12"/>
      <c r="F1507" s="13"/>
      <c r="G1507" s="14"/>
      <c r="H1507" s="70"/>
      <c r="I1507" s="71"/>
      <c r="J1507" s="72"/>
      <c r="K1507" s="73" t="str">
        <f t="shared" si="242"/>
        <v/>
      </c>
      <c r="L1507" s="74">
        <f t="shared" si="234"/>
        <v>0</v>
      </c>
      <c r="M1507" s="79"/>
      <c r="N1507" s="59" t="str">
        <f t="shared" si="243"/>
        <v/>
      </c>
      <c r="O1507" s="190" t="str">
        <f t="shared" si="235"/>
        <v>Nợ HP</v>
      </c>
      <c r="P1507" s="62" t="str">
        <f t="shared" si="236"/>
        <v>Nợ HP</v>
      </c>
      <c r="Q1507" s="58">
        <f t="shared" si="240"/>
        <v>1505</v>
      </c>
      <c r="R1507" s="228" t="str">
        <f t="shared" si="237"/>
        <v>Nợ HP</v>
      </c>
    </row>
    <row r="1508" spans="1:18" ht="24.75" customHeight="1">
      <c r="A1508" s="54">
        <f t="shared" si="238"/>
        <v>1506</v>
      </c>
      <c r="B1508" s="16" t="str">
        <f t="shared" si="241"/>
        <v>1474</v>
      </c>
      <c r="C1508" s="54">
        <f t="shared" si="239"/>
        <v>1474</v>
      </c>
      <c r="D1508" s="11"/>
      <c r="E1508" s="12"/>
      <c r="F1508" s="13"/>
      <c r="G1508" s="14"/>
      <c r="H1508" s="70"/>
      <c r="I1508" s="71"/>
      <c r="J1508" s="72"/>
      <c r="K1508" s="73" t="str">
        <f t="shared" si="242"/>
        <v/>
      </c>
      <c r="L1508" s="74">
        <f t="shared" si="234"/>
        <v>0</v>
      </c>
      <c r="M1508" s="79"/>
      <c r="N1508" s="59" t="str">
        <f t="shared" si="243"/>
        <v/>
      </c>
      <c r="O1508" s="190" t="str">
        <f t="shared" si="235"/>
        <v>Nợ HP</v>
      </c>
      <c r="P1508" s="62" t="str">
        <f t="shared" si="236"/>
        <v>Nợ HP</v>
      </c>
      <c r="Q1508" s="58">
        <f t="shared" si="240"/>
        <v>1506</v>
      </c>
      <c r="R1508" s="228" t="str">
        <f t="shared" si="237"/>
        <v>Nợ HP</v>
      </c>
    </row>
    <row r="1509" spans="1:18" ht="24.75" customHeight="1">
      <c r="A1509" s="54">
        <f t="shared" si="238"/>
        <v>1507</v>
      </c>
      <c r="B1509" s="16" t="str">
        <f t="shared" si="241"/>
        <v>1475</v>
      </c>
      <c r="C1509" s="54">
        <f t="shared" si="239"/>
        <v>1475</v>
      </c>
      <c r="D1509" s="11"/>
      <c r="E1509" s="12"/>
      <c r="F1509" s="13"/>
      <c r="G1509" s="14"/>
      <c r="H1509" s="70"/>
      <c r="I1509" s="71"/>
      <c r="J1509" s="72"/>
      <c r="K1509" s="73" t="str">
        <f t="shared" si="242"/>
        <v/>
      </c>
      <c r="L1509" s="74">
        <f t="shared" si="234"/>
        <v>0</v>
      </c>
      <c r="M1509" s="79"/>
      <c r="N1509" s="59" t="str">
        <f t="shared" si="243"/>
        <v/>
      </c>
      <c r="O1509" s="190" t="str">
        <f t="shared" si="235"/>
        <v>Nợ HP</v>
      </c>
      <c r="P1509" s="62" t="str">
        <f t="shared" si="236"/>
        <v>Nợ HP</v>
      </c>
      <c r="Q1509" s="58">
        <f t="shared" si="240"/>
        <v>1507</v>
      </c>
      <c r="R1509" s="228" t="str">
        <f t="shared" si="237"/>
        <v>Nợ HP</v>
      </c>
    </row>
    <row r="1510" spans="1:18" ht="24.75" customHeight="1">
      <c r="A1510" s="54">
        <f t="shared" si="238"/>
        <v>1508</v>
      </c>
      <c r="B1510" s="16" t="str">
        <f t="shared" si="241"/>
        <v>1476</v>
      </c>
      <c r="C1510" s="54">
        <f t="shared" si="239"/>
        <v>1476</v>
      </c>
      <c r="D1510" s="11"/>
      <c r="E1510" s="12"/>
      <c r="F1510" s="13"/>
      <c r="G1510" s="14"/>
      <c r="H1510" s="70"/>
      <c r="I1510" s="71"/>
      <c r="J1510" s="72"/>
      <c r="K1510" s="73" t="str">
        <f t="shared" si="242"/>
        <v/>
      </c>
      <c r="L1510" s="74">
        <f t="shared" si="234"/>
        <v>0</v>
      </c>
      <c r="M1510" s="79"/>
      <c r="N1510" s="59" t="str">
        <f t="shared" si="243"/>
        <v/>
      </c>
      <c r="O1510" s="190" t="str">
        <f t="shared" si="235"/>
        <v>Nợ HP</v>
      </c>
      <c r="P1510" s="62" t="str">
        <f t="shared" si="236"/>
        <v>Nợ HP</v>
      </c>
      <c r="Q1510" s="58">
        <f t="shared" si="240"/>
        <v>1508</v>
      </c>
      <c r="R1510" s="228" t="str">
        <f t="shared" si="237"/>
        <v>Nợ HP</v>
      </c>
    </row>
    <row r="1511" spans="1:18" ht="24.75" customHeight="1">
      <c r="A1511" s="54">
        <f t="shared" si="238"/>
        <v>1509</v>
      </c>
      <c r="B1511" s="16" t="str">
        <f t="shared" si="241"/>
        <v>1477</v>
      </c>
      <c r="C1511" s="54">
        <f t="shared" si="239"/>
        <v>1477</v>
      </c>
      <c r="D1511" s="11"/>
      <c r="E1511" s="12"/>
      <c r="F1511" s="13"/>
      <c r="G1511" s="14"/>
      <c r="H1511" s="70"/>
      <c r="I1511" s="71"/>
      <c r="J1511" s="72"/>
      <c r="K1511" s="73" t="str">
        <f t="shared" si="242"/>
        <v/>
      </c>
      <c r="L1511" s="74">
        <f t="shared" si="234"/>
        <v>0</v>
      </c>
      <c r="M1511" s="79"/>
      <c r="N1511" s="59" t="str">
        <f t="shared" si="243"/>
        <v/>
      </c>
      <c r="O1511" s="190" t="str">
        <f t="shared" si="235"/>
        <v>Nợ HP</v>
      </c>
      <c r="P1511" s="62" t="str">
        <f t="shared" si="236"/>
        <v>Nợ HP</v>
      </c>
      <c r="Q1511" s="58">
        <f t="shared" si="240"/>
        <v>1509</v>
      </c>
      <c r="R1511" s="228" t="str">
        <f t="shared" si="237"/>
        <v>Nợ HP</v>
      </c>
    </row>
    <row r="1512" spans="1:18" ht="24.75" customHeight="1">
      <c r="A1512" s="54">
        <f t="shared" si="238"/>
        <v>1510</v>
      </c>
      <c r="B1512" s="16" t="str">
        <f t="shared" si="241"/>
        <v>1478</v>
      </c>
      <c r="C1512" s="54">
        <f t="shared" si="239"/>
        <v>1478</v>
      </c>
      <c r="D1512" s="11"/>
      <c r="E1512" s="12"/>
      <c r="F1512" s="13"/>
      <c r="G1512" s="14"/>
      <c r="H1512" s="70"/>
      <c r="I1512" s="71"/>
      <c r="J1512" s="72"/>
      <c r="K1512" s="73" t="str">
        <f t="shared" si="242"/>
        <v/>
      </c>
      <c r="L1512" s="74">
        <f t="shared" si="234"/>
        <v>0</v>
      </c>
      <c r="M1512" s="79"/>
      <c r="N1512" s="59" t="str">
        <f t="shared" si="243"/>
        <v/>
      </c>
      <c r="O1512" s="190" t="str">
        <f t="shared" si="235"/>
        <v>Nợ HP</v>
      </c>
      <c r="P1512" s="62" t="str">
        <f t="shared" si="236"/>
        <v>Nợ HP</v>
      </c>
      <c r="Q1512" s="58">
        <f t="shared" si="240"/>
        <v>1510</v>
      </c>
      <c r="R1512" s="228" t="str">
        <f t="shared" si="237"/>
        <v>Nợ HP</v>
      </c>
    </row>
    <row r="1513" spans="1:18" ht="24.75" customHeight="1">
      <c r="A1513" s="54">
        <f t="shared" si="238"/>
        <v>1511</v>
      </c>
      <c r="B1513" s="16" t="str">
        <f t="shared" si="241"/>
        <v>1479</v>
      </c>
      <c r="C1513" s="54">
        <f t="shared" si="239"/>
        <v>1479</v>
      </c>
      <c r="D1513" s="11"/>
      <c r="E1513" s="12"/>
      <c r="F1513" s="13"/>
      <c r="G1513" s="14"/>
      <c r="H1513" s="70"/>
      <c r="I1513" s="71"/>
      <c r="J1513" s="72"/>
      <c r="K1513" s="73" t="str">
        <f t="shared" si="242"/>
        <v/>
      </c>
      <c r="L1513" s="74">
        <f t="shared" si="234"/>
        <v>0</v>
      </c>
      <c r="M1513" s="79"/>
      <c r="N1513" s="59" t="str">
        <f t="shared" si="243"/>
        <v/>
      </c>
      <c r="O1513" s="190" t="str">
        <f t="shared" si="235"/>
        <v>Nợ HP</v>
      </c>
      <c r="P1513" s="62" t="str">
        <f t="shared" si="236"/>
        <v>Nợ HP</v>
      </c>
      <c r="Q1513" s="58">
        <f t="shared" si="240"/>
        <v>1511</v>
      </c>
      <c r="R1513" s="228" t="str">
        <f t="shared" si="237"/>
        <v>Nợ HP</v>
      </c>
    </row>
    <row r="1514" spans="1:18" ht="24.75" customHeight="1">
      <c r="A1514" s="54">
        <f t="shared" si="238"/>
        <v>1512</v>
      </c>
      <c r="B1514" s="16" t="str">
        <f t="shared" si="241"/>
        <v>1480</v>
      </c>
      <c r="C1514" s="54">
        <f t="shared" si="239"/>
        <v>1480</v>
      </c>
      <c r="D1514" s="11"/>
      <c r="E1514" s="12"/>
      <c r="F1514" s="13"/>
      <c r="G1514" s="14"/>
      <c r="H1514" s="70"/>
      <c r="I1514" s="71"/>
      <c r="J1514" s="72"/>
      <c r="K1514" s="73" t="str">
        <f t="shared" si="242"/>
        <v/>
      </c>
      <c r="L1514" s="74">
        <f t="shared" si="234"/>
        <v>0</v>
      </c>
      <c r="M1514" s="79"/>
      <c r="N1514" s="59" t="str">
        <f t="shared" si="243"/>
        <v/>
      </c>
      <c r="O1514" s="190" t="str">
        <f t="shared" si="235"/>
        <v>Nợ HP</v>
      </c>
      <c r="P1514" s="62" t="str">
        <f t="shared" si="236"/>
        <v>Nợ HP</v>
      </c>
      <c r="Q1514" s="58">
        <f t="shared" si="240"/>
        <v>1512</v>
      </c>
      <c r="R1514" s="228" t="str">
        <f t="shared" si="237"/>
        <v>Nợ HP</v>
      </c>
    </row>
    <row r="1515" spans="1:18" ht="24.75" customHeight="1">
      <c r="A1515" s="54">
        <f t="shared" si="238"/>
        <v>1513</v>
      </c>
      <c r="B1515" s="16" t="str">
        <f t="shared" si="241"/>
        <v>1481</v>
      </c>
      <c r="C1515" s="54">
        <f t="shared" si="239"/>
        <v>1481</v>
      </c>
      <c r="D1515" s="11"/>
      <c r="E1515" s="12"/>
      <c r="F1515" s="13"/>
      <c r="G1515" s="14"/>
      <c r="H1515" s="70"/>
      <c r="I1515" s="71"/>
      <c r="J1515" s="72"/>
      <c r="K1515" s="73" t="str">
        <f t="shared" si="242"/>
        <v/>
      </c>
      <c r="L1515" s="74">
        <f t="shared" si="234"/>
        <v>0</v>
      </c>
      <c r="M1515" s="79"/>
      <c r="N1515" s="59" t="str">
        <f t="shared" si="243"/>
        <v/>
      </c>
      <c r="O1515" s="190" t="str">
        <f t="shared" si="235"/>
        <v>Nợ HP</v>
      </c>
      <c r="P1515" s="62" t="str">
        <f t="shared" si="236"/>
        <v>Nợ HP</v>
      </c>
      <c r="Q1515" s="58">
        <f t="shared" si="240"/>
        <v>1513</v>
      </c>
      <c r="R1515" s="228" t="str">
        <f t="shared" si="237"/>
        <v>Nợ HP</v>
      </c>
    </row>
    <row r="1516" spans="1:18" ht="24.75" customHeight="1">
      <c r="A1516" s="54">
        <f t="shared" si="238"/>
        <v>1514</v>
      </c>
      <c r="B1516" s="16" t="str">
        <f t="shared" si="241"/>
        <v>1482</v>
      </c>
      <c r="C1516" s="54">
        <f t="shared" si="239"/>
        <v>1482</v>
      </c>
      <c r="D1516" s="11"/>
      <c r="E1516" s="12"/>
      <c r="F1516" s="13"/>
      <c r="G1516" s="14"/>
      <c r="H1516" s="70"/>
      <c r="I1516" s="71"/>
      <c r="J1516" s="72"/>
      <c r="K1516" s="73" t="str">
        <f t="shared" si="242"/>
        <v/>
      </c>
      <c r="L1516" s="74">
        <f t="shared" si="234"/>
        <v>0</v>
      </c>
      <c r="M1516" s="79"/>
      <c r="N1516" s="59" t="str">
        <f t="shared" si="243"/>
        <v/>
      </c>
      <c r="O1516" s="190" t="str">
        <f t="shared" si="235"/>
        <v>Nợ HP</v>
      </c>
      <c r="P1516" s="62" t="str">
        <f t="shared" si="236"/>
        <v>Nợ HP</v>
      </c>
      <c r="Q1516" s="58">
        <f t="shared" si="240"/>
        <v>1514</v>
      </c>
      <c r="R1516" s="228" t="str">
        <f t="shared" si="237"/>
        <v>Nợ HP</v>
      </c>
    </row>
    <row r="1517" spans="1:18" ht="24.75" customHeight="1">
      <c r="A1517" s="54">
        <f t="shared" si="238"/>
        <v>1515</v>
      </c>
      <c r="B1517" s="16" t="str">
        <f t="shared" si="241"/>
        <v>1483</v>
      </c>
      <c r="C1517" s="54">
        <f t="shared" si="239"/>
        <v>1483</v>
      </c>
      <c r="D1517" s="11"/>
      <c r="E1517" s="12"/>
      <c r="F1517" s="13"/>
      <c r="G1517" s="14"/>
      <c r="H1517" s="70"/>
      <c r="I1517" s="71"/>
      <c r="J1517" s="72"/>
      <c r="K1517" s="73" t="str">
        <f t="shared" si="242"/>
        <v/>
      </c>
      <c r="L1517" s="74">
        <f t="shared" si="234"/>
        <v>0</v>
      </c>
      <c r="M1517" s="79"/>
      <c r="N1517" s="59" t="str">
        <f t="shared" si="243"/>
        <v/>
      </c>
      <c r="O1517" s="190" t="str">
        <f t="shared" si="235"/>
        <v>Nợ HP</v>
      </c>
      <c r="P1517" s="62" t="str">
        <f t="shared" si="236"/>
        <v>Nợ HP</v>
      </c>
      <c r="Q1517" s="58">
        <f t="shared" si="240"/>
        <v>1515</v>
      </c>
      <c r="R1517" s="228" t="str">
        <f t="shared" si="237"/>
        <v>Nợ HP</v>
      </c>
    </row>
    <row r="1518" spans="1:18" ht="24.75" customHeight="1">
      <c r="A1518" s="54">
        <f t="shared" si="238"/>
        <v>1516</v>
      </c>
      <c r="B1518" s="16" t="str">
        <f t="shared" si="241"/>
        <v>1484</v>
      </c>
      <c r="C1518" s="54">
        <f t="shared" si="239"/>
        <v>1484</v>
      </c>
      <c r="D1518" s="11"/>
      <c r="E1518" s="12"/>
      <c r="F1518" s="13"/>
      <c r="G1518" s="14"/>
      <c r="H1518" s="70"/>
      <c r="I1518" s="71"/>
      <c r="J1518" s="72"/>
      <c r="K1518" s="73" t="str">
        <f t="shared" si="242"/>
        <v/>
      </c>
      <c r="L1518" s="74">
        <f t="shared" si="234"/>
        <v>0</v>
      </c>
      <c r="M1518" s="79"/>
      <c r="N1518" s="59" t="str">
        <f t="shared" si="243"/>
        <v/>
      </c>
      <c r="O1518" s="190" t="str">
        <f t="shared" si="235"/>
        <v>Nợ HP</v>
      </c>
      <c r="P1518" s="62" t="str">
        <f t="shared" si="236"/>
        <v>Nợ HP</v>
      </c>
      <c r="Q1518" s="58">
        <f t="shared" si="240"/>
        <v>1516</v>
      </c>
      <c r="R1518" s="228" t="str">
        <f t="shared" si="237"/>
        <v>Nợ HP</v>
      </c>
    </row>
    <row r="1519" spans="1:18" ht="24.75" customHeight="1">
      <c r="A1519" s="54">
        <f t="shared" si="238"/>
        <v>1517</v>
      </c>
      <c r="B1519" s="16" t="str">
        <f t="shared" si="241"/>
        <v>1485</v>
      </c>
      <c r="C1519" s="54">
        <f t="shared" si="239"/>
        <v>1485</v>
      </c>
      <c r="D1519" s="11"/>
      <c r="E1519" s="12"/>
      <c r="F1519" s="13"/>
      <c r="G1519" s="14"/>
      <c r="H1519" s="70"/>
      <c r="I1519" s="71"/>
      <c r="J1519" s="72"/>
      <c r="K1519" s="73" t="str">
        <f t="shared" si="242"/>
        <v/>
      </c>
      <c r="L1519" s="74">
        <f t="shared" si="234"/>
        <v>0</v>
      </c>
      <c r="M1519" s="79"/>
      <c r="N1519" s="59" t="str">
        <f t="shared" si="243"/>
        <v/>
      </c>
      <c r="O1519" s="190" t="str">
        <f t="shared" si="235"/>
        <v>Nợ HP</v>
      </c>
      <c r="P1519" s="62" t="str">
        <f t="shared" si="236"/>
        <v>Nợ HP</v>
      </c>
      <c r="Q1519" s="58">
        <f t="shared" si="240"/>
        <v>1517</v>
      </c>
      <c r="R1519" s="228" t="str">
        <f t="shared" si="237"/>
        <v>Nợ HP</v>
      </c>
    </row>
    <row r="1520" spans="1:18" ht="24.75" customHeight="1">
      <c r="A1520" s="54">
        <f t="shared" si="238"/>
        <v>1518</v>
      </c>
      <c r="B1520" s="16" t="str">
        <f t="shared" si="241"/>
        <v>1486</v>
      </c>
      <c r="C1520" s="54">
        <f t="shared" si="239"/>
        <v>1486</v>
      </c>
      <c r="D1520" s="11"/>
      <c r="E1520" s="12"/>
      <c r="F1520" s="13"/>
      <c r="G1520" s="14"/>
      <c r="H1520" s="70"/>
      <c r="I1520" s="71"/>
      <c r="J1520" s="72"/>
      <c r="K1520" s="73" t="str">
        <f t="shared" si="242"/>
        <v/>
      </c>
      <c r="L1520" s="74">
        <f t="shared" si="234"/>
        <v>0</v>
      </c>
      <c r="M1520" s="79"/>
      <c r="N1520" s="59" t="str">
        <f t="shared" si="243"/>
        <v/>
      </c>
      <c r="O1520" s="190" t="str">
        <f t="shared" si="235"/>
        <v>Nợ HP</v>
      </c>
      <c r="P1520" s="62" t="str">
        <f t="shared" si="236"/>
        <v>Nợ HP</v>
      </c>
      <c r="Q1520" s="58">
        <f t="shared" si="240"/>
        <v>1518</v>
      </c>
      <c r="R1520" s="228" t="str">
        <f t="shared" si="237"/>
        <v>Nợ HP</v>
      </c>
    </row>
    <row r="1521" spans="1:18" ht="24.75" customHeight="1">
      <c r="A1521" s="54">
        <f t="shared" si="238"/>
        <v>1519</v>
      </c>
      <c r="B1521" s="16" t="str">
        <f t="shared" si="241"/>
        <v>1487</v>
      </c>
      <c r="C1521" s="54">
        <f t="shared" si="239"/>
        <v>1487</v>
      </c>
      <c r="D1521" s="11"/>
      <c r="E1521" s="12"/>
      <c r="F1521" s="13"/>
      <c r="G1521" s="14"/>
      <c r="H1521" s="70"/>
      <c r="I1521" s="71"/>
      <c r="J1521" s="72"/>
      <c r="K1521" s="73" t="str">
        <f t="shared" si="242"/>
        <v/>
      </c>
      <c r="L1521" s="74">
        <f t="shared" si="234"/>
        <v>0</v>
      </c>
      <c r="M1521" s="79"/>
      <c r="N1521" s="59" t="str">
        <f t="shared" si="243"/>
        <v/>
      </c>
      <c r="O1521" s="190" t="str">
        <f t="shared" si="235"/>
        <v>Nợ HP</v>
      </c>
      <c r="P1521" s="62" t="str">
        <f t="shared" si="236"/>
        <v>Nợ HP</v>
      </c>
      <c r="Q1521" s="58">
        <f t="shared" si="240"/>
        <v>1519</v>
      </c>
      <c r="R1521" s="228" t="str">
        <f t="shared" si="237"/>
        <v>Nợ HP</v>
      </c>
    </row>
    <row r="1522" spans="1:18" ht="24.75" customHeight="1">
      <c r="A1522" s="54">
        <f t="shared" si="238"/>
        <v>1520</v>
      </c>
      <c r="B1522" s="16" t="str">
        <f t="shared" si="241"/>
        <v>1488</v>
      </c>
      <c r="C1522" s="54">
        <f t="shared" si="239"/>
        <v>1488</v>
      </c>
      <c r="D1522" s="11"/>
      <c r="E1522" s="12"/>
      <c r="F1522" s="13"/>
      <c r="G1522" s="14"/>
      <c r="H1522" s="70"/>
      <c r="I1522" s="71"/>
      <c r="J1522" s="72"/>
      <c r="K1522" s="73" t="str">
        <f t="shared" si="242"/>
        <v/>
      </c>
      <c r="L1522" s="74">
        <f t="shared" si="234"/>
        <v>0</v>
      </c>
      <c r="M1522" s="79"/>
      <c r="N1522" s="59" t="str">
        <f t="shared" si="243"/>
        <v/>
      </c>
      <c r="O1522" s="190" t="str">
        <f t="shared" si="235"/>
        <v>Nợ HP</v>
      </c>
      <c r="P1522" s="62" t="str">
        <f t="shared" si="236"/>
        <v>Nợ HP</v>
      </c>
      <c r="Q1522" s="58">
        <f t="shared" si="240"/>
        <v>1520</v>
      </c>
      <c r="R1522" s="228" t="str">
        <f t="shared" si="237"/>
        <v>Nợ HP</v>
      </c>
    </row>
    <row r="1523" spans="1:18" ht="24.75" customHeight="1">
      <c r="A1523" s="54">
        <f t="shared" si="238"/>
        <v>1521</v>
      </c>
      <c r="B1523" s="16" t="str">
        <f t="shared" si="241"/>
        <v>1489</v>
      </c>
      <c r="C1523" s="54">
        <f t="shared" si="239"/>
        <v>1489</v>
      </c>
      <c r="D1523" s="11"/>
      <c r="E1523" s="12"/>
      <c r="F1523" s="13"/>
      <c r="G1523" s="14"/>
      <c r="H1523" s="70"/>
      <c r="I1523" s="71"/>
      <c r="J1523" s="72"/>
      <c r="K1523" s="73" t="str">
        <f t="shared" si="242"/>
        <v/>
      </c>
      <c r="L1523" s="74">
        <f t="shared" si="234"/>
        <v>0</v>
      </c>
      <c r="M1523" s="79"/>
      <c r="N1523" s="59" t="str">
        <f t="shared" si="243"/>
        <v/>
      </c>
      <c r="O1523" s="190" t="str">
        <f t="shared" si="235"/>
        <v>Nợ HP</v>
      </c>
      <c r="P1523" s="62" t="str">
        <f t="shared" si="236"/>
        <v>Nợ HP</v>
      </c>
      <c r="Q1523" s="58">
        <f t="shared" si="240"/>
        <v>1521</v>
      </c>
      <c r="R1523" s="228" t="str">
        <f t="shared" si="237"/>
        <v>Nợ HP</v>
      </c>
    </row>
    <row r="1524" spans="1:18" ht="24.75" customHeight="1">
      <c r="A1524" s="54">
        <f t="shared" si="238"/>
        <v>1522</v>
      </c>
      <c r="B1524" s="16" t="str">
        <f t="shared" si="241"/>
        <v>1490</v>
      </c>
      <c r="C1524" s="54">
        <f t="shared" si="239"/>
        <v>1490</v>
      </c>
      <c r="D1524" s="11"/>
      <c r="E1524" s="12"/>
      <c r="F1524" s="13"/>
      <c r="G1524" s="14"/>
      <c r="H1524" s="70"/>
      <c r="I1524" s="71"/>
      <c r="J1524" s="72"/>
      <c r="K1524" s="73" t="str">
        <f t="shared" si="242"/>
        <v/>
      </c>
      <c r="L1524" s="74">
        <f t="shared" si="234"/>
        <v>0</v>
      </c>
      <c r="M1524" s="79"/>
      <c r="N1524" s="59" t="str">
        <f t="shared" si="243"/>
        <v/>
      </c>
      <c r="O1524" s="190" t="str">
        <f t="shared" si="235"/>
        <v>Nợ HP</v>
      </c>
      <c r="P1524" s="62" t="str">
        <f t="shared" si="236"/>
        <v>Nợ HP</v>
      </c>
      <c r="Q1524" s="58">
        <f t="shared" si="240"/>
        <v>1522</v>
      </c>
      <c r="R1524" s="228" t="str">
        <f t="shared" si="237"/>
        <v>Nợ HP</v>
      </c>
    </row>
    <row r="1525" spans="1:18" ht="24.75" customHeight="1">
      <c r="A1525" s="54">
        <f t="shared" si="238"/>
        <v>1523</v>
      </c>
      <c r="B1525" s="16" t="str">
        <f t="shared" si="241"/>
        <v>1491</v>
      </c>
      <c r="C1525" s="54">
        <f t="shared" si="239"/>
        <v>1491</v>
      </c>
      <c r="D1525" s="11"/>
      <c r="E1525" s="12"/>
      <c r="F1525" s="13"/>
      <c r="G1525" s="14"/>
      <c r="H1525" s="70"/>
      <c r="I1525" s="71"/>
      <c r="J1525" s="72"/>
      <c r="K1525" s="73" t="str">
        <f t="shared" si="242"/>
        <v/>
      </c>
      <c r="L1525" s="74">
        <f t="shared" si="234"/>
        <v>0</v>
      </c>
      <c r="M1525" s="79"/>
      <c r="N1525" s="59" t="str">
        <f t="shared" si="243"/>
        <v/>
      </c>
      <c r="O1525" s="190" t="str">
        <f t="shared" si="235"/>
        <v>Nợ HP</v>
      </c>
      <c r="P1525" s="62" t="str">
        <f t="shared" si="236"/>
        <v>Nợ HP</v>
      </c>
      <c r="Q1525" s="58">
        <f t="shared" si="240"/>
        <v>1523</v>
      </c>
      <c r="R1525" s="228" t="str">
        <f t="shared" si="237"/>
        <v>Nợ HP</v>
      </c>
    </row>
    <row r="1526" spans="1:18" ht="24.75" customHeight="1">
      <c r="A1526" s="54">
        <f t="shared" si="238"/>
        <v>1524</v>
      </c>
      <c r="B1526" s="16" t="str">
        <f t="shared" si="241"/>
        <v>1492</v>
      </c>
      <c r="C1526" s="54">
        <f t="shared" si="239"/>
        <v>1492</v>
      </c>
      <c r="D1526" s="11"/>
      <c r="E1526" s="12"/>
      <c r="F1526" s="13"/>
      <c r="G1526" s="14"/>
      <c r="H1526" s="70"/>
      <c r="I1526" s="71"/>
      <c r="J1526" s="72"/>
      <c r="K1526" s="73" t="str">
        <f t="shared" si="242"/>
        <v/>
      </c>
      <c r="L1526" s="74">
        <f t="shared" si="234"/>
        <v>0</v>
      </c>
      <c r="M1526" s="79"/>
      <c r="N1526" s="59" t="str">
        <f t="shared" si="243"/>
        <v/>
      </c>
      <c r="O1526" s="190" t="str">
        <f t="shared" si="235"/>
        <v>Nợ HP</v>
      </c>
      <c r="P1526" s="62" t="str">
        <f t="shared" si="236"/>
        <v>Nợ HP</v>
      </c>
      <c r="Q1526" s="58">
        <f t="shared" si="240"/>
        <v>1524</v>
      </c>
      <c r="R1526" s="228" t="str">
        <f t="shared" si="237"/>
        <v>Nợ HP</v>
      </c>
    </row>
    <row r="1527" spans="1:18" ht="24.75" customHeight="1">
      <c r="A1527" s="54">
        <f t="shared" si="238"/>
        <v>1525</v>
      </c>
      <c r="B1527" s="16" t="str">
        <f t="shared" si="241"/>
        <v>1493</v>
      </c>
      <c r="C1527" s="54">
        <f t="shared" si="239"/>
        <v>1493</v>
      </c>
      <c r="D1527" s="11"/>
      <c r="E1527" s="12"/>
      <c r="F1527" s="13"/>
      <c r="G1527" s="14"/>
      <c r="H1527" s="70"/>
      <c r="I1527" s="71"/>
      <c r="J1527" s="72"/>
      <c r="K1527" s="73" t="str">
        <f t="shared" si="242"/>
        <v/>
      </c>
      <c r="L1527" s="74">
        <f t="shared" si="234"/>
        <v>0</v>
      </c>
      <c r="M1527" s="79"/>
      <c r="N1527" s="59" t="str">
        <f t="shared" si="243"/>
        <v/>
      </c>
      <c r="O1527" s="190" t="str">
        <f t="shared" si="235"/>
        <v>Nợ HP</v>
      </c>
      <c r="P1527" s="62" t="str">
        <f t="shared" si="236"/>
        <v>Nợ HP</v>
      </c>
      <c r="Q1527" s="58">
        <f t="shared" si="240"/>
        <v>1525</v>
      </c>
      <c r="R1527" s="228" t="str">
        <f t="shared" si="237"/>
        <v>Nợ HP</v>
      </c>
    </row>
    <row r="1528" spans="1:18" ht="24.75" customHeight="1">
      <c r="A1528" s="54">
        <f t="shared" si="238"/>
        <v>1526</v>
      </c>
      <c r="B1528" s="16" t="str">
        <f t="shared" si="241"/>
        <v>1494</v>
      </c>
      <c r="C1528" s="54">
        <f t="shared" si="239"/>
        <v>1494</v>
      </c>
      <c r="D1528" s="11"/>
      <c r="E1528" s="12"/>
      <c r="F1528" s="13"/>
      <c r="G1528" s="14"/>
      <c r="H1528" s="70"/>
      <c r="I1528" s="71"/>
      <c r="J1528" s="72"/>
      <c r="K1528" s="73" t="str">
        <f t="shared" si="242"/>
        <v/>
      </c>
      <c r="L1528" s="74">
        <f t="shared" si="234"/>
        <v>0</v>
      </c>
      <c r="M1528" s="79"/>
      <c r="N1528" s="59" t="str">
        <f t="shared" si="243"/>
        <v/>
      </c>
      <c r="O1528" s="190" t="str">
        <f t="shared" si="235"/>
        <v>Nợ HP</v>
      </c>
      <c r="P1528" s="62" t="str">
        <f t="shared" si="236"/>
        <v>Nợ HP</v>
      </c>
      <c r="Q1528" s="58">
        <f t="shared" si="240"/>
        <v>1526</v>
      </c>
      <c r="R1528" s="228" t="str">
        <f t="shared" si="237"/>
        <v>Nợ HP</v>
      </c>
    </row>
    <row r="1529" spans="1:18" ht="24.75" customHeight="1">
      <c r="A1529" s="54">
        <f t="shared" si="238"/>
        <v>1527</v>
      </c>
      <c r="B1529" s="16" t="str">
        <f t="shared" si="241"/>
        <v>1495</v>
      </c>
      <c r="C1529" s="54">
        <f t="shared" si="239"/>
        <v>1495</v>
      </c>
      <c r="D1529" s="11"/>
      <c r="E1529" s="12"/>
      <c r="F1529" s="13"/>
      <c r="G1529" s="14"/>
      <c r="H1529" s="70"/>
      <c r="I1529" s="71"/>
      <c r="J1529" s="72"/>
      <c r="K1529" s="73" t="str">
        <f t="shared" si="242"/>
        <v/>
      </c>
      <c r="L1529" s="74">
        <f t="shared" si="234"/>
        <v>0</v>
      </c>
      <c r="M1529" s="79"/>
      <c r="N1529" s="59" t="str">
        <f t="shared" si="243"/>
        <v/>
      </c>
      <c r="O1529" s="190" t="str">
        <f t="shared" si="235"/>
        <v>Nợ HP</v>
      </c>
      <c r="P1529" s="62" t="str">
        <f t="shared" si="236"/>
        <v>Nợ HP</v>
      </c>
      <c r="Q1529" s="58">
        <f t="shared" si="240"/>
        <v>1527</v>
      </c>
      <c r="R1529" s="228" t="str">
        <f t="shared" si="237"/>
        <v>Nợ HP</v>
      </c>
    </row>
    <row r="1530" spans="1:18" ht="24.75" customHeight="1">
      <c r="A1530" s="54">
        <f t="shared" si="238"/>
        <v>1528</v>
      </c>
      <c r="B1530" s="16" t="str">
        <f t="shared" si="241"/>
        <v>1496</v>
      </c>
      <c r="C1530" s="54">
        <f t="shared" si="239"/>
        <v>1496</v>
      </c>
      <c r="D1530" s="11"/>
      <c r="E1530" s="12"/>
      <c r="F1530" s="13"/>
      <c r="G1530" s="14"/>
      <c r="H1530" s="70"/>
      <c r="I1530" s="71"/>
      <c r="J1530" s="72"/>
      <c r="K1530" s="73" t="str">
        <f t="shared" si="242"/>
        <v/>
      </c>
      <c r="L1530" s="74">
        <f t="shared" si="234"/>
        <v>0</v>
      </c>
      <c r="M1530" s="79"/>
      <c r="N1530" s="59" t="str">
        <f t="shared" si="243"/>
        <v/>
      </c>
      <c r="O1530" s="190" t="str">
        <f t="shared" si="235"/>
        <v>Nợ HP</v>
      </c>
      <c r="P1530" s="62" t="str">
        <f t="shared" si="236"/>
        <v>Nợ HP</v>
      </c>
      <c r="Q1530" s="58">
        <f t="shared" si="240"/>
        <v>1528</v>
      </c>
      <c r="R1530" s="228" t="str">
        <f t="shared" si="237"/>
        <v>Nợ HP</v>
      </c>
    </row>
    <row r="1531" spans="1:18" ht="24.75" customHeight="1">
      <c r="A1531" s="54">
        <f t="shared" si="238"/>
        <v>1529</v>
      </c>
      <c r="B1531" s="16" t="str">
        <f t="shared" si="241"/>
        <v>1497</v>
      </c>
      <c r="C1531" s="54">
        <f t="shared" si="239"/>
        <v>1497</v>
      </c>
      <c r="D1531" s="11"/>
      <c r="E1531" s="12"/>
      <c r="F1531" s="13"/>
      <c r="G1531" s="14"/>
      <c r="H1531" s="70"/>
      <c r="I1531" s="71"/>
      <c r="J1531" s="72"/>
      <c r="K1531" s="73" t="str">
        <f t="shared" si="242"/>
        <v/>
      </c>
      <c r="L1531" s="74">
        <f t="shared" si="234"/>
        <v>0</v>
      </c>
      <c r="M1531" s="79"/>
      <c r="N1531" s="59" t="str">
        <f t="shared" si="243"/>
        <v/>
      </c>
      <c r="O1531" s="190" t="str">
        <f t="shared" si="235"/>
        <v>Nợ HP</v>
      </c>
      <c r="P1531" s="62" t="str">
        <f t="shared" si="236"/>
        <v>Nợ HP</v>
      </c>
      <c r="Q1531" s="58">
        <f t="shared" si="240"/>
        <v>1529</v>
      </c>
      <c r="R1531" s="228" t="str">
        <f t="shared" si="237"/>
        <v>Nợ HP</v>
      </c>
    </row>
    <row r="1532" spans="1:18" ht="24.75" customHeight="1">
      <c r="A1532" s="54">
        <f t="shared" si="238"/>
        <v>1530</v>
      </c>
      <c r="B1532" s="16" t="str">
        <f t="shared" si="241"/>
        <v>1498</v>
      </c>
      <c r="C1532" s="54">
        <f t="shared" si="239"/>
        <v>1498</v>
      </c>
      <c r="D1532" s="11"/>
      <c r="E1532" s="12"/>
      <c r="F1532" s="13"/>
      <c r="G1532" s="14"/>
      <c r="H1532" s="70"/>
      <c r="I1532" s="71"/>
      <c r="J1532" s="72"/>
      <c r="K1532" s="73" t="str">
        <f t="shared" si="242"/>
        <v/>
      </c>
      <c r="L1532" s="74">
        <f t="shared" si="234"/>
        <v>0</v>
      </c>
      <c r="M1532" s="79"/>
      <c r="N1532" s="59" t="str">
        <f t="shared" si="243"/>
        <v/>
      </c>
      <c r="O1532" s="190" t="str">
        <f t="shared" si="235"/>
        <v>Nợ HP</v>
      </c>
      <c r="P1532" s="62" t="str">
        <f t="shared" si="236"/>
        <v>Nợ HP</v>
      </c>
      <c r="Q1532" s="58">
        <f t="shared" si="240"/>
        <v>1530</v>
      </c>
      <c r="R1532" s="228" t="str">
        <f t="shared" si="237"/>
        <v>Nợ HP</v>
      </c>
    </row>
    <row r="1533" spans="1:18" ht="24.75" customHeight="1">
      <c r="A1533" s="54">
        <f t="shared" si="238"/>
        <v>1531</v>
      </c>
      <c r="B1533" s="16" t="str">
        <f t="shared" si="241"/>
        <v>1499</v>
      </c>
      <c r="C1533" s="54">
        <f t="shared" si="239"/>
        <v>1499</v>
      </c>
      <c r="D1533" s="11"/>
      <c r="E1533" s="12"/>
      <c r="F1533" s="13"/>
      <c r="G1533" s="14"/>
      <c r="H1533" s="70"/>
      <c r="I1533" s="71"/>
      <c r="J1533" s="72"/>
      <c r="K1533" s="73" t="str">
        <f t="shared" si="242"/>
        <v/>
      </c>
      <c r="L1533" s="74">
        <f t="shared" si="234"/>
        <v>0</v>
      </c>
      <c r="M1533" s="79"/>
      <c r="N1533" s="59" t="str">
        <f t="shared" si="243"/>
        <v/>
      </c>
      <c r="O1533" s="190" t="str">
        <f t="shared" si="235"/>
        <v>Nợ HP</v>
      </c>
      <c r="P1533" s="62" t="str">
        <f t="shared" si="236"/>
        <v>Nợ HP</v>
      </c>
      <c r="Q1533" s="58">
        <f t="shared" si="240"/>
        <v>1531</v>
      </c>
      <c r="R1533" s="228" t="str">
        <f t="shared" si="237"/>
        <v>Nợ HP</v>
      </c>
    </row>
    <row r="1534" spans="1:18" ht="24.75" customHeight="1">
      <c r="A1534" s="54">
        <f t="shared" si="238"/>
        <v>1532</v>
      </c>
      <c r="B1534" s="16" t="str">
        <f t="shared" si="241"/>
        <v>1500</v>
      </c>
      <c r="C1534" s="54">
        <f t="shared" si="239"/>
        <v>1500</v>
      </c>
      <c r="D1534" s="11"/>
      <c r="E1534" s="12"/>
      <c r="F1534" s="13"/>
      <c r="G1534" s="14"/>
      <c r="H1534" s="70"/>
      <c r="I1534" s="71"/>
      <c r="J1534" s="72"/>
      <c r="K1534" s="73" t="str">
        <f t="shared" si="242"/>
        <v/>
      </c>
      <c r="L1534" s="74">
        <f t="shared" si="234"/>
        <v>0</v>
      </c>
      <c r="M1534" s="79"/>
      <c r="N1534" s="59" t="str">
        <f t="shared" si="243"/>
        <v/>
      </c>
      <c r="O1534" s="190" t="str">
        <f t="shared" si="235"/>
        <v>Nợ HP</v>
      </c>
      <c r="P1534" s="62" t="str">
        <f t="shared" si="236"/>
        <v>Nợ HP</v>
      </c>
      <c r="Q1534" s="58">
        <f t="shared" si="240"/>
        <v>1532</v>
      </c>
      <c r="R1534" s="228" t="str">
        <f t="shared" si="237"/>
        <v>Nợ HP</v>
      </c>
    </row>
    <row r="1535" spans="1:18" ht="24.75" customHeight="1">
      <c r="A1535" s="54">
        <f t="shared" si="238"/>
        <v>1533</v>
      </c>
      <c r="B1535" s="16" t="str">
        <f t="shared" si="241"/>
        <v>1501</v>
      </c>
      <c r="C1535" s="54">
        <f t="shared" si="239"/>
        <v>1501</v>
      </c>
      <c r="D1535" s="11"/>
      <c r="E1535" s="12"/>
      <c r="F1535" s="13"/>
      <c r="G1535" s="14"/>
      <c r="H1535" s="70"/>
      <c r="I1535" s="71"/>
      <c r="J1535" s="72"/>
      <c r="K1535" s="73" t="str">
        <f t="shared" si="242"/>
        <v/>
      </c>
      <c r="L1535" s="74">
        <f t="shared" si="234"/>
        <v>0</v>
      </c>
      <c r="M1535" s="79"/>
      <c r="N1535" s="59" t="str">
        <f t="shared" si="243"/>
        <v/>
      </c>
      <c r="O1535" s="190" t="str">
        <f t="shared" si="235"/>
        <v>Nợ HP</v>
      </c>
      <c r="P1535" s="62" t="str">
        <f t="shared" si="236"/>
        <v>Nợ HP</v>
      </c>
      <c r="Q1535" s="58">
        <f t="shared" si="240"/>
        <v>1533</v>
      </c>
      <c r="R1535" s="228" t="str">
        <f t="shared" si="237"/>
        <v>Nợ HP</v>
      </c>
    </row>
    <row r="1536" spans="1:18" ht="24.75" customHeight="1">
      <c r="A1536" s="54">
        <f t="shared" si="238"/>
        <v>1534</v>
      </c>
      <c r="B1536" s="16" t="str">
        <f t="shared" si="241"/>
        <v>1502</v>
      </c>
      <c r="C1536" s="54">
        <f t="shared" si="239"/>
        <v>1502</v>
      </c>
      <c r="D1536" s="11"/>
      <c r="E1536" s="12"/>
      <c r="F1536" s="13"/>
      <c r="G1536" s="14"/>
      <c r="H1536" s="70"/>
      <c r="I1536" s="71"/>
      <c r="J1536" s="72"/>
      <c r="K1536" s="73" t="str">
        <f t="shared" si="242"/>
        <v/>
      </c>
      <c r="L1536" s="74">
        <f t="shared" si="234"/>
        <v>0</v>
      </c>
      <c r="M1536" s="79"/>
      <c r="N1536" s="59" t="str">
        <f t="shared" si="243"/>
        <v/>
      </c>
      <c r="O1536" s="190" t="str">
        <f t="shared" si="235"/>
        <v>Nợ HP</v>
      </c>
      <c r="P1536" s="62" t="str">
        <f t="shared" si="236"/>
        <v>Nợ HP</v>
      </c>
      <c r="Q1536" s="58">
        <f t="shared" si="240"/>
        <v>1534</v>
      </c>
      <c r="R1536" s="228" t="str">
        <f t="shared" si="237"/>
        <v>Nợ HP</v>
      </c>
    </row>
    <row r="1537" spans="1:18" ht="24.75" customHeight="1">
      <c r="A1537" s="54">
        <f t="shared" si="238"/>
        <v>1535</v>
      </c>
      <c r="B1537" s="16" t="str">
        <f t="shared" si="241"/>
        <v>1503</v>
      </c>
      <c r="C1537" s="54">
        <f t="shared" si="239"/>
        <v>1503</v>
      </c>
      <c r="D1537" s="11"/>
      <c r="E1537" s="12"/>
      <c r="F1537" s="13"/>
      <c r="G1537" s="14"/>
      <c r="H1537" s="70"/>
      <c r="I1537" s="71"/>
      <c r="J1537" s="72"/>
      <c r="K1537" s="73" t="str">
        <f t="shared" si="242"/>
        <v/>
      </c>
      <c r="L1537" s="74">
        <f t="shared" si="234"/>
        <v>0</v>
      </c>
      <c r="M1537" s="79"/>
      <c r="N1537" s="59" t="str">
        <f t="shared" si="243"/>
        <v/>
      </c>
      <c r="O1537" s="190" t="str">
        <f t="shared" si="235"/>
        <v>Nợ HP</v>
      </c>
      <c r="P1537" s="62" t="str">
        <f t="shared" si="236"/>
        <v>Nợ HP</v>
      </c>
      <c r="Q1537" s="58">
        <f t="shared" si="240"/>
        <v>1535</v>
      </c>
      <c r="R1537" s="228" t="str">
        <f t="shared" si="237"/>
        <v>Nợ HP</v>
      </c>
    </row>
    <row r="1538" spans="1:18" ht="24.75" customHeight="1">
      <c r="A1538" s="54">
        <f t="shared" si="238"/>
        <v>1536</v>
      </c>
      <c r="B1538" s="16" t="str">
        <f t="shared" si="241"/>
        <v>1504</v>
      </c>
      <c r="C1538" s="54">
        <f t="shared" si="239"/>
        <v>1504</v>
      </c>
      <c r="D1538" s="11"/>
      <c r="E1538" s="12"/>
      <c r="F1538" s="13"/>
      <c r="G1538" s="14"/>
      <c r="H1538" s="70"/>
      <c r="I1538" s="71"/>
      <c r="J1538" s="72"/>
      <c r="K1538" s="73" t="str">
        <f t="shared" si="242"/>
        <v/>
      </c>
      <c r="L1538" s="74">
        <f t="shared" si="234"/>
        <v>0</v>
      </c>
      <c r="M1538" s="79"/>
      <c r="N1538" s="59" t="str">
        <f t="shared" si="243"/>
        <v/>
      </c>
      <c r="O1538" s="190" t="str">
        <f t="shared" si="235"/>
        <v>Nợ HP</v>
      </c>
      <c r="P1538" s="62" t="str">
        <f t="shared" si="236"/>
        <v>Nợ HP</v>
      </c>
      <c r="Q1538" s="58">
        <f t="shared" si="240"/>
        <v>1536</v>
      </c>
      <c r="R1538" s="228" t="str">
        <f t="shared" si="237"/>
        <v>Nợ HP</v>
      </c>
    </row>
    <row r="1539" spans="1:18" ht="24.75" customHeight="1">
      <c r="A1539" s="54">
        <f t="shared" si="238"/>
        <v>1537</v>
      </c>
      <c r="B1539" s="16" t="str">
        <f t="shared" si="241"/>
        <v>1505</v>
      </c>
      <c r="C1539" s="54">
        <f t="shared" si="239"/>
        <v>1505</v>
      </c>
      <c r="D1539" s="11"/>
      <c r="E1539" s="12"/>
      <c r="F1539" s="13"/>
      <c r="G1539" s="14"/>
      <c r="H1539" s="70"/>
      <c r="I1539" s="71"/>
      <c r="J1539" s="72"/>
      <c r="K1539" s="73" t="str">
        <f t="shared" si="242"/>
        <v/>
      </c>
      <c r="L1539" s="74">
        <f t="shared" ref="L1539:L1602" si="244">COUNTIF($D$3:$D$1049,D1539)</f>
        <v>0</v>
      </c>
      <c r="M1539" s="79"/>
      <c r="N1539" s="59" t="str">
        <f t="shared" si="243"/>
        <v/>
      </c>
      <c r="O1539" s="190" t="str">
        <f t="shared" si="235"/>
        <v>Nợ HP</v>
      </c>
      <c r="P1539" s="62" t="str">
        <f t="shared" si="236"/>
        <v>Nợ HP</v>
      </c>
      <c r="Q1539" s="58">
        <f t="shared" si="240"/>
        <v>1537</v>
      </c>
      <c r="R1539" s="228" t="str">
        <f t="shared" si="237"/>
        <v>Nợ HP</v>
      </c>
    </row>
    <row r="1540" spans="1:18" ht="24.75" customHeight="1">
      <c r="A1540" s="54">
        <f t="shared" si="238"/>
        <v>1538</v>
      </c>
      <c r="B1540" s="16" t="str">
        <f t="shared" si="241"/>
        <v>1506</v>
      </c>
      <c r="C1540" s="54">
        <f t="shared" si="239"/>
        <v>1506</v>
      </c>
      <c r="D1540" s="11"/>
      <c r="E1540" s="12"/>
      <c r="F1540" s="13"/>
      <c r="G1540" s="14"/>
      <c r="H1540" s="70"/>
      <c r="I1540" s="71"/>
      <c r="J1540" s="72"/>
      <c r="K1540" s="73" t="str">
        <f t="shared" si="242"/>
        <v/>
      </c>
      <c r="L1540" s="74">
        <f t="shared" si="244"/>
        <v>0</v>
      </c>
      <c r="M1540" s="79"/>
      <c r="N1540" s="59" t="str">
        <f t="shared" si="243"/>
        <v/>
      </c>
      <c r="O1540" s="190" t="str">
        <f t="shared" ref="O1540:O1603" si="245">R1540</f>
        <v>Nợ HP</v>
      </c>
      <c r="P1540" s="62" t="str">
        <f t="shared" ref="P1540:P1603" si="246">IF(M1540&lt;&gt;0,M1540,O1540)</f>
        <v>Nợ HP</v>
      </c>
      <c r="Q1540" s="58">
        <f t="shared" si="240"/>
        <v>1538</v>
      </c>
      <c r="R1540" s="228" t="str">
        <f t="shared" ref="R1540:R1603" si="247">IF(OR(ISNA(S1540),S1540=""),"Nợ HP","")</f>
        <v>Nợ HP</v>
      </c>
    </row>
    <row r="1541" spans="1:18" ht="24.75" customHeight="1">
      <c r="A1541" s="54">
        <f t="shared" ref="A1541:A1604" si="248">A1540+1</f>
        <v>1539</v>
      </c>
      <c r="B1541" s="16" t="str">
        <f t="shared" si="241"/>
        <v>1507</v>
      </c>
      <c r="C1541" s="54">
        <f t="shared" ref="C1541:C1604" si="249">IF(H1541&lt;&gt;H1540,1,C1540+1)</f>
        <v>1507</v>
      </c>
      <c r="D1541" s="11"/>
      <c r="E1541" s="12"/>
      <c r="F1541" s="13"/>
      <c r="G1541" s="14"/>
      <c r="H1541" s="70"/>
      <c r="I1541" s="71"/>
      <c r="J1541" s="72"/>
      <c r="K1541" s="73" t="str">
        <f t="shared" si="242"/>
        <v/>
      </c>
      <c r="L1541" s="74">
        <f t="shared" si="244"/>
        <v>0</v>
      </c>
      <c r="M1541" s="79"/>
      <c r="N1541" s="59" t="str">
        <f t="shared" si="243"/>
        <v/>
      </c>
      <c r="O1541" s="190" t="str">
        <f t="shared" si="245"/>
        <v>Nợ HP</v>
      </c>
      <c r="P1541" s="62" t="str">
        <f t="shared" si="246"/>
        <v>Nợ HP</v>
      </c>
      <c r="Q1541" s="58">
        <f t="shared" ref="Q1541:Q1604" si="250">Q1540+1</f>
        <v>1539</v>
      </c>
      <c r="R1541" s="228" t="str">
        <f t="shared" si="247"/>
        <v>Nợ HP</v>
      </c>
    </row>
    <row r="1542" spans="1:18" ht="24.75" customHeight="1">
      <c r="A1542" s="54">
        <f t="shared" si="248"/>
        <v>1540</v>
      </c>
      <c r="B1542" s="16" t="str">
        <f t="shared" si="241"/>
        <v>1508</v>
      </c>
      <c r="C1542" s="54">
        <f t="shared" si="249"/>
        <v>1508</v>
      </c>
      <c r="D1542" s="11"/>
      <c r="E1542" s="12"/>
      <c r="F1542" s="13"/>
      <c r="G1542" s="14"/>
      <c r="H1542" s="70"/>
      <c r="I1542" s="71"/>
      <c r="J1542" s="72"/>
      <c r="K1542" s="73" t="str">
        <f t="shared" si="242"/>
        <v/>
      </c>
      <c r="L1542" s="74">
        <f t="shared" si="244"/>
        <v>0</v>
      </c>
      <c r="M1542" s="79"/>
      <c r="N1542" s="59" t="str">
        <f t="shared" si="243"/>
        <v/>
      </c>
      <c r="O1542" s="190" t="str">
        <f t="shared" si="245"/>
        <v>Nợ HP</v>
      </c>
      <c r="P1542" s="62" t="str">
        <f t="shared" si="246"/>
        <v>Nợ HP</v>
      </c>
      <c r="Q1542" s="58">
        <f t="shared" si="250"/>
        <v>1540</v>
      </c>
      <c r="R1542" s="228" t="str">
        <f t="shared" si="247"/>
        <v>Nợ HP</v>
      </c>
    </row>
    <row r="1543" spans="1:18" ht="24.75" customHeight="1">
      <c r="A1543" s="54">
        <f t="shared" si="248"/>
        <v>1541</v>
      </c>
      <c r="B1543" s="16" t="str">
        <f t="shared" si="241"/>
        <v>1509</v>
      </c>
      <c r="C1543" s="54">
        <f t="shared" si="249"/>
        <v>1509</v>
      </c>
      <c r="D1543" s="11"/>
      <c r="E1543" s="12"/>
      <c r="F1543" s="13"/>
      <c r="G1543" s="14"/>
      <c r="H1543" s="70"/>
      <c r="I1543" s="71"/>
      <c r="J1543" s="72"/>
      <c r="K1543" s="73" t="str">
        <f t="shared" si="242"/>
        <v/>
      </c>
      <c r="L1543" s="74">
        <f t="shared" si="244"/>
        <v>0</v>
      </c>
      <c r="M1543" s="79"/>
      <c r="N1543" s="59" t="str">
        <f t="shared" si="243"/>
        <v/>
      </c>
      <c r="O1543" s="190" t="str">
        <f t="shared" si="245"/>
        <v>Nợ HP</v>
      </c>
      <c r="P1543" s="62" t="str">
        <f t="shared" si="246"/>
        <v>Nợ HP</v>
      </c>
      <c r="Q1543" s="58">
        <f t="shared" si="250"/>
        <v>1541</v>
      </c>
      <c r="R1543" s="228" t="str">
        <f t="shared" si="247"/>
        <v>Nợ HP</v>
      </c>
    </row>
    <row r="1544" spans="1:18" ht="24.75" customHeight="1">
      <c r="A1544" s="54">
        <f t="shared" si="248"/>
        <v>1542</v>
      </c>
      <c r="B1544" s="16" t="str">
        <f t="shared" si="241"/>
        <v>1510</v>
      </c>
      <c r="C1544" s="54">
        <f t="shared" si="249"/>
        <v>1510</v>
      </c>
      <c r="D1544" s="11"/>
      <c r="E1544" s="12"/>
      <c r="F1544" s="13"/>
      <c r="G1544" s="14"/>
      <c r="H1544" s="70"/>
      <c r="I1544" s="71"/>
      <c r="J1544" s="72"/>
      <c r="K1544" s="73" t="str">
        <f t="shared" si="242"/>
        <v/>
      </c>
      <c r="L1544" s="74">
        <f t="shared" si="244"/>
        <v>0</v>
      </c>
      <c r="M1544" s="79"/>
      <c r="N1544" s="59" t="str">
        <f t="shared" si="243"/>
        <v/>
      </c>
      <c r="O1544" s="190" t="str">
        <f t="shared" si="245"/>
        <v>Nợ HP</v>
      </c>
      <c r="P1544" s="62" t="str">
        <f t="shared" si="246"/>
        <v>Nợ HP</v>
      </c>
      <c r="Q1544" s="58">
        <f t="shared" si="250"/>
        <v>1542</v>
      </c>
      <c r="R1544" s="228" t="str">
        <f t="shared" si="247"/>
        <v>Nợ HP</v>
      </c>
    </row>
    <row r="1545" spans="1:18" ht="24.75" customHeight="1">
      <c r="A1545" s="54">
        <f t="shared" si="248"/>
        <v>1543</v>
      </c>
      <c r="B1545" s="16" t="str">
        <f t="shared" si="241"/>
        <v>1511</v>
      </c>
      <c r="C1545" s="54">
        <f t="shared" si="249"/>
        <v>1511</v>
      </c>
      <c r="D1545" s="11"/>
      <c r="E1545" s="12"/>
      <c r="F1545" s="13"/>
      <c r="G1545" s="14"/>
      <c r="H1545" s="70"/>
      <c r="I1545" s="71"/>
      <c r="J1545" s="72"/>
      <c r="K1545" s="73" t="str">
        <f t="shared" si="242"/>
        <v/>
      </c>
      <c r="L1545" s="74">
        <f t="shared" si="244"/>
        <v>0</v>
      </c>
      <c r="M1545" s="79"/>
      <c r="N1545" s="59" t="str">
        <f t="shared" si="243"/>
        <v/>
      </c>
      <c r="O1545" s="190" t="str">
        <f t="shared" si="245"/>
        <v>Nợ HP</v>
      </c>
      <c r="P1545" s="62" t="str">
        <f t="shared" si="246"/>
        <v>Nợ HP</v>
      </c>
      <c r="Q1545" s="58">
        <f t="shared" si="250"/>
        <v>1543</v>
      </c>
      <c r="R1545" s="228" t="str">
        <f t="shared" si="247"/>
        <v>Nợ HP</v>
      </c>
    </row>
    <row r="1546" spans="1:18" ht="24.75" customHeight="1">
      <c r="A1546" s="54">
        <f t="shared" si="248"/>
        <v>1544</v>
      </c>
      <c r="B1546" s="16" t="str">
        <f t="shared" ref="B1546:B1609" si="251">J1546&amp;TEXT(C1546,"00")</f>
        <v>1512</v>
      </c>
      <c r="C1546" s="54">
        <f t="shared" si="249"/>
        <v>1512</v>
      </c>
      <c r="D1546" s="11"/>
      <c r="E1546" s="12"/>
      <c r="F1546" s="13"/>
      <c r="G1546" s="14"/>
      <c r="H1546" s="70"/>
      <c r="I1546" s="71"/>
      <c r="J1546" s="72"/>
      <c r="K1546" s="73" t="str">
        <f t="shared" si="242"/>
        <v/>
      </c>
      <c r="L1546" s="74">
        <f t="shared" si="244"/>
        <v>0</v>
      </c>
      <c r="M1546" s="79"/>
      <c r="N1546" s="59" t="str">
        <f t="shared" si="243"/>
        <v/>
      </c>
      <c r="O1546" s="190" t="str">
        <f t="shared" si="245"/>
        <v>Nợ HP</v>
      </c>
      <c r="P1546" s="62" t="str">
        <f t="shared" si="246"/>
        <v>Nợ HP</v>
      </c>
      <c r="Q1546" s="58">
        <f t="shared" si="250"/>
        <v>1544</v>
      </c>
      <c r="R1546" s="228" t="str">
        <f t="shared" si="247"/>
        <v>Nợ HP</v>
      </c>
    </row>
    <row r="1547" spans="1:18" ht="24.75" customHeight="1">
      <c r="A1547" s="54">
        <f t="shared" si="248"/>
        <v>1545</v>
      </c>
      <c r="B1547" s="16" t="str">
        <f t="shared" si="251"/>
        <v>1513</v>
      </c>
      <c r="C1547" s="54">
        <f t="shared" si="249"/>
        <v>1513</v>
      </c>
      <c r="D1547" s="11"/>
      <c r="E1547" s="12"/>
      <c r="F1547" s="13"/>
      <c r="G1547" s="14"/>
      <c r="H1547" s="70"/>
      <c r="I1547" s="71"/>
      <c r="J1547" s="72"/>
      <c r="K1547" s="73" t="str">
        <f t="shared" si="242"/>
        <v/>
      </c>
      <c r="L1547" s="74">
        <f t="shared" si="244"/>
        <v>0</v>
      </c>
      <c r="M1547" s="79"/>
      <c r="N1547" s="59" t="str">
        <f t="shared" si="243"/>
        <v/>
      </c>
      <c r="O1547" s="190" t="str">
        <f t="shared" si="245"/>
        <v>Nợ HP</v>
      </c>
      <c r="P1547" s="62" t="str">
        <f t="shared" si="246"/>
        <v>Nợ HP</v>
      </c>
      <c r="Q1547" s="58">
        <f t="shared" si="250"/>
        <v>1545</v>
      </c>
      <c r="R1547" s="228" t="str">
        <f t="shared" si="247"/>
        <v>Nợ HP</v>
      </c>
    </row>
    <row r="1548" spans="1:18" ht="24.75" customHeight="1">
      <c r="A1548" s="54">
        <f t="shared" si="248"/>
        <v>1546</v>
      </c>
      <c r="B1548" s="16" t="str">
        <f t="shared" si="251"/>
        <v>1514</v>
      </c>
      <c r="C1548" s="54">
        <f t="shared" si="249"/>
        <v>1514</v>
      </c>
      <c r="D1548" s="11"/>
      <c r="E1548" s="12"/>
      <c r="F1548" s="13"/>
      <c r="G1548" s="14"/>
      <c r="H1548" s="70"/>
      <c r="I1548" s="71"/>
      <c r="J1548" s="72"/>
      <c r="K1548" s="73" t="str">
        <f t="shared" si="242"/>
        <v/>
      </c>
      <c r="L1548" s="74">
        <f t="shared" si="244"/>
        <v>0</v>
      </c>
      <c r="M1548" s="79"/>
      <c r="N1548" s="59" t="str">
        <f t="shared" si="243"/>
        <v/>
      </c>
      <c r="O1548" s="190" t="str">
        <f t="shared" si="245"/>
        <v>Nợ HP</v>
      </c>
      <c r="P1548" s="62" t="str">
        <f t="shared" si="246"/>
        <v>Nợ HP</v>
      </c>
      <c r="Q1548" s="58">
        <f t="shared" si="250"/>
        <v>1546</v>
      </c>
      <c r="R1548" s="228" t="str">
        <f t="shared" si="247"/>
        <v>Nợ HP</v>
      </c>
    </row>
    <row r="1549" spans="1:18" ht="24.75" customHeight="1">
      <c r="A1549" s="54">
        <f t="shared" si="248"/>
        <v>1547</v>
      </c>
      <c r="B1549" s="16" t="str">
        <f t="shared" si="251"/>
        <v>1515</v>
      </c>
      <c r="C1549" s="54">
        <f t="shared" si="249"/>
        <v>1515</v>
      </c>
      <c r="D1549" s="11"/>
      <c r="E1549" s="12"/>
      <c r="F1549" s="13"/>
      <c r="G1549" s="14"/>
      <c r="H1549" s="70"/>
      <c r="I1549" s="71"/>
      <c r="J1549" s="72"/>
      <c r="K1549" s="73" t="str">
        <f t="shared" si="242"/>
        <v/>
      </c>
      <c r="L1549" s="74">
        <f t="shared" si="244"/>
        <v>0</v>
      </c>
      <c r="M1549" s="79"/>
      <c r="N1549" s="59" t="str">
        <f t="shared" si="243"/>
        <v/>
      </c>
      <c r="O1549" s="190" t="str">
        <f t="shared" si="245"/>
        <v>Nợ HP</v>
      </c>
      <c r="P1549" s="62" t="str">
        <f t="shared" si="246"/>
        <v>Nợ HP</v>
      </c>
      <c r="Q1549" s="58">
        <f t="shared" si="250"/>
        <v>1547</v>
      </c>
      <c r="R1549" s="228" t="str">
        <f t="shared" si="247"/>
        <v>Nợ HP</v>
      </c>
    </row>
    <row r="1550" spans="1:18" ht="24.75" customHeight="1">
      <c r="A1550" s="54">
        <f t="shared" si="248"/>
        <v>1548</v>
      </c>
      <c r="B1550" s="16" t="str">
        <f t="shared" si="251"/>
        <v>1516</v>
      </c>
      <c r="C1550" s="54">
        <f t="shared" si="249"/>
        <v>1516</v>
      </c>
      <c r="D1550" s="11"/>
      <c r="E1550" s="12"/>
      <c r="F1550" s="13"/>
      <c r="G1550" s="14"/>
      <c r="H1550" s="70"/>
      <c r="I1550" s="71"/>
      <c r="J1550" s="72"/>
      <c r="K1550" s="73" t="str">
        <f t="shared" si="242"/>
        <v/>
      </c>
      <c r="L1550" s="74">
        <f t="shared" si="244"/>
        <v>0</v>
      </c>
      <c r="M1550" s="79"/>
      <c r="N1550" s="59" t="str">
        <f t="shared" si="243"/>
        <v/>
      </c>
      <c r="O1550" s="190" t="str">
        <f t="shared" si="245"/>
        <v>Nợ HP</v>
      </c>
      <c r="P1550" s="62" t="str">
        <f t="shared" si="246"/>
        <v>Nợ HP</v>
      </c>
      <c r="Q1550" s="58">
        <f t="shared" si="250"/>
        <v>1548</v>
      </c>
      <c r="R1550" s="228" t="str">
        <f t="shared" si="247"/>
        <v>Nợ HP</v>
      </c>
    </row>
    <row r="1551" spans="1:18" ht="24.75" customHeight="1">
      <c r="A1551" s="54">
        <f t="shared" si="248"/>
        <v>1549</v>
      </c>
      <c r="B1551" s="16" t="str">
        <f t="shared" si="251"/>
        <v>1517</v>
      </c>
      <c r="C1551" s="54">
        <f t="shared" si="249"/>
        <v>1517</v>
      </c>
      <c r="D1551" s="11"/>
      <c r="E1551" s="12"/>
      <c r="F1551" s="13"/>
      <c r="G1551" s="14"/>
      <c r="H1551" s="70"/>
      <c r="I1551" s="71"/>
      <c r="J1551" s="72"/>
      <c r="K1551" s="73" t="str">
        <f t="shared" si="242"/>
        <v/>
      </c>
      <c r="L1551" s="74">
        <f t="shared" si="244"/>
        <v>0</v>
      </c>
      <c r="M1551" s="79"/>
      <c r="N1551" s="59" t="str">
        <f t="shared" si="243"/>
        <v/>
      </c>
      <c r="O1551" s="190" t="str">
        <f t="shared" si="245"/>
        <v>Nợ HP</v>
      </c>
      <c r="P1551" s="62" t="str">
        <f t="shared" si="246"/>
        <v>Nợ HP</v>
      </c>
      <c r="Q1551" s="58">
        <f t="shared" si="250"/>
        <v>1549</v>
      </c>
      <c r="R1551" s="228" t="str">
        <f t="shared" si="247"/>
        <v>Nợ HP</v>
      </c>
    </row>
    <row r="1552" spans="1:18" ht="24.75" customHeight="1">
      <c r="A1552" s="54">
        <f t="shared" si="248"/>
        <v>1550</v>
      </c>
      <c r="B1552" s="16" t="str">
        <f t="shared" si="251"/>
        <v>1518</v>
      </c>
      <c r="C1552" s="54">
        <f t="shared" si="249"/>
        <v>1518</v>
      </c>
      <c r="D1552" s="11"/>
      <c r="E1552" s="12"/>
      <c r="F1552" s="13"/>
      <c r="G1552" s="14"/>
      <c r="H1552" s="70"/>
      <c r="I1552" s="71"/>
      <c r="J1552" s="72"/>
      <c r="K1552" s="73" t="str">
        <f t="shared" si="242"/>
        <v/>
      </c>
      <c r="L1552" s="74">
        <f t="shared" si="244"/>
        <v>0</v>
      </c>
      <c r="M1552" s="79"/>
      <c r="N1552" s="59" t="str">
        <f t="shared" si="243"/>
        <v/>
      </c>
      <c r="O1552" s="190" t="str">
        <f t="shared" si="245"/>
        <v>Nợ HP</v>
      </c>
      <c r="P1552" s="62" t="str">
        <f t="shared" si="246"/>
        <v>Nợ HP</v>
      </c>
      <c r="Q1552" s="58">
        <f t="shared" si="250"/>
        <v>1550</v>
      </c>
      <c r="R1552" s="228" t="str">
        <f t="shared" si="247"/>
        <v>Nợ HP</v>
      </c>
    </row>
    <row r="1553" spans="1:18" ht="24.75" customHeight="1">
      <c r="A1553" s="54">
        <f t="shared" si="248"/>
        <v>1551</v>
      </c>
      <c r="B1553" s="16" t="str">
        <f t="shared" si="251"/>
        <v>1519</v>
      </c>
      <c r="C1553" s="54">
        <f t="shared" si="249"/>
        <v>1519</v>
      </c>
      <c r="D1553" s="11"/>
      <c r="E1553" s="12"/>
      <c r="F1553" s="13"/>
      <c r="G1553" s="14"/>
      <c r="H1553" s="70"/>
      <c r="I1553" s="71"/>
      <c r="J1553" s="72"/>
      <c r="K1553" s="73" t="str">
        <f t="shared" si="242"/>
        <v/>
      </c>
      <c r="L1553" s="74">
        <f t="shared" si="244"/>
        <v>0</v>
      </c>
      <c r="M1553" s="79"/>
      <c r="N1553" s="59" t="str">
        <f t="shared" si="243"/>
        <v/>
      </c>
      <c r="O1553" s="190" t="str">
        <f t="shared" si="245"/>
        <v>Nợ HP</v>
      </c>
      <c r="P1553" s="62" t="str">
        <f t="shared" si="246"/>
        <v>Nợ HP</v>
      </c>
      <c r="Q1553" s="58">
        <f t="shared" si="250"/>
        <v>1551</v>
      </c>
      <c r="R1553" s="228" t="str">
        <f t="shared" si="247"/>
        <v>Nợ HP</v>
      </c>
    </row>
    <row r="1554" spans="1:18" ht="24.75" customHeight="1">
      <c r="A1554" s="54">
        <f t="shared" si="248"/>
        <v>1552</v>
      </c>
      <c r="B1554" s="16" t="str">
        <f t="shared" si="251"/>
        <v>1520</v>
      </c>
      <c r="C1554" s="54">
        <f t="shared" si="249"/>
        <v>1520</v>
      </c>
      <c r="D1554" s="11"/>
      <c r="E1554" s="12"/>
      <c r="F1554" s="13"/>
      <c r="G1554" s="14"/>
      <c r="H1554" s="70"/>
      <c r="I1554" s="71"/>
      <c r="J1554" s="72"/>
      <c r="K1554" s="73" t="str">
        <f t="shared" si="242"/>
        <v/>
      </c>
      <c r="L1554" s="74">
        <f t="shared" si="244"/>
        <v>0</v>
      </c>
      <c r="M1554" s="79"/>
      <c r="N1554" s="59" t="str">
        <f t="shared" si="243"/>
        <v/>
      </c>
      <c r="O1554" s="190" t="str">
        <f t="shared" si="245"/>
        <v>Nợ HP</v>
      </c>
      <c r="P1554" s="62" t="str">
        <f t="shared" si="246"/>
        <v>Nợ HP</v>
      </c>
      <c r="Q1554" s="58">
        <f t="shared" si="250"/>
        <v>1552</v>
      </c>
      <c r="R1554" s="228" t="str">
        <f t="shared" si="247"/>
        <v>Nợ HP</v>
      </c>
    </row>
    <row r="1555" spans="1:18" ht="24.75" customHeight="1">
      <c r="A1555" s="54">
        <f t="shared" si="248"/>
        <v>1553</v>
      </c>
      <c r="B1555" s="16" t="str">
        <f t="shared" si="251"/>
        <v>1521</v>
      </c>
      <c r="C1555" s="54">
        <f t="shared" si="249"/>
        <v>1521</v>
      </c>
      <c r="D1555" s="11"/>
      <c r="E1555" s="12"/>
      <c r="F1555" s="13"/>
      <c r="G1555" s="14"/>
      <c r="H1555" s="70"/>
      <c r="I1555" s="71"/>
      <c r="J1555" s="72"/>
      <c r="K1555" s="73" t="str">
        <f t="shared" si="242"/>
        <v/>
      </c>
      <c r="L1555" s="74">
        <f t="shared" si="244"/>
        <v>0</v>
      </c>
      <c r="M1555" s="79"/>
      <c r="N1555" s="59" t="str">
        <f t="shared" si="243"/>
        <v/>
      </c>
      <c r="O1555" s="190" t="str">
        <f t="shared" si="245"/>
        <v>Nợ HP</v>
      </c>
      <c r="P1555" s="62" t="str">
        <f t="shared" si="246"/>
        <v>Nợ HP</v>
      </c>
      <c r="Q1555" s="58">
        <f t="shared" si="250"/>
        <v>1553</v>
      </c>
      <c r="R1555" s="228" t="str">
        <f t="shared" si="247"/>
        <v>Nợ HP</v>
      </c>
    </row>
    <row r="1556" spans="1:18" ht="24.75" customHeight="1">
      <c r="A1556" s="54">
        <f t="shared" si="248"/>
        <v>1554</v>
      </c>
      <c r="B1556" s="16" t="str">
        <f t="shared" si="251"/>
        <v>1522</v>
      </c>
      <c r="C1556" s="54">
        <f t="shared" si="249"/>
        <v>1522</v>
      </c>
      <c r="D1556" s="11"/>
      <c r="E1556" s="12"/>
      <c r="F1556" s="13"/>
      <c r="G1556" s="14"/>
      <c r="H1556" s="70"/>
      <c r="I1556" s="71"/>
      <c r="J1556" s="72"/>
      <c r="K1556" s="73" t="str">
        <f t="shared" si="242"/>
        <v/>
      </c>
      <c r="L1556" s="74">
        <f t="shared" si="244"/>
        <v>0</v>
      </c>
      <c r="M1556" s="79"/>
      <c r="N1556" s="59" t="str">
        <f t="shared" si="243"/>
        <v/>
      </c>
      <c r="O1556" s="190" t="str">
        <f t="shared" si="245"/>
        <v>Nợ HP</v>
      </c>
      <c r="P1556" s="62" t="str">
        <f t="shared" si="246"/>
        <v>Nợ HP</v>
      </c>
      <c r="Q1556" s="58">
        <f t="shared" si="250"/>
        <v>1554</v>
      </c>
      <c r="R1556" s="228" t="str">
        <f t="shared" si="247"/>
        <v>Nợ HP</v>
      </c>
    </row>
    <row r="1557" spans="1:18" ht="24.75" customHeight="1">
      <c r="A1557" s="54">
        <f t="shared" si="248"/>
        <v>1555</v>
      </c>
      <c r="B1557" s="16" t="str">
        <f t="shared" si="251"/>
        <v>1523</v>
      </c>
      <c r="C1557" s="54">
        <f t="shared" si="249"/>
        <v>1523</v>
      </c>
      <c r="D1557" s="11"/>
      <c r="E1557" s="12"/>
      <c r="F1557" s="13"/>
      <c r="G1557" s="14"/>
      <c r="H1557" s="70"/>
      <c r="I1557" s="71"/>
      <c r="J1557" s="72"/>
      <c r="K1557" s="73" t="str">
        <f t="shared" si="242"/>
        <v/>
      </c>
      <c r="L1557" s="74">
        <f t="shared" si="244"/>
        <v>0</v>
      </c>
      <c r="M1557" s="79"/>
      <c r="N1557" s="59" t="str">
        <f t="shared" si="243"/>
        <v/>
      </c>
      <c r="O1557" s="190" t="str">
        <f t="shared" si="245"/>
        <v>Nợ HP</v>
      </c>
      <c r="P1557" s="62" t="str">
        <f t="shared" si="246"/>
        <v>Nợ HP</v>
      </c>
      <c r="Q1557" s="58">
        <f t="shared" si="250"/>
        <v>1555</v>
      </c>
      <c r="R1557" s="228" t="str">
        <f t="shared" si="247"/>
        <v>Nợ HP</v>
      </c>
    </row>
    <row r="1558" spans="1:18" ht="24.75" customHeight="1">
      <c r="A1558" s="54">
        <f t="shared" si="248"/>
        <v>1556</v>
      </c>
      <c r="B1558" s="16" t="str">
        <f t="shared" si="251"/>
        <v>1524</v>
      </c>
      <c r="C1558" s="54">
        <f t="shared" si="249"/>
        <v>1524</v>
      </c>
      <c r="D1558" s="11"/>
      <c r="E1558" s="12"/>
      <c r="F1558" s="13"/>
      <c r="G1558" s="14"/>
      <c r="H1558" s="70"/>
      <c r="I1558" s="71"/>
      <c r="J1558" s="72"/>
      <c r="K1558" s="73" t="str">
        <f t="shared" si="242"/>
        <v/>
      </c>
      <c r="L1558" s="74">
        <f t="shared" si="244"/>
        <v>0</v>
      </c>
      <c r="M1558" s="79"/>
      <c r="N1558" s="59" t="str">
        <f t="shared" si="243"/>
        <v/>
      </c>
      <c r="O1558" s="190" t="str">
        <f t="shared" si="245"/>
        <v>Nợ HP</v>
      </c>
      <c r="P1558" s="62" t="str">
        <f t="shared" si="246"/>
        <v>Nợ HP</v>
      </c>
      <c r="Q1558" s="58">
        <f t="shared" si="250"/>
        <v>1556</v>
      </c>
      <c r="R1558" s="228" t="str">
        <f t="shared" si="247"/>
        <v>Nợ HP</v>
      </c>
    </row>
    <row r="1559" spans="1:18" ht="24.75" customHeight="1">
      <c r="A1559" s="54">
        <f t="shared" si="248"/>
        <v>1557</v>
      </c>
      <c r="B1559" s="16" t="str">
        <f t="shared" si="251"/>
        <v>1525</v>
      </c>
      <c r="C1559" s="54">
        <f t="shared" si="249"/>
        <v>1525</v>
      </c>
      <c r="D1559" s="11"/>
      <c r="E1559" s="12"/>
      <c r="F1559" s="13"/>
      <c r="G1559" s="14"/>
      <c r="H1559" s="70"/>
      <c r="I1559" s="71"/>
      <c r="J1559" s="72"/>
      <c r="K1559" s="73" t="str">
        <f t="shared" si="242"/>
        <v/>
      </c>
      <c r="L1559" s="74">
        <f t="shared" si="244"/>
        <v>0</v>
      </c>
      <c r="M1559" s="79"/>
      <c r="N1559" s="59" t="str">
        <f t="shared" si="243"/>
        <v/>
      </c>
      <c r="O1559" s="190" t="str">
        <f t="shared" si="245"/>
        <v>Nợ HP</v>
      </c>
      <c r="P1559" s="62" t="str">
        <f t="shared" si="246"/>
        <v>Nợ HP</v>
      </c>
      <c r="Q1559" s="58">
        <f t="shared" si="250"/>
        <v>1557</v>
      </c>
      <c r="R1559" s="228" t="str">
        <f t="shared" si="247"/>
        <v>Nợ HP</v>
      </c>
    </row>
    <row r="1560" spans="1:18" ht="24.75" customHeight="1">
      <c r="A1560" s="54">
        <f t="shared" si="248"/>
        <v>1558</v>
      </c>
      <c r="B1560" s="16" t="str">
        <f t="shared" si="251"/>
        <v>1526</v>
      </c>
      <c r="C1560" s="54">
        <f t="shared" si="249"/>
        <v>1526</v>
      </c>
      <c r="D1560" s="11"/>
      <c r="E1560" s="12"/>
      <c r="F1560" s="13"/>
      <c r="G1560" s="14"/>
      <c r="H1560" s="70"/>
      <c r="I1560" s="71"/>
      <c r="J1560" s="72"/>
      <c r="K1560" s="73" t="str">
        <f t="shared" si="242"/>
        <v/>
      </c>
      <c r="L1560" s="74">
        <f t="shared" si="244"/>
        <v>0</v>
      </c>
      <c r="M1560" s="79"/>
      <c r="N1560" s="59" t="str">
        <f t="shared" si="243"/>
        <v/>
      </c>
      <c r="O1560" s="190" t="str">
        <f t="shared" si="245"/>
        <v>Nợ HP</v>
      </c>
      <c r="P1560" s="62" t="str">
        <f t="shared" si="246"/>
        <v>Nợ HP</v>
      </c>
      <c r="Q1560" s="58">
        <f t="shared" si="250"/>
        <v>1558</v>
      </c>
      <c r="R1560" s="228" t="str">
        <f t="shared" si="247"/>
        <v>Nợ HP</v>
      </c>
    </row>
    <row r="1561" spans="1:18" ht="24.75" customHeight="1">
      <c r="A1561" s="54">
        <f t="shared" si="248"/>
        <v>1559</v>
      </c>
      <c r="B1561" s="16" t="str">
        <f t="shared" si="251"/>
        <v>1527</v>
      </c>
      <c r="C1561" s="54">
        <f t="shared" si="249"/>
        <v>1527</v>
      </c>
      <c r="D1561" s="11"/>
      <c r="E1561" s="12"/>
      <c r="F1561" s="13"/>
      <c r="G1561" s="14"/>
      <c r="H1561" s="70"/>
      <c r="I1561" s="71"/>
      <c r="J1561" s="72"/>
      <c r="K1561" s="73" t="str">
        <f t="shared" ref="K1561:K1624" si="252">I1561&amp;J1561</f>
        <v/>
      </c>
      <c r="L1561" s="74">
        <f t="shared" si="244"/>
        <v>0</v>
      </c>
      <c r="M1561" s="79"/>
      <c r="N1561" s="59" t="str">
        <f t="shared" ref="N1561:N1624" si="253">IF(M1561&lt;&gt;0,"Học Ghép","")</f>
        <v/>
      </c>
      <c r="O1561" s="190" t="str">
        <f t="shared" si="245"/>
        <v>Nợ HP</v>
      </c>
      <c r="P1561" s="62" t="str">
        <f t="shared" si="246"/>
        <v>Nợ HP</v>
      </c>
      <c r="Q1561" s="58">
        <f t="shared" si="250"/>
        <v>1559</v>
      </c>
      <c r="R1561" s="228" t="str">
        <f t="shared" si="247"/>
        <v>Nợ HP</v>
      </c>
    </row>
    <row r="1562" spans="1:18" ht="24.75" customHeight="1">
      <c r="A1562" s="54">
        <f t="shared" si="248"/>
        <v>1560</v>
      </c>
      <c r="B1562" s="16" t="str">
        <f t="shared" si="251"/>
        <v>1528</v>
      </c>
      <c r="C1562" s="54">
        <f t="shared" si="249"/>
        <v>1528</v>
      </c>
      <c r="D1562" s="11"/>
      <c r="E1562" s="12"/>
      <c r="F1562" s="13"/>
      <c r="G1562" s="14"/>
      <c r="H1562" s="70"/>
      <c r="I1562" s="71"/>
      <c r="J1562" s="72"/>
      <c r="K1562" s="73" t="str">
        <f t="shared" si="252"/>
        <v/>
      </c>
      <c r="L1562" s="74">
        <f t="shared" si="244"/>
        <v>0</v>
      </c>
      <c r="M1562" s="79"/>
      <c r="N1562" s="59" t="str">
        <f t="shared" si="253"/>
        <v/>
      </c>
      <c r="O1562" s="190" t="str">
        <f t="shared" si="245"/>
        <v>Nợ HP</v>
      </c>
      <c r="P1562" s="62" t="str">
        <f t="shared" si="246"/>
        <v>Nợ HP</v>
      </c>
      <c r="Q1562" s="58">
        <f t="shared" si="250"/>
        <v>1560</v>
      </c>
      <c r="R1562" s="228" t="str">
        <f t="shared" si="247"/>
        <v>Nợ HP</v>
      </c>
    </row>
    <row r="1563" spans="1:18" ht="24.75" customHeight="1">
      <c r="A1563" s="54">
        <f t="shared" si="248"/>
        <v>1561</v>
      </c>
      <c r="B1563" s="16" t="str">
        <f t="shared" si="251"/>
        <v>1529</v>
      </c>
      <c r="C1563" s="54">
        <f t="shared" si="249"/>
        <v>1529</v>
      </c>
      <c r="D1563" s="11"/>
      <c r="E1563" s="12"/>
      <c r="F1563" s="13"/>
      <c r="G1563" s="14"/>
      <c r="H1563" s="70"/>
      <c r="I1563" s="71"/>
      <c r="J1563" s="72"/>
      <c r="K1563" s="73" t="str">
        <f t="shared" si="252"/>
        <v/>
      </c>
      <c r="L1563" s="74">
        <f t="shared" si="244"/>
        <v>0</v>
      </c>
      <c r="M1563" s="79"/>
      <c r="N1563" s="59" t="str">
        <f t="shared" si="253"/>
        <v/>
      </c>
      <c r="O1563" s="190" t="str">
        <f t="shared" si="245"/>
        <v>Nợ HP</v>
      </c>
      <c r="P1563" s="62" t="str">
        <f t="shared" si="246"/>
        <v>Nợ HP</v>
      </c>
      <c r="Q1563" s="58">
        <f t="shared" si="250"/>
        <v>1561</v>
      </c>
      <c r="R1563" s="228" t="str">
        <f t="shared" si="247"/>
        <v>Nợ HP</v>
      </c>
    </row>
    <row r="1564" spans="1:18" ht="24.75" customHeight="1">
      <c r="A1564" s="54">
        <f t="shared" si="248"/>
        <v>1562</v>
      </c>
      <c r="B1564" s="16" t="str">
        <f t="shared" si="251"/>
        <v>1530</v>
      </c>
      <c r="C1564" s="54">
        <f t="shared" si="249"/>
        <v>1530</v>
      </c>
      <c r="D1564" s="11"/>
      <c r="E1564" s="12"/>
      <c r="F1564" s="13"/>
      <c r="G1564" s="14"/>
      <c r="H1564" s="70"/>
      <c r="I1564" s="71"/>
      <c r="J1564" s="72"/>
      <c r="K1564" s="73" t="str">
        <f t="shared" si="252"/>
        <v/>
      </c>
      <c r="L1564" s="74">
        <f t="shared" si="244"/>
        <v>0</v>
      </c>
      <c r="M1564" s="79"/>
      <c r="N1564" s="59" t="str">
        <f t="shared" si="253"/>
        <v/>
      </c>
      <c r="O1564" s="190" t="str">
        <f t="shared" si="245"/>
        <v>Nợ HP</v>
      </c>
      <c r="P1564" s="62" t="str">
        <f t="shared" si="246"/>
        <v>Nợ HP</v>
      </c>
      <c r="Q1564" s="58">
        <f t="shared" si="250"/>
        <v>1562</v>
      </c>
      <c r="R1564" s="228" t="str">
        <f t="shared" si="247"/>
        <v>Nợ HP</v>
      </c>
    </row>
    <row r="1565" spans="1:18" ht="24.75" customHeight="1">
      <c r="A1565" s="54">
        <f t="shared" si="248"/>
        <v>1563</v>
      </c>
      <c r="B1565" s="16" t="str">
        <f t="shared" si="251"/>
        <v>1531</v>
      </c>
      <c r="C1565" s="54">
        <f t="shared" si="249"/>
        <v>1531</v>
      </c>
      <c r="D1565" s="11"/>
      <c r="E1565" s="12"/>
      <c r="F1565" s="13"/>
      <c r="G1565" s="14"/>
      <c r="H1565" s="70"/>
      <c r="I1565" s="71"/>
      <c r="J1565" s="72"/>
      <c r="K1565" s="73" t="str">
        <f t="shared" si="252"/>
        <v/>
      </c>
      <c r="L1565" s="74">
        <f t="shared" si="244"/>
        <v>0</v>
      </c>
      <c r="M1565" s="79"/>
      <c r="N1565" s="59" t="str">
        <f t="shared" si="253"/>
        <v/>
      </c>
      <c r="O1565" s="190" t="str">
        <f t="shared" si="245"/>
        <v>Nợ HP</v>
      </c>
      <c r="P1565" s="62" t="str">
        <f t="shared" si="246"/>
        <v>Nợ HP</v>
      </c>
      <c r="Q1565" s="58">
        <f t="shared" si="250"/>
        <v>1563</v>
      </c>
      <c r="R1565" s="228" t="str">
        <f t="shared" si="247"/>
        <v>Nợ HP</v>
      </c>
    </row>
    <row r="1566" spans="1:18" ht="24.75" customHeight="1">
      <c r="A1566" s="54">
        <f t="shared" si="248"/>
        <v>1564</v>
      </c>
      <c r="B1566" s="16" t="str">
        <f t="shared" si="251"/>
        <v>1532</v>
      </c>
      <c r="C1566" s="54">
        <f t="shared" si="249"/>
        <v>1532</v>
      </c>
      <c r="D1566" s="11"/>
      <c r="E1566" s="12"/>
      <c r="F1566" s="13"/>
      <c r="G1566" s="14"/>
      <c r="H1566" s="70"/>
      <c r="I1566" s="71"/>
      <c r="J1566" s="72"/>
      <c r="K1566" s="73" t="str">
        <f t="shared" si="252"/>
        <v/>
      </c>
      <c r="L1566" s="74">
        <f t="shared" si="244"/>
        <v>0</v>
      </c>
      <c r="M1566" s="79"/>
      <c r="N1566" s="59" t="str">
        <f t="shared" si="253"/>
        <v/>
      </c>
      <c r="O1566" s="190" t="str">
        <f t="shared" si="245"/>
        <v>Nợ HP</v>
      </c>
      <c r="P1566" s="62" t="str">
        <f t="shared" si="246"/>
        <v>Nợ HP</v>
      </c>
      <c r="Q1566" s="58">
        <f t="shared" si="250"/>
        <v>1564</v>
      </c>
      <c r="R1566" s="228" t="str">
        <f t="shared" si="247"/>
        <v>Nợ HP</v>
      </c>
    </row>
    <row r="1567" spans="1:18" ht="24.75" customHeight="1">
      <c r="A1567" s="54">
        <f t="shared" si="248"/>
        <v>1565</v>
      </c>
      <c r="B1567" s="16" t="str">
        <f t="shared" si="251"/>
        <v>1533</v>
      </c>
      <c r="C1567" s="54">
        <f t="shared" si="249"/>
        <v>1533</v>
      </c>
      <c r="D1567" s="11"/>
      <c r="E1567" s="12"/>
      <c r="F1567" s="13"/>
      <c r="G1567" s="14"/>
      <c r="H1567" s="70"/>
      <c r="I1567" s="71"/>
      <c r="J1567" s="72"/>
      <c r="K1567" s="73" t="str">
        <f t="shared" si="252"/>
        <v/>
      </c>
      <c r="L1567" s="74">
        <f t="shared" si="244"/>
        <v>0</v>
      </c>
      <c r="M1567" s="79"/>
      <c r="N1567" s="59" t="str">
        <f t="shared" si="253"/>
        <v/>
      </c>
      <c r="O1567" s="190" t="str">
        <f t="shared" si="245"/>
        <v>Nợ HP</v>
      </c>
      <c r="P1567" s="62" t="str">
        <f t="shared" si="246"/>
        <v>Nợ HP</v>
      </c>
      <c r="Q1567" s="58">
        <f t="shared" si="250"/>
        <v>1565</v>
      </c>
      <c r="R1567" s="228" t="str">
        <f t="shared" si="247"/>
        <v>Nợ HP</v>
      </c>
    </row>
    <row r="1568" spans="1:18" ht="24.75" customHeight="1">
      <c r="A1568" s="54">
        <f t="shared" si="248"/>
        <v>1566</v>
      </c>
      <c r="B1568" s="16" t="str">
        <f t="shared" si="251"/>
        <v>1534</v>
      </c>
      <c r="C1568" s="54">
        <f t="shared" si="249"/>
        <v>1534</v>
      </c>
      <c r="D1568" s="11"/>
      <c r="E1568" s="12"/>
      <c r="F1568" s="13"/>
      <c r="G1568" s="14"/>
      <c r="H1568" s="70"/>
      <c r="I1568" s="71"/>
      <c r="J1568" s="72"/>
      <c r="K1568" s="73" t="str">
        <f t="shared" si="252"/>
        <v/>
      </c>
      <c r="L1568" s="74">
        <f t="shared" si="244"/>
        <v>0</v>
      </c>
      <c r="M1568" s="79"/>
      <c r="N1568" s="59" t="str">
        <f t="shared" si="253"/>
        <v/>
      </c>
      <c r="O1568" s="190" t="str">
        <f t="shared" si="245"/>
        <v>Nợ HP</v>
      </c>
      <c r="P1568" s="62" t="str">
        <f t="shared" si="246"/>
        <v>Nợ HP</v>
      </c>
      <c r="Q1568" s="58">
        <f t="shared" si="250"/>
        <v>1566</v>
      </c>
      <c r="R1568" s="228" t="str">
        <f t="shared" si="247"/>
        <v>Nợ HP</v>
      </c>
    </row>
    <row r="1569" spans="1:18" ht="24.75" customHeight="1">
      <c r="A1569" s="54">
        <f t="shared" si="248"/>
        <v>1567</v>
      </c>
      <c r="B1569" s="16" t="str">
        <f t="shared" si="251"/>
        <v>1535</v>
      </c>
      <c r="C1569" s="54">
        <f t="shared" si="249"/>
        <v>1535</v>
      </c>
      <c r="D1569" s="11"/>
      <c r="E1569" s="12"/>
      <c r="F1569" s="13"/>
      <c r="G1569" s="14"/>
      <c r="H1569" s="70"/>
      <c r="I1569" s="71"/>
      <c r="J1569" s="72"/>
      <c r="K1569" s="73" t="str">
        <f t="shared" si="252"/>
        <v/>
      </c>
      <c r="L1569" s="74">
        <f t="shared" si="244"/>
        <v>0</v>
      </c>
      <c r="M1569" s="79"/>
      <c r="N1569" s="59" t="str">
        <f t="shared" si="253"/>
        <v/>
      </c>
      <c r="O1569" s="190" t="str">
        <f t="shared" si="245"/>
        <v>Nợ HP</v>
      </c>
      <c r="P1569" s="62" t="str">
        <f t="shared" si="246"/>
        <v>Nợ HP</v>
      </c>
      <c r="Q1569" s="58">
        <f t="shared" si="250"/>
        <v>1567</v>
      </c>
      <c r="R1569" s="228" t="str">
        <f t="shared" si="247"/>
        <v>Nợ HP</v>
      </c>
    </row>
    <row r="1570" spans="1:18" ht="24.75" customHeight="1">
      <c r="A1570" s="54">
        <f t="shared" si="248"/>
        <v>1568</v>
      </c>
      <c r="B1570" s="16" t="str">
        <f t="shared" si="251"/>
        <v>1536</v>
      </c>
      <c r="C1570" s="54">
        <f t="shared" si="249"/>
        <v>1536</v>
      </c>
      <c r="D1570" s="11"/>
      <c r="E1570" s="12"/>
      <c r="F1570" s="13"/>
      <c r="G1570" s="14"/>
      <c r="H1570" s="70"/>
      <c r="I1570" s="71"/>
      <c r="J1570" s="72"/>
      <c r="K1570" s="73" t="str">
        <f t="shared" si="252"/>
        <v/>
      </c>
      <c r="L1570" s="74">
        <f t="shared" si="244"/>
        <v>0</v>
      </c>
      <c r="M1570" s="79"/>
      <c r="N1570" s="59" t="str">
        <f t="shared" si="253"/>
        <v/>
      </c>
      <c r="O1570" s="190" t="str">
        <f t="shared" si="245"/>
        <v>Nợ HP</v>
      </c>
      <c r="P1570" s="62" t="str">
        <f t="shared" si="246"/>
        <v>Nợ HP</v>
      </c>
      <c r="Q1570" s="58">
        <f t="shared" si="250"/>
        <v>1568</v>
      </c>
      <c r="R1570" s="228" t="str">
        <f t="shared" si="247"/>
        <v>Nợ HP</v>
      </c>
    </row>
    <row r="1571" spans="1:18" ht="24.75" customHeight="1">
      <c r="A1571" s="54">
        <f t="shared" si="248"/>
        <v>1569</v>
      </c>
      <c r="B1571" s="16" t="str">
        <f t="shared" si="251"/>
        <v>1537</v>
      </c>
      <c r="C1571" s="54">
        <f t="shared" si="249"/>
        <v>1537</v>
      </c>
      <c r="D1571" s="11"/>
      <c r="E1571" s="12"/>
      <c r="F1571" s="13"/>
      <c r="G1571" s="14"/>
      <c r="H1571" s="70"/>
      <c r="I1571" s="71"/>
      <c r="J1571" s="72"/>
      <c r="K1571" s="73" t="str">
        <f t="shared" si="252"/>
        <v/>
      </c>
      <c r="L1571" s="74">
        <f t="shared" si="244"/>
        <v>0</v>
      </c>
      <c r="M1571" s="79"/>
      <c r="N1571" s="59" t="str">
        <f t="shared" si="253"/>
        <v/>
      </c>
      <c r="O1571" s="190" t="str">
        <f t="shared" si="245"/>
        <v>Nợ HP</v>
      </c>
      <c r="P1571" s="62" t="str">
        <f t="shared" si="246"/>
        <v>Nợ HP</v>
      </c>
      <c r="Q1571" s="58">
        <f t="shared" si="250"/>
        <v>1569</v>
      </c>
      <c r="R1571" s="228" t="str">
        <f t="shared" si="247"/>
        <v>Nợ HP</v>
      </c>
    </row>
    <row r="1572" spans="1:18" ht="24.75" customHeight="1">
      <c r="A1572" s="54">
        <f t="shared" si="248"/>
        <v>1570</v>
      </c>
      <c r="B1572" s="16" t="str">
        <f t="shared" si="251"/>
        <v>1538</v>
      </c>
      <c r="C1572" s="54">
        <f t="shared" si="249"/>
        <v>1538</v>
      </c>
      <c r="D1572" s="11"/>
      <c r="E1572" s="12"/>
      <c r="F1572" s="13"/>
      <c r="G1572" s="14"/>
      <c r="H1572" s="70"/>
      <c r="I1572" s="71"/>
      <c r="J1572" s="72"/>
      <c r="K1572" s="73" t="str">
        <f t="shared" si="252"/>
        <v/>
      </c>
      <c r="L1572" s="74">
        <f t="shared" si="244"/>
        <v>0</v>
      </c>
      <c r="M1572" s="79"/>
      <c r="N1572" s="59" t="str">
        <f t="shared" si="253"/>
        <v/>
      </c>
      <c r="O1572" s="190" t="str">
        <f t="shared" si="245"/>
        <v>Nợ HP</v>
      </c>
      <c r="P1572" s="62" t="str">
        <f t="shared" si="246"/>
        <v>Nợ HP</v>
      </c>
      <c r="Q1572" s="58">
        <f t="shared" si="250"/>
        <v>1570</v>
      </c>
      <c r="R1572" s="228" t="str">
        <f t="shared" si="247"/>
        <v>Nợ HP</v>
      </c>
    </row>
    <row r="1573" spans="1:18" ht="24.75" customHeight="1">
      <c r="A1573" s="54">
        <f t="shared" si="248"/>
        <v>1571</v>
      </c>
      <c r="B1573" s="16" t="str">
        <f t="shared" si="251"/>
        <v>1539</v>
      </c>
      <c r="C1573" s="54">
        <f t="shared" si="249"/>
        <v>1539</v>
      </c>
      <c r="D1573" s="11"/>
      <c r="E1573" s="12"/>
      <c r="F1573" s="13"/>
      <c r="G1573" s="14"/>
      <c r="H1573" s="70"/>
      <c r="I1573" s="71"/>
      <c r="J1573" s="72"/>
      <c r="K1573" s="73" t="str">
        <f t="shared" si="252"/>
        <v/>
      </c>
      <c r="L1573" s="74">
        <f t="shared" si="244"/>
        <v>0</v>
      </c>
      <c r="M1573" s="79"/>
      <c r="N1573" s="59" t="str">
        <f t="shared" si="253"/>
        <v/>
      </c>
      <c r="O1573" s="190" t="str">
        <f t="shared" si="245"/>
        <v>Nợ HP</v>
      </c>
      <c r="P1573" s="62" t="str">
        <f t="shared" si="246"/>
        <v>Nợ HP</v>
      </c>
      <c r="Q1573" s="58">
        <f t="shared" si="250"/>
        <v>1571</v>
      </c>
      <c r="R1573" s="228" t="str">
        <f t="shared" si="247"/>
        <v>Nợ HP</v>
      </c>
    </row>
    <row r="1574" spans="1:18" ht="24.75" customHeight="1">
      <c r="A1574" s="54">
        <f t="shared" si="248"/>
        <v>1572</v>
      </c>
      <c r="B1574" s="16" t="str">
        <f t="shared" si="251"/>
        <v>1540</v>
      </c>
      <c r="C1574" s="54">
        <f t="shared" si="249"/>
        <v>1540</v>
      </c>
      <c r="D1574" s="11"/>
      <c r="E1574" s="12"/>
      <c r="F1574" s="13"/>
      <c r="G1574" s="14"/>
      <c r="H1574" s="70"/>
      <c r="I1574" s="71"/>
      <c r="J1574" s="72"/>
      <c r="K1574" s="73" t="str">
        <f t="shared" si="252"/>
        <v/>
      </c>
      <c r="L1574" s="74">
        <f t="shared" si="244"/>
        <v>0</v>
      </c>
      <c r="M1574" s="79"/>
      <c r="N1574" s="59" t="str">
        <f t="shared" si="253"/>
        <v/>
      </c>
      <c r="O1574" s="190" t="str">
        <f t="shared" si="245"/>
        <v>Nợ HP</v>
      </c>
      <c r="P1574" s="62" t="str">
        <f t="shared" si="246"/>
        <v>Nợ HP</v>
      </c>
      <c r="Q1574" s="58">
        <f t="shared" si="250"/>
        <v>1572</v>
      </c>
      <c r="R1574" s="228" t="str">
        <f t="shared" si="247"/>
        <v>Nợ HP</v>
      </c>
    </row>
    <row r="1575" spans="1:18" ht="24.75" customHeight="1">
      <c r="A1575" s="54">
        <f t="shared" si="248"/>
        <v>1573</v>
      </c>
      <c r="B1575" s="16" t="str">
        <f t="shared" si="251"/>
        <v>1541</v>
      </c>
      <c r="C1575" s="54">
        <f t="shared" si="249"/>
        <v>1541</v>
      </c>
      <c r="D1575" s="11"/>
      <c r="E1575" s="12"/>
      <c r="F1575" s="13"/>
      <c r="G1575" s="14"/>
      <c r="H1575" s="70"/>
      <c r="I1575" s="71"/>
      <c r="J1575" s="72"/>
      <c r="K1575" s="73" t="str">
        <f t="shared" si="252"/>
        <v/>
      </c>
      <c r="L1575" s="74">
        <f t="shared" si="244"/>
        <v>0</v>
      </c>
      <c r="M1575" s="79"/>
      <c r="N1575" s="59" t="str">
        <f t="shared" si="253"/>
        <v/>
      </c>
      <c r="O1575" s="190" t="str">
        <f t="shared" si="245"/>
        <v>Nợ HP</v>
      </c>
      <c r="P1575" s="62" t="str">
        <f t="shared" si="246"/>
        <v>Nợ HP</v>
      </c>
      <c r="Q1575" s="58">
        <f t="shared" si="250"/>
        <v>1573</v>
      </c>
      <c r="R1575" s="228" t="str">
        <f t="shared" si="247"/>
        <v>Nợ HP</v>
      </c>
    </row>
    <row r="1576" spans="1:18" ht="24.75" customHeight="1">
      <c r="A1576" s="54">
        <f t="shared" si="248"/>
        <v>1574</v>
      </c>
      <c r="B1576" s="16" t="str">
        <f t="shared" si="251"/>
        <v>1542</v>
      </c>
      <c r="C1576" s="54">
        <f t="shared" si="249"/>
        <v>1542</v>
      </c>
      <c r="D1576" s="11"/>
      <c r="E1576" s="12"/>
      <c r="F1576" s="13"/>
      <c r="G1576" s="14"/>
      <c r="H1576" s="70"/>
      <c r="I1576" s="71"/>
      <c r="J1576" s="72"/>
      <c r="K1576" s="73" t="str">
        <f t="shared" si="252"/>
        <v/>
      </c>
      <c r="L1576" s="74">
        <f t="shared" si="244"/>
        <v>0</v>
      </c>
      <c r="M1576" s="79"/>
      <c r="N1576" s="59" t="str">
        <f t="shared" si="253"/>
        <v/>
      </c>
      <c r="O1576" s="190" t="str">
        <f t="shared" si="245"/>
        <v>Nợ HP</v>
      </c>
      <c r="P1576" s="62" t="str">
        <f t="shared" si="246"/>
        <v>Nợ HP</v>
      </c>
      <c r="Q1576" s="58">
        <f t="shared" si="250"/>
        <v>1574</v>
      </c>
      <c r="R1576" s="228" t="str">
        <f t="shared" si="247"/>
        <v>Nợ HP</v>
      </c>
    </row>
    <row r="1577" spans="1:18" ht="24.75" customHeight="1">
      <c r="A1577" s="54">
        <f t="shared" si="248"/>
        <v>1575</v>
      </c>
      <c r="B1577" s="16" t="str">
        <f t="shared" si="251"/>
        <v>1543</v>
      </c>
      <c r="C1577" s="54">
        <f t="shared" si="249"/>
        <v>1543</v>
      </c>
      <c r="D1577" s="11"/>
      <c r="E1577" s="12"/>
      <c r="F1577" s="13"/>
      <c r="G1577" s="14"/>
      <c r="H1577" s="70"/>
      <c r="I1577" s="71"/>
      <c r="J1577" s="72"/>
      <c r="K1577" s="73" t="str">
        <f t="shared" si="252"/>
        <v/>
      </c>
      <c r="L1577" s="74">
        <f t="shared" si="244"/>
        <v>0</v>
      </c>
      <c r="M1577" s="79"/>
      <c r="N1577" s="59" t="str">
        <f t="shared" si="253"/>
        <v/>
      </c>
      <c r="O1577" s="190" t="str">
        <f t="shared" si="245"/>
        <v>Nợ HP</v>
      </c>
      <c r="P1577" s="62" t="str">
        <f t="shared" si="246"/>
        <v>Nợ HP</v>
      </c>
      <c r="Q1577" s="58">
        <f t="shared" si="250"/>
        <v>1575</v>
      </c>
      <c r="R1577" s="228" t="str">
        <f t="shared" si="247"/>
        <v>Nợ HP</v>
      </c>
    </row>
    <row r="1578" spans="1:18" ht="24.75" customHeight="1">
      <c r="A1578" s="54">
        <f t="shared" si="248"/>
        <v>1576</v>
      </c>
      <c r="B1578" s="16" t="str">
        <f t="shared" si="251"/>
        <v>1544</v>
      </c>
      <c r="C1578" s="54">
        <f t="shared" si="249"/>
        <v>1544</v>
      </c>
      <c r="D1578" s="11"/>
      <c r="E1578" s="12"/>
      <c r="F1578" s="13"/>
      <c r="G1578" s="14"/>
      <c r="H1578" s="70"/>
      <c r="I1578" s="71"/>
      <c r="J1578" s="72"/>
      <c r="K1578" s="73" t="str">
        <f t="shared" si="252"/>
        <v/>
      </c>
      <c r="L1578" s="74">
        <f t="shared" si="244"/>
        <v>0</v>
      </c>
      <c r="M1578" s="79"/>
      <c r="N1578" s="59" t="str">
        <f t="shared" si="253"/>
        <v/>
      </c>
      <c r="O1578" s="190" t="str">
        <f t="shared" si="245"/>
        <v>Nợ HP</v>
      </c>
      <c r="P1578" s="62" t="str">
        <f t="shared" si="246"/>
        <v>Nợ HP</v>
      </c>
      <c r="Q1578" s="58">
        <f t="shared" si="250"/>
        <v>1576</v>
      </c>
      <c r="R1578" s="228" t="str">
        <f t="shared" si="247"/>
        <v>Nợ HP</v>
      </c>
    </row>
    <row r="1579" spans="1:18" ht="24.75" customHeight="1">
      <c r="A1579" s="54">
        <f t="shared" si="248"/>
        <v>1577</v>
      </c>
      <c r="B1579" s="16" t="str">
        <f t="shared" si="251"/>
        <v>1545</v>
      </c>
      <c r="C1579" s="54">
        <f t="shared" si="249"/>
        <v>1545</v>
      </c>
      <c r="D1579" s="11"/>
      <c r="E1579" s="12"/>
      <c r="F1579" s="13"/>
      <c r="G1579" s="14"/>
      <c r="H1579" s="70"/>
      <c r="I1579" s="71"/>
      <c r="J1579" s="72"/>
      <c r="K1579" s="73" t="str">
        <f t="shared" si="252"/>
        <v/>
      </c>
      <c r="L1579" s="74">
        <f t="shared" si="244"/>
        <v>0</v>
      </c>
      <c r="M1579" s="79"/>
      <c r="N1579" s="59" t="str">
        <f t="shared" si="253"/>
        <v/>
      </c>
      <c r="O1579" s="190" t="str">
        <f t="shared" si="245"/>
        <v>Nợ HP</v>
      </c>
      <c r="P1579" s="62" t="str">
        <f t="shared" si="246"/>
        <v>Nợ HP</v>
      </c>
      <c r="Q1579" s="58">
        <f t="shared" si="250"/>
        <v>1577</v>
      </c>
      <c r="R1579" s="228" t="str">
        <f t="shared" si="247"/>
        <v>Nợ HP</v>
      </c>
    </row>
    <row r="1580" spans="1:18" ht="24.75" customHeight="1">
      <c r="A1580" s="54">
        <f t="shared" si="248"/>
        <v>1578</v>
      </c>
      <c r="B1580" s="16" t="str">
        <f t="shared" si="251"/>
        <v>1546</v>
      </c>
      <c r="C1580" s="54">
        <f t="shared" si="249"/>
        <v>1546</v>
      </c>
      <c r="D1580" s="11"/>
      <c r="E1580" s="12"/>
      <c r="F1580" s="13"/>
      <c r="G1580" s="14"/>
      <c r="H1580" s="70"/>
      <c r="I1580" s="71"/>
      <c r="J1580" s="72"/>
      <c r="K1580" s="73" t="str">
        <f t="shared" si="252"/>
        <v/>
      </c>
      <c r="L1580" s="74">
        <f t="shared" si="244"/>
        <v>0</v>
      </c>
      <c r="M1580" s="79"/>
      <c r="N1580" s="59" t="str">
        <f t="shared" si="253"/>
        <v/>
      </c>
      <c r="O1580" s="190" t="str">
        <f t="shared" si="245"/>
        <v>Nợ HP</v>
      </c>
      <c r="P1580" s="62" t="str">
        <f t="shared" si="246"/>
        <v>Nợ HP</v>
      </c>
      <c r="Q1580" s="58">
        <f t="shared" si="250"/>
        <v>1578</v>
      </c>
      <c r="R1580" s="228" t="str">
        <f t="shared" si="247"/>
        <v>Nợ HP</v>
      </c>
    </row>
    <row r="1581" spans="1:18" ht="24.75" customHeight="1">
      <c r="A1581" s="54">
        <f t="shared" si="248"/>
        <v>1579</v>
      </c>
      <c r="B1581" s="16" t="str">
        <f t="shared" si="251"/>
        <v>1547</v>
      </c>
      <c r="C1581" s="54">
        <f t="shared" si="249"/>
        <v>1547</v>
      </c>
      <c r="D1581" s="11"/>
      <c r="E1581" s="12"/>
      <c r="F1581" s="13"/>
      <c r="G1581" s="14"/>
      <c r="H1581" s="70"/>
      <c r="I1581" s="71"/>
      <c r="J1581" s="72"/>
      <c r="K1581" s="73" t="str">
        <f t="shared" si="252"/>
        <v/>
      </c>
      <c r="L1581" s="74">
        <f t="shared" si="244"/>
        <v>0</v>
      </c>
      <c r="M1581" s="79"/>
      <c r="N1581" s="59" t="str">
        <f t="shared" si="253"/>
        <v/>
      </c>
      <c r="O1581" s="190" t="str">
        <f t="shared" si="245"/>
        <v>Nợ HP</v>
      </c>
      <c r="P1581" s="62" t="str">
        <f t="shared" si="246"/>
        <v>Nợ HP</v>
      </c>
      <c r="Q1581" s="58">
        <f t="shared" si="250"/>
        <v>1579</v>
      </c>
      <c r="R1581" s="228" t="str">
        <f t="shared" si="247"/>
        <v>Nợ HP</v>
      </c>
    </row>
    <row r="1582" spans="1:18" ht="24.75" customHeight="1">
      <c r="A1582" s="54">
        <f t="shared" si="248"/>
        <v>1580</v>
      </c>
      <c r="B1582" s="16" t="str">
        <f t="shared" si="251"/>
        <v>1548</v>
      </c>
      <c r="C1582" s="54">
        <f t="shared" si="249"/>
        <v>1548</v>
      </c>
      <c r="D1582" s="11"/>
      <c r="E1582" s="12"/>
      <c r="F1582" s="13"/>
      <c r="G1582" s="14"/>
      <c r="H1582" s="70"/>
      <c r="I1582" s="71"/>
      <c r="J1582" s="72"/>
      <c r="K1582" s="73" t="str">
        <f t="shared" si="252"/>
        <v/>
      </c>
      <c r="L1582" s="74">
        <f t="shared" si="244"/>
        <v>0</v>
      </c>
      <c r="M1582" s="79"/>
      <c r="N1582" s="59" t="str">
        <f t="shared" si="253"/>
        <v/>
      </c>
      <c r="O1582" s="190" t="str">
        <f t="shared" si="245"/>
        <v>Nợ HP</v>
      </c>
      <c r="P1582" s="62" t="str">
        <f t="shared" si="246"/>
        <v>Nợ HP</v>
      </c>
      <c r="Q1582" s="58">
        <f t="shared" si="250"/>
        <v>1580</v>
      </c>
      <c r="R1582" s="228" t="str">
        <f t="shared" si="247"/>
        <v>Nợ HP</v>
      </c>
    </row>
    <row r="1583" spans="1:18" ht="24.75" customHeight="1">
      <c r="A1583" s="54">
        <f t="shared" si="248"/>
        <v>1581</v>
      </c>
      <c r="B1583" s="16" t="str">
        <f t="shared" si="251"/>
        <v>1549</v>
      </c>
      <c r="C1583" s="54">
        <f t="shared" si="249"/>
        <v>1549</v>
      </c>
      <c r="D1583" s="11"/>
      <c r="E1583" s="12"/>
      <c r="F1583" s="13"/>
      <c r="G1583" s="14"/>
      <c r="H1583" s="70"/>
      <c r="I1583" s="71"/>
      <c r="J1583" s="72"/>
      <c r="K1583" s="73" t="str">
        <f t="shared" si="252"/>
        <v/>
      </c>
      <c r="L1583" s="74">
        <f t="shared" si="244"/>
        <v>0</v>
      </c>
      <c r="M1583" s="79"/>
      <c r="N1583" s="59" t="str">
        <f t="shared" si="253"/>
        <v/>
      </c>
      <c r="O1583" s="190" t="str">
        <f t="shared" si="245"/>
        <v>Nợ HP</v>
      </c>
      <c r="P1583" s="62" t="str">
        <f t="shared" si="246"/>
        <v>Nợ HP</v>
      </c>
      <c r="Q1583" s="58">
        <f t="shared" si="250"/>
        <v>1581</v>
      </c>
      <c r="R1583" s="228" t="str">
        <f t="shared" si="247"/>
        <v>Nợ HP</v>
      </c>
    </row>
    <row r="1584" spans="1:18" ht="24.75" customHeight="1">
      <c r="A1584" s="54">
        <f t="shared" si="248"/>
        <v>1582</v>
      </c>
      <c r="B1584" s="16" t="str">
        <f t="shared" si="251"/>
        <v>1550</v>
      </c>
      <c r="C1584" s="54">
        <f t="shared" si="249"/>
        <v>1550</v>
      </c>
      <c r="D1584" s="11"/>
      <c r="E1584" s="12"/>
      <c r="F1584" s="13"/>
      <c r="G1584" s="14"/>
      <c r="H1584" s="70"/>
      <c r="I1584" s="71"/>
      <c r="J1584" s="72"/>
      <c r="K1584" s="73" t="str">
        <f t="shared" si="252"/>
        <v/>
      </c>
      <c r="L1584" s="74">
        <f t="shared" si="244"/>
        <v>0</v>
      </c>
      <c r="M1584" s="79"/>
      <c r="N1584" s="59" t="str">
        <f t="shared" si="253"/>
        <v/>
      </c>
      <c r="O1584" s="190" t="str">
        <f t="shared" si="245"/>
        <v>Nợ HP</v>
      </c>
      <c r="P1584" s="62" t="str">
        <f t="shared" si="246"/>
        <v>Nợ HP</v>
      </c>
      <c r="Q1584" s="58">
        <f t="shared" si="250"/>
        <v>1582</v>
      </c>
      <c r="R1584" s="228" t="str">
        <f t="shared" si="247"/>
        <v>Nợ HP</v>
      </c>
    </row>
    <row r="1585" spans="1:18" ht="24.75" customHeight="1">
      <c r="A1585" s="54">
        <f t="shared" si="248"/>
        <v>1583</v>
      </c>
      <c r="B1585" s="16" t="str">
        <f t="shared" si="251"/>
        <v>1551</v>
      </c>
      <c r="C1585" s="54">
        <f t="shared" si="249"/>
        <v>1551</v>
      </c>
      <c r="D1585" s="11"/>
      <c r="E1585" s="12"/>
      <c r="F1585" s="13"/>
      <c r="G1585" s="14"/>
      <c r="H1585" s="70"/>
      <c r="I1585" s="71"/>
      <c r="J1585" s="72"/>
      <c r="K1585" s="73" t="str">
        <f t="shared" si="252"/>
        <v/>
      </c>
      <c r="L1585" s="74">
        <f t="shared" si="244"/>
        <v>0</v>
      </c>
      <c r="M1585" s="79"/>
      <c r="N1585" s="59" t="str">
        <f t="shared" si="253"/>
        <v/>
      </c>
      <c r="O1585" s="190" t="str">
        <f t="shared" si="245"/>
        <v>Nợ HP</v>
      </c>
      <c r="P1585" s="62" t="str">
        <f t="shared" si="246"/>
        <v>Nợ HP</v>
      </c>
      <c r="Q1585" s="58">
        <f t="shared" si="250"/>
        <v>1583</v>
      </c>
      <c r="R1585" s="228" t="str">
        <f t="shared" si="247"/>
        <v>Nợ HP</v>
      </c>
    </row>
    <row r="1586" spans="1:18" ht="24.75" customHeight="1">
      <c r="A1586" s="54">
        <f t="shared" si="248"/>
        <v>1584</v>
      </c>
      <c r="B1586" s="16" t="str">
        <f t="shared" si="251"/>
        <v>1552</v>
      </c>
      <c r="C1586" s="54">
        <f t="shared" si="249"/>
        <v>1552</v>
      </c>
      <c r="D1586" s="11"/>
      <c r="E1586" s="12"/>
      <c r="F1586" s="13"/>
      <c r="G1586" s="14"/>
      <c r="H1586" s="70"/>
      <c r="I1586" s="71"/>
      <c r="J1586" s="72"/>
      <c r="K1586" s="73" t="str">
        <f t="shared" si="252"/>
        <v/>
      </c>
      <c r="L1586" s="74">
        <f t="shared" si="244"/>
        <v>0</v>
      </c>
      <c r="M1586" s="79"/>
      <c r="N1586" s="59" t="str">
        <f t="shared" si="253"/>
        <v/>
      </c>
      <c r="O1586" s="190" t="str">
        <f t="shared" si="245"/>
        <v>Nợ HP</v>
      </c>
      <c r="P1586" s="62" t="str">
        <f t="shared" si="246"/>
        <v>Nợ HP</v>
      </c>
      <c r="Q1586" s="58">
        <f t="shared" si="250"/>
        <v>1584</v>
      </c>
      <c r="R1586" s="228" t="str">
        <f t="shared" si="247"/>
        <v>Nợ HP</v>
      </c>
    </row>
    <row r="1587" spans="1:18" ht="24.75" customHeight="1">
      <c r="A1587" s="54">
        <f t="shared" si="248"/>
        <v>1585</v>
      </c>
      <c r="B1587" s="16" t="str">
        <f t="shared" si="251"/>
        <v>1553</v>
      </c>
      <c r="C1587" s="54">
        <f t="shared" si="249"/>
        <v>1553</v>
      </c>
      <c r="D1587" s="11"/>
      <c r="E1587" s="12"/>
      <c r="F1587" s="13"/>
      <c r="G1587" s="14"/>
      <c r="H1587" s="70"/>
      <c r="I1587" s="71"/>
      <c r="J1587" s="72"/>
      <c r="K1587" s="73" t="str">
        <f t="shared" si="252"/>
        <v/>
      </c>
      <c r="L1587" s="74">
        <f t="shared" si="244"/>
        <v>0</v>
      </c>
      <c r="M1587" s="79"/>
      <c r="N1587" s="59" t="str">
        <f t="shared" si="253"/>
        <v/>
      </c>
      <c r="O1587" s="190" t="str">
        <f t="shared" si="245"/>
        <v>Nợ HP</v>
      </c>
      <c r="P1587" s="62" t="str">
        <f t="shared" si="246"/>
        <v>Nợ HP</v>
      </c>
      <c r="Q1587" s="58">
        <f t="shared" si="250"/>
        <v>1585</v>
      </c>
      <c r="R1587" s="228" t="str">
        <f t="shared" si="247"/>
        <v>Nợ HP</v>
      </c>
    </row>
    <row r="1588" spans="1:18" ht="24.75" customHeight="1">
      <c r="A1588" s="54">
        <f t="shared" si="248"/>
        <v>1586</v>
      </c>
      <c r="B1588" s="16" t="str">
        <f t="shared" si="251"/>
        <v>1554</v>
      </c>
      <c r="C1588" s="54">
        <f t="shared" si="249"/>
        <v>1554</v>
      </c>
      <c r="D1588" s="11"/>
      <c r="E1588" s="12"/>
      <c r="F1588" s="13"/>
      <c r="G1588" s="14"/>
      <c r="H1588" s="70"/>
      <c r="I1588" s="71"/>
      <c r="J1588" s="72"/>
      <c r="K1588" s="73" t="str">
        <f t="shared" si="252"/>
        <v/>
      </c>
      <c r="L1588" s="74">
        <f t="shared" si="244"/>
        <v>0</v>
      </c>
      <c r="M1588" s="79"/>
      <c r="N1588" s="59" t="str">
        <f t="shared" si="253"/>
        <v/>
      </c>
      <c r="O1588" s="190" t="str">
        <f t="shared" si="245"/>
        <v>Nợ HP</v>
      </c>
      <c r="P1588" s="62" t="str">
        <f t="shared" si="246"/>
        <v>Nợ HP</v>
      </c>
      <c r="Q1588" s="58">
        <f t="shared" si="250"/>
        <v>1586</v>
      </c>
      <c r="R1588" s="228" t="str">
        <f t="shared" si="247"/>
        <v>Nợ HP</v>
      </c>
    </row>
    <row r="1589" spans="1:18" ht="24.75" customHeight="1">
      <c r="A1589" s="54">
        <f t="shared" si="248"/>
        <v>1587</v>
      </c>
      <c r="B1589" s="16" t="str">
        <f t="shared" si="251"/>
        <v>1555</v>
      </c>
      <c r="C1589" s="54">
        <f t="shared" si="249"/>
        <v>1555</v>
      </c>
      <c r="D1589" s="11"/>
      <c r="E1589" s="12"/>
      <c r="F1589" s="13"/>
      <c r="G1589" s="14"/>
      <c r="H1589" s="70"/>
      <c r="I1589" s="71"/>
      <c r="J1589" s="72"/>
      <c r="K1589" s="73" t="str">
        <f t="shared" si="252"/>
        <v/>
      </c>
      <c r="L1589" s="74">
        <f t="shared" si="244"/>
        <v>0</v>
      </c>
      <c r="M1589" s="79"/>
      <c r="N1589" s="59" t="str">
        <f t="shared" si="253"/>
        <v/>
      </c>
      <c r="O1589" s="190" t="str">
        <f t="shared" si="245"/>
        <v>Nợ HP</v>
      </c>
      <c r="P1589" s="62" t="str">
        <f t="shared" si="246"/>
        <v>Nợ HP</v>
      </c>
      <c r="Q1589" s="58">
        <f t="shared" si="250"/>
        <v>1587</v>
      </c>
      <c r="R1589" s="228" t="str">
        <f t="shared" si="247"/>
        <v>Nợ HP</v>
      </c>
    </row>
    <row r="1590" spans="1:18" ht="24.75" customHeight="1">
      <c r="A1590" s="54">
        <f t="shared" si="248"/>
        <v>1588</v>
      </c>
      <c r="B1590" s="16" t="str">
        <f t="shared" si="251"/>
        <v>1556</v>
      </c>
      <c r="C1590" s="54">
        <f t="shared" si="249"/>
        <v>1556</v>
      </c>
      <c r="D1590" s="11"/>
      <c r="E1590" s="12"/>
      <c r="F1590" s="13"/>
      <c r="G1590" s="14"/>
      <c r="H1590" s="70"/>
      <c r="I1590" s="71"/>
      <c r="J1590" s="72"/>
      <c r="K1590" s="73" t="str">
        <f t="shared" si="252"/>
        <v/>
      </c>
      <c r="L1590" s="74">
        <f t="shared" si="244"/>
        <v>0</v>
      </c>
      <c r="M1590" s="79"/>
      <c r="N1590" s="59" t="str">
        <f t="shared" si="253"/>
        <v/>
      </c>
      <c r="O1590" s="190" t="str">
        <f t="shared" si="245"/>
        <v>Nợ HP</v>
      </c>
      <c r="P1590" s="62" t="str">
        <f t="shared" si="246"/>
        <v>Nợ HP</v>
      </c>
      <c r="Q1590" s="58">
        <f t="shared" si="250"/>
        <v>1588</v>
      </c>
      <c r="R1590" s="228" t="str">
        <f t="shared" si="247"/>
        <v>Nợ HP</v>
      </c>
    </row>
    <row r="1591" spans="1:18" ht="24.75" customHeight="1">
      <c r="A1591" s="54">
        <f t="shared" si="248"/>
        <v>1589</v>
      </c>
      <c r="B1591" s="16" t="str">
        <f t="shared" si="251"/>
        <v>1557</v>
      </c>
      <c r="C1591" s="54">
        <f t="shared" si="249"/>
        <v>1557</v>
      </c>
      <c r="D1591" s="11"/>
      <c r="E1591" s="12"/>
      <c r="F1591" s="13"/>
      <c r="G1591" s="14"/>
      <c r="H1591" s="70"/>
      <c r="I1591" s="71"/>
      <c r="J1591" s="72"/>
      <c r="K1591" s="73" t="str">
        <f t="shared" si="252"/>
        <v/>
      </c>
      <c r="L1591" s="74">
        <f t="shared" si="244"/>
        <v>0</v>
      </c>
      <c r="M1591" s="79"/>
      <c r="N1591" s="59" t="str">
        <f t="shared" si="253"/>
        <v/>
      </c>
      <c r="O1591" s="190" t="str">
        <f t="shared" si="245"/>
        <v>Nợ HP</v>
      </c>
      <c r="P1591" s="62" t="str">
        <f t="shared" si="246"/>
        <v>Nợ HP</v>
      </c>
      <c r="Q1591" s="58">
        <f t="shared" si="250"/>
        <v>1589</v>
      </c>
      <c r="R1591" s="228" t="str">
        <f t="shared" si="247"/>
        <v>Nợ HP</v>
      </c>
    </row>
    <row r="1592" spans="1:18" ht="24.75" customHeight="1">
      <c r="A1592" s="54">
        <f t="shared" si="248"/>
        <v>1590</v>
      </c>
      <c r="B1592" s="16" t="str">
        <f t="shared" si="251"/>
        <v>1558</v>
      </c>
      <c r="C1592" s="54">
        <f t="shared" si="249"/>
        <v>1558</v>
      </c>
      <c r="D1592" s="11"/>
      <c r="E1592" s="12"/>
      <c r="F1592" s="13"/>
      <c r="G1592" s="14"/>
      <c r="H1592" s="70"/>
      <c r="I1592" s="71"/>
      <c r="J1592" s="72"/>
      <c r="K1592" s="73" t="str">
        <f t="shared" si="252"/>
        <v/>
      </c>
      <c r="L1592" s="74">
        <f t="shared" si="244"/>
        <v>0</v>
      </c>
      <c r="M1592" s="79"/>
      <c r="N1592" s="59" t="str">
        <f t="shared" si="253"/>
        <v/>
      </c>
      <c r="O1592" s="190" t="str">
        <f t="shared" si="245"/>
        <v>Nợ HP</v>
      </c>
      <c r="P1592" s="62" t="str">
        <f t="shared" si="246"/>
        <v>Nợ HP</v>
      </c>
      <c r="Q1592" s="58">
        <f t="shared" si="250"/>
        <v>1590</v>
      </c>
      <c r="R1592" s="228" t="str">
        <f t="shared" si="247"/>
        <v>Nợ HP</v>
      </c>
    </row>
    <row r="1593" spans="1:18" ht="24.75" customHeight="1">
      <c r="A1593" s="54">
        <f t="shared" si="248"/>
        <v>1591</v>
      </c>
      <c r="B1593" s="16" t="str">
        <f t="shared" si="251"/>
        <v>1559</v>
      </c>
      <c r="C1593" s="54">
        <f t="shared" si="249"/>
        <v>1559</v>
      </c>
      <c r="D1593" s="11"/>
      <c r="E1593" s="12"/>
      <c r="F1593" s="13"/>
      <c r="G1593" s="14"/>
      <c r="H1593" s="70"/>
      <c r="I1593" s="71"/>
      <c r="J1593" s="72"/>
      <c r="K1593" s="73" t="str">
        <f t="shared" si="252"/>
        <v/>
      </c>
      <c r="L1593" s="74">
        <f t="shared" si="244"/>
        <v>0</v>
      </c>
      <c r="M1593" s="79"/>
      <c r="N1593" s="59" t="str">
        <f t="shared" si="253"/>
        <v/>
      </c>
      <c r="O1593" s="190" t="str">
        <f t="shared" si="245"/>
        <v>Nợ HP</v>
      </c>
      <c r="P1593" s="62" t="str">
        <f t="shared" si="246"/>
        <v>Nợ HP</v>
      </c>
      <c r="Q1593" s="58">
        <f t="shared" si="250"/>
        <v>1591</v>
      </c>
      <c r="R1593" s="228" t="str">
        <f t="shared" si="247"/>
        <v>Nợ HP</v>
      </c>
    </row>
    <row r="1594" spans="1:18" ht="24.75" customHeight="1">
      <c r="A1594" s="54">
        <f t="shared" si="248"/>
        <v>1592</v>
      </c>
      <c r="B1594" s="16" t="str">
        <f t="shared" si="251"/>
        <v>1560</v>
      </c>
      <c r="C1594" s="54">
        <f t="shared" si="249"/>
        <v>1560</v>
      </c>
      <c r="D1594" s="11"/>
      <c r="E1594" s="12"/>
      <c r="F1594" s="13"/>
      <c r="G1594" s="14"/>
      <c r="H1594" s="70"/>
      <c r="I1594" s="71"/>
      <c r="J1594" s="72"/>
      <c r="K1594" s="73" t="str">
        <f t="shared" si="252"/>
        <v/>
      </c>
      <c r="L1594" s="74">
        <f t="shared" si="244"/>
        <v>0</v>
      </c>
      <c r="M1594" s="79"/>
      <c r="N1594" s="59" t="str">
        <f t="shared" si="253"/>
        <v/>
      </c>
      <c r="O1594" s="190" t="str">
        <f t="shared" si="245"/>
        <v>Nợ HP</v>
      </c>
      <c r="P1594" s="62" t="str">
        <f t="shared" si="246"/>
        <v>Nợ HP</v>
      </c>
      <c r="Q1594" s="58">
        <f t="shared" si="250"/>
        <v>1592</v>
      </c>
      <c r="R1594" s="228" t="str">
        <f t="shared" si="247"/>
        <v>Nợ HP</v>
      </c>
    </row>
    <row r="1595" spans="1:18" ht="24.75" customHeight="1">
      <c r="A1595" s="54">
        <f t="shared" si="248"/>
        <v>1593</v>
      </c>
      <c r="B1595" s="16" t="str">
        <f t="shared" si="251"/>
        <v>1561</v>
      </c>
      <c r="C1595" s="54">
        <f t="shared" si="249"/>
        <v>1561</v>
      </c>
      <c r="D1595" s="11"/>
      <c r="E1595" s="12"/>
      <c r="F1595" s="13"/>
      <c r="G1595" s="14"/>
      <c r="H1595" s="70"/>
      <c r="I1595" s="71"/>
      <c r="J1595" s="72"/>
      <c r="K1595" s="73" t="str">
        <f t="shared" si="252"/>
        <v/>
      </c>
      <c r="L1595" s="74">
        <f t="shared" si="244"/>
        <v>0</v>
      </c>
      <c r="M1595" s="79"/>
      <c r="N1595" s="59" t="str">
        <f t="shared" si="253"/>
        <v/>
      </c>
      <c r="O1595" s="190" t="str">
        <f t="shared" si="245"/>
        <v>Nợ HP</v>
      </c>
      <c r="P1595" s="62" t="str">
        <f t="shared" si="246"/>
        <v>Nợ HP</v>
      </c>
      <c r="Q1595" s="58">
        <f t="shared" si="250"/>
        <v>1593</v>
      </c>
      <c r="R1595" s="228" t="str">
        <f t="shared" si="247"/>
        <v>Nợ HP</v>
      </c>
    </row>
    <row r="1596" spans="1:18" ht="24.75" customHeight="1">
      <c r="A1596" s="54">
        <f t="shared" si="248"/>
        <v>1594</v>
      </c>
      <c r="B1596" s="16" t="str">
        <f t="shared" si="251"/>
        <v>1562</v>
      </c>
      <c r="C1596" s="54">
        <f t="shared" si="249"/>
        <v>1562</v>
      </c>
      <c r="D1596" s="11"/>
      <c r="E1596" s="12"/>
      <c r="F1596" s="13"/>
      <c r="G1596" s="14"/>
      <c r="H1596" s="70"/>
      <c r="I1596" s="71"/>
      <c r="J1596" s="72"/>
      <c r="K1596" s="73" t="str">
        <f t="shared" si="252"/>
        <v/>
      </c>
      <c r="L1596" s="74">
        <f t="shared" si="244"/>
        <v>0</v>
      </c>
      <c r="M1596" s="79"/>
      <c r="N1596" s="59" t="str">
        <f t="shared" si="253"/>
        <v/>
      </c>
      <c r="O1596" s="190" t="str">
        <f t="shared" si="245"/>
        <v>Nợ HP</v>
      </c>
      <c r="P1596" s="62" t="str">
        <f t="shared" si="246"/>
        <v>Nợ HP</v>
      </c>
      <c r="Q1596" s="58">
        <f t="shared" si="250"/>
        <v>1594</v>
      </c>
      <c r="R1596" s="228" t="str">
        <f t="shared" si="247"/>
        <v>Nợ HP</v>
      </c>
    </row>
    <row r="1597" spans="1:18" ht="24.75" customHeight="1">
      <c r="A1597" s="54">
        <f t="shared" si="248"/>
        <v>1595</v>
      </c>
      <c r="B1597" s="16" t="str">
        <f t="shared" si="251"/>
        <v>1563</v>
      </c>
      <c r="C1597" s="54">
        <f t="shared" si="249"/>
        <v>1563</v>
      </c>
      <c r="D1597" s="11"/>
      <c r="E1597" s="12"/>
      <c r="F1597" s="13"/>
      <c r="G1597" s="14"/>
      <c r="H1597" s="70"/>
      <c r="I1597" s="71"/>
      <c r="J1597" s="72"/>
      <c r="K1597" s="73" t="str">
        <f t="shared" si="252"/>
        <v/>
      </c>
      <c r="L1597" s="74">
        <f t="shared" si="244"/>
        <v>0</v>
      </c>
      <c r="M1597" s="79"/>
      <c r="N1597" s="59" t="str">
        <f t="shared" si="253"/>
        <v/>
      </c>
      <c r="O1597" s="190" t="str">
        <f t="shared" si="245"/>
        <v>Nợ HP</v>
      </c>
      <c r="P1597" s="62" t="str">
        <f t="shared" si="246"/>
        <v>Nợ HP</v>
      </c>
      <c r="Q1597" s="58">
        <f t="shared" si="250"/>
        <v>1595</v>
      </c>
      <c r="R1597" s="228" t="str">
        <f t="shared" si="247"/>
        <v>Nợ HP</v>
      </c>
    </row>
    <row r="1598" spans="1:18" ht="24.75" customHeight="1">
      <c r="A1598" s="54">
        <f t="shared" si="248"/>
        <v>1596</v>
      </c>
      <c r="B1598" s="16" t="str">
        <f t="shared" si="251"/>
        <v>1564</v>
      </c>
      <c r="C1598" s="54">
        <f t="shared" si="249"/>
        <v>1564</v>
      </c>
      <c r="D1598" s="11"/>
      <c r="E1598" s="12"/>
      <c r="F1598" s="13"/>
      <c r="G1598" s="14"/>
      <c r="H1598" s="70"/>
      <c r="I1598" s="71"/>
      <c r="J1598" s="72"/>
      <c r="K1598" s="73" t="str">
        <f t="shared" si="252"/>
        <v/>
      </c>
      <c r="L1598" s="74">
        <f t="shared" si="244"/>
        <v>0</v>
      </c>
      <c r="M1598" s="79"/>
      <c r="N1598" s="59" t="str">
        <f t="shared" si="253"/>
        <v/>
      </c>
      <c r="O1598" s="190" t="str">
        <f t="shared" si="245"/>
        <v>Nợ HP</v>
      </c>
      <c r="P1598" s="62" t="str">
        <f t="shared" si="246"/>
        <v>Nợ HP</v>
      </c>
      <c r="Q1598" s="58">
        <f t="shared" si="250"/>
        <v>1596</v>
      </c>
      <c r="R1598" s="228" t="str">
        <f t="shared" si="247"/>
        <v>Nợ HP</v>
      </c>
    </row>
    <row r="1599" spans="1:18" ht="24.75" customHeight="1">
      <c r="A1599" s="54">
        <f t="shared" si="248"/>
        <v>1597</v>
      </c>
      <c r="B1599" s="16" t="str">
        <f t="shared" si="251"/>
        <v>1565</v>
      </c>
      <c r="C1599" s="54">
        <f t="shared" si="249"/>
        <v>1565</v>
      </c>
      <c r="D1599" s="11"/>
      <c r="E1599" s="12"/>
      <c r="F1599" s="13"/>
      <c r="G1599" s="14"/>
      <c r="H1599" s="70"/>
      <c r="I1599" s="71"/>
      <c r="J1599" s="72"/>
      <c r="K1599" s="73" t="str">
        <f t="shared" si="252"/>
        <v/>
      </c>
      <c r="L1599" s="74">
        <f t="shared" si="244"/>
        <v>0</v>
      </c>
      <c r="M1599" s="79"/>
      <c r="N1599" s="59" t="str">
        <f t="shared" si="253"/>
        <v/>
      </c>
      <c r="O1599" s="190" t="str">
        <f t="shared" si="245"/>
        <v>Nợ HP</v>
      </c>
      <c r="P1599" s="62" t="str">
        <f t="shared" si="246"/>
        <v>Nợ HP</v>
      </c>
      <c r="Q1599" s="58">
        <f t="shared" si="250"/>
        <v>1597</v>
      </c>
      <c r="R1599" s="228" t="str">
        <f t="shared" si="247"/>
        <v>Nợ HP</v>
      </c>
    </row>
    <row r="1600" spans="1:18" ht="24.75" customHeight="1">
      <c r="A1600" s="54">
        <f t="shared" si="248"/>
        <v>1598</v>
      </c>
      <c r="B1600" s="16" t="str">
        <f t="shared" si="251"/>
        <v>1566</v>
      </c>
      <c r="C1600" s="54">
        <f t="shared" si="249"/>
        <v>1566</v>
      </c>
      <c r="D1600" s="11"/>
      <c r="E1600" s="12"/>
      <c r="F1600" s="13"/>
      <c r="G1600" s="14"/>
      <c r="H1600" s="70"/>
      <c r="I1600" s="71"/>
      <c r="J1600" s="72"/>
      <c r="K1600" s="73" t="str">
        <f t="shared" si="252"/>
        <v/>
      </c>
      <c r="L1600" s="74">
        <f t="shared" si="244"/>
        <v>0</v>
      </c>
      <c r="M1600" s="79"/>
      <c r="N1600" s="59" t="str">
        <f t="shared" si="253"/>
        <v/>
      </c>
      <c r="O1600" s="190" t="str">
        <f t="shared" si="245"/>
        <v>Nợ HP</v>
      </c>
      <c r="P1600" s="62" t="str">
        <f t="shared" si="246"/>
        <v>Nợ HP</v>
      </c>
      <c r="Q1600" s="58">
        <f t="shared" si="250"/>
        <v>1598</v>
      </c>
      <c r="R1600" s="228" t="str">
        <f t="shared" si="247"/>
        <v>Nợ HP</v>
      </c>
    </row>
    <row r="1601" spans="1:18" ht="24.75" customHeight="1">
      <c r="A1601" s="54">
        <f t="shared" si="248"/>
        <v>1599</v>
      </c>
      <c r="B1601" s="16" t="str">
        <f t="shared" si="251"/>
        <v>1567</v>
      </c>
      <c r="C1601" s="54">
        <f t="shared" si="249"/>
        <v>1567</v>
      </c>
      <c r="D1601" s="11"/>
      <c r="E1601" s="12"/>
      <c r="F1601" s="13"/>
      <c r="G1601" s="14"/>
      <c r="H1601" s="70"/>
      <c r="I1601" s="71"/>
      <c r="J1601" s="72"/>
      <c r="K1601" s="73" t="str">
        <f t="shared" si="252"/>
        <v/>
      </c>
      <c r="L1601" s="74">
        <f t="shared" si="244"/>
        <v>0</v>
      </c>
      <c r="M1601" s="79"/>
      <c r="N1601" s="59" t="str">
        <f t="shared" si="253"/>
        <v/>
      </c>
      <c r="O1601" s="190" t="str">
        <f t="shared" si="245"/>
        <v>Nợ HP</v>
      </c>
      <c r="P1601" s="62" t="str">
        <f t="shared" si="246"/>
        <v>Nợ HP</v>
      </c>
      <c r="Q1601" s="58">
        <f t="shared" si="250"/>
        <v>1599</v>
      </c>
      <c r="R1601" s="228" t="str">
        <f t="shared" si="247"/>
        <v>Nợ HP</v>
      </c>
    </row>
    <row r="1602" spans="1:18" ht="24.75" customHeight="1">
      <c r="A1602" s="54">
        <f t="shared" si="248"/>
        <v>1600</v>
      </c>
      <c r="B1602" s="16" t="str">
        <f t="shared" si="251"/>
        <v>1568</v>
      </c>
      <c r="C1602" s="54">
        <f t="shared" si="249"/>
        <v>1568</v>
      </c>
      <c r="D1602" s="11"/>
      <c r="E1602" s="12"/>
      <c r="F1602" s="13"/>
      <c r="G1602" s="14"/>
      <c r="H1602" s="70"/>
      <c r="I1602" s="71"/>
      <c r="J1602" s="72"/>
      <c r="K1602" s="73" t="str">
        <f t="shared" si="252"/>
        <v/>
      </c>
      <c r="L1602" s="74">
        <f t="shared" si="244"/>
        <v>0</v>
      </c>
      <c r="M1602" s="79"/>
      <c r="N1602" s="59" t="str">
        <f t="shared" si="253"/>
        <v/>
      </c>
      <c r="O1602" s="190" t="str">
        <f t="shared" si="245"/>
        <v>Nợ HP</v>
      </c>
      <c r="P1602" s="62" t="str">
        <f t="shared" si="246"/>
        <v>Nợ HP</v>
      </c>
      <c r="Q1602" s="58">
        <f t="shared" si="250"/>
        <v>1600</v>
      </c>
      <c r="R1602" s="228" t="str">
        <f t="shared" si="247"/>
        <v>Nợ HP</v>
      </c>
    </row>
    <row r="1603" spans="1:18" ht="24.75" customHeight="1">
      <c r="A1603" s="54">
        <f t="shared" si="248"/>
        <v>1601</v>
      </c>
      <c r="B1603" s="16" t="str">
        <f t="shared" si="251"/>
        <v>1569</v>
      </c>
      <c r="C1603" s="54">
        <f t="shared" si="249"/>
        <v>1569</v>
      </c>
      <c r="D1603" s="11"/>
      <c r="E1603" s="12"/>
      <c r="F1603" s="13"/>
      <c r="G1603" s="14"/>
      <c r="H1603" s="70"/>
      <c r="I1603" s="71"/>
      <c r="J1603" s="72"/>
      <c r="K1603" s="73" t="str">
        <f t="shared" si="252"/>
        <v/>
      </c>
      <c r="L1603" s="74">
        <f t="shared" ref="L1603:L1666" si="254">COUNTIF($D$3:$D$1049,D1603)</f>
        <v>0</v>
      </c>
      <c r="M1603" s="79"/>
      <c r="N1603" s="59" t="str">
        <f t="shared" si="253"/>
        <v/>
      </c>
      <c r="O1603" s="190" t="str">
        <f t="shared" si="245"/>
        <v>Nợ HP</v>
      </c>
      <c r="P1603" s="62" t="str">
        <f t="shared" si="246"/>
        <v>Nợ HP</v>
      </c>
      <c r="Q1603" s="58">
        <f t="shared" si="250"/>
        <v>1601</v>
      </c>
      <c r="R1603" s="228" t="str">
        <f t="shared" si="247"/>
        <v>Nợ HP</v>
      </c>
    </row>
    <row r="1604" spans="1:18" ht="24.75" customHeight="1">
      <c r="A1604" s="54">
        <f t="shared" si="248"/>
        <v>1602</v>
      </c>
      <c r="B1604" s="16" t="str">
        <f t="shared" si="251"/>
        <v>1570</v>
      </c>
      <c r="C1604" s="54">
        <f t="shared" si="249"/>
        <v>1570</v>
      </c>
      <c r="D1604" s="11"/>
      <c r="E1604" s="12"/>
      <c r="F1604" s="13"/>
      <c r="G1604" s="14"/>
      <c r="H1604" s="70"/>
      <c r="I1604" s="71"/>
      <c r="J1604" s="72"/>
      <c r="K1604" s="73" t="str">
        <f t="shared" si="252"/>
        <v/>
      </c>
      <c r="L1604" s="74">
        <f t="shared" si="254"/>
        <v>0</v>
      </c>
      <c r="M1604" s="79"/>
      <c r="N1604" s="59" t="str">
        <f t="shared" si="253"/>
        <v/>
      </c>
      <c r="O1604" s="190" t="str">
        <f t="shared" ref="O1604:O1667" si="255">R1604</f>
        <v>Nợ HP</v>
      </c>
      <c r="P1604" s="62" t="str">
        <f t="shared" ref="P1604:P1667" si="256">IF(M1604&lt;&gt;0,M1604,O1604)</f>
        <v>Nợ HP</v>
      </c>
      <c r="Q1604" s="58">
        <f t="shared" si="250"/>
        <v>1602</v>
      </c>
      <c r="R1604" s="228" t="str">
        <f t="shared" ref="R1604:R1667" si="257">IF(OR(ISNA(S1604),S1604=""),"Nợ HP","")</f>
        <v>Nợ HP</v>
      </c>
    </row>
    <row r="1605" spans="1:18" ht="24.75" customHeight="1">
      <c r="A1605" s="54">
        <f t="shared" ref="A1605:A1668" si="258">A1604+1</f>
        <v>1603</v>
      </c>
      <c r="B1605" s="16" t="str">
        <f t="shared" si="251"/>
        <v>1571</v>
      </c>
      <c r="C1605" s="54">
        <f t="shared" ref="C1605:C1668" si="259">IF(H1605&lt;&gt;H1604,1,C1604+1)</f>
        <v>1571</v>
      </c>
      <c r="D1605" s="11"/>
      <c r="E1605" s="12"/>
      <c r="F1605" s="13"/>
      <c r="G1605" s="14"/>
      <c r="H1605" s="70"/>
      <c r="I1605" s="71"/>
      <c r="J1605" s="72"/>
      <c r="K1605" s="73" t="str">
        <f t="shared" si="252"/>
        <v/>
      </c>
      <c r="L1605" s="74">
        <f t="shared" si="254"/>
        <v>0</v>
      </c>
      <c r="M1605" s="79"/>
      <c r="N1605" s="59" t="str">
        <f t="shared" si="253"/>
        <v/>
      </c>
      <c r="O1605" s="190" t="str">
        <f t="shared" si="255"/>
        <v>Nợ HP</v>
      </c>
      <c r="P1605" s="62" t="str">
        <f t="shared" si="256"/>
        <v>Nợ HP</v>
      </c>
      <c r="Q1605" s="58">
        <f t="shared" ref="Q1605:Q1668" si="260">Q1604+1</f>
        <v>1603</v>
      </c>
      <c r="R1605" s="228" t="str">
        <f t="shared" si="257"/>
        <v>Nợ HP</v>
      </c>
    </row>
    <row r="1606" spans="1:18" ht="24.75" customHeight="1">
      <c r="A1606" s="54">
        <f t="shared" si="258"/>
        <v>1604</v>
      </c>
      <c r="B1606" s="16" t="str">
        <f t="shared" si="251"/>
        <v>1572</v>
      </c>
      <c r="C1606" s="54">
        <f t="shared" si="259"/>
        <v>1572</v>
      </c>
      <c r="D1606" s="11"/>
      <c r="E1606" s="12"/>
      <c r="F1606" s="13"/>
      <c r="G1606" s="14"/>
      <c r="H1606" s="70"/>
      <c r="I1606" s="71"/>
      <c r="J1606" s="72"/>
      <c r="K1606" s="73" t="str">
        <f t="shared" si="252"/>
        <v/>
      </c>
      <c r="L1606" s="74">
        <f t="shared" si="254"/>
        <v>0</v>
      </c>
      <c r="M1606" s="79"/>
      <c r="N1606" s="59" t="str">
        <f t="shared" si="253"/>
        <v/>
      </c>
      <c r="O1606" s="190" t="str">
        <f t="shared" si="255"/>
        <v>Nợ HP</v>
      </c>
      <c r="P1606" s="62" t="str">
        <f t="shared" si="256"/>
        <v>Nợ HP</v>
      </c>
      <c r="Q1606" s="58">
        <f t="shared" si="260"/>
        <v>1604</v>
      </c>
      <c r="R1606" s="228" t="str">
        <f t="shared" si="257"/>
        <v>Nợ HP</v>
      </c>
    </row>
    <row r="1607" spans="1:18" ht="24.75" customHeight="1">
      <c r="A1607" s="54">
        <f t="shared" si="258"/>
        <v>1605</v>
      </c>
      <c r="B1607" s="16" t="str">
        <f t="shared" si="251"/>
        <v>1573</v>
      </c>
      <c r="C1607" s="54">
        <f t="shared" si="259"/>
        <v>1573</v>
      </c>
      <c r="D1607" s="11"/>
      <c r="E1607" s="12"/>
      <c r="F1607" s="13"/>
      <c r="G1607" s="14"/>
      <c r="H1607" s="70"/>
      <c r="I1607" s="71"/>
      <c r="J1607" s="72"/>
      <c r="K1607" s="73" t="str">
        <f t="shared" si="252"/>
        <v/>
      </c>
      <c r="L1607" s="74">
        <f t="shared" si="254"/>
        <v>0</v>
      </c>
      <c r="M1607" s="79"/>
      <c r="N1607" s="59" t="str">
        <f t="shared" si="253"/>
        <v/>
      </c>
      <c r="O1607" s="190" t="str">
        <f t="shared" si="255"/>
        <v>Nợ HP</v>
      </c>
      <c r="P1607" s="62" t="str">
        <f t="shared" si="256"/>
        <v>Nợ HP</v>
      </c>
      <c r="Q1607" s="58">
        <f t="shared" si="260"/>
        <v>1605</v>
      </c>
      <c r="R1607" s="228" t="str">
        <f t="shared" si="257"/>
        <v>Nợ HP</v>
      </c>
    </row>
    <row r="1608" spans="1:18" ht="24.75" customHeight="1">
      <c r="A1608" s="54">
        <f t="shared" si="258"/>
        <v>1606</v>
      </c>
      <c r="B1608" s="16" t="str">
        <f t="shared" si="251"/>
        <v>1574</v>
      </c>
      <c r="C1608" s="54">
        <f t="shared" si="259"/>
        <v>1574</v>
      </c>
      <c r="D1608" s="11"/>
      <c r="E1608" s="12"/>
      <c r="F1608" s="13"/>
      <c r="G1608" s="14"/>
      <c r="H1608" s="70"/>
      <c r="I1608" s="71"/>
      <c r="J1608" s="72"/>
      <c r="K1608" s="73" t="str">
        <f t="shared" si="252"/>
        <v/>
      </c>
      <c r="L1608" s="74">
        <f t="shared" si="254"/>
        <v>0</v>
      </c>
      <c r="M1608" s="79"/>
      <c r="N1608" s="59" t="str">
        <f t="shared" si="253"/>
        <v/>
      </c>
      <c r="O1608" s="190" t="str">
        <f t="shared" si="255"/>
        <v>Nợ HP</v>
      </c>
      <c r="P1608" s="62" t="str">
        <f t="shared" si="256"/>
        <v>Nợ HP</v>
      </c>
      <c r="Q1608" s="58">
        <f t="shared" si="260"/>
        <v>1606</v>
      </c>
      <c r="R1608" s="228" t="str">
        <f t="shared" si="257"/>
        <v>Nợ HP</v>
      </c>
    </row>
    <row r="1609" spans="1:18" ht="24.75" customHeight="1">
      <c r="A1609" s="54">
        <f t="shared" si="258"/>
        <v>1607</v>
      </c>
      <c r="B1609" s="16" t="str">
        <f t="shared" si="251"/>
        <v>1575</v>
      </c>
      <c r="C1609" s="54">
        <f t="shared" si="259"/>
        <v>1575</v>
      </c>
      <c r="D1609" s="11"/>
      <c r="E1609" s="12"/>
      <c r="F1609" s="13"/>
      <c r="G1609" s="14"/>
      <c r="H1609" s="70"/>
      <c r="I1609" s="71"/>
      <c r="J1609" s="72"/>
      <c r="K1609" s="73" t="str">
        <f t="shared" si="252"/>
        <v/>
      </c>
      <c r="L1609" s="74">
        <f t="shared" si="254"/>
        <v>0</v>
      </c>
      <c r="M1609" s="79"/>
      <c r="N1609" s="59" t="str">
        <f t="shared" si="253"/>
        <v/>
      </c>
      <c r="O1609" s="190" t="str">
        <f t="shared" si="255"/>
        <v>Nợ HP</v>
      </c>
      <c r="P1609" s="62" t="str">
        <f t="shared" si="256"/>
        <v>Nợ HP</v>
      </c>
      <c r="Q1609" s="58">
        <f t="shared" si="260"/>
        <v>1607</v>
      </c>
      <c r="R1609" s="228" t="str">
        <f t="shared" si="257"/>
        <v>Nợ HP</v>
      </c>
    </row>
    <row r="1610" spans="1:18" ht="24.75" customHeight="1">
      <c r="A1610" s="54">
        <f t="shared" si="258"/>
        <v>1608</v>
      </c>
      <c r="B1610" s="16" t="str">
        <f t="shared" ref="B1610:B1673" si="261">J1610&amp;TEXT(C1610,"00")</f>
        <v>1576</v>
      </c>
      <c r="C1610" s="54">
        <f t="shared" si="259"/>
        <v>1576</v>
      </c>
      <c r="D1610" s="11"/>
      <c r="E1610" s="12"/>
      <c r="F1610" s="13"/>
      <c r="G1610" s="14"/>
      <c r="H1610" s="70"/>
      <c r="I1610" s="71"/>
      <c r="J1610" s="72"/>
      <c r="K1610" s="73" t="str">
        <f t="shared" si="252"/>
        <v/>
      </c>
      <c r="L1610" s="74">
        <f t="shared" si="254"/>
        <v>0</v>
      </c>
      <c r="M1610" s="79"/>
      <c r="N1610" s="59" t="str">
        <f t="shared" si="253"/>
        <v/>
      </c>
      <c r="O1610" s="190" t="str">
        <f t="shared" si="255"/>
        <v>Nợ HP</v>
      </c>
      <c r="P1610" s="62" t="str">
        <f t="shared" si="256"/>
        <v>Nợ HP</v>
      </c>
      <c r="Q1610" s="58">
        <f t="shared" si="260"/>
        <v>1608</v>
      </c>
      <c r="R1610" s="228" t="str">
        <f t="shared" si="257"/>
        <v>Nợ HP</v>
      </c>
    </row>
    <row r="1611" spans="1:18" ht="24.75" customHeight="1">
      <c r="A1611" s="54">
        <f t="shared" si="258"/>
        <v>1609</v>
      </c>
      <c r="B1611" s="16" t="str">
        <f t="shared" si="261"/>
        <v>1577</v>
      </c>
      <c r="C1611" s="54">
        <f t="shared" si="259"/>
        <v>1577</v>
      </c>
      <c r="D1611" s="11"/>
      <c r="E1611" s="12"/>
      <c r="F1611" s="13"/>
      <c r="G1611" s="14"/>
      <c r="H1611" s="70"/>
      <c r="I1611" s="71"/>
      <c r="J1611" s="72"/>
      <c r="K1611" s="73" t="str">
        <f t="shared" si="252"/>
        <v/>
      </c>
      <c r="L1611" s="74">
        <f t="shared" si="254"/>
        <v>0</v>
      </c>
      <c r="M1611" s="79"/>
      <c r="N1611" s="59" t="str">
        <f t="shared" si="253"/>
        <v/>
      </c>
      <c r="O1611" s="190" t="str">
        <f t="shared" si="255"/>
        <v>Nợ HP</v>
      </c>
      <c r="P1611" s="62" t="str">
        <f t="shared" si="256"/>
        <v>Nợ HP</v>
      </c>
      <c r="Q1611" s="58">
        <f t="shared" si="260"/>
        <v>1609</v>
      </c>
      <c r="R1611" s="228" t="str">
        <f t="shared" si="257"/>
        <v>Nợ HP</v>
      </c>
    </row>
    <row r="1612" spans="1:18" ht="24.75" customHeight="1">
      <c r="A1612" s="54">
        <f t="shared" si="258"/>
        <v>1610</v>
      </c>
      <c r="B1612" s="16" t="str">
        <f t="shared" si="261"/>
        <v>1578</v>
      </c>
      <c r="C1612" s="54">
        <f t="shared" si="259"/>
        <v>1578</v>
      </c>
      <c r="D1612" s="11"/>
      <c r="E1612" s="12"/>
      <c r="F1612" s="13"/>
      <c r="G1612" s="14"/>
      <c r="H1612" s="70"/>
      <c r="I1612" s="71"/>
      <c r="J1612" s="72"/>
      <c r="K1612" s="73" t="str">
        <f t="shared" si="252"/>
        <v/>
      </c>
      <c r="L1612" s="74">
        <f t="shared" si="254"/>
        <v>0</v>
      </c>
      <c r="M1612" s="79"/>
      <c r="N1612" s="59" t="str">
        <f t="shared" si="253"/>
        <v/>
      </c>
      <c r="O1612" s="190" t="str">
        <f t="shared" si="255"/>
        <v>Nợ HP</v>
      </c>
      <c r="P1612" s="62" t="str">
        <f t="shared" si="256"/>
        <v>Nợ HP</v>
      </c>
      <c r="Q1612" s="58">
        <f t="shared" si="260"/>
        <v>1610</v>
      </c>
      <c r="R1612" s="228" t="str">
        <f t="shared" si="257"/>
        <v>Nợ HP</v>
      </c>
    </row>
    <row r="1613" spans="1:18" ht="24.75" customHeight="1">
      <c r="A1613" s="54">
        <f t="shared" si="258"/>
        <v>1611</v>
      </c>
      <c r="B1613" s="16" t="str">
        <f t="shared" si="261"/>
        <v>1579</v>
      </c>
      <c r="C1613" s="54">
        <f t="shared" si="259"/>
        <v>1579</v>
      </c>
      <c r="D1613" s="11"/>
      <c r="E1613" s="12"/>
      <c r="F1613" s="13"/>
      <c r="G1613" s="14"/>
      <c r="H1613" s="70"/>
      <c r="I1613" s="71"/>
      <c r="J1613" s="72"/>
      <c r="K1613" s="73" t="str">
        <f t="shared" si="252"/>
        <v/>
      </c>
      <c r="L1613" s="74">
        <f t="shared" si="254"/>
        <v>0</v>
      </c>
      <c r="M1613" s="79"/>
      <c r="N1613" s="59" t="str">
        <f t="shared" si="253"/>
        <v/>
      </c>
      <c r="O1613" s="190" t="str">
        <f t="shared" si="255"/>
        <v>Nợ HP</v>
      </c>
      <c r="P1613" s="62" t="str">
        <f t="shared" si="256"/>
        <v>Nợ HP</v>
      </c>
      <c r="Q1613" s="58">
        <f t="shared" si="260"/>
        <v>1611</v>
      </c>
      <c r="R1613" s="228" t="str">
        <f t="shared" si="257"/>
        <v>Nợ HP</v>
      </c>
    </row>
    <row r="1614" spans="1:18" ht="24.75" customHeight="1">
      <c r="A1614" s="54">
        <f t="shared" si="258"/>
        <v>1612</v>
      </c>
      <c r="B1614" s="16" t="str">
        <f t="shared" si="261"/>
        <v>1580</v>
      </c>
      <c r="C1614" s="54">
        <f t="shared" si="259"/>
        <v>1580</v>
      </c>
      <c r="D1614" s="11"/>
      <c r="E1614" s="12"/>
      <c r="F1614" s="13"/>
      <c r="G1614" s="14"/>
      <c r="H1614" s="70"/>
      <c r="I1614" s="71"/>
      <c r="J1614" s="72"/>
      <c r="K1614" s="73" t="str">
        <f t="shared" si="252"/>
        <v/>
      </c>
      <c r="L1614" s="74">
        <f t="shared" si="254"/>
        <v>0</v>
      </c>
      <c r="M1614" s="79"/>
      <c r="N1614" s="59" t="str">
        <f t="shared" si="253"/>
        <v/>
      </c>
      <c r="O1614" s="190" t="str">
        <f t="shared" si="255"/>
        <v>Nợ HP</v>
      </c>
      <c r="P1614" s="62" t="str">
        <f t="shared" si="256"/>
        <v>Nợ HP</v>
      </c>
      <c r="Q1614" s="58">
        <f t="shared" si="260"/>
        <v>1612</v>
      </c>
      <c r="R1614" s="228" t="str">
        <f t="shared" si="257"/>
        <v>Nợ HP</v>
      </c>
    </row>
    <row r="1615" spans="1:18" ht="24.75" customHeight="1">
      <c r="A1615" s="54">
        <f t="shared" si="258"/>
        <v>1613</v>
      </c>
      <c r="B1615" s="16" t="str">
        <f t="shared" si="261"/>
        <v>1581</v>
      </c>
      <c r="C1615" s="54">
        <f t="shared" si="259"/>
        <v>1581</v>
      </c>
      <c r="D1615" s="11"/>
      <c r="E1615" s="12"/>
      <c r="F1615" s="13"/>
      <c r="G1615" s="14"/>
      <c r="H1615" s="70"/>
      <c r="I1615" s="71"/>
      <c r="J1615" s="72"/>
      <c r="K1615" s="73" t="str">
        <f t="shared" si="252"/>
        <v/>
      </c>
      <c r="L1615" s="74">
        <f t="shared" si="254"/>
        <v>0</v>
      </c>
      <c r="M1615" s="79"/>
      <c r="N1615" s="59" t="str">
        <f t="shared" si="253"/>
        <v/>
      </c>
      <c r="O1615" s="190" t="str">
        <f t="shared" si="255"/>
        <v>Nợ HP</v>
      </c>
      <c r="P1615" s="62" t="str">
        <f t="shared" si="256"/>
        <v>Nợ HP</v>
      </c>
      <c r="Q1615" s="58">
        <f t="shared" si="260"/>
        <v>1613</v>
      </c>
      <c r="R1615" s="228" t="str">
        <f t="shared" si="257"/>
        <v>Nợ HP</v>
      </c>
    </row>
    <row r="1616" spans="1:18" ht="24.75" customHeight="1">
      <c r="A1616" s="54">
        <f t="shared" si="258"/>
        <v>1614</v>
      </c>
      <c r="B1616" s="16" t="str">
        <f t="shared" si="261"/>
        <v>1582</v>
      </c>
      <c r="C1616" s="54">
        <f t="shared" si="259"/>
        <v>1582</v>
      </c>
      <c r="D1616" s="11"/>
      <c r="E1616" s="12"/>
      <c r="F1616" s="13"/>
      <c r="G1616" s="14"/>
      <c r="H1616" s="70"/>
      <c r="I1616" s="71"/>
      <c r="J1616" s="72"/>
      <c r="K1616" s="73" t="str">
        <f t="shared" si="252"/>
        <v/>
      </c>
      <c r="L1616" s="74">
        <f t="shared" si="254"/>
        <v>0</v>
      </c>
      <c r="M1616" s="79"/>
      <c r="N1616" s="59" t="str">
        <f t="shared" si="253"/>
        <v/>
      </c>
      <c r="O1616" s="190" t="str">
        <f t="shared" si="255"/>
        <v>Nợ HP</v>
      </c>
      <c r="P1616" s="62" t="str">
        <f t="shared" si="256"/>
        <v>Nợ HP</v>
      </c>
      <c r="Q1616" s="58">
        <f t="shared" si="260"/>
        <v>1614</v>
      </c>
      <c r="R1616" s="228" t="str">
        <f t="shared" si="257"/>
        <v>Nợ HP</v>
      </c>
    </row>
    <row r="1617" spans="1:18" ht="24.75" customHeight="1">
      <c r="A1617" s="54">
        <f t="shared" si="258"/>
        <v>1615</v>
      </c>
      <c r="B1617" s="16" t="str">
        <f t="shared" si="261"/>
        <v>1583</v>
      </c>
      <c r="C1617" s="54">
        <f t="shared" si="259"/>
        <v>1583</v>
      </c>
      <c r="D1617" s="11"/>
      <c r="E1617" s="12"/>
      <c r="F1617" s="13"/>
      <c r="G1617" s="14"/>
      <c r="H1617" s="70"/>
      <c r="I1617" s="71"/>
      <c r="J1617" s="72"/>
      <c r="K1617" s="73" t="str">
        <f t="shared" si="252"/>
        <v/>
      </c>
      <c r="L1617" s="74">
        <f t="shared" si="254"/>
        <v>0</v>
      </c>
      <c r="M1617" s="79"/>
      <c r="N1617" s="59" t="str">
        <f t="shared" si="253"/>
        <v/>
      </c>
      <c r="O1617" s="190" t="str">
        <f t="shared" si="255"/>
        <v>Nợ HP</v>
      </c>
      <c r="P1617" s="62" t="str">
        <f t="shared" si="256"/>
        <v>Nợ HP</v>
      </c>
      <c r="Q1617" s="58">
        <f t="shared" si="260"/>
        <v>1615</v>
      </c>
      <c r="R1617" s="228" t="str">
        <f t="shared" si="257"/>
        <v>Nợ HP</v>
      </c>
    </row>
    <row r="1618" spans="1:18" ht="24.75" customHeight="1">
      <c r="A1618" s="54">
        <f t="shared" si="258"/>
        <v>1616</v>
      </c>
      <c r="B1618" s="16" t="str">
        <f t="shared" si="261"/>
        <v>1584</v>
      </c>
      <c r="C1618" s="54">
        <f t="shared" si="259"/>
        <v>1584</v>
      </c>
      <c r="D1618" s="11"/>
      <c r="E1618" s="12"/>
      <c r="F1618" s="13"/>
      <c r="G1618" s="14"/>
      <c r="H1618" s="70"/>
      <c r="I1618" s="71"/>
      <c r="J1618" s="72"/>
      <c r="K1618" s="73" t="str">
        <f t="shared" si="252"/>
        <v/>
      </c>
      <c r="L1618" s="74">
        <f t="shared" si="254"/>
        <v>0</v>
      </c>
      <c r="M1618" s="79"/>
      <c r="N1618" s="59" t="str">
        <f t="shared" si="253"/>
        <v/>
      </c>
      <c r="O1618" s="190" t="str">
        <f t="shared" si="255"/>
        <v>Nợ HP</v>
      </c>
      <c r="P1618" s="62" t="str">
        <f t="shared" si="256"/>
        <v>Nợ HP</v>
      </c>
      <c r="Q1618" s="58">
        <f t="shared" si="260"/>
        <v>1616</v>
      </c>
      <c r="R1618" s="228" t="str">
        <f t="shared" si="257"/>
        <v>Nợ HP</v>
      </c>
    </row>
    <row r="1619" spans="1:18" ht="24.75" customHeight="1">
      <c r="A1619" s="54">
        <f t="shared" si="258"/>
        <v>1617</v>
      </c>
      <c r="B1619" s="16" t="str">
        <f t="shared" si="261"/>
        <v>1585</v>
      </c>
      <c r="C1619" s="54">
        <f t="shared" si="259"/>
        <v>1585</v>
      </c>
      <c r="D1619" s="11"/>
      <c r="E1619" s="12"/>
      <c r="F1619" s="13"/>
      <c r="G1619" s="14"/>
      <c r="H1619" s="70"/>
      <c r="I1619" s="71"/>
      <c r="J1619" s="72"/>
      <c r="K1619" s="73" t="str">
        <f t="shared" si="252"/>
        <v/>
      </c>
      <c r="L1619" s="74">
        <f t="shared" si="254"/>
        <v>0</v>
      </c>
      <c r="M1619" s="79"/>
      <c r="N1619" s="59" t="str">
        <f t="shared" si="253"/>
        <v/>
      </c>
      <c r="O1619" s="190" t="str">
        <f t="shared" si="255"/>
        <v>Nợ HP</v>
      </c>
      <c r="P1619" s="62" t="str">
        <f t="shared" si="256"/>
        <v>Nợ HP</v>
      </c>
      <c r="Q1619" s="58">
        <f t="shared" si="260"/>
        <v>1617</v>
      </c>
      <c r="R1619" s="228" t="str">
        <f t="shared" si="257"/>
        <v>Nợ HP</v>
      </c>
    </row>
    <row r="1620" spans="1:18" ht="24.75" customHeight="1">
      <c r="A1620" s="54">
        <f t="shared" si="258"/>
        <v>1618</v>
      </c>
      <c r="B1620" s="16" t="str">
        <f t="shared" si="261"/>
        <v>1586</v>
      </c>
      <c r="C1620" s="54">
        <f t="shared" si="259"/>
        <v>1586</v>
      </c>
      <c r="D1620" s="11"/>
      <c r="E1620" s="12"/>
      <c r="F1620" s="13"/>
      <c r="G1620" s="14"/>
      <c r="H1620" s="70"/>
      <c r="I1620" s="71"/>
      <c r="J1620" s="72"/>
      <c r="K1620" s="73" t="str">
        <f t="shared" si="252"/>
        <v/>
      </c>
      <c r="L1620" s="74">
        <f t="shared" si="254"/>
        <v>0</v>
      </c>
      <c r="M1620" s="79"/>
      <c r="N1620" s="59" t="str">
        <f t="shared" si="253"/>
        <v/>
      </c>
      <c r="O1620" s="190" t="str">
        <f t="shared" si="255"/>
        <v>Nợ HP</v>
      </c>
      <c r="P1620" s="62" t="str">
        <f t="shared" si="256"/>
        <v>Nợ HP</v>
      </c>
      <c r="Q1620" s="58">
        <f t="shared" si="260"/>
        <v>1618</v>
      </c>
      <c r="R1620" s="228" t="str">
        <f t="shared" si="257"/>
        <v>Nợ HP</v>
      </c>
    </row>
    <row r="1621" spans="1:18" ht="24.75" customHeight="1">
      <c r="A1621" s="54">
        <f t="shared" si="258"/>
        <v>1619</v>
      </c>
      <c r="B1621" s="16" t="str">
        <f t="shared" si="261"/>
        <v>1587</v>
      </c>
      <c r="C1621" s="54">
        <f t="shared" si="259"/>
        <v>1587</v>
      </c>
      <c r="D1621" s="11"/>
      <c r="E1621" s="12"/>
      <c r="F1621" s="13"/>
      <c r="G1621" s="14"/>
      <c r="H1621" s="70"/>
      <c r="I1621" s="71"/>
      <c r="J1621" s="72"/>
      <c r="K1621" s="73" t="str">
        <f t="shared" si="252"/>
        <v/>
      </c>
      <c r="L1621" s="74">
        <f t="shared" si="254"/>
        <v>0</v>
      </c>
      <c r="M1621" s="79"/>
      <c r="N1621" s="59" t="str">
        <f t="shared" si="253"/>
        <v/>
      </c>
      <c r="O1621" s="190" t="str">
        <f t="shared" si="255"/>
        <v>Nợ HP</v>
      </c>
      <c r="P1621" s="62" t="str">
        <f t="shared" si="256"/>
        <v>Nợ HP</v>
      </c>
      <c r="Q1621" s="58">
        <f t="shared" si="260"/>
        <v>1619</v>
      </c>
      <c r="R1621" s="228" t="str">
        <f t="shared" si="257"/>
        <v>Nợ HP</v>
      </c>
    </row>
    <row r="1622" spans="1:18" ht="24.75" customHeight="1">
      <c r="A1622" s="54">
        <f t="shared" si="258"/>
        <v>1620</v>
      </c>
      <c r="B1622" s="16" t="str">
        <f t="shared" si="261"/>
        <v>1588</v>
      </c>
      <c r="C1622" s="54">
        <f t="shared" si="259"/>
        <v>1588</v>
      </c>
      <c r="D1622" s="11"/>
      <c r="E1622" s="12"/>
      <c r="F1622" s="13"/>
      <c r="G1622" s="14"/>
      <c r="H1622" s="70"/>
      <c r="I1622" s="71"/>
      <c r="J1622" s="72"/>
      <c r="K1622" s="73" t="str">
        <f t="shared" si="252"/>
        <v/>
      </c>
      <c r="L1622" s="74">
        <f t="shared" si="254"/>
        <v>0</v>
      </c>
      <c r="M1622" s="79"/>
      <c r="N1622" s="59" t="str">
        <f t="shared" si="253"/>
        <v/>
      </c>
      <c r="O1622" s="190" t="str">
        <f t="shared" si="255"/>
        <v>Nợ HP</v>
      </c>
      <c r="P1622" s="62" t="str">
        <f t="shared" si="256"/>
        <v>Nợ HP</v>
      </c>
      <c r="Q1622" s="58">
        <f t="shared" si="260"/>
        <v>1620</v>
      </c>
      <c r="R1622" s="228" t="str">
        <f t="shared" si="257"/>
        <v>Nợ HP</v>
      </c>
    </row>
    <row r="1623" spans="1:18" ht="24.75" customHeight="1">
      <c r="A1623" s="54">
        <f t="shared" si="258"/>
        <v>1621</v>
      </c>
      <c r="B1623" s="16" t="str">
        <f t="shared" si="261"/>
        <v>1589</v>
      </c>
      <c r="C1623" s="54">
        <f t="shared" si="259"/>
        <v>1589</v>
      </c>
      <c r="D1623" s="11"/>
      <c r="E1623" s="12"/>
      <c r="F1623" s="13"/>
      <c r="G1623" s="14"/>
      <c r="H1623" s="70"/>
      <c r="I1623" s="71"/>
      <c r="J1623" s="72"/>
      <c r="K1623" s="73" t="str">
        <f t="shared" si="252"/>
        <v/>
      </c>
      <c r="L1623" s="74">
        <f t="shared" si="254"/>
        <v>0</v>
      </c>
      <c r="M1623" s="79"/>
      <c r="N1623" s="59" t="str">
        <f t="shared" si="253"/>
        <v/>
      </c>
      <c r="O1623" s="190" t="str">
        <f t="shared" si="255"/>
        <v>Nợ HP</v>
      </c>
      <c r="P1623" s="62" t="str">
        <f t="shared" si="256"/>
        <v>Nợ HP</v>
      </c>
      <c r="Q1623" s="58">
        <f t="shared" si="260"/>
        <v>1621</v>
      </c>
      <c r="R1623" s="228" t="str">
        <f t="shared" si="257"/>
        <v>Nợ HP</v>
      </c>
    </row>
    <row r="1624" spans="1:18" ht="24.75" customHeight="1">
      <c r="A1624" s="54">
        <f t="shared" si="258"/>
        <v>1622</v>
      </c>
      <c r="B1624" s="16" t="str">
        <f t="shared" si="261"/>
        <v>1590</v>
      </c>
      <c r="C1624" s="54">
        <f t="shared" si="259"/>
        <v>1590</v>
      </c>
      <c r="D1624" s="11"/>
      <c r="E1624" s="12"/>
      <c r="F1624" s="13"/>
      <c r="G1624" s="14"/>
      <c r="H1624" s="70"/>
      <c r="I1624" s="71"/>
      <c r="J1624" s="72"/>
      <c r="K1624" s="73" t="str">
        <f t="shared" si="252"/>
        <v/>
      </c>
      <c r="L1624" s="74">
        <f t="shared" si="254"/>
        <v>0</v>
      </c>
      <c r="M1624" s="79"/>
      <c r="N1624" s="59" t="str">
        <f t="shared" si="253"/>
        <v/>
      </c>
      <c r="O1624" s="190" t="str">
        <f t="shared" si="255"/>
        <v>Nợ HP</v>
      </c>
      <c r="P1624" s="62" t="str">
        <f t="shared" si="256"/>
        <v>Nợ HP</v>
      </c>
      <c r="Q1624" s="58">
        <f t="shared" si="260"/>
        <v>1622</v>
      </c>
      <c r="R1624" s="228" t="str">
        <f t="shared" si="257"/>
        <v>Nợ HP</v>
      </c>
    </row>
    <row r="1625" spans="1:18" ht="24.75" customHeight="1">
      <c r="A1625" s="54">
        <f t="shared" si="258"/>
        <v>1623</v>
      </c>
      <c r="B1625" s="16" t="str">
        <f t="shared" si="261"/>
        <v>1591</v>
      </c>
      <c r="C1625" s="54">
        <f t="shared" si="259"/>
        <v>1591</v>
      </c>
      <c r="D1625" s="11"/>
      <c r="E1625" s="12"/>
      <c r="F1625" s="13"/>
      <c r="G1625" s="14"/>
      <c r="H1625" s="70"/>
      <c r="I1625" s="71"/>
      <c r="J1625" s="72"/>
      <c r="K1625" s="73" t="str">
        <f t="shared" ref="K1625:K1688" si="262">I1625&amp;J1625</f>
        <v/>
      </c>
      <c r="L1625" s="74">
        <f t="shared" si="254"/>
        <v>0</v>
      </c>
      <c r="M1625" s="79"/>
      <c r="N1625" s="59" t="str">
        <f t="shared" ref="N1625:N1688" si="263">IF(M1625&lt;&gt;0,"Học Ghép","")</f>
        <v/>
      </c>
      <c r="O1625" s="190" t="str">
        <f t="shared" si="255"/>
        <v>Nợ HP</v>
      </c>
      <c r="P1625" s="62" t="str">
        <f t="shared" si="256"/>
        <v>Nợ HP</v>
      </c>
      <c r="Q1625" s="58">
        <f t="shared" si="260"/>
        <v>1623</v>
      </c>
      <c r="R1625" s="228" t="str">
        <f t="shared" si="257"/>
        <v>Nợ HP</v>
      </c>
    </row>
    <row r="1626" spans="1:18" ht="24.75" customHeight="1">
      <c r="A1626" s="54">
        <f t="shared" si="258"/>
        <v>1624</v>
      </c>
      <c r="B1626" s="16" t="str">
        <f t="shared" si="261"/>
        <v>1592</v>
      </c>
      <c r="C1626" s="54">
        <f t="shared" si="259"/>
        <v>1592</v>
      </c>
      <c r="D1626" s="11"/>
      <c r="E1626" s="12"/>
      <c r="F1626" s="13"/>
      <c r="G1626" s="14"/>
      <c r="H1626" s="70"/>
      <c r="I1626" s="71"/>
      <c r="J1626" s="72"/>
      <c r="K1626" s="73" t="str">
        <f t="shared" si="262"/>
        <v/>
      </c>
      <c r="L1626" s="74">
        <f t="shared" si="254"/>
        <v>0</v>
      </c>
      <c r="M1626" s="79"/>
      <c r="N1626" s="59" t="str">
        <f t="shared" si="263"/>
        <v/>
      </c>
      <c r="O1626" s="190" t="str">
        <f t="shared" si="255"/>
        <v>Nợ HP</v>
      </c>
      <c r="P1626" s="62" t="str">
        <f t="shared" si="256"/>
        <v>Nợ HP</v>
      </c>
      <c r="Q1626" s="58">
        <f t="shared" si="260"/>
        <v>1624</v>
      </c>
      <c r="R1626" s="228" t="str">
        <f t="shared" si="257"/>
        <v>Nợ HP</v>
      </c>
    </row>
    <row r="1627" spans="1:18" ht="24.75" customHeight="1">
      <c r="A1627" s="54">
        <f t="shared" si="258"/>
        <v>1625</v>
      </c>
      <c r="B1627" s="16" t="str">
        <f t="shared" si="261"/>
        <v>1593</v>
      </c>
      <c r="C1627" s="54">
        <f t="shared" si="259"/>
        <v>1593</v>
      </c>
      <c r="D1627" s="11"/>
      <c r="E1627" s="12"/>
      <c r="F1627" s="13"/>
      <c r="G1627" s="14"/>
      <c r="H1627" s="70"/>
      <c r="I1627" s="71"/>
      <c r="J1627" s="72"/>
      <c r="K1627" s="73" t="str">
        <f t="shared" si="262"/>
        <v/>
      </c>
      <c r="L1627" s="74">
        <f t="shared" si="254"/>
        <v>0</v>
      </c>
      <c r="M1627" s="79"/>
      <c r="N1627" s="59" t="str">
        <f t="shared" si="263"/>
        <v/>
      </c>
      <c r="O1627" s="190" t="str">
        <f t="shared" si="255"/>
        <v>Nợ HP</v>
      </c>
      <c r="P1627" s="62" t="str">
        <f t="shared" si="256"/>
        <v>Nợ HP</v>
      </c>
      <c r="Q1627" s="58">
        <f t="shared" si="260"/>
        <v>1625</v>
      </c>
      <c r="R1627" s="228" t="str">
        <f t="shared" si="257"/>
        <v>Nợ HP</v>
      </c>
    </row>
    <row r="1628" spans="1:18" ht="24.75" customHeight="1">
      <c r="A1628" s="54">
        <f t="shared" si="258"/>
        <v>1626</v>
      </c>
      <c r="B1628" s="16" t="str">
        <f t="shared" si="261"/>
        <v>1594</v>
      </c>
      <c r="C1628" s="54">
        <f t="shared" si="259"/>
        <v>1594</v>
      </c>
      <c r="D1628" s="11"/>
      <c r="E1628" s="12"/>
      <c r="F1628" s="13"/>
      <c r="G1628" s="14"/>
      <c r="H1628" s="70"/>
      <c r="I1628" s="71"/>
      <c r="J1628" s="72"/>
      <c r="K1628" s="73" t="str">
        <f t="shared" si="262"/>
        <v/>
      </c>
      <c r="L1628" s="74">
        <f t="shared" si="254"/>
        <v>0</v>
      </c>
      <c r="M1628" s="79"/>
      <c r="N1628" s="59" t="str">
        <f t="shared" si="263"/>
        <v/>
      </c>
      <c r="O1628" s="190" t="str">
        <f t="shared" si="255"/>
        <v>Nợ HP</v>
      </c>
      <c r="P1628" s="62" t="str">
        <f t="shared" si="256"/>
        <v>Nợ HP</v>
      </c>
      <c r="Q1628" s="58">
        <f t="shared" si="260"/>
        <v>1626</v>
      </c>
      <c r="R1628" s="228" t="str">
        <f t="shared" si="257"/>
        <v>Nợ HP</v>
      </c>
    </row>
    <row r="1629" spans="1:18" ht="24.75" customHeight="1">
      <c r="A1629" s="54">
        <f t="shared" si="258"/>
        <v>1627</v>
      </c>
      <c r="B1629" s="16" t="str">
        <f t="shared" si="261"/>
        <v>1595</v>
      </c>
      <c r="C1629" s="54">
        <f t="shared" si="259"/>
        <v>1595</v>
      </c>
      <c r="D1629" s="11"/>
      <c r="E1629" s="12"/>
      <c r="F1629" s="13"/>
      <c r="G1629" s="14"/>
      <c r="H1629" s="70"/>
      <c r="I1629" s="71"/>
      <c r="J1629" s="72"/>
      <c r="K1629" s="73" t="str">
        <f t="shared" si="262"/>
        <v/>
      </c>
      <c r="L1629" s="74">
        <f t="shared" si="254"/>
        <v>0</v>
      </c>
      <c r="M1629" s="79"/>
      <c r="N1629" s="59" t="str">
        <f t="shared" si="263"/>
        <v/>
      </c>
      <c r="O1629" s="190" t="str">
        <f t="shared" si="255"/>
        <v>Nợ HP</v>
      </c>
      <c r="P1629" s="62" t="str">
        <f t="shared" si="256"/>
        <v>Nợ HP</v>
      </c>
      <c r="Q1629" s="58">
        <f t="shared" si="260"/>
        <v>1627</v>
      </c>
      <c r="R1629" s="228" t="str">
        <f t="shared" si="257"/>
        <v>Nợ HP</v>
      </c>
    </row>
    <row r="1630" spans="1:18" ht="24.75" customHeight="1">
      <c r="A1630" s="54">
        <f t="shared" si="258"/>
        <v>1628</v>
      </c>
      <c r="B1630" s="16" t="str">
        <f t="shared" si="261"/>
        <v>1596</v>
      </c>
      <c r="C1630" s="54">
        <f t="shared" si="259"/>
        <v>1596</v>
      </c>
      <c r="D1630" s="11"/>
      <c r="E1630" s="12"/>
      <c r="F1630" s="13"/>
      <c r="G1630" s="14"/>
      <c r="H1630" s="70"/>
      <c r="I1630" s="71"/>
      <c r="J1630" s="72"/>
      <c r="K1630" s="73" t="str">
        <f t="shared" si="262"/>
        <v/>
      </c>
      <c r="L1630" s="74">
        <f t="shared" si="254"/>
        <v>0</v>
      </c>
      <c r="M1630" s="79"/>
      <c r="N1630" s="59" t="str">
        <f t="shared" si="263"/>
        <v/>
      </c>
      <c r="O1630" s="190" t="str">
        <f t="shared" si="255"/>
        <v>Nợ HP</v>
      </c>
      <c r="P1630" s="62" t="str">
        <f t="shared" si="256"/>
        <v>Nợ HP</v>
      </c>
      <c r="Q1630" s="58">
        <f t="shared" si="260"/>
        <v>1628</v>
      </c>
      <c r="R1630" s="228" t="str">
        <f t="shared" si="257"/>
        <v>Nợ HP</v>
      </c>
    </row>
    <row r="1631" spans="1:18" ht="24.75" customHeight="1">
      <c r="A1631" s="54">
        <f t="shared" si="258"/>
        <v>1629</v>
      </c>
      <c r="B1631" s="16" t="str">
        <f t="shared" si="261"/>
        <v>1597</v>
      </c>
      <c r="C1631" s="54">
        <f t="shared" si="259"/>
        <v>1597</v>
      </c>
      <c r="D1631" s="11"/>
      <c r="E1631" s="12"/>
      <c r="F1631" s="13"/>
      <c r="G1631" s="14"/>
      <c r="H1631" s="70"/>
      <c r="I1631" s="71"/>
      <c r="J1631" s="72"/>
      <c r="K1631" s="73" t="str">
        <f t="shared" si="262"/>
        <v/>
      </c>
      <c r="L1631" s="74">
        <f t="shared" si="254"/>
        <v>0</v>
      </c>
      <c r="M1631" s="79"/>
      <c r="N1631" s="59" t="str">
        <f t="shared" si="263"/>
        <v/>
      </c>
      <c r="O1631" s="190" t="str">
        <f t="shared" si="255"/>
        <v>Nợ HP</v>
      </c>
      <c r="P1631" s="62" t="str">
        <f t="shared" si="256"/>
        <v>Nợ HP</v>
      </c>
      <c r="Q1631" s="58">
        <f t="shared" si="260"/>
        <v>1629</v>
      </c>
      <c r="R1631" s="228" t="str">
        <f t="shared" si="257"/>
        <v>Nợ HP</v>
      </c>
    </row>
    <row r="1632" spans="1:18" ht="24.75" customHeight="1">
      <c r="A1632" s="54">
        <f t="shared" si="258"/>
        <v>1630</v>
      </c>
      <c r="B1632" s="16" t="str">
        <f t="shared" si="261"/>
        <v>1598</v>
      </c>
      <c r="C1632" s="54">
        <f t="shared" si="259"/>
        <v>1598</v>
      </c>
      <c r="D1632" s="11"/>
      <c r="E1632" s="12"/>
      <c r="F1632" s="13"/>
      <c r="G1632" s="14"/>
      <c r="H1632" s="70"/>
      <c r="I1632" s="71"/>
      <c r="J1632" s="72"/>
      <c r="K1632" s="73" t="str">
        <f t="shared" si="262"/>
        <v/>
      </c>
      <c r="L1632" s="74">
        <f t="shared" si="254"/>
        <v>0</v>
      </c>
      <c r="M1632" s="79"/>
      <c r="N1632" s="59" t="str">
        <f t="shared" si="263"/>
        <v/>
      </c>
      <c r="O1632" s="190" t="str">
        <f t="shared" si="255"/>
        <v>Nợ HP</v>
      </c>
      <c r="P1632" s="62" t="str">
        <f t="shared" si="256"/>
        <v>Nợ HP</v>
      </c>
      <c r="Q1632" s="58">
        <f t="shared" si="260"/>
        <v>1630</v>
      </c>
      <c r="R1632" s="228" t="str">
        <f t="shared" si="257"/>
        <v>Nợ HP</v>
      </c>
    </row>
    <row r="1633" spans="1:18" ht="24.75" customHeight="1">
      <c r="A1633" s="54">
        <f t="shared" si="258"/>
        <v>1631</v>
      </c>
      <c r="B1633" s="16" t="str">
        <f t="shared" si="261"/>
        <v>1599</v>
      </c>
      <c r="C1633" s="54">
        <f t="shared" si="259"/>
        <v>1599</v>
      </c>
      <c r="D1633" s="11"/>
      <c r="E1633" s="12"/>
      <c r="F1633" s="13"/>
      <c r="G1633" s="14"/>
      <c r="H1633" s="70"/>
      <c r="I1633" s="71"/>
      <c r="J1633" s="72"/>
      <c r="K1633" s="73" t="str">
        <f t="shared" si="262"/>
        <v/>
      </c>
      <c r="L1633" s="74">
        <f t="shared" si="254"/>
        <v>0</v>
      </c>
      <c r="M1633" s="79"/>
      <c r="N1633" s="59" t="str">
        <f t="shared" si="263"/>
        <v/>
      </c>
      <c r="O1633" s="190" t="str">
        <f t="shared" si="255"/>
        <v>Nợ HP</v>
      </c>
      <c r="P1633" s="62" t="str">
        <f t="shared" si="256"/>
        <v>Nợ HP</v>
      </c>
      <c r="Q1633" s="58">
        <f t="shared" si="260"/>
        <v>1631</v>
      </c>
      <c r="R1633" s="228" t="str">
        <f t="shared" si="257"/>
        <v>Nợ HP</v>
      </c>
    </row>
    <row r="1634" spans="1:18" ht="24.75" customHeight="1">
      <c r="A1634" s="54">
        <f t="shared" si="258"/>
        <v>1632</v>
      </c>
      <c r="B1634" s="16" t="str">
        <f t="shared" si="261"/>
        <v>1600</v>
      </c>
      <c r="C1634" s="54">
        <f t="shared" si="259"/>
        <v>1600</v>
      </c>
      <c r="D1634" s="11"/>
      <c r="E1634" s="12"/>
      <c r="F1634" s="13"/>
      <c r="G1634" s="14"/>
      <c r="H1634" s="70"/>
      <c r="I1634" s="71"/>
      <c r="J1634" s="72"/>
      <c r="K1634" s="73" t="str">
        <f t="shared" si="262"/>
        <v/>
      </c>
      <c r="L1634" s="74">
        <f t="shared" si="254"/>
        <v>0</v>
      </c>
      <c r="M1634" s="79"/>
      <c r="N1634" s="59" t="str">
        <f t="shared" si="263"/>
        <v/>
      </c>
      <c r="O1634" s="190" t="str">
        <f t="shared" si="255"/>
        <v>Nợ HP</v>
      </c>
      <c r="P1634" s="62" t="str">
        <f t="shared" si="256"/>
        <v>Nợ HP</v>
      </c>
      <c r="Q1634" s="58">
        <f t="shared" si="260"/>
        <v>1632</v>
      </c>
      <c r="R1634" s="228" t="str">
        <f t="shared" si="257"/>
        <v>Nợ HP</v>
      </c>
    </row>
    <row r="1635" spans="1:18" ht="24.75" customHeight="1">
      <c r="A1635" s="54">
        <f t="shared" si="258"/>
        <v>1633</v>
      </c>
      <c r="B1635" s="16" t="str">
        <f t="shared" si="261"/>
        <v>1601</v>
      </c>
      <c r="C1635" s="54">
        <f t="shared" si="259"/>
        <v>1601</v>
      </c>
      <c r="D1635" s="11"/>
      <c r="E1635" s="12"/>
      <c r="F1635" s="13"/>
      <c r="G1635" s="14"/>
      <c r="H1635" s="70"/>
      <c r="I1635" s="71"/>
      <c r="J1635" s="72"/>
      <c r="K1635" s="73" t="str">
        <f t="shared" si="262"/>
        <v/>
      </c>
      <c r="L1635" s="74">
        <f t="shared" si="254"/>
        <v>0</v>
      </c>
      <c r="M1635" s="79"/>
      <c r="N1635" s="59" t="str">
        <f t="shared" si="263"/>
        <v/>
      </c>
      <c r="O1635" s="190" t="str">
        <f t="shared" si="255"/>
        <v>Nợ HP</v>
      </c>
      <c r="P1635" s="62" t="str">
        <f t="shared" si="256"/>
        <v>Nợ HP</v>
      </c>
      <c r="Q1635" s="58">
        <f t="shared" si="260"/>
        <v>1633</v>
      </c>
      <c r="R1635" s="228" t="str">
        <f t="shared" si="257"/>
        <v>Nợ HP</v>
      </c>
    </row>
    <row r="1636" spans="1:18" ht="24.75" customHeight="1">
      <c r="A1636" s="54">
        <f t="shared" si="258"/>
        <v>1634</v>
      </c>
      <c r="B1636" s="16" t="str">
        <f t="shared" si="261"/>
        <v>1602</v>
      </c>
      <c r="C1636" s="54">
        <f t="shared" si="259"/>
        <v>1602</v>
      </c>
      <c r="D1636" s="11"/>
      <c r="E1636" s="12"/>
      <c r="F1636" s="13"/>
      <c r="G1636" s="14"/>
      <c r="H1636" s="70"/>
      <c r="I1636" s="71"/>
      <c r="J1636" s="72"/>
      <c r="K1636" s="73" t="str">
        <f t="shared" si="262"/>
        <v/>
      </c>
      <c r="L1636" s="74">
        <f t="shared" si="254"/>
        <v>0</v>
      </c>
      <c r="M1636" s="79"/>
      <c r="N1636" s="59" t="str">
        <f t="shared" si="263"/>
        <v/>
      </c>
      <c r="O1636" s="190" t="str">
        <f t="shared" si="255"/>
        <v>Nợ HP</v>
      </c>
      <c r="P1636" s="62" t="str">
        <f t="shared" si="256"/>
        <v>Nợ HP</v>
      </c>
      <c r="Q1636" s="58">
        <f t="shared" si="260"/>
        <v>1634</v>
      </c>
      <c r="R1636" s="228" t="str">
        <f t="shared" si="257"/>
        <v>Nợ HP</v>
      </c>
    </row>
    <row r="1637" spans="1:18" ht="24.75" customHeight="1">
      <c r="A1637" s="54">
        <f t="shared" si="258"/>
        <v>1635</v>
      </c>
      <c r="B1637" s="16" t="str">
        <f t="shared" si="261"/>
        <v>1603</v>
      </c>
      <c r="C1637" s="54">
        <f t="shared" si="259"/>
        <v>1603</v>
      </c>
      <c r="D1637" s="11"/>
      <c r="E1637" s="12"/>
      <c r="F1637" s="13"/>
      <c r="G1637" s="14"/>
      <c r="H1637" s="70"/>
      <c r="I1637" s="71"/>
      <c r="J1637" s="72"/>
      <c r="K1637" s="73" t="str">
        <f t="shared" si="262"/>
        <v/>
      </c>
      <c r="L1637" s="74">
        <f t="shared" si="254"/>
        <v>0</v>
      </c>
      <c r="M1637" s="79"/>
      <c r="N1637" s="59" t="str">
        <f t="shared" si="263"/>
        <v/>
      </c>
      <c r="O1637" s="190" t="str">
        <f t="shared" si="255"/>
        <v>Nợ HP</v>
      </c>
      <c r="P1637" s="62" t="str">
        <f t="shared" si="256"/>
        <v>Nợ HP</v>
      </c>
      <c r="Q1637" s="58">
        <f t="shared" si="260"/>
        <v>1635</v>
      </c>
      <c r="R1637" s="228" t="str">
        <f t="shared" si="257"/>
        <v>Nợ HP</v>
      </c>
    </row>
    <row r="1638" spans="1:18" ht="24.75" customHeight="1">
      <c r="A1638" s="54">
        <f t="shared" si="258"/>
        <v>1636</v>
      </c>
      <c r="B1638" s="16" t="str">
        <f t="shared" si="261"/>
        <v>1604</v>
      </c>
      <c r="C1638" s="54">
        <f t="shared" si="259"/>
        <v>1604</v>
      </c>
      <c r="D1638" s="11"/>
      <c r="E1638" s="12"/>
      <c r="F1638" s="13"/>
      <c r="G1638" s="14"/>
      <c r="H1638" s="70"/>
      <c r="I1638" s="71"/>
      <c r="J1638" s="72"/>
      <c r="K1638" s="73" t="str">
        <f t="shared" si="262"/>
        <v/>
      </c>
      <c r="L1638" s="74">
        <f t="shared" si="254"/>
        <v>0</v>
      </c>
      <c r="M1638" s="79"/>
      <c r="N1638" s="59" t="str">
        <f t="shared" si="263"/>
        <v/>
      </c>
      <c r="O1638" s="190" t="str">
        <f t="shared" si="255"/>
        <v>Nợ HP</v>
      </c>
      <c r="P1638" s="62" t="str">
        <f t="shared" si="256"/>
        <v>Nợ HP</v>
      </c>
      <c r="Q1638" s="58">
        <f t="shared" si="260"/>
        <v>1636</v>
      </c>
      <c r="R1638" s="228" t="str">
        <f t="shared" si="257"/>
        <v>Nợ HP</v>
      </c>
    </row>
    <row r="1639" spans="1:18" ht="24.75" customHeight="1">
      <c r="A1639" s="54">
        <f t="shared" si="258"/>
        <v>1637</v>
      </c>
      <c r="B1639" s="16" t="str">
        <f t="shared" si="261"/>
        <v>1605</v>
      </c>
      <c r="C1639" s="54">
        <f t="shared" si="259"/>
        <v>1605</v>
      </c>
      <c r="D1639" s="11"/>
      <c r="E1639" s="12"/>
      <c r="F1639" s="13"/>
      <c r="G1639" s="14"/>
      <c r="H1639" s="70"/>
      <c r="I1639" s="71"/>
      <c r="J1639" s="72"/>
      <c r="K1639" s="73" t="str">
        <f t="shared" si="262"/>
        <v/>
      </c>
      <c r="L1639" s="74">
        <f t="shared" si="254"/>
        <v>0</v>
      </c>
      <c r="M1639" s="79"/>
      <c r="N1639" s="59" t="str">
        <f t="shared" si="263"/>
        <v/>
      </c>
      <c r="O1639" s="190" t="str">
        <f t="shared" si="255"/>
        <v>Nợ HP</v>
      </c>
      <c r="P1639" s="62" t="str">
        <f t="shared" si="256"/>
        <v>Nợ HP</v>
      </c>
      <c r="Q1639" s="58">
        <f t="shared" si="260"/>
        <v>1637</v>
      </c>
      <c r="R1639" s="228" t="str">
        <f t="shared" si="257"/>
        <v>Nợ HP</v>
      </c>
    </row>
    <row r="1640" spans="1:18" ht="24.75" customHeight="1">
      <c r="A1640" s="54">
        <f t="shared" si="258"/>
        <v>1638</v>
      </c>
      <c r="B1640" s="16" t="str">
        <f t="shared" si="261"/>
        <v>1606</v>
      </c>
      <c r="C1640" s="54">
        <f t="shared" si="259"/>
        <v>1606</v>
      </c>
      <c r="D1640" s="11"/>
      <c r="E1640" s="12"/>
      <c r="F1640" s="13"/>
      <c r="G1640" s="14"/>
      <c r="H1640" s="70"/>
      <c r="I1640" s="71"/>
      <c r="J1640" s="72"/>
      <c r="K1640" s="73" t="str">
        <f t="shared" si="262"/>
        <v/>
      </c>
      <c r="L1640" s="74">
        <f t="shared" si="254"/>
        <v>0</v>
      </c>
      <c r="M1640" s="79"/>
      <c r="N1640" s="59" t="str">
        <f t="shared" si="263"/>
        <v/>
      </c>
      <c r="O1640" s="190" t="str">
        <f t="shared" si="255"/>
        <v>Nợ HP</v>
      </c>
      <c r="P1640" s="62" t="str">
        <f t="shared" si="256"/>
        <v>Nợ HP</v>
      </c>
      <c r="Q1640" s="58">
        <f t="shared" si="260"/>
        <v>1638</v>
      </c>
      <c r="R1640" s="228" t="str">
        <f t="shared" si="257"/>
        <v>Nợ HP</v>
      </c>
    </row>
    <row r="1641" spans="1:18" ht="24.75" customHeight="1">
      <c r="A1641" s="54">
        <f t="shared" si="258"/>
        <v>1639</v>
      </c>
      <c r="B1641" s="16" t="str">
        <f t="shared" si="261"/>
        <v>1607</v>
      </c>
      <c r="C1641" s="54">
        <f t="shared" si="259"/>
        <v>1607</v>
      </c>
      <c r="D1641" s="11"/>
      <c r="E1641" s="12"/>
      <c r="F1641" s="13"/>
      <c r="G1641" s="14"/>
      <c r="H1641" s="70"/>
      <c r="I1641" s="71"/>
      <c r="J1641" s="72"/>
      <c r="K1641" s="73" t="str">
        <f t="shared" si="262"/>
        <v/>
      </c>
      <c r="L1641" s="74">
        <f t="shared" si="254"/>
        <v>0</v>
      </c>
      <c r="M1641" s="79"/>
      <c r="N1641" s="59" t="str">
        <f t="shared" si="263"/>
        <v/>
      </c>
      <c r="O1641" s="190" t="str">
        <f t="shared" si="255"/>
        <v>Nợ HP</v>
      </c>
      <c r="P1641" s="62" t="str">
        <f t="shared" si="256"/>
        <v>Nợ HP</v>
      </c>
      <c r="Q1641" s="58">
        <f t="shared" si="260"/>
        <v>1639</v>
      </c>
      <c r="R1641" s="228" t="str">
        <f t="shared" si="257"/>
        <v>Nợ HP</v>
      </c>
    </row>
    <row r="1642" spans="1:18" ht="24.75" customHeight="1">
      <c r="A1642" s="54">
        <f t="shared" si="258"/>
        <v>1640</v>
      </c>
      <c r="B1642" s="16" t="str">
        <f t="shared" si="261"/>
        <v>1608</v>
      </c>
      <c r="C1642" s="54">
        <f t="shared" si="259"/>
        <v>1608</v>
      </c>
      <c r="D1642" s="11"/>
      <c r="E1642" s="12"/>
      <c r="F1642" s="13"/>
      <c r="G1642" s="14"/>
      <c r="H1642" s="70"/>
      <c r="I1642" s="71"/>
      <c r="J1642" s="72"/>
      <c r="K1642" s="73" t="str">
        <f t="shared" si="262"/>
        <v/>
      </c>
      <c r="L1642" s="74">
        <f t="shared" si="254"/>
        <v>0</v>
      </c>
      <c r="M1642" s="79"/>
      <c r="N1642" s="59" t="str">
        <f t="shared" si="263"/>
        <v/>
      </c>
      <c r="O1642" s="190" t="str">
        <f t="shared" si="255"/>
        <v>Nợ HP</v>
      </c>
      <c r="P1642" s="62" t="str">
        <f t="shared" si="256"/>
        <v>Nợ HP</v>
      </c>
      <c r="Q1642" s="58">
        <f t="shared" si="260"/>
        <v>1640</v>
      </c>
      <c r="R1642" s="228" t="str">
        <f t="shared" si="257"/>
        <v>Nợ HP</v>
      </c>
    </row>
    <row r="1643" spans="1:18" ht="24.75" customHeight="1">
      <c r="A1643" s="54">
        <f t="shared" si="258"/>
        <v>1641</v>
      </c>
      <c r="B1643" s="16" t="str">
        <f t="shared" si="261"/>
        <v>1609</v>
      </c>
      <c r="C1643" s="54">
        <f t="shared" si="259"/>
        <v>1609</v>
      </c>
      <c r="D1643" s="11"/>
      <c r="E1643" s="12"/>
      <c r="F1643" s="13"/>
      <c r="G1643" s="14"/>
      <c r="H1643" s="70"/>
      <c r="I1643" s="71"/>
      <c r="J1643" s="72"/>
      <c r="K1643" s="73" t="str">
        <f t="shared" si="262"/>
        <v/>
      </c>
      <c r="L1643" s="74">
        <f t="shared" si="254"/>
        <v>0</v>
      </c>
      <c r="M1643" s="79"/>
      <c r="N1643" s="59" t="str">
        <f t="shared" si="263"/>
        <v/>
      </c>
      <c r="O1643" s="190" t="str">
        <f t="shared" si="255"/>
        <v>Nợ HP</v>
      </c>
      <c r="P1643" s="62" t="str">
        <f t="shared" si="256"/>
        <v>Nợ HP</v>
      </c>
      <c r="Q1643" s="58">
        <f t="shared" si="260"/>
        <v>1641</v>
      </c>
      <c r="R1643" s="228" t="str">
        <f t="shared" si="257"/>
        <v>Nợ HP</v>
      </c>
    </row>
    <row r="1644" spans="1:18" ht="24.75" customHeight="1">
      <c r="A1644" s="54">
        <f t="shared" si="258"/>
        <v>1642</v>
      </c>
      <c r="B1644" s="16" t="str">
        <f t="shared" si="261"/>
        <v>1610</v>
      </c>
      <c r="C1644" s="54">
        <f t="shared" si="259"/>
        <v>1610</v>
      </c>
      <c r="D1644" s="11"/>
      <c r="E1644" s="12"/>
      <c r="F1644" s="13"/>
      <c r="G1644" s="14"/>
      <c r="H1644" s="70"/>
      <c r="I1644" s="71"/>
      <c r="J1644" s="72"/>
      <c r="K1644" s="73" t="str">
        <f t="shared" si="262"/>
        <v/>
      </c>
      <c r="L1644" s="74">
        <f t="shared" si="254"/>
        <v>0</v>
      </c>
      <c r="M1644" s="79"/>
      <c r="N1644" s="59" t="str">
        <f t="shared" si="263"/>
        <v/>
      </c>
      <c r="O1644" s="190" t="str">
        <f t="shared" si="255"/>
        <v>Nợ HP</v>
      </c>
      <c r="P1644" s="62" t="str">
        <f t="shared" si="256"/>
        <v>Nợ HP</v>
      </c>
      <c r="Q1644" s="58">
        <f t="shared" si="260"/>
        <v>1642</v>
      </c>
      <c r="R1644" s="228" t="str">
        <f t="shared" si="257"/>
        <v>Nợ HP</v>
      </c>
    </row>
    <row r="1645" spans="1:18" ht="24.75" customHeight="1">
      <c r="A1645" s="54">
        <f t="shared" si="258"/>
        <v>1643</v>
      </c>
      <c r="B1645" s="16" t="str">
        <f t="shared" si="261"/>
        <v>1611</v>
      </c>
      <c r="C1645" s="54">
        <f t="shared" si="259"/>
        <v>1611</v>
      </c>
      <c r="D1645" s="11"/>
      <c r="E1645" s="12"/>
      <c r="F1645" s="13"/>
      <c r="G1645" s="14"/>
      <c r="H1645" s="70"/>
      <c r="I1645" s="71"/>
      <c r="J1645" s="72"/>
      <c r="K1645" s="73" t="str">
        <f t="shared" si="262"/>
        <v/>
      </c>
      <c r="L1645" s="74">
        <f t="shared" si="254"/>
        <v>0</v>
      </c>
      <c r="M1645" s="79"/>
      <c r="N1645" s="59" t="str">
        <f t="shared" si="263"/>
        <v/>
      </c>
      <c r="O1645" s="190" t="str">
        <f t="shared" si="255"/>
        <v>Nợ HP</v>
      </c>
      <c r="P1645" s="62" t="str">
        <f t="shared" si="256"/>
        <v>Nợ HP</v>
      </c>
      <c r="Q1645" s="58">
        <f t="shared" si="260"/>
        <v>1643</v>
      </c>
      <c r="R1645" s="228" t="str">
        <f t="shared" si="257"/>
        <v>Nợ HP</v>
      </c>
    </row>
    <row r="1646" spans="1:18" ht="24.75" customHeight="1">
      <c r="A1646" s="54">
        <f t="shared" si="258"/>
        <v>1644</v>
      </c>
      <c r="B1646" s="16" t="str">
        <f t="shared" si="261"/>
        <v>1612</v>
      </c>
      <c r="C1646" s="54">
        <f t="shared" si="259"/>
        <v>1612</v>
      </c>
      <c r="D1646" s="11"/>
      <c r="E1646" s="12"/>
      <c r="F1646" s="13"/>
      <c r="G1646" s="14"/>
      <c r="H1646" s="70"/>
      <c r="I1646" s="71"/>
      <c r="J1646" s="72"/>
      <c r="K1646" s="73" t="str">
        <f t="shared" si="262"/>
        <v/>
      </c>
      <c r="L1646" s="74">
        <f t="shared" si="254"/>
        <v>0</v>
      </c>
      <c r="M1646" s="79"/>
      <c r="N1646" s="59" t="str">
        <f t="shared" si="263"/>
        <v/>
      </c>
      <c r="O1646" s="190" t="str">
        <f t="shared" si="255"/>
        <v>Nợ HP</v>
      </c>
      <c r="P1646" s="62" t="str">
        <f t="shared" si="256"/>
        <v>Nợ HP</v>
      </c>
      <c r="Q1646" s="58">
        <f t="shared" si="260"/>
        <v>1644</v>
      </c>
      <c r="R1646" s="228" t="str">
        <f t="shared" si="257"/>
        <v>Nợ HP</v>
      </c>
    </row>
    <row r="1647" spans="1:18" ht="24.75" customHeight="1">
      <c r="A1647" s="54">
        <f t="shared" si="258"/>
        <v>1645</v>
      </c>
      <c r="B1647" s="16" t="str">
        <f t="shared" si="261"/>
        <v>1613</v>
      </c>
      <c r="C1647" s="54">
        <f t="shared" si="259"/>
        <v>1613</v>
      </c>
      <c r="D1647" s="11"/>
      <c r="E1647" s="12"/>
      <c r="F1647" s="13"/>
      <c r="G1647" s="14"/>
      <c r="H1647" s="70"/>
      <c r="I1647" s="71"/>
      <c r="J1647" s="72"/>
      <c r="K1647" s="73" t="str">
        <f t="shared" si="262"/>
        <v/>
      </c>
      <c r="L1647" s="74">
        <f t="shared" si="254"/>
        <v>0</v>
      </c>
      <c r="M1647" s="79"/>
      <c r="N1647" s="59" t="str">
        <f t="shared" si="263"/>
        <v/>
      </c>
      <c r="O1647" s="190" t="str">
        <f t="shared" si="255"/>
        <v>Nợ HP</v>
      </c>
      <c r="P1647" s="62" t="str">
        <f t="shared" si="256"/>
        <v>Nợ HP</v>
      </c>
      <c r="Q1647" s="58">
        <f t="shared" si="260"/>
        <v>1645</v>
      </c>
      <c r="R1647" s="228" t="str">
        <f t="shared" si="257"/>
        <v>Nợ HP</v>
      </c>
    </row>
    <row r="1648" spans="1:18" ht="24.75" customHeight="1">
      <c r="A1648" s="54">
        <f t="shared" si="258"/>
        <v>1646</v>
      </c>
      <c r="B1648" s="16" t="str">
        <f t="shared" si="261"/>
        <v>1614</v>
      </c>
      <c r="C1648" s="54">
        <f t="shared" si="259"/>
        <v>1614</v>
      </c>
      <c r="D1648" s="11"/>
      <c r="E1648" s="12"/>
      <c r="F1648" s="13"/>
      <c r="G1648" s="14"/>
      <c r="H1648" s="70"/>
      <c r="I1648" s="71"/>
      <c r="J1648" s="72"/>
      <c r="K1648" s="73" t="str">
        <f t="shared" si="262"/>
        <v/>
      </c>
      <c r="L1648" s="74">
        <f t="shared" si="254"/>
        <v>0</v>
      </c>
      <c r="M1648" s="79"/>
      <c r="N1648" s="59" t="str">
        <f t="shared" si="263"/>
        <v/>
      </c>
      <c r="O1648" s="190" t="str">
        <f t="shared" si="255"/>
        <v>Nợ HP</v>
      </c>
      <c r="P1648" s="62" t="str">
        <f t="shared" si="256"/>
        <v>Nợ HP</v>
      </c>
      <c r="Q1648" s="58">
        <f t="shared" si="260"/>
        <v>1646</v>
      </c>
      <c r="R1648" s="228" t="str">
        <f t="shared" si="257"/>
        <v>Nợ HP</v>
      </c>
    </row>
    <row r="1649" spans="1:18" ht="24.75" customHeight="1">
      <c r="A1649" s="54">
        <f t="shared" si="258"/>
        <v>1647</v>
      </c>
      <c r="B1649" s="16" t="str">
        <f t="shared" si="261"/>
        <v>1615</v>
      </c>
      <c r="C1649" s="54">
        <f t="shared" si="259"/>
        <v>1615</v>
      </c>
      <c r="D1649" s="11"/>
      <c r="E1649" s="12"/>
      <c r="F1649" s="13"/>
      <c r="G1649" s="14"/>
      <c r="H1649" s="70"/>
      <c r="I1649" s="71"/>
      <c r="J1649" s="72"/>
      <c r="K1649" s="73" t="str">
        <f t="shared" si="262"/>
        <v/>
      </c>
      <c r="L1649" s="74">
        <f t="shared" si="254"/>
        <v>0</v>
      </c>
      <c r="M1649" s="79"/>
      <c r="N1649" s="59" t="str">
        <f t="shared" si="263"/>
        <v/>
      </c>
      <c r="O1649" s="190" t="str">
        <f t="shared" si="255"/>
        <v>Nợ HP</v>
      </c>
      <c r="P1649" s="62" t="str">
        <f t="shared" si="256"/>
        <v>Nợ HP</v>
      </c>
      <c r="Q1649" s="58">
        <f t="shared" si="260"/>
        <v>1647</v>
      </c>
      <c r="R1649" s="228" t="str">
        <f t="shared" si="257"/>
        <v>Nợ HP</v>
      </c>
    </row>
    <row r="1650" spans="1:18" ht="24.75" customHeight="1">
      <c r="A1650" s="54">
        <f t="shared" si="258"/>
        <v>1648</v>
      </c>
      <c r="B1650" s="16" t="str">
        <f t="shared" si="261"/>
        <v>1616</v>
      </c>
      <c r="C1650" s="54">
        <f t="shared" si="259"/>
        <v>1616</v>
      </c>
      <c r="D1650" s="11"/>
      <c r="E1650" s="12"/>
      <c r="F1650" s="13"/>
      <c r="G1650" s="14"/>
      <c r="H1650" s="70"/>
      <c r="I1650" s="71"/>
      <c r="J1650" s="72"/>
      <c r="K1650" s="73" t="str">
        <f t="shared" si="262"/>
        <v/>
      </c>
      <c r="L1650" s="74">
        <f t="shared" si="254"/>
        <v>0</v>
      </c>
      <c r="M1650" s="79"/>
      <c r="N1650" s="59" t="str">
        <f t="shared" si="263"/>
        <v/>
      </c>
      <c r="O1650" s="190" t="str">
        <f t="shared" si="255"/>
        <v>Nợ HP</v>
      </c>
      <c r="P1650" s="62" t="str">
        <f t="shared" si="256"/>
        <v>Nợ HP</v>
      </c>
      <c r="Q1650" s="58">
        <f t="shared" si="260"/>
        <v>1648</v>
      </c>
      <c r="R1650" s="228" t="str">
        <f t="shared" si="257"/>
        <v>Nợ HP</v>
      </c>
    </row>
    <row r="1651" spans="1:18" ht="24.75" customHeight="1">
      <c r="A1651" s="54">
        <f t="shared" si="258"/>
        <v>1649</v>
      </c>
      <c r="B1651" s="16" t="str">
        <f t="shared" si="261"/>
        <v>1617</v>
      </c>
      <c r="C1651" s="54">
        <f t="shared" si="259"/>
        <v>1617</v>
      </c>
      <c r="D1651" s="11"/>
      <c r="E1651" s="12"/>
      <c r="F1651" s="13"/>
      <c r="G1651" s="14"/>
      <c r="H1651" s="70"/>
      <c r="I1651" s="71"/>
      <c r="J1651" s="72"/>
      <c r="K1651" s="73" t="str">
        <f t="shared" si="262"/>
        <v/>
      </c>
      <c r="L1651" s="74">
        <f t="shared" si="254"/>
        <v>0</v>
      </c>
      <c r="M1651" s="79"/>
      <c r="N1651" s="59" t="str">
        <f t="shared" si="263"/>
        <v/>
      </c>
      <c r="O1651" s="190" t="str">
        <f t="shared" si="255"/>
        <v>Nợ HP</v>
      </c>
      <c r="P1651" s="62" t="str">
        <f t="shared" si="256"/>
        <v>Nợ HP</v>
      </c>
      <c r="Q1651" s="58">
        <f t="shared" si="260"/>
        <v>1649</v>
      </c>
      <c r="R1651" s="228" t="str">
        <f t="shared" si="257"/>
        <v>Nợ HP</v>
      </c>
    </row>
    <row r="1652" spans="1:18" ht="24.75" customHeight="1">
      <c r="A1652" s="54">
        <f t="shared" si="258"/>
        <v>1650</v>
      </c>
      <c r="B1652" s="16" t="str">
        <f t="shared" si="261"/>
        <v>1618</v>
      </c>
      <c r="C1652" s="54">
        <f t="shared" si="259"/>
        <v>1618</v>
      </c>
      <c r="D1652" s="11"/>
      <c r="E1652" s="12"/>
      <c r="F1652" s="13"/>
      <c r="G1652" s="14"/>
      <c r="H1652" s="70"/>
      <c r="I1652" s="71"/>
      <c r="J1652" s="72"/>
      <c r="K1652" s="73" t="str">
        <f t="shared" si="262"/>
        <v/>
      </c>
      <c r="L1652" s="74">
        <f t="shared" si="254"/>
        <v>0</v>
      </c>
      <c r="M1652" s="79"/>
      <c r="N1652" s="59" t="str">
        <f t="shared" si="263"/>
        <v/>
      </c>
      <c r="O1652" s="190" t="str">
        <f t="shared" si="255"/>
        <v>Nợ HP</v>
      </c>
      <c r="P1652" s="62" t="str">
        <f t="shared" si="256"/>
        <v>Nợ HP</v>
      </c>
      <c r="Q1652" s="58">
        <f t="shared" si="260"/>
        <v>1650</v>
      </c>
      <c r="R1652" s="228" t="str">
        <f t="shared" si="257"/>
        <v>Nợ HP</v>
      </c>
    </row>
    <row r="1653" spans="1:18" ht="24.75" customHeight="1">
      <c r="A1653" s="54">
        <f t="shared" si="258"/>
        <v>1651</v>
      </c>
      <c r="B1653" s="16" t="str">
        <f t="shared" si="261"/>
        <v>1619</v>
      </c>
      <c r="C1653" s="54">
        <f t="shared" si="259"/>
        <v>1619</v>
      </c>
      <c r="D1653" s="11"/>
      <c r="E1653" s="12"/>
      <c r="F1653" s="13"/>
      <c r="G1653" s="14"/>
      <c r="H1653" s="70"/>
      <c r="I1653" s="71"/>
      <c r="J1653" s="72"/>
      <c r="K1653" s="73" t="str">
        <f t="shared" si="262"/>
        <v/>
      </c>
      <c r="L1653" s="74">
        <f t="shared" si="254"/>
        <v>0</v>
      </c>
      <c r="M1653" s="79"/>
      <c r="N1653" s="59" t="str">
        <f t="shared" si="263"/>
        <v/>
      </c>
      <c r="O1653" s="190" t="str">
        <f t="shared" si="255"/>
        <v>Nợ HP</v>
      </c>
      <c r="P1653" s="62" t="str">
        <f t="shared" si="256"/>
        <v>Nợ HP</v>
      </c>
      <c r="Q1653" s="58">
        <f t="shared" si="260"/>
        <v>1651</v>
      </c>
      <c r="R1653" s="228" t="str">
        <f t="shared" si="257"/>
        <v>Nợ HP</v>
      </c>
    </row>
    <row r="1654" spans="1:18" ht="24.75" customHeight="1">
      <c r="A1654" s="54">
        <f t="shared" si="258"/>
        <v>1652</v>
      </c>
      <c r="B1654" s="16" t="str">
        <f t="shared" si="261"/>
        <v>1620</v>
      </c>
      <c r="C1654" s="54">
        <f t="shared" si="259"/>
        <v>1620</v>
      </c>
      <c r="D1654" s="11"/>
      <c r="E1654" s="12"/>
      <c r="F1654" s="13"/>
      <c r="G1654" s="14"/>
      <c r="H1654" s="70"/>
      <c r="I1654" s="71"/>
      <c r="J1654" s="72"/>
      <c r="K1654" s="73" t="str">
        <f t="shared" si="262"/>
        <v/>
      </c>
      <c r="L1654" s="74">
        <f t="shared" si="254"/>
        <v>0</v>
      </c>
      <c r="M1654" s="79"/>
      <c r="N1654" s="59" t="str">
        <f t="shared" si="263"/>
        <v/>
      </c>
      <c r="O1654" s="190" t="str">
        <f t="shared" si="255"/>
        <v>Nợ HP</v>
      </c>
      <c r="P1654" s="62" t="str">
        <f t="shared" si="256"/>
        <v>Nợ HP</v>
      </c>
      <c r="Q1654" s="58">
        <f t="shared" si="260"/>
        <v>1652</v>
      </c>
      <c r="R1654" s="228" t="str">
        <f t="shared" si="257"/>
        <v>Nợ HP</v>
      </c>
    </row>
    <row r="1655" spans="1:18" ht="24.75" customHeight="1">
      <c r="A1655" s="54">
        <f t="shared" si="258"/>
        <v>1653</v>
      </c>
      <c r="B1655" s="16" t="str">
        <f t="shared" si="261"/>
        <v>1621</v>
      </c>
      <c r="C1655" s="54">
        <f t="shared" si="259"/>
        <v>1621</v>
      </c>
      <c r="D1655" s="11"/>
      <c r="E1655" s="12"/>
      <c r="F1655" s="13"/>
      <c r="G1655" s="14"/>
      <c r="H1655" s="70"/>
      <c r="I1655" s="71"/>
      <c r="J1655" s="72"/>
      <c r="K1655" s="73" t="str">
        <f t="shared" si="262"/>
        <v/>
      </c>
      <c r="L1655" s="74">
        <f t="shared" si="254"/>
        <v>0</v>
      </c>
      <c r="M1655" s="79"/>
      <c r="N1655" s="59" t="str">
        <f t="shared" si="263"/>
        <v/>
      </c>
      <c r="O1655" s="190" t="str">
        <f t="shared" si="255"/>
        <v>Nợ HP</v>
      </c>
      <c r="P1655" s="62" t="str">
        <f t="shared" si="256"/>
        <v>Nợ HP</v>
      </c>
      <c r="Q1655" s="58">
        <f t="shared" si="260"/>
        <v>1653</v>
      </c>
      <c r="R1655" s="228" t="str">
        <f t="shared" si="257"/>
        <v>Nợ HP</v>
      </c>
    </row>
    <row r="1656" spans="1:18" ht="24.75" customHeight="1">
      <c r="A1656" s="54">
        <f t="shared" si="258"/>
        <v>1654</v>
      </c>
      <c r="B1656" s="16" t="str">
        <f t="shared" si="261"/>
        <v>1622</v>
      </c>
      <c r="C1656" s="54">
        <f t="shared" si="259"/>
        <v>1622</v>
      </c>
      <c r="D1656" s="11"/>
      <c r="E1656" s="12"/>
      <c r="F1656" s="13"/>
      <c r="G1656" s="14"/>
      <c r="H1656" s="70"/>
      <c r="I1656" s="71"/>
      <c r="J1656" s="72"/>
      <c r="K1656" s="73" t="str">
        <f t="shared" si="262"/>
        <v/>
      </c>
      <c r="L1656" s="74">
        <f t="shared" si="254"/>
        <v>0</v>
      </c>
      <c r="M1656" s="79"/>
      <c r="N1656" s="59" t="str">
        <f t="shared" si="263"/>
        <v/>
      </c>
      <c r="O1656" s="190" t="str">
        <f t="shared" si="255"/>
        <v>Nợ HP</v>
      </c>
      <c r="P1656" s="62" t="str">
        <f t="shared" si="256"/>
        <v>Nợ HP</v>
      </c>
      <c r="Q1656" s="58">
        <f t="shared" si="260"/>
        <v>1654</v>
      </c>
      <c r="R1656" s="228" t="str">
        <f t="shared" si="257"/>
        <v>Nợ HP</v>
      </c>
    </row>
    <row r="1657" spans="1:18" ht="24.75" customHeight="1">
      <c r="A1657" s="54">
        <f t="shared" si="258"/>
        <v>1655</v>
      </c>
      <c r="B1657" s="16" t="str">
        <f t="shared" si="261"/>
        <v>1623</v>
      </c>
      <c r="C1657" s="54">
        <f t="shared" si="259"/>
        <v>1623</v>
      </c>
      <c r="D1657" s="11"/>
      <c r="E1657" s="12"/>
      <c r="F1657" s="13"/>
      <c r="G1657" s="14"/>
      <c r="H1657" s="70"/>
      <c r="I1657" s="71"/>
      <c r="J1657" s="72"/>
      <c r="K1657" s="73" t="str">
        <f t="shared" si="262"/>
        <v/>
      </c>
      <c r="L1657" s="74">
        <f t="shared" si="254"/>
        <v>0</v>
      </c>
      <c r="M1657" s="79"/>
      <c r="N1657" s="59" t="str">
        <f t="shared" si="263"/>
        <v/>
      </c>
      <c r="O1657" s="190" t="str">
        <f t="shared" si="255"/>
        <v>Nợ HP</v>
      </c>
      <c r="P1657" s="62" t="str">
        <f t="shared" si="256"/>
        <v>Nợ HP</v>
      </c>
      <c r="Q1657" s="58">
        <f t="shared" si="260"/>
        <v>1655</v>
      </c>
      <c r="R1657" s="228" t="str">
        <f t="shared" si="257"/>
        <v>Nợ HP</v>
      </c>
    </row>
    <row r="1658" spans="1:18" ht="24.75" customHeight="1">
      <c r="A1658" s="54">
        <f t="shared" si="258"/>
        <v>1656</v>
      </c>
      <c r="B1658" s="16" t="str">
        <f t="shared" si="261"/>
        <v>1624</v>
      </c>
      <c r="C1658" s="54">
        <f t="shared" si="259"/>
        <v>1624</v>
      </c>
      <c r="D1658" s="11"/>
      <c r="E1658" s="12"/>
      <c r="F1658" s="13"/>
      <c r="G1658" s="14"/>
      <c r="H1658" s="70"/>
      <c r="I1658" s="71"/>
      <c r="J1658" s="72"/>
      <c r="K1658" s="73" t="str">
        <f t="shared" si="262"/>
        <v/>
      </c>
      <c r="L1658" s="74">
        <f t="shared" si="254"/>
        <v>0</v>
      </c>
      <c r="M1658" s="79"/>
      <c r="N1658" s="59" t="str">
        <f t="shared" si="263"/>
        <v/>
      </c>
      <c r="O1658" s="190" t="str">
        <f t="shared" si="255"/>
        <v>Nợ HP</v>
      </c>
      <c r="P1658" s="62" t="str">
        <f t="shared" si="256"/>
        <v>Nợ HP</v>
      </c>
      <c r="Q1658" s="58">
        <f t="shared" si="260"/>
        <v>1656</v>
      </c>
      <c r="R1658" s="228" t="str">
        <f t="shared" si="257"/>
        <v>Nợ HP</v>
      </c>
    </row>
    <row r="1659" spans="1:18" ht="24.75" customHeight="1">
      <c r="A1659" s="54">
        <f t="shared" si="258"/>
        <v>1657</v>
      </c>
      <c r="B1659" s="16" t="str">
        <f t="shared" si="261"/>
        <v>1625</v>
      </c>
      <c r="C1659" s="54">
        <f t="shared" si="259"/>
        <v>1625</v>
      </c>
      <c r="D1659" s="11"/>
      <c r="E1659" s="12"/>
      <c r="F1659" s="13"/>
      <c r="G1659" s="14"/>
      <c r="H1659" s="70"/>
      <c r="I1659" s="71"/>
      <c r="J1659" s="72"/>
      <c r="K1659" s="73" t="str">
        <f t="shared" si="262"/>
        <v/>
      </c>
      <c r="L1659" s="74">
        <f t="shared" si="254"/>
        <v>0</v>
      </c>
      <c r="M1659" s="79"/>
      <c r="N1659" s="59" t="str">
        <f t="shared" si="263"/>
        <v/>
      </c>
      <c r="O1659" s="190" t="str">
        <f t="shared" si="255"/>
        <v>Nợ HP</v>
      </c>
      <c r="P1659" s="62" t="str">
        <f t="shared" si="256"/>
        <v>Nợ HP</v>
      </c>
      <c r="Q1659" s="58">
        <f t="shared" si="260"/>
        <v>1657</v>
      </c>
      <c r="R1659" s="228" t="str">
        <f t="shared" si="257"/>
        <v>Nợ HP</v>
      </c>
    </row>
    <row r="1660" spans="1:18" ht="24.75" customHeight="1">
      <c r="A1660" s="54">
        <f t="shared" si="258"/>
        <v>1658</v>
      </c>
      <c r="B1660" s="16" t="str">
        <f t="shared" si="261"/>
        <v>1626</v>
      </c>
      <c r="C1660" s="54">
        <f t="shared" si="259"/>
        <v>1626</v>
      </c>
      <c r="D1660" s="11"/>
      <c r="E1660" s="12"/>
      <c r="F1660" s="13"/>
      <c r="G1660" s="14"/>
      <c r="H1660" s="70"/>
      <c r="I1660" s="71"/>
      <c r="J1660" s="72"/>
      <c r="K1660" s="73" t="str">
        <f t="shared" si="262"/>
        <v/>
      </c>
      <c r="L1660" s="74">
        <f t="shared" si="254"/>
        <v>0</v>
      </c>
      <c r="M1660" s="79"/>
      <c r="N1660" s="59" t="str">
        <f t="shared" si="263"/>
        <v/>
      </c>
      <c r="O1660" s="190" t="str">
        <f t="shared" si="255"/>
        <v>Nợ HP</v>
      </c>
      <c r="P1660" s="62" t="str">
        <f t="shared" si="256"/>
        <v>Nợ HP</v>
      </c>
      <c r="Q1660" s="58">
        <f t="shared" si="260"/>
        <v>1658</v>
      </c>
      <c r="R1660" s="228" t="str">
        <f t="shared" si="257"/>
        <v>Nợ HP</v>
      </c>
    </row>
    <row r="1661" spans="1:18" ht="24.75" customHeight="1">
      <c r="A1661" s="54">
        <f t="shared" si="258"/>
        <v>1659</v>
      </c>
      <c r="B1661" s="16" t="str">
        <f t="shared" si="261"/>
        <v>1627</v>
      </c>
      <c r="C1661" s="54">
        <f t="shared" si="259"/>
        <v>1627</v>
      </c>
      <c r="D1661" s="11"/>
      <c r="E1661" s="12"/>
      <c r="F1661" s="13"/>
      <c r="G1661" s="14"/>
      <c r="H1661" s="70"/>
      <c r="I1661" s="71"/>
      <c r="J1661" s="72"/>
      <c r="K1661" s="73" t="str">
        <f t="shared" si="262"/>
        <v/>
      </c>
      <c r="L1661" s="74">
        <f t="shared" si="254"/>
        <v>0</v>
      </c>
      <c r="M1661" s="79"/>
      <c r="N1661" s="59" t="str">
        <f t="shared" si="263"/>
        <v/>
      </c>
      <c r="O1661" s="190" t="str">
        <f t="shared" si="255"/>
        <v>Nợ HP</v>
      </c>
      <c r="P1661" s="62" t="str">
        <f t="shared" si="256"/>
        <v>Nợ HP</v>
      </c>
      <c r="Q1661" s="58">
        <f t="shared" si="260"/>
        <v>1659</v>
      </c>
      <c r="R1661" s="228" t="str">
        <f t="shared" si="257"/>
        <v>Nợ HP</v>
      </c>
    </row>
    <row r="1662" spans="1:18" ht="24.75" customHeight="1">
      <c r="A1662" s="54">
        <f t="shared" si="258"/>
        <v>1660</v>
      </c>
      <c r="B1662" s="16" t="str">
        <f t="shared" si="261"/>
        <v>1628</v>
      </c>
      <c r="C1662" s="54">
        <f t="shared" si="259"/>
        <v>1628</v>
      </c>
      <c r="D1662" s="11"/>
      <c r="E1662" s="12"/>
      <c r="F1662" s="13"/>
      <c r="G1662" s="14"/>
      <c r="H1662" s="70"/>
      <c r="I1662" s="71"/>
      <c r="J1662" s="72"/>
      <c r="K1662" s="73" t="str">
        <f t="shared" si="262"/>
        <v/>
      </c>
      <c r="L1662" s="74">
        <f t="shared" si="254"/>
        <v>0</v>
      </c>
      <c r="M1662" s="79"/>
      <c r="N1662" s="59" t="str">
        <f t="shared" si="263"/>
        <v/>
      </c>
      <c r="O1662" s="190" t="str">
        <f t="shared" si="255"/>
        <v>Nợ HP</v>
      </c>
      <c r="P1662" s="62" t="str">
        <f t="shared" si="256"/>
        <v>Nợ HP</v>
      </c>
      <c r="Q1662" s="58">
        <f t="shared" si="260"/>
        <v>1660</v>
      </c>
      <c r="R1662" s="228" t="str">
        <f t="shared" si="257"/>
        <v>Nợ HP</v>
      </c>
    </row>
    <row r="1663" spans="1:18" ht="24.75" customHeight="1">
      <c r="A1663" s="54">
        <f t="shared" si="258"/>
        <v>1661</v>
      </c>
      <c r="B1663" s="16" t="str">
        <f t="shared" si="261"/>
        <v>1629</v>
      </c>
      <c r="C1663" s="54">
        <f t="shared" si="259"/>
        <v>1629</v>
      </c>
      <c r="D1663" s="11"/>
      <c r="E1663" s="12"/>
      <c r="F1663" s="13"/>
      <c r="G1663" s="14"/>
      <c r="H1663" s="70"/>
      <c r="I1663" s="71"/>
      <c r="J1663" s="72"/>
      <c r="K1663" s="73" t="str">
        <f t="shared" si="262"/>
        <v/>
      </c>
      <c r="L1663" s="74">
        <f t="shared" si="254"/>
        <v>0</v>
      </c>
      <c r="M1663" s="79"/>
      <c r="N1663" s="59" t="str">
        <f t="shared" si="263"/>
        <v/>
      </c>
      <c r="O1663" s="190" t="str">
        <f t="shared" si="255"/>
        <v>Nợ HP</v>
      </c>
      <c r="P1663" s="62" t="str">
        <f t="shared" si="256"/>
        <v>Nợ HP</v>
      </c>
      <c r="Q1663" s="58">
        <f t="shared" si="260"/>
        <v>1661</v>
      </c>
      <c r="R1663" s="228" t="str">
        <f t="shared" si="257"/>
        <v>Nợ HP</v>
      </c>
    </row>
    <row r="1664" spans="1:18" ht="24.75" customHeight="1">
      <c r="A1664" s="54">
        <f t="shared" si="258"/>
        <v>1662</v>
      </c>
      <c r="B1664" s="16" t="str">
        <f t="shared" si="261"/>
        <v>1630</v>
      </c>
      <c r="C1664" s="54">
        <f t="shared" si="259"/>
        <v>1630</v>
      </c>
      <c r="D1664" s="11"/>
      <c r="E1664" s="12"/>
      <c r="F1664" s="13"/>
      <c r="G1664" s="14"/>
      <c r="H1664" s="70"/>
      <c r="I1664" s="71"/>
      <c r="J1664" s="72"/>
      <c r="K1664" s="73" t="str">
        <f t="shared" si="262"/>
        <v/>
      </c>
      <c r="L1664" s="74">
        <f t="shared" si="254"/>
        <v>0</v>
      </c>
      <c r="M1664" s="79"/>
      <c r="N1664" s="59" t="str">
        <f t="shared" si="263"/>
        <v/>
      </c>
      <c r="O1664" s="190" t="str">
        <f t="shared" si="255"/>
        <v>Nợ HP</v>
      </c>
      <c r="P1664" s="62" t="str">
        <f t="shared" si="256"/>
        <v>Nợ HP</v>
      </c>
      <c r="Q1664" s="58">
        <f t="shared" si="260"/>
        <v>1662</v>
      </c>
      <c r="R1664" s="228" t="str">
        <f t="shared" si="257"/>
        <v>Nợ HP</v>
      </c>
    </row>
    <row r="1665" spans="1:18" ht="24.75" customHeight="1">
      <c r="A1665" s="54">
        <f t="shared" si="258"/>
        <v>1663</v>
      </c>
      <c r="B1665" s="16" t="str">
        <f t="shared" si="261"/>
        <v>1631</v>
      </c>
      <c r="C1665" s="54">
        <f t="shared" si="259"/>
        <v>1631</v>
      </c>
      <c r="D1665" s="11"/>
      <c r="E1665" s="12"/>
      <c r="F1665" s="13"/>
      <c r="G1665" s="14"/>
      <c r="H1665" s="70"/>
      <c r="I1665" s="71"/>
      <c r="J1665" s="72"/>
      <c r="K1665" s="73" t="str">
        <f t="shared" si="262"/>
        <v/>
      </c>
      <c r="L1665" s="74">
        <f t="shared" si="254"/>
        <v>0</v>
      </c>
      <c r="M1665" s="79"/>
      <c r="N1665" s="59" t="str">
        <f t="shared" si="263"/>
        <v/>
      </c>
      <c r="O1665" s="190" t="str">
        <f t="shared" si="255"/>
        <v>Nợ HP</v>
      </c>
      <c r="P1665" s="62" t="str">
        <f t="shared" si="256"/>
        <v>Nợ HP</v>
      </c>
      <c r="Q1665" s="58">
        <f t="shared" si="260"/>
        <v>1663</v>
      </c>
      <c r="R1665" s="228" t="str">
        <f t="shared" si="257"/>
        <v>Nợ HP</v>
      </c>
    </row>
    <row r="1666" spans="1:18" ht="24.75" customHeight="1">
      <c r="A1666" s="54">
        <f t="shared" si="258"/>
        <v>1664</v>
      </c>
      <c r="B1666" s="16" t="str">
        <f t="shared" si="261"/>
        <v>1632</v>
      </c>
      <c r="C1666" s="54">
        <f t="shared" si="259"/>
        <v>1632</v>
      </c>
      <c r="D1666" s="11"/>
      <c r="E1666" s="12"/>
      <c r="F1666" s="13"/>
      <c r="G1666" s="14"/>
      <c r="H1666" s="70"/>
      <c r="I1666" s="71"/>
      <c r="J1666" s="72"/>
      <c r="K1666" s="73" t="str">
        <f t="shared" si="262"/>
        <v/>
      </c>
      <c r="L1666" s="74">
        <f t="shared" si="254"/>
        <v>0</v>
      </c>
      <c r="M1666" s="79"/>
      <c r="N1666" s="59" t="str">
        <f t="shared" si="263"/>
        <v/>
      </c>
      <c r="O1666" s="190" t="str">
        <f t="shared" si="255"/>
        <v>Nợ HP</v>
      </c>
      <c r="P1666" s="62" t="str">
        <f t="shared" si="256"/>
        <v>Nợ HP</v>
      </c>
      <c r="Q1666" s="58">
        <f t="shared" si="260"/>
        <v>1664</v>
      </c>
      <c r="R1666" s="228" t="str">
        <f t="shared" si="257"/>
        <v>Nợ HP</v>
      </c>
    </row>
    <row r="1667" spans="1:18" ht="24.75" customHeight="1">
      <c r="A1667" s="54">
        <f t="shared" si="258"/>
        <v>1665</v>
      </c>
      <c r="B1667" s="16" t="str">
        <f t="shared" si="261"/>
        <v>1633</v>
      </c>
      <c r="C1667" s="54">
        <f t="shared" si="259"/>
        <v>1633</v>
      </c>
      <c r="D1667" s="11"/>
      <c r="E1667" s="12"/>
      <c r="F1667" s="13"/>
      <c r="G1667" s="14"/>
      <c r="H1667" s="70"/>
      <c r="I1667" s="71"/>
      <c r="J1667" s="72"/>
      <c r="K1667" s="73" t="str">
        <f t="shared" si="262"/>
        <v/>
      </c>
      <c r="L1667" s="74">
        <f t="shared" ref="L1667:L1730" si="264">COUNTIF($D$3:$D$1049,D1667)</f>
        <v>0</v>
      </c>
      <c r="M1667" s="79"/>
      <c r="N1667" s="59" t="str">
        <f t="shared" si="263"/>
        <v/>
      </c>
      <c r="O1667" s="190" t="str">
        <f t="shared" si="255"/>
        <v>Nợ HP</v>
      </c>
      <c r="P1667" s="62" t="str">
        <f t="shared" si="256"/>
        <v>Nợ HP</v>
      </c>
      <c r="Q1667" s="58">
        <f t="shared" si="260"/>
        <v>1665</v>
      </c>
      <c r="R1667" s="228" t="str">
        <f t="shared" si="257"/>
        <v>Nợ HP</v>
      </c>
    </row>
    <row r="1668" spans="1:18" ht="24.75" customHeight="1">
      <c r="A1668" s="54">
        <f t="shared" si="258"/>
        <v>1666</v>
      </c>
      <c r="B1668" s="16" t="str">
        <f t="shared" si="261"/>
        <v>1634</v>
      </c>
      <c r="C1668" s="54">
        <f t="shared" si="259"/>
        <v>1634</v>
      </c>
      <c r="D1668" s="11"/>
      <c r="E1668" s="12"/>
      <c r="F1668" s="13"/>
      <c r="G1668" s="14"/>
      <c r="H1668" s="70"/>
      <c r="I1668" s="71"/>
      <c r="J1668" s="72"/>
      <c r="K1668" s="73" t="str">
        <f t="shared" si="262"/>
        <v/>
      </c>
      <c r="L1668" s="74">
        <f t="shared" si="264"/>
        <v>0</v>
      </c>
      <c r="M1668" s="79"/>
      <c r="N1668" s="59" t="str">
        <f t="shared" si="263"/>
        <v/>
      </c>
      <c r="O1668" s="190" t="str">
        <f t="shared" ref="O1668:O1731" si="265">R1668</f>
        <v>Nợ HP</v>
      </c>
      <c r="P1668" s="62" t="str">
        <f t="shared" ref="P1668:P1731" si="266">IF(M1668&lt;&gt;0,M1668,O1668)</f>
        <v>Nợ HP</v>
      </c>
      <c r="Q1668" s="58">
        <f t="shared" si="260"/>
        <v>1666</v>
      </c>
      <c r="R1668" s="228" t="str">
        <f t="shared" ref="R1668:R1731" si="267">IF(OR(ISNA(S1668),S1668=""),"Nợ HP","")</f>
        <v>Nợ HP</v>
      </c>
    </row>
    <row r="1669" spans="1:18" ht="24.75" customHeight="1">
      <c r="A1669" s="54">
        <f t="shared" ref="A1669:A1732" si="268">A1668+1</f>
        <v>1667</v>
      </c>
      <c r="B1669" s="16" t="str">
        <f t="shared" si="261"/>
        <v>1635</v>
      </c>
      <c r="C1669" s="54">
        <f t="shared" ref="C1669:C1732" si="269">IF(H1669&lt;&gt;H1668,1,C1668+1)</f>
        <v>1635</v>
      </c>
      <c r="D1669" s="11"/>
      <c r="E1669" s="12"/>
      <c r="F1669" s="13"/>
      <c r="G1669" s="14"/>
      <c r="H1669" s="70"/>
      <c r="I1669" s="71"/>
      <c r="J1669" s="72"/>
      <c r="K1669" s="73" t="str">
        <f t="shared" si="262"/>
        <v/>
      </c>
      <c r="L1669" s="74">
        <f t="shared" si="264"/>
        <v>0</v>
      </c>
      <c r="M1669" s="79"/>
      <c r="N1669" s="59" t="str">
        <f t="shared" si="263"/>
        <v/>
      </c>
      <c r="O1669" s="190" t="str">
        <f t="shared" si="265"/>
        <v>Nợ HP</v>
      </c>
      <c r="P1669" s="62" t="str">
        <f t="shared" si="266"/>
        <v>Nợ HP</v>
      </c>
      <c r="Q1669" s="58">
        <f t="shared" ref="Q1669:Q1732" si="270">Q1668+1</f>
        <v>1667</v>
      </c>
      <c r="R1669" s="228" t="str">
        <f t="shared" si="267"/>
        <v>Nợ HP</v>
      </c>
    </row>
    <row r="1670" spans="1:18" ht="24.75" customHeight="1">
      <c r="A1670" s="54">
        <f t="shared" si="268"/>
        <v>1668</v>
      </c>
      <c r="B1670" s="16" t="str">
        <f t="shared" si="261"/>
        <v>1636</v>
      </c>
      <c r="C1670" s="54">
        <f t="shared" si="269"/>
        <v>1636</v>
      </c>
      <c r="D1670" s="11"/>
      <c r="E1670" s="12"/>
      <c r="F1670" s="13"/>
      <c r="G1670" s="14"/>
      <c r="H1670" s="70"/>
      <c r="I1670" s="71"/>
      <c r="J1670" s="72"/>
      <c r="K1670" s="73" t="str">
        <f t="shared" si="262"/>
        <v/>
      </c>
      <c r="L1670" s="74">
        <f t="shared" si="264"/>
        <v>0</v>
      </c>
      <c r="M1670" s="79"/>
      <c r="N1670" s="59" t="str">
        <f t="shared" si="263"/>
        <v/>
      </c>
      <c r="O1670" s="190" t="str">
        <f t="shared" si="265"/>
        <v>Nợ HP</v>
      </c>
      <c r="P1670" s="62" t="str">
        <f t="shared" si="266"/>
        <v>Nợ HP</v>
      </c>
      <c r="Q1670" s="58">
        <f t="shared" si="270"/>
        <v>1668</v>
      </c>
      <c r="R1670" s="228" t="str">
        <f t="shared" si="267"/>
        <v>Nợ HP</v>
      </c>
    </row>
    <row r="1671" spans="1:18" ht="24.75" customHeight="1">
      <c r="A1671" s="54">
        <f t="shared" si="268"/>
        <v>1669</v>
      </c>
      <c r="B1671" s="16" t="str">
        <f t="shared" si="261"/>
        <v>1637</v>
      </c>
      <c r="C1671" s="54">
        <f t="shared" si="269"/>
        <v>1637</v>
      </c>
      <c r="D1671" s="11"/>
      <c r="E1671" s="12"/>
      <c r="F1671" s="13"/>
      <c r="G1671" s="14"/>
      <c r="H1671" s="70"/>
      <c r="I1671" s="71"/>
      <c r="J1671" s="72"/>
      <c r="K1671" s="73" t="str">
        <f t="shared" si="262"/>
        <v/>
      </c>
      <c r="L1671" s="74">
        <f t="shared" si="264"/>
        <v>0</v>
      </c>
      <c r="M1671" s="79"/>
      <c r="N1671" s="59" t="str">
        <f t="shared" si="263"/>
        <v/>
      </c>
      <c r="O1671" s="190" t="str">
        <f t="shared" si="265"/>
        <v>Nợ HP</v>
      </c>
      <c r="P1671" s="62" t="str">
        <f t="shared" si="266"/>
        <v>Nợ HP</v>
      </c>
      <c r="Q1671" s="58">
        <f t="shared" si="270"/>
        <v>1669</v>
      </c>
      <c r="R1671" s="228" t="str">
        <f t="shared" si="267"/>
        <v>Nợ HP</v>
      </c>
    </row>
    <row r="1672" spans="1:18" ht="24.75" customHeight="1">
      <c r="A1672" s="54">
        <f t="shared" si="268"/>
        <v>1670</v>
      </c>
      <c r="B1672" s="16" t="str">
        <f t="shared" si="261"/>
        <v>1638</v>
      </c>
      <c r="C1672" s="54">
        <f t="shared" si="269"/>
        <v>1638</v>
      </c>
      <c r="D1672" s="11"/>
      <c r="E1672" s="12"/>
      <c r="F1672" s="13"/>
      <c r="G1672" s="14"/>
      <c r="H1672" s="70"/>
      <c r="I1672" s="71"/>
      <c r="J1672" s="72"/>
      <c r="K1672" s="73" t="str">
        <f t="shared" si="262"/>
        <v/>
      </c>
      <c r="L1672" s="74">
        <f t="shared" si="264"/>
        <v>0</v>
      </c>
      <c r="M1672" s="79"/>
      <c r="N1672" s="59" t="str">
        <f t="shared" si="263"/>
        <v/>
      </c>
      <c r="O1672" s="190" t="str">
        <f t="shared" si="265"/>
        <v>Nợ HP</v>
      </c>
      <c r="P1672" s="62" t="str">
        <f t="shared" si="266"/>
        <v>Nợ HP</v>
      </c>
      <c r="Q1672" s="58">
        <f t="shared" si="270"/>
        <v>1670</v>
      </c>
      <c r="R1672" s="228" t="str">
        <f t="shared" si="267"/>
        <v>Nợ HP</v>
      </c>
    </row>
    <row r="1673" spans="1:18" ht="24.75" customHeight="1">
      <c r="A1673" s="54">
        <f t="shared" si="268"/>
        <v>1671</v>
      </c>
      <c r="B1673" s="16" t="str">
        <f t="shared" si="261"/>
        <v>1639</v>
      </c>
      <c r="C1673" s="54">
        <f t="shared" si="269"/>
        <v>1639</v>
      </c>
      <c r="D1673" s="11"/>
      <c r="E1673" s="12"/>
      <c r="F1673" s="13"/>
      <c r="G1673" s="14"/>
      <c r="H1673" s="70"/>
      <c r="I1673" s="71"/>
      <c r="J1673" s="72"/>
      <c r="K1673" s="73" t="str">
        <f t="shared" si="262"/>
        <v/>
      </c>
      <c r="L1673" s="74">
        <f t="shared" si="264"/>
        <v>0</v>
      </c>
      <c r="M1673" s="79"/>
      <c r="N1673" s="59" t="str">
        <f t="shared" si="263"/>
        <v/>
      </c>
      <c r="O1673" s="190" t="str">
        <f t="shared" si="265"/>
        <v>Nợ HP</v>
      </c>
      <c r="P1673" s="62" t="str">
        <f t="shared" si="266"/>
        <v>Nợ HP</v>
      </c>
      <c r="Q1673" s="58">
        <f t="shared" si="270"/>
        <v>1671</v>
      </c>
      <c r="R1673" s="228" t="str">
        <f t="shared" si="267"/>
        <v>Nợ HP</v>
      </c>
    </row>
    <row r="1674" spans="1:18" ht="24.75" customHeight="1">
      <c r="A1674" s="54">
        <f t="shared" si="268"/>
        <v>1672</v>
      </c>
      <c r="B1674" s="16" t="str">
        <f t="shared" ref="B1674:B1737" si="271">J1674&amp;TEXT(C1674,"00")</f>
        <v>1640</v>
      </c>
      <c r="C1674" s="54">
        <f t="shared" si="269"/>
        <v>1640</v>
      </c>
      <c r="D1674" s="11"/>
      <c r="E1674" s="12"/>
      <c r="F1674" s="13"/>
      <c r="G1674" s="14"/>
      <c r="H1674" s="70"/>
      <c r="I1674" s="71"/>
      <c r="J1674" s="72"/>
      <c r="K1674" s="73" t="str">
        <f t="shared" si="262"/>
        <v/>
      </c>
      <c r="L1674" s="74">
        <f t="shared" si="264"/>
        <v>0</v>
      </c>
      <c r="M1674" s="79"/>
      <c r="N1674" s="59" t="str">
        <f t="shared" si="263"/>
        <v/>
      </c>
      <c r="O1674" s="190" t="str">
        <f t="shared" si="265"/>
        <v>Nợ HP</v>
      </c>
      <c r="P1674" s="62" t="str">
        <f t="shared" si="266"/>
        <v>Nợ HP</v>
      </c>
      <c r="Q1674" s="58">
        <f t="shared" si="270"/>
        <v>1672</v>
      </c>
      <c r="R1674" s="228" t="str">
        <f t="shared" si="267"/>
        <v>Nợ HP</v>
      </c>
    </row>
    <row r="1675" spans="1:18" ht="24.75" customHeight="1">
      <c r="A1675" s="54">
        <f t="shared" si="268"/>
        <v>1673</v>
      </c>
      <c r="B1675" s="16" t="str">
        <f t="shared" si="271"/>
        <v>1641</v>
      </c>
      <c r="C1675" s="54">
        <f t="shared" si="269"/>
        <v>1641</v>
      </c>
      <c r="D1675" s="11"/>
      <c r="E1675" s="12"/>
      <c r="F1675" s="13"/>
      <c r="G1675" s="14"/>
      <c r="H1675" s="70"/>
      <c r="I1675" s="71"/>
      <c r="J1675" s="72"/>
      <c r="K1675" s="73" t="str">
        <f t="shared" si="262"/>
        <v/>
      </c>
      <c r="L1675" s="74">
        <f t="shared" si="264"/>
        <v>0</v>
      </c>
      <c r="M1675" s="79"/>
      <c r="N1675" s="59" t="str">
        <f t="shared" si="263"/>
        <v/>
      </c>
      <c r="O1675" s="190" t="str">
        <f t="shared" si="265"/>
        <v>Nợ HP</v>
      </c>
      <c r="P1675" s="62" t="str">
        <f t="shared" si="266"/>
        <v>Nợ HP</v>
      </c>
      <c r="Q1675" s="58">
        <f t="shared" si="270"/>
        <v>1673</v>
      </c>
      <c r="R1675" s="228" t="str">
        <f t="shared" si="267"/>
        <v>Nợ HP</v>
      </c>
    </row>
    <row r="1676" spans="1:18" ht="24.75" customHeight="1">
      <c r="A1676" s="54">
        <f t="shared" si="268"/>
        <v>1674</v>
      </c>
      <c r="B1676" s="16" t="str">
        <f t="shared" si="271"/>
        <v>1642</v>
      </c>
      <c r="C1676" s="54">
        <f t="shared" si="269"/>
        <v>1642</v>
      </c>
      <c r="D1676" s="11"/>
      <c r="E1676" s="12"/>
      <c r="F1676" s="13"/>
      <c r="G1676" s="14"/>
      <c r="H1676" s="70"/>
      <c r="I1676" s="71"/>
      <c r="J1676" s="72"/>
      <c r="K1676" s="73" t="str">
        <f t="shared" si="262"/>
        <v/>
      </c>
      <c r="L1676" s="74">
        <f t="shared" si="264"/>
        <v>0</v>
      </c>
      <c r="M1676" s="79"/>
      <c r="N1676" s="59" t="str">
        <f t="shared" si="263"/>
        <v/>
      </c>
      <c r="O1676" s="190" t="str">
        <f t="shared" si="265"/>
        <v>Nợ HP</v>
      </c>
      <c r="P1676" s="62" t="str">
        <f t="shared" si="266"/>
        <v>Nợ HP</v>
      </c>
      <c r="Q1676" s="58">
        <f t="shared" si="270"/>
        <v>1674</v>
      </c>
      <c r="R1676" s="228" t="str">
        <f t="shared" si="267"/>
        <v>Nợ HP</v>
      </c>
    </row>
    <row r="1677" spans="1:18" ht="24.75" customHeight="1">
      <c r="A1677" s="54">
        <f t="shared" si="268"/>
        <v>1675</v>
      </c>
      <c r="B1677" s="16" t="str">
        <f t="shared" si="271"/>
        <v>1643</v>
      </c>
      <c r="C1677" s="54">
        <f t="shared" si="269"/>
        <v>1643</v>
      </c>
      <c r="D1677" s="11"/>
      <c r="E1677" s="12"/>
      <c r="F1677" s="13"/>
      <c r="G1677" s="14"/>
      <c r="H1677" s="70"/>
      <c r="I1677" s="71"/>
      <c r="J1677" s="72"/>
      <c r="K1677" s="73" t="str">
        <f t="shared" si="262"/>
        <v/>
      </c>
      <c r="L1677" s="74">
        <f t="shared" si="264"/>
        <v>0</v>
      </c>
      <c r="M1677" s="79"/>
      <c r="N1677" s="59" t="str">
        <f t="shared" si="263"/>
        <v/>
      </c>
      <c r="O1677" s="190" t="str">
        <f t="shared" si="265"/>
        <v>Nợ HP</v>
      </c>
      <c r="P1677" s="62" t="str">
        <f t="shared" si="266"/>
        <v>Nợ HP</v>
      </c>
      <c r="Q1677" s="58">
        <f t="shared" si="270"/>
        <v>1675</v>
      </c>
      <c r="R1677" s="228" t="str">
        <f t="shared" si="267"/>
        <v>Nợ HP</v>
      </c>
    </row>
    <row r="1678" spans="1:18" ht="24.75" customHeight="1">
      <c r="A1678" s="54">
        <f t="shared" si="268"/>
        <v>1676</v>
      </c>
      <c r="B1678" s="16" t="str">
        <f t="shared" si="271"/>
        <v>1644</v>
      </c>
      <c r="C1678" s="54">
        <f t="shared" si="269"/>
        <v>1644</v>
      </c>
      <c r="D1678" s="11"/>
      <c r="E1678" s="12"/>
      <c r="F1678" s="13"/>
      <c r="G1678" s="14"/>
      <c r="H1678" s="70"/>
      <c r="I1678" s="71"/>
      <c r="J1678" s="72"/>
      <c r="K1678" s="73" t="str">
        <f t="shared" si="262"/>
        <v/>
      </c>
      <c r="L1678" s="74">
        <f t="shared" si="264"/>
        <v>0</v>
      </c>
      <c r="M1678" s="79"/>
      <c r="N1678" s="59" t="str">
        <f t="shared" si="263"/>
        <v/>
      </c>
      <c r="O1678" s="190" t="str">
        <f t="shared" si="265"/>
        <v>Nợ HP</v>
      </c>
      <c r="P1678" s="62" t="str">
        <f t="shared" si="266"/>
        <v>Nợ HP</v>
      </c>
      <c r="Q1678" s="58">
        <f t="shared" si="270"/>
        <v>1676</v>
      </c>
      <c r="R1678" s="228" t="str">
        <f t="shared" si="267"/>
        <v>Nợ HP</v>
      </c>
    </row>
    <row r="1679" spans="1:18" ht="24.75" customHeight="1">
      <c r="A1679" s="54">
        <f t="shared" si="268"/>
        <v>1677</v>
      </c>
      <c r="B1679" s="16" t="str">
        <f t="shared" si="271"/>
        <v>1645</v>
      </c>
      <c r="C1679" s="54">
        <f t="shared" si="269"/>
        <v>1645</v>
      </c>
      <c r="D1679" s="11"/>
      <c r="E1679" s="12"/>
      <c r="F1679" s="13"/>
      <c r="G1679" s="14"/>
      <c r="H1679" s="70"/>
      <c r="I1679" s="71"/>
      <c r="J1679" s="72"/>
      <c r="K1679" s="73" t="str">
        <f t="shared" si="262"/>
        <v/>
      </c>
      <c r="L1679" s="74">
        <f t="shared" si="264"/>
        <v>0</v>
      </c>
      <c r="M1679" s="79"/>
      <c r="N1679" s="59" t="str">
        <f t="shared" si="263"/>
        <v/>
      </c>
      <c r="O1679" s="190" t="str">
        <f t="shared" si="265"/>
        <v>Nợ HP</v>
      </c>
      <c r="P1679" s="62" t="str">
        <f t="shared" si="266"/>
        <v>Nợ HP</v>
      </c>
      <c r="Q1679" s="58">
        <f t="shared" si="270"/>
        <v>1677</v>
      </c>
      <c r="R1679" s="228" t="str">
        <f t="shared" si="267"/>
        <v>Nợ HP</v>
      </c>
    </row>
    <row r="1680" spans="1:18" ht="24.75" customHeight="1">
      <c r="A1680" s="54">
        <f t="shared" si="268"/>
        <v>1678</v>
      </c>
      <c r="B1680" s="16" t="str">
        <f t="shared" si="271"/>
        <v>1646</v>
      </c>
      <c r="C1680" s="54">
        <f t="shared" si="269"/>
        <v>1646</v>
      </c>
      <c r="D1680" s="11"/>
      <c r="E1680" s="12"/>
      <c r="F1680" s="13"/>
      <c r="G1680" s="14"/>
      <c r="H1680" s="70"/>
      <c r="I1680" s="71"/>
      <c r="J1680" s="72"/>
      <c r="K1680" s="73" t="str">
        <f t="shared" si="262"/>
        <v/>
      </c>
      <c r="L1680" s="74">
        <f t="shared" si="264"/>
        <v>0</v>
      </c>
      <c r="M1680" s="79"/>
      <c r="N1680" s="59" t="str">
        <f t="shared" si="263"/>
        <v/>
      </c>
      <c r="O1680" s="190" t="str">
        <f t="shared" si="265"/>
        <v>Nợ HP</v>
      </c>
      <c r="P1680" s="62" t="str">
        <f t="shared" si="266"/>
        <v>Nợ HP</v>
      </c>
      <c r="Q1680" s="58">
        <f t="shared" si="270"/>
        <v>1678</v>
      </c>
      <c r="R1680" s="228" t="str">
        <f t="shared" si="267"/>
        <v>Nợ HP</v>
      </c>
    </row>
    <row r="1681" spans="1:18" ht="24.75" customHeight="1">
      <c r="A1681" s="54">
        <f t="shared" si="268"/>
        <v>1679</v>
      </c>
      <c r="B1681" s="16" t="str">
        <f t="shared" si="271"/>
        <v>1647</v>
      </c>
      <c r="C1681" s="54">
        <f t="shared" si="269"/>
        <v>1647</v>
      </c>
      <c r="D1681" s="11"/>
      <c r="E1681" s="12"/>
      <c r="F1681" s="13"/>
      <c r="G1681" s="14"/>
      <c r="H1681" s="70"/>
      <c r="I1681" s="71"/>
      <c r="J1681" s="72"/>
      <c r="K1681" s="73" t="str">
        <f t="shared" si="262"/>
        <v/>
      </c>
      <c r="L1681" s="74">
        <f t="shared" si="264"/>
        <v>0</v>
      </c>
      <c r="M1681" s="79"/>
      <c r="N1681" s="59" t="str">
        <f t="shared" si="263"/>
        <v/>
      </c>
      <c r="O1681" s="190" t="str">
        <f t="shared" si="265"/>
        <v>Nợ HP</v>
      </c>
      <c r="P1681" s="62" t="str">
        <f t="shared" si="266"/>
        <v>Nợ HP</v>
      </c>
      <c r="Q1681" s="58">
        <f t="shared" si="270"/>
        <v>1679</v>
      </c>
      <c r="R1681" s="228" t="str">
        <f t="shared" si="267"/>
        <v>Nợ HP</v>
      </c>
    </row>
    <row r="1682" spans="1:18" ht="24.75" customHeight="1">
      <c r="A1682" s="54">
        <f t="shared" si="268"/>
        <v>1680</v>
      </c>
      <c r="B1682" s="16" t="str">
        <f t="shared" si="271"/>
        <v>1648</v>
      </c>
      <c r="C1682" s="54">
        <f t="shared" si="269"/>
        <v>1648</v>
      </c>
      <c r="D1682" s="11"/>
      <c r="E1682" s="12"/>
      <c r="F1682" s="13"/>
      <c r="G1682" s="14"/>
      <c r="H1682" s="70"/>
      <c r="I1682" s="71"/>
      <c r="J1682" s="72"/>
      <c r="K1682" s="73" t="str">
        <f t="shared" si="262"/>
        <v/>
      </c>
      <c r="L1682" s="74">
        <f t="shared" si="264"/>
        <v>0</v>
      </c>
      <c r="M1682" s="79"/>
      <c r="N1682" s="59" t="str">
        <f t="shared" si="263"/>
        <v/>
      </c>
      <c r="O1682" s="190" t="str">
        <f t="shared" si="265"/>
        <v>Nợ HP</v>
      </c>
      <c r="P1682" s="62" t="str">
        <f t="shared" si="266"/>
        <v>Nợ HP</v>
      </c>
      <c r="Q1682" s="58">
        <f t="shared" si="270"/>
        <v>1680</v>
      </c>
      <c r="R1682" s="228" t="str">
        <f t="shared" si="267"/>
        <v>Nợ HP</v>
      </c>
    </row>
    <row r="1683" spans="1:18" ht="24.75" customHeight="1">
      <c r="A1683" s="54">
        <f t="shared" si="268"/>
        <v>1681</v>
      </c>
      <c r="B1683" s="16" t="str">
        <f t="shared" si="271"/>
        <v>1649</v>
      </c>
      <c r="C1683" s="54">
        <f t="shared" si="269"/>
        <v>1649</v>
      </c>
      <c r="D1683" s="11"/>
      <c r="E1683" s="12"/>
      <c r="F1683" s="13"/>
      <c r="G1683" s="14"/>
      <c r="H1683" s="70"/>
      <c r="I1683" s="71"/>
      <c r="J1683" s="72"/>
      <c r="K1683" s="73" t="str">
        <f t="shared" si="262"/>
        <v/>
      </c>
      <c r="L1683" s="74">
        <f t="shared" si="264"/>
        <v>0</v>
      </c>
      <c r="M1683" s="79"/>
      <c r="N1683" s="59" t="str">
        <f t="shared" si="263"/>
        <v/>
      </c>
      <c r="O1683" s="190" t="str">
        <f t="shared" si="265"/>
        <v>Nợ HP</v>
      </c>
      <c r="P1683" s="62" t="str">
        <f t="shared" si="266"/>
        <v>Nợ HP</v>
      </c>
      <c r="Q1683" s="58">
        <f t="shared" si="270"/>
        <v>1681</v>
      </c>
      <c r="R1683" s="228" t="str">
        <f t="shared" si="267"/>
        <v>Nợ HP</v>
      </c>
    </row>
    <row r="1684" spans="1:18" ht="24.75" customHeight="1">
      <c r="A1684" s="54">
        <f t="shared" si="268"/>
        <v>1682</v>
      </c>
      <c r="B1684" s="16" t="str">
        <f t="shared" si="271"/>
        <v>1650</v>
      </c>
      <c r="C1684" s="54">
        <f t="shared" si="269"/>
        <v>1650</v>
      </c>
      <c r="D1684" s="11"/>
      <c r="E1684" s="12"/>
      <c r="F1684" s="13"/>
      <c r="G1684" s="14"/>
      <c r="H1684" s="70"/>
      <c r="I1684" s="71"/>
      <c r="J1684" s="72"/>
      <c r="K1684" s="73" t="str">
        <f t="shared" si="262"/>
        <v/>
      </c>
      <c r="L1684" s="74">
        <f t="shared" si="264"/>
        <v>0</v>
      </c>
      <c r="M1684" s="79"/>
      <c r="N1684" s="59" t="str">
        <f t="shared" si="263"/>
        <v/>
      </c>
      <c r="O1684" s="190" t="str">
        <f t="shared" si="265"/>
        <v>Nợ HP</v>
      </c>
      <c r="P1684" s="62" t="str">
        <f t="shared" si="266"/>
        <v>Nợ HP</v>
      </c>
      <c r="Q1684" s="58">
        <f t="shared" si="270"/>
        <v>1682</v>
      </c>
      <c r="R1684" s="228" t="str">
        <f t="shared" si="267"/>
        <v>Nợ HP</v>
      </c>
    </row>
    <row r="1685" spans="1:18" ht="24.75" customHeight="1">
      <c r="A1685" s="54">
        <f t="shared" si="268"/>
        <v>1683</v>
      </c>
      <c r="B1685" s="16" t="str">
        <f t="shared" si="271"/>
        <v>1651</v>
      </c>
      <c r="C1685" s="54">
        <f t="shared" si="269"/>
        <v>1651</v>
      </c>
      <c r="D1685" s="11"/>
      <c r="E1685" s="12"/>
      <c r="F1685" s="13"/>
      <c r="G1685" s="14"/>
      <c r="H1685" s="70"/>
      <c r="I1685" s="71"/>
      <c r="J1685" s="72"/>
      <c r="K1685" s="73" t="str">
        <f t="shared" si="262"/>
        <v/>
      </c>
      <c r="L1685" s="74">
        <f t="shared" si="264"/>
        <v>0</v>
      </c>
      <c r="M1685" s="79"/>
      <c r="N1685" s="59" t="str">
        <f t="shared" si="263"/>
        <v/>
      </c>
      <c r="O1685" s="190" t="str">
        <f t="shared" si="265"/>
        <v>Nợ HP</v>
      </c>
      <c r="P1685" s="62" t="str">
        <f t="shared" si="266"/>
        <v>Nợ HP</v>
      </c>
      <c r="Q1685" s="58">
        <f t="shared" si="270"/>
        <v>1683</v>
      </c>
      <c r="R1685" s="228" t="str">
        <f t="shared" si="267"/>
        <v>Nợ HP</v>
      </c>
    </row>
    <row r="1686" spans="1:18" ht="24.75" customHeight="1">
      <c r="A1686" s="54">
        <f t="shared" si="268"/>
        <v>1684</v>
      </c>
      <c r="B1686" s="16" t="str">
        <f t="shared" si="271"/>
        <v>1652</v>
      </c>
      <c r="C1686" s="54">
        <f t="shared" si="269"/>
        <v>1652</v>
      </c>
      <c r="D1686" s="11"/>
      <c r="E1686" s="12"/>
      <c r="F1686" s="13"/>
      <c r="G1686" s="14"/>
      <c r="H1686" s="70"/>
      <c r="I1686" s="71"/>
      <c r="J1686" s="72"/>
      <c r="K1686" s="73" t="str">
        <f t="shared" si="262"/>
        <v/>
      </c>
      <c r="L1686" s="74">
        <f t="shared" si="264"/>
        <v>0</v>
      </c>
      <c r="M1686" s="79"/>
      <c r="N1686" s="59" t="str">
        <f t="shared" si="263"/>
        <v/>
      </c>
      <c r="O1686" s="190" t="str">
        <f t="shared" si="265"/>
        <v>Nợ HP</v>
      </c>
      <c r="P1686" s="62" t="str">
        <f t="shared" si="266"/>
        <v>Nợ HP</v>
      </c>
      <c r="Q1686" s="58">
        <f t="shared" si="270"/>
        <v>1684</v>
      </c>
      <c r="R1686" s="228" t="str">
        <f t="shared" si="267"/>
        <v>Nợ HP</v>
      </c>
    </row>
    <row r="1687" spans="1:18" ht="24.75" customHeight="1">
      <c r="A1687" s="54">
        <f t="shared" si="268"/>
        <v>1685</v>
      </c>
      <c r="B1687" s="16" t="str">
        <f t="shared" si="271"/>
        <v>1653</v>
      </c>
      <c r="C1687" s="54">
        <f t="shared" si="269"/>
        <v>1653</v>
      </c>
      <c r="D1687" s="11"/>
      <c r="E1687" s="12"/>
      <c r="F1687" s="13"/>
      <c r="G1687" s="14"/>
      <c r="H1687" s="70"/>
      <c r="I1687" s="71"/>
      <c r="J1687" s="72"/>
      <c r="K1687" s="73" t="str">
        <f t="shared" si="262"/>
        <v/>
      </c>
      <c r="L1687" s="74">
        <f t="shared" si="264"/>
        <v>0</v>
      </c>
      <c r="M1687" s="79"/>
      <c r="N1687" s="59" t="str">
        <f t="shared" si="263"/>
        <v/>
      </c>
      <c r="O1687" s="190" t="str">
        <f t="shared" si="265"/>
        <v>Nợ HP</v>
      </c>
      <c r="P1687" s="62" t="str">
        <f t="shared" si="266"/>
        <v>Nợ HP</v>
      </c>
      <c r="Q1687" s="58">
        <f t="shared" si="270"/>
        <v>1685</v>
      </c>
      <c r="R1687" s="228" t="str">
        <f t="shared" si="267"/>
        <v>Nợ HP</v>
      </c>
    </row>
    <row r="1688" spans="1:18" ht="24.75" customHeight="1">
      <c r="A1688" s="54">
        <f t="shared" si="268"/>
        <v>1686</v>
      </c>
      <c r="B1688" s="16" t="str">
        <f t="shared" si="271"/>
        <v>1654</v>
      </c>
      <c r="C1688" s="54">
        <f t="shared" si="269"/>
        <v>1654</v>
      </c>
      <c r="D1688" s="11"/>
      <c r="E1688" s="12"/>
      <c r="F1688" s="13"/>
      <c r="G1688" s="14"/>
      <c r="H1688" s="70"/>
      <c r="I1688" s="71"/>
      <c r="J1688" s="72"/>
      <c r="K1688" s="73" t="str">
        <f t="shared" si="262"/>
        <v/>
      </c>
      <c r="L1688" s="74">
        <f t="shared" si="264"/>
        <v>0</v>
      </c>
      <c r="M1688" s="79"/>
      <c r="N1688" s="59" t="str">
        <f t="shared" si="263"/>
        <v/>
      </c>
      <c r="O1688" s="190" t="str">
        <f t="shared" si="265"/>
        <v>Nợ HP</v>
      </c>
      <c r="P1688" s="62" t="str">
        <f t="shared" si="266"/>
        <v>Nợ HP</v>
      </c>
      <c r="Q1688" s="58">
        <f t="shared" si="270"/>
        <v>1686</v>
      </c>
      <c r="R1688" s="228" t="str">
        <f t="shared" si="267"/>
        <v>Nợ HP</v>
      </c>
    </row>
    <row r="1689" spans="1:18" ht="24.75" customHeight="1">
      <c r="A1689" s="54">
        <f t="shared" si="268"/>
        <v>1687</v>
      </c>
      <c r="B1689" s="16" t="str">
        <f t="shared" si="271"/>
        <v>1655</v>
      </c>
      <c r="C1689" s="54">
        <f t="shared" si="269"/>
        <v>1655</v>
      </c>
      <c r="D1689" s="11"/>
      <c r="E1689" s="12"/>
      <c r="F1689" s="13"/>
      <c r="G1689" s="14"/>
      <c r="H1689" s="70"/>
      <c r="I1689" s="71"/>
      <c r="J1689" s="72"/>
      <c r="K1689" s="73" t="str">
        <f t="shared" ref="K1689:K1752" si="272">I1689&amp;J1689</f>
        <v/>
      </c>
      <c r="L1689" s="74">
        <f t="shared" si="264"/>
        <v>0</v>
      </c>
      <c r="M1689" s="79"/>
      <c r="N1689" s="59" t="str">
        <f t="shared" ref="N1689:N1752" si="273">IF(M1689&lt;&gt;0,"Học Ghép","")</f>
        <v/>
      </c>
      <c r="O1689" s="190" t="str">
        <f t="shared" si="265"/>
        <v>Nợ HP</v>
      </c>
      <c r="P1689" s="62" t="str">
        <f t="shared" si="266"/>
        <v>Nợ HP</v>
      </c>
      <c r="Q1689" s="58">
        <f t="shared" si="270"/>
        <v>1687</v>
      </c>
      <c r="R1689" s="228" t="str">
        <f t="shared" si="267"/>
        <v>Nợ HP</v>
      </c>
    </row>
    <row r="1690" spans="1:18" ht="24.75" customHeight="1">
      <c r="A1690" s="54">
        <f t="shared" si="268"/>
        <v>1688</v>
      </c>
      <c r="B1690" s="16" t="str">
        <f t="shared" si="271"/>
        <v>1656</v>
      </c>
      <c r="C1690" s="54">
        <f t="shared" si="269"/>
        <v>1656</v>
      </c>
      <c r="D1690" s="11"/>
      <c r="E1690" s="12"/>
      <c r="F1690" s="13"/>
      <c r="G1690" s="14"/>
      <c r="H1690" s="70"/>
      <c r="I1690" s="71"/>
      <c r="J1690" s="72"/>
      <c r="K1690" s="73" t="str">
        <f t="shared" si="272"/>
        <v/>
      </c>
      <c r="L1690" s="74">
        <f t="shared" si="264"/>
        <v>0</v>
      </c>
      <c r="M1690" s="79"/>
      <c r="N1690" s="59" t="str">
        <f t="shared" si="273"/>
        <v/>
      </c>
      <c r="O1690" s="190" t="str">
        <f t="shared" si="265"/>
        <v>Nợ HP</v>
      </c>
      <c r="P1690" s="62" t="str">
        <f t="shared" si="266"/>
        <v>Nợ HP</v>
      </c>
      <c r="Q1690" s="58">
        <f t="shared" si="270"/>
        <v>1688</v>
      </c>
      <c r="R1690" s="228" t="str">
        <f t="shared" si="267"/>
        <v>Nợ HP</v>
      </c>
    </row>
    <row r="1691" spans="1:18" ht="24.75" customHeight="1">
      <c r="A1691" s="54">
        <f t="shared" si="268"/>
        <v>1689</v>
      </c>
      <c r="B1691" s="16" t="str">
        <f t="shared" si="271"/>
        <v>1657</v>
      </c>
      <c r="C1691" s="54">
        <f t="shared" si="269"/>
        <v>1657</v>
      </c>
      <c r="D1691" s="11"/>
      <c r="E1691" s="12"/>
      <c r="F1691" s="13"/>
      <c r="G1691" s="14"/>
      <c r="H1691" s="70"/>
      <c r="I1691" s="71"/>
      <c r="J1691" s="72"/>
      <c r="K1691" s="73" t="str">
        <f t="shared" si="272"/>
        <v/>
      </c>
      <c r="L1691" s="74">
        <f t="shared" si="264"/>
        <v>0</v>
      </c>
      <c r="M1691" s="79"/>
      <c r="N1691" s="59" t="str">
        <f t="shared" si="273"/>
        <v/>
      </c>
      <c r="O1691" s="190" t="str">
        <f t="shared" si="265"/>
        <v>Nợ HP</v>
      </c>
      <c r="P1691" s="62" t="str">
        <f t="shared" si="266"/>
        <v>Nợ HP</v>
      </c>
      <c r="Q1691" s="58">
        <f t="shared" si="270"/>
        <v>1689</v>
      </c>
      <c r="R1691" s="228" t="str">
        <f t="shared" si="267"/>
        <v>Nợ HP</v>
      </c>
    </row>
    <row r="1692" spans="1:18" ht="24.75" customHeight="1">
      <c r="A1692" s="54">
        <f t="shared" si="268"/>
        <v>1690</v>
      </c>
      <c r="B1692" s="16" t="str">
        <f t="shared" si="271"/>
        <v>1658</v>
      </c>
      <c r="C1692" s="54">
        <f t="shared" si="269"/>
        <v>1658</v>
      </c>
      <c r="D1692" s="11"/>
      <c r="E1692" s="12"/>
      <c r="F1692" s="13"/>
      <c r="G1692" s="14"/>
      <c r="H1692" s="70"/>
      <c r="I1692" s="71"/>
      <c r="J1692" s="72"/>
      <c r="K1692" s="73" t="str">
        <f t="shared" si="272"/>
        <v/>
      </c>
      <c r="L1692" s="74">
        <f t="shared" si="264"/>
        <v>0</v>
      </c>
      <c r="M1692" s="79"/>
      <c r="N1692" s="59" t="str">
        <f t="shared" si="273"/>
        <v/>
      </c>
      <c r="O1692" s="190" t="str">
        <f t="shared" si="265"/>
        <v>Nợ HP</v>
      </c>
      <c r="P1692" s="62" t="str">
        <f t="shared" si="266"/>
        <v>Nợ HP</v>
      </c>
      <c r="Q1692" s="58">
        <f t="shared" si="270"/>
        <v>1690</v>
      </c>
      <c r="R1692" s="228" t="str">
        <f t="shared" si="267"/>
        <v>Nợ HP</v>
      </c>
    </row>
    <row r="1693" spans="1:18" ht="24.75" customHeight="1">
      <c r="A1693" s="54">
        <f t="shared" si="268"/>
        <v>1691</v>
      </c>
      <c r="B1693" s="16" t="str">
        <f t="shared" si="271"/>
        <v>1659</v>
      </c>
      <c r="C1693" s="54">
        <f t="shared" si="269"/>
        <v>1659</v>
      </c>
      <c r="D1693" s="11"/>
      <c r="E1693" s="12"/>
      <c r="F1693" s="13"/>
      <c r="G1693" s="14"/>
      <c r="H1693" s="70"/>
      <c r="I1693" s="71"/>
      <c r="J1693" s="72"/>
      <c r="K1693" s="73" t="str">
        <f t="shared" si="272"/>
        <v/>
      </c>
      <c r="L1693" s="74">
        <f t="shared" si="264"/>
        <v>0</v>
      </c>
      <c r="M1693" s="79"/>
      <c r="N1693" s="59" t="str">
        <f t="shared" si="273"/>
        <v/>
      </c>
      <c r="O1693" s="190" t="str">
        <f t="shared" si="265"/>
        <v>Nợ HP</v>
      </c>
      <c r="P1693" s="62" t="str">
        <f t="shared" si="266"/>
        <v>Nợ HP</v>
      </c>
      <c r="Q1693" s="58">
        <f t="shared" si="270"/>
        <v>1691</v>
      </c>
      <c r="R1693" s="228" t="str">
        <f t="shared" si="267"/>
        <v>Nợ HP</v>
      </c>
    </row>
    <row r="1694" spans="1:18" ht="24.75" customHeight="1">
      <c r="A1694" s="54">
        <f t="shared" si="268"/>
        <v>1692</v>
      </c>
      <c r="B1694" s="16" t="str">
        <f t="shared" si="271"/>
        <v>1660</v>
      </c>
      <c r="C1694" s="54">
        <f t="shared" si="269"/>
        <v>1660</v>
      </c>
      <c r="D1694" s="11"/>
      <c r="E1694" s="12"/>
      <c r="F1694" s="13"/>
      <c r="G1694" s="14"/>
      <c r="H1694" s="70"/>
      <c r="I1694" s="71"/>
      <c r="J1694" s="72"/>
      <c r="K1694" s="73" t="str">
        <f t="shared" si="272"/>
        <v/>
      </c>
      <c r="L1694" s="74">
        <f t="shared" si="264"/>
        <v>0</v>
      </c>
      <c r="M1694" s="79"/>
      <c r="N1694" s="59" t="str">
        <f t="shared" si="273"/>
        <v/>
      </c>
      <c r="O1694" s="190" t="str">
        <f t="shared" si="265"/>
        <v>Nợ HP</v>
      </c>
      <c r="P1694" s="62" t="str">
        <f t="shared" si="266"/>
        <v>Nợ HP</v>
      </c>
      <c r="Q1694" s="58">
        <f t="shared" si="270"/>
        <v>1692</v>
      </c>
      <c r="R1694" s="228" t="str">
        <f t="shared" si="267"/>
        <v>Nợ HP</v>
      </c>
    </row>
    <row r="1695" spans="1:18" ht="24.75" customHeight="1">
      <c r="A1695" s="54">
        <f t="shared" si="268"/>
        <v>1693</v>
      </c>
      <c r="B1695" s="16" t="str">
        <f t="shared" si="271"/>
        <v>1661</v>
      </c>
      <c r="C1695" s="54">
        <f t="shared" si="269"/>
        <v>1661</v>
      </c>
      <c r="D1695" s="11"/>
      <c r="E1695" s="12"/>
      <c r="F1695" s="13"/>
      <c r="G1695" s="14"/>
      <c r="H1695" s="70"/>
      <c r="I1695" s="71"/>
      <c r="J1695" s="72"/>
      <c r="K1695" s="73" t="str">
        <f t="shared" si="272"/>
        <v/>
      </c>
      <c r="L1695" s="74">
        <f t="shared" si="264"/>
        <v>0</v>
      </c>
      <c r="M1695" s="79"/>
      <c r="N1695" s="59" t="str">
        <f t="shared" si="273"/>
        <v/>
      </c>
      <c r="O1695" s="190" t="str">
        <f t="shared" si="265"/>
        <v>Nợ HP</v>
      </c>
      <c r="P1695" s="62" t="str">
        <f t="shared" si="266"/>
        <v>Nợ HP</v>
      </c>
      <c r="Q1695" s="58">
        <f t="shared" si="270"/>
        <v>1693</v>
      </c>
      <c r="R1695" s="228" t="str">
        <f t="shared" si="267"/>
        <v>Nợ HP</v>
      </c>
    </row>
    <row r="1696" spans="1:18" ht="24.75" customHeight="1">
      <c r="A1696" s="54">
        <f t="shared" si="268"/>
        <v>1694</v>
      </c>
      <c r="B1696" s="16" t="str">
        <f t="shared" si="271"/>
        <v>1662</v>
      </c>
      <c r="C1696" s="54">
        <f t="shared" si="269"/>
        <v>1662</v>
      </c>
      <c r="D1696" s="11"/>
      <c r="E1696" s="12"/>
      <c r="F1696" s="13"/>
      <c r="G1696" s="14"/>
      <c r="H1696" s="70"/>
      <c r="I1696" s="71"/>
      <c r="J1696" s="72"/>
      <c r="K1696" s="73" t="str">
        <f t="shared" si="272"/>
        <v/>
      </c>
      <c r="L1696" s="74">
        <f t="shared" si="264"/>
        <v>0</v>
      </c>
      <c r="M1696" s="79"/>
      <c r="N1696" s="59" t="str">
        <f t="shared" si="273"/>
        <v/>
      </c>
      <c r="O1696" s="190" t="str">
        <f t="shared" si="265"/>
        <v>Nợ HP</v>
      </c>
      <c r="P1696" s="62" t="str">
        <f t="shared" si="266"/>
        <v>Nợ HP</v>
      </c>
      <c r="Q1696" s="58">
        <f t="shared" si="270"/>
        <v>1694</v>
      </c>
      <c r="R1696" s="228" t="str">
        <f t="shared" si="267"/>
        <v>Nợ HP</v>
      </c>
    </row>
    <row r="1697" spans="1:18" ht="24.75" customHeight="1">
      <c r="A1697" s="54">
        <f t="shared" si="268"/>
        <v>1695</v>
      </c>
      <c r="B1697" s="16" t="str">
        <f t="shared" si="271"/>
        <v>1663</v>
      </c>
      <c r="C1697" s="54">
        <f t="shared" si="269"/>
        <v>1663</v>
      </c>
      <c r="D1697" s="11"/>
      <c r="E1697" s="12"/>
      <c r="F1697" s="13"/>
      <c r="G1697" s="14"/>
      <c r="H1697" s="70"/>
      <c r="I1697" s="71"/>
      <c r="J1697" s="72"/>
      <c r="K1697" s="73" t="str">
        <f t="shared" si="272"/>
        <v/>
      </c>
      <c r="L1697" s="74">
        <f t="shared" si="264"/>
        <v>0</v>
      </c>
      <c r="M1697" s="79"/>
      <c r="N1697" s="59" t="str">
        <f t="shared" si="273"/>
        <v/>
      </c>
      <c r="O1697" s="190" t="str">
        <f t="shared" si="265"/>
        <v>Nợ HP</v>
      </c>
      <c r="P1697" s="62" t="str">
        <f t="shared" si="266"/>
        <v>Nợ HP</v>
      </c>
      <c r="Q1697" s="58">
        <f t="shared" si="270"/>
        <v>1695</v>
      </c>
      <c r="R1697" s="228" t="str">
        <f t="shared" si="267"/>
        <v>Nợ HP</v>
      </c>
    </row>
    <row r="1698" spans="1:18" ht="24.75" customHeight="1">
      <c r="A1698" s="54">
        <f t="shared" si="268"/>
        <v>1696</v>
      </c>
      <c r="B1698" s="16" t="str">
        <f t="shared" si="271"/>
        <v>1664</v>
      </c>
      <c r="C1698" s="54">
        <f t="shared" si="269"/>
        <v>1664</v>
      </c>
      <c r="D1698" s="11"/>
      <c r="E1698" s="12"/>
      <c r="F1698" s="13"/>
      <c r="G1698" s="14"/>
      <c r="H1698" s="70"/>
      <c r="I1698" s="71"/>
      <c r="J1698" s="72"/>
      <c r="K1698" s="73" t="str">
        <f t="shared" si="272"/>
        <v/>
      </c>
      <c r="L1698" s="74">
        <f t="shared" si="264"/>
        <v>0</v>
      </c>
      <c r="M1698" s="79"/>
      <c r="N1698" s="59" t="str">
        <f t="shared" si="273"/>
        <v/>
      </c>
      <c r="O1698" s="190" t="str">
        <f t="shared" si="265"/>
        <v>Nợ HP</v>
      </c>
      <c r="P1698" s="62" t="str">
        <f t="shared" si="266"/>
        <v>Nợ HP</v>
      </c>
      <c r="Q1698" s="58">
        <f t="shared" si="270"/>
        <v>1696</v>
      </c>
      <c r="R1698" s="228" t="str">
        <f t="shared" si="267"/>
        <v>Nợ HP</v>
      </c>
    </row>
    <row r="1699" spans="1:18" ht="24.75" customHeight="1">
      <c r="A1699" s="54">
        <f t="shared" si="268"/>
        <v>1697</v>
      </c>
      <c r="B1699" s="16" t="str">
        <f t="shared" si="271"/>
        <v>1665</v>
      </c>
      <c r="C1699" s="54">
        <f t="shared" si="269"/>
        <v>1665</v>
      </c>
      <c r="D1699" s="11"/>
      <c r="E1699" s="12"/>
      <c r="F1699" s="13"/>
      <c r="G1699" s="14"/>
      <c r="H1699" s="70"/>
      <c r="I1699" s="71"/>
      <c r="J1699" s="72"/>
      <c r="K1699" s="73" t="str">
        <f t="shared" si="272"/>
        <v/>
      </c>
      <c r="L1699" s="74">
        <f t="shared" si="264"/>
        <v>0</v>
      </c>
      <c r="M1699" s="79"/>
      <c r="N1699" s="59" t="str">
        <f t="shared" si="273"/>
        <v/>
      </c>
      <c r="O1699" s="190" t="str">
        <f t="shared" si="265"/>
        <v>Nợ HP</v>
      </c>
      <c r="P1699" s="62" t="str">
        <f t="shared" si="266"/>
        <v>Nợ HP</v>
      </c>
      <c r="Q1699" s="58">
        <f t="shared" si="270"/>
        <v>1697</v>
      </c>
      <c r="R1699" s="228" t="str">
        <f t="shared" si="267"/>
        <v>Nợ HP</v>
      </c>
    </row>
    <row r="1700" spans="1:18" ht="24.75" customHeight="1">
      <c r="A1700" s="54">
        <f t="shared" si="268"/>
        <v>1698</v>
      </c>
      <c r="B1700" s="16" t="str">
        <f t="shared" si="271"/>
        <v>1666</v>
      </c>
      <c r="C1700" s="54">
        <f t="shared" si="269"/>
        <v>1666</v>
      </c>
      <c r="D1700" s="11"/>
      <c r="E1700" s="12"/>
      <c r="F1700" s="13"/>
      <c r="G1700" s="14"/>
      <c r="H1700" s="70"/>
      <c r="I1700" s="71"/>
      <c r="J1700" s="72"/>
      <c r="K1700" s="73" t="str">
        <f t="shared" si="272"/>
        <v/>
      </c>
      <c r="L1700" s="74">
        <f t="shared" si="264"/>
        <v>0</v>
      </c>
      <c r="M1700" s="79"/>
      <c r="N1700" s="59" t="str">
        <f t="shared" si="273"/>
        <v/>
      </c>
      <c r="O1700" s="190" t="str">
        <f t="shared" si="265"/>
        <v>Nợ HP</v>
      </c>
      <c r="P1700" s="62" t="str">
        <f t="shared" si="266"/>
        <v>Nợ HP</v>
      </c>
      <c r="Q1700" s="58">
        <f t="shared" si="270"/>
        <v>1698</v>
      </c>
      <c r="R1700" s="228" t="str">
        <f t="shared" si="267"/>
        <v>Nợ HP</v>
      </c>
    </row>
    <row r="1701" spans="1:18" ht="24.75" customHeight="1">
      <c r="A1701" s="54">
        <f t="shared" si="268"/>
        <v>1699</v>
      </c>
      <c r="B1701" s="16" t="str">
        <f t="shared" si="271"/>
        <v>1667</v>
      </c>
      <c r="C1701" s="54">
        <f t="shared" si="269"/>
        <v>1667</v>
      </c>
      <c r="D1701" s="11"/>
      <c r="E1701" s="12"/>
      <c r="F1701" s="13"/>
      <c r="G1701" s="14"/>
      <c r="H1701" s="70"/>
      <c r="I1701" s="71"/>
      <c r="J1701" s="72"/>
      <c r="K1701" s="73" t="str">
        <f t="shared" si="272"/>
        <v/>
      </c>
      <c r="L1701" s="74">
        <f t="shared" si="264"/>
        <v>0</v>
      </c>
      <c r="M1701" s="79"/>
      <c r="N1701" s="59" t="str">
        <f t="shared" si="273"/>
        <v/>
      </c>
      <c r="O1701" s="190" t="str">
        <f t="shared" si="265"/>
        <v>Nợ HP</v>
      </c>
      <c r="P1701" s="62" t="str">
        <f t="shared" si="266"/>
        <v>Nợ HP</v>
      </c>
      <c r="Q1701" s="58">
        <f t="shared" si="270"/>
        <v>1699</v>
      </c>
      <c r="R1701" s="228" t="str">
        <f t="shared" si="267"/>
        <v>Nợ HP</v>
      </c>
    </row>
    <row r="1702" spans="1:18" ht="24.75" customHeight="1">
      <c r="A1702" s="54">
        <f t="shared" si="268"/>
        <v>1700</v>
      </c>
      <c r="B1702" s="16" t="str">
        <f t="shared" si="271"/>
        <v>1668</v>
      </c>
      <c r="C1702" s="54">
        <f t="shared" si="269"/>
        <v>1668</v>
      </c>
      <c r="D1702" s="11"/>
      <c r="E1702" s="12"/>
      <c r="F1702" s="13"/>
      <c r="G1702" s="14"/>
      <c r="H1702" s="70"/>
      <c r="I1702" s="71"/>
      <c r="J1702" s="72"/>
      <c r="K1702" s="73" t="str">
        <f t="shared" si="272"/>
        <v/>
      </c>
      <c r="L1702" s="74">
        <f t="shared" si="264"/>
        <v>0</v>
      </c>
      <c r="M1702" s="79"/>
      <c r="N1702" s="59" t="str">
        <f t="shared" si="273"/>
        <v/>
      </c>
      <c r="O1702" s="190" t="str">
        <f t="shared" si="265"/>
        <v>Nợ HP</v>
      </c>
      <c r="P1702" s="62" t="str">
        <f t="shared" si="266"/>
        <v>Nợ HP</v>
      </c>
      <c r="Q1702" s="58">
        <f t="shared" si="270"/>
        <v>1700</v>
      </c>
      <c r="R1702" s="228" t="str">
        <f t="shared" si="267"/>
        <v>Nợ HP</v>
      </c>
    </row>
    <row r="1703" spans="1:18" ht="24.75" customHeight="1">
      <c r="A1703" s="54">
        <f t="shared" si="268"/>
        <v>1701</v>
      </c>
      <c r="B1703" s="16" t="str">
        <f t="shared" si="271"/>
        <v>1669</v>
      </c>
      <c r="C1703" s="54">
        <f t="shared" si="269"/>
        <v>1669</v>
      </c>
      <c r="D1703" s="11"/>
      <c r="E1703" s="12"/>
      <c r="F1703" s="13"/>
      <c r="G1703" s="14"/>
      <c r="H1703" s="70"/>
      <c r="I1703" s="71"/>
      <c r="J1703" s="72"/>
      <c r="K1703" s="73" t="str">
        <f t="shared" si="272"/>
        <v/>
      </c>
      <c r="L1703" s="74">
        <f t="shared" si="264"/>
        <v>0</v>
      </c>
      <c r="M1703" s="79"/>
      <c r="N1703" s="59" t="str">
        <f t="shared" si="273"/>
        <v/>
      </c>
      <c r="O1703" s="190" t="str">
        <f t="shared" si="265"/>
        <v>Nợ HP</v>
      </c>
      <c r="P1703" s="62" t="str">
        <f t="shared" si="266"/>
        <v>Nợ HP</v>
      </c>
      <c r="Q1703" s="58">
        <f t="shared" si="270"/>
        <v>1701</v>
      </c>
      <c r="R1703" s="228" t="str">
        <f t="shared" si="267"/>
        <v>Nợ HP</v>
      </c>
    </row>
    <row r="1704" spans="1:18" ht="24.75" customHeight="1">
      <c r="A1704" s="54">
        <f t="shared" si="268"/>
        <v>1702</v>
      </c>
      <c r="B1704" s="16" t="str">
        <f t="shared" si="271"/>
        <v>1670</v>
      </c>
      <c r="C1704" s="54">
        <f t="shared" si="269"/>
        <v>1670</v>
      </c>
      <c r="D1704" s="11"/>
      <c r="E1704" s="12"/>
      <c r="F1704" s="13"/>
      <c r="G1704" s="14"/>
      <c r="H1704" s="70"/>
      <c r="I1704" s="71"/>
      <c r="J1704" s="72"/>
      <c r="K1704" s="73" t="str">
        <f t="shared" si="272"/>
        <v/>
      </c>
      <c r="L1704" s="74">
        <f t="shared" si="264"/>
        <v>0</v>
      </c>
      <c r="M1704" s="79"/>
      <c r="N1704" s="59" t="str">
        <f t="shared" si="273"/>
        <v/>
      </c>
      <c r="O1704" s="190" t="str">
        <f t="shared" si="265"/>
        <v>Nợ HP</v>
      </c>
      <c r="P1704" s="62" t="str">
        <f t="shared" si="266"/>
        <v>Nợ HP</v>
      </c>
      <c r="Q1704" s="58">
        <f t="shared" si="270"/>
        <v>1702</v>
      </c>
      <c r="R1704" s="228" t="str">
        <f t="shared" si="267"/>
        <v>Nợ HP</v>
      </c>
    </row>
    <row r="1705" spans="1:18" ht="24.75" customHeight="1">
      <c r="A1705" s="54">
        <f t="shared" si="268"/>
        <v>1703</v>
      </c>
      <c r="B1705" s="16" t="str">
        <f t="shared" si="271"/>
        <v>1671</v>
      </c>
      <c r="C1705" s="54">
        <f t="shared" si="269"/>
        <v>1671</v>
      </c>
      <c r="D1705" s="11"/>
      <c r="E1705" s="12"/>
      <c r="F1705" s="13"/>
      <c r="G1705" s="14"/>
      <c r="H1705" s="70"/>
      <c r="I1705" s="71"/>
      <c r="J1705" s="72"/>
      <c r="K1705" s="73" t="str">
        <f t="shared" si="272"/>
        <v/>
      </c>
      <c r="L1705" s="74">
        <f t="shared" si="264"/>
        <v>0</v>
      </c>
      <c r="M1705" s="79"/>
      <c r="N1705" s="59" t="str">
        <f t="shared" si="273"/>
        <v/>
      </c>
      <c r="O1705" s="190" t="str">
        <f t="shared" si="265"/>
        <v>Nợ HP</v>
      </c>
      <c r="P1705" s="62" t="str">
        <f t="shared" si="266"/>
        <v>Nợ HP</v>
      </c>
      <c r="Q1705" s="58">
        <f t="shared" si="270"/>
        <v>1703</v>
      </c>
      <c r="R1705" s="228" t="str">
        <f t="shared" si="267"/>
        <v>Nợ HP</v>
      </c>
    </row>
    <row r="1706" spans="1:18" ht="24.75" customHeight="1">
      <c r="A1706" s="54">
        <f t="shared" si="268"/>
        <v>1704</v>
      </c>
      <c r="B1706" s="16" t="str">
        <f t="shared" si="271"/>
        <v>1672</v>
      </c>
      <c r="C1706" s="54">
        <f t="shared" si="269"/>
        <v>1672</v>
      </c>
      <c r="D1706" s="11"/>
      <c r="E1706" s="12"/>
      <c r="F1706" s="13"/>
      <c r="G1706" s="14"/>
      <c r="H1706" s="70"/>
      <c r="I1706" s="71"/>
      <c r="J1706" s="72"/>
      <c r="K1706" s="73" t="str">
        <f t="shared" si="272"/>
        <v/>
      </c>
      <c r="L1706" s="74">
        <f t="shared" si="264"/>
        <v>0</v>
      </c>
      <c r="M1706" s="79"/>
      <c r="N1706" s="59" t="str">
        <f t="shared" si="273"/>
        <v/>
      </c>
      <c r="O1706" s="190" t="str">
        <f t="shared" si="265"/>
        <v>Nợ HP</v>
      </c>
      <c r="P1706" s="62" t="str">
        <f t="shared" si="266"/>
        <v>Nợ HP</v>
      </c>
      <c r="Q1706" s="58">
        <f t="shared" si="270"/>
        <v>1704</v>
      </c>
      <c r="R1706" s="228" t="str">
        <f t="shared" si="267"/>
        <v>Nợ HP</v>
      </c>
    </row>
    <row r="1707" spans="1:18" ht="24.75" customHeight="1">
      <c r="A1707" s="54">
        <f t="shared" si="268"/>
        <v>1705</v>
      </c>
      <c r="B1707" s="16" t="str">
        <f t="shared" si="271"/>
        <v>1673</v>
      </c>
      <c r="C1707" s="54">
        <f t="shared" si="269"/>
        <v>1673</v>
      </c>
      <c r="D1707" s="11"/>
      <c r="E1707" s="12"/>
      <c r="F1707" s="13"/>
      <c r="G1707" s="14"/>
      <c r="H1707" s="70"/>
      <c r="I1707" s="71"/>
      <c r="J1707" s="72"/>
      <c r="K1707" s="73" t="str">
        <f t="shared" si="272"/>
        <v/>
      </c>
      <c r="L1707" s="74">
        <f t="shared" si="264"/>
        <v>0</v>
      </c>
      <c r="M1707" s="79"/>
      <c r="N1707" s="59" t="str">
        <f t="shared" si="273"/>
        <v/>
      </c>
      <c r="O1707" s="190" t="str">
        <f t="shared" si="265"/>
        <v>Nợ HP</v>
      </c>
      <c r="P1707" s="62" t="str">
        <f t="shared" si="266"/>
        <v>Nợ HP</v>
      </c>
      <c r="Q1707" s="58">
        <f t="shared" si="270"/>
        <v>1705</v>
      </c>
      <c r="R1707" s="228" t="str">
        <f t="shared" si="267"/>
        <v>Nợ HP</v>
      </c>
    </row>
    <row r="1708" spans="1:18" ht="24.75" customHeight="1">
      <c r="A1708" s="54">
        <f t="shared" si="268"/>
        <v>1706</v>
      </c>
      <c r="B1708" s="16" t="str">
        <f t="shared" si="271"/>
        <v>1674</v>
      </c>
      <c r="C1708" s="54">
        <f t="shared" si="269"/>
        <v>1674</v>
      </c>
      <c r="D1708" s="11"/>
      <c r="E1708" s="12"/>
      <c r="F1708" s="13"/>
      <c r="G1708" s="14"/>
      <c r="H1708" s="70"/>
      <c r="I1708" s="71"/>
      <c r="J1708" s="72"/>
      <c r="K1708" s="73" t="str">
        <f t="shared" si="272"/>
        <v/>
      </c>
      <c r="L1708" s="74">
        <f t="shared" si="264"/>
        <v>0</v>
      </c>
      <c r="M1708" s="79"/>
      <c r="N1708" s="59" t="str">
        <f t="shared" si="273"/>
        <v/>
      </c>
      <c r="O1708" s="190" t="str">
        <f t="shared" si="265"/>
        <v>Nợ HP</v>
      </c>
      <c r="P1708" s="62" t="str">
        <f t="shared" si="266"/>
        <v>Nợ HP</v>
      </c>
      <c r="Q1708" s="58">
        <f t="shared" si="270"/>
        <v>1706</v>
      </c>
      <c r="R1708" s="228" t="str">
        <f t="shared" si="267"/>
        <v>Nợ HP</v>
      </c>
    </row>
    <row r="1709" spans="1:18" ht="24.75" customHeight="1">
      <c r="A1709" s="54">
        <f t="shared" si="268"/>
        <v>1707</v>
      </c>
      <c r="B1709" s="16" t="str">
        <f t="shared" si="271"/>
        <v>1675</v>
      </c>
      <c r="C1709" s="54">
        <f t="shared" si="269"/>
        <v>1675</v>
      </c>
      <c r="D1709" s="11"/>
      <c r="E1709" s="12"/>
      <c r="F1709" s="13"/>
      <c r="G1709" s="14"/>
      <c r="H1709" s="70"/>
      <c r="I1709" s="71"/>
      <c r="J1709" s="72"/>
      <c r="K1709" s="73" t="str">
        <f t="shared" si="272"/>
        <v/>
      </c>
      <c r="L1709" s="74">
        <f t="shared" si="264"/>
        <v>0</v>
      </c>
      <c r="M1709" s="79"/>
      <c r="N1709" s="59" t="str">
        <f t="shared" si="273"/>
        <v/>
      </c>
      <c r="O1709" s="190" t="str">
        <f t="shared" si="265"/>
        <v>Nợ HP</v>
      </c>
      <c r="P1709" s="62" t="str">
        <f t="shared" si="266"/>
        <v>Nợ HP</v>
      </c>
      <c r="Q1709" s="58">
        <f t="shared" si="270"/>
        <v>1707</v>
      </c>
      <c r="R1709" s="228" t="str">
        <f t="shared" si="267"/>
        <v>Nợ HP</v>
      </c>
    </row>
    <row r="1710" spans="1:18" ht="24.75" customHeight="1">
      <c r="A1710" s="54">
        <f t="shared" si="268"/>
        <v>1708</v>
      </c>
      <c r="B1710" s="16" t="str">
        <f t="shared" si="271"/>
        <v>1676</v>
      </c>
      <c r="C1710" s="54">
        <f t="shared" si="269"/>
        <v>1676</v>
      </c>
      <c r="D1710" s="11"/>
      <c r="E1710" s="12"/>
      <c r="F1710" s="13"/>
      <c r="G1710" s="14"/>
      <c r="H1710" s="70"/>
      <c r="I1710" s="71"/>
      <c r="J1710" s="72"/>
      <c r="K1710" s="73" t="str">
        <f t="shared" si="272"/>
        <v/>
      </c>
      <c r="L1710" s="74">
        <f t="shared" si="264"/>
        <v>0</v>
      </c>
      <c r="M1710" s="79"/>
      <c r="N1710" s="59" t="str">
        <f t="shared" si="273"/>
        <v/>
      </c>
      <c r="O1710" s="190" t="str">
        <f t="shared" si="265"/>
        <v>Nợ HP</v>
      </c>
      <c r="P1710" s="62" t="str">
        <f t="shared" si="266"/>
        <v>Nợ HP</v>
      </c>
      <c r="Q1710" s="58">
        <f t="shared" si="270"/>
        <v>1708</v>
      </c>
      <c r="R1710" s="228" t="str">
        <f t="shared" si="267"/>
        <v>Nợ HP</v>
      </c>
    </row>
    <row r="1711" spans="1:18" ht="24.75" customHeight="1">
      <c r="A1711" s="54">
        <f t="shared" si="268"/>
        <v>1709</v>
      </c>
      <c r="B1711" s="16" t="str">
        <f t="shared" si="271"/>
        <v>1677</v>
      </c>
      <c r="C1711" s="54">
        <f t="shared" si="269"/>
        <v>1677</v>
      </c>
      <c r="D1711" s="11"/>
      <c r="E1711" s="12"/>
      <c r="F1711" s="13"/>
      <c r="G1711" s="14"/>
      <c r="H1711" s="70"/>
      <c r="I1711" s="71"/>
      <c r="J1711" s="72"/>
      <c r="K1711" s="73" t="str">
        <f t="shared" si="272"/>
        <v/>
      </c>
      <c r="L1711" s="74">
        <f t="shared" si="264"/>
        <v>0</v>
      </c>
      <c r="M1711" s="79"/>
      <c r="N1711" s="59" t="str">
        <f t="shared" si="273"/>
        <v/>
      </c>
      <c r="O1711" s="190" t="str">
        <f t="shared" si="265"/>
        <v>Nợ HP</v>
      </c>
      <c r="P1711" s="62" t="str">
        <f t="shared" si="266"/>
        <v>Nợ HP</v>
      </c>
      <c r="Q1711" s="58">
        <f t="shared" si="270"/>
        <v>1709</v>
      </c>
      <c r="R1711" s="228" t="str">
        <f t="shared" si="267"/>
        <v>Nợ HP</v>
      </c>
    </row>
    <row r="1712" spans="1:18" ht="24.75" customHeight="1">
      <c r="A1712" s="54">
        <f t="shared" si="268"/>
        <v>1710</v>
      </c>
      <c r="B1712" s="16" t="str">
        <f t="shared" si="271"/>
        <v>1678</v>
      </c>
      <c r="C1712" s="54">
        <f t="shared" si="269"/>
        <v>1678</v>
      </c>
      <c r="D1712" s="11"/>
      <c r="E1712" s="12"/>
      <c r="F1712" s="13"/>
      <c r="G1712" s="14"/>
      <c r="H1712" s="70"/>
      <c r="I1712" s="71"/>
      <c r="J1712" s="72"/>
      <c r="K1712" s="73" t="str">
        <f t="shared" si="272"/>
        <v/>
      </c>
      <c r="L1712" s="74">
        <f t="shared" si="264"/>
        <v>0</v>
      </c>
      <c r="M1712" s="79"/>
      <c r="N1712" s="59" t="str">
        <f t="shared" si="273"/>
        <v/>
      </c>
      <c r="O1712" s="190" t="str">
        <f t="shared" si="265"/>
        <v>Nợ HP</v>
      </c>
      <c r="P1712" s="62" t="str">
        <f t="shared" si="266"/>
        <v>Nợ HP</v>
      </c>
      <c r="Q1712" s="58">
        <f t="shared" si="270"/>
        <v>1710</v>
      </c>
      <c r="R1712" s="228" t="str">
        <f t="shared" si="267"/>
        <v>Nợ HP</v>
      </c>
    </row>
    <row r="1713" spans="1:18" ht="24.75" customHeight="1">
      <c r="A1713" s="54">
        <f t="shared" si="268"/>
        <v>1711</v>
      </c>
      <c r="B1713" s="16" t="str">
        <f t="shared" si="271"/>
        <v>1679</v>
      </c>
      <c r="C1713" s="54">
        <f t="shared" si="269"/>
        <v>1679</v>
      </c>
      <c r="D1713" s="11"/>
      <c r="E1713" s="12"/>
      <c r="F1713" s="13"/>
      <c r="G1713" s="14"/>
      <c r="H1713" s="70"/>
      <c r="I1713" s="71"/>
      <c r="J1713" s="72"/>
      <c r="K1713" s="73" t="str">
        <f t="shared" si="272"/>
        <v/>
      </c>
      <c r="L1713" s="74">
        <f t="shared" si="264"/>
        <v>0</v>
      </c>
      <c r="M1713" s="79"/>
      <c r="N1713" s="59" t="str">
        <f t="shared" si="273"/>
        <v/>
      </c>
      <c r="O1713" s="190" t="str">
        <f t="shared" si="265"/>
        <v>Nợ HP</v>
      </c>
      <c r="P1713" s="62" t="str">
        <f t="shared" si="266"/>
        <v>Nợ HP</v>
      </c>
      <c r="Q1713" s="58">
        <f t="shared" si="270"/>
        <v>1711</v>
      </c>
      <c r="R1713" s="228" t="str">
        <f t="shared" si="267"/>
        <v>Nợ HP</v>
      </c>
    </row>
    <row r="1714" spans="1:18" ht="24.75" customHeight="1">
      <c r="A1714" s="54">
        <f t="shared" si="268"/>
        <v>1712</v>
      </c>
      <c r="B1714" s="16" t="str">
        <f t="shared" si="271"/>
        <v>1680</v>
      </c>
      <c r="C1714" s="54">
        <f t="shared" si="269"/>
        <v>1680</v>
      </c>
      <c r="D1714" s="11"/>
      <c r="E1714" s="12"/>
      <c r="F1714" s="13"/>
      <c r="G1714" s="14"/>
      <c r="H1714" s="70"/>
      <c r="I1714" s="71"/>
      <c r="J1714" s="72"/>
      <c r="K1714" s="73" t="str">
        <f t="shared" si="272"/>
        <v/>
      </c>
      <c r="L1714" s="74">
        <f t="shared" si="264"/>
        <v>0</v>
      </c>
      <c r="M1714" s="79"/>
      <c r="N1714" s="59" t="str">
        <f t="shared" si="273"/>
        <v/>
      </c>
      <c r="O1714" s="190" t="str">
        <f t="shared" si="265"/>
        <v>Nợ HP</v>
      </c>
      <c r="P1714" s="62" t="str">
        <f t="shared" si="266"/>
        <v>Nợ HP</v>
      </c>
      <c r="Q1714" s="58">
        <f t="shared" si="270"/>
        <v>1712</v>
      </c>
      <c r="R1714" s="228" t="str">
        <f t="shared" si="267"/>
        <v>Nợ HP</v>
      </c>
    </row>
    <row r="1715" spans="1:18" ht="24.75" customHeight="1">
      <c r="A1715" s="54">
        <f t="shared" si="268"/>
        <v>1713</v>
      </c>
      <c r="B1715" s="16" t="str">
        <f t="shared" si="271"/>
        <v>1681</v>
      </c>
      <c r="C1715" s="54">
        <f t="shared" si="269"/>
        <v>1681</v>
      </c>
      <c r="D1715" s="11"/>
      <c r="E1715" s="12"/>
      <c r="F1715" s="13"/>
      <c r="G1715" s="14"/>
      <c r="H1715" s="70"/>
      <c r="I1715" s="71"/>
      <c r="J1715" s="72"/>
      <c r="K1715" s="73" t="str">
        <f t="shared" si="272"/>
        <v/>
      </c>
      <c r="L1715" s="74">
        <f t="shared" si="264"/>
        <v>0</v>
      </c>
      <c r="M1715" s="79"/>
      <c r="N1715" s="59" t="str">
        <f t="shared" si="273"/>
        <v/>
      </c>
      <c r="O1715" s="190" t="str">
        <f t="shared" si="265"/>
        <v>Nợ HP</v>
      </c>
      <c r="P1715" s="62" t="str">
        <f t="shared" si="266"/>
        <v>Nợ HP</v>
      </c>
      <c r="Q1715" s="58">
        <f t="shared" si="270"/>
        <v>1713</v>
      </c>
      <c r="R1715" s="228" t="str">
        <f t="shared" si="267"/>
        <v>Nợ HP</v>
      </c>
    </row>
    <row r="1716" spans="1:18" ht="24.75" customHeight="1">
      <c r="A1716" s="54">
        <f t="shared" si="268"/>
        <v>1714</v>
      </c>
      <c r="B1716" s="16" t="str">
        <f t="shared" si="271"/>
        <v>1682</v>
      </c>
      <c r="C1716" s="54">
        <f t="shared" si="269"/>
        <v>1682</v>
      </c>
      <c r="D1716" s="11"/>
      <c r="E1716" s="12"/>
      <c r="F1716" s="13"/>
      <c r="G1716" s="14"/>
      <c r="H1716" s="70"/>
      <c r="I1716" s="71"/>
      <c r="J1716" s="72"/>
      <c r="K1716" s="73" t="str">
        <f t="shared" si="272"/>
        <v/>
      </c>
      <c r="L1716" s="74">
        <f t="shared" si="264"/>
        <v>0</v>
      </c>
      <c r="M1716" s="79"/>
      <c r="N1716" s="59" t="str">
        <f t="shared" si="273"/>
        <v/>
      </c>
      <c r="O1716" s="190" t="str">
        <f t="shared" si="265"/>
        <v>Nợ HP</v>
      </c>
      <c r="P1716" s="62" t="str">
        <f t="shared" si="266"/>
        <v>Nợ HP</v>
      </c>
      <c r="Q1716" s="58">
        <f t="shared" si="270"/>
        <v>1714</v>
      </c>
      <c r="R1716" s="228" t="str">
        <f t="shared" si="267"/>
        <v>Nợ HP</v>
      </c>
    </row>
    <row r="1717" spans="1:18" ht="24.75" customHeight="1">
      <c r="A1717" s="54">
        <f t="shared" si="268"/>
        <v>1715</v>
      </c>
      <c r="B1717" s="16" t="str">
        <f t="shared" si="271"/>
        <v>1683</v>
      </c>
      <c r="C1717" s="54">
        <f t="shared" si="269"/>
        <v>1683</v>
      </c>
      <c r="D1717" s="11"/>
      <c r="E1717" s="12"/>
      <c r="F1717" s="13"/>
      <c r="G1717" s="14"/>
      <c r="H1717" s="70"/>
      <c r="I1717" s="71"/>
      <c r="J1717" s="72"/>
      <c r="K1717" s="73" t="str">
        <f t="shared" si="272"/>
        <v/>
      </c>
      <c r="L1717" s="74">
        <f t="shared" si="264"/>
        <v>0</v>
      </c>
      <c r="M1717" s="79"/>
      <c r="N1717" s="59" t="str">
        <f t="shared" si="273"/>
        <v/>
      </c>
      <c r="O1717" s="190" t="str">
        <f t="shared" si="265"/>
        <v>Nợ HP</v>
      </c>
      <c r="P1717" s="62" t="str">
        <f t="shared" si="266"/>
        <v>Nợ HP</v>
      </c>
      <c r="Q1717" s="58">
        <f t="shared" si="270"/>
        <v>1715</v>
      </c>
      <c r="R1717" s="228" t="str">
        <f t="shared" si="267"/>
        <v>Nợ HP</v>
      </c>
    </row>
    <row r="1718" spans="1:18" ht="24.75" customHeight="1">
      <c r="A1718" s="54">
        <f t="shared" si="268"/>
        <v>1716</v>
      </c>
      <c r="B1718" s="16" t="str">
        <f t="shared" si="271"/>
        <v>1684</v>
      </c>
      <c r="C1718" s="54">
        <f t="shared" si="269"/>
        <v>1684</v>
      </c>
      <c r="D1718" s="11"/>
      <c r="E1718" s="12"/>
      <c r="F1718" s="13"/>
      <c r="G1718" s="14"/>
      <c r="H1718" s="70"/>
      <c r="I1718" s="71"/>
      <c r="J1718" s="72"/>
      <c r="K1718" s="73" t="str">
        <f t="shared" si="272"/>
        <v/>
      </c>
      <c r="L1718" s="74">
        <f t="shared" si="264"/>
        <v>0</v>
      </c>
      <c r="M1718" s="79"/>
      <c r="N1718" s="59" t="str">
        <f t="shared" si="273"/>
        <v/>
      </c>
      <c r="O1718" s="190" t="str">
        <f t="shared" si="265"/>
        <v>Nợ HP</v>
      </c>
      <c r="P1718" s="62" t="str">
        <f t="shared" si="266"/>
        <v>Nợ HP</v>
      </c>
      <c r="Q1718" s="58">
        <f t="shared" si="270"/>
        <v>1716</v>
      </c>
      <c r="R1718" s="228" t="str">
        <f t="shared" si="267"/>
        <v>Nợ HP</v>
      </c>
    </row>
    <row r="1719" spans="1:18" ht="24.75" customHeight="1">
      <c r="A1719" s="54">
        <f t="shared" si="268"/>
        <v>1717</v>
      </c>
      <c r="B1719" s="16" t="str">
        <f t="shared" si="271"/>
        <v>1685</v>
      </c>
      <c r="C1719" s="54">
        <f t="shared" si="269"/>
        <v>1685</v>
      </c>
      <c r="D1719" s="11"/>
      <c r="E1719" s="12"/>
      <c r="F1719" s="13"/>
      <c r="G1719" s="14"/>
      <c r="H1719" s="70"/>
      <c r="I1719" s="71"/>
      <c r="J1719" s="72"/>
      <c r="K1719" s="73" t="str">
        <f t="shared" si="272"/>
        <v/>
      </c>
      <c r="L1719" s="74">
        <f t="shared" si="264"/>
        <v>0</v>
      </c>
      <c r="M1719" s="79"/>
      <c r="N1719" s="59" t="str">
        <f t="shared" si="273"/>
        <v/>
      </c>
      <c r="O1719" s="190" t="str">
        <f t="shared" si="265"/>
        <v>Nợ HP</v>
      </c>
      <c r="P1719" s="62" t="str">
        <f t="shared" si="266"/>
        <v>Nợ HP</v>
      </c>
      <c r="Q1719" s="58">
        <f t="shared" si="270"/>
        <v>1717</v>
      </c>
      <c r="R1719" s="228" t="str">
        <f t="shared" si="267"/>
        <v>Nợ HP</v>
      </c>
    </row>
    <row r="1720" spans="1:18" ht="24.75" customHeight="1">
      <c r="A1720" s="54">
        <f t="shared" si="268"/>
        <v>1718</v>
      </c>
      <c r="B1720" s="16" t="str">
        <f t="shared" si="271"/>
        <v>1686</v>
      </c>
      <c r="C1720" s="54">
        <f t="shared" si="269"/>
        <v>1686</v>
      </c>
      <c r="D1720" s="11"/>
      <c r="E1720" s="12"/>
      <c r="F1720" s="13"/>
      <c r="G1720" s="14"/>
      <c r="H1720" s="70"/>
      <c r="I1720" s="71"/>
      <c r="J1720" s="72"/>
      <c r="K1720" s="73" t="str">
        <f t="shared" si="272"/>
        <v/>
      </c>
      <c r="L1720" s="74">
        <f t="shared" si="264"/>
        <v>0</v>
      </c>
      <c r="M1720" s="79"/>
      <c r="N1720" s="59" t="str">
        <f t="shared" si="273"/>
        <v/>
      </c>
      <c r="O1720" s="190" t="str">
        <f t="shared" si="265"/>
        <v>Nợ HP</v>
      </c>
      <c r="P1720" s="62" t="str">
        <f t="shared" si="266"/>
        <v>Nợ HP</v>
      </c>
      <c r="Q1720" s="58">
        <f t="shared" si="270"/>
        <v>1718</v>
      </c>
      <c r="R1720" s="228" t="str">
        <f t="shared" si="267"/>
        <v>Nợ HP</v>
      </c>
    </row>
    <row r="1721" spans="1:18" ht="24.75" customHeight="1">
      <c r="A1721" s="54">
        <f t="shared" si="268"/>
        <v>1719</v>
      </c>
      <c r="B1721" s="16" t="str">
        <f t="shared" si="271"/>
        <v>1687</v>
      </c>
      <c r="C1721" s="54">
        <f t="shared" si="269"/>
        <v>1687</v>
      </c>
      <c r="D1721" s="11"/>
      <c r="E1721" s="12"/>
      <c r="F1721" s="13"/>
      <c r="G1721" s="14"/>
      <c r="H1721" s="70"/>
      <c r="I1721" s="71"/>
      <c r="J1721" s="72"/>
      <c r="K1721" s="73" t="str">
        <f t="shared" si="272"/>
        <v/>
      </c>
      <c r="L1721" s="74">
        <f t="shared" si="264"/>
        <v>0</v>
      </c>
      <c r="M1721" s="79"/>
      <c r="N1721" s="59" t="str">
        <f t="shared" si="273"/>
        <v/>
      </c>
      <c r="O1721" s="190" t="str">
        <f t="shared" si="265"/>
        <v>Nợ HP</v>
      </c>
      <c r="P1721" s="62" t="str">
        <f t="shared" si="266"/>
        <v>Nợ HP</v>
      </c>
      <c r="Q1721" s="58">
        <f t="shared" si="270"/>
        <v>1719</v>
      </c>
      <c r="R1721" s="228" t="str">
        <f t="shared" si="267"/>
        <v>Nợ HP</v>
      </c>
    </row>
    <row r="1722" spans="1:18" ht="24.75" customHeight="1">
      <c r="A1722" s="54">
        <f t="shared" si="268"/>
        <v>1720</v>
      </c>
      <c r="B1722" s="16" t="str">
        <f t="shared" si="271"/>
        <v>1688</v>
      </c>
      <c r="C1722" s="54">
        <f t="shared" si="269"/>
        <v>1688</v>
      </c>
      <c r="D1722" s="11"/>
      <c r="E1722" s="12"/>
      <c r="F1722" s="13"/>
      <c r="G1722" s="14"/>
      <c r="H1722" s="70"/>
      <c r="I1722" s="71"/>
      <c r="J1722" s="72"/>
      <c r="K1722" s="73" t="str">
        <f t="shared" si="272"/>
        <v/>
      </c>
      <c r="L1722" s="74">
        <f t="shared" si="264"/>
        <v>0</v>
      </c>
      <c r="M1722" s="79"/>
      <c r="N1722" s="59" t="str">
        <f t="shared" si="273"/>
        <v/>
      </c>
      <c r="O1722" s="190" t="str">
        <f t="shared" si="265"/>
        <v>Nợ HP</v>
      </c>
      <c r="P1722" s="62" t="str">
        <f t="shared" si="266"/>
        <v>Nợ HP</v>
      </c>
      <c r="Q1722" s="58">
        <f t="shared" si="270"/>
        <v>1720</v>
      </c>
      <c r="R1722" s="228" t="str">
        <f t="shared" si="267"/>
        <v>Nợ HP</v>
      </c>
    </row>
    <row r="1723" spans="1:18" ht="24.75" customHeight="1">
      <c r="A1723" s="54">
        <f t="shared" si="268"/>
        <v>1721</v>
      </c>
      <c r="B1723" s="16" t="str">
        <f t="shared" si="271"/>
        <v>1689</v>
      </c>
      <c r="C1723" s="54">
        <f t="shared" si="269"/>
        <v>1689</v>
      </c>
      <c r="D1723" s="11"/>
      <c r="E1723" s="12"/>
      <c r="F1723" s="13"/>
      <c r="G1723" s="14"/>
      <c r="H1723" s="70"/>
      <c r="I1723" s="71"/>
      <c r="J1723" s="72"/>
      <c r="K1723" s="73" t="str">
        <f t="shared" si="272"/>
        <v/>
      </c>
      <c r="L1723" s="74">
        <f t="shared" si="264"/>
        <v>0</v>
      </c>
      <c r="M1723" s="79"/>
      <c r="N1723" s="59" t="str">
        <f t="shared" si="273"/>
        <v/>
      </c>
      <c r="O1723" s="190" t="str">
        <f t="shared" si="265"/>
        <v>Nợ HP</v>
      </c>
      <c r="P1723" s="62" t="str">
        <f t="shared" si="266"/>
        <v>Nợ HP</v>
      </c>
      <c r="Q1723" s="58">
        <f t="shared" si="270"/>
        <v>1721</v>
      </c>
      <c r="R1723" s="228" t="str">
        <f t="shared" si="267"/>
        <v>Nợ HP</v>
      </c>
    </row>
    <row r="1724" spans="1:18" ht="24.75" customHeight="1">
      <c r="A1724" s="54">
        <f t="shared" si="268"/>
        <v>1722</v>
      </c>
      <c r="B1724" s="16" t="str">
        <f t="shared" si="271"/>
        <v>1690</v>
      </c>
      <c r="C1724" s="54">
        <f t="shared" si="269"/>
        <v>1690</v>
      </c>
      <c r="D1724" s="11"/>
      <c r="E1724" s="12"/>
      <c r="F1724" s="13"/>
      <c r="G1724" s="14"/>
      <c r="H1724" s="70"/>
      <c r="I1724" s="71"/>
      <c r="J1724" s="72"/>
      <c r="K1724" s="73" t="str">
        <f t="shared" si="272"/>
        <v/>
      </c>
      <c r="L1724" s="74">
        <f t="shared" si="264"/>
        <v>0</v>
      </c>
      <c r="M1724" s="79"/>
      <c r="N1724" s="59" t="str">
        <f t="shared" si="273"/>
        <v/>
      </c>
      <c r="O1724" s="190" t="str">
        <f t="shared" si="265"/>
        <v>Nợ HP</v>
      </c>
      <c r="P1724" s="62" t="str">
        <f t="shared" si="266"/>
        <v>Nợ HP</v>
      </c>
      <c r="Q1724" s="58">
        <f t="shared" si="270"/>
        <v>1722</v>
      </c>
      <c r="R1724" s="228" t="str">
        <f t="shared" si="267"/>
        <v>Nợ HP</v>
      </c>
    </row>
    <row r="1725" spans="1:18" ht="24.75" customHeight="1">
      <c r="A1725" s="54">
        <f t="shared" si="268"/>
        <v>1723</v>
      </c>
      <c r="B1725" s="16" t="str">
        <f t="shared" si="271"/>
        <v>1691</v>
      </c>
      <c r="C1725" s="54">
        <f t="shared" si="269"/>
        <v>1691</v>
      </c>
      <c r="D1725" s="11"/>
      <c r="E1725" s="12"/>
      <c r="F1725" s="13"/>
      <c r="G1725" s="14"/>
      <c r="H1725" s="70"/>
      <c r="I1725" s="71"/>
      <c r="J1725" s="72"/>
      <c r="K1725" s="73" t="str">
        <f t="shared" si="272"/>
        <v/>
      </c>
      <c r="L1725" s="74">
        <f t="shared" si="264"/>
        <v>0</v>
      </c>
      <c r="M1725" s="79"/>
      <c r="N1725" s="59" t="str">
        <f t="shared" si="273"/>
        <v/>
      </c>
      <c r="O1725" s="190" t="str">
        <f t="shared" si="265"/>
        <v>Nợ HP</v>
      </c>
      <c r="P1725" s="62" t="str">
        <f t="shared" si="266"/>
        <v>Nợ HP</v>
      </c>
      <c r="Q1725" s="58">
        <f t="shared" si="270"/>
        <v>1723</v>
      </c>
      <c r="R1725" s="228" t="str">
        <f t="shared" si="267"/>
        <v>Nợ HP</v>
      </c>
    </row>
    <row r="1726" spans="1:18" ht="24.75" customHeight="1">
      <c r="A1726" s="54">
        <f t="shared" si="268"/>
        <v>1724</v>
      </c>
      <c r="B1726" s="16" t="str">
        <f t="shared" si="271"/>
        <v>1692</v>
      </c>
      <c r="C1726" s="54">
        <f t="shared" si="269"/>
        <v>1692</v>
      </c>
      <c r="D1726" s="11"/>
      <c r="E1726" s="12"/>
      <c r="F1726" s="13"/>
      <c r="G1726" s="14"/>
      <c r="H1726" s="70"/>
      <c r="I1726" s="71"/>
      <c r="J1726" s="72"/>
      <c r="K1726" s="73" t="str">
        <f t="shared" si="272"/>
        <v/>
      </c>
      <c r="L1726" s="74">
        <f t="shared" si="264"/>
        <v>0</v>
      </c>
      <c r="M1726" s="79"/>
      <c r="N1726" s="59" t="str">
        <f t="shared" si="273"/>
        <v/>
      </c>
      <c r="O1726" s="190" t="str">
        <f t="shared" si="265"/>
        <v>Nợ HP</v>
      </c>
      <c r="P1726" s="62" t="str">
        <f t="shared" si="266"/>
        <v>Nợ HP</v>
      </c>
      <c r="Q1726" s="58">
        <f t="shared" si="270"/>
        <v>1724</v>
      </c>
      <c r="R1726" s="228" t="str">
        <f t="shared" si="267"/>
        <v>Nợ HP</v>
      </c>
    </row>
    <row r="1727" spans="1:18" ht="24.75" customHeight="1">
      <c r="A1727" s="54">
        <f t="shared" si="268"/>
        <v>1725</v>
      </c>
      <c r="B1727" s="16" t="str">
        <f t="shared" si="271"/>
        <v>1693</v>
      </c>
      <c r="C1727" s="54">
        <f t="shared" si="269"/>
        <v>1693</v>
      </c>
      <c r="D1727" s="11"/>
      <c r="E1727" s="12"/>
      <c r="F1727" s="13"/>
      <c r="G1727" s="14"/>
      <c r="H1727" s="70"/>
      <c r="I1727" s="71"/>
      <c r="J1727" s="72"/>
      <c r="K1727" s="73" t="str">
        <f t="shared" si="272"/>
        <v/>
      </c>
      <c r="L1727" s="74">
        <f t="shared" si="264"/>
        <v>0</v>
      </c>
      <c r="M1727" s="79"/>
      <c r="N1727" s="59" t="str">
        <f t="shared" si="273"/>
        <v/>
      </c>
      <c r="O1727" s="190" t="str">
        <f t="shared" si="265"/>
        <v>Nợ HP</v>
      </c>
      <c r="P1727" s="62" t="str">
        <f t="shared" si="266"/>
        <v>Nợ HP</v>
      </c>
      <c r="Q1727" s="58">
        <f t="shared" si="270"/>
        <v>1725</v>
      </c>
      <c r="R1727" s="228" t="str">
        <f t="shared" si="267"/>
        <v>Nợ HP</v>
      </c>
    </row>
    <row r="1728" spans="1:18" ht="24.75" customHeight="1">
      <c r="A1728" s="54">
        <f t="shared" si="268"/>
        <v>1726</v>
      </c>
      <c r="B1728" s="16" t="str">
        <f t="shared" si="271"/>
        <v>1694</v>
      </c>
      <c r="C1728" s="54">
        <f t="shared" si="269"/>
        <v>1694</v>
      </c>
      <c r="D1728" s="11"/>
      <c r="E1728" s="12"/>
      <c r="F1728" s="13"/>
      <c r="G1728" s="14"/>
      <c r="H1728" s="70"/>
      <c r="I1728" s="71"/>
      <c r="J1728" s="72"/>
      <c r="K1728" s="73" t="str">
        <f t="shared" si="272"/>
        <v/>
      </c>
      <c r="L1728" s="74">
        <f t="shared" si="264"/>
        <v>0</v>
      </c>
      <c r="M1728" s="79"/>
      <c r="N1728" s="59" t="str">
        <f t="shared" si="273"/>
        <v/>
      </c>
      <c r="O1728" s="190" t="str">
        <f t="shared" si="265"/>
        <v>Nợ HP</v>
      </c>
      <c r="P1728" s="62" t="str">
        <f t="shared" si="266"/>
        <v>Nợ HP</v>
      </c>
      <c r="Q1728" s="58">
        <f t="shared" si="270"/>
        <v>1726</v>
      </c>
      <c r="R1728" s="228" t="str">
        <f t="shared" si="267"/>
        <v>Nợ HP</v>
      </c>
    </row>
    <row r="1729" spans="1:18" ht="24.75" customHeight="1">
      <c r="A1729" s="54">
        <f t="shared" si="268"/>
        <v>1727</v>
      </c>
      <c r="B1729" s="16" t="str">
        <f t="shared" si="271"/>
        <v>1695</v>
      </c>
      <c r="C1729" s="54">
        <f t="shared" si="269"/>
        <v>1695</v>
      </c>
      <c r="D1729" s="11"/>
      <c r="E1729" s="12"/>
      <c r="F1729" s="13"/>
      <c r="G1729" s="14"/>
      <c r="H1729" s="70"/>
      <c r="I1729" s="71"/>
      <c r="J1729" s="72"/>
      <c r="K1729" s="73" t="str">
        <f t="shared" si="272"/>
        <v/>
      </c>
      <c r="L1729" s="74">
        <f t="shared" si="264"/>
        <v>0</v>
      </c>
      <c r="M1729" s="79"/>
      <c r="N1729" s="59" t="str">
        <f t="shared" si="273"/>
        <v/>
      </c>
      <c r="O1729" s="190" t="str">
        <f t="shared" si="265"/>
        <v>Nợ HP</v>
      </c>
      <c r="P1729" s="62" t="str">
        <f t="shared" si="266"/>
        <v>Nợ HP</v>
      </c>
      <c r="Q1729" s="58">
        <f t="shared" si="270"/>
        <v>1727</v>
      </c>
      <c r="R1729" s="228" t="str">
        <f t="shared" si="267"/>
        <v>Nợ HP</v>
      </c>
    </row>
    <row r="1730" spans="1:18" ht="24.75" customHeight="1">
      <c r="A1730" s="54">
        <f t="shared" si="268"/>
        <v>1728</v>
      </c>
      <c r="B1730" s="16" t="str">
        <f t="shared" si="271"/>
        <v>1696</v>
      </c>
      <c r="C1730" s="54">
        <f t="shared" si="269"/>
        <v>1696</v>
      </c>
      <c r="D1730" s="11"/>
      <c r="E1730" s="12"/>
      <c r="F1730" s="13"/>
      <c r="G1730" s="14"/>
      <c r="H1730" s="70"/>
      <c r="I1730" s="71"/>
      <c r="J1730" s="72"/>
      <c r="K1730" s="73" t="str">
        <f t="shared" si="272"/>
        <v/>
      </c>
      <c r="L1730" s="74">
        <f t="shared" si="264"/>
        <v>0</v>
      </c>
      <c r="M1730" s="79"/>
      <c r="N1730" s="59" t="str">
        <f t="shared" si="273"/>
        <v/>
      </c>
      <c r="O1730" s="190" t="str">
        <f t="shared" si="265"/>
        <v>Nợ HP</v>
      </c>
      <c r="P1730" s="62" t="str">
        <f t="shared" si="266"/>
        <v>Nợ HP</v>
      </c>
      <c r="Q1730" s="58">
        <f t="shared" si="270"/>
        <v>1728</v>
      </c>
      <c r="R1730" s="228" t="str">
        <f t="shared" si="267"/>
        <v>Nợ HP</v>
      </c>
    </row>
    <row r="1731" spans="1:18" ht="24.75" customHeight="1">
      <c r="A1731" s="54">
        <f t="shared" si="268"/>
        <v>1729</v>
      </c>
      <c r="B1731" s="16" t="str">
        <f t="shared" si="271"/>
        <v>1697</v>
      </c>
      <c r="C1731" s="54">
        <f t="shared" si="269"/>
        <v>1697</v>
      </c>
      <c r="D1731" s="11"/>
      <c r="E1731" s="12"/>
      <c r="F1731" s="13"/>
      <c r="G1731" s="14"/>
      <c r="H1731" s="70"/>
      <c r="I1731" s="71"/>
      <c r="J1731" s="72"/>
      <c r="K1731" s="73" t="str">
        <f t="shared" si="272"/>
        <v/>
      </c>
      <c r="L1731" s="74">
        <f t="shared" ref="L1731:L1794" si="274">COUNTIF($D$3:$D$1049,D1731)</f>
        <v>0</v>
      </c>
      <c r="M1731" s="79"/>
      <c r="N1731" s="59" t="str">
        <f t="shared" si="273"/>
        <v/>
      </c>
      <c r="O1731" s="190" t="str">
        <f t="shared" si="265"/>
        <v>Nợ HP</v>
      </c>
      <c r="P1731" s="62" t="str">
        <f t="shared" si="266"/>
        <v>Nợ HP</v>
      </c>
      <c r="Q1731" s="58">
        <f t="shared" si="270"/>
        <v>1729</v>
      </c>
      <c r="R1731" s="228" t="str">
        <f t="shared" si="267"/>
        <v>Nợ HP</v>
      </c>
    </row>
    <row r="1732" spans="1:18" ht="24.75" customHeight="1">
      <c r="A1732" s="54">
        <f t="shared" si="268"/>
        <v>1730</v>
      </c>
      <c r="B1732" s="16" t="str">
        <f t="shared" si="271"/>
        <v>1698</v>
      </c>
      <c r="C1732" s="54">
        <f t="shared" si="269"/>
        <v>1698</v>
      </c>
      <c r="D1732" s="11"/>
      <c r="E1732" s="12"/>
      <c r="F1732" s="13"/>
      <c r="G1732" s="14"/>
      <c r="H1732" s="70"/>
      <c r="I1732" s="71"/>
      <c r="J1732" s="72"/>
      <c r="K1732" s="73" t="str">
        <f t="shared" si="272"/>
        <v/>
      </c>
      <c r="L1732" s="74">
        <f t="shared" si="274"/>
        <v>0</v>
      </c>
      <c r="M1732" s="79"/>
      <c r="N1732" s="59" t="str">
        <f t="shared" si="273"/>
        <v/>
      </c>
      <c r="O1732" s="190" t="str">
        <f t="shared" ref="O1732:O1795" si="275">R1732</f>
        <v>Nợ HP</v>
      </c>
      <c r="P1732" s="62" t="str">
        <f t="shared" ref="P1732:P1795" si="276">IF(M1732&lt;&gt;0,M1732,O1732)</f>
        <v>Nợ HP</v>
      </c>
      <c r="Q1732" s="58">
        <f t="shared" si="270"/>
        <v>1730</v>
      </c>
      <c r="R1732" s="228" t="str">
        <f t="shared" ref="R1732:R1795" si="277">IF(OR(ISNA(S1732),S1732=""),"Nợ HP","")</f>
        <v>Nợ HP</v>
      </c>
    </row>
    <row r="1733" spans="1:18" ht="24.75" customHeight="1">
      <c r="A1733" s="54">
        <f t="shared" ref="A1733:A1796" si="278">A1732+1</f>
        <v>1731</v>
      </c>
      <c r="B1733" s="16" t="str">
        <f t="shared" si="271"/>
        <v>1699</v>
      </c>
      <c r="C1733" s="54">
        <f t="shared" ref="C1733:C1796" si="279">IF(H1733&lt;&gt;H1732,1,C1732+1)</f>
        <v>1699</v>
      </c>
      <c r="D1733" s="11"/>
      <c r="E1733" s="12"/>
      <c r="F1733" s="13"/>
      <c r="G1733" s="14"/>
      <c r="H1733" s="70"/>
      <c r="I1733" s="71"/>
      <c r="J1733" s="72"/>
      <c r="K1733" s="73" t="str">
        <f t="shared" si="272"/>
        <v/>
      </c>
      <c r="L1733" s="74">
        <f t="shared" si="274"/>
        <v>0</v>
      </c>
      <c r="M1733" s="79"/>
      <c r="N1733" s="59" t="str">
        <f t="shared" si="273"/>
        <v/>
      </c>
      <c r="O1733" s="190" t="str">
        <f t="shared" si="275"/>
        <v>Nợ HP</v>
      </c>
      <c r="P1733" s="62" t="str">
        <f t="shared" si="276"/>
        <v>Nợ HP</v>
      </c>
      <c r="Q1733" s="58">
        <f t="shared" ref="Q1733:Q1796" si="280">Q1732+1</f>
        <v>1731</v>
      </c>
      <c r="R1733" s="228" t="str">
        <f t="shared" si="277"/>
        <v>Nợ HP</v>
      </c>
    </row>
    <row r="1734" spans="1:18" ht="24.75" customHeight="1">
      <c r="A1734" s="54">
        <f t="shared" si="278"/>
        <v>1732</v>
      </c>
      <c r="B1734" s="16" t="str">
        <f t="shared" si="271"/>
        <v>1700</v>
      </c>
      <c r="C1734" s="54">
        <f t="shared" si="279"/>
        <v>1700</v>
      </c>
      <c r="D1734" s="11"/>
      <c r="E1734" s="12"/>
      <c r="F1734" s="13"/>
      <c r="G1734" s="14"/>
      <c r="H1734" s="70"/>
      <c r="I1734" s="71"/>
      <c r="J1734" s="72"/>
      <c r="K1734" s="73" t="str">
        <f t="shared" si="272"/>
        <v/>
      </c>
      <c r="L1734" s="74">
        <f t="shared" si="274"/>
        <v>0</v>
      </c>
      <c r="M1734" s="79"/>
      <c r="N1734" s="59" t="str">
        <f t="shared" si="273"/>
        <v/>
      </c>
      <c r="O1734" s="190" t="str">
        <f t="shared" si="275"/>
        <v>Nợ HP</v>
      </c>
      <c r="P1734" s="62" t="str">
        <f t="shared" si="276"/>
        <v>Nợ HP</v>
      </c>
      <c r="Q1734" s="58">
        <f t="shared" si="280"/>
        <v>1732</v>
      </c>
      <c r="R1734" s="228" t="str">
        <f t="shared" si="277"/>
        <v>Nợ HP</v>
      </c>
    </row>
    <row r="1735" spans="1:18" ht="24.75" customHeight="1">
      <c r="A1735" s="54">
        <f t="shared" si="278"/>
        <v>1733</v>
      </c>
      <c r="B1735" s="16" t="str">
        <f t="shared" si="271"/>
        <v>1701</v>
      </c>
      <c r="C1735" s="54">
        <f t="shared" si="279"/>
        <v>1701</v>
      </c>
      <c r="D1735" s="11"/>
      <c r="E1735" s="12"/>
      <c r="F1735" s="13"/>
      <c r="G1735" s="14"/>
      <c r="H1735" s="70"/>
      <c r="I1735" s="71"/>
      <c r="J1735" s="72"/>
      <c r="K1735" s="73" t="str">
        <f t="shared" si="272"/>
        <v/>
      </c>
      <c r="L1735" s="74">
        <f t="shared" si="274"/>
        <v>0</v>
      </c>
      <c r="M1735" s="79"/>
      <c r="N1735" s="59" t="str">
        <f t="shared" si="273"/>
        <v/>
      </c>
      <c r="O1735" s="190" t="str">
        <f t="shared" si="275"/>
        <v>Nợ HP</v>
      </c>
      <c r="P1735" s="62" t="str">
        <f t="shared" si="276"/>
        <v>Nợ HP</v>
      </c>
      <c r="Q1735" s="58">
        <f t="shared" si="280"/>
        <v>1733</v>
      </c>
      <c r="R1735" s="228" t="str">
        <f t="shared" si="277"/>
        <v>Nợ HP</v>
      </c>
    </row>
    <row r="1736" spans="1:18" ht="24.75" customHeight="1">
      <c r="A1736" s="54">
        <f t="shared" si="278"/>
        <v>1734</v>
      </c>
      <c r="B1736" s="16" t="str">
        <f t="shared" si="271"/>
        <v>1702</v>
      </c>
      <c r="C1736" s="54">
        <f t="shared" si="279"/>
        <v>1702</v>
      </c>
      <c r="D1736" s="11"/>
      <c r="E1736" s="12"/>
      <c r="F1736" s="13"/>
      <c r="G1736" s="14"/>
      <c r="H1736" s="70"/>
      <c r="I1736" s="71"/>
      <c r="J1736" s="72"/>
      <c r="K1736" s="73" t="str">
        <f t="shared" si="272"/>
        <v/>
      </c>
      <c r="L1736" s="74">
        <f t="shared" si="274"/>
        <v>0</v>
      </c>
      <c r="M1736" s="79"/>
      <c r="N1736" s="59" t="str">
        <f t="shared" si="273"/>
        <v/>
      </c>
      <c r="O1736" s="190" t="str">
        <f t="shared" si="275"/>
        <v>Nợ HP</v>
      </c>
      <c r="P1736" s="62" t="str">
        <f t="shared" si="276"/>
        <v>Nợ HP</v>
      </c>
      <c r="Q1736" s="58">
        <f t="shared" si="280"/>
        <v>1734</v>
      </c>
      <c r="R1736" s="228" t="str">
        <f t="shared" si="277"/>
        <v>Nợ HP</v>
      </c>
    </row>
    <row r="1737" spans="1:18" ht="24.75" customHeight="1">
      <c r="A1737" s="54">
        <f t="shared" si="278"/>
        <v>1735</v>
      </c>
      <c r="B1737" s="16" t="str">
        <f t="shared" si="271"/>
        <v>1703</v>
      </c>
      <c r="C1737" s="54">
        <f t="shared" si="279"/>
        <v>1703</v>
      </c>
      <c r="D1737" s="11"/>
      <c r="E1737" s="12"/>
      <c r="F1737" s="13"/>
      <c r="G1737" s="14"/>
      <c r="H1737" s="70"/>
      <c r="I1737" s="71"/>
      <c r="J1737" s="72"/>
      <c r="K1737" s="73" t="str">
        <f t="shared" si="272"/>
        <v/>
      </c>
      <c r="L1737" s="74">
        <f t="shared" si="274"/>
        <v>0</v>
      </c>
      <c r="M1737" s="79"/>
      <c r="N1737" s="59" t="str">
        <f t="shared" si="273"/>
        <v/>
      </c>
      <c r="O1737" s="190" t="str">
        <f t="shared" si="275"/>
        <v>Nợ HP</v>
      </c>
      <c r="P1737" s="62" t="str">
        <f t="shared" si="276"/>
        <v>Nợ HP</v>
      </c>
      <c r="Q1737" s="58">
        <f t="shared" si="280"/>
        <v>1735</v>
      </c>
      <c r="R1737" s="228" t="str">
        <f t="shared" si="277"/>
        <v>Nợ HP</v>
      </c>
    </row>
    <row r="1738" spans="1:18" ht="24.75" customHeight="1">
      <c r="A1738" s="54">
        <f t="shared" si="278"/>
        <v>1736</v>
      </c>
      <c r="B1738" s="16" t="str">
        <f t="shared" ref="B1738:B1801" si="281">J1738&amp;TEXT(C1738,"00")</f>
        <v>1704</v>
      </c>
      <c r="C1738" s="54">
        <f t="shared" si="279"/>
        <v>1704</v>
      </c>
      <c r="D1738" s="11"/>
      <c r="E1738" s="12"/>
      <c r="F1738" s="13"/>
      <c r="G1738" s="14"/>
      <c r="H1738" s="70"/>
      <c r="I1738" s="71"/>
      <c r="J1738" s="72"/>
      <c r="K1738" s="73" t="str">
        <f t="shared" si="272"/>
        <v/>
      </c>
      <c r="L1738" s="74">
        <f t="shared" si="274"/>
        <v>0</v>
      </c>
      <c r="M1738" s="79"/>
      <c r="N1738" s="59" t="str">
        <f t="shared" si="273"/>
        <v/>
      </c>
      <c r="O1738" s="190" t="str">
        <f t="shared" si="275"/>
        <v>Nợ HP</v>
      </c>
      <c r="P1738" s="62" t="str">
        <f t="shared" si="276"/>
        <v>Nợ HP</v>
      </c>
      <c r="Q1738" s="58">
        <f t="shared" si="280"/>
        <v>1736</v>
      </c>
      <c r="R1738" s="228" t="str">
        <f t="shared" si="277"/>
        <v>Nợ HP</v>
      </c>
    </row>
    <row r="1739" spans="1:18" ht="24.75" customHeight="1">
      <c r="A1739" s="54">
        <f t="shared" si="278"/>
        <v>1737</v>
      </c>
      <c r="B1739" s="16" t="str">
        <f t="shared" si="281"/>
        <v>1705</v>
      </c>
      <c r="C1739" s="54">
        <f t="shared" si="279"/>
        <v>1705</v>
      </c>
      <c r="D1739" s="11"/>
      <c r="E1739" s="12"/>
      <c r="F1739" s="13"/>
      <c r="G1739" s="14"/>
      <c r="H1739" s="70"/>
      <c r="I1739" s="71"/>
      <c r="J1739" s="72"/>
      <c r="K1739" s="73" t="str">
        <f t="shared" si="272"/>
        <v/>
      </c>
      <c r="L1739" s="74">
        <f t="shared" si="274"/>
        <v>0</v>
      </c>
      <c r="M1739" s="79"/>
      <c r="N1739" s="59" t="str">
        <f t="shared" si="273"/>
        <v/>
      </c>
      <c r="O1739" s="190" t="str">
        <f t="shared" si="275"/>
        <v>Nợ HP</v>
      </c>
      <c r="P1739" s="62" t="str">
        <f t="shared" si="276"/>
        <v>Nợ HP</v>
      </c>
      <c r="Q1739" s="58">
        <f t="shared" si="280"/>
        <v>1737</v>
      </c>
      <c r="R1739" s="228" t="str">
        <f t="shared" si="277"/>
        <v>Nợ HP</v>
      </c>
    </row>
    <row r="1740" spans="1:18" ht="24.75" customHeight="1">
      <c r="A1740" s="54">
        <f t="shared" si="278"/>
        <v>1738</v>
      </c>
      <c r="B1740" s="16" t="str">
        <f t="shared" si="281"/>
        <v>1706</v>
      </c>
      <c r="C1740" s="54">
        <f t="shared" si="279"/>
        <v>1706</v>
      </c>
      <c r="D1740" s="11"/>
      <c r="E1740" s="12"/>
      <c r="F1740" s="13"/>
      <c r="G1740" s="14"/>
      <c r="H1740" s="70"/>
      <c r="I1740" s="71"/>
      <c r="J1740" s="72"/>
      <c r="K1740" s="73" t="str">
        <f t="shared" si="272"/>
        <v/>
      </c>
      <c r="L1740" s="74">
        <f t="shared" si="274"/>
        <v>0</v>
      </c>
      <c r="M1740" s="79"/>
      <c r="N1740" s="59" t="str">
        <f t="shared" si="273"/>
        <v/>
      </c>
      <c r="O1740" s="190" t="str">
        <f t="shared" si="275"/>
        <v>Nợ HP</v>
      </c>
      <c r="P1740" s="62" t="str">
        <f t="shared" si="276"/>
        <v>Nợ HP</v>
      </c>
      <c r="Q1740" s="58">
        <f t="shared" si="280"/>
        <v>1738</v>
      </c>
      <c r="R1740" s="228" t="str">
        <f t="shared" si="277"/>
        <v>Nợ HP</v>
      </c>
    </row>
    <row r="1741" spans="1:18" ht="24.75" customHeight="1">
      <c r="A1741" s="54">
        <f t="shared" si="278"/>
        <v>1739</v>
      </c>
      <c r="B1741" s="16" t="str">
        <f t="shared" si="281"/>
        <v>1707</v>
      </c>
      <c r="C1741" s="54">
        <f t="shared" si="279"/>
        <v>1707</v>
      </c>
      <c r="D1741" s="11"/>
      <c r="E1741" s="12"/>
      <c r="F1741" s="13"/>
      <c r="G1741" s="14"/>
      <c r="H1741" s="70"/>
      <c r="I1741" s="71"/>
      <c r="J1741" s="72"/>
      <c r="K1741" s="73" t="str">
        <f t="shared" si="272"/>
        <v/>
      </c>
      <c r="L1741" s="74">
        <f t="shared" si="274"/>
        <v>0</v>
      </c>
      <c r="M1741" s="79"/>
      <c r="N1741" s="59" t="str">
        <f t="shared" si="273"/>
        <v/>
      </c>
      <c r="O1741" s="190" t="str">
        <f t="shared" si="275"/>
        <v>Nợ HP</v>
      </c>
      <c r="P1741" s="62" t="str">
        <f t="shared" si="276"/>
        <v>Nợ HP</v>
      </c>
      <c r="Q1741" s="58">
        <f t="shared" si="280"/>
        <v>1739</v>
      </c>
      <c r="R1741" s="228" t="str">
        <f t="shared" si="277"/>
        <v>Nợ HP</v>
      </c>
    </row>
    <row r="1742" spans="1:18" ht="24.75" customHeight="1">
      <c r="A1742" s="54">
        <f t="shared" si="278"/>
        <v>1740</v>
      </c>
      <c r="B1742" s="16" t="str">
        <f t="shared" si="281"/>
        <v>1708</v>
      </c>
      <c r="C1742" s="54">
        <f t="shared" si="279"/>
        <v>1708</v>
      </c>
      <c r="D1742" s="11"/>
      <c r="E1742" s="12"/>
      <c r="F1742" s="13"/>
      <c r="G1742" s="14"/>
      <c r="H1742" s="70"/>
      <c r="I1742" s="71"/>
      <c r="J1742" s="72"/>
      <c r="K1742" s="73" t="str">
        <f t="shared" si="272"/>
        <v/>
      </c>
      <c r="L1742" s="74">
        <f t="shared" si="274"/>
        <v>0</v>
      </c>
      <c r="M1742" s="79"/>
      <c r="N1742" s="59" t="str">
        <f t="shared" si="273"/>
        <v/>
      </c>
      <c r="O1742" s="190" t="str">
        <f t="shared" si="275"/>
        <v>Nợ HP</v>
      </c>
      <c r="P1742" s="62" t="str">
        <f t="shared" si="276"/>
        <v>Nợ HP</v>
      </c>
      <c r="Q1742" s="58">
        <f t="shared" si="280"/>
        <v>1740</v>
      </c>
      <c r="R1742" s="228" t="str">
        <f t="shared" si="277"/>
        <v>Nợ HP</v>
      </c>
    </row>
    <row r="1743" spans="1:18" ht="24.75" customHeight="1">
      <c r="A1743" s="54">
        <f t="shared" si="278"/>
        <v>1741</v>
      </c>
      <c r="B1743" s="16" t="str">
        <f t="shared" si="281"/>
        <v>1709</v>
      </c>
      <c r="C1743" s="54">
        <f t="shared" si="279"/>
        <v>1709</v>
      </c>
      <c r="D1743" s="11"/>
      <c r="E1743" s="12"/>
      <c r="F1743" s="13"/>
      <c r="G1743" s="14"/>
      <c r="H1743" s="70"/>
      <c r="I1743" s="71"/>
      <c r="J1743" s="72"/>
      <c r="K1743" s="73" t="str">
        <f t="shared" si="272"/>
        <v/>
      </c>
      <c r="L1743" s="74">
        <f t="shared" si="274"/>
        <v>0</v>
      </c>
      <c r="M1743" s="79"/>
      <c r="N1743" s="59" t="str">
        <f t="shared" si="273"/>
        <v/>
      </c>
      <c r="O1743" s="190" t="str">
        <f t="shared" si="275"/>
        <v>Nợ HP</v>
      </c>
      <c r="P1743" s="62" t="str">
        <f t="shared" si="276"/>
        <v>Nợ HP</v>
      </c>
      <c r="Q1743" s="58">
        <f t="shared" si="280"/>
        <v>1741</v>
      </c>
      <c r="R1743" s="228" t="str">
        <f t="shared" si="277"/>
        <v>Nợ HP</v>
      </c>
    </row>
    <row r="1744" spans="1:18" ht="24.75" customHeight="1">
      <c r="A1744" s="54">
        <f t="shared" si="278"/>
        <v>1742</v>
      </c>
      <c r="B1744" s="16" t="str">
        <f t="shared" si="281"/>
        <v>1710</v>
      </c>
      <c r="C1744" s="54">
        <f t="shared" si="279"/>
        <v>1710</v>
      </c>
      <c r="D1744" s="11"/>
      <c r="E1744" s="12"/>
      <c r="F1744" s="13"/>
      <c r="G1744" s="14"/>
      <c r="H1744" s="70"/>
      <c r="I1744" s="71"/>
      <c r="J1744" s="72"/>
      <c r="K1744" s="73" t="str">
        <f t="shared" si="272"/>
        <v/>
      </c>
      <c r="L1744" s="74">
        <f t="shared" si="274"/>
        <v>0</v>
      </c>
      <c r="M1744" s="79"/>
      <c r="N1744" s="59" t="str">
        <f t="shared" si="273"/>
        <v/>
      </c>
      <c r="O1744" s="190" t="str">
        <f t="shared" si="275"/>
        <v>Nợ HP</v>
      </c>
      <c r="P1744" s="62" t="str">
        <f t="shared" si="276"/>
        <v>Nợ HP</v>
      </c>
      <c r="Q1744" s="58">
        <f t="shared" si="280"/>
        <v>1742</v>
      </c>
      <c r="R1744" s="228" t="str">
        <f t="shared" si="277"/>
        <v>Nợ HP</v>
      </c>
    </row>
    <row r="1745" spans="1:18" ht="24.75" customHeight="1">
      <c r="A1745" s="54">
        <f t="shared" si="278"/>
        <v>1743</v>
      </c>
      <c r="B1745" s="16" t="str">
        <f t="shared" si="281"/>
        <v>1711</v>
      </c>
      <c r="C1745" s="54">
        <f t="shared" si="279"/>
        <v>1711</v>
      </c>
      <c r="D1745" s="11"/>
      <c r="E1745" s="12"/>
      <c r="F1745" s="13"/>
      <c r="G1745" s="14"/>
      <c r="H1745" s="70"/>
      <c r="I1745" s="71"/>
      <c r="J1745" s="72"/>
      <c r="K1745" s="73" t="str">
        <f t="shared" si="272"/>
        <v/>
      </c>
      <c r="L1745" s="74">
        <f t="shared" si="274"/>
        <v>0</v>
      </c>
      <c r="M1745" s="79"/>
      <c r="N1745" s="59" t="str">
        <f t="shared" si="273"/>
        <v/>
      </c>
      <c r="O1745" s="190" t="str">
        <f t="shared" si="275"/>
        <v>Nợ HP</v>
      </c>
      <c r="P1745" s="62" t="str">
        <f t="shared" si="276"/>
        <v>Nợ HP</v>
      </c>
      <c r="Q1745" s="58">
        <f t="shared" si="280"/>
        <v>1743</v>
      </c>
      <c r="R1745" s="228" t="str">
        <f t="shared" si="277"/>
        <v>Nợ HP</v>
      </c>
    </row>
    <row r="1746" spans="1:18" ht="24.75" customHeight="1">
      <c r="A1746" s="54">
        <f t="shared" si="278"/>
        <v>1744</v>
      </c>
      <c r="B1746" s="16" t="str">
        <f t="shared" si="281"/>
        <v>1712</v>
      </c>
      <c r="C1746" s="54">
        <f t="shared" si="279"/>
        <v>1712</v>
      </c>
      <c r="D1746" s="11"/>
      <c r="E1746" s="12"/>
      <c r="F1746" s="13"/>
      <c r="G1746" s="14"/>
      <c r="H1746" s="70"/>
      <c r="I1746" s="71"/>
      <c r="J1746" s="72"/>
      <c r="K1746" s="73" t="str">
        <f t="shared" si="272"/>
        <v/>
      </c>
      <c r="L1746" s="74">
        <f t="shared" si="274"/>
        <v>0</v>
      </c>
      <c r="M1746" s="79"/>
      <c r="N1746" s="59" t="str">
        <f t="shared" si="273"/>
        <v/>
      </c>
      <c r="O1746" s="190" t="str">
        <f t="shared" si="275"/>
        <v>Nợ HP</v>
      </c>
      <c r="P1746" s="62" t="str">
        <f t="shared" si="276"/>
        <v>Nợ HP</v>
      </c>
      <c r="Q1746" s="58">
        <f t="shared" si="280"/>
        <v>1744</v>
      </c>
      <c r="R1746" s="228" t="str">
        <f t="shared" si="277"/>
        <v>Nợ HP</v>
      </c>
    </row>
    <row r="1747" spans="1:18" ht="24.75" customHeight="1">
      <c r="A1747" s="54">
        <f t="shared" si="278"/>
        <v>1745</v>
      </c>
      <c r="B1747" s="16" t="str">
        <f t="shared" si="281"/>
        <v>1713</v>
      </c>
      <c r="C1747" s="54">
        <f t="shared" si="279"/>
        <v>1713</v>
      </c>
      <c r="D1747" s="11"/>
      <c r="E1747" s="12"/>
      <c r="F1747" s="13"/>
      <c r="G1747" s="14"/>
      <c r="H1747" s="70"/>
      <c r="I1747" s="71"/>
      <c r="J1747" s="72"/>
      <c r="K1747" s="73" t="str">
        <f t="shared" si="272"/>
        <v/>
      </c>
      <c r="L1747" s="74">
        <f t="shared" si="274"/>
        <v>0</v>
      </c>
      <c r="M1747" s="79"/>
      <c r="N1747" s="59" t="str">
        <f t="shared" si="273"/>
        <v/>
      </c>
      <c r="O1747" s="190" t="str">
        <f t="shared" si="275"/>
        <v>Nợ HP</v>
      </c>
      <c r="P1747" s="62" t="str">
        <f t="shared" si="276"/>
        <v>Nợ HP</v>
      </c>
      <c r="Q1747" s="58">
        <f t="shared" si="280"/>
        <v>1745</v>
      </c>
      <c r="R1747" s="228" t="str">
        <f t="shared" si="277"/>
        <v>Nợ HP</v>
      </c>
    </row>
    <row r="1748" spans="1:18" ht="24.75" customHeight="1">
      <c r="A1748" s="54">
        <f t="shared" si="278"/>
        <v>1746</v>
      </c>
      <c r="B1748" s="16" t="str">
        <f t="shared" si="281"/>
        <v>1714</v>
      </c>
      <c r="C1748" s="54">
        <f t="shared" si="279"/>
        <v>1714</v>
      </c>
      <c r="D1748" s="11"/>
      <c r="E1748" s="12"/>
      <c r="F1748" s="13"/>
      <c r="G1748" s="14"/>
      <c r="H1748" s="70"/>
      <c r="I1748" s="71"/>
      <c r="J1748" s="72"/>
      <c r="K1748" s="73" t="str">
        <f t="shared" si="272"/>
        <v/>
      </c>
      <c r="L1748" s="74">
        <f t="shared" si="274"/>
        <v>0</v>
      </c>
      <c r="M1748" s="79"/>
      <c r="N1748" s="59" t="str">
        <f t="shared" si="273"/>
        <v/>
      </c>
      <c r="O1748" s="190" t="str">
        <f t="shared" si="275"/>
        <v>Nợ HP</v>
      </c>
      <c r="P1748" s="62" t="str">
        <f t="shared" si="276"/>
        <v>Nợ HP</v>
      </c>
      <c r="Q1748" s="58">
        <f t="shared" si="280"/>
        <v>1746</v>
      </c>
      <c r="R1748" s="228" t="str">
        <f t="shared" si="277"/>
        <v>Nợ HP</v>
      </c>
    </row>
    <row r="1749" spans="1:18" ht="24.75" customHeight="1">
      <c r="A1749" s="54">
        <f t="shared" si="278"/>
        <v>1747</v>
      </c>
      <c r="B1749" s="16" t="str">
        <f t="shared" si="281"/>
        <v>1715</v>
      </c>
      <c r="C1749" s="54">
        <f t="shared" si="279"/>
        <v>1715</v>
      </c>
      <c r="D1749" s="11"/>
      <c r="E1749" s="12"/>
      <c r="F1749" s="13"/>
      <c r="G1749" s="14"/>
      <c r="H1749" s="70"/>
      <c r="I1749" s="71"/>
      <c r="J1749" s="72"/>
      <c r="K1749" s="73" t="str">
        <f t="shared" si="272"/>
        <v/>
      </c>
      <c r="L1749" s="74">
        <f t="shared" si="274"/>
        <v>0</v>
      </c>
      <c r="M1749" s="79"/>
      <c r="N1749" s="59" t="str">
        <f t="shared" si="273"/>
        <v/>
      </c>
      <c r="O1749" s="190" t="str">
        <f t="shared" si="275"/>
        <v>Nợ HP</v>
      </c>
      <c r="P1749" s="62" t="str">
        <f t="shared" si="276"/>
        <v>Nợ HP</v>
      </c>
      <c r="Q1749" s="58">
        <f t="shared" si="280"/>
        <v>1747</v>
      </c>
      <c r="R1749" s="228" t="str">
        <f t="shared" si="277"/>
        <v>Nợ HP</v>
      </c>
    </row>
    <row r="1750" spans="1:18" ht="24.75" customHeight="1">
      <c r="A1750" s="54">
        <f t="shared" si="278"/>
        <v>1748</v>
      </c>
      <c r="B1750" s="16" t="str">
        <f t="shared" si="281"/>
        <v>1716</v>
      </c>
      <c r="C1750" s="54">
        <f t="shared" si="279"/>
        <v>1716</v>
      </c>
      <c r="D1750" s="11"/>
      <c r="E1750" s="12"/>
      <c r="F1750" s="13"/>
      <c r="G1750" s="14"/>
      <c r="H1750" s="70"/>
      <c r="I1750" s="71"/>
      <c r="J1750" s="72"/>
      <c r="K1750" s="73" t="str">
        <f t="shared" si="272"/>
        <v/>
      </c>
      <c r="L1750" s="74">
        <f t="shared" si="274"/>
        <v>0</v>
      </c>
      <c r="M1750" s="79"/>
      <c r="N1750" s="59" t="str">
        <f t="shared" si="273"/>
        <v/>
      </c>
      <c r="O1750" s="190" t="str">
        <f t="shared" si="275"/>
        <v>Nợ HP</v>
      </c>
      <c r="P1750" s="62" t="str">
        <f t="shared" si="276"/>
        <v>Nợ HP</v>
      </c>
      <c r="Q1750" s="58">
        <f t="shared" si="280"/>
        <v>1748</v>
      </c>
      <c r="R1750" s="228" t="str">
        <f t="shared" si="277"/>
        <v>Nợ HP</v>
      </c>
    </row>
    <row r="1751" spans="1:18" ht="24.75" customHeight="1">
      <c r="A1751" s="54">
        <f t="shared" si="278"/>
        <v>1749</v>
      </c>
      <c r="B1751" s="16" t="str">
        <f t="shared" si="281"/>
        <v>1717</v>
      </c>
      <c r="C1751" s="54">
        <f t="shared" si="279"/>
        <v>1717</v>
      </c>
      <c r="D1751" s="11"/>
      <c r="E1751" s="12"/>
      <c r="F1751" s="13"/>
      <c r="G1751" s="14"/>
      <c r="H1751" s="70"/>
      <c r="I1751" s="71"/>
      <c r="J1751" s="72"/>
      <c r="K1751" s="73" t="str">
        <f t="shared" si="272"/>
        <v/>
      </c>
      <c r="L1751" s="74">
        <f t="shared" si="274"/>
        <v>0</v>
      </c>
      <c r="M1751" s="79"/>
      <c r="N1751" s="59" t="str">
        <f t="shared" si="273"/>
        <v/>
      </c>
      <c r="O1751" s="190" t="str">
        <f t="shared" si="275"/>
        <v>Nợ HP</v>
      </c>
      <c r="P1751" s="62" t="str">
        <f t="shared" si="276"/>
        <v>Nợ HP</v>
      </c>
      <c r="Q1751" s="58">
        <f t="shared" si="280"/>
        <v>1749</v>
      </c>
      <c r="R1751" s="228" t="str">
        <f t="shared" si="277"/>
        <v>Nợ HP</v>
      </c>
    </row>
    <row r="1752" spans="1:18" ht="24.75" customHeight="1">
      <c r="A1752" s="54">
        <f t="shared" si="278"/>
        <v>1750</v>
      </c>
      <c r="B1752" s="16" t="str">
        <f t="shared" si="281"/>
        <v>1718</v>
      </c>
      <c r="C1752" s="54">
        <f t="shared" si="279"/>
        <v>1718</v>
      </c>
      <c r="D1752" s="11"/>
      <c r="E1752" s="12"/>
      <c r="F1752" s="13"/>
      <c r="G1752" s="14"/>
      <c r="H1752" s="70"/>
      <c r="I1752" s="71"/>
      <c r="J1752" s="72"/>
      <c r="K1752" s="73" t="str">
        <f t="shared" si="272"/>
        <v/>
      </c>
      <c r="L1752" s="74">
        <f t="shared" si="274"/>
        <v>0</v>
      </c>
      <c r="M1752" s="79"/>
      <c r="N1752" s="59" t="str">
        <f t="shared" si="273"/>
        <v/>
      </c>
      <c r="O1752" s="190" t="str">
        <f t="shared" si="275"/>
        <v>Nợ HP</v>
      </c>
      <c r="P1752" s="62" t="str">
        <f t="shared" si="276"/>
        <v>Nợ HP</v>
      </c>
      <c r="Q1752" s="58">
        <f t="shared" si="280"/>
        <v>1750</v>
      </c>
      <c r="R1752" s="228" t="str">
        <f t="shared" si="277"/>
        <v>Nợ HP</v>
      </c>
    </row>
    <row r="1753" spans="1:18" ht="24.75" customHeight="1">
      <c r="A1753" s="54">
        <f t="shared" si="278"/>
        <v>1751</v>
      </c>
      <c r="B1753" s="16" t="str">
        <f t="shared" si="281"/>
        <v>1719</v>
      </c>
      <c r="C1753" s="54">
        <f t="shared" si="279"/>
        <v>1719</v>
      </c>
      <c r="D1753" s="11"/>
      <c r="E1753" s="12"/>
      <c r="F1753" s="13"/>
      <c r="G1753" s="14"/>
      <c r="H1753" s="70"/>
      <c r="I1753" s="71"/>
      <c r="J1753" s="72"/>
      <c r="K1753" s="73" t="str">
        <f t="shared" ref="K1753:K1816" si="282">I1753&amp;J1753</f>
        <v/>
      </c>
      <c r="L1753" s="74">
        <f t="shared" si="274"/>
        <v>0</v>
      </c>
      <c r="M1753" s="79"/>
      <c r="N1753" s="59" t="str">
        <f t="shared" ref="N1753:N1816" si="283">IF(M1753&lt;&gt;0,"Học Ghép","")</f>
        <v/>
      </c>
      <c r="O1753" s="190" t="str">
        <f t="shared" si="275"/>
        <v>Nợ HP</v>
      </c>
      <c r="P1753" s="62" t="str">
        <f t="shared" si="276"/>
        <v>Nợ HP</v>
      </c>
      <c r="Q1753" s="58">
        <f t="shared" si="280"/>
        <v>1751</v>
      </c>
      <c r="R1753" s="228" t="str">
        <f t="shared" si="277"/>
        <v>Nợ HP</v>
      </c>
    </row>
    <row r="1754" spans="1:18" ht="24.75" customHeight="1">
      <c r="A1754" s="54">
        <f t="shared" si="278"/>
        <v>1752</v>
      </c>
      <c r="B1754" s="16" t="str">
        <f t="shared" si="281"/>
        <v>1720</v>
      </c>
      <c r="C1754" s="54">
        <f t="shared" si="279"/>
        <v>1720</v>
      </c>
      <c r="D1754" s="11"/>
      <c r="E1754" s="12"/>
      <c r="F1754" s="13"/>
      <c r="G1754" s="14"/>
      <c r="H1754" s="70"/>
      <c r="I1754" s="71"/>
      <c r="J1754" s="72"/>
      <c r="K1754" s="73" t="str">
        <f t="shared" si="282"/>
        <v/>
      </c>
      <c r="L1754" s="74">
        <f t="shared" si="274"/>
        <v>0</v>
      </c>
      <c r="M1754" s="79"/>
      <c r="N1754" s="59" t="str">
        <f t="shared" si="283"/>
        <v/>
      </c>
      <c r="O1754" s="190" t="str">
        <f t="shared" si="275"/>
        <v>Nợ HP</v>
      </c>
      <c r="P1754" s="62" t="str">
        <f t="shared" si="276"/>
        <v>Nợ HP</v>
      </c>
      <c r="Q1754" s="58">
        <f t="shared" si="280"/>
        <v>1752</v>
      </c>
      <c r="R1754" s="228" t="str">
        <f t="shared" si="277"/>
        <v>Nợ HP</v>
      </c>
    </row>
    <row r="1755" spans="1:18" ht="24.75" customHeight="1">
      <c r="A1755" s="54">
        <f t="shared" si="278"/>
        <v>1753</v>
      </c>
      <c r="B1755" s="16" t="str">
        <f t="shared" si="281"/>
        <v>1721</v>
      </c>
      <c r="C1755" s="54">
        <f t="shared" si="279"/>
        <v>1721</v>
      </c>
      <c r="D1755" s="11"/>
      <c r="E1755" s="12"/>
      <c r="F1755" s="13"/>
      <c r="G1755" s="14"/>
      <c r="H1755" s="70"/>
      <c r="I1755" s="71"/>
      <c r="J1755" s="72"/>
      <c r="K1755" s="73" t="str">
        <f t="shared" si="282"/>
        <v/>
      </c>
      <c r="L1755" s="74">
        <f t="shared" si="274"/>
        <v>0</v>
      </c>
      <c r="M1755" s="79"/>
      <c r="N1755" s="59" t="str">
        <f t="shared" si="283"/>
        <v/>
      </c>
      <c r="O1755" s="190" t="str">
        <f t="shared" si="275"/>
        <v>Nợ HP</v>
      </c>
      <c r="P1755" s="62" t="str">
        <f t="shared" si="276"/>
        <v>Nợ HP</v>
      </c>
      <c r="Q1755" s="58">
        <f t="shared" si="280"/>
        <v>1753</v>
      </c>
      <c r="R1755" s="228" t="str">
        <f t="shared" si="277"/>
        <v>Nợ HP</v>
      </c>
    </row>
    <row r="1756" spans="1:18" ht="24.75" customHeight="1">
      <c r="A1756" s="54">
        <f t="shared" si="278"/>
        <v>1754</v>
      </c>
      <c r="B1756" s="16" t="str">
        <f t="shared" si="281"/>
        <v>1722</v>
      </c>
      <c r="C1756" s="54">
        <f t="shared" si="279"/>
        <v>1722</v>
      </c>
      <c r="D1756" s="11"/>
      <c r="E1756" s="12"/>
      <c r="F1756" s="13"/>
      <c r="G1756" s="14"/>
      <c r="H1756" s="70"/>
      <c r="I1756" s="71"/>
      <c r="J1756" s="72"/>
      <c r="K1756" s="73" t="str">
        <f t="shared" si="282"/>
        <v/>
      </c>
      <c r="L1756" s="74">
        <f t="shared" si="274"/>
        <v>0</v>
      </c>
      <c r="M1756" s="79"/>
      <c r="N1756" s="59" t="str">
        <f t="shared" si="283"/>
        <v/>
      </c>
      <c r="O1756" s="190" t="str">
        <f t="shared" si="275"/>
        <v>Nợ HP</v>
      </c>
      <c r="P1756" s="62" t="str">
        <f t="shared" si="276"/>
        <v>Nợ HP</v>
      </c>
      <c r="Q1756" s="58">
        <f t="shared" si="280"/>
        <v>1754</v>
      </c>
      <c r="R1756" s="228" t="str">
        <f t="shared" si="277"/>
        <v>Nợ HP</v>
      </c>
    </row>
    <row r="1757" spans="1:18" ht="24.75" customHeight="1">
      <c r="A1757" s="54">
        <f t="shared" si="278"/>
        <v>1755</v>
      </c>
      <c r="B1757" s="16" t="str">
        <f t="shared" si="281"/>
        <v>1723</v>
      </c>
      <c r="C1757" s="54">
        <f t="shared" si="279"/>
        <v>1723</v>
      </c>
      <c r="D1757" s="11"/>
      <c r="E1757" s="12"/>
      <c r="F1757" s="13"/>
      <c r="G1757" s="14"/>
      <c r="H1757" s="70"/>
      <c r="I1757" s="71"/>
      <c r="J1757" s="72"/>
      <c r="K1757" s="73" t="str">
        <f t="shared" si="282"/>
        <v/>
      </c>
      <c r="L1757" s="74">
        <f t="shared" si="274"/>
        <v>0</v>
      </c>
      <c r="M1757" s="79"/>
      <c r="N1757" s="59" t="str">
        <f t="shared" si="283"/>
        <v/>
      </c>
      <c r="O1757" s="190" t="str">
        <f t="shared" si="275"/>
        <v>Nợ HP</v>
      </c>
      <c r="P1757" s="62" t="str">
        <f t="shared" si="276"/>
        <v>Nợ HP</v>
      </c>
      <c r="Q1757" s="58">
        <f t="shared" si="280"/>
        <v>1755</v>
      </c>
      <c r="R1757" s="228" t="str">
        <f t="shared" si="277"/>
        <v>Nợ HP</v>
      </c>
    </row>
    <row r="1758" spans="1:18" ht="24.75" customHeight="1">
      <c r="A1758" s="54">
        <f t="shared" si="278"/>
        <v>1756</v>
      </c>
      <c r="B1758" s="16" t="str">
        <f t="shared" si="281"/>
        <v>1724</v>
      </c>
      <c r="C1758" s="54">
        <f t="shared" si="279"/>
        <v>1724</v>
      </c>
      <c r="D1758" s="11"/>
      <c r="E1758" s="12"/>
      <c r="F1758" s="13"/>
      <c r="G1758" s="14"/>
      <c r="H1758" s="70"/>
      <c r="I1758" s="71"/>
      <c r="J1758" s="72"/>
      <c r="K1758" s="73" t="str">
        <f t="shared" si="282"/>
        <v/>
      </c>
      <c r="L1758" s="74">
        <f t="shared" si="274"/>
        <v>0</v>
      </c>
      <c r="M1758" s="79"/>
      <c r="N1758" s="59" t="str">
        <f t="shared" si="283"/>
        <v/>
      </c>
      <c r="O1758" s="190" t="str">
        <f t="shared" si="275"/>
        <v>Nợ HP</v>
      </c>
      <c r="P1758" s="62" t="str">
        <f t="shared" si="276"/>
        <v>Nợ HP</v>
      </c>
      <c r="Q1758" s="58">
        <f t="shared" si="280"/>
        <v>1756</v>
      </c>
      <c r="R1758" s="228" t="str">
        <f t="shared" si="277"/>
        <v>Nợ HP</v>
      </c>
    </row>
    <row r="1759" spans="1:18" ht="24.75" customHeight="1">
      <c r="A1759" s="54">
        <f t="shared" si="278"/>
        <v>1757</v>
      </c>
      <c r="B1759" s="16" t="str">
        <f t="shared" si="281"/>
        <v>1725</v>
      </c>
      <c r="C1759" s="54">
        <f t="shared" si="279"/>
        <v>1725</v>
      </c>
      <c r="D1759" s="11"/>
      <c r="E1759" s="12"/>
      <c r="F1759" s="13"/>
      <c r="G1759" s="14"/>
      <c r="H1759" s="70"/>
      <c r="I1759" s="71"/>
      <c r="J1759" s="72"/>
      <c r="K1759" s="73" t="str">
        <f t="shared" si="282"/>
        <v/>
      </c>
      <c r="L1759" s="74">
        <f t="shared" si="274"/>
        <v>0</v>
      </c>
      <c r="M1759" s="79"/>
      <c r="N1759" s="59" t="str">
        <f t="shared" si="283"/>
        <v/>
      </c>
      <c r="O1759" s="190" t="str">
        <f t="shared" si="275"/>
        <v>Nợ HP</v>
      </c>
      <c r="P1759" s="62" t="str">
        <f t="shared" si="276"/>
        <v>Nợ HP</v>
      </c>
      <c r="Q1759" s="58">
        <f t="shared" si="280"/>
        <v>1757</v>
      </c>
      <c r="R1759" s="228" t="str">
        <f t="shared" si="277"/>
        <v>Nợ HP</v>
      </c>
    </row>
    <row r="1760" spans="1:18" ht="24.75" customHeight="1">
      <c r="A1760" s="54">
        <f t="shared" si="278"/>
        <v>1758</v>
      </c>
      <c r="B1760" s="16" t="str">
        <f t="shared" si="281"/>
        <v>1726</v>
      </c>
      <c r="C1760" s="54">
        <f t="shared" si="279"/>
        <v>1726</v>
      </c>
      <c r="D1760" s="11"/>
      <c r="E1760" s="12"/>
      <c r="F1760" s="13"/>
      <c r="G1760" s="14"/>
      <c r="H1760" s="70"/>
      <c r="I1760" s="71"/>
      <c r="J1760" s="72"/>
      <c r="K1760" s="73" t="str">
        <f t="shared" si="282"/>
        <v/>
      </c>
      <c r="L1760" s="74">
        <f t="shared" si="274"/>
        <v>0</v>
      </c>
      <c r="M1760" s="79"/>
      <c r="N1760" s="59" t="str">
        <f t="shared" si="283"/>
        <v/>
      </c>
      <c r="O1760" s="190" t="str">
        <f t="shared" si="275"/>
        <v>Nợ HP</v>
      </c>
      <c r="P1760" s="62" t="str">
        <f t="shared" si="276"/>
        <v>Nợ HP</v>
      </c>
      <c r="Q1760" s="58">
        <f t="shared" si="280"/>
        <v>1758</v>
      </c>
      <c r="R1760" s="228" t="str">
        <f t="shared" si="277"/>
        <v>Nợ HP</v>
      </c>
    </row>
    <row r="1761" spans="1:18" ht="24.75" customHeight="1">
      <c r="A1761" s="54">
        <f t="shared" si="278"/>
        <v>1759</v>
      </c>
      <c r="B1761" s="16" t="str">
        <f t="shared" si="281"/>
        <v>1727</v>
      </c>
      <c r="C1761" s="54">
        <f t="shared" si="279"/>
        <v>1727</v>
      </c>
      <c r="D1761" s="11"/>
      <c r="E1761" s="12"/>
      <c r="F1761" s="13"/>
      <c r="G1761" s="14"/>
      <c r="H1761" s="70"/>
      <c r="I1761" s="71"/>
      <c r="J1761" s="72"/>
      <c r="K1761" s="73" t="str">
        <f t="shared" si="282"/>
        <v/>
      </c>
      <c r="L1761" s="74">
        <f t="shared" si="274"/>
        <v>0</v>
      </c>
      <c r="M1761" s="79"/>
      <c r="N1761" s="59" t="str">
        <f t="shared" si="283"/>
        <v/>
      </c>
      <c r="O1761" s="190" t="str">
        <f t="shared" si="275"/>
        <v>Nợ HP</v>
      </c>
      <c r="P1761" s="62" t="str">
        <f t="shared" si="276"/>
        <v>Nợ HP</v>
      </c>
      <c r="Q1761" s="58">
        <f t="shared" si="280"/>
        <v>1759</v>
      </c>
      <c r="R1761" s="228" t="str">
        <f t="shared" si="277"/>
        <v>Nợ HP</v>
      </c>
    </row>
    <row r="1762" spans="1:18" ht="24.75" customHeight="1">
      <c r="A1762" s="54">
        <f t="shared" si="278"/>
        <v>1760</v>
      </c>
      <c r="B1762" s="16" t="str">
        <f t="shared" si="281"/>
        <v>1728</v>
      </c>
      <c r="C1762" s="54">
        <f t="shared" si="279"/>
        <v>1728</v>
      </c>
      <c r="D1762" s="11"/>
      <c r="E1762" s="12"/>
      <c r="F1762" s="13"/>
      <c r="G1762" s="14"/>
      <c r="H1762" s="70"/>
      <c r="I1762" s="71"/>
      <c r="J1762" s="72"/>
      <c r="K1762" s="73" t="str">
        <f t="shared" si="282"/>
        <v/>
      </c>
      <c r="L1762" s="74">
        <f t="shared" si="274"/>
        <v>0</v>
      </c>
      <c r="M1762" s="79"/>
      <c r="N1762" s="59" t="str">
        <f t="shared" si="283"/>
        <v/>
      </c>
      <c r="O1762" s="190" t="str">
        <f t="shared" si="275"/>
        <v>Nợ HP</v>
      </c>
      <c r="P1762" s="62" t="str">
        <f t="shared" si="276"/>
        <v>Nợ HP</v>
      </c>
      <c r="Q1762" s="58">
        <f t="shared" si="280"/>
        <v>1760</v>
      </c>
      <c r="R1762" s="228" t="str">
        <f t="shared" si="277"/>
        <v>Nợ HP</v>
      </c>
    </row>
    <row r="1763" spans="1:18" ht="24.75" customHeight="1">
      <c r="A1763" s="54">
        <f t="shared" si="278"/>
        <v>1761</v>
      </c>
      <c r="B1763" s="16" t="str">
        <f t="shared" si="281"/>
        <v>1729</v>
      </c>
      <c r="C1763" s="54">
        <f t="shared" si="279"/>
        <v>1729</v>
      </c>
      <c r="D1763" s="11"/>
      <c r="E1763" s="12"/>
      <c r="F1763" s="13"/>
      <c r="G1763" s="14"/>
      <c r="H1763" s="70"/>
      <c r="I1763" s="71"/>
      <c r="J1763" s="72"/>
      <c r="K1763" s="73" t="str">
        <f t="shared" si="282"/>
        <v/>
      </c>
      <c r="L1763" s="74">
        <f t="shared" si="274"/>
        <v>0</v>
      </c>
      <c r="M1763" s="79"/>
      <c r="N1763" s="59" t="str">
        <f t="shared" si="283"/>
        <v/>
      </c>
      <c r="O1763" s="190" t="str">
        <f t="shared" si="275"/>
        <v>Nợ HP</v>
      </c>
      <c r="P1763" s="62" t="str">
        <f t="shared" si="276"/>
        <v>Nợ HP</v>
      </c>
      <c r="Q1763" s="58">
        <f t="shared" si="280"/>
        <v>1761</v>
      </c>
      <c r="R1763" s="228" t="str">
        <f t="shared" si="277"/>
        <v>Nợ HP</v>
      </c>
    </row>
    <row r="1764" spans="1:18" ht="24.75" customHeight="1">
      <c r="A1764" s="54">
        <f t="shared" si="278"/>
        <v>1762</v>
      </c>
      <c r="B1764" s="16" t="str">
        <f t="shared" si="281"/>
        <v>1730</v>
      </c>
      <c r="C1764" s="54">
        <f t="shared" si="279"/>
        <v>1730</v>
      </c>
      <c r="D1764" s="11"/>
      <c r="E1764" s="12"/>
      <c r="F1764" s="13"/>
      <c r="G1764" s="14"/>
      <c r="H1764" s="70"/>
      <c r="I1764" s="71"/>
      <c r="J1764" s="72"/>
      <c r="K1764" s="73" t="str">
        <f t="shared" si="282"/>
        <v/>
      </c>
      <c r="L1764" s="74">
        <f t="shared" si="274"/>
        <v>0</v>
      </c>
      <c r="M1764" s="79"/>
      <c r="N1764" s="59" t="str">
        <f t="shared" si="283"/>
        <v/>
      </c>
      <c r="O1764" s="190" t="str">
        <f t="shared" si="275"/>
        <v>Nợ HP</v>
      </c>
      <c r="P1764" s="62" t="str">
        <f t="shared" si="276"/>
        <v>Nợ HP</v>
      </c>
      <c r="Q1764" s="58">
        <f t="shared" si="280"/>
        <v>1762</v>
      </c>
      <c r="R1764" s="228" t="str">
        <f t="shared" si="277"/>
        <v>Nợ HP</v>
      </c>
    </row>
    <row r="1765" spans="1:18" ht="24.75" customHeight="1">
      <c r="A1765" s="54">
        <f t="shared" si="278"/>
        <v>1763</v>
      </c>
      <c r="B1765" s="16" t="str">
        <f t="shared" si="281"/>
        <v>1731</v>
      </c>
      <c r="C1765" s="54">
        <f t="shared" si="279"/>
        <v>1731</v>
      </c>
      <c r="D1765" s="11"/>
      <c r="E1765" s="12"/>
      <c r="F1765" s="13"/>
      <c r="G1765" s="14"/>
      <c r="H1765" s="70"/>
      <c r="I1765" s="71"/>
      <c r="J1765" s="72"/>
      <c r="K1765" s="73" t="str">
        <f t="shared" si="282"/>
        <v/>
      </c>
      <c r="L1765" s="74">
        <f t="shared" si="274"/>
        <v>0</v>
      </c>
      <c r="M1765" s="79"/>
      <c r="N1765" s="59" t="str">
        <f t="shared" si="283"/>
        <v/>
      </c>
      <c r="O1765" s="190" t="str">
        <f t="shared" si="275"/>
        <v>Nợ HP</v>
      </c>
      <c r="P1765" s="62" t="str">
        <f t="shared" si="276"/>
        <v>Nợ HP</v>
      </c>
      <c r="Q1765" s="58">
        <f t="shared" si="280"/>
        <v>1763</v>
      </c>
      <c r="R1765" s="228" t="str">
        <f t="shared" si="277"/>
        <v>Nợ HP</v>
      </c>
    </row>
    <row r="1766" spans="1:18" ht="24.75" customHeight="1">
      <c r="A1766" s="54">
        <f t="shared" si="278"/>
        <v>1764</v>
      </c>
      <c r="B1766" s="16" t="str">
        <f t="shared" si="281"/>
        <v>1732</v>
      </c>
      <c r="C1766" s="54">
        <f t="shared" si="279"/>
        <v>1732</v>
      </c>
      <c r="D1766" s="11"/>
      <c r="E1766" s="12"/>
      <c r="F1766" s="13"/>
      <c r="G1766" s="14"/>
      <c r="H1766" s="70"/>
      <c r="I1766" s="71"/>
      <c r="J1766" s="72"/>
      <c r="K1766" s="73" t="str">
        <f t="shared" si="282"/>
        <v/>
      </c>
      <c r="L1766" s="74">
        <f t="shared" si="274"/>
        <v>0</v>
      </c>
      <c r="M1766" s="79"/>
      <c r="N1766" s="59" t="str">
        <f t="shared" si="283"/>
        <v/>
      </c>
      <c r="O1766" s="190" t="str">
        <f t="shared" si="275"/>
        <v>Nợ HP</v>
      </c>
      <c r="P1766" s="62" t="str">
        <f t="shared" si="276"/>
        <v>Nợ HP</v>
      </c>
      <c r="Q1766" s="58">
        <f t="shared" si="280"/>
        <v>1764</v>
      </c>
      <c r="R1766" s="228" t="str">
        <f t="shared" si="277"/>
        <v>Nợ HP</v>
      </c>
    </row>
    <row r="1767" spans="1:18" ht="24.75" customHeight="1">
      <c r="A1767" s="54">
        <f t="shared" si="278"/>
        <v>1765</v>
      </c>
      <c r="B1767" s="16" t="str">
        <f t="shared" si="281"/>
        <v>1733</v>
      </c>
      <c r="C1767" s="54">
        <f t="shared" si="279"/>
        <v>1733</v>
      </c>
      <c r="D1767" s="11"/>
      <c r="E1767" s="12"/>
      <c r="F1767" s="13"/>
      <c r="G1767" s="14"/>
      <c r="H1767" s="70"/>
      <c r="I1767" s="71"/>
      <c r="J1767" s="72"/>
      <c r="K1767" s="73" t="str">
        <f t="shared" si="282"/>
        <v/>
      </c>
      <c r="L1767" s="74">
        <f t="shared" si="274"/>
        <v>0</v>
      </c>
      <c r="M1767" s="79"/>
      <c r="N1767" s="59" t="str">
        <f t="shared" si="283"/>
        <v/>
      </c>
      <c r="O1767" s="190" t="str">
        <f t="shared" si="275"/>
        <v>Nợ HP</v>
      </c>
      <c r="P1767" s="62" t="str">
        <f t="shared" si="276"/>
        <v>Nợ HP</v>
      </c>
      <c r="Q1767" s="58">
        <f t="shared" si="280"/>
        <v>1765</v>
      </c>
      <c r="R1767" s="228" t="str">
        <f t="shared" si="277"/>
        <v>Nợ HP</v>
      </c>
    </row>
    <row r="1768" spans="1:18" ht="24.75" customHeight="1">
      <c r="A1768" s="54">
        <f t="shared" si="278"/>
        <v>1766</v>
      </c>
      <c r="B1768" s="16" t="str">
        <f t="shared" si="281"/>
        <v>1734</v>
      </c>
      <c r="C1768" s="54">
        <f t="shared" si="279"/>
        <v>1734</v>
      </c>
      <c r="D1768" s="11"/>
      <c r="E1768" s="12"/>
      <c r="F1768" s="13"/>
      <c r="G1768" s="14"/>
      <c r="H1768" s="70"/>
      <c r="I1768" s="71"/>
      <c r="J1768" s="72"/>
      <c r="K1768" s="73" t="str">
        <f t="shared" si="282"/>
        <v/>
      </c>
      <c r="L1768" s="74">
        <f t="shared" si="274"/>
        <v>0</v>
      </c>
      <c r="M1768" s="79"/>
      <c r="N1768" s="59" t="str">
        <f t="shared" si="283"/>
        <v/>
      </c>
      <c r="O1768" s="190" t="str">
        <f t="shared" si="275"/>
        <v>Nợ HP</v>
      </c>
      <c r="P1768" s="62" t="str">
        <f t="shared" si="276"/>
        <v>Nợ HP</v>
      </c>
      <c r="Q1768" s="58">
        <f t="shared" si="280"/>
        <v>1766</v>
      </c>
      <c r="R1768" s="228" t="str">
        <f t="shared" si="277"/>
        <v>Nợ HP</v>
      </c>
    </row>
    <row r="1769" spans="1:18" ht="24.75" customHeight="1">
      <c r="A1769" s="54">
        <f t="shared" si="278"/>
        <v>1767</v>
      </c>
      <c r="B1769" s="16" t="str">
        <f t="shared" si="281"/>
        <v>1735</v>
      </c>
      <c r="C1769" s="54">
        <f t="shared" si="279"/>
        <v>1735</v>
      </c>
      <c r="D1769" s="11"/>
      <c r="E1769" s="12"/>
      <c r="F1769" s="13"/>
      <c r="G1769" s="14"/>
      <c r="H1769" s="70"/>
      <c r="I1769" s="71"/>
      <c r="J1769" s="72"/>
      <c r="K1769" s="73" t="str">
        <f t="shared" si="282"/>
        <v/>
      </c>
      <c r="L1769" s="74">
        <f t="shared" si="274"/>
        <v>0</v>
      </c>
      <c r="M1769" s="79"/>
      <c r="N1769" s="59" t="str">
        <f t="shared" si="283"/>
        <v/>
      </c>
      <c r="O1769" s="190" t="str">
        <f t="shared" si="275"/>
        <v>Nợ HP</v>
      </c>
      <c r="P1769" s="62" t="str">
        <f t="shared" si="276"/>
        <v>Nợ HP</v>
      </c>
      <c r="Q1769" s="58">
        <f t="shared" si="280"/>
        <v>1767</v>
      </c>
      <c r="R1769" s="228" t="str">
        <f t="shared" si="277"/>
        <v>Nợ HP</v>
      </c>
    </row>
    <row r="1770" spans="1:18" ht="24.75" customHeight="1">
      <c r="A1770" s="54">
        <f t="shared" si="278"/>
        <v>1768</v>
      </c>
      <c r="B1770" s="16" t="str">
        <f t="shared" si="281"/>
        <v>1736</v>
      </c>
      <c r="C1770" s="54">
        <f t="shared" si="279"/>
        <v>1736</v>
      </c>
      <c r="D1770" s="11"/>
      <c r="E1770" s="12"/>
      <c r="F1770" s="13"/>
      <c r="G1770" s="14"/>
      <c r="H1770" s="70"/>
      <c r="I1770" s="71"/>
      <c r="J1770" s="72"/>
      <c r="K1770" s="73" t="str">
        <f t="shared" si="282"/>
        <v/>
      </c>
      <c r="L1770" s="74">
        <f t="shared" si="274"/>
        <v>0</v>
      </c>
      <c r="M1770" s="79"/>
      <c r="N1770" s="59" t="str">
        <f t="shared" si="283"/>
        <v/>
      </c>
      <c r="O1770" s="190" t="str">
        <f t="shared" si="275"/>
        <v>Nợ HP</v>
      </c>
      <c r="P1770" s="62" t="str">
        <f t="shared" si="276"/>
        <v>Nợ HP</v>
      </c>
      <c r="Q1770" s="58">
        <f t="shared" si="280"/>
        <v>1768</v>
      </c>
      <c r="R1770" s="228" t="str">
        <f t="shared" si="277"/>
        <v>Nợ HP</v>
      </c>
    </row>
    <row r="1771" spans="1:18" ht="24.75" customHeight="1">
      <c r="A1771" s="54">
        <f t="shared" si="278"/>
        <v>1769</v>
      </c>
      <c r="B1771" s="16" t="str">
        <f t="shared" si="281"/>
        <v>1737</v>
      </c>
      <c r="C1771" s="54">
        <f t="shared" si="279"/>
        <v>1737</v>
      </c>
      <c r="D1771" s="11"/>
      <c r="E1771" s="12"/>
      <c r="F1771" s="13"/>
      <c r="G1771" s="14"/>
      <c r="H1771" s="70"/>
      <c r="I1771" s="71"/>
      <c r="J1771" s="72"/>
      <c r="K1771" s="73" t="str">
        <f t="shared" si="282"/>
        <v/>
      </c>
      <c r="L1771" s="74">
        <f t="shared" si="274"/>
        <v>0</v>
      </c>
      <c r="M1771" s="79"/>
      <c r="N1771" s="59" t="str">
        <f t="shared" si="283"/>
        <v/>
      </c>
      <c r="O1771" s="190" t="str">
        <f t="shared" si="275"/>
        <v>Nợ HP</v>
      </c>
      <c r="P1771" s="62" t="str">
        <f t="shared" si="276"/>
        <v>Nợ HP</v>
      </c>
      <c r="Q1771" s="58">
        <f t="shared" si="280"/>
        <v>1769</v>
      </c>
      <c r="R1771" s="228" t="str">
        <f t="shared" si="277"/>
        <v>Nợ HP</v>
      </c>
    </row>
    <row r="1772" spans="1:18" ht="24.75" customHeight="1">
      <c r="A1772" s="54">
        <f t="shared" si="278"/>
        <v>1770</v>
      </c>
      <c r="B1772" s="16" t="str">
        <f t="shared" si="281"/>
        <v>1738</v>
      </c>
      <c r="C1772" s="54">
        <f t="shared" si="279"/>
        <v>1738</v>
      </c>
      <c r="D1772" s="11"/>
      <c r="E1772" s="12"/>
      <c r="F1772" s="13"/>
      <c r="G1772" s="14"/>
      <c r="H1772" s="70"/>
      <c r="I1772" s="71"/>
      <c r="J1772" s="72"/>
      <c r="K1772" s="73" t="str">
        <f t="shared" si="282"/>
        <v/>
      </c>
      <c r="L1772" s="74">
        <f t="shared" si="274"/>
        <v>0</v>
      </c>
      <c r="M1772" s="79"/>
      <c r="N1772" s="59" t="str">
        <f t="shared" si="283"/>
        <v/>
      </c>
      <c r="O1772" s="190" t="str">
        <f t="shared" si="275"/>
        <v>Nợ HP</v>
      </c>
      <c r="P1772" s="62" t="str">
        <f t="shared" si="276"/>
        <v>Nợ HP</v>
      </c>
      <c r="Q1772" s="58">
        <f t="shared" si="280"/>
        <v>1770</v>
      </c>
      <c r="R1772" s="228" t="str">
        <f t="shared" si="277"/>
        <v>Nợ HP</v>
      </c>
    </row>
    <row r="1773" spans="1:18" ht="24.75" customHeight="1">
      <c r="A1773" s="54">
        <f t="shared" si="278"/>
        <v>1771</v>
      </c>
      <c r="B1773" s="16" t="str">
        <f t="shared" si="281"/>
        <v>1739</v>
      </c>
      <c r="C1773" s="54">
        <f t="shared" si="279"/>
        <v>1739</v>
      </c>
      <c r="D1773" s="11"/>
      <c r="E1773" s="12"/>
      <c r="F1773" s="13"/>
      <c r="G1773" s="14"/>
      <c r="H1773" s="70"/>
      <c r="I1773" s="71"/>
      <c r="J1773" s="72"/>
      <c r="K1773" s="73" t="str">
        <f t="shared" si="282"/>
        <v/>
      </c>
      <c r="L1773" s="74">
        <f t="shared" si="274"/>
        <v>0</v>
      </c>
      <c r="M1773" s="79"/>
      <c r="N1773" s="59" t="str">
        <f t="shared" si="283"/>
        <v/>
      </c>
      <c r="O1773" s="190" t="str">
        <f t="shared" si="275"/>
        <v>Nợ HP</v>
      </c>
      <c r="P1773" s="62" t="str">
        <f t="shared" si="276"/>
        <v>Nợ HP</v>
      </c>
      <c r="Q1773" s="58">
        <f t="shared" si="280"/>
        <v>1771</v>
      </c>
      <c r="R1773" s="228" t="str">
        <f t="shared" si="277"/>
        <v>Nợ HP</v>
      </c>
    </row>
    <row r="1774" spans="1:18" ht="24.75" customHeight="1">
      <c r="A1774" s="54">
        <f t="shared" si="278"/>
        <v>1772</v>
      </c>
      <c r="B1774" s="16" t="str">
        <f t="shared" si="281"/>
        <v>1740</v>
      </c>
      <c r="C1774" s="54">
        <f t="shared" si="279"/>
        <v>1740</v>
      </c>
      <c r="D1774" s="11"/>
      <c r="E1774" s="12"/>
      <c r="F1774" s="13"/>
      <c r="G1774" s="14"/>
      <c r="H1774" s="70"/>
      <c r="I1774" s="71"/>
      <c r="J1774" s="72"/>
      <c r="K1774" s="73" t="str">
        <f t="shared" si="282"/>
        <v/>
      </c>
      <c r="L1774" s="74">
        <f t="shared" si="274"/>
        <v>0</v>
      </c>
      <c r="M1774" s="79"/>
      <c r="N1774" s="59" t="str">
        <f t="shared" si="283"/>
        <v/>
      </c>
      <c r="O1774" s="190" t="str">
        <f t="shared" si="275"/>
        <v>Nợ HP</v>
      </c>
      <c r="P1774" s="62" t="str">
        <f t="shared" si="276"/>
        <v>Nợ HP</v>
      </c>
      <c r="Q1774" s="58">
        <f t="shared" si="280"/>
        <v>1772</v>
      </c>
      <c r="R1774" s="228" t="str">
        <f t="shared" si="277"/>
        <v>Nợ HP</v>
      </c>
    </row>
    <row r="1775" spans="1:18" ht="24.75" customHeight="1">
      <c r="A1775" s="54">
        <f t="shared" si="278"/>
        <v>1773</v>
      </c>
      <c r="B1775" s="16" t="str">
        <f t="shared" si="281"/>
        <v>1741</v>
      </c>
      <c r="C1775" s="54">
        <f t="shared" si="279"/>
        <v>1741</v>
      </c>
      <c r="D1775" s="11"/>
      <c r="E1775" s="12"/>
      <c r="F1775" s="13"/>
      <c r="G1775" s="14"/>
      <c r="H1775" s="70"/>
      <c r="I1775" s="71"/>
      <c r="J1775" s="72"/>
      <c r="K1775" s="73" t="str">
        <f t="shared" si="282"/>
        <v/>
      </c>
      <c r="L1775" s="74">
        <f t="shared" si="274"/>
        <v>0</v>
      </c>
      <c r="M1775" s="79"/>
      <c r="N1775" s="59" t="str">
        <f t="shared" si="283"/>
        <v/>
      </c>
      <c r="O1775" s="190" t="str">
        <f t="shared" si="275"/>
        <v>Nợ HP</v>
      </c>
      <c r="P1775" s="62" t="str">
        <f t="shared" si="276"/>
        <v>Nợ HP</v>
      </c>
      <c r="Q1775" s="58">
        <f t="shared" si="280"/>
        <v>1773</v>
      </c>
      <c r="R1775" s="228" t="str">
        <f t="shared" si="277"/>
        <v>Nợ HP</v>
      </c>
    </row>
    <row r="1776" spans="1:18" ht="24.75" customHeight="1">
      <c r="A1776" s="54">
        <f t="shared" si="278"/>
        <v>1774</v>
      </c>
      <c r="B1776" s="16" t="str">
        <f t="shared" si="281"/>
        <v>1742</v>
      </c>
      <c r="C1776" s="54">
        <f t="shared" si="279"/>
        <v>1742</v>
      </c>
      <c r="D1776" s="11"/>
      <c r="E1776" s="12"/>
      <c r="F1776" s="13"/>
      <c r="G1776" s="14"/>
      <c r="H1776" s="70"/>
      <c r="I1776" s="71"/>
      <c r="J1776" s="72"/>
      <c r="K1776" s="73" t="str">
        <f t="shared" si="282"/>
        <v/>
      </c>
      <c r="L1776" s="74">
        <f t="shared" si="274"/>
        <v>0</v>
      </c>
      <c r="M1776" s="79"/>
      <c r="N1776" s="59" t="str">
        <f t="shared" si="283"/>
        <v/>
      </c>
      <c r="O1776" s="190" t="str">
        <f t="shared" si="275"/>
        <v>Nợ HP</v>
      </c>
      <c r="P1776" s="62" t="str">
        <f t="shared" si="276"/>
        <v>Nợ HP</v>
      </c>
      <c r="Q1776" s="58">
        <f t="shared" si="280"/>
        <v>1774</v>
      </c>
      <c r="R1776" s="228" t="str">
        <f t="shared" si="277"/>
        <v>Nợ HP</v>
      </c>
    </row>
    <row r="1777" spans="1:18" ht="24.75" customHeight="1">
      <c r="A1777" s="54">
        <f t="shared" si="278"/>
        <v>1775</v>
      </c>
      <c r="B1777" s="16" t="str">
        <f t="shared" si="281"/>
        <v>1743</v>
      </c>
      <c r="C1777" s="54">
        <f t="shared" si="279"/>
        <v>1743</v>
      </c>
      <c r="D1777" s="11"/>
      <c r="E1777" s="12"/>
      <c r="F1777" s="13"/>
      <c r="G1777" s="14"/>
      <c r="H1777" s="70"/>
      <c r="I1777" s="71"/>
      <c r="J1777" s="72"/>
      <c r="K1777" s="73" t="str">
        <f t="shared" si="282"/>
        <v/>
      </c>
      <c r="L1777" s="74">
        <f t="shared" si="274"/>
        <v>0</v>
      </c>
      <c r="M1777" s="79"/>
      <c r="N1777" s="59" t="str">
        <f t="shared" si="283"/>
        <v/>
      </c>
      <c r="O1777" s="190" t="str">
        <f t="shared" si="275"/>
        <v>Nợ HP</v>
      </c>
      <c r="P1777" s="62" t="str">
        <f t="shared" si="276"/>
        <v>Nợ HP</v>
      </c>
      <c r="Q1777" s="58">
        <f t="shared" si="280"/>
        <v>1775</v>
      </c>
      <c r="R1777" s="228" t="str">
        <f t="shared" si="277"/>
        <v>Nợ HP</v>
      </c>
    </row>
    <row r="1778" spans="1:18" ht="24.75" customHeight="1">
      <c r="A1778" s="54">
        <f t="shared" si="278"/>
        <v>1776</v>
      </c>
      <c r="B1778" s="16" t="str">
        <f t="shared" si="281"/>
        <v>1744</v>
      </c>
      <c r="C1778" s="54">
        <f t="shared" si="279"/>
        <v>1744</v>
      </c>
      <c r="D1778" s="11"/>
      <c r="E1778" s="12"/>
      <c r="F1778" s="13"/>
      <c r="G1778" s="14"/>
      <c r="H1778" s="70"/>
      <c r="I1778" s="71"/>
      <c r="J1778" s="72"/>
      <c r="K1778" s="73" t="str">
        <f t="shared" si="282"/>
        <v/>
      </c>
      <c r="L1778" s="74">
        <f t="shared" si="274"/>
        <v>0</v>
      </c>
      <c r="M1778" s="79"/>
      <c r="N1778" s="59" t="str">
        <f t="shared" si="283"/>
        <v/>
      </c>
      <c r="O1778" s="190" t="str">
        <f t="shared" si="275"/>
        <v>Nợ HP</v>
      </c>
      <c r="P1778" s="62" t="str">
        <f t="shared" si="276"/>
        <v>Nợ HP</v>
      </c>
      <c r="Q1778" s="58">
        <f t="shared" si="280"/>
        <v>1776</v>
      </c>
      <c r="R1778" s="228" t="str">
        <f t="shared" si="277"/>
        <v>Nợ HP</v>
      </c>
    </row>
    <row r="1779" spans="1:18" ht="24.75" customHeight="1">
      <c r="A1779" s="54">
        <f t="shared" si="278"/>
        <v>1777</v>
      </c>
      <c r="B1779" s="16" t="str">
        <f t="shared" si="281"/>
        <v>1745</v>
      </c>
      <c r="C1779" s="54">
        <f t="shared" si="279"/>
        <v>1745</v>
      </c>
      <c r="D1779" s="11"/>
      <c r="E1779" s="12"/>
      <c r="F1779" s="13"/>
      <c r="G1779" s="14"/>
      <c r="H1779" s="70"/>
      <c r="I1779" s="71"/>
      <c r="J1779" s="72"/>
      <c r="K1779" s="73" t="str">
        <f t="shared" si="282"/>
        <v/>
      </c>
      <c r="L1779" s="74">
        <f t="shared" si="274"/>
        <v>0</v>
      </c>
      <c r="M1779" s="79"/>
      <c r="N1779" s="59" t="str">
        <f t="shared" si="283"/>
        <v/>
      </c>
      <c r="O1779" s="190" t="str">
        <f t="shared" si="275"/>
        <v>Nợ HP</v>
      </c>
      <c r="P1779" s="62" t="str">
        <f t="shared" si="276"/>
        <v>Nợ HP</v>
      </c>
      <c r="Q1779" s="58">
        <f t="shared" si="280"/>
        <v>1777</v>
      </c>
      <c r="R1779" s="228" t="str">
        <f t="shared" si="277"/>
        <v>Nợ HP</v>
      </c>
    </row>
    <row r="1780" spans="1:18" ht="24.75" customHeight="1">
      <c r="A1780" s="54">
        <f t="shared" si="278"/>
        <v>1778</v>
      </c>
      <c r="B1780" s="16" t="str">
        <f t="shared" si="281"/>
        <v>1746</v>
      </c>
      <c r="C1780" s="54">
        <f t="shared" si="279"/>
        <v>1746</v>
      </c>
      <c r="D1780" s="11"/>
      <c r="E1780" s="12"/>
      <c r="F1780" s="13"/>
      <c r="G1780" s="14"/>
      <c r="H1780" s="70"/>
      <c r="I1780" s="71"/>
      <c r="J1780" s="72"/>
      <c r="K1780" s="73" t="str">
        <f t="shared" si="282"/>
        <v/>
      </c>
      <c r="L1780" s="74">
        <f t="shared" si="274"/>
        <v>0</v>
      </c>
      <c r="M1780" s="79"/>
      <c r="N1780" s="59" t="str">
        <f t="shared" si="283"/>
        <v/>
      </c>
      <c r="O1780" s="190" t="str">
        <f t="shared" si="275"/>
        <v>Nợ HP</v>
      </c>
      <c r="P1780" s="62" t="str">
        <f t="shared" si="276"/>
        <v>Nợ HP</v>
      </c>
      <c r="Q1780" s="58">
        <f t="shared" si="280"/>
        <v>1778</v>
      </c>
      <c r="R1780" s="228" t="str">
        <f t="shared" si="277"/>
        <v>Nợ HP</v>
      </c>
    </row>
    <row r="1781" spans="1:18" ht="24.75" customHeight="1">
      <c r="A1781" s="54">
        <f t="shared" si="278"/>
        <v>1779</v>
      </c>
      <c r="B1781" s="16" t="str">
        <f t="shared" si="281"/>
        <v>1747</v>
      </c>
      <c r="C1781" s="54">
        <f t="shared" si="279"/>
        <v>1747</v>
      </c>
      <c r="D1781" s="11"/>
      <c r="E1781" s="12"/>
      <c r="F1781" s="13"/>
      <c r="G1781" s="14"/>
      <c r="H1781" s="70"/>
      <c r="I1781" s="71"/>
      <c r="J1781" s="72"/>
      <c r="K1781" s="73" t="str">
        <f t="shared" si="282"/>
        <v/>
      </c>
      <c r="L1781" s="74">
        <f t="shared" si="274"/>
        <v>0</v>
      </c>
      <c r="M1781" s="79"/>
      <c r="N1781" s="59" t="str">
        <f t="shared" si="283"/>
        <v/>
      </c>
      <c r="O1781" s="190" t="str">
        <f t="shared" si="275"/>
        <v>Nợ HP</v>
      </c>
      <c r="P1781" s="62" t="str">
        <f t="shared" si="276"/>
        <v>Nợ HP</v>
      </c>
      <c r="Q1781" s="58">
        <f t="shared" si="280"/>
        <v>1779</v>
      </c>
      <c r="R1781" s="228" t="str">
        <f t="shared" si="277"/>
        <v>Nợ HP</v>
      </c>
    </row>
    <row r="1782" spans="1:18" ht="24.75" customHeight="1">
      <c r="A1782" s="54">
        <f t="shared" si="278"/>
        <v>1780</v>
      </c>
      <c r="B1782" s="16" t="str">
        <f t="shared" si="281"/>
        <v>1748</v>
      </c>
      <c r="C1782" s="54">
        <f t="shared" si="279"/>
        <v>1748</v>
      </c>
      <c r="D1782" s="11"/>
      <c r="E1782" s="12"/>
      <c r="F1782" s="13"/>
      <c r="G1782" s="14"/>
      <c r="H1782" s="70"/>
      <c r="I1782" s="71"/>
      <c r="J1782" s="72"/>
      <c r="K1782" s="73" t="str">
        <f t="shared" si="282"/>
        <v/>
      </c>
      <c r="L1782" s="74">
        <f t="shared" si="274"/>
        <v>0</v>
      </c>
      <c r="M1782" s="79"/>
      <c r="N1782" s="59" t="str">
        <f t="shared" si="283"/>
        <v/>
      </c>
      <c r="O1782" s="190" t="str">
        <f t="shared" si="275"/>
        <v>Nợ HP</v>
      </c>
      <c r="P1782" s="62" t="str">
        <f t="shared" si="276"/>
        <v>Nợ HP</v>
      </c>
      <c r="Q1782" s="58">
        <f t="shared" si="280"/>
        <v>1780</v>
      </c>
      <c r="R1782" s="228" t="str">
        <f t="shared" si="277"/>
        <v>Nợ HP</v>
      </c>
    </row>
    <row r="1783" spans="1:18" ht="24.75" customHeight="1">
      <c r="A1783" s="54">
        <f t="shared" si="278"/>
        <v>1781</v>
      </c>
      <c r="B1783" s="16" t="str">
        <f t="shared" si="281"/>
        <v>1749</v>
      </c>
      <c r="C1783" s="54">
        <f t="shared" si="279"/>
        <v>1749</v>
      </c>
      <c r="D1783" s="11"/>
      <c r="E1783" s="12"/>
      <c r="F1783" s="13"/>
      <c r="G1783" s="14"/>
      <c r="H1783" s="70"/>
      <c r="I1783" s="71"/>
      <c r="J1783" s="72"/>
      <c r="K1783" s="73" t="str">
        <f t="shared" si="282"/>
        <v/>
      </c>
      <c r="L1783" s="74">
        <f t="shared" si="274"/>
        <v>0</v>
      </c>
      <c r="M1783" s="79"/>
      <c r="N1783" s="59" t="str">
        <f t="shared" si="283"/>
        <v/>
      </c>
      <c r="O1783" s="190" t="str">
        <f t="shared" si="275"/>
        <v>Nợ HP</v>
      </c>
      <c r="P1783" s="62" t="str">
        <f t="shared" si="276"/>
        <v>Nợ HP</v>
      </c>
      <c r="Q1783" s="58">
        <f t="shared" si="280"/>
        <v>1781</v>
      </c>
      <c r="R1783" s="228" t="str">
        <f t="shared" si="277"/>
        <v>Nợ HP</v>
      </c>
    </row>
    <row r="1784" spans="1:18" ht="24.75" customHeight="1">
      <c r="A1784" s="54">
        <f t="shared" si="278"/>
        <v>1782</v>
      </c>
      <c r="B1784" s="16" t="str">
        <f t="shared" si="281"/>
        <v>1750</v>
      </c>
      <c r="C1784" s="54">
        <f t="shared" si="279"/>
        <v>1750</v>
      </c>
      <c r="D1784" s="11"/>
      <c r="E1784" s="12"/>
      <c r="F1784" s="13"/>
      <c r="G1784" s="14"/>
      <c r="H1784" s="70"/>
      <c r="I1784" s="71"/>
      <c r="J1784" s="72"/>
      <c r="K1784" s="73" t="str">
        <f t="shared" si="282"/>
        <v/>
      </c>
      <c r="L1784" s="74">
        <f t="shared" si="274"/>
        <v>0</v>
      </c>
      <c r="M1784" s="79"/>
      <c r="N1784" s="59" t="str">
        <f t="shared" si="283"/>
        <v/>
      </c>
      <c r="O1784" s="190" t="str">
        <f t="shared" si="275"/>
        <v>Nợ HP</v>
      </c>
      <c r="P1784" s="62" t="str">
        <f t="shared" si="276"/>
        <v>Nợ HP</v>
      </c>
      <c r="Q1784" s="58">
        <f t="shared" si="280"/>
        <v>1782</v>
      </c>
      <c r="R1784" s="228" t="str">
        <f t="shared" si="277"/>
        <v>Nợ HP</v>
      </c>
    </row>
    <row r="1785" spans="1:18" ht="24.75" customHeight="1">
      <c r="A1785" s="54">
        <f t="shared" si="278"/>
        <v>1783</v>
      </c>
      <c r="B1785" s="16" t="str">
        <f t="shared" si="281"/>
        <v>1751</v>
      </c>
      <c r="C1785" s="54">
        <f t="shared" si="279"/>
        <v>1751</v>
      </c>
      <c r="D1785" s="11"/>
      <c r="E1785" s="12"/>
      <c r="F1785" s="13"/>
      <c r="G1785" s="14"/>
      <c r="H1785" s="70"/>
      <c r="I1785" s="71"/>
      <c r="J1785" s="72"/>
      <c r="K1785" s="73" t="str">
        <f t="shared" si="282"/>
        <v/>
      </c>
      <c r="L1785" s="74">
        <f t="shared" si="274"/>
        <v>0</v>
      </c>
      <c r="M1785" s="79"/>
      <c r="N1785" s="59" t="str">
        <f t="shared" si="283"/>
        <v/>
      </c>
      <c r="O1785" s="190" t="str">
        <f t="shared" si="275"/>
        <v>Nợ HP</v>
      </c>
      <c r="P1785" s="62" t="str">
        <f t="shared" si="276"/>
        <v>Nợ HP</v>
      </c>
      <c r="Q1785" s="58">
        <f t="shared" si="280"/>
        <v>1783</v>
      </c>
      <c r="R1785" s="228" t="str">
        <f t="shared" si="277"/>
        <v>Nợ HP</v>
      </c>
    </row>
    <row r="1786" spans="1:18" ht="24.75" customHeight="1">
      <c r="A1786" s="54">
        <f t="shared" si="278"/>
        <v>1784</v>
      </c>
      <c r="B1786" s="16" t="str">
        <f t="shared" si="281"/>
        <v>1752</v>
      </c>
      <c r="C1786" s="54">
        <f t="shared" si="279"/>
        <v>1752</v>
      </c>
      <c r="D1786" s="11"/>
      <c r="E1786" s="12"/>
      <c r="F1786" s="13"/>
      <c r="G1786" s="14"/>
      <c r="H1786" s="70"/>
      <c r="I1786" s="71"/>
      <c r="J1786" s="72"/>
      <c r="K1786" s="73" t="str">
        <f t="shared" si="282"/>
        <v/>
      </c>
      <c r="L1786" s="74">
        <f t="shared" si="274"/>
        <v>0</v>
      </c>
      <c r="M1786" s="79"/>
      <c r="N1786" s="59" t="str">
        <f t="shared" si="283"/>
        <v/>
      </c>
      <c r="O1786" s="190" t="str">
        <f t="shared" si="275"/>
        <v>Nợ HP</v>
      </c>
      <c r="P1786" s="62" t="str">
        <f t="shared" si="276"/>
        <v>Nợ HP</v>
      </c>
      <c r="Q1786" s="58">
        <f t="shared" si="280"/>
        <v>1784</v>
      </c>
      <c r="R1786" s="228" t="str">
        <f t="shared" si="277"/>
        <v>Nợ HP</v>
      </c>
    </row>
    <row r="1787" spans="1:18" ht="24.75" customHeight="1">
      <c r="A1787" s="54">
        <f t="shared" si="278"/>
        <v>1785</v>
      </c>
      <c r="B1787" s="16" t="str">
        <f t="shared" si="281"/>
        <v>1753</v>
      </c>
      <c r="C1787" s="54">
        <f t="shared" si="279"/>
        <v>1753</v>
      </c>
      <c r="D1787" s="11"/>
      <c r="E1787" s="12"/>
      <c r="F1787" s="13"/>
      <c r="G1787" s="14"/>
      <c r="H1787" s="70"/>
      <c r="I1787" s="71"/>
      <c r="J1787" s="72"/>
      <c r="K1787" s="73" t="str">
        <f t="shared" si="282"/>
        <v/>
      </c>
      <c r="L1787" s="74">
        <f t="shared" si="274"/>
        <v>0</v>
      </c>
      <c r="M1787" s="79"/>
      <c r="N1787" s="59" t="str">
        <f t="shared" si="283"/>
        <v/>
      </c>
      <c r="O1787" s="190" t="str">
        <f t="shared" si="275"/>
        <v>Nợ HP</v>
      </c>
      <c r="P1787" s="62" t="str">
        <f t="shared" si="276"/>
        <v>Nợ HP</v>
      </c>
      <c r="Q1787" s="58">
        <f t="shared" si="280"/>
        <v>1785</v>
      </c>
      <c r="R1787" s="228" t="str">
        <f t="shared" si="277"/>
        <v>Nợ HP</v>
      </c>
    </row>
    <row r="1788" spans="1:18" ht="24.75" customHeight="1">
      <c r="A1788" s="54">
        <f t="shared" si="278"/>
        <v>1786</v>
      </c>
      <c r="B1788" s="16" t="str">
        <f t="shared" si="281"/>
        <v>1754</v>
      </c>
      <c r="C1788" s="54">
        <f t="shared" si="279"/>
        <v>1754</v>
      </c>
      <c r="D1788" s="11"/>
      <c r="E1788" s="12"/>
      <c r="F1788" s="13"/>
      <c r="G1788" s="14"/>
      <c r="H1788" s="70"/>
      <c r="I1788" s="71"/>
      <c r="J1788" s="72"/>
      <c r="K1788" s="73" t="str">
        <f t="shared" si="282"/>
        <v/>
      </c>
      <c r="L1788" s="74">
        <f t="shared" si="274"/>
        <v>0</v>
      </c>
      <c r="M1788" s="79"/>
      <c r="N1788" s="59" t="str">
        <f t="shared" si="283"/>
        <v/>
      </c>
      <c r="O1788" s="190" t="str">
        <f t="shared" si="275"/>
        <v>Nợ HP</v>
      </c>
      <c r="P1788" s="62" t="str">
        <f t="shared" si="276"/>
        <v>Nợ HP</v>
      </c>
      <c r="Q1788" s="58">
        <f t="shared" si="280"/>
        <v>1786</v>
      </c>
      <c r="R1788" s="228" t="str">
        <f t="shared" si="277"/>
        <v>Nợ HP</v>
      </c>
    </row>
    <row r="1789" spans="1:18" ht="24.75" customHeight="1">
      <c r="A1789" s="54">
        <f t="shared" si="278"/>
        <v>1787</v>
      </c>
      <c r="B1789" s="16" t="str">
        <f t="shared" si="281"/>
        <v>1755</v>
      </c>
      <c r="C1789" s="54">
        <f t="shared" si="279"/>
        <v>1755</v>
      </c>
      <c r="D1789" s="11"/>
      <c r="E1789" s="12"/>
      <c r="F1789" s="13"/>
      <c r="G1789" s="14"/>
      <c r="H1789" s="70"/>
      <c r="I1789" s="71"/>
      <c r="J1789" s="72"/>
      <c r="K1789" s="73" t="str">
        <f t="shared" si="282"/>
        <v/>
      </c>
      <c r="L1789" s="74">
        <f t="shared" si="274"/>
        <v>0</v>
      </c>
      <c r="M1789" s="79"/>
      <c r="N1789" s="59" t="str">
        <f t="shared" si="283"/>
        <v/>
      </c>
      <c r="O1789" s="190" t="str">
        <f t="shared" si="275"/>
        <v>Nợ HP</v>
      </c>
      <c r="P1789" s="62" t="str">
        <f t="shared" si="276"/>
        <v>Nợ HP</v>
      </c>
      <c r="Q1789" s="58">
        <f t="shared" si="280"/>
        <v>1787</v>
      </c>
      <c r="R1789" s="228" t="str">
        <f t="shared" si="277"/>
        <v>Nợ HP</v>
      </c>
    </row>
    <row r="1790" spans="1:18" ht="24.75" customHeight="1">
      <c r="A1790" s="54">
        <f t="shared" si="278"/>
        <v>1788</v>
      </c>
      <c r="B1790" s="16" t="str">
        <f t="shared" si="281"/>
        <v>1756</v>
      </c>
      <c r="C1790" s="54">
        <f t="shared" si="279"/>
        <v>1756</v>
      </c>
      <c r="D1790" s="11"/>
      <c r="E1790" s="12"/>
      <c r="F1790" s="13"/>
      <c r="G1790" s="14"/>
      <c r="H1790" s="70"/>
      <c r="I1790" s="71"/>
      <c r="J1790" s="72"/>
      <c r="K1790" s="73" t="str">
        <f t="shared" si="282"/>
        <v/>
      </c>
      <c r="L1790" s="74">
        <f t="shared" si="274"/>
        <v>0</v>
      </c>
      <c r="M1790" s="79"/>
      <c r="N1790" s="59" t="str">
        <f t="shared" si="283"/>
        <v/>
      </c>
      <c r="O1790" s="190" t="str">
        <f t="shared" si="275"/>
        <v>Nợ HP</v>
      </c>
      <c r="P1790" s="62" t="str">
        <f t="shared" si="276"/>
        <v>Nợ HP</v>
      </c>
      <c r="Q1790" s="58">
        <f t="shared" si="280"/>
        <v>1788</v>
      </c>
      <c r="R1790" s="228" t="str">
        <f t="shared" si="277"/>
        <v>Nợ HP</v>
      </c>
    </row>
    <row r="1791" spans="1:18" ht="24.75" customHeight="1">
      <c r="A1791" s="54">
        <f t="shared" si="278"/>
        <v>1789</v>
      </c>
      <c r="B1791" s="16" t="str">
        <f t="shared" si="281"/>
        <v>1757</v>
      </c>
      <c r="C1791" s="54">
        <f t="shared" si="279"/>
        <v>1757</v>
      </c>
      <c r="D1791" s="11"/>
      <c r="E1791" s="12"/>
      <c r="F1791" s="13"/>
      <c r="G1791" s="14"/>
      <c r="H1791" s="70"/>
      <c r="I1791" s="71"/>
      <c r="J1791" s="72"/>
      <c r="K1791" s="73" t="str">
        <f t="shared" si="282"/>
        <v/>
      </c>
      <c r="L1791" s="74">
        <f t="shared" si="274"/>
        <v>0</v>
      </c>
      <c r="M1791" s="79"/>
      <c r="N1791" s="59" t="str">
        <f t="shared" si="283"/>
        <v/>
      </c>
      <c r="O1791" s="190" t="str">
        <f t="shared" si="275"/>
        <v>Nợ HP</v>
      </c>
      <c r="P1791" s="62" t="str">
        <f t="shared" si="276"/>
        <v>Nợ HP</v>
      </c>
      <c r="Q1791" s="58">
        <f t="shared" si="280"/>
        <v>1789</v>
      </c>
      <c r="R1791" s="228" t="str">
        <f t="shared" si="277"/>
        <v>Nợ HP</v>
      </c>
    </row>
    <row r="1792" spans="1:18" ht="24.75" customHeight="1">
      <c r="A1792" s="54">
        <f t="shared" si="278"/>
        <v>1790</v>
      </c>
      <c r="B1792" s="16" t="str">
        <f t="shared" si="281"/>
        <v>1758</v>
      </c>
      <c r="C1792" s="54">
        <f t="shared" si="279"/>
        <v>1758</v>
      </c>
      <c r="D1792" s="11"/>
      <c r="E1792" s="12"/>
      <c r="F1792" s="13"/>
      <c r="G1792" s="14"/>
      <c r="H1792" s="70"/>
      <c r="I1792" s="71"/>
      <c r="J1792" s="72"/>
      <c r="K1792" s="73" t="str">
        <f t="shared" si="282"/>
        <v/>
      </c>
      <c r="L1792" s="74">
        <f t="shared" si="274"/>
        <v>0</v>
      </c>
      <c r="M1792" s="79"/>
      <c r="N1792" s="59" t="str">
        <f t="shared" si="283"/>
        <v/>
      </c>
      <c r="O1792" s="190" t="str">
        <f t="shared" si="275"/>
        <v>Nợ HP</v>
      </c>
      <c r="P1792" s="62" t="str">
        <f t="shared" si="276"/>
        <v>Nợ HP</v>
      </c>
      <c r="Q1792" s="58">
        <f t="shared" si="280"/>
        <v>1790</v>
      </c>
      <c r="R1792" s="228" t="str">
        <f t="shared" si="277"/>
        <v>Nợ HP</v>
      </c>
    </row>
    <row r="1793" spans="1:18" ht="24.75" customHeight="1">
      <c r="A1793" s="54">
        <f t="shared" si="278"/>
        <v>1791</v>
      </c>
      <c r="B1793" s="16" t="str">
        <f t="shared" si="281"/>
        <v>1759</v>
      </c>
      <c r="C1793" s="54">
        <f t="shared" si="279"/>
        <v>1759</v>
      </c>
      <c r="D1793" s="11"/>
      <c r="E1793" s="12"/>
      <c r="F1793" s="13"/>
      <c r="G1793" s="14"/>
      <c r="H1793" s="70"/>
      <c r="I1793" s="71"/>
      <c r="J1793" s="72"/>
      <c r="K1793" s="73" t="str">
        <f t="shared" si="282"/>
        <v/>
      </c>
      <c r="L1793" s="74">
        <f t="shared" si="274"/>
        <v>0</v>
      </c>
      <c r="M1793" s="79"/>
      <c r="N1793" s="59" t="str">
        <f t="shared" si="283"/>
        <v/>
      </c>
      <c r="O1793" s="190" t="str">
        <f t="shared" si="275"/>
        <v>Nợ HP</v>
      </c>
      <c r="P1793" s="62" t="str">
        <f t="shared" si="276"/>
        <v>Nợ HP</v>
      </c>
      <c r="Q1793" s="58">
        <f t="shared" si="280"/>
        <v>1791</v>
      </c>
      <c r="R1793" s="228" t="str">
        <f t="shared" si="277"/>
        <v>Nợ HP</v>
      </c>
    </row>
    <row r="1794" spans="1:18" ht="24.75" customHeight="1">
      <c r="A1794" s="54">
        <f t="shared" si="278"/>
        <v>1792</v>
      </c>
      <c r="B1794" s="16" t="str">
        <f t="shared" si="281"/>
        <v>1760</v>
      </c>
      <c r="C1794" s="54">
        <f t="shared" si="279"/>
        <v>1760</v>
      </c>
      <c r="D1794" s="11"/>
      <c r="E1794" s="12"/>
      <c r="F1794" s="13"/>
      <c r="G1794" s="14"/>
      <c r="H1794" s="70"/>
      <c r="I1794" s="71"/>
      <c r="J1794" s="72"/>
      <c r="K1794" s="73" t="str">
        <f t="shared" si="282"/>
        <v/>
      </c>
      <c r="L1794" s="74">
        <f t="shared" si="274"/>
        <v>0</v>
      </c>
      <c r="M1794" s="79"/>
      <c r="N1794" s="59" t="str">
        <f t="shared" si="283"/>
        <v/>
      </c>
      <c r="O1794" s="190" t="str">
        <f t="shared" si="275"/>
        <v>Nợ HP</v>
      </c>
      <c r="P1794" s="62" t="str">
        <f t="shared" si="276"/>
        <v>Nợ HP</v>
      </c>
      <c r="Q1794" s="58">
        <f t="shared" si="280"/>
        <v>1792</v>
      </c>
      <c r="R1794" s="228" t="str">
        <f t="shared" si="277"/>
        <v>Nợ HP</v>
      </c>
    </row>
    <row r="1795" spans="1:18" ht="24.75" customHeight="1">
      <c r="A1795" s="54">
        <f t="shared" si="278"/>
        <v>1793</v>
      </c>
      <c r="B1795" s="16" t="str">
        <f t="shared" si="281"/>
        <v>1761</v>
      </c>
      <c r="C1795" s="54">
        <f t="shared" si="279"/>
        <v>1761</v>
      </c>
      <c r="D1795" s="11"/>
      <c r="E1795" s="12"/>
      <c r="F1795" s="13"/>
      <c r="G1795" s="14"/>
      <c r="H1795" s="70"/>
      <c r="I1795" s="71"/>
      <c r="J1795" s="72"/>
      <c r="K1795" s="73" t="str">
        <f t="shared" si="282"/>
        <v/>
      </c>
      <c r="L1795" s="74">
        <f t="shared" ref="L1795:L1858" si="284">COUNTIF($D$3:$D$1049,D1795)</f>
        <v>0</v>
      </c>
      <c r="M1795" s="79"/>
      <c r="N1795" s="59" t="str">
        <f t="shared" si="283"/>
        <v/>
      </c>
      <c r="O1795" s="190" t="str">
        <f t="shared" si="275"/>
        <v>Nợ HP</v>
      </c>
      <c r="P1795" s="62" t="str">
        <f t="shared" si="276"/>
        <v>Nợ HP</v>
      </c>
      <c r="Q1795" s="58">
        <f t="shared" si="280"/>
        <v>1793</v>
      </c>
      <c r="R1795" s="228" t="str">
        <f t="shared" si="277"/>
        <v>Nợ HP</v>
      </c>
    </row>
    <row r="1796" spans="1:18" ht="24.75" customHeight="1">
      <c r="A1796" s="54">
        <f t="shared" si="278"/>
        <v>1794</v>
      </c>
      <c r="B1796" s="16" t="str">
        <f t="shared" si="281"/>
        <v>1762</v>
      </c>
      <c r="C1796" s="54">
        <f t="shared" si="279"/>
        <v>1762</v>
      </c>
      <c r="D1796" s="11"/>
      <c r="E1796" s="12"/>
      <c r="F1796" s="13"/>
      <c r="G1796" s="14"/>
      <c r="H1796" s="70"/>
      <c r="I1796" s="71"/>
      <c r="J1796" s="72"/>
      <c r="K1796" s="73" t="str">
        <f t="shared" si="282"/>
        <v/>
      </c>
      <c r="L1796" s="74">
        <f t="shared" si="284"/>
        <v>0</v>
      </c>
      <c r="M1796" s="79"/>
      <c r="N1796" s="59" t="str">
        <f t="shared" si="283"/>
        <v/>
      </c>
      <c r="O1796" s="190" t="str">
        <f t="shared" ref="O1796:O1859" si="285">R1796</f>
        <v>Nợ HP</v>
      </c>
      <c r="P1796" s="62" t="str">
        <f t="shared" ref="P1796:P1859" si="286">IF(M1796&lt;&gt;0,M1796,O1796)</f>
        <v>Nợ HP</v>
      </c>
      <c r="Q1796" s="58">
        <f t="shared" si="280"/>
        <v>1794</v>
      </c>
      <c r="R1796" s="228" t="str">
        <f t="shared" ref="R1796:R1859" si="287">IF(OR(ISNA(S1796),S1796=""),"Nợ HP","")</f>
        <v>Nợ HP</v>
      </c>
    </row>
    <row r="1797" spans="1:18" ht="24.75" customHeight="1">
      <c r="A1797" s="54">
        <f t="shared" ref="A1797:A1860" si="288">A1796+1</f>
        <v>1795</v>
      </c>
      <c r="B1797" s="16" t="str">
        <f t="shared" si="281"/>
        <v>1763</v>
      </c>
      <c r="C1797" s="54">
        <f t="shared" ref="C1797:C1860" si="289">IF(H1797&lt;&gt;H1796,1,C1796+1)</f>
        <v>1763</v>
      </c>
      <c r="D1797" s="11"/>
      <c r="E1797" s="12"/>
      <c r="F1797" s="13"/>
      <c r="G1797" s="14"/>
      <c r="H1797" s="70"/>
      <c r="I1797" s="71"/>
      <c r="J1797" s="72"/>
      <c r="K1797" s="73" t="str">
        <f t="shared" si="282"/>
        <v/>
      </c>
      <c r="L1797" s="74">
        <f t="shared" si="284"/>
        <v>0</v>
      </c>
      <c r="M1797" s="79"/>
      <c r="N1797" s="59" t="str">
        <f t="shared" si="283"/>
        <v/>
      </c>
      <c r="O1797" s="190" t="str">
        <f t="shared" si="285"/>
        <v>Nợ HP</v>
      </c>
      <c r="P1797" s="62" t="str">
        <f t="shared" si="286"/>
        <v>Nợ HP</v>
      </c>
      <c r="Q1797" s="58">
        <f t="shared" ref="Q1797:Q1860" si="290">Q1796+1</f>
        <v>1795</v>
      </c>
      <c r="R1797" s="228" t="str">
        <f t="shared" si="287"/>
        <v>Nợ HP</v>
      </c>
    </row>
    <row r="1798" spans="1:18" ht="24.75" customHeight="1">
      <c r="A1798" s="54">
        <f t="shared" si="288"/>
        <v>1796</v>
      </c>
      <c r="B1798" s="16" t="str">
        <f t="shared" si="281"/>
        <v>1764</v>
      </c>
      <c r="C1798" s="54">
        <f t="shared" si="289"/>
        <v>1764</v>
      </c>
      <c r="D1798" s="11"/>
      <c r="E1798" s="12"/>
      <c r="F1798" s="13"/>
      <c r="G1798" s="14"/>
      <c r="H1798" s="70"/>
      <c r="I1798" s="71"/>
      <c r="J1798" s="72"/>
      <c r="K1798" s="73" t="str">
        <f t="shared" si="282"/>
        <v/>
      </c>
      <c r="L1798" s="74">
        <f t="shared" si="284"/>
        <v>0</v>
      </c>
      <c r="M1798" s="79"/>
      <c r="N1798" s="59" t="str">
        <f t="shared" si="283"/>
        <v/>
      </c>
      <c r="O1798" s="190" t="str">
        <f t="shared" si="285"/>
        <v>Nợ HP</v>
      </c>
      <c r="P1798" s="62" t="str">
        <f t="shared" si="286"/>
        <v>Nợ HP</v>
      </c>
      <c r="Q1798" s="58">
        <f t="shared" si="290"/>
        <v>1796</v>
      </c>
      <c r="R1798" s="228" t="str">
        <f t="shared" si="287"/>
        <v>Nợ HP</v>
      </c>
    </row>
    <row r="1799" spans="1:18" ht="24.75" customHeight="1">
      <c r="A1799" s="54">
        <f t="shared" si="288"/>
        <v>1797</v>
      </c>
      <c r="B1799" s="16" t="str">
        <f t="shared" si="281"/>
        <v>1765</v>
      </c>
      <c r="C1799" s="54">
        <f t="shared" si="289"/>
        <v>1765</v>
      </c>
      <c r="D1799" s="11"/>
      <c r="E1799" s="12"/>
      <c r="F1799" s="13"/>
      <c r="G1799" s="14"/>
      <c r="H1799" s="70"/>
      <c r="I1799" s="71"/>
      <c r="J1799" s="72"/>
      <c r="K1799" s="73" t="str">
        <f t="shared" si="282"/>
        <v/>
      </c>
      <c r="L1799" s="74">
        <f t="shared" si="284"/>
        <v>0</v>
      </c>
      <c r="M1799" s="79"/>
      <c r="N1799" s="59" t="str">
        <f t="shared" si="283"/>
        <v/>
      </c>
      <c r="O1799" s="190" t="str">
        <f t="shared" si="285"/>
        <v>Nợ HP</v>
      </c>
      <c r="P1799" s="62" t="str">
        <f t="shared" si="286"/>
        <v>Nợ HP</v>
      </c>
      <c r="Q1799" s="58">
        <f t="shared" si="290"/>
        <v>1797</v>
      </c>
      <c r="R1799" s="228" t="str">
        <f t="shared" si="287"/>
        <v>Nợ HP</v>
      </c>
    </row>
    <row r="1800" spans="1:18" ht="24.75" customHeight="1">
      <c r="A1800" s="54">
        <f t="shared" si="288"/>
        <v>1798</v>
      </c>
      <c r="B1800" s="16" t="str">
        <f t="shared" si="281"/>
        <v>1766</v>
      </c>
      <c r="C1800" s="54">
        <f t="shared" si="289"/>
        <v>1766</v>
      </c>
      <c r="D1800" s="11"/>
      <c r="E1800" s="12"/>
      <c r="F1800" s="13"/>
      <c r="G1800" s="14"/>
      <c r="H1800" s="70"/>
      <c r="I1800" s="71"/>
      <c r="J1800" s="72"/>
      <c r="K1800" s="73" t="str">
        <f t="shared" si="282"/>
        <v/>
      </c>
      <c r="L1800" s="74">
        <f t="shared" si="284"/>
        <v>0</v>
      </c>
      <c r="M1800" s="79"/>
      <c r="N1800" s="59" t="str">
        <f t="shared" si="283"/>
        <v/>
      </c>
      <c r="O1800" s="190" t="str">
        <f t="shared" si="285"/>
        <v>Nợ HP</v>
      </c>
      <c r="P1800" s="62" t="str">
        <f t="shared" si="286"/>
        <v>Nợ HP</v>
      </c>
      <c r="Q1800" s="58">
        <f t="shared" si="290"/>
        <v>1798</v>
      </c>
      <c r="R1800" s="228" t="str">
        <f t="shared" si="287"/>
        <v>Nợ HP</v>
      </c>
    </row>
    <row r="1801" spans="1:18" ht="24.75" customHeight="1">
      <c r="A1801" s="54">
        <f t="shared" si="288"/>
        <v>1799</v>
      </c>
      <c r="B1801" s="16" t="str">
        <f t="shared" si="281"/>
        <v>1767</v>
      </c>
      <c r="C1801" s="54">
        <f t="shared" si="289"/>
        <v>1767</v>
      </c>
      <c r="D1801" s="11"/>
      <c r="E1801" s="12"/>
      <c r="F1801" s="13"/>
      <c r="G1801" s="14"/>
      <c r="H1801" s="70"/>
      <c r="I1801" s="71"/>
      <c r="J1801" s="72"/>
      <c r="K1801" s="73" t="str">
        <f t="shared" si="282"/>
        <v/>
      </c>
      <c r="L1801" s="74">
        <f t="shared" si="284"/>
        <v>0</v>
      </c>
      <c r="M1801" s="79"/>
      <c r="N1801" s="59" t="str">
        <f t="shared" si="283"/>
        <v/>
      </c>
      <c r="O1801" s="190" t="str">
        <f t="shared" si="285"/>
        <v>Nợ HP</v>
      </c>
      <c r="P1801" s="62" t="str">
        <f t="shared" si="286"/>
        <v>Nợ HP</v>
      </c>
      <c r="Q1801" s="58">
        <f t="shared" si="290"/>
        <v>1799</v>
      </c>
      <c r="R1801" s="228" t="str">
        <f t="shared" si="287"/>
        <v>Nợ HP</v>
      </c>
    </row>
    <row r="1802" spans="1:18" ht="24.75" customHeight="1">
      <c r="A1802" s="54">
        <f t="shared" si="288"/>
        <v>1800</v>
      </c>
      <c r="B1802" s="16" t="str">
        <f t="shared" ref="B1802:B1865" si="291">J1802&amp;TEXT(C1802,"00")</f>
        <v>1768</v>
      </c>
      <c r="C1802" s="54">
        <f t="shared" si="289"/>
        <v>1768</v>
      </c>
      <c r="D1802" s="11"/>
      <c r="E1802" s="12"/>
      <c r="F1802" s="13"/>
      <c r="G1802" s="14"/>
      <c r="H1802" s="70"/>
      <c r="I1802" s="71"/>
      <c r="J1802" s="72"/>
      <c r="K1802" s="73" t="str">
        <f t="shared" si="282"/>
        <v/>
      </c>
      <c r="L1802" s="74">
        <f t="shared" si="284"/>
        <v>0</v>
      </c>
      <c r="M1802" s="79"/>
      <c r="N1802" s="59" t="str">
        <f t="shared" si="283"/>
        <v/>
      </c>
      <c r="O1802" s="190" t="str">
        <f t="shared" si="285"/>
        <v>Nợ HP</v>
      </c>
      <c r="P1802" s="62" t="str">
        <f t="shared" si="286"/>
        <v>Nợ HP</v>
      </c>
      <c r="Q1802" s="58">
        <f t="shared" si="290"/>
        <v>1800</v>
      </c>
      <c r="R1802" s="228" t="str">
        <f t="shared" si="287"/>
        <v>Nợ HP</v>
      </c>
    </row>
    <row r="1803" spans="1:18" ht="24.75" customHeight="1">
      <c r="A1803" s="54">
        <f t="shared" si="288"/>
        <v>1801</v>
      </c>
      <c r="B1803" s="16" t="str">
        <f t="shared" si="291"/>
        <v>1769</v>
      </c>
      <c r="C1803" s="54">
        <f t="shared" si="289"/>
        <v>1769</v>
      </c>
      <c r="D1803" s="11"/>
      <c r="E1803" s="12"/>
      <c r="F1803" s="13"/>
      <c r="G1803" s="14"/>
      <c r="H1803" s="70"/>
      <c r="I1803" s="71"/>
      <c r="J1803" s="72"/>
      <c r="K1803" s="73" t="str">
        <f t="shared" si="282"/>
        <v/>
      </c>
      <c r="L1803" s="74">
        <f t="shared" si="284"/>
        <v>0</v>
      </c>
      <c r="M1803" s="79"/>
      <c r="N1803" s="59" t="str">
        <f t="shared" si="283"/>
        <v/>
      </c>
      <c r="O1803" s="190" t="str">
        <f t="shared" si="285"/>
        <v>Nợ HP</v>
      </c>
      <c r="P1803" s="62" t="str">
        <f t="shared" si="286"/>
        <v>Nợ HP</v>
      </c>
      <c r="Q1803" s="58">
        <f t="shared" si="290"/>
        <v>1801</v>
      </c>
      <c r="R1803" s="228" t="str">
        <f t="shared" si="287"/>
        <v>Nợ HP</v>
      </c>
    </row>
    <row r="1804" spans="1:18" ht="24.75" customHeight="1">
      <c r="A1804" s="54">
        <f t="shared" si="288"/>
        <v>1802</v>
      </c>
      <c r="B1804" s="16" t="str">
        <f t="shared" si="291"/>
        <v>1770</v>
      </c>
      <c r="C1804" s="54">
        <f t="shared" si="289"/>
        <v>1770</v>
      </c>
      <c r="D1804" s="11"/>
      <c r="E1804" s="12"/>
      <c r="F1804" s="13"/>
      <c r="G1804" s="14"/>
      <c r="H1804" s="70"/>
      <c r="I1804" s="71"/>
      <c r="J1804" s="72"/>
      <c r="K1804" s="73" t="str">
        <f t="shared" si="282"/>
        <v/>
      </c>
      <c r="L1804" s="74">
        <f t="shared" si="284"/>
        <v>0</v>
      </c>
      <c r="M1804" s="79"/>
      <c r="N1804" s="59" t="str">
        <f t="shared" si="283"/>
        <v/>
      </c>
      <c r="O1804" s="190" t="str">
        <f t="shared" si="285"/>
        <v>Nợ HP</v>
      </c>
      <c r="P1804" s="62" t="str">
        <f t="shared" si="286"/>
        <v>Nợ HP</v>
      </c>
      <c r="Q1804" s="58">
        <f t="shared" si="290"/>
        <v>1802</v>
      </c>
      <c r="R1804" s="228" t="str">
        <f t="shared" si="287"/>
        <v>Nợ HP</v>
      </c>
    </row>
    <row r="1805" spans="1:18" ht="24.75" customHeight="1">
      <c r="A1805" s="54">
        <f t="shared" si="288"/>
        <v>1803</v>
      </c>
      <c r="B1805" s="16" t="str">
        <f t="shared" si="291"/>
        <v>1771</v>
      </c>
      <c r="C1805" s="54">
        <f t="shared" si="289"/>
        <v>1771</v>
      </c>
      <c r="D1805" s="11"/>
      <c r="E1805" s="12"/>
      <c r="F1805" s="13"/>
      <c r="G1805" s="14"/>
      <c r="H1805" s="70"/>
      <c r="I1805" s="71"/>
      <c r="J1805" s="72"/>
      <c r="K1805" s="73" t="str">
        <f t="shared" si="282"/>
        <v/>
      </c>
      <c r="L1805" s="74">
        <f t="shared" si="284"/>
        <v>0</v>
      </c>
      <c r="M1805" s="79"/>
      <c r="N1805" s="59" t="str">
        <f t="shared" si="283"/>
        <v/>
      </c>
      <c r="O1805" s="190" t="str">
        <f t="shared" si="285"/>
        <v>Nợ HP</v>
      </c>
      <c r="P1805" s="62" t="str">
        <f t="shared" si="286"/>
        <v>Nợ HP</v>
      </c>
      <c r="Q1805" s="58">
        <f t="shared" si="290"/>
        <v>1803</v>
      </c>
      <c r="R1805" s="228" t="str">
        <f t="shared" si="287"/>
        <v>Nợ HP</v>
      </c>
    </row>
    <row r="1806" spans="1:18" ht="24.75" customHeight="1">
      <c r="A1806" s="54">
        <f t="shared" si="288"/>
        <v>1804</v>
      </c>
      <c r="B1806" s="16" t="str">
        <f t="shared" si="291"/>
        <v>1772</v>
      </c>
      <c r="C1806" s="54">
        <f t="shared" si="289"/>
        <v>1772</v>
      </c>
      <c r="D1806" s="11"/>
      <c r="E1806" s="12"/>
      <c r="F1806" s="13"/>
      <c r="G1806" s="14"/>
      <c r="H1806" s="70"/>
      <c r="I1806" s="71"/>
      <c r="J1806" s="72"/>
      <c r="K1806" s="73" t="str">
        <f t="shared" si="282"/>
        <v/>
      </c>
      <c r="L1806" s="74">
        <f t="shared" si="284"/>
        <v>0</v>
      </c>
      <c r="M1806" s="79"/>
      <c r="N1806" s="59" t="str">
        <f t="shared" si="283"/>
        <v/>
      </c>
      <c r="O1806" s="190" t="str">
        <f t="shared" si="285"/>
        <v>Nợ HP</v>
      </c>
      <c r="P1806" s="62" t="str">
        <f t="shared" si="286"/>
        <v>Nợ HP</v>
      </c>
      <c r="Q1806" s="58">
        <f t="shared" si="290"/>
        <v>1804</v>
      </c>
      <c r="R1806" s="228" t="str">
        <f t="shared" si="287"/>
        <v>Nợ HP</v>
      </c>
    </row>
    <row r="1807" spans="1:18" ht="24.75" customHeight="1">
      <c r="A1807" s="54">
        <f t="shared" si="288"/>
        <v>1805</v>
      </c>
      <c r="B1807" s="16" t="str">
        <f t="shared" si="291"/>
        <v>1773</v>
      </c>
      <c r="C1807" s="54">
        <f t="shared" si="289"/>
        <v>1773</v>
      </c>
      <c r="D1807" s="11"/>
      <c r="E1807" s="12"/>
      <c r="F1807" s="13"/>
      <c r="G1807" s="14"/>
      <c r="H1807" s="70"/>
      <c r="I1807" s="71"/>
      <c r="J1807" s="72"/>
      <c r="K1807" s="73" t="str">
        <f t="shared" si="282"/>
        <v/>
      </c>
      <c r="L1807" s="74">
        <f t="shared" si="284"/>
        <v>0</v>
      </c>
      <c r="M1807" s="79"/>
      <c r="N1807" s="59" t="str">
        <f t="shared" si="283"/>
        <v/>
      </c>
      <c r="O1807" s="190" t="str">
        <f t="shared" si="285"/>
        <v>Nợ HP</v>
      </c>
      <c r="P1807" s="62" t="str">
        <f t="shared" si="286"/>
        <v>Nợ HP</v>
      </c>
      <c r="Q1807" s="58">
        <f t="shared" si="290"/>
        <v>1805</v>
      </c>
      <c r="R1807" s="228" t="str">
        <f t="shared" si="287"/>
        <v>Nợ HP</v>
      </c>
    </row>
    <row r="1808" spans="1:18" ht="24.75" customHeight="1">
      <c r="A1808" s="54">
        <f t="shared" si="288"/>
        <v>1806</v>
      </c>
      <c r="B1808" s="16" t="str">
        <f t="shared" si="291"/>
        <v>1774</v>
      </c>
      <c r="C1808" s="54">
        <f t="shared" si="289"/>
        <v>1774</v>
      </c>
      <c r="D1808" s="11"/>
      <c r="E1808" s="12"/>
      <c r="F1808" s="13"/>
      <c r="G1808" s="14"/>
      <c r="H1808" s="70"/>
      <c r="I1808" s="71"/>
      <c r="J1808" s="72"/>
      <c r="K1808" s="73" t="str">
        <f t="shared" si="282"/>
        <v/>
      </c>
      <c r="L1808" s="74">
        <f t="shared" si="284"/>
        <v>0</v>
      </c>
      <c r="M1808" s="79"/>
      <c r="N1808" s="59" t="str">
        <f t="shared" si="283"/>
        <v/>
      </c>
      <c r="O1808" s="190" t="str">
        <f t="shared" si="285"/>
        <v>Nợ HP</v>
      </c>
      <c r="P1808" s="62" t="str">
        <f t="shared" si="286"/>
        <v>Nợ HP</v>
      </c>
      <c r="Q1808" s="58">
        <f t="shared" si="290"/>
        <v>1806</v>
      </c>
      <c r="R1808" s="228" t="str">
        <f t="shared" si="287"/>
        <v>Nợ HP</v>
      </c>
    </row>
    <row r="1809" spans="1:18" ht="24.75" customHeight="1">
      <c r="A1809" s="54">
        <f t="shared" si="288"/>
        <v>1807</v>
      </c>
      <c r="B1809" s="16" t="str">
        <f t="shared" si="291"/>
        <v>1775</v>
      </c>
      <c r="C1809" s="54">
        <f t="shared" si="289"/>
        <v>1775</v>
      </c>
      <c r="D1809" s="11"/>
      <c r="E1809" s="12"/>
      <c r="F1809" s="13"/>
      <c r="G1809" s="14"/>
      <c r="H1809" s="70"/>
      <c r="I1809" s="71"/>
      <c r="J1809" s="72"/>
      <c r="K1809" s="73" t="str">
        <f t="shared" si="282"/>
        <v/>
      </c>
      <c r="L1809" s="74">
        <f t="shared" si="284"/>
        <v>0</v>
      </c>
      <c r="M1809" s="79"/>
      <c r="N1809" s="59" t="str">
        <f t="shared" si="283"/>
        <v/>
      </c>
      <c r="O1809" s="190" t="str">
        <f t="shared" si="285"/>
        <v>Nợ HP</v>
      </c>
      <c r="P1809" s="62" t="str">
        <f t="shared" si="286"/>
        <v>Nợ HP</v>
      </c>
      <c r="Q1809" s="58">
        <f t="shared" si="290"/>
        <v>1807</v>
      </c>
      <c r="R1809" s="228" t="str">
        <f t="shared" si="287"/>
        <v>Nợ HP</v>
      </c>
    </row>
    <row r="1810" spans="1:18" ht="24.75" customHeight="1">
      <c r="A1810" s="54">
        <f t="shared" si="288"/>
        <v>1808</v>
      </c>
      <c r="B1810" s="16" t="str">
        <f t="shared" si="291"/>
        <v>1776</v>
      </c>
      <c r="C1810" s="54">
        <f t="shared" si="289"/>
        <v>1776</v>
      </c>
      <c r="D1810" s="11"/>
      <c r="E1810" s="12"/>
      <c r="F1810" s="13"/>
      <c r="G1810" s="14"/>
      <c r="H1810" s="70"/>
      <c r="I1810" s="71"/>
      <c r="J1810" s="72"/>
      <c r="K1810" s="73" t="str">
        <f t="shared" si="282"/>
        <v/>
      </c>
      <c r="L1810" s="74">
        <f t="shared" si="284"/>
        <v>0</v>
      </c>
      <c r="M1810" s="79"/>
      <c r="N1810" s="59" t="str">
        <f t="shared" si="283"/>
        <v/>
      </c>
      <c r="O1810" s="190" t="str">
        <f t="shared" si="285"/>
        <v>Nợ HP</v>
      </c>
      <c r="P1810" s="62" t="str">
        <f t="shared" si="286"/>
        <v>Nợ HP</v>
      </c>
      <c r="Q1810" s="58">
        <f t="shared" si="290"/>
        <v>1808</v>
      </c>
      <c r="R1810" s="228" t="str">
        <f t="shared" si="287"/>
        <v>Nợ HP</v>
      </c>
    </row>
    <row r="1811" spans="1:18" ht="24.75" customHeight="1">
      <c r="A1811" s="54">
        <f t="shared" si="288"/>
        <v>1809</v>
      </c>
      <c r="B1811" s="16" t="str">
        <f t="shared" si="291"/>
        <v>1777</v>
      </c>
      <c r="C1811" s="54">
        <f t="shared" si="289"/>
        <v>1777</v>
      </c>
      <c r="D1811" s="11"/>
      <c r="E1811" s="12"/>
      <c r="F1811" s="13"/>
      <c r="G1811" s="14"/>
      <c r="H1811" s="70"/>
      <c r="I1811" s="71"/>
      <c r="J1811" s="72"/>
      <c r="K1811" s="73" t="str">
        <f t="shared" si="282"/>
        <v/>
      </c>
      <c r="L1811" s="74">
        <f t="shared" si="284"/>
        <v>0</v>
      </c>
      <c r="M1811" s="79"/>
      <c r="N1811" s="59" t="str">
        <f t="shared" si="283"/>
        <v/>
      </c>
      <c r="O1811" s="190" t="str">
        <f t="shared" si="285"/>
        <v>Nợ HP</v>
      </c>
      <c r="P1811" s="62" t="str">
        <f t="shared" si="286"/>
        <v>Nợ HP</v>
      </c>
      <c r="Q1811" s="58">
        <f t="shared" si="290"/>
        <v>1809</v>
      </c>
      <c r="R1811" s="228" t="str">
        <f t="shared" si="287"/>
        <v>Nợ HP</v>
      </c>
    </row>
    <row r="1812" spans="1:18" ht="24.75" customHeight="1">
      <c r="A1812" s="54">
        <f t="shared" si="288"/>
        <v>1810</v>
      </c>
      <c r="B1812" s="16" t="str">
        <f t="shared" si="291"/>
        <v>1778</v>
      </c>
      <c r="C1812" s="54">
        <f t="shared" si="289"/>
        <v>1778</v>
      </c>
      <c r="D1812" s="11"/>
      <c r="E1812" s="12"/>
      <c r="F1812" s="13"/>
      <c r="G1812" s="14"/>
      <c r="H1812" s="70"/>
      <c r="I1812" s="71"/>
      <c r="J1812" s="72"/>
      <c r="K1812" s="73" t="str">
        <f t="shared" si="282"/>
        <v/>
      </c>
      <c r="L1812" s="74">
        <f t="shared" si="284"/>
        <v>0</v>
      </c>
      <c r="M1812" s="79"/>
      <c r="N1812" s="59" t="str">
        <f t="shared" si="283"/>
        <v/>
      </c>
      <c r="O1812" s="190" t="str">
        <f t="shared" si="285"/>
        <v>Nợ HP</v>
      </c>
      <c r="P1812" s="62" t="str">
        <f t="shared" si="286"/>
        <v>Nợ HP</v>
      </c>
      <c r="Q1812" s="58">
        <f t="shared" si="290"/>
        <v>1810</v>
      </c>
      <c r="R1812" s="228" t="str">
        <f t="shared" si="287"/>
        <v>Nợ HP</v>
      </c>
    </row>
    <row r="1813" spans="1:18" ht="24.75" customHeight="1">
      <c r="A1813" s="54">
        <f t="shared" si="288"/>
        <v>1811</v>
      </c>
      <c r="B1813" s="16" t="str">
        <f t="shared" si="291"/>
        <v>1779</v>
      </c>
      <c r="C1813" s="54">
        <f t="shared" si="289"/>
        <v>1779</v>
      </c>
      <c r="D1813" s="11"/>
      <c r="E1813" s="12"/>
      <c r="F1813" s="13"/>
      <c r="G1813" s="14"/>
      <c r="H1813" s="70"/>
      <c r="I1813" s="71"/>
      <c r="J1813" s="72"/>
      <c r="K1813" s="73" t="str">
        <f t="shared" si="282"/>
        <v/>
      </c>
      <c r="L1813" s="74">
        <f t="shared" si="284"/>
        <v>0</v>
      </c>
      <c r="M1813" s="79"/>
      <c r="N1813" s="59" t="str">
        <f t="shared" si="283"/>
        <v/>
      </c>
      <c r="O1813" s="190" t="str">
        <f t="shared" si="285"/>
        <v>Nợ HP</v>
      </c>
      <c r="P1813" s="62" t="str">
        <f t="shared" si="286"/>
        <v>Nợ HP</v>
      </c>
      <c r="Q1813" s="58">
        <f t="shared" si="290"/>
        <v>1811</v>
      </c>
      <c r="R1813" s="228" t="str">
        <f t="shared" si="287"/>
        <v>Nợ HP</v>
      </c>
    </row>
    <row r="1814" spans="1:18" ht="24.75" customHeight="1">
      <c r="A1814" s="54">
        <f t="shared" si="288"/>
        <v>1812</v>
      </c>
      <c r="B1814" s="16" t="str">
        <f t="shared" si="291"/>
        <v>1780</v>
      </c>
      <c r="C1814" s="54">
        <f t="shared" si="289"/>
        <v>1780</v>
      </c>
      <c r="D1814" s="11"/>
      <c r="E1814" s="12"/>
      <c r="F1814" s="13"/>
      <c r="G1814" s="14"/>
      <c r="H1814" s="70"/>
      <c r="I1814" s="71"/>
      <c r="J1814" s="72"/>
      <c r="K1814" s="73" t="str">
        <f t="shared" si="282"/>
        <v/>
      </c>
      <c r="L1814" s="74">
        <f t="shared" si="284"/>
        <v>0</v>
      </c>
      <c r="M1814" s="79"/>
      <c r="N1814" s="59" t="str">
        <f t="shared" si="283"/>
        <v/>
      </c>
      <c r="O1814" s="190" t="str">
        <f t="shared" si="285"/>
        <v>Nợ HP</v>
      </c>
      <c r="P1814" s="62" t="str">
        <f t="shared" si="286"/>
        <v>Nợ HP</v>
      </c>
      <c r="Q1814" s="58">
        <f t="shared" si="290"/>
        <v>1812</v>
      </c>
      <c r="R1814" s="228" t="str">
        <f t="shared" si="287"/>
        <v>Nợ HP</v>
      </c>
    </row>
    <row r="1815" spans="1:18" ht="24.75" customHeight="1">
      <c r="A1815" s="54">
        <f t="shared" si="288"/>
        <v>1813</v>
      </c>
      <c r="B1815" s="16" t="str">
        <f t="shared" si="291"/>
        <v>1781</v>
      </c>
      <c r="C1815" s="54">
        <f t="shared" si="289"/>
        <v>1781</v>
      </c>
      <c r="D1815" s="11"/>
      <c r="E1815" s="12"/>
      <c r="F1815" s="13"/>
      <c r="G1815" s="14"/>
      <c r="H1815" s="70"/>
      <c r="I1815" s="71"/>
      <c r="J1815" s="72"/>
      <c r="K1815" s="73" t="str">
        <f t="shared" si="282"/>
        <v/>
      </c>
      <c r="L1815" s="74">
        <f t="shared" si="284"/>
        <v>0</v>
      </c>
      <c r="M1815" s="79"/>
      <c r="N1815" s="59" t="str">
        <f t="shared" si="283"/>
        <v/>
      </c>
      <c r="O1815" s="190" t="str">
        <f t="shared" si="285"/>
        <v>Nợ HP</v>
      </c>
      <c r="P1815" s="62" t="str">
        <f t="shared" si="286"/>
        <v>Nợ HP</v>
      </c>
      <c r="Q1815" s="58">
        <f t="shared" si="290"/>
        <v>1813</v>
      </c>
      <c r="R1815" s="228" t="str">
        <f t="shared" si="287"/>
        <v>Nợ HP</v>
      </c>
    </row>
    <row r="1816" spans="1:18" ht="24.75" customHeight="1">
      <c r="A1816" s="54">
        <f t="shared" si="288"/>
        <v>1814</v>
      </c>
      <c r="B1816" s="16" t="str">
        <f t="shared" si="291"/>
        <v>1782</v>
      </c>
      <c r="C1816" s="54">
        <f t="shared" si="289"/>
        <v>1782</v>
      </c>
      <c r="D1816" s="11"/>
      <c r="E1816" s="12"/>
      <c r="F1816" s="13"/>
      <c r="G1816" s="14"/>
      <c r="H1816" s="70"/>
      <c r="I1816" s="71"/>
      <c r="J1816" s="72"/>
      <c r="K1816" s="73" t="str">
        <f t="shared" si="282"/>
        <v/>
      </c>
      <c r="L1816" s="74">
        <f t="shared" si="284"/>
        <v>0</v>
      </c>
      <c r="M1816" s="79"/>
      <c r="N1816" s="59" t="str">
        <f t="shared" si="283"/>
        <v/>
      </c>
      <c r="O1816" s="190" t="str">
        <f t="shared" si="285"/>
        <v>Nợ HP</v>
      </c>
      <c r="P1816" s="62" t="str">
        <f t="shared" si="286"/>
        <v>Nợ HP</v>
      </c>
      <c r="Q1816" s="58">
        <f t="shared" si="290"/>
        <v>1814</v>
      </c>
      <c r="R1816" s="228" t="str">
        <f t="shared" si="287"/>
        <v>Nợ HP</v>
      </c>
    </row>
    <row r="1817" spans="1:18" ht="24.75" customHeight="1">
      <c r="A1817" s="54">
        <f t="shared" si="288"/>
        <v>1815</v>
      </c>
      <c r="B1817" s="16" t="str">
        <f t="shared" si="291"/>
        <v>1783</v>
      </c>
      <c r="C1817" s="54">
        <f t="shared" si="289"/>
        <v>1783</v>
      </c>
      <c r="D1817" s="11"/>
      <c r="E1817" s="12"/>
      <c r="F1817" s="13"/>
      <c r="G1817" s="14"/>
      <c r="H1817" s="70"/>
      <c r="I1817" s="71"/>
      <c r="J1817" s="72"/>
      <c r="K1817" s="73" t="str">
        <f t="shared" ref="K1817:K1880" si="292">I1817&amp;J1817</f>
        <v/>
      </c>
      <c r="L1817" s="74">
        <f t="shared" si="284"/>
        <v>0</v>
      </c>
      <c r="M1817" s="79"/>
      <c r="N1817" s="59" t="str">
        <f t="shared" ref="N1817:N1880" si="293">IF(M1817&lt;&gt;0,"Học Ghép","")</f>
        <v/>
      </c>
      <c r="O1817" s="190" t="str">
        <f t="shared" si="285"/>
        <v>Nợ HP</v>
      </c>
      <c r="P1817" s="62" t="str">
        <f t="shared" si="286"/>
        <v>Nợ HP</v>
      </c>
      <c r="Q1817" s="58">
        <f t="shared" si="290"/>
        <v>1815</v>
      </c>
      <c r="R1817" s="228" t="str">
        <f t="shared" si="287"/>
        <v>Nợ HP</v>
      </c>
    </row>
    <row r="1818" spans="1:18" ht="24.75" customHeight="1">
      <c r="A1818" s="54">
        <f t="shared" si="288"/>
        <v>1816</v>
      </c>
      <c r="B1818" s="16" t="str">
        <f t="shared" si="291"/>
        <v>1784</v>
      </c>
      <c r="C1818" s="54">
        <f t="shared" si="289"/>
        <v>1784</v>
      </c>
      <c r="D1818" s="11"/>
      <c r="E1818" s="12"/>
      <c r="F1818" s="13"/>
      <c r="G1818" s="14"/>
      <c r="H1818" s="70"/>
      <c r="I1818" s="71"/>
      <c r="J1818" s="72"/>
      <c r="K1818" s="73" t="str">
        <f t="shared" si="292"/>
        <v/>
      </c>
      <c r="L1818" s="74">
        <f t="shared" si="284"/>
        <v>0</v>
      </c>
      <c r="M1818" s="79"/>
      <c r="N1818" s="59" t="str">
        <f t="shared" si="293"/>
        <v/>
      </c>
      <c r="O1818" s="190" t="str">
        <f t="shared" si="285"/>
        <v>Nợ HP</v>
      </c>
      <c r="P1818" s="62" t="str">
        <f t="shared" si="286"/>
        <v>Nợ HP</v>
      </c>
      <c r="Q1818" s="58">
        <f t="shared" si="290"/>
        <v>1816</v>
      </c>
      <c r="R1818" s="228" t="str">
        <f t="shared" si="287"/>
        <v>Nợ HP</v>
      </c>
    </row>
    <row r="1819" spans="1:18" ht="24.75" customHeight="1">
      <c r="A1819" s="54">
        <f t="shared" si="288"/>
        <v>1817</v>
      </c>
      <c r="B1819" s="16" t="str">
        <f t="shared" si="291"/>
        <v>1785</v>
      </c>
      <c r="C1819" s="54">
        <f t="shared" si="289"/>
        <v>1785</v>
      </c>
      <c r="D1819" s="11"/>
      <c r="E1819" s="12"/>
      <c r="F1819" s="13"/>
      <c r="G1819" s="14"/>
      <c r="H1819" s="70"/>
      <c r="I1819" s="71"/>
      <c r="J1819" s="72"/>
      <c r="K1819" s="73" t="str">
        <f t="shared" si="292"/>
        <v/>
      </c>
      <c r="L1819" s="74">
        <f t="shared" si="284"/>
        <v>0</v>
      </c>
      <c r="M1819" s="79"/>
      <c r="N1819" s="59" t="str">
        <f t="shared" si="293"/>
        <v/>
      </c>
      <c r="O1819" s="190" t="str">
        <f t="shared" si="285"/>
        <v>Nợ HP</v>
      </c>
      <c r="P1819" s="62" t="str">
        <f t="shared" si="286"/>
        <v>Nợ HP</v>
      </c>
      <c r="Q1819" s="58">
        <f t="shared" si="290"/>
        <v>1817</v>
      </c>
      <c r="R1819" s="228" t="str">
        <f t="shared" si="287"/>
        <v>Nợ HP</v>
      </c>
    </row>
    <row r="1820" spans="1:18" ht="24.75" customHeight="1">
      <c r="A1820" s="54">
        <f t="shared" si="288"/>
        <v>1818</v>
      </c>
      <c r="B1820" s="16" t="str">
        <f t="shared" si="291"/>
        <v>1786</v>
      </c>
      <c r="C1820" s="54">
        <f t="shared" si="289"/>
        <v>1786</v>
      </c>
      <c r="D1820" s="11"/>
      <c r="E1820" s="12"/>
      <c r="F1820" s="13"/>
      <c r="G1820" s="14"/>
      <c r="H1820" s="70"/>
      <c r="I1820" s="71"/>
      <c r="J1820" s="72"/>
      <c r="K1820" s="73" t="str">
        <f t="shared" si="292"/>
        <v/>
      </c>
      <c r="L1820" s="74">
        <f t="shared" si="284"/>
        <v>0</v>
      </c>
      <c r="M1820" s="79"/>
      <c r="N1820" s="59" t="str">
        <f t="shared" si="293"/>
        <v/>
      </c>
      <c r="O1820" s="190" t="str">
        <f t="shared" si="285"/>
        <v>Nợ HP</v>
      </c>
      <c r="P1820" s="62" t="str">
        <f t="shared" si="286"/>
        <v>Nợ HP</v>
      </c>
      <c r="Q1820" s="58">
        <f t="shared" si="290"/>
        <v>1818</v>
      </c>
      <c r="R1820" s="228" t="str">
        <f t="shared" si="287"/>
        <v>Nợ HP</v>
      </c>
    </row>
    <row r="1821" spans="1:18" ht="24.75" customHeight="1">
      <c r="A1821" s="54">
        <f t="shared" si="288"/>
        <v>1819</v>
      </c>
      <c r="B1821" s="16" t="str">
        <f t="shared" si="291"/>
        <v>1787</v>
      </c>
      <c r="C1821" s="54">
        <f t="shared" si="289"/>
        <v>1787</v>
      </c>
      <c r="D1821" s="11"/>
      <c r="E1821" s="12"/>
      <c r="F1821" s="13"/>
      <c r="G1821" s="14"/>
      <c r="H1821" s="70"/>
      <c r="I1821" s="71"/>
      <c r="J1821" s="72"/>
      <c r="K1821" s="73" t="str">
        <f t="shared" si="292"/>
        <v/>
      </c>
      <c r="L1821" s="74">
        <f t="shared" si="284"/>
        <v>0</v>
      </c>
      <c r="M1821" s="79"/>
      <c r="N1821" s="59" t="str">
        <f t="shared" si="293"/>
        <v/>
      </c>
      <c r="O1821" s="190" t="str">
        <f t="shared" si="285"/>
        <v>Nợ HP</v>
      </c>
      <c r="P1821" s="62" t="str">
        <f t="shared" si="286"/>
        <v>Nợ HP</v>
      </c>
      <c r="Q1821" s="58">
        <f t="shared" si="290"/>
        <v>1819</v>
      </c>
      <c r="R1821" s="228" t="str">
        <f t="shared" si="287"/>
        <v>Nợ HP</v>
      </c>
    </row>
    <row r="1822" spans="1:18" ht="24.75" customHeight="1">
      <c r="A1822" s="54">
        <f t="shared" si="288"/>
        <v>1820</v>
      </c>
      <c r="B1822" s="16" t="str">
        <f t="shared" si="291"/>
        <v>1788</v>
      </c>
      <c r="C1822" s="54">
        <f t="shared" si="289"/>
        <v>1788</v>
      </c>
      <c r="D1822" s="11"/>
      <c r="E1822" s="12"/>
      <c r="F1822" s="13"/>
      <c r="G1822" s="14"/>
      <c r="H1822" s="70"/>
      <c r="I1822" s="71"/>
      <c r="J1822" s="72"/>
      <c r="K1822" s="73" t="str">
        <f t="shared" si="292"/>
        <v/>
      </c>
      <c r="L1822" s="74">
        <f t="shared" si="284"/>
        <v>0</v>
      </c>
      <c r="M1822" s="79"/>
      <c r="N1822" s="59" t="str">
        <f t="shared" si="293"/>
        <v/>
      </c>
      <c r="O1822" s="190" t="str">
        <f t="shared" si="285"/>
        <v>Nợ HP</v>
      </c>
      <c r="P1822" s="62" t="str">
        <f t="shared" si="286"/>
        <v>Nợ HP</v>
      </c>
      <c r="Q1822" s="58">
        <f t="shared" si="290"/>
        <v>1820</v>
      </c>
      <c r="R1822" s="228" t="str">
        <f t="shared" si="287"/>
        <v>Nợ HP</v>
      </c>
    </row>
    <row r="1823" spans="1:18" ht="24.75" customHeight="1">
      <c r="A1823" s="54">
        <f t="shared" si="288"/>
        <v>1821</v>
      </c>
      <c r="B1823" s="16" t="str">
        <f t="shared" si="291"/>
        <v>1789</v>
      </c>
      <c r="C1823" s="54">
        <f t="shared" si="289"/>
        <v>1789</v>
      </c>
      <c r="D1823" s="11"/>
      <c r="E1823" s="12"/>
      <c r="F1823" s="13"/>
      <c r="G1823" s="14"/>
      <c r="H1823" s="70"/>
      <c r="I1823" s="71"/>
      <c r="J1823" s="72"/>
      <c r="K1823" s="73" t="str">
        <f t="shared" si="292"/>
        <v/>
      </c>
      <c r="L1823" s="74">
        <f t="shared" si="284"/>
        <v>0</v>
      </c>
      <c r="M1823" s="79"/>
      <c r="N1823" s="59" t="str">
        <f t="shared" si="293"/>
        <v/>
      </c>
      <c r="O1823" s="190" t="str">
        <f t="shared" si="285"/>
        <v>Nợ HP</v>
      </c>
      <c r="P1823" s="62" t="str">
        <f t="shared" si="286"/>
        <v>Nợ HP</v>
      </c>
      <c r="Q1823" s="58">
        <f t="shared" si="290"/>
        <v>1821</v>
      </c>
      <c r="R1823" s="228" t="str">
        <f t="shared" si="287"/>
        <v>Nợ HP</v>
      </c>
    </row>
    <row r="1824" spans="1:18" ht="24.75" customHeight="1">
      <c r="A1824" s="54">
        <f t="shared" si="288"/>
        <v>1822</v>
      </c>
      <c r="B1824" s="16" t="str">
        <f t="shared" si="291"/>
        <v>1790</v>
      </c>
      <c r="C1824" s="54">
        <f t="shared" si="289"/>
        <v>1790</v>
      </c>
      <c r="D1824" s="11"/>
      <c r="E1824" s="12"/>
      <c r="F1824" s="13"/>
      <c r="G1824" s="14"/>
      <c r="H1824" s="70"/>
      <c r="I1824" s="71"/>
      <c r="J1824" s="72"/>
      <c r="K1824" s="73" t="str">
        <f t="shared" si="292"/>
        <v/>
      </c>
      <c r="L1824" s="74">
        <f t="shared" si="284"/>
        <v>0</v>
      </c>
      <c r="M1824" s="79"/>
      <c r="N1824" s="59" t="str">
        <f t="shared" si="293"/>
        <v/>
      </c>
      <c r="O1824" s="190" t="str">
        <f t="shared" si="285"/>
        <v>Nợ HP</v>
      </c>
      <c r="P1824" s="62" t="str">
        <f t="shared" si="286"/>
        <v>Nợ HP</v>
      </c>
      <c r="Q1824" s="58">
        <f t="shared" si="290"/>
        <v>1822</v>
      </c>
      <c r="R1824" s="228" t="str">
        <f t="shared" si="287"/>
        <v>Nợ HP</v>
      </c>
    </row>
    <row r="1825" spans="1:18" ht="24.75" customHeight="1">
      <c r="A1825" s="54">
        <f t="shared" si="288"/>
        <v>1823</v>
      </c>
      <c r="B1825" s="16" t="str">
        <f t="shared" si="291"/>
        <v>1791</v>
      </c>
      <c r="C1825" s="54">
        <f t="shared" si="289"/>
        <v>1791</v>
      </c>
      <c r="D1825" s="11"/>
      <c r="E1825" s="12"/>
      <c r="F1825" s="13"/>
      <c r="G1825" s="14"/>
      <c r="H1825" s="70"/>
      <c r="I1825" s="71"/>
      <c r="J1825" s="72"/>
      <c r="K1825" s="73" t="str">
        <f t="shared" si="292"/>
        <v/>
      </c>
      <c r="L1825" s="74">
        <f t="shared" si="284"/>
        <v>0</v>
      </c>
      <c r="M1825" s="79"/>
      <c r="N1825" s="59" t="str">
        <f t="shared" si="293"/>
        <v/>
      </c>
      <c r="O1825" s="190" t="str">
        <f t="shared" si="285"/>
        <v>Nợ HP</v>
      </c>
      <c r="P1825" s="62" t="str">
        <f t="shared" si="286"/>
        <v>Nợ HP</v>
      </c>
      <c r="Q1825" s="58">
        <f t="shared" si="290"/>
        <v>1823</v>
      </c>
      <c r="R1825" s="228" t="str">
        <f t="shared" si="287"/>
        <v>Nợ HP</v>
      </c>
    </row>
    <row r="1826" spans="1:18" ht="24.75" customHeight="1">
      <c r="A1826" s="54">
        <f t="shared" si="288"/>
        <v>1824</v>
      </c>
      <c r="B1826" s="16" t="str">
        <f t="shared" si="291"/>
        <v>1792</v>
      </c>
      <c r="C1826" s="54">
        <f t="shared" si="289"/>
        <v>1792</v>
      </c>
      <c r="D1826" s="11"/>
      <c r="E1826" s="12"/>
      <c r="F1826" s="13"/>
      <c r="G1826" s="14"/>
      <c r="H1826" s="70"/>
      <c r="I1826" s="71"/>
      <c r="J1826" s="72"/>
      <c r="K1826" s="73" t="str">
        <f t="shared" si="292"/>
        <v/>
      </c>
      <c r="L1826" s="74">
        <f t="shared" si="284"/>
        <v>0</v>
      </c>
      <c r="M1826" s="79"/>
      <c r="N1826" s="59" t="str">
        <f t="shared" si="293"/>
        <v/>
      </c>
      <c r="O1826" s="190" t="str">
        <f t="shared" si="285"/>
        <v>Nợ HP</v>
      </c>
      <c r="P1826" s="62" t="str">
        <f t="shared" si="286"/>
        <v>Nợ HP</v>
      </c>
      <c r="Q1826" s="58">
        <f t="shared" si="290"/>
        <v>1824</v>
      </c>
      <c r="R1826" s="228" t="str">
        <f t="shared" si="287"/>
        <v>Nợ HP</v>
      </c>
    </row>
    <row r="1827" spans="1:18" ht="24.75" customHeight="1">
      <c r="A1827" s="54">
        <f t="shared" si="288"/>
        <v>1825</v>
      </c>
      <c r="B1827" s="16" t="str">
        <f t="shared" si="291"/>
        <v>1793</v>
      </c>
      <c r="C1827" s="54">
        <f t="shared" si="289"/>
        <v>1793</v>
      </c>
      <c r="D1827" s="11"/>
      <c r="E1827" s="12"/>
      <c r="F1827" s="13"/>
      <c r="G1827" s="14"/>
      <c r="H1827" s="70"/>
      <c r="I1827" s="71"/>
      <c r="J1827" s="72"/>
      <c r="K1827" s="73" t="str">
        <f t="shared" si="292"/>
        <v/>
      </c>
      <c r="L1827" s="74">
        <f t="shared" si="284"/>
        <v>0</v>
      </c>
      <c r="M1827" s="79"/>
      <c r="N1827" s="59" t="str">
        <f t="shared" si="293"/>
        <v/>
      </c>
      <c r="O1827" s="190" t="str">
        <f t="shared" si="285"/>
        <v>Nợ HP</v>
      </c>
      <c r="P1827" s="62" t="str">
        <f t="shared" si="286"/>
        <v>Nợ HP</v>
      </c>
      <c r="Q1827" s="58">
        <f t="shared" si="290"/>
        <v>1825</v>
      </c>
      <c r="R1827" s="228" t="str">
        <f t="shared" si="287"/>
        <v>Nợ HP</v>
      </c>
    </row>
    <row r="1828" spans="1:18" ht="24.75" customHeight="1">
      <c r="A1828" s="54">
        <f t="shared" si="288"/>
        <v>1826</v>
      </c>
      <c r="B1828" s="16" t="str">
        <f t="shared" si="291"/>
        <v>1794</v>
      </c>
      <c r="C1828" s="54">
        <f t="shared" si="289"/>
        <v>1794</v>
      </c>
      <c r="D1828" s="11"/>
      <c r="E1828" s="12"/>
      <c r="F1828" s="13"/>
      <c r="G1828" s="14"/>
      <c r="H1828" s="70"/>
      <c r="I1828" s="71"/>
      <c r="J1828" s="72"/>
      <c r="K1828" s="73" t="str">
        <f t="shared" si="292"/>
        <v/>
      </c>
      <c r="L1828" s="74">
        <f t="shared" si="284"/>
        <v>0</v>
      </c>
      <c r="M1828" s="79"/>
      <c r="N1828" s="59" t="str">
        <f t="shared" si="293"/>
        <v/>
      </c>
      <c r="O1828" s="190" t="str">
        <f t="shared" si="285"/>
        <v>Nợ HP</v>
      </c>
      <c r="P1828" s="62" t="str">
        <f t="shared" si="286"/>
        <v>Nợ HP</v>
      </c>
      <c r="Q1828" s="58">
        <f t="shared" si="290"/>
        <v>1826</v>
      </c>
      <c r="R1828" s="228" t="str">
        <f t="shared" si="287"/>
        <v>Nợ HP</v>
      </c>
    </row>
    <row r="1829" spans="1:18" ht="24.75" customHeight="1">
      <c r="A1829" s="54">
        <f t="shared" si="288"/>
        <v>1827</v>
      </c>
      <c r="B1829" s="16" t="str">
        <f t="shared" si="291"/>
        <v>1795</v>
      </c>
      <c r="C1829" s="54">
        <f t="shared" si="289"/>
        <v>1795</v>
      </c>
      <c r="D1829" s="11"/>
      <c r="E1829" s="12"/>
      <c r="F1829" s="13"/>
      <c r="G1829" s="14"/>
      <c r="H1829" s="70"/>
      <c r="I1829" s="71"/>
      <c r="J1829" s="72"/>
      <c r="K1829" s="73" t="str">
        <f t="shared" si="292"/>
        <v/>
      </c>
      <c r="L1829" s="74">
        <f t="shared" si="284"/>
        <v>0</v>
      </c>
      <c r="M1829" s="79"/>
      <c r="N1829" s="59" t="str">
        <f t="shared" si="293"/>
        <v/>
      </c>
      <c r="O1829" s="190" t="str">
        <f t="shared" si="285"/>
        <v>Nợ HP</v>
      </c>
      <c r="P1829" s="62" t="str">
        <f t="shared" si="286"/>
        <v>Nợ HP</v>
      </c>
      <c r="Q1829" s="58">
        <f t="shared" si="290"/>
        <v>1827</v>
      </c>
      <c r="R1829" s="228" t="str">
        <f t="shared" si="287"/>
        <v>Nợ HP</v>
      </c>
    </row>
    <row r="1830" spans="1:18" ht="24.75" customHeight="1">
      <c r="A1830" s="54">
        <f t="shared" si="288"/>
        <v>1828</v>
      </c>
      <c r="B1830" s="16" t="str">
        <f t="shared" si="291"/>
        <v>1796</v>
      </c>
      <c r="C1830" s="54">
        <f t="shared" si="289"/>
        <v>1796</v>
      </c>
      <c r="D1830" s="11"/>
      <c r="E1830" s="12"/>
      <c r="F1830" s="13"/>
      <c r="G1830" s="14"/>
      <c r="H1830" s="70"/>
      <c r="I1830" s="71"/>
      <c r="J1830" s="72"/>
      <c r="K1830" s="73" t="str">
        <f t="shared" si="292"/>
        <v/>
      </c>
      <c r="L1830" s="74">
        <f t="shared" si="284"/>
        <v>0</v>
      </c>
      <c r="M1830" s="79"/>
      <c r="N1830" s="59" t="str">
        <f t="shared" si="293"/>
        <v/>
      </c>
      <c r="O1830" s="190" t="str">
        <f t="shared" si="285"/>
        <v>Nợ HP</v>
      </c>
      <c r="P1830" s="62" t="str">
        <f t="shared" si="286"/>
        <v>Nợ HP</v>
      </c>
      <c r="Q1830" s="58">
        <f t="shared" si="290"/>
        <v>1828</v>
      </c>
      <c r="R1830" s="228" t="str">
        <f t="shared" si="287"/>
        <v>Nợ HP</v>
      </c>
    </row>
    <row r="1831" spans="1:18" ht="24.75" customHeight="1">
      <c r="A1831" s="54">
        <f t="shared" si="288"/>
        <v>1829</v>
      </c>
      <c r="B1831" s="16" t="str">
        <f t="shared" si="291"/>
        <v>1797</v>
      </c>
      <c r="C1831" s="54">
        <f t="shared" si="289"/>
        <v>1797</v>
      </c>
      <c r="D1831" s="11"/>
      <c r="E1831" s="12"/>
      <c r="F1831" s="13"/>
      <c r="G1831" s="14"/>
      <c r="H1831" s="70"/>
      <c r="I1831" s="71"/>
      <c r="J1831" s="72"/>
      <c r="K1831" s="73" t="str">
        <f t="shared" si="292"/>
        <v/>
      </c>
      <c r="L1831" s="74">
        <f t="shared" si="284"/>
        <v>0</v>
      </c>
      <c r="M1831" s="79"/>
      <c r="N1831" s="59" t="str">
        <f t="shared" si="293"/>
        <v/>
      </c>
      <c r="O1831" s="190" t="str">
        <f t="shared" si="285"/>
        <v>Nợ HP</v>
      </c>
      <c r="P1831" s="62" t="str">
        <f t="shared" si="286"/>
        <v>Nợ HP</v>
      </c>
      <c r="Q1831" s="58">
        <f t="shared" si="290"/>
        <v>1829</v>
      </c>
      <c r="R1831" s="228" t="str">
        <f t="shared" si="287"/>
        <v>Nợ HP</v>
      </c>
    </row>
    <row r="1832" spans="1:18" ht="24.75" customHeight="1">
      <c r="A1832" s="54">
        <f t="shared" si="288"/>
        <v>1830</v>
      </c>
      <c r="B1832" s="16" t="str">
        <f t="shared" si="291"/>
        <v>1798</v>
      </c>
      <c r="C1832" s="54">
        <f t="shared" si="289"/>
        <v>1798</v>
      </c>
      <c r="D1832" s="11"/>
      <c r="E1832" s="12"/>
      <c r="F1832" s="13"/>
      <c r="G1832" s="14"/>
      <c r="H1832" s="70"/>
      <c r="I1832" s="71"/>
      <c r="J1832" s="72"/>
      <c r="K1832" s="73" t="str">
        <f t="shared" si="292"/>
        <v/>
      </c>
      <c r="L1832" s="74">
        <f t="shared" si="284"/>
        <v>0</v>
      </c>
      <c r="M1832" s="79"/>
      <c r="N1832" s="59" t="str">
        <f t="shared" si="293"/>
        <v/>
      </c>
      <c r="O1832" s="190" t="str">
        <f t="shared" si="285"/>
        <v>Nợ HP</v>
      </c>
      <c r="P1832" s="62" t="str">
        <f t="shared" si="286"/>
        <v>Nợ HP</v>
      </c>
      <c r="Q1832" s="58">
        <f t="shared" si="290"/>
        <v>1830</v>
      </c>
      <c r="R1832" s="228" t="str">
        <f t="shared" si="287"/>
        <v>Nợ HP</v>
      </c>
    </row>
    <row r="1833" spans="1:18" ht="24.75" customHeight="1">
      <c r="A1833" s="54">
        <f t="shared" si="288"/>
        <v>1831</v>
      </c>
      <c r="B1833" s="16" t="str">
        <f t="shared" si="291"/>
        <v>1799</v>
      </c>
      <c r="C1833" s="54">
        <f t="shared" si="289"/>
        <v>1799</v>
      </c>
      <c r="D1833" s="11"/>
      <c r="E1833" s="12"/>
      <c r="F1833" s="13"/>
      <c r="G1833" s="14"/>
      <c r="H1833" s="70"/>
      <c r="I1833" s="71"/>
      <c r="J1833" s="72"/>
      <c r="K1833" s="73" t="str">
        <f t="shared" si="292"/>
        <v/>
      </c>
      <c r="L1833" s="74">
        <f t="shared" si="284"/>
        <v>0</v>
      </c>
      <c r="M1833" s="79"/>
      <c r="N1833" s="59" t="str">
        <f t="shared" si="293"/>
        <v/>
      </c>
      <c r="O1833" s="190" t="str">
        <f t="shared" si="285"/>
        <v>Nợ HP</v>
      </c>
      <c r="P1833" s="62" t="str">
        <f t="shared" si="286"/>
        <v>Nợ HP</v>
      </c>
      <c r="Q1833" s="58">
        <f t="shared" si="290"/>
        <v>1831</v>
      </c>
      <c r="R1833" s="228" t="str">
        <f t="shared" si="287"/>
        <v>Nợ HP</v>
      </c>
    </row>
    <row r="1834" spans="1:18" ht="24.75" customHeight="1">
      <c r="A1834" s="54">
        <f t="shared" si="288"/>
        <v>1832</v>
      </c>
      <c r="B1834" s="16" t="str">
        <f t="shared" si="291"/>
        <v>1800</v>
      </c>
      <c r="C1834" s="54">
        <f t="shared" si="289"/>
        <v>1800</v>
      </c>
      <c r="D1834" s="11"/>
      <c r="E1834" s="12"/>
      <c r="F1834" s="13"/>
      <c r="G1834" s="14"/>
      <c r="H1834" s="70"/>
      <c r="I1834" s="71"/>
      <c r="J1834" s="72"/>
      <c r="K1834" s="73" t="str">
        <f t="shared" si="292"/>
        <v/>
      </c>
      <c r="L1834" s="74">
        <f t="shared" si="284"/>
        <v>0</v>
      </c>
      <c r="M1834" s="79"/>
      <c r="N1834" s="59" t="str">
        <f t="shared" si="293"/>
        <v/>
      </c>
      <c r="O1834" s="190" t="str">
        <f t="shared" si="285"/>
        <v>Nợ HP</v>
      </c>
      <c r="P1834" s="62" t="str">
        <f t="shared" si="286"/>
        <v>Nợ HP</v>
      </c>
      <c r="Q1834" s="58">
        <f t="shared" si="290"/>
        <v>1832</v>
      </c>
      <c r="R1834" s="228" t="str">
        <f t="shared" si="287"/>
        <v>Nợ HP</v>
      </c>
    </row>
    <row r="1835" spans="1:18" ht="24.75" customHeight="1">
      <c r="A1835" s="54">
        <f t="shared" si="288"/>
        <v>1833</v>
      </c>
      <c r="B1835" s="16" t="str">
        <f t="shared" si="291"/>
        <v>1801</v>
      </c>
      <c r="C1835" s="54">
        <f t="shared" si="289"/>
        <v>1801</v>
      </c>
      <c r="D1835" s="11"/>
      <c r="E1835" s="12"/>
      <c r="F1835" s="13"/>
      <c r="G1835" s="14"/>
      <c r="H1835" s="70"/>
      <c r="I1835" s="71"/>
      <c r="J1835" s="72"/>
      <c r="K1835" s="73" t="str">
        <f t="shared" si="292"/>
        <v/>
      </c>
      <c r="L1835" s="74">
        <f t="shared" si="284"/>
        <v>0</v>
      </c>
      <c r="M1835" s="79"/>
      <c r="N1835" s="59" t="str">
        <f t="shared" si="293"/>
        <v/>
      </c>
      <c r="O1835" s="190" t="str">
        <f t="shared" si="285"/>
        <v>Nợ HP</v>
      </c>
      <c r="P1835" s="62" t="str">
        <f t="shared" si="286"/>
        <v>Nợ HP</v>
      </c>
      <c r="Q1835" s="58">
        <f t="shared" si="290"/>
        <v>1833</v>
      </c>
      <c r="R1835" s="228" t="str">
        <f t="shared" si="287"/>
        <v>Nợ HP</v>
      </c>
    </row>
    <row r="1836" spans="1:18" ht="24.75" customHeight="1">
      <c r="A1836" s="54">
        <f t="shared" si="288"/>
        <v>1834</v>
      </c>
      <c r="B1836" s="16" t="str">
        <f t="shared" si="291"/>
        <v>1802</v>
      </c>
      <c r="C1836" s="54">
        <f t="shared" si="289"/>
        <v>1802</v>
      </c>
      <c r="D1836" s="11"/>
      <c r="E1836" s="12"/>
      <c r="F1836" s="13"/>
      <c r="G1836" s="14"/>
      <c r="H1836" s="70"/>
      <c r="I1836" s="71"/>
      <c r="J1836" s="72"/>
      <c r="K1836" s="73" t="str">
        <f t="shared" si="292"/>
        <v/>
      </c>
      <c r="L1836" s="74">
        <f t="shared" si="284"/>
        <v>0</v>
      </c>
      <c r="M1836" s="79"/>
      <c r="N1836" s="59" t="str">
        <f t="shared" si="293"/>
        <v/>
      </c>
      <c r="O1836" s="190" t="str">
        <f t="shared" si="285"/>
        <v>Nợ HP</v>
      </c>
      <c r="P1836" s="62" t="str">
        <f t="shared" si="286"/>
        <v>Nợ HP</v>
      </c>
      <c r="Q1836" s="58">
        <f t="shared" si="290"/>
        <v>1834</v>
      </c>
      <c r="R1836" s="228" t="str">
        <f t="shared" si="287"/>
        <v>Nợ HP</v>
      </c>
    </row>
    <row r="1837" spans="1:18" ht="24.75" customHeight="1">
      <c r="A1837" s="54">
        <f t="shared" si="288"/>
        <v>1835</v>
      </c>
      <c r="B1837" s="16" t="str">
        <f t="shared" si="291"/>
        <v>1803</v>
      </c>
      <c r="C1837" s="54">
        <f t="shared" si="289"/>
        <v>1803</v>
      </c>
      <c r="D1837" s="11"/>
      <c r="E1837" s="12"/>
      <c r="F1837" s="13"/>
      <c r="G1837" s="14"/>
      <c r="H1837" s="70"/>
      <c r="I1837" s="71"/>
      <c r="J1837" s="72"/>
      <c r="K1837" s="73" t="str">
        <f t="shared" si="292"/>
        <v/>
      </c>
      <c r="L1837" s="74">
        <f t="shared" si="284"/>
        <v>0</v>
      </c>
      <c r="M1837" s="79"/>
      <c r="N1837" s="59" t="str">
        <f t="shared" si="293"/>
        <v/>
      </c>
      <c r="O1837" s="190" t="str">
        <f t="shared" si="285"/>
        <v>Nợ HP</v>
      </c>
      <c r="P1837" s="62" t="str">
        <f t="shared" si="286"/>
        <v>Nợ HP</v>
      </c>
      <c r="Q1837" s="58">
        <f t="shared" si="290"/>
        <v>1835</v>
      </c>
      <c r="R1837" s="228" t="str">
        <f t="shared" si="287"/>
        <v>Nợ HP</v>
      </c>
    </row>
    <row r="1838" spans="1:18" ht="24.75" customHeight="1">
      <c r="A1838" s="54">
        <f t="shared" si="288"/>
        <v>1836</v>
      </c>
      <c r="B1838" s="16" t="str">
        <f t="shared" si="291"/>
        <v>1804</v>
      </c>
      <c r="C1838" s="54">
        <f t="shared" si="289"/>
        <v>1804</v>
      </c>
      <c r="D1838" s="11"/>
      <c r="E1838" s="12"/>
      <c r="F1838" s="13"/>
      <c r="G1838" s="14"/>
      <c r="H1838" s="70"/>
      <c r="I1838" s="71"/>
      <c r="J1838" s="72"/>
      <c r="K1838" s="73" t="str">
        <f t="shared" si="292"/>
        <v/>
      </c>
      <c r="L1838" s="74">
        <f t="shared" si="284"/>
        <v>0</v>
      </c>
      <c r="M1838" s="79"/>
      <c r="N1838" s="59" t="str">
        <f t="shared" si="293"/>
        <v/>
      </c>
      <c r="O1838" s="190" t="str">
        <f t="shared" si="285"/>
        <v>Nợ HP</v>
      </c>
      <c r="P1838" s="62" t="str">
        <f t="shared" si="286"/>
        <v>Nợ HP</v>
      </c>
      <c r="Q1838" s="58">
        <f t="shared" si="290"/>
        <v>1836</v>
      </c>
      <c r="R1838" s="228" t="str">
        <f t="shared" si="287"/>
        <v>Nợ HP</v>
      </c>
    </row>
    <row r="1839" spans="1:18" ht="24.75" customHeight="1">
      <c r="A1839" s="54">
        <f t="shared" si="288"/>
        <v>1837</v>
      </c>
      <c r="B1839" s="16" t="str">
        <f t="shared" si="291"/>
        <v>1805</v>
      </c>
      <c r="C1839" s="54">
        <f t="shared" si="289"/>
        <v>1805</v>
      </c>
      <c r="D1839" s="11"/>
      <c r="E1839" s="12"/>
      <c r="F1839" s="13"/>
      <c r="G1839" s="14"/>
      <c r="H1839" s="70"/>
      <c r="I1839" s="71"/>
      <c r="J1839" s="72"/>
      <c r="K1839" s="73" t="str">
        <f t="shared" si="292"/>
        <v/>
      </c>
      <c r="L1839" s="74">
        <f t="shared" si="284"/>
        <v>0</v>
      </c>
      <c r="M1839" s="79"/>
      <c r="N1839" s="59" t="str">
        <f t="shared" si="293"/>
        <v/>
      </c>
      <c r="O1839" s="190" t="str">
        <f t="shared" si="285"/>
        <v>Nợ HP</v>
      </c>
      <c r="P1839" s="62" t="str">
        <f t="shared" si="286"/>
        <v>Nợ HP</v>
      </c>
      <c r="Q1839" s="58">
        <f t="shared" si="290"/>
        <v>1837</v>
      </c>
      <c r="R1839" s="228" t="str">
        <f t="shared" si="287"/>
        <v>Nợ HP</v>
      </c>
    </row>
    <row r="1840" spans="1:18" ht="24.75" customHeight="1">
      <c r="A1840" s="54">
        <f t="shared" si="288"/>
        <v>1838</v>
      </c>
      <c r="B1840" s="16" t="str">
        <f t="shared" si="291"/>
        <v>1806</v>
      </c>
      <c r="C1840" s="54">
        <f t="shared" si="289"/>
        <v>1806</v>
      </c>
      <c r="D1840" s="11"/>
      <c r="E1840" s="12"/>
      <c r="F1840" s="13"/>
      <c r="G1840" s="14"/>
      <c r="H1840" s="70"/>
      <c r="I1840" s="71"/>
      <c r="J1840" s="72"/>
      <c r="K1840" s="73" t="str">
        <f t="shared" si="292"/>
        <v/>
      </c>
      <c r="L1840" s="74">
        <f t="shared" si="284"/>
        <v>0</v>
      </c>
      <c r="M1840" s="79"/>
      <c r="N1840" s="59" t="str">
        <f t="shared" si="293"/>
        <v/>
      </c>
      <c r="O1840" s="190" t="str">
        <f t="shared" si="285"/>
        <v>Nợ HP</v>
      </c>
      <c r="P1840" s="62" t="str">
        <f t="shared" si="286"/>
        <v>Nợ HP</v>
      </c>
      <c r="Q1840" s="58">
        <f t="shared" si="290"/>
        <v>1838</v>
      </c>
      <c r="R1840" s="228" t="str">
        <f t="shared" si="287"/>
        <v>Nợ HP</v>
      </c>
    </row>
    <row r="1841" spans="1:18" ht="24.75" customHeight="1">
      <c r="A1841" s="54">
        <f t="shared" si="288"/>
        <v>1839</v>
      </c>
      <c r="B1841" s="16" t="str">
        <f t="shared" si="291"/>
        <v>1807</v>
      </c>
      <c r="C1841" s="54">
        <f t="shared" si="289"/>
        <v>1807</v>
      </c>
      <c r="D1841" s="11"/>
      <c r="E1841" s="12"/>
      <c r="F1841" s="13"/>
      <c r="G1841" s="14"/>
      <c r="H1841" s="70"/>
      <c r="I1841" s="71"/>
      <c r="J1841" s="72"/>
      <c r="K1841" s="73" t="str">
        <f t="shared" si="292"/>
        <v/>
      </c>
      <c r="L1841" s="74">
        <f t="shared" si="284"/>
        <v>0</v>
      </c>
      <c r="M1841" s="79"/>
      <c r="N1841" s="59" t="str">
        <f t="shared" si="293"/>
        <v/>
      </c>
      <c r="O1841" s="190" t="str">
        <f t="shared" si="285"/>
        <v>Nợ HP</v>
      </c>
      <c r="P1841" s="62" t="str">
        <f t="shared" si="286"/>
        <v>Nợ HP</v>
      </c>
      <c r="Q1841" s="58">
        <f t="shared" si="290"/>
        <v>1839</v>
      </c>
      <c r="R1841" s="228" t="str">
        <f t="shared" si="287"/>
        <v>Nợ HP</v>
      </c>
    </row>
    <row r="1842" spans="1:18" ht="24.75" customHeight="1">
      <c r="A1842" s="54">
        <f t="shared" si="288"/>
        <v>1840</v>
      </c>
      <c r="B1842" s="16" t="str">
        <f t="shared" si="291"/>
        <v>1808</v>
      </c>
      <c r="C1842" s="54">
        <f t="shared" si="289"/>
        <v>1808</v>
      </c>
      <c r="D1842" s="11"/>
      <c r="E1842" s="12"/>
      <c r="F1842" s="13"/>
      <c r="G1842" s="14"/>
      <c r="H1842" s="70"/>
      <c r="I1842" s="71"/>
      <c r="J1842" s="72"/>
      <c r="K1842" s="73" t="str">
        <f t="shared" si="292"/>
        <v/>
      </c>
      <c r="L1842" s="74">
        <f t="shared" si="284"/>
        <v>0</v>
      </c>
      <c r="M1842" s="79"/>
      <c r="N1842" s="59" t="str">
        <f t="shared" si="293"/>
        <v/>
      </c>
      <c r="O1842" s="190" t="str">
        <f t="shared" si="285"/>
        <v>Nợ HP</v>
      </c>
      <c r="P1842" s="62" t="str">
        <f t="shared" si="286"/>
        <v>Nợ HP</v>
      </c>
      <c r="Q1842" s="58">
        <f t="shared" si="290"/>
        <v>1840</v>
      </c>
      <c r="R1842" s="228" t="str">
        <f t="shared" si="287"/>
        <v>Nợ HP</v>
      </c>
    </row>
    <row r="1843" spans="1:18" ht="24.75" customHeight="1">
      <c r="A1843" s="54">
        <f t="shared" si="288"/>
        <v>1841</v>
      </c>
      <c r="B1843" s="16" t="str">
        <f t="shared" si="291"/>
        <v>1809</v>
      </c>
      <c r="C1843" s="54">
        <f t="shared" si="289"/>
        <v>1809</v>
      </c>
      <c r="D1843" s="11"/>
      <c r="E1843" s="12"/>
      <c r="F1843" s="13"/>
      <c r="G1843" s="14"/>
      <c r="H1843" s="70"/>
      <c r="I1843" s="71"/>
      <c r="J1843" s="72"/>
      <c r="K1843" s="73" t="str">
        <f t="shared" si="292"/>
        <v/>
      </c>
      <c r="L1843" s="74">
        <f t="shared" si="284"/>
        <v>0</v>
      </c>
      <c r="M1843" s="79"/>
      <c r="N1843" s="59" t="str">
        <f t="shared" si="293"/>
        <v/>
      </c>
      <c r="O1843" s="190" t="str">
        <f t="shared" si="285"/>
        <v>Nợ HP</v>
      </c>
      <c r="P1843" s="62" t="str">
        <f t="shared" si="286"/>
        <v>Nợ HP</v>
      </c>
      <c r="Q1843" s="58">
        <f t="shared" si="290"/>
        <v>1841</v>
      </c>
      <c r="R1843" s="228" t="str">
        <f t="shared" si="287"/>
        <v>Nợ HP</v>
      </c>
    </row>
    <row r="1844" spans="1:18" ht="24.75" customHeight="1">
      <c r="A1844" s="54">
        <f t="shared" si="288"/>
        <v>1842</v>
      </c>
      <c r="B1844" s="16" t="str">
        <f t="shared" si="291"/>
        <v>1810</v>
      </c>
      <c r="C1844" s="54">
        <f t="shared" si="289"/>
        <v>1810</v>
      </c>
      <c r="D1844" s="11"/>
      <c r="E1844" s="12"/>
      <c r="F1844" s="13"/>
      <c r="G1844" s="14"/>
      <c r="H1844" s="70"/>
      <c r="I1844" s="71"/>
      <c r="J1844" s="72"/>
      <c r="K1844" s="73" t="str">
        <f t="shared" si="292"/>
        <v/>
      </c>
      <c r="L1844" s="74">
        <f t="shared" si="284"/>
        <v>0</v>
      </c>
      <c r="M1844" s="79"/>
      <c r="N1844" s="59" t="str">
        <f t="shared" si="293"/>
        <v/>
      </c>
      <c r="O1844" s="190" t="str">
        <f t="shared" si="285"/>
        <v>Nợ HP</v>
      </c>
      <c r="P1844" s="62" t="str">
        <f t="shared" si="286"/>
        <v>Nợ HP</v>
      </c>
      <c r="Q1844" s="58">
        <f t="shared" si="290"/>
        <v>1842</v>
      </c>
      <c r="R1844" s="228" t="str">
        <f t="shared" si="287"/>
        <v>Nợ HP</v>
      </c>
    </row>
    <row r="1845" spans="1:18" ht="24.75" customHeight="1">
      <c r="A1845" s="54">
        <f t="shared" si="288"/>
        <v>1843</v>
      </c>
      <c r="B1845" s="16" t="str">
        <f t="shared" si="291"/>
        <v>1811</v>
      </c>
      <c r="C1845" s="54">
        <f t="shared" si="289"/>
        <v>1811</v>
      </c>
      <c r="D1845" s="11"/>
      <c r="E1845" s="12"/>
      <c r="F1845" s="13"/>
      <c r="G1845" s="14"/>
      <c r="H1845" s="70"/>
      <c r="I1845" s="71"/>
      <c r="J1845" s="72"/>
      <c r="K1845" s="73" t="str">
        <f t="shared" si="292"/>
        <v/>
      </c>
      <c r="L1845" s="74">
        <f t="shared" si="284"/>
        <v>0</v>
      </c>
      <c r="M1845" s="79"/>
      <c r="N1845" s="59" t="str">
        <f t="shared" si="293"/>
        <v/>
      </c>
      <c r="O1845" s="190" t="str">
        <f t="shared" si="285"/>
        <v>Nợ HP</v>
      </c>
      <c r="P1845" s="62" t="str">
        <f t="shared" si="286"/>
        <v>Nợ HP</v>
      </c>
      <c r="Q1845" s="58">
        <f t="shared" si="290"/>
        <v>1843</v>
      </c>
      <c r="R1845" s="228" t="str">
        <f t="shared" si="287"/>
        <v>Nợ HP</v>
      </c>
    </row>
    <row r="1846" spans="1:18" ht="24.75" customHeight="1">
      <c r="A1846" s="54">
        <f t="shared" si="288"/>
        <v>1844</v>
      </c>
      <c r="B1846" s="16" t="str">
        <f t="shared" si="291"/>
        <v>1812</v>
      </c>
      <c r="C1846" s="54">
        <f t="shared" si="289"/>
        <v>1812</v>
      </c>
      <c r="D1846" s="11"/>
      <c r="E1846" s="12"/>
      <c r="F1846" s="13"/>
      <c r="G1846" s="14"/>
      <c r="H1846" s="70"/>
      <c r="I1846" s="71"/>
      <c r="J1846" s="72"/>
      <c r="K1846" s="73" t="str">
        <f t="shared" si="292"/>
        <v/>
      </c>
      <c r="L1846" s="74">
        <f t="shared" si="284"/>
        <v>0</v>
      </c>
      <c r="M1846" s="79"/>
      <c r="N1846" s="59" t="str">
        <f t="shared" si="293"/>
        <v/>
      </c>
      <c r="O1846" s="190" t="str">
        <f t="shared" si="285"/>
        <v>Nợ HP</v>
      </c>
      <c r="P1846" s="62" t="str">
        <f t="shared" si="286"/>
        <v>Nợ HP</v>
      </c>
      <c r="Q1846" s="58">
        <f t="shared" si="290"/>
        <v>1844</v>
      </c>
      <c r="R1846" s="228" t="str">
        <f t="shared" si="287"/>
        <v>Nợ HP</v>
      </c>
    </row>
    <row r="1847" spans="1:18" ht="24.75" customHeight="1">
      <c r="A1847" s="54">
        <f t="shared" si="288"/>
        <v>1845</v>
      </c>
      <c r="B1847" s="16" t="str">
        <f t="shared" si="291"/>
        <v>1813</v>
      </c>
      <c r="C1847" s="54">
        <f t="shared" si="289"/>
        <v>1813</v>
      </c>
      <c r="D1847" s="11"/>
      <c r="E1847" s="12"/>
      <c r="F1847" s="13"/>
      <c r="G1847" s="14"/>
      <c r="H1847" s="70"/>
      <c r="I1847" s="71"/>
      <c r="J1847" s="72"/>
      <c r="K1847" s="73" t="str">
        <f t="shared" si="292"/>
        <v/>
      </c>
      <c r="L1847" s="74">
        <f t="shared" si="284"/>
        <v>0</v>
      </c>
      <c r="M1847" s="79"/>
      <c r="N1847" s="59" t="str">
        <f t="shared" si="293"/>
        <v/>
      </c>
      <c r="O1847" s="190" t="str">
        <f t="shared" si="285"/>
        <v>Nợ HP</v>
      </c>
      <c r="P1847" s="62" t="str">
        <f t="shared" si="286"/>
        <v>Nợ HP</v>
      </c>
      <c r="Q1847" s="58">
        <f t="shared" si="290"/>
        <v>1845</v>
      </c>
      <c r="R1847" s="228" t="str">
        <f t="shared" si="287"/>
        <v>Nợ HP</v>
      </c>
    </row>
    <row r="1848" spans="1:18" ht="24.75" customHeight="1">
      <c r="A1848" s="54">
        <f t="shared" si="288"/>
        <v>1846</v>
      </c>
      <c r="B1848" s="16" t="str">
        <f t="shared" si="291"/>
        <v>1814</v>
      </c>
      <c r="C1848" s="54">
        <f t="shared" si="289"/>
        <v>1814</v>
      </c>
      <c r="D1848" s="11"/>
      <c r="E1848" s="12"/>
      <c r="F1848" s="13"/>
      <c r="G1848" s="14"/>
      <c r="H1848" s="70"/>
      <c r="I1848" s="71"/>
      <c r="J1848" s="72"/>
      <c r="K1848" s="73" t="str">
        <f t="shared" si="292"/>
        <v/>
      </c>
      <c r="L1848" s="74">
        <f t="shared" si="284"/>
        <v>0</v>
      </c>
      <c r="M1848" s="79"/>
      <c r="N1848" s="59" t="str">
        <f t="shared" si="293"/>
        <v/>
      </c>
      <c r="O1848" s="190" t="str">
        <f t="shared" si="285"/>
        <v>Nợ HP</v>
      </c>
      <c r="P1848" s="62" t="str">
        <f t="shared" si="286"/>
        <v>Nợ HP</v>
      </c>
      <c r="Q1848" s="58">
        <f t="shared" si="290"/>
        <v>1846</v>
      </c>
      <c r="R1848" s="228" t="str">
        <f t="shared" si="287"/>
        <v>Nợ HP</v>
      </c>
    </row>
    <row r="1849" spans="1:18" ht="24.75" customHeight="1">
      <c r="A1849" s="54">
        <f t="shared" si="288"/>
        <v>1847</v>
      </c>
      <c r="B1849" s="16" t="str">
        <f t="shared" si="291"/>
        <v>1815</v>
      </c>
      <c r="C1849" s="54">
        <f t="shared" si="289"/>
        <v>1815</v>
      </c>
      <c r="D1849" s="11"/>
      <c r="E1849" s="12"/>
      <c r="F1849" s="13"/>
      <c r="G1849" s="14"/>
      <c r="H1849" s="70"/>
      <c r="I1849" s="71"/>
      <c r="J1849" s="72"/>
      <c r="K1849" s="73" t="str">
        <f t="shared" si="292"/>
        <v/>
      </c>
      <c r="L1849" s="74">
        <f t="shared" si="284"/>
        <v>0</v>
      </c>
      <c r="M1849" s="79"/>
      <c r="N1849" s="59" t="str">
        <f t="shared" si="293"/>
        <v/>
      </c>
      <c r="O1849" s="190" t="str">
        <f t="shared" si="285"/>
        <v>Nợ HP</v>
      </c>
      <c r="P1849" s="62" t="str">
        <f t="shared" si="286"/>
        <v>Nợ HP</v>
      </c>
      <c r="Q1849" s="58">
        <f t="shared" si="290"/>
        <v>1847</v>
      </c>
      <c r="R1849" s="228" t="str">
        <f t="shared" si="287"/>
        <v>Nợ HP</v>
      </c>
    </row>
    <row r="1850" spans="1:18" ht="24.75" customHeight="1">
      <c r="A1850" s="54">
        <f t="shared" si="288"/>
        <v>1848</v>
      </c>
      <c r="B1850" s="16" t="str">
        <f t="shared" si="291"/>
        <v>1816</v>
      </c>
      <c r="C1850" s="54">
        <f t="shared" si="289"/>
        <v>1816</v>
      </c>
      <c r="D1850" s="11"/>
      <c r="E1850" s="12"/>
      <c r="F1850" s="13"/>
      <c r="G1850" s="14"/>
      <c r="H1850" s="70"/>
      <c r="I1850" s="71"/>
      <c r="J1850" s="72"/>
      <c r="K1850" s="73" t="str">
        <f t="shared" si="292"/>
        <v/>
      </c>
      <c r="L1850" s="74">
        <f t="shared" si="284"/>
        <v>0</v>
      </c>
      <c r="M1850" s="79"/>
      <c r="N1850" s="59" t="str">
        <f t="shared" si="293"/>
        <v/>
      </c>
      <c r="O1850" s="190" t="str">
        <f t="shared" si="285"/>
        <v>Nợ HP</v>
      </c>
      <c r="P1850" s="62" t="str">
        <f t="shared" si="286"/>
        <v>Nợ HP</v>
      </c>
      <c r="Q1850" s="58">
        <f t="shared" si="290"/>
        <v>1848</v>
      </c>
      <c r="R1850" s="228" t="str">
        <f t="shared" si="287"/>
        <v>Nợ HP</v>
      </c>
    </row>
    <row r="1851" spans="1:18" ht="24.75" customHeight="1">
      <c r="A1851" s="54">
        <f t="shared" si="288"/>
        <v>1849</v>
      </c>
      <c r="B1851" s="16" t="str">
        <f t="shared" si="291"/>
        <v>1817</v>
      </c>
      <c r="C1851" s="54">
        <f t="shared" si="289"/>
        <v>1817</v>
      </c>
      <c r="D1851" s="11"/>
      <c r="E1851" s="12"/>
      <c r="F1851" s="13"/>
      <c r="G1851" s="14"/>
      <c r="H1851" s="70"/>
      <c r="I1851" s="71"/>
      <c r="J1851" s="72"/>
      <c r="K1851" s="73" t="str">
        <f t="shared" si="292"/>
        <v/>
      </c>
      <c r="L1851" s="74">
        <f t="shared" si="284"/>
        <v>0</v>
      </c>
      <c r="M1851" s="79"/>
      <c r="N1851" s="59" t="str">
        <f t="shared" si="293"/>
        <v/>
      </c>
      <c r="O1851" s="190" t="str">
        <f t="shared" si="285"/>
        <v>Nợ HP</v>
      </c>
      <c r="P1851" s="62" t="str">
        <f t="shared" si="286"/>
        <v>Nợ HP</v>
      </c>
      <c r="Q1851" s="58">
        <f t="shared" si="290"/>
        <v>1849</v>
      </c>
      <c r="R1851" s="228" t="str">
        <f t="shared" si="287"/>
        <v>Nợ HP</v>
      </c>
    </row>
    <row r="1852" spans="1:18" ht="24.75" customHeight="1">
      <c r="A1852" s="54">
        <f t="shared" si="288"/>
        <v>1850</v>
      </c>
      <c r="B1852" s="16" t="str">
        <f t="shared" si="291"/>
        <v>1818</v>
      </c>
      <c r="C1852" s="54">
        <f t="shared" si="289"/>
        <v>1818</v>
      </c>
      <c r="D1852" s="11"/>
      <c r="E1852" s="12"/>
      <c r="F1852" s="13"/>
      <c r="G1852" s="14"/>
      <c r="H1852" s="70"/>
      <c r="I1852" s="71"/>
      <c r="J1852" s="72"/>
      <c r="K1852" s="73" t="str">
        <f t="shared" si="292"/>
        <v/>
      </c>
      <c r="L1852" s="74">
        <f t="shared" si="284"/>
        <v>0</v>
      </c>
      <c r="M1852" s="79"/>
      <c r="N1852" s="59" t="str">
        <f t="shared" si="293"/>
        <v/>
      </c>
      <c r="O1852" s="190" t="str">
        <f t="shared" si="285"/>
        <v>Nợ HP</v>
      </c>
      <c r="P1852" s="62" t="str">
        <f t="shared" si="286"/>
        <v>Nợ HP</v>
      </c>
      <c r="Q1852" s="58">
        <f t="shared" si="290"/>
        <v>1850</v>
      </c>
      <c r="R1852" s="228" t="str">
        <f t="shared" si="287"/>
        <v>Nợ HP</v>
      </c>
    </row>
    <row r="1853" spans="1:18" ht="24.75" customHeight="1">
      <c r="A1853" s="54">
        <f t="shared" si="288"/>
        <v>1851</v>
      </c>
      <c r="B1853" s="16" t="str">
        <f t="shared" si="291"/>
        <v>1819</v>
      </c>
      <c r="C1853" s="54">
        <f t="shared" si="289"/>
        <v>1819</v>
      </c>
      <c r="D1853" s="11"/>
      <c r="E1853" s="12"/>
      <c r="F1853" s="13"/>
      <c r="G1853" s="14"/>
      <c r="H1853" s="70"/>
      <c r="I1853" s="71"/>
      <c r="J1853" s="72"/>
      <c r="K1853" s="73" t="str">
        <f t="shared" si="292"/>
        <v/>
      </c>
      <c r="L1853" s="74">
        <f t="shared" si="284"/>
        <v>0</v>
      </c>
      <c r="M1853" s="79"/>
      <c r="N1853" s="59" t="str">
        <f t="shared" si="293"/>
        <v/>
      </c>
      <c r="O1853" s="190" t="str">
        <f t="shared" si="285"/>
        <v>Nợ HP</v>
      </c>
      <c r="P1853" s="62" t="str">
        <f t="shared" si="286"/>
        <v>Nợ HP</v>
      </c>
      <c r="Q1853" s="58">
        <f t="shared" si="290"/>
        <v>1851</v>
      </c>
      <c r="R1853" s="228" t="str">
        <f t="shared" si="287"/>
        <v>Nợ HP</v>
      </c>
    </row>
    <row r="1854" spans="1:18" ht="24.75" customHeight="1">
      <c r="A1854" s="54">
        <f t="shared" si="288"/>
        <v>1852</v>
      </c>
      <c r="B1854" s="16" t="str">
        <f t="shared" si="291"/>
        <v>1820</v>
      </c>
      <c r="C1854" s="54">
        <f t="shared" si="289"/>
        <v>1820</v>
      </c>
      <c r="D1854" s="11"/>
      <c r="E1854" s="12"/>
      <c r="F1854" s="13"/>
      <c r="G1854" s="14"/>
      <c r="H1854" s="70"/>
      <c r="I1854" s="71"/>
      <c r="J1854" s="72"/>
      <c r="K1854" s="73" t="str">
        <f t="shared" si="292"/>
        <v/>
      </c>
      <c r="L1854" s="74">
        <f t="shared" si="284"/>
        <v>0</v>
      </c>
      <c r="M1854" s="79"/>
      <c r="N1854" s="59" t="str">
        <f t="shared" si="293"/>
        <v/>
      </c>
      <c r="O1854" s="190" t="str">
        <f t="shared" si="285"/>
        <v>Nợ HP</v>
      </c>
      <c r="P1854" s="62" t="str">
        <f t="shared" si="286"/>
        <v>Nợ HP</v>
      </c>
      <c r="Q1854" s="58">
        <f t="shared" si="290"/>
        <v>1852</v>
      </c>
      <c r="R1854" s="228" t="str">
        <f t="shared" si="287"/>
        <v>Nợ HP</v>
      </c>
    </row>
    <row r="1855" spans="1:18" ht="24.75" customHeight="1">
      <c r="A1855" s="54">
        <f t="shared" si="288"/>
        <v>1853</v>
      </c>
      <c r="B1855" s="16" t="str">
        <f t="shared" si="291"/>
        <v>1821</v>
      </c>
      <c r="C1855" s="54">
        <f t="shared" si="289"/>
        <v>1821</v>
      </c>
      <c r="D1855" s="11"/>
      <c r="E1855" s="12"/>
      <c r="F1855" s="13"/>
      <c r="G1855" s="14"/>
      <c r="H1855" s="70"/>
      <c r="I1855" s="71"/>
      <c r="J1855" s="72"/>
      <c r="K1855" s="73" t="str">
        <f t="shared" si="292"/>
        <v/>
      </c>
      <c r="L1855" s="74">
        <f t="shared" si="284"/>
        <v>0</v>
      </c>
      <c r="M1855" s="79"/>
      <c r="N1855" s="59" t="str">
        <f t="shared" si="293"/>
        <v/>
      </c>
      <c r="O1855" s="190" t="str">
        <f t="shared" si="285"/>
        <v>Nợ HP</v>
      </c>
      <c r="P1855" s="62" t="str">
        <f t="shared" si="286"/>
        <v>Nợ HP</v>
      </c>
      <c r="Q1855" s="58">
        <f t="shared" si="290"/>
        <v>1853</v>
      </c>
      <c r="R1855" s="228" t="str">
        <f t="shared" si="287"/>
        <v>Nợ HP</v>
      </c>
    </row>
    <row r="1856" spans="1:18" ht="24.75" customHeight="1">
      <c r="A1856" s="54">
        <f t="shared" si="288"/>
        <v>1854</v>
      </c>
      <c r="B1856" s="16" t="str">
        <f t="shared" si="291"/>
        <v>1822</v>
      </c>
      <c r="C1856" s="54">
        <f t="shared" si="289"/>
        <v>1822</v>
      </c>
      <c r="D1856" s="11"/>
      <c r="E1856" s="12"/>
      <c r="F1856" s="13"/>
      <c r="G1856" s="14"/>
      <c r="H1856" s="70"/>
      <c r="I1856" s="71"/>
      <c r="J1856" s="72"/>
      <c r="K1856" s="73" t="str">
        <f t="shared" si="292"/>
        <v/>
      </c>
      <c r="L1856" s="74">
        <f t="shared" si="284"/>
        <v>0</v>
      </c>
      <c r="M1856" s="79"/>
      <c r="N1856" s="59" t="str">
        <f t="shared" si="293"/>
        <v/>
      </c>
      <c r="O1856" s="190" t="str">
        <f t="shared" si="285"/>
        <v>Nợ HP</v>
      </c>
      <c r="P1856" s="62" t="str">
        <f t="shared" si="286"/>
        <v>Nợ HP</v>
      </c>
      <c r="Q1856" s="58">
        <f t="shared" si="290"/>
        <v>1854</v>
      </c>
      <c r="R1856" s="228" t="str">
        <f t="shared" si="287"/>
        <v>Nợ HP</v>
      </c>
    </row>
    <row r="1857" spans="1:18" ht="24.75" customHeight="1">
      <c r="A1857" s="54">
        <f t="shared" si="288"/>
        <v>1855</v>
      </c>
      <c r="B1857" s="16" t="str">
        <f t="shared" si="291"/>
        <v>1823</v>
      </c>
      <c r="C1857" s="54">
        <f t="shared" si="289"/>
        <v>1823</v>
      </c>
      <c r="D1857" s="11"/>
      <c r="E1857" s="12"/>
      <c r="F1857" s="13"/>
      <c r="G1857" s="14"/>
      <c r="H1857" s="70"/>
      <c r="I1857" s="71"/>
      <c r="J1857" s="72"/>
      <c r="K1857" s="73" t="str">
        <f t="shared" si="292"/>
        <v/>
      </c>
      <c r="L1857" s="74">
        <f t="shared" si="284"/>
        <v>0</v>
      </c>
      <c r="M1857" s="79"/>
      <c r="N1857" s="59" t="str">
        <f t="shared" si="293"/>
        <v/>
      </c>
      <c r="O1857" s="190" t="str">
        <f t="shared" si="285"/>
        <v>Nợ HP</v>
      </c>
      <c r="P1857" s="62" t="str">
        <f t="shared" si="286"/>
        <v>Nợ HP</v>
      </c>
      <c r="Q1857" s="58">
        <f t="shared" si="290"/>
        <v>1855</v>
      </c>
      <c r="R1857" s="228" t="str">
        <f t="shared" si="287"/>
        <v>Nợ HP</v>
      </c>
    </row>
    <row r="1858" spans="1:18" ht="24.75" customHeight="1">
      <c r="A1858" s="54">
        <f t="shared" si="288"/>
        <v>1856</v>
      </c>
      <c r="B1858" s="16" t="str">
        <f t="shared" si="291"/>
        <v>1824</v>
      </c>
      <c r="C1858" s="54">
        <f t="shared" si="289"/>
        <v>1824</v>
      </c>
      <c r="D1858" s="11"/>
      <c r="E1858" s="12"/>
      <c r="F1858" s="13"/>
      <c r="G1858" s="14"/>
      <c r="H1858" s="70"/>
      <c r="I1858" s="71"/>
      <c r="J1858" s="72"/>
      <c r="K1858" s="73" t="str">
        <f t="shared" si="292"/>
        <v/>
      </c>
      <c r="L1858" s="74">
        <f t="shared" si="284"/>
        <v>0</v>
      </c>
      <c r="M1858" s="79"/>
      <c r="N1858" s="59" t="str">
        <f t="shared" si="293"/>
        <v/>
      </c>
      <c r="O1858" s="190" t="str">
        <f t="shared" si="285"/>
        <v>Nợ HP</v>
      </c>
      <c r="P1858" s="62" t="str">
        <f t="shared" si="286"/>
        <v>Nợ HP</v>
      </c>
      <c r="Q1858" s="58">
        <f t="shared" si="290"/>
        <v>1856</v>
      </c>
      <c r="R1858" s="228" t="str">
        <f t="shared" si="287"/>
        <v>Nợ HP</v>
      </c>
    </row>
    <row r="1859" spans="1:18" ht="24.75" customHeight="1">
      <c r="A1859" s="54">
        <f t="shared" si="288"/>
        <v>1857</v>
      </c>
      <c r="B1859" s="16" t="str">
        <f t="shared" si="291"/>
        <v>1825</v>
      </c>
      <c r="C1859" s="54">
        <f t="shared" si="289"/>
        <v>1825</v>
      </c>
      <c r="D1859" s="11"/>
      <c r="E1859" s="12"/>
      <c r="F1859" s="13"/>
      <c r="G1859" s="14"/>
      <c r="H1859" s="70"/>
      <c r="I1859" s="71"/>
      <c r="J1859" s="72"/>
      <c r="K1859" s="73" t="str">
        <f t="shared" si="292"/>
        <v/>
      </c>
      <c r="L1859" s="74">
        <f t="shared" ref="L1859:L1922" si="294">COUNTIF($D$3:$D$1049,D1859)</f>
        <v>0</v>
      </c>
      <c r="M1859" s="79"/>
      <c r="N1859" s="59" t="str">
        <f t="shared" si="293"/>
        <v/>
      </c>
      <c r="O1859" s="190" t="str">
        <f t="shared" si="285"/>
        <v>Nợ HP</v>
      </c>
      <c r="P1859" s="62" t="str">
        <f t="shared" si="286"/>
        <v>Nợ HP</v>
      </c>
      <c r="Q1859" s="58">
        <f t="shared" si="290"/>
        <v>1857</v>
      </c>
      <c r="R1859" s="228" t="str">
        <f t="shared" si="287"/>
        <v>Nợ HP</v>
      </c>
    </row>
    <row r="1860" spans="1:18" ht="24.75" customHeight="1">
      <c r="A1860" s="54">
        <f t="shared" si="288"/>
        <v>1858</v>
      </c>
      <c r="B1860" s="16" t="str">
        <f t="shared" si="291"/>
        <v>1826</v>
      </c>
      <c r="C1860" s="54">
        <f t="shared" si="289"/>
        <v>1826</v>
      </c>
      <c r="D1860" s="11"/>
      <c r="E1860" s="12"/>
      <c r="F1860" s="13"/>
      <c r="G1860" s="14"/>
      <c r="H1860" s="70"/>
      <c r="I1860" s="71"/>
      <c r="J1860" s="72"/>
      <c r="K1860" s="73" t="str">
        <f t="shared" si="292"/>
        <v/>
      </c>
      <c r="L1860" s="74">
        <f t="shared" si="294"/>
        <v>0</v>
      </c>
      <c r="M1860" s="79"/>
      <c r="N1860" s="59" t="str">
        <f t="shared" si="293"/>
        <v/>
      </c>
      <c r="O1860" s="190" t="str">
        <f t="shared" ref="O1860:O1923" si="295">R1860</f>
        <v>Nợ HP</v>
      </c>
      <c r="P1860" s="62" t="str">
        <f t="shared" ref="P1860:P1923" si="296">IF(M1860&lt;&gt;0,M1860,O1860)</f>
        <v>Nợ HP</v>
      </c>
      <c r="Q1860" s="58">
        <f t="shared" si="290"/>
        <v>1858</v>
      </c>
      <c r="R1860" s="228" t="str">
        <f t="shared" ref="R1860:R1923" si="297">IF(OR(ISNA(S1860),S1860=""),"Nợ HP","")</f>
        <v>Nợ HP</v>
      </c>
    </row>
    <row r="1861" spans="1:18" ht="24.75" customHeight="1">
      <c r="A1861" s="54">
        <f t="shared" ref="A1861:A1924" si="298">A1860+1</f>
        <v>1859</v>
      </c>
      <c r="B1861" s="16" t="str">
        <f t="shared" si="291"/>
        <v>1827</v>
      </c>
      <c r="C1861" s="54">
        <f t="shared" ref="C1861:C1924" si="299">IF(H1861&lt;&gt;H1860,1,C1860+1)</f>
        <v>1827</v>
      </c>
      <c r="D1861" s="11"/>
      <c r="E1861" s="12"/>
      <c r="F1861" s="13"/>
      <c r="G1861" s="14"/>
      <c r="H1861" s="70"/>
      <c r="I1861" s="71"/>
      <c r="J1861" s="72"/>
      <c r="K1861" s="73" t="str">
        <f t="shared" si="292"/>
        <v/>
      </c>
      <c r="L1861" s="74">
        <f t="shared" si="294"/>
        <v>0</v>
      </c>
      <c r="M1861" s="79"/>
      <c r="N1861" s="59" t="str">
        <f t="shared" si="293"/>
        <v/>
      </c>
      <c r="O1861" s="190" t="str">
        <f t="shared" si="295"/>
        <v>Nợ HP</v>
      </c>
      <c r="P1861" s="62" t="str">
        <f t="shared" si="296"/>
        <v>Nợ HP</v>
      </c>
      <c r="Q1861" s="58">
        <f t="shared" ref="Q1861:Q1924" si="300">Q1860+1</f>
        <v>1859</v>
      </c>
      <c r="R1861" s="228" t="str">
        <f t="shared" si="297"/>
        <v>Nợ HP</v>
      </c>
    </row>
    <row r="1862" spans="1:18" ht="24.75" customHeight="1">
      <c r="A1862" s="54">
        <f t="shared" si="298"/>
        <v>1860</v>
      </c>
      <c r="B1862" s="16" t="str">
        <f t="shared" si="291"/>
        <v>1828</v>
      </c>
      <c r="C1862" s="54">
        <f t="shared" si="299"/>
        <v>1828</v>
      </c>
      <c r="D1862" s="11"/>
      <c r="E1862" s="12"/>
      <c r="F1862" s="13"/>
      <c r="G1862" s="14"/>
      <c r="H1862" s="70"/>
      <c r="I1862" s="71"/>
      <c r="J1862" s="72"/>
      <c r="K1862" s="73" t="str">
        <f t="shared" si="292"/>
        <v/>
      </c>
      <c r="L1862" s="74">
        <f t="shared" si="294"/>
        <v>0</v>
      </c>
      <c r="M1862" s="79"/>
      <c r="N1862" s="59" t="str">
        <f t="shared" si="293"/>
        <v/>
      </c>
      <c r="O1862" s="190" t="str">
        <f t="shared" si="295"/>
        <v>Nợ HP</v>
      </c>
      <c r="P1862" s="62" t="str">
        <f t="shared" si="296"/>
        <v>Nợ HP</v>
      </c>
      <c r="Q1862" s="58">
        <f t="shared" si="300"/>
        <v>1860</v>
      </c>
      <c r="R1862" s="228" t="str">
        <f t="shared" si="297"/>
        <v>Nợ HP</v>
      </c>
    </row>
    <row r="1863" spans="1:18" ht="24.75" customHeight="1">
      <c r="A1863" s="54">
        <f t="shared" si="298"/>
        <v>1861</v>
      </c>
      <c r="B1863" s="16" t="str">
        <f t="shared" si="291"/>
        <v>1829</v>
      </c>
      <c r="C1863" s="54">
        <f t="shared" si="299"/>
        <v>1829</v>
      </c>
      <c r="D1863" s="11"/>
      <c r="E1863" s="12"/>
      <c r="F1863" s="13"/>
      <c r="G1863" s="14"/>
      <c r="H1863" s="70"/>
      <c r="I1863" s="71"/>
      <c r="J1863" s="72"/>
      <c r="K1863" s="73" t="str">
        <f t="shared" si="292"/>
        <v/>
      </c>
      <c r="L1863" s="74">
        <f t="shared" si="294"/>
        <v>0</v>
      </c>
      <c r="M1863" s="79"/>
      <c r="N1863" s="59" t="str">
        <f t="shared" si="293"/>
        <v/>
      </c>
      <c r="O1863" s="190" t="str">
        <f t="shared" si="295"/>
        <v>Nợ HP</v>
      </c>
      <c r="P1863" s="62" t="str">
        <f t="shared" si="296"/>
        <v>Nợ HP</v>
      </c>
      <c r="Q1863" s="58">
        <f t="shared" si="300"/>
        <v>1861</v>
      </c>
      <c r="R1863" s="228" t="str">
        <f t="shared" si="297"/>
        <v>Nợ HP</v>
      </c>
    </row>
    <row r="1864" spans="1:18" ht="24.75" customHeight="1">
      <c r="A1864" s="54">
        <f t="shared" si="298"/>
        <v>1862</v>
      </c>
      <c r="B1864" s="16" t="str">
        <f t="shared" si="291"/>
        <v>1830</v>
      </c>
      <c r="C1864" s="54">
        <f t="shared" si="299"/>
        <v>1830</v>
      </c>
      <c r="D1864" s="11"/>
      <c r="E1864" s="12"/>
      <c r="F1864" s="13"/>
      <c r="G1864" s="14"/>
      <c r="H1864" s="70"/>
      <c r="I1864" s="71"/>
      <c r="J1864" s="72"/>
      <c r="K1864" s="73" t="str">
        <f t="shared" si="292"/>
        <v/>
      </c>
      <c r="L1864" s="74">
        <f t="shared" si="294"/>
        <v>0</v>
      </c>
      <c r="M1864" s="79"/>
      <c r="N1864" s="59" t="str">
        <f t="shared" si="293"/>
        <v/>
      </c>
      <c r="O1864" s="190" t="str">
        <f t="shared" si="295"/>
        <v>Nợ HP</v>
      </c>
      <c r="P1864" s="62" t="str">
        <f t="shared" si="296"/>
        <v>Nợ HP</v>
      </c>
      <c r="Q1864" s="58">
        <f t="shared" si="300"/>
        <v>1862</v>
      </c>
      <c r="R1864" s="228" t="str">
        <f t="shared" si="297"/>
        <v>Nợ HP</v>
      </c>
    </row>
    <row r="1865" spans="1:18" ht="24.75" customHeight="1">
      <c r="A1865" s="54">
        <f t="shared" si="298"/>
        <v>1863</v>
      </c>
      <c r="B1865" s="16" t="str">
        <f t="shared" si="291"/>
        <v>1831</v>
      </c>
      <c r="C1865" s="54">
        <f t="shared" si="299"/>
        <v>1831</v>
      </c>
      <c r="D1865" s="11"/>
      <c r="E1865" s="12"/>
      <c r="F1865" s="13"/>
      <c r="G1865" s="14"/>
      <c r="H1865" s="70"/>
      <c r="I1865" s="71"/>
      <c r="J1865" s="72"/>
      <c r="K1865" s="73" t="str">
        <f t="shared" si="292"/>
        <v/>
      </c>
      <c r="L1865" s="74">
        <f t="shared" si="294"/>
        <v>0</v>
      </c>
      <c r="M1865" s="79"/>
      <c r="N1865" s="59" t="str">
        <f t="shared" si="293"/>
        <v/>
      </c>
      <c r="O1865" s="190" t="str">
        <f t="shared" si="295"/>
        <v>Nợ HP</v>
      </c>
      <c r="P1865" s="62" t="str">
        <f t="shared" si="296"/>
        <v>Nợ HP</v>
      </c>
      <c r="Q1865" s="58">
        <f t="shared" si="300"/>
        <v>1863</v>
      </c>
      <c r="R1865" s="228" t="str">
        <f t="shared" si="297"/>
        <v>Nợ HP</v>
      </c>
    </row>
    <row r="1866" spans="1:18" ht="24.75" customHeight="1">
      <c r="A1866" s="54">
        <f t="shared" si="298"/>
        <v>1864</v>
      </c>
      <c r="B1866" s="16" t="str">
        <f t="shared" ref="B1866:B1929" si="301">J1866&amp;TEXT(C1866,"00")</f>
        <v>1832</v>
      </c>
      <c r="C1866" s="54">
        <f t="shared" si="299"/>
        <v>1832</v>
      </c>
      <c r="D1866" s="11"/>
      <c r="E1866" s="12"/>
      <c r="F1866" s="13"/>
      <c r="G1866" s="14"/>
      <c r="H1866" s="70"/>
      <c r="I1866" s="71"/>
      <c r="J1866" s="72"/>
      <c r="K1866" s="73" t="str">
        <f t="shared" si="292"/>
        <v/>
      </c>
      <c r="L1866" s="74">
        <f t="shared" si="294"/>
        <v>0</v>
      </c>
      <c r="M1866" s="79"/>
      <c r="N1866" s="59" t="str">
        <f t="shared" si="293"/>
        <v/>
      </c>
      <c r="O1866" s="190" t="str">
        <f t="shared" si="295"/>
        <v>Nợ HP</v>
      </c>
      <c r="P1866" s="62" t="str">
        <f t="shared" si="296"/>
        <v>Nợ HP</v>
      </c>
      <c r="Q1866" s="58">
        <f t="shared" si="300"/>
        <v>1864</v>
      </c>
      <c r="R1866" s="228" t="str">
        <f t="shared" si="297"/>
        <v>Nợ HP</v>
      </c>
    </row>
    <row r="1867" spans="1:18" ht="24.75" customHeight="1">
      <c r="A1867" s="54">
        <f t="shared" si="298"/>
        <v>1865</v>
      </c>
      <c r="B1867" s="16" t="str">
        <f t="shared" si="301"/>
        <v>1833</v>
      </c>
      <c r="C1867" s="54">
        <f t="shared" si="299"/>
        <v>1833</v>
      </c>
      <c r="D1867" s="11"/>
      <c r="E1867" s="12"/>
      <c r="F1867" s="13"/>
      <c r="G1867" s="14"/>
      <c r="H1867" s="70"/>
      <c r="I1867" s="71"/>
      <c r="J1867" s="72"/>
      <c r="K1867" s="73" t="str">
        <f t="shared" si="292"/>
        <v/>
      </c>
      <c r="L1867" s="74">
        <f t="shared" si="294"/>
        <v>0</v>
      </c>
      <c r="M1867" s="79"/>
      <c r="N1867" s="59" t="str">
        <f t="shared" si="293"/>
        <v/>
      </c>
      <c r="O1867" s="190" t="str">
        <f t="shared" si="295"/>
        <v>Nợ HP</v>
      </c>
      <c r="P1867" s="62" t="str">
        <f t="shared" si="296"/>
        <v>Nợ HP</v>
      </c>
      <c r="Q1867" s="58">
        <f t="shared" si="300"/>
        <v>1865</v>
      </c>
      <c r="R1867" s="228" t="str">
        <f t="shared" si="297"/>
        <v>Nợ HP</v>
      </c>
    </row>
    <row r="1868" spans="1:18" ht="24.75" customHeight="1">
      <c r="A1868" s="54">
        <f t="shared" si="298"/>
        <v>1866</v>
      </c>
      <c r="B1868" s="16" t="str">
        <f t="shared" si="301"/>
        <v>1834</v>
      </c>
      <c r="C1868" s="54">
        <f t="shared" si="299"/>
        <v>1834</v>
      </c>
      <c r="D1868" s="11"/>
      <c r="E1868" s="12"/>
      <c r="F1868" s="13"/>
      <c r="G1868" s="14"/>
      <c r="H1868" s="70"/>
      <c r="I1868" s="71"/>
      <c r="J1868" s="72"/>
      <c r="K1868" s="73" t="str">
        <f t="shared" si="292"/>
        <v/>
      </c>
      <c r="L1868" s="74">
        <f t="shared" si="294"/>
        <v>0</v>
      </c>
      <c r="M1868" s="79"/>
      <c r="N1868" s="59" t="str">
        <f t="shared" si="293"/>
        <v/>
      </c>
      <c r="O1868" s="190" t="str">
        <f t="shared" si="295"/>
        <v>Nợ HP</v>
      </c>
      <c r="P1868" s="62" t="str">
        <f t="shared" si="296"/>
        <v>Nợ HP</v>
      </c>
      <c r="Q1868" s="58">
        <f t="shared" si="300"/>
        <v>1866</v>
      </c>
      <c r="R1868" s="228" t="str">
        <f t="shared" si="297"/>
        <v>Nợ HP</v>
      </c>
    </row>
    <row r="1869" spans="1:18" ht="24.75" customHeight="1">
      <c r="A1869" s="54">
        <f t="shared" si="298"/>
        <v>1867</v>
      </c>
      <c r="B1869" s="16" t="str">
        <f t="shared" si="301"/>
        <v>1835</v>
      </c>
      <c r="C1869" s="54">
        <f t="shared" si="299"/>
        <v>1835</v>
      </c>
      <c r="D1869" s="11"/>
      <c r="E1869" s="12"/>
      <c r="F1869" s="13"/>
      <c r="G1869" s="14"/>
      <c r="H1869" s="70"/>
      <c r="I1869" s="71"/>
      <c r="J1869" s="72"/>
      <c r="K1869" s="73" t="str">
        <f t="shared" si="292"/>
        <v/>
      </c>
      <c r="L1869" s="74">
        <f t="shared" si="294"/>
        <v>0</v>
      </c>
      <c r="M1869" s="79"/>
      <c r="N1869" s="59" t="str">
        <f t="shared" si="293"/>
        <v/>
      </c>
      <c r="O1869" s="190" t="str">
        <f t="shared" si="295"/>
        <v>Nợ HP</v>
      </c>
      <c r="P1869" s="62" t="str">
        <f t="shared" si="296"/>
        <v>Nợ HP</v>
      </c>
      <c r="Q1869" s="58">
        <f t="shared" si="300"/>
        <v>1867</v>
      </c>
      <c r="R1869" s="228" t="str">
        <f t="shared" si="297"/>
        <v>Nợ HP</v>
      </c>
    </row>
    <row r="1870" spans="1:18" ht="24.75" customHeight="1">
      <c r="A1870" s="54">
        <f t="shared" si="298"/>
        <v>1868</v>
      </c>
      <c r="B1870" s="16" t="str">
        <f t="shared" si="301"/>
        <v>1836</v>
      </c>
      <c r="C1870" s="54">
        <f t="shared" si="299"/>
        <v>1836</v>
      </c>
      <c r="D1870" s="11"/>
      <c r="E1870" s="12"/>
      <c r="F1870" s="13"/>
      <c r="G1870" s="14"/>
      <c r="H1870" s="70"/>
      <c r="I1870" s="71"/>
      <c r="J1870" s="72"/>
      <c r="K1870" s="73" t="str">
        <f t="shared" si="292"/>
        <v/>
      </c>
      <c r="L1870" s="74">
        <f t="shared" si="294"/>
        <v>0</v>
      </c>
      <c r="M1870" s="79"/>
      <c r="N1870" s="59" t="str">
        <f t="shared" si="293"/>
        <v/>
      </c>
      <c r="O1870" s="190" t="str">
        <f t="shared" si="295"/>
        <v>Nợ HP</v>
      </c>
      <c r="P1870" s="62" t="str">
        <f t="shared" si="296"/>
        <v>Nợ HP</v>
      </c>
      <c r="Q1870" s="58">
        <f t="shared" si="300"/>
        <v>1868</v>
      </c>
      <c r="R1870" s="228" t="str">
        <f t="shared" si="297"/>
        <v>Nợ HP</v>
      </c>
    </row>
    <row r="1871" spans="1:18" ht="24.75" customHeight="1">
      <c r="A1871" s="54">
        <f t="shared" si="298"/>
        <v>1869</v>
      </c>
      <c r="B1871" s="16" t="str">
        <f t="shared" si="301"/>
        <v>1837</v>
      </c>
      <c r="C1871" s="54">
        <f t="shared" si="299"/>
        <v>1837</v>
      </c>
      <c r="D1871" s="11"/>
      <c r="E1871" s="12"/>
      <c r="F1871" s="13"/>
      <c r="G1871" s="14"/>
      <c r="H1871" s="70"/>
      <c r="I1871" s="71"/>
      <c r="J1871" s="72"/>
      <c r="K1871" s="73" t="str">
        <f t="shared" si="292"/>
        <v/>
      </c>
      <c r="L1871" s="74">
        <f t="shared" si="294"/>
        <v>0</v>
      </c>
      <c r="M1871" s="79"/>
      <c r="N1871" s="59" t="str">
        <f t="shared" si="293"/>
        <v/>
      </c>
      <c r="O1871" s="190" t="str">
        <f t="shared" si="295"/>
        <v>Nợ HP</v>
      </c>
      <c r="P1871" s="62" t="str">
        <f t="shared" si="296"/>
        <v>Nợ HP</v>
      </c>
      <c r="Q1871" s="58">
        <f t="shared" si="300"/>
        <v>1869</v>
      </c>
      <c r="R1871" s="228" t="str">
        <f t="shared" si="297"/>
        <v>Nợ HP</v>
      </c>
    </row>
    <row r="1872" spans="1:18" ht="24.75" customHeight="1">
      <c r="A1872" s="54">
        <f t="shared" si="298"/>
        <v>1870</v>
      </c>
      <c r="B1872" s="16" t="str">
        <f t="shared" si="301"/>
        <v>1838</v>
      </c>
      <c r="C1872" s="54">
        <f t="shared" si="299"/>
        <v>1838</v>
      </c>
      <c r="D1872" s="11"/>
      <c r="E1872" s="12"/>
      <c r="F1872" s="13"/>
      <c r="G1872" s="14"/>
      <c r="H1872" s="70"/>
      <c r="I1872" s="71"/>
      <c r="J1872" s="72"/>
      <c r="K1872" s="73" t="str">
        <f t="shared" si="292"/>
        <v/>
      </c>
      <c r="L1872" s="74">
        <f t="shared" si="294"/>
        <v>0</v>
      </c>
      <c r="M1872" s="79"/>
      <c r="N1872" s="59" t="str">
        <f t="shared" si="293"/>
        <v/>
      </c>
      <c r="O1872" s="190" t="str">
        <f t="shared" si="295"/>
        <v>Nợ HP</v>
      </c>
      <c r="P1872" s="62" t="str">
        <f t="shared" si="296"/>
        <v>Nợ HP</v>
      </c>
      <c r="Q1872" s="58">
        <f t="shared" si="300"/>
        <v>1870</v>
      </c>
      <c r="R1872" s="228" t="str">
        <f t="shared" si="297"/>
        <v>Nợ HP</v>
      </c>
    </row>
    <row r="1873" spans="1:18" ht="24.75" customHeight="1">
      <c r="A1873" s="54">
        <f t="shared" si="298"/>
        <v>1871</v>
      </c>
      <c r="B1873" s="16" t="str">
        <f t="shared" si="301"/>
        <v>1839</v>
      </c>
      <c r="C1873" s="54">
        <f t="shared" si="299"/>
        <v>1839</v>
      </c>
      <c r="D1873" s="11"/>
      <c r="E1873" s="12"/>
      <c r="F1873" s="13"/>
      <c r="G1873" s="14"/>
      <c r="H1873" s="70"/>
      <c r="I1873" s="71"/>
      <c r="J1873" s="72"/>
      <c r="K1873" s="73" t="str">
        <f t="shared" si="292"/>
        <v/>
      </c>
      <c r="L1873" s="74">
        <f t="shared" si="294"/>
        <v>0</v>
      </c>
      <c r="M1873" s="79"/>
      <c r="N1873" s="59" t="str">
        <f t="shared" si="293"/>
        <v/>
      </c>
      <c r="O1873" s="190" t="str">
        <f t="shared" si="295"/>
        <v>Nợ HP</v>
      </c>
      <c r="P1873" s="62" t="str">
        <f t="shared" si="296"/>
        <v>Nợ HP</v>
      </c>
      <c r="Q1873" s="58">
        <f t="shared" si="300"/>
        <v>1871</v>
      </c>
      <c r="R1873" s="228" t="str">
        <f t="shared" si="297"/>
        <v>Nợ HP</v>
      </c>
    </row>
    <row r="1874" spans="1:18" ht="24.75" customHeight="1">
      <c r="A1874" s="54">
        <f t="shared" si="298"/>
        <v>1872</v>
      </c>
      <c r="B1874" s="16" t="str">
        <f t="shared" si="301"/>
        <v>1840</v>
      </c>
      <c r="C1874" s="54">
        <f t="shared" si="299"/>
        <v>1840</v>
      </c>
      <c r="D1874" s="11"/>
      <c r="E1874" s="12"/>
      <c r="F1874" s="13"/>
      <c r="G1874" s="14"/>
      <c r="H1874" s="70"/>
      <c r="I1874" s="71"/>
      <c r="J1874" s="72"/>
      <c r="K1874" s="73" t="str">
        <f t="shared" si="292"/>
        <v/>
      </c>
      <c r="L1874" s="74">
        <f t="shared" si="294"/>
        <v>0</v>
      </c>
      <c r="M1874" s="79"/>
      <c r="N1874" s="59" t="str">
        <f t="shared" si="293"/>
        <v/>
      </c>
      <c r="O1874" s="190" t="str">
        <f t="shared" si="295"/>
        <v>Nợ HP</v>
      </c>
      <c r="P1874" s="62" t="str">
        <f t="shared" si="296"/>
        <v>Nợ HP</v>
      </c>
      <c r="Q1874" s="58">
        <f t="shared" si="300"/>
        <v>1872</v>
      </c>
      <c r="R1874" s="228" t="str">
        <f t="shared" si="297"/>
        <v>Nợ HP</v>
      </c>
    </row>
    <row r="1875" spans="1:18" ht="24.75" customHeight="1">
      <c r="A1875" s="54">
        <f t="shared" si="298"/>
        <v>1873</v>
      </c>
      <c r="B1875" s="16" t="str">
        <f t="shared" si="301"/>
        <v>1841</v>
      </c>
      <c r="C1875" s="54">
        <f t="shared" si="299"/>
        <v>1841</v>
      </c>
      <c r="D1875" s="11"/>
      <c r="E1875" s="12"/>
      <c r="F1875" s="13"/>
      <c r="G1875" s="14"/>
      <c r="H1875" s="70"/>
      <c r="I1875" s="71"/>
      <c r="J1875" s="72"/>
      <c r="K1875" s="73" t="str">
        <f t="shared" si="292"/>
        <v/>
      </c>
      <c r="L1875" s="74">
        <f t="shared" si="294"/>
        <v>0</v>
      </c>
      <c r="M1875" s="79"/>
      <c r="N1875" s="59" t="str">
        <f t="shared" si="293"/>
        <v/>
      </c>
      <c r="O1875" s="190" t="str">
        <f t="shared" si="295"/>
        <v>Nợ HP</v>
      </c>
      <c r="P1875" s="62" t="str">
        <f t="shared" si="296"/>
        <v>Nợ HP</v>
      </c>
      <c r="Q1875" s="58">
        <f t="shared" si="300"/>
        <v>1873</v>
      </c>
      <c r="R1875" s="228" t="str">
        <f t="shared" si="297"/>
        <v>Nợ HP</v>
      </c>
    </row>
    <row r="1876" spans="1:18" ht="24.75" customHeight="1">
      <c r="A1876" s="54">
        <f t="shared" si="298"/>
        <v>1874</v>
      </c>
      <c r="B1876" s="16" t="str">
        <f t="shared" si="301"/>
        <v>1842</v>
      </c>
      <c r="C1876" s="54">
        <f t="shared" si="299"/>
        <v>1842</v>
      </c>
      <c r="D1876" s="11"/>
      <c r="E1876" s="12"/>
      <c r="F1876" s="13"/>
      <c r="G1876" s="14"/>
      <c r="H1876" s="70"/>
      <c r="I1876" s="71"/>
      <c r="J1876" s="72"/>
      <c r="K1876" s="73" t="str">
        <f t="shared" si="292"/>
        <v/>
      </c>
      <c r="L1876" s="74">
        <f t="shared" si="294"/>
        <v>0</v>
      </c>
      <c r="M1876" s="79"/>
      <c r="N1876" s="59" t="str">
        <f t="shared" si="293"/>
        <v/>
      </c>
      <c r="O1876" s="190" t="str">
        <f t="shared" si="295"/>
        <v>Nợ HP</v>
      </c>
      <c r="P1876" s="62" t="str">
        <f t="shared" si="296"/>
        <v>Nợ HP</v>
      </c>
      <c r="Q1876" s="58">
        <f t="shared" si="300"/>
        <v>1874</v>
      </c>
      <c r="R1876" s="228" t="str">
        <f t="shared" si="297"/>
        <v>Nợ HP</v>
      </c>
    </row>
    <row r="1877" spans="1:18" ht="24.75" customHeight="1">
      <c r="A1877" s="54">
        <f t="shared" si="298"/>
        <v>1875</v>
      </c>
      <c r="B1877" s="16" t="str">
        <f t="shared" si="301"/>
        <v>1843</v>
      </c>
      <c r="C1877" s="54">
        <f t="shared" si="299"/>
        <v>1843</v>
      </c>
      <c r="D1877" s="11"/>
      <c r="E1877" s="12"/>
      <c r="F1877" s="13"/>
      <c r="G1877" s="14"/>
      <c r="H1877" s="70"/>
      <c r="I1877" s="71"/>
      <c r="J1877" s="72"/>
      <c r="K1877" s="73" t="str">
        <f t="shared" si="292"/>
        <v/>
      </c>
      <c r="L1877" s="74">
        <f t="shared" si="294"/>
        <v>0</v>
      </c>
      <c r="M1877" s="79"/>
      <c r="N1877" s="59" t="str">
        <f t="shared" si="293"/>
        <v/>
      </c>
      <c r="O1877" s="190" t="str">
        <f t="shared" si="295"/>
        <v>Nợ HP</v>
      </c>
      <c r="P1877" s="62" t="str">
        <f t="shared" si="296"/>
        <v>Nợ HP</v>
      </c>
      <c r="Q1877" s="58">
        <f t="shared" si="300"/>
        <v>1875</v>
      </c>
      <c r="R1877" s="228" t="str">
        <f t="shared" si="297"/>
        <v>Nợ HP</v>
      </c>
    </row>
    <row r="1878" spans="1:18" ht="24.75" customHeight="1">
      <c r="A1878" s="54">
        <f t="shared" si="298"/>
        <v>1876</v>
      </c>
      <c r="B1878" s="16" t="str">
        <f t="shared" si="301"/>
        <v>1844</v>
      </c>
      <c r="C1878" s="54">
        <f t="shared" si="299"/>
        <v>1844</v>
      </c>
      <c r="D1878" s="11"/>
      <c r="E1878" s="12"/>
      <c r="F1878" s="13"/>
      <c r="G1878" s="14"/>
      <c r="H1878" s="70"/>
      <c r="I1878" s="71"/>
      <c r="J1878" s="72"/>
      <c r="K1878" s="73" t="str">
        <f t="shared" si="292"/>
        <v/>
      </c>
      <c r="L1878" s="74">
        <f t="shared" si="294"/>
        <v>0</v>
      </c>
      <c r="M1878" s="79"/>
      <c r="N1878" s="59" t="str">
        <f t="shared" si="293"/>
        <v/>
      </c>
      <c r="O1878" s="190" t="str">
        <f t="shared" si="295"/>
        <v>Nợ HP</v>
      </c>
      <c r="P1878" s="62" t="str">
        <f t="shared" si="296"/>
        <v>Nợ HP</v>
      </c>
      <c r="Q1878" s="58">
        <f t="shared" si="300"/>
        <v>1876</v>
      </c>
      <c r="R1878" s="228" t="str">
        <f t="shared" si="297"/>
        <v>Nợ HP</v>
      </c>
    </row>
    <row r="1879" spans="1:18" ht="24.75" customHeight="1">
      <c r="A1879" s="54">
        <f t="shared" si="298"/>
        <v>1877</v>
      </c>
      <c r="B1879" s="16" t="str">
        <f t="shared" si="301"/>
        <v>1845</v>
      </c>
      <c r="C1879" s="54">
        <f t="shared" si="299"/>
        <v>1845</v>
      </c>
      <c r="D1879" s="11"/>
      <c r="E1879" s="12"/>
      <c r="F1879" s="13"/>
      <c r="G1879" s="14"/>
      <c r="H1879" s="70"/>
      <c r="I1879" s="71"/>
      <c r="J1879" s="72"/>
      <c r="K1879" s="73" t="str">
        <f t="shared" si="292"/>
        <v/>
      </c>
      <c r="L1879" s="74">
        <f t="shared" si="294"/>
        <v>0</v>
      </c>
      <c r="M1879" s="79"/>
      <c r="N1879" s="59" t="str">
        <f t="shared" si="293"/>
        <v/>
      </c>
      <c r="O1879" s="190" t="str">
        <f t="shared" si="295"/>
        <v>Nợ HP</v>
      </c>
      <c r="P1879" s="62" t="str">
        <f t="shared" si="296"/>
        <v>Nợ HP</v>
      </c>
      <c r="Q1879" s="58">
        <f t="shared" si="300"/>
        <v>1877</v>
      </c>
      <c r="R1879" s="228" t="str">
        <f t="shared" si="297"/>
        <v>Nợ HP</v>
      </c>
    </row>
    <row r="1880" spans="1:18" ht="24.75" customHeight="1">
      <c r="A1880" s="54">
        <f t="shared" si="298"/>
        <v>1878</v>
      </c>
      <c r="B1880" s="16" t="str">
        <f t="shared" si="301"/>
        <v>1846</v>
      </c>
      <c r="C1880" s="54">
        <f t="shared" si="299"/>
        <v>1846</v>
      </c>
      <c r="D1880" s="11"/>
      <c r="E1880" s="12"/>
      <c r="F1880" s="13"/>
      <c r="G1880" s="14"/>
      <c r="H1880" s="70"/>
      <c r="I1880" s="71"/>
      <c r="J1880" s="72"/>
      <c r="K1880" s="73" t="str">
        <f t="shared" si="292"/>
        <v/>
      </c>
      <c r="L1880" s="74">
        <f t="shared" si="294"/>
        <v>0</v>
      </c>
      <c r="M1880" s="79"/>
      <c r="N1880" s="59" t="str">
        <f t="shared" si="293"/>
        <v/>
      </c>
      <c r="O1880" s="190" t="str">
        <f t="shared" si="295"/>
        <v>Nợ HP</v>
      </c>
      <c r="P1880" s="62" t="str">
        <f t="shared" si="296"/>
        <v>Nợ HP</v>
      </c>
      <c r="Q1880" s="58">
        <f t="shared" si="300"/>
        <v>1878</v>
      </c>
      <c r="R1880" s="228" t="str">
        <f t="shared" si="297"/>
        <v>Nợ HP</v>
      </c>
    </row>
    <row r="1881" spans="1:18" ht="24.75" customHeight="1">
      <c r="A1881" s="54">
        <f t="shared" si="298"/>
        <v>1879</v>
      </c>
      <c r="B1881" s="16" t="str">
        <f t="shared" si="301"/>
        <v>1847</v>
      </c>
      <c r="C1881" s="54">
        <f t="shared" si="299"/>
        <v>1847</v>
      </c>
      <c r="D1881" s="11"/>
      <c r="E1881" s="12"/>
      <c r="F1881" s="13"/>
      <c r="G1881" s="14"/>
      <c r="H1881" s="70"/>
      <c r="I1881" s="71"/>
      <c r="J1881" s="72"/>
      <c r="K1881" s="73" t="str">
        <f t="shared" ref="K1881:K1944" si="302">I1881&amp;J1881</f>
        <v/>
      </c>
      <c r="L1881" s="74">
        <f t="shared" si="294"/>
        <v>0</v>
      </c>
      <c r="M1881" s="79"/>
      <c r="N1881" s="59" t="str">
        <f t="shared" ref="N1881:N1944" si="303">IF(M1881&lt;&gt;0,"Học Ghép","")</f>
        <v/>
      </c>
      <c r="O1881" s="190" t="str">
        <f t="shared" si="295"/>
        <v>Nợ HP</v>
      </c>
      <c r="P1881" s="62" t="str">
        <f t="shared" si="296"/>
        <v>Nợ HP</v>
      </c>
      <c r="Q1881" s="58">
        <f t="shared" si="300"/>
        <v>1879</v>
      </c>
      <c r="R1881" s="228" t="str">
        <f t="shared" si="297"/>
        <v>Nợ HP</v>
      </c>
    </row>
    <row r="1882" spans="1:18" ht="24.75" customHeight="1">
      <c r="A1882" s="54">
        <f t="shared" si="298"/>
        <v>1880</v>
      </c>
      <c r="B1882" s="16" t="str">
        <f t="shared" si="301"/>
        <v>1848</v>
      </c>
      <c r="C1882" s="54">
        <f t="shared" si="299"/>
        <v>1848</v>
      </c>
      <c r="D1882" s="11"/>
      <c r="E1882" s="12"/>
      <c r="F1882" s="13"/>
      <c r="G1882" s="14"/>
      <c r="H1882" s="70"/>
      <c r="I1882" s="71"/>
      <c r="J1882" s="72"/>
      <c r="K1882" s="73" t="str">
        <f t="shared" si="302"/>
        <v/>
      </c>
      <c r="L1882" s="74">
        <f t="shared" si="294"/>
        <v>0</v>
      </c>
      <c r="M1882" s="79"/>
      <c r="N1882" s="59" t="str">
        <f t="shared" si="303"/>
        <v/>
      </c>
      <c r="O1882" s="190" t="str">
        <f t="shared" si="295"/>
        <v>Nợ HP</v>
      </c>
      <c r="P1882" s="62" t="str">
        <f t="shared" si="296"/>
        <v>Nợ HP</v>
      </c>
      <c r="Q1882" s="58">
        <f t="shared" si="300"/>
        <v>1880</v>
      </c>
      <c r="R1882" s="228" t="str">
        <f t="shared" si="297"/>
        <v>Nợ HP</v>
      </c>
    </row>
    <row r="1883" spans="1:18" ht="24.75" customHeight="1">
      <c r="A1883" s="54">
        <f t="shared" si="298"/>
        <v>1881</v>
      </c>
      <c r="B1883" s="16" t="str">
        <f t="shared" si="301"/>
        <v>1849</v>
      </c>
      <c r="C1883" s="54">
        <f t="shared" si="299"/>
        <v>1849</v>
      </c>
      <c r="D1883" s="11"/>
      <c r="E1883" s="12"/>
      <c r="F1883" s="13"/>
      <c r="G1883" s="14"/>
      <c r="H1883" s="70"/>
      <c r="I1883" s="71"/>
      <c r="J1883" s="72"/>
      <c r="K1883" s="73" t="str">
        <f t="shared" si="302"/>
        <v/>
      </c>
      <c r="L1883" s="74">
        <f t="shared" si="294"/>
        <v>0</v>
      </c>
      <c r="M1883" s="79"/>
      <c r="N1883" s="59" t="str">
        <f t="shared" si="303"/>
        <v/>
      </c>
      <c r="O1883" s="190" t="str">
        <f t="shared" si="295"/>
        <v>Nợ HP</v>
      </c>
      <c r="P1883" s="62" t="str">
        <f t="shared" si="296"/>
        <v>Nợ HP</v>
      </c>
      <c r="Q1883" s="58">
        <f t="shared" si="300"/>
        <v>1881</v>
      </c>
      <c r="R1883" s="228" t="str">
        <f t="shared" si="297"/>
        <v>Nợ HP</v>
      </c>
    </row>
    <row r="1884" spans="1:18" ht="24.75" customHeight="1">
      <c r="A1884" s="54">
        <f t="shared" si="298"/>
        <v>1882</v>
      </c>
      <c r="B1884" s="16" t="str">
        <f t="shared" si="301"/>
        <v>1850</v>
      </c>
      <c r="C1884" s="54">
        <f t="shared" si="299"/>
        <v>1850</v>
      </c>
      <c r="D1884" s="11"/>
      <c r="E1884" s="12"/>
      <c r="F1884" s="13"/>
      <c r="G1884" s="14"/>
      <c r="H1884" s="70"/>
      <c r="I1884" s="71"/>
      <c r="J1884" s="72"/>
      <c r="K1884" s="73" t="str">
        <f t="shared" si="302"/>
        <v/>
      </c>
      <c r="L1884" s="74">
        <f t="shared" si="294"/>
        <v>0</v>
      </c>
      <c r="M1884" s="79"/>
      <c r="N1884" s="59" t="str">
        <f t="shared" si="303"/>
        <v/>
      </c>
      <c r="O1884" s="190" t="str">
        <f t="shared" si="295"/>
        <v>Nợ HP</v>
      </c>
      <c r="P1884" s="62" t="str">
        <f t="shared" si="296"/>
        <v>Nợ HP</v>
      </c>
      <c r="Q1884" s="58">
        <f t="shared" si="300"/>
        <v>1882</v>
      </c>
      <c r="R1884" s="228" t="str">
        <f t="shared" si="297"/>
        <v>Nợ HP</v>
      </c>
    </row>
    <row r="1885" spans="1:18" ht="24.75" customHeight="1">
      <c r="A1885" s="54">
        <f t="shared" si="298"/>
        <v>1883</v>
      </c>
      <c r="B1885" s="16" t="str">
        <f t="shared" si="301"/>
        <v>1851</v>
      </c>
      <c r="C1885" s="54">
        <f t="shared" si="299"/>
        <v>1851</v>
      </c>
      <c r="D1885" s="11"/>
      <c r="E1885" s="12"/>
      <c r="F1885" s="13"/>
      <c r="G1885" s="14"/>
      <c r="H1885" s="70"/>
      <c r="I1885" s="71"/>
      <c r="J1885" s="72"/>
      <c r="K1885" s="73" t="str">
        <f t="shared" si="302"/>
        <v/>
      </c>
      <c r="L1885" s="74">
        <f t="shared" si="294"/>
        <v>0</v>
      </c>
      <c r="M1885" s="79"/>
      <c r="N1885" s="59" t="str">
        <f t="shared" si="303"/>
        <v/>
      </c>
      <c r="O1885" s="190" t="str">
        <f t="shared" si="295"/>
        <v>Nợ HP</v>
      </c>
      <c r="P1885" s="62" t="str">
        <f t="shared" si="296"/>
        <v>Nợ HP</v>
      </c>
      <c r="Q1885" s="58">
        <f t="shared" si="300"/>
        <v>1883</v>
      </c>
      <c r="R1885" s="228" t="str">
        <f t="shared" si="297"/>
        <v>Nợ HP</v>
      </c>
    </row>
    <row r="1886" spans="1:18" ht="24.75" customHeight="1">
      <c r="A1886" s="54">
        <f t="shared" si="298"/>
        <v>1884</v>
      </c>
      <c r="B1886" s="16" t="str">
        <f t="shared" si="301"/>
        <v>1852</v>
      </c>
      <c r="C1886" s="54">
        <f t="shared" si="299"/>
        <v>1852</v>
      </c>
      <c r="D1886" s="11"/>
      <c r="E1886" s="12"/>
      <c r="F1886" s="13"/>
      <c r="G1886" s="14"/>
      <c r="H1886" s="70"/>
      <c r="I1886" s="71"/>
      <c r="J1886" s="72"/>
      <c r="K1886" s="73" t="str">
        <f t="shared" si="302"/>
        <v/>
      </c>
      <c r="L1886" s="74">
        <f t="shared" si="294"/>
        <v>0</v>
      </c>
      <c r="M1886" s="79"/>
      <c r="N1886" s="59" t="str">
        <f t="shared" si="303"/>
        <v/>
      </c>
      <c r="O1886" s="190" t="str">
        <f t="shared" si="295"/>
        <v>Nợ HP</v>
      </c>
      <c r="P1886" s="62" t="str">
        <f t="shared" si="296"/>
        <v>Nợ HP</v>
      </c>
      <c r="Q1886" s="58">
        <f t="shared" si="300"/>
        <v>1884</v>
      </c>
      <c r="R1886" s="228" t="str">
        <f t="shared" si="297"/>
        <v>Nợ HP</v>
      </c>
    </row>
    <row r="1887" spans="1:18" ht="24.75" customHeight="1">
      <c r="A1887" s="54">
        <f t="shared" si="298"/>
        <v>1885</v>
      </c>
      <c r="B1887" s="16" t="str">
        <f t="shared" si="301"/>
        <v>1853</v>
      </c>
      <c r="C1887" s="54">
        <f t="shared" si="299"/>
        <v>1853</v>
      </c>
      <c r="D1887" s="11"/>
      <c r="E1887" s="12"/>
      <c r="F1887" s="13"/>
      <c r="G1887" s="14"/>
      <c r="H1887" s="70"/>
      <c r="I1887" s="71"/>
      <c r="J1887" s="72"/>
      <c r="K1887" s="73" t="str">
        <f t="shared" si="302"/>
        <v/>
      </c>
      <c r="L1887" s="74">
        <f t="shared" si="294"/>
        <v>0</v>
      </c>
      <c r="M1887" s="79"/>
      <c r="N1887" s="59" t="str">
        <f t="shared" si="303"/>
        <v/>
      </c>
      <c r="O1887" s="190" t="str">
        <f t="shared" si="295"/>
        <v>Nợ HP</v>
      </c>
      <c r="P1887" s="62" t="str">
        <f t="shared" si="296"/>
        <v>Nợ HP</v>
      </c>
      <c r="Q1887" s="58">
        <f t="shared" si="300"/>
        <v>1885</v>
      </c>
      <c r="R1887" s="228" t="str">
        <f t="shared" si="297"/>
        <v>Nợ HP</v>
      </c>
    </row>
    <row r="1888" spans="1:18" ht="24.75" customHeight="1">
      <c r="A1888" s="54">
        <f t="shared" si="298"/>
        <v>1886</v>
      </c>
      <c r="B1888" s="16" t="str">
        <f t="shared" si="301"/>
        <v>1854</v>
      </c>
      <c r="C1888" s="54">
        <f t="shared" si="299"/>
        <v>1854</v>
      </c>
      <c r="D1888" s="11"/>
      <c r="E1888" s="12"/>
      <c r="F1888" s="13"/>
      <c r="G1888" s="14"/>
      <c r="H1888" s="70"/>
      <c r="I1888" s="71"/>
      <c r="J1888" s="72"/>
      <c r="K1888" s="73" t="str">
        <f t="shared" si="302"/>
        <v/>
      </c>
      <c r="L1888" s="74">
        <f t="shared" si="294"/>
        <v>0</v>
      </c>
      <c r="M1888" s="79"/>
      <c r="N1888" s="59" t="str">
        <f t="shared" si="303"/>
        <v/>
      </c>
      <c r="O1888" s="190" t="str">
        <f t="shared" si="295"/>
        <v>Nợ HP</v>
      </c>
      <c r="P1888" s="62" t="str">
        <f t="shared" si="296"/>
        <v>Nợ HP</v>
      </c>
      <c r="Q1888" s="58">
        <f t="shared" si="300"/>
        <v>1886</v>
      </c>
      <c r="R1888" s="228" t="str">
        <f t="shared" si="297"/>
        <v>Nợ HP</v>
      </c>
    </row>
    <row r="1889" spans="1:18" ht="24.75" customHeight="1">
      <c r="A1889" s="54">
        <f t="shared" si="298"/>
        <v>1887</v>
      </c>
      <c r="B1889" s="16" t="str">
        <f t="shared" si="301"/>
        <v>1855</v>
      </c>
      <c r="C1889" s="54">
        <f t="shared" si="299"/>
        <v>1855</v>
      </c>
      <c r="D1889" s="11"/>
      <c r="E1889" s="12"/>
      <c r="F1889" s="13"/>
      <c r="G1889" s="14"/>
      <c r="H1889" s="70"/>
      <c r="I1889" s="71"/>
      <c r="J1889" s="72"/>
      <c r="K1889" s="73" t="str">
        <f t="shared" si="302"/>
        <v/>
      </c>
      <c r="L1889" s="74">
        <f t="shared" si="294"/>
        <v>0</v>
      </c>
      <c r="M1889" s="79"/>
      <c r="N1889" s="59" t="str">
        <f t="shared" si="303"/>
        <v/>
      </c>
      <c r="O1889" s="190" t="str">
        <f t="shared" si="295"/>
        <v>Nợ HP</v>
      </c>
      <c r="P1889" s="62" t="str">
        <f t="shared" si="296"/>
        <v>Nợ HP</v>
      </c>
      <c r="Q1889" s="58">
        <f t="shared" si="300"/>
        <v>1887</v>
      </c>
      <c r="R1889" s="228" t="str">
        <f t="shared" si="297"/>
        <v>Nợ HP</v>
      </c>
    </row>
    <row r="1890" spans="1:18" ht="24.75" customHeight="1">
      <c r="A1890" s="54">
        <f t="shared" si="298"/>
        <v>1888</v>
      </c>
      <c r="B1890" s="16" t="str">
        <f t="shared" si="301"/>
        <v>1856</v>
      </c>
      <c r="C1890" s="54">
        <f t="shared" si="299"/>
        <v>1856</v>
      </c>
      <c r="D1890" s="11"/>
      <c r="E1890" s="12"/>
      <c r="F1890" s="13"/>
      <c r="G1890" s="14"/>
      <c r="H1890" s="70"/>
      <c r="I1890" s="71"/>
      <c r="J1890" s="72"/>
      <c r="K1890" s="73" t="str">
        <f t="shared" si="302"/>
        <v/>
      </c>
      <c r="L1890" s="74">
        <f t="shared" si="294"/>
        <v>0</v>
      </c>
      <c r="M1890" s="79"/>
      <c r="N1890" s="59" t="str">
        <f t="shared" si="303"/>
        <v/>
      </c>
      <c r="O1890" s="190" t="str">
        <f t="shared" si="295"/>
        <v>Nợ HP</v>
      </c>
      <c r="P1890" s="62" t="str">
        <f t="shared" si="296"/>
        <v>Nợ HP</v>
      </c>
      <c r="Q1890" s="58">
        <f t="shared" si="300"/>
        <v>1888</v>
      </c>
      <c r="R1890" s="228" t="str">
        <f t="shared" si="297"/>
        <v>Nợ HP</v>
      </c>
    </row>
    <row r="1891" spans="1:18" ht="24.75" customHeight="1">
      <c r="A1891" s="54">
        <f t="shared" si="298"/>
        <v>1889</v>
      </c>
      <c r="B1891" s="16" t="str">
        <f t="shared" si="301"/>
        <v>1857</v>
      </c>
      <c r="C1891" s="54">
        <f t="shared" si="299"/>
        <v>1857</v>
      </c>
      <c r="D1891" s="11"/>
      <c r="E1891" s="12"/>
      <c r="F1891" s="13"/>
      <c r="G1891" s="14"/>
      <c r="H1891" s="70"/>
      <c r="I1891" s="71"/>
      <c r="J1891" s="72"/>
      <c r="K1891" s="73" t="str">
        <f t="shared" si="302"/>
        <v/>
      </c>
      <c r="L1891" s="74">
        <f t="shared" si="294"/>
        <v>0</v>
      </c>
      <c r="M1891" s="79"/>
      <c r="N1891" s="59" t="str">
        <f t="shared" si="303"/>
        <v/>
      </c>
      <c r="O1891" s="190" t="str">
        <f t="shared" si="295"/>
        <v>Nợ HP</v>
      </c>
      <c r="P1891" s="62" t="str">
        <f t="shared" si="296"/>
        <v>Nợ HP</v>
      </c>
      <c r="Q1891" s="58">
        <f t="shared" si="300"/>
        <v>1889</v>
      </c>
      <c r="R1891" s="228" t="str">
        <f t="shared" si="297"/>
        <v>Nợ HP</v>
      </c>
    </row>
    <row r="1892" spans="1:18" ht="24.75" customHeight="1">
      <c r="A1892" s="54">
        <f t="shared" si="298"/>
        <v>1890</v>
      </c>
      <c r="B1892" s="16" t="str">
        <f t="shared" si="301"/>
        <v>1858</v>
      </c>
      <c r="C1892" s="54">
        <f t="shared" si="299"/>
        <v>1858</v>
      </c>
      <c r="D1892" s="11"/>
      <c r="E1892" s="12"/>
      <c r="F1892" s="13"/>
      <c r="G1892" s="14"/>
      <c r="H1892" s="70"/>
      <c r="I1892" s="71"/>
      <c r="J1892" s="72"/>
      <c r="K1892" s="73" t="str">
        <f t="shared" si="302"/>
        <v/>
      </c>
      <c r="L1892" s="74">
        <f t="shared" si="294"/>
        <v>0</v>
      </c>
      <c r="M1892" s="79"/>
      <c r="N1892" s="59" t="str">
        <f t="shared" si="303"/>
        <v/>
      </c>
      <c r="O1892" s="190" t="str">
        <f t="shared" si="295"/>
        <v>Nợ HP</v>
      </c>
      <c r="P1892" s="62" t="str">
        <f t="shared" si="296"/>
        <v>Nợ HP</v>
      </c>
      <c r="Q1892" s="58">
        <f t="shared" si="300"/>
        <v>1890</v>
      </c>
      <c r="R1892" s="228" t="str">
        <f t="shared" si="297"/>
        <v>Nợ HP</v>
      </c>
    </row>
    <row r="1893" spans="1:18" ht="24.75" customHeight="1">
      <c r="A1893" s="54">
        <f t="shared" si="298"/>
        <v>1891</v>
      </c>
      <c r="B1893" s="16" t="str">
        <f t="shared" si="301"/>
        <v>1859</v>
      </c>
      <c r="C1893" s="54">
        <f t="shared" si="299"/>
        <v>1859</v>
      </c>
      <c r="D1893" s="11"/>
      <c r="E1893" s="12"/>
      <c r="F1893" s="13"/>
      <c r="G1893" s="14"/>
      <c r="H1893" s="70"/>
      <c r="I1893" s="71"/>
      <c r="J1893" s="72"/>
      <c r="K1893" s="73" t="str">
        <f t="shared" si="302"/>
        <v/>
      </c>
      <c r="L1893" s="74">
        <f t="shared" si="294"/>
        <v>0</v>
      </c>
      <c r="M1893" s="79"/>
      <c r="N1893" s="59" t="str">
        <f t="shared" si="303"/>
        <v/>
      </c>
      <c r="O1893" s="190" t="str">
        <f t="shared" si="295"/>
        <v>Nợ HP</v>
      </c>
      <c r="P1893" s="62" t="str">
        <f t="shared" si="296"/>
        <v>Nợ HP</v>
      </c>
      <c r="Q1893" s="58">
        <f t="shared" si="300"/>
        <v>1891</v>
      </c>
      <c r="R1893" s="228" t="str">
        <f t="shared" si="297"/>
        <v>Nợ HP</v>
      </c>
    </row>
    <row r="1894" spans="1:18" ht="24.75" customHeight="1">
      <c r="A1894" s="54">
        <f t="shared" si="298"/>
        <v>1892</v>
      </c>
      <c r="B1894" s="16" t="str">
        <f t="shared" si="301"/>
        <v>1860</v>
      </c>
      <c r="C1894" s="54">
        <f t="shared" si="299"/>
        <v>1860</v>
      </c>
      <c r="D1894" s="11"/>
      <c r="E1894" s="12"/>
      <c r="F1894" s="13"/>
      <c r="G1894" s="14"/>
      <c r="H1894" s="70"/>
      <c r="I1894" s="71"/>
      <c r="J1894" s="72"/>
      <c r="K1894" s="73" t="str">
        <f t="shared" si="302"/>
        <v/>
      </c>
      <c r="L1894" s="74">
        <f t="shared" si="294"/>
        <v>0</v>
      </c>
      <c r="M1894" s="79"/>
      <c r="N1894" s="59" t="str">
        <f t="shared" si="303"/>
        <v/>
      </c>
      <c r="O1894" s="190" t="str">
        <f t="shared" si="295"/>
        <v>Nợ HP</v>
      </c>
      <c r="P1894" s="62" t="str">
        <f t="shared" si="296"/>
        <v>Nợ HP</v>
      </c>
      <c r="Q1894" s="58">
        <f t="shared" si="300"/>
        <v>1892</v>
      </c>
      <c r="R1894" s="228" t="str">
        <f t="shared" si="297"/>
        <v>Nợ HP</v>
      </c>
    </row>
    <row r="1895" spans="1:18" ht="24.75" customHeight="1">
      <c r="A1895" s="54">
        <f t="shared" si="298"/>
        <v>1893</v>
      </c>
      <c r="B1895" s="16" t="str">
        <f t="shared" si="301"/>
        <v>1861</v>
      </c>
      <c r="C1895" s="54">
        <f t="shared" si="299"/>
        <v>1861</v>
      </c>
      <c r="D1895" s="11"/>
      <c r="E1895" s="12"/>
      <c r="F1895" s="13"/>
      <c r="G1895" s="14"/>
      <c r="H1895" s="70"/>
      <c r="I1895" s="71"/>
      <c r="J1895" s="72"/>
      <c r="K1895" s="73" t="str">
        <f t="shared" si="302"/>
        <v/>
      </c>
      <c r="L1895" s="74">
        <f t="shared" si="294"/>
        <v>0</v>
      </c>
      <c r="M1895" s="79"/>
      <c r="N1895" s="59" t="str">
        <f t="shared" si="303"/>
        <v/>
      </c>
      <c r="O1895" s="190" t="str">
        <f t="shared" si="295"/>
        <v>Nợ HP</v>
      </c>
      <c r="P1895" s="62" t="str">
        <f t="shared" si="296"/>
        <v>Nợ HP</v>
      </c>
      <c r="Q1895" s="58">
        <f t="shared" si="300"/>
        <v>1893</v>
      </c>
      <c r="R1895" s="228" t="str">
        <f t="shared" si="297"/>
        <v>Nợ HP</v>
      </c>
    </row>
    <row r="1896" spans="1:18" ht="24.75" customHeight="1">
      <c r="A1896" s="54">
        <f t="shared" si="298"/>
        <v>1894</v>
      </c>
      <c r="B1896" s="16" t="str">
        <f t="shared" si="301"/>
        <v>1862</v>
      </c>
      <c r="C1896" s="54">
        <f t="shared" si="299"/>
        <v>1862</v>
      </c>
      <c r="D1896" s="11"/>
      <c r="E1896" s="12"/>
      <c r="F1896" s="13"/>
      <c r="G1896" s="14"/>
      <c r="H1896" s="70"/>
      <c r="I1896" s="71"/>
      <c r="J1896" s="72"/>
      <c r="K1896" s="73" t="str">
        <f t="shared" si="302"/>
        <v/>
      </c>
      <c r="L1896" s="74">
        <f t="shared" si="294"/>
        <v>0</v>
      </c>
      <c r="M1896" s="79"/>
      <c r="N1896" s="59" t="str">
        <f t="shared" si="303"/>
        <v/>
      </c>
      <c r="O1896" s="190" t="str">
        <f t="shared" si="295"/>
        <v>Nợ HP</v>
      </c>
      <c r="P1896" s="62" t="str">
        <f t="shared" si="296"/>
        <v>Nợ HP</v>
      </c>
      <c r="Q1896" s="58">
        <f t="shared" si="300"/>
        <v>1894</v>
      </c>
      <c r="R1896" s="228" t="str">
        <f t="shared" si="297"/>
        <v>Nợ HP</v>
      </c>
    </row>
    <row r="1897" spans="1:18" ht="24.75" customHeight="1">
      <c r="A1897" s="54">
        <f t="shared" si="298"/>
        <v>1895</v>
      </c>
      <c r="B1897" s="16" t="str">
        <f t="shared" si="301"/>
        <v>1863</v>
      </c>
      <c r="C1897" s="54">
        <f t="shared" si="299"/>
        <v>1863</v>
      </c>
      <c r="D1897" s="11"/>
      <c r="E1897" s="12"/>
      <c r="F1897" s="13"/>
      <c r="G1897" s="14"/>
      <c r="H1897" s="70"/>
      <c r="I1897" s="71"/>
      <c r="J1897" s="72"/>
      <c r="K1897" s="73" t="str">
        <f t="shared" si="302"/>
        <v/>
      </c>
      <c r="L1897" s="74">
        <f t="shared" si="294"/>
        <v>0</v>
      </c>
      <c r="M1897" s="79"/>
      <c r="N1897" s="59" t="str">
        <f t="shared" si="303"/>
        <v/>
      </c>
      <c r="O1897" s="190" t="str">
        <f t="shared" si="295"/>
        <v>Nợ HP</v>
      </c>
      <c r="P1897" s="62" t="str">
        <f t="shared" si="296"/>
        <v>Nợ HP</v>
      </c>
      <c r="Q1897" s="58">
        <f t="shared" si="300"/>
        <v>1895</v>
      </c>
      <c r="R1897" s="228" t="str">
        <f t="shared" si="297"/>
        <v>Nợ HP</v>
      </c>
    </row>
    <row r="1898" spans="1:18" ht="24.75" customHeight="1">
      <c r="A1898" s="54">
        <f t="shared" si="298"/>
        <v>1896</v>
      </c>
      <c r="B1898" s="16" t="str">
        <f t="shared" si="301"/>
        <v>1864</v>
      </c>
      <c r="C1898" s="54">
        <f t="shared" si="299"/>
        <v>1864</v>
      </c>
      <c r="D1898" s="11"/>
      <c r="E1898" s="12"/>
      <c r="F1898" s="13"/>
      <c r="G1898" s="14"/>
      <c r="H1898" s="70"/>
      <c r="I1898" s="71"/>
      <c r="J1898" s="72"/>
      <c r="K1898" s="73" t="str">
        <f t="shared" si="302"/>
        <v/>
      </c>
      <c r="L1898" s="74">
        <f t="shared" si="294"/>
        <v>0</v>
      </c>
      <c r="M1898" s="79"/>
      <c r="N1898" s="59" t="str">
        <f t="shared" si="303"/>
        <v/>
      </c>
      <c r="O1898" s="190" t="str">
        <f t="shared" si="295"/>
        <v>Nợ HP</v>
      </c>
      <c r="P1898" s="62" t="str">
        <f t="shared" si="296"/>
        <v>Nợ HP</v>
      </c>
      <c r="Q1898" s="58">
        <f t="shared" si="300"/>
        <v>1896</v>
      </c>
      <c r="R1898" s="228" t="str">
        <f t="shared" si="297"/>
        <v>Nợ HP</v>
      </c>
    </row>
    <row r="1899" spans="1:18" ht="24.75" customHeight="1">
      <c r="A1899" s="54">
        <f t="shared" si="298"/>
        <v>1897</v>
      </c>
      <c r="B1899" s="16" t="str">
        <f t="shared" si="301"/>
        <v>1865</v>
      </c>
      <c r="C1899" s="54">
        <f t="shared" si="299"/>
        <v>1865</v>
      </c>
      <c r="D1899" s="11"/>
      <c r="E1899" s="12"/>
      <c r="F1899" s="13"/>
      <c r="G1899" s="14"/>
      <c r="H1899" s="70"/>
      <c r="I1899" s="71"/>
      <c r="J1899" s="72"/>
      <c r="K1899" s="73" t="str">
        <f t="shared" si="302"/>
        <v/>
      </c>
      <c r="L1899" s="74">
        <f t="shared" si="294"/>
        <v>0</v>
      </c>
      <c r="M1899" s="79"/>
      <c r="N1899" s="59" t="str">
        <f t="shared" si="303"/>
        <v/>
      </c>
      <c r="O1899" s="190" t="str">
        <f t="shared" si="295"/>
        <v>Nợ HP</v>
      </c>
      <c r="P1899" s="62" t="str">
        <f t="shared" si="296"/>
        <v>Nợ HP</v>
      </c>
      <c r="Q1899" s="58">
        <f t="shared" si="300"/>
        <v>1897</v>
      </c>
      <c r="R1899" s="228" t="str">
        <f t="shared" si="297"/>
        <v>Nợ HP</v>
      </c>
    </row>
    <row r="1900" spans="1:18" ht="24.75" customHeight="1">
      <c r="A1900" s="54">
        <f t="shared" si="298"/>
        <v>1898</v>
      </c>
      <c r="B1900" s="16" t="str">
        <f t="shared" si="301"/>
        <v>1866</v>
      </c>
      <c r="C1900" s="54">
        <f t="shared" si="299"/>
        <v>1866</v>
      </c>
      <c r="D1900" s="11"/>
      <c r="E1900" s="12"/>
      <c r="F1900" s="13"/>
      <c r="G1900" s="14"/>
      <c r="H1900" s="70"/>
      <c r="I1900" s="71"/>
      <c r="J1900" s="72"/>
      <c r="K1900" s="73" t="str">
        <f t="shared" si="302"/>
        <v/>
      </c>
      <c r="L1900" s="74">
        <f t="shared" si="294"/>
        <v>0</v>
      </c>
      <c r="M1900" s="79"/>
      <c r="N1900" s="59" t="str">
        <f t="shared" si="303"/>
        <v/>
      </c>
      <c r="O1900" s="190" t="str">
        <f t="shared" si="295"/>
        <v>Nợ HP</v>
      </c>
      <c r="P1900" s="62" t="str">
        <f t="shared" si="296"/>
        <v>Nợ HP</v>
      </c>
      <c r="Q1900" s="58">
        <f t="shared" si="300"/>
        <v>1898</v>
      </c>
      <c r="R1900" s="228" t="str">
        <f t="shared" si="297"/>
        <v>Nợ HP</v>
      </c>
    </row>
    <row r="1901" spans="1:18" ht="24.75" customHeight="1">
      <c r="A1901" s="54">
        <f t="shared" si="298"/>
        <v>1899</v>
      </c>
      <c r="B1901" s="16" t="str">
        <f t="shared" si="301"/>
        <v>1867</v>
      </c>
      <c r="C1901" s="54">
        <f t="shared" si="299"/>
        <v>1867</v>
      </c>
      <c r="D1901" s="11"/>
      <c r="E1901" s="12"/>
      <c r="F1901" s="13"/>
      <c r="G1901" s="14"/>
      <c r="H1901" s="70"/>
      <c r="I1901" s="71"/>
      <c r="J1901" s="72"/>
      <c r="K1901" s="73" t="str">
        <f t="shared" si="302"/>
        <v/>
      </c>
      <c r="L1901" s="74">
        <f t="shared" si="294"/>
        <v>0</v>
      </c>
      <c r="M1901" s="79"/>
      <c r="N1901" s="59" t="str">
        <f t="shared" si="303"/>
        <v/>
      </c>
      <c r="O1901" s="190" t="str">
        <f t="shared" si="295"/>
        <v>Nợ HP</v>
      </c>
      <c r="P1901" s="62" t="str">
        <f t="shared" si="296"/>
        <v>Nợ HP</v>
      </c>
      <c r="Q1901" s="58">
        <f t="shared" si="300"/>
        <v>1899</v>
      </c>
      <c r="R1901" s="228" t="str">
        <f t="shared" si="297"/>
        <v>Nợ HP</v>
      </c>
    </row>
    <row r="1902" spans="1:18" ht="24.75" customHeight="1">
      <c r="A1902" s="54">
        <f t="shared" si="298"/>
        <v>1900</v>
      </c>
      <c r="B1902" s="16" t="str">
        <f t="shared" si="301"/>
        <v>1868</v>
      </c>
      <c r="C1902" s="54">
        <f t="shared" si="299"/>
        <v>1868</v>
      </c>
      <c r="D1902" s="11"/>
      <c r="E1902" s="12"/>
      <c r="F1902" s="13"/>
      <c r="G1902" s="14"/>
      <c r="H1902" s="70"/>
      <c r="I1902" s="71"/>
      <c r="J1902" s="72"/>
      <c r="K1902" s="73" t="str">
        <f t="shared" si="302"/>
        <v/>
      </c>
      <c r="L1902" s="74">
        <f t="shared" si="294"/>
        <v>0</v>
      </c>
      <c r="M1902" s="79"/>
      <c r="N1902" s="59" t="str">
        <f t="shared" si="303"/>
        <v/>
      </c>
      <c r="O1902" s="190" t="str">
        <f t="shared" si="295"/>
        <v>Nợ HP</v>
      </c>
      <c r="P1902" s="62" t="str">
        <f t="shared" si="296"/>
        <v>Nợ HP</v>
      </c>
      <c r="Q1902" s="58">
        <f t="shared" si="300"/>
        <v>1900</v>
      </c>
      <c r="R1902" s="228" t="str">
        <f t="shared" si="297"/>
        <v>Nợ HP</v>
      </c>
    </row>
    <row r="1903" spans="1:18" ht="24.75" customHeight="1">
      <c r="A1903" s="54">
        <f t="shared" si="298"/>
        <v>1901</v>
      </c>
      <c r="B1903" s="16" t="str">
        <f t="shared" si="301"/>
        <v>1869</v>
      </c>
      <c r="C1903" s="54">
        <f t="shared" si="299"/>
        <v>1869</v>
      </c>
      <c r="D1903" s="11"/>
      <c r="E1903" s="12"/>
      <c r="F1903" s="13"/>
      <c r="G1903" s="14"/>
      <c r="H1903" s="70"/>
      <c r="I1903" s="71"/>
      <c r="J1903" s="72"/>
      <c r="K1903" s="73" t="str">
        <f t="shared" si="302"/>
        <v/>
      </c>
      <c r="L1903" s="74">
        <f t="shared" si="294"/>
        <v>0</v>
      </c>
      <c r="M1903" s="79"/>
      <c r="N1903" s="59" t="str">
        <f t="shared" si="303"/>
        <v/>
      </c>
      <c r="O1903" s="190" t="str">
        <f t="shared" si="295"/>
        <v>Nợ HP</v>
      </c>
      <c r="P1903" s="62" t="str">
        <f t="shared" si="296"/>
        <v>Nợ HP</v>
      </c>
      <c r="Q1903" s="58">
        <f t="shared" si="300"/>
        <v>1901</v>
      </c>
      <c r="R1903" s="228" t="str">
        <f t="shared" si="297"/>
        <v>Nợ HP</v>
      </c>
    </row>
    <row r="1904" spans="1:18" ht="24.75" customHeight="1">
      <c r="A1904" s="54">
        <f t="shared" si="298"/>
        <v>1902</v>
      </c>
      <c r="B1904" s="16" t="str">
        <f t="shared" si="301"/>
        <v>1870</v>
      </c>
      <c r="C1904" s="54">
        <f t="shared" si="299"/>
        <v>1870</v>
      </c>
      <c r="D1904" s="11"/>
      <c r="E1904" s="12"/>
      <c r="F1904" s="13"/>
      <c r="G1904" s="14"/>
      <c r="H1904" s="70"/>
      <c r="I1904" s="71"/>
      <c r="J1904" s="72"/>
      <c r="K1904" s="73" t="str">
        <f t="shared" si="302"/>
        <v/>
      </c>
      <c r="L1904" s="74">
        <f t="shared" si="294"/>
        <v>0</v>
      </c>
      <c r="M1904" s="79"/>
      <c r="N1904" s="59" t="str">
        <f t="shared" si="303"/>
        <v/>
      </c>
      <c r="O1904" s="190" t="str">
        <f t="shared" si="295"/>
        <v>Nợ HP</v>
      </c>
      <c r="P1904" s="62" t="str">
        <f t="shared" si="296"/>
        <v>Nợ HP</v>
      </c>
      <c r="Q1904" s="58">
        <f t="shared" si="300"/>
        <v>1902</v>
      </c>
      <c r="R1904" s="228" t="str">
        <f t="shared" si="297"/>
        <v>Nợ HP</v>
      </c>
    </row>
    <row r="1905" spans="1:18" ht="24.75" customHeight="1">
      <c r="A1905" s="54">
        <f t="shared" si="298"/>
        <v>1903</v>
      </c>
      <c r="B1905" s="16" t="str">
        <f t="shared" si="301"/>
        <v>1871</v>
      </c>
      <c r="C1905" s="54">
        <f t="shared" si="299"/>
        <v>1871</v>
      </c>
      <c r="D1905" s="11"/>
      <c r="E1905" s="12"/>
      <c r="F1905" s="13"/>
      <c r="G1905" s="14"/>
      <c r="H1905" s="70"/>
      <c r="I1905" s="71"/>
      <c r="J1905" s="72"/>
      <c r="K1905" s="73" t="str">
        <f t="shared" si="302"/>
        <v/>
      </c>
      <c r="L1905" s="74">
        <f t="shared" si="294"/>
        <v>0</v>
      </c>
      <c r="M1905" s="79"/>
      <c r="N1905" s="59" t="str">
        <f t="shared" si="303"/>
        <v/>
      </c>
      <c r="O1905" s="190" t="str">
        <f t="shared" si="295"/>
        <v>Nợ HP</v>
      </c>
      <c r="P1905" s="62" t="str">
        <f t="shared" si="296"/>
        <v>Nợ HP</v>
      </c>
      <c r="Q1905" s="58">
        <f t="shared" si="300"/>
        <v>1903</v>
      </c>
      <c r="R1905" s="228" t="str">
        <f t="shared" si="297"/>
        <v>Nợ HP</v>
      </c>
    </row>
    <row r="1906" spans="1:18" ht="24.75" customHeight="1">
      <c r="A1906" s="54">
        <f t="shared" si="298"/>
        <v>1904</v>
      </c>
      <c r="B1906" s="16" t="str">
        <f t="shared" si="301"/>
        <v>1872</v>
      </c>
      <c r="C1906" s="54">
        <f t="shared" si="299"/>
        <v>1872</v>
      </c>
      <c r="D1906" s="11"/>
      <c r="E1906" s="12"/>
      <c r="F1906" s="13"/>
      <c r="G1906" s="14"/>
      <c r="H1906" s="70"/>
      <c r="I1906" s="71"/>
      <c r="J1906" s="72"/>
      <c r="K1906" s="73" t="str">
        <f t="shared" si="302"/>
        <v/>
      </c>
      <c r="L1906" s="74">
        <f t="shared" si="294"/>
        <v>0</v>
      </c>
      <c r="M1906" s="79"/>
      <c r="N1906" s="59" t="str">
        <f t="shared" si="303"/>
        <v/>
      </c>
      <c r="O1906" s="190" t="str">
        <f t="shared" si="295"/>
        <v>Nợ HP</v>
      </c>
      <c r="P1906" s="62" t="str">
        <f t="shared" si="296"/>
        <v>Nợ HP</v>
      </c>
      <c r="Q1906" s="58">
        <f t="shared" si="300"/>
        <v>1904</v>
      </c>
      <c r="R1906" s="228" t="str">
        <f t="shared" si="297"/>
        <v>Nợ HP</v>
      </c>
    </row>
    <row r="1907" spans="1:18" ht="24.75" customHeight="1">
      <c r="A1907" s="54">
        <f t="shared" si="298"/>
        <v>1905</v>
      </c>
      <c r="B1907" s="16" t="str">
        <f t="shared" si="301"/>
        <v>1873</v>
      </c>
      <c r="C1907" s="54">
        <f t="shared" si="299"/>
        <v>1873</v>
      </c>
      <c r="D1907" s="11"/>
      <c r="E1907" s="12"/>
      <c r="F1907" s="13"/>
      <c r="G1907" s="14"/>
      <c r="H1907" s="70"/>
      <c r="I1907" s="71"/>
      <c r="J1907" s="72"/>
      <c r="K1907" s="73" t="str">
        <f t="shared" si="302"/>
        <v/>
      </c>
      <c r="L1907" s="74">
        <f t="shared" si="294"/>
        <v>0</v>
      </c>
      <c r="M1907" s="79"/>
      <c r="N1907" s="59" t="str">
        <f t="shared" si="303"/>
        <v/>
      </c>
      <c r="O1907" s="190" t="str">
        <f t="shared" si="295"/>
        <v>Nợ HP</v>
      </c>
      <c r="P1907" s="62" t="str">
        <f t="shared" si="296"/>
        <v>Nợ HP</v>
      </c>
      <c r="Q1907" s="58">
        <f t="shared" si="300"/>
        <v>1905</v>
      </c>
      <c r="R1907" s="228" t="str">
        <f t="shared" si="297"/>
        <v>Nợ HP</v>
      </c>
    </row>
    <row r="1908" spans="1:18" ht="24.75" customHeight="1">
      <c r="A1908" s="54">
        <f t="shared" si="298"/>
        <v>1906</v>
      </c>
      <c r="B1908" s="16" t="str">
        <f t="shared" si="301"/>
        <v>1874</v>
      </c>
      <c r="C1908" s="54">
        <f t="shared" si="299"/>
        <v>1874</v>
      </c>
      <c r="D1908" s="11"/>
      <c r="E1908" s="12"/>
      <c r="F1908" s="13"/>
      <c r="G1908" s="14"/>
      <c r="H1908" s="70"/>
      <c r="I1908" s="71"/>
      <c r="J1908" s="72"/>
      <c r="K1908" s="73" t="str">
        <f t="shared" si="302"/>
        <v/>
      </c>
      <c r="L1908" s="74">
        <f t="shared" si="294"/>
        <v>0</v>
      </c>
      <c r="M1908" s="79"/>
      <c r="N1908" s="59" t="str">
        <f t="shared" si="303"/>
        <v/>
      </c>
      <c r="O1908" s="190" t="str">
        <f t="shared" si="295"/>
        <v>Nợ HP</v>
      </c>
      <c r="P1908" s="62" t="str">
        <f t="shared" si="296"/>
        <v>Nợ HP</v>
      </c>
      <c r="Q1908" s="58">
        <f t="shared" si="300"/>
        <v>1906</v>
      </c>
      <c r="R1908" s="228" t="str">
        <f t="shared" si="297"/>
        <v>Nợ HP</v>
      </c>
    </row>
    <row r="1909" spans="1:18" ht="24.75" customHeight="1">
      <c r="A1909" s="54">
        <f t="shared" si="298"/>
        <v>1907</v>
      </c>
      <c r="B1909" s="16" t="str">
        <f t="shared" si="301"/>
        <v>1875</v>
      </c>
      <c r="C1909" s="54">
        <f t="shared" si="299"/>
        <v>1875</v>
      </c>
      <c r="D1909" s="11"/>
      <c r="E1909" s="12"/>
      <c r="F1909" s="13"/>
      <c r="G1909" s="14"/>
      <c r="H1909" s="70"/>
      <c r="I1909" s="71"/>
      <c r="J1909" s="72"/>
      <c r="K1909" s="73" t="str">
        <f t="shared" si="302"/>
        <v/>
      </c>
      <c r="L1909" s="74">
        <f t="shared" si="294"/>
        <v>0</v>
      </c>
      <c r="M1909" s="79"/>
      <c r="N1909" s="59" t="str">
        <f t="shared" si="303"/>
        <v/>
      </c>
      <c r="O1909" s="190" t="str">
        <f t="shared" si="295"/>
        <v>Nợ HP</v>
      </c>
      <c r="P1909" s="62" t="str">
        <f t="shared" si="296"/>
        <v>Nợ HP</v>
      </c>
      <c r="Q1909" s="58">
        <f t="shared" si="300"/>
        <v>1907</v>
      </c>
      <c r="R1909" s="228" t="str">
        <f t="shared" si="297"/>
        <v>Nợ HP</v>
      </c>
    </row>
    <row r="1910" spans="1:18" ht="24.75" customHeight="1">
      <c r="A1910" s="54">
        <f t="shared" si="298"/>
        <v>1908</v>
      </c>
      <c r="B1910" s="16" t="str">
        <f t="shared" si="301"/>
        <v>1876</v>
      </c>
      <c r="C1910" s="54">
        <f t="shared" si="299"/>
        <v>1876</v>
      </c>
      <c r="D1910" s="11"/>
      <c r="E1910" s="12"/>
      <c r="F1910" s="13"/>
      <c r="G1910" s="14"/>
      <c r="H1910" s="70"/>
      <c r="I1910" s="71"/>
      <c r="J1910" s="72"/>
      <c r="K1910" s="73" t="str">
        <f t="shared" si="302"/>
        <v/>
      </c>
      <c r="L1910" s="74">
        <f t="shared" si="294"/>
        <v>0</v>
      </c>
      <c r="M1910" s="79"/>
      <c r="N1910" s="59" t="str">
        <f t="shared" si="303"/>
        <v/>
      </c>
      <c r="O1910" s="190" t="str">
        <f t="shared" si="295"/>
        <v>Nợ HP</v>
      </c>
      <c r="P1910" s="62" t="str">
        <f t="shared" si="296"/>
        <v>Nợ HP</v>
      </c>
      <c r="Q1910" s="58">
        <f t="shared" si="300"/>
        <v>1908</v>
      </c>
      <c r="R1910" s="228" t="str">
        <f t="shared" si="297"/>
        <v>Nợ HP</v>
      </c>
    </row>
    <row r="1911" spans="1:18" ht="24.75" customHeight="1">
      <c r="A1911" s="54">
        <f t="shared" si="298"/>
        <v>1909</v>
      </c>
      <c r="B1911" s="16" t="str">
        <f t="shared" si="301"/>
        <v>1877</v>
      </c>
      <c r="C1911" s="54">
        <f t="shared" si="299"/>
        <v>1877</v>
      </c>
      <c r="D1911" s="11"/>
      <c r="E1911" s="12"/>
      <c r="F1911" s="13"/>
      <c r="G1911" s="14"/>
      <c r="H1911" s="70"/>
      <c r="I1911" s="71"/>
      <c r="J1911" s="72"/>
      <c r="K1911" s="73" t="str">
        <f t="shared" si="302"/>
        <v/>
      </c>
      <c r="L1911" s="74">
        <f t="shared" si="294"/>
        <v>0</v>
      </c>
      <c r="M1911" s="79"/>
      <c r="N1911" s="59" t="str">
        <f t="shared" si="303"/>
        <v/>
      </c>
      <c r="O1911" s="190" t="str">
        <f t="shared" si="295"/>
        <v>Nợ HP</v>
      </c>
      <c r="P1911" s="62" t="str">
        <f t="shared" si="296"/>
        <v>Nợ HP</v>
      </c>
      <c r="Q1911" s="58">
        <f t="shared" si="300"/>
        <v>1909</v>
      </c>
      <c r="R1911" s="228" t="str">
        <f t="shared" si="297"/>
        <v>Nợ HP</v>
      </c>
    </row>
    <row r="1912" spans="1:18" ht="24.75" customHeight="1">
      <c r="A1912" s="54">
        <f t="shared" si="298"/>
        <v>1910</v>
      </c>
      <c r="B1912" s="16" t="str">
        <f t="shared" si="301"/>
        <v>1878</v>
      </c>
      <c r="C1912" s="54">
        <f t="shared" si="299"/>
        <v>1878</v>
      </c>
      <c r="D1912" s="11"/>
      <c r="E1912" s="12"/>
      <c r="F1912" s="13"/>
      <c r="G1912" s="14"/>
      <c r="H1912" s="70"/>
      <c r="I1912" s="71"/>
      <c r="J1912" s="72"/>
      <c r="K1912" s="73" t="str">
        <f t="shared" si="302"/>
        <v/>
      </c>
      <c r="L1912" s="74">
        <f t="shared" si="294"/>
        <v>0</v>
      </c>
      <c r="M1912" s="79"/>
      <c r="N1912" s="59" t="str">
        <f t="shared" si="303"/>
        <v/>
      </c>
      <c r="O1912" s="190" t="str">
        <f t="shared" si="295"/>
        <v>Nợ HP</v>
      </c>
      <c r="P1912" s="62" t="str">
        <f t="shared" si="296"/>
        <v>Nợ HP</v>
      </c>
      <c r="Q1912" s="58">
        <f t="shared" si="300"/>
        <v>1910</v>
      </c>
      <c r="R1912" s="228" t="str">
        <f t="shared" si="297"/>
        <v>Nợ HP</v>
      </c>
    </row>
    <row r="1913" spans="1:18" ht="24.75" customHeight="1">
      <c r="A1913" s="54">
        <f t="shared" si="298"/>
        <v>1911</v>
      </c>
      <c r="B1913" s="16" t="str">
        <f t="shared" si="301"/>
        <v>1879</v>
      </c>
      <c r="C1913" s="54">
        <f t="shared" si="299"/>
        <v>1879</v>
      </c>
      <c r="D1913" s="11"/>
      <c r="E1913" s="12"/>
      <c r="F1913" s="13"/>
      <c r="G1913" s="14"/>
      <c r="H1913" s="70"/>
      <c r="I1913" s="71"/>
      <c r="J1913" s="72"/>
      <c r="K1913" s="73" t="str">
        <f t="shared" si="302"/>
        <v/>
      </c>
      <c r="L1913" s="74">
        <f t="shared" si="294"/>
        <v>0</v>
      </c>
      <c r="M1913" s="79"/>
      <c r="N1913" s="59" t="str">
        <f t="shared" si="303"/>
        <v/>
      </c>
      <c r="O1913" s="190" t="str">
        <f t="shared" si="295"/>
        <v>Nợ HP</v>
      </c>
      <c r="P1913" s="62" t="str">
        <f t="shared" si="296"/>
        <v>Nợ HP</v>
      </c>
      <c r="Q1913" s="58">
        <f t="shared" si="300"/>
        <v>1911</v>
      </c>
      <c r="R1913" s="228" t="str">
        <f t="shared" si="297"/>
        <v>Nợ HP</v>
      </c>
    </row>
    <row r="1914" spans="1:18" ht="24.75" customHeight="1">
      <c r="A1914" s="54">
        <f t="shared" si="298"/>
        <v>1912</v>
      </c>
      <c r="B1914" s="16" t="str">
        <f t="shared" si="301"/>
        <v>1880</v>
      </c>
      <c r="C1914" s="54">
        <f t="shared" si="299"/>
        <v>1880</v>
      </c>
      <c r="D1914" s="11"/>
      <c r="E1914" s="12"/>
      <c r="F1914" s="13"/>
      <c r="G1914" s="14"/>
      <c r="H1914" s="70"/>
      <c r="I1914" s="71"/>
      <c r="J1914" s="72"/>
      <c r="K1914" s="73" t="str">
        <f t="shared" si="302"/>
        <v/>
      </c>
      <c r="L1914" s="74">
        <f t="shared" si="294"/>
        <v>0</v>
      </c>
      <c r="M1914" s="79"/>
      <c r="N1914" s="59" t="str">
        <f t="shared" si="303"/>
        <v/>
      </c>
      <c r="O1914" s="190" t="str">
        <f t="shared" si="295"/>
        <v>Nợ HP</v>
      </c>
      <c r="P1914" s="62" t="str">
        <f t="shared" si="296"/>
        <v>Nợ HP</v>
      </c>
      <c r="Q1914" s="58">
        <f t="shared" si="300"/>
        <v>1912</v>
      </c>
      <c r="R1914" s="228" t="str">
        <f t="shared" si="297"/>
        <v>Nợ HP</v>
      </c>
    </row>
    <row r="1915" spans="1:18" ht="24.75" customHeight="1">
      <c r="A1915" s="54">
        <f t="shared" si="298"/>
        <v>1913</v>
      </c>
      <c r="B1915" s="16" t="str">
        <f t="shared" si="301"/>
        <v>1881</v>
      </c>
      <c r="C1915" s="54">
        <f t="shared" si="299"/>
        <v>1881</v>
      </c>
      <c r="D1915" s="11"/>
      <c r="E1915" s="12"/>
      <c r="F1915" s="13"/>
      <c r="G1915" s="14"/>
      <c r="H1915" s="70"/>
      <c r="I1915" s="71"/>
      <c r="J1915" s="72"/>
      <c r="K1915" s="73" t="str">
        <f t="shared" si="302"/>
        <v/>
      </c>
      <c r="L1915" s="74">
        <f t="shared" si="294"/>
        <v>0</v>
      </c>
      <c r="M1915" s="79"/>
      <c r="N1915" s="59" t="str">
        <f t="shared" si="303"/>
        <v/>
      </c>
      <c r="O1915" s="190" t="str">
        <f t="shared" si="295"/>
        <v>Nợ HP</v>
      </c>
      <c r="P1915" s="62" t="str">
        <f t="shared" si="296"/>
        <v>Nợ HP</v>
      </c>
      <c r="Q1915" s="58">
        <f t="shared" si="300"/>
        <v>1913</v>
      </c>
      <c r="R1915" s="228" t="str">
        <f t="shared" si="297"/>
        <v>Nợ HP</v>
      </c>
    </row>
    <row r="1916" spans="1:18" ht="24.75" customHeight="1">
      <c r="A1916" s="54">
        <f t="shared" si="298"/>
        <v>1914</v>
      </c>
      <c r="B1916" s="16" t="str">
        <f t="shared" si="301"/>
        <v>1882</v>
      </c>
      <c r="C1916" s="54">
        <f t="shared" si="299"/>
        <v>1882</v>
      </c>
      <c r="D1916" s="11"/>
      <c r="E1916" s="12"/>
      <c r="F1916" s="13"/>
      <c r="G1916" s="14"/>
      <c r="H1916" s="70"/>
      <c r="I1916" s="71"/>
      <c r="J1916" s="72"/>
      <c r="K1916" s="73" t="str">
        <f t="shared" si="302"/>
        <v/>
      </c>
      <c r="L1916" s="74">
        <f t="shared" si="294"/>
        <v>0</v>
      </c>
      <c r="M1916" s="79"/>
      <c r="N1916" s="59" t="str">
        <f t="shared" si="303"/>
        <v/>
      </c>
      <c r="O1916" s="190" t="str">
        <f t="shared" si="295"/>
        <v>Nợ HP</v>
      </c>
      <c r="P1916" s="62" t="str">
        <f t="shared" si="296"/>
        <v>Nợ HP</v>
      </c>
      <c r="Q1916" s="58">
        <f t="shared" si="300"/>
        <v>1914</v>
      </c>
      <c r="R1916" s="228" t="str">
        <f t="shared" si="297"/>
        <v>Nợ HP</v>
      </c>
    </row>
    <row r="1917" spans="1:18" ht="24.75" customHeight="1">
      <c r="A1917" s="54">
        <f t="shared" si="298"/>
        <v>1915</v>
      </c>
      <c r="B1917" s="16" t="str">
        <f t="shared" si="301"/>
        <v>1883</v>
      </c>
      <c r="C1917" s="54">
        <f t="shared" si="299"/>
        <v>1883</v>
      </c>
      <c r="D1917" s="11"/>
      <c r="E1917" s="12"/>
      <c r="F1917" s="13"/>
      <c r="G1917" s="14"/>
      <c r="H1917" s="70"/>
      <c r="I1917" s="71"/>
      <c r="J1917" s="72"/>
      <c r="K1917" s="73" t="str">
        <f t="shared" si="302"/>
        <v/>
      </c>
      <c r="L1917" s="74">
        <f t="shared" si="294"/>
        <v>0</v>
      </c>
      <c r="M1917" s="79"/>
      <c r="N1917" s="59" t="str">
        <f t="shared" si="303"/>
        <v/>
      </c>
      <c r="O1917" s="190" t="str">
        <f t="shared" si="295"/>
        <v>Nợ HP</v>
      </c>
      <c r="P1917" s="62" t="str">
        <f t="shared" si="296"/>
        <v>Nợ HP</v>
      </c>
      <c r="Q1917" s="58">
        <f t="shared" si="300"/>
        <v>1915</v>
      </c>
      <c r="R1917" s="228" t="str">
        <f t="shared" si="297"/>
        <v>Nợ HP</v>
      </c>
    </row>
    <row r="1918" spans="1:18" ht="24.75" customHeight="1">
      <c r="A1918" s="54">
        <f t="shared" si="298"/>
        <v>1916</v>
      </c>
      <c r="B1918" s="16" t="str">
        <f t="shared" si="301"/>
        <v>1884</v>
      </c>
      <c r="C1918" s="54">
        <f t="shared" si="299"/>
        <v>1884</v>
      </c>
      <c r="D1918" s="11"/>
      <c r="E1918" s="12"/>
      <c r="F1918" s="13"/>
      <c r="G1918" s="14"/>
      <c r="H1918" s="70"/>
      <c r="I1918" s="71"/>
      <c r="J1918" s="72"/>
      <c r="K1918" s="73" t="str">
        <f t="shared" si="302"/>
        <v/>
      </c>
      <c r="L1918" s="74">
        <f t="shared" si="294"/>
        <v>0</v>
      </c>
      <c r="M1918" s="79"/>
      <c r="N1918" s="59" t="str">
        <f t="shared" si="303"/>
        <v/>
      </c>
      <c r="O1918" s="190" t="str">
        <f t="shared" si="295"/>
        <v>Nợ HP</v>
      </c>
      <c r="P1918" s="62" t="str">
        <f t="shared" si="296"/>
        <v>Nợ HP</v>
      </c>
      <c r="Q1918" s="58">
        <f t="shared" si="300"/>
        <v>1916</v>
      </c>
      <c r="R1918" s="228" t="str">
        <f t="shared" si="297"/>
        <v>Nợ HP</v>
      </c>
    </row>
    <row r="1919" spans="1:18" ht="24.75" customHeight="1">
      <c r="A1919" s="54">
        <f t="shared" si="298"/>
        <v>1917</v>
      </c>
      <c r="B1919" s="16" t="str">
        <f t="shared" si="301"/>
        <v>1885</v>
      </c>
      <c r="C1919" s="54">
        <f t="shared" si="299"/>
        <v>1885</v>
      </c>
      <c r="D1919" s="11"/>
      <c r="E1919" s="12"/>
      <c r="F1919" s="13"/>
      <c r="G1919" s="14"/>
      <c r="H1919" s="70"/>
      <c r="I1919" s="71"/>
      <c r="J1919" s="72"/>
      <c r="K1919" s="73" t="str">
        <f t="shared" si="302"/>
        <v/>
      </c>
      <c r="L1919" s="74">
        <f t="shared" si="294"/>
        <v>0</v>
      </c>
      <c r="M1919" s="79"/>
      <c r="N1919" s="59" t="str">
        <f t="shared" si="303"/>
        <v/>
      </c>
      <c r="O1919" s="190" t="str">
        <f t="shared" si="295"/>
        <v>Nợ HP</v>
      </c>
      <c r="P1919" s="62" t="str">
        <f t="shared" si="296"/>
        <v>Nợ HP</v>
      </c>
      <c r="Q1919" s="58">
        <f t="shared" si="300"/>
        <v>1917</v>
      </c>
      <c r="R1919" s="228" t="str">
        <f t="shared" si="297"/>
        <v>Nợ HP</v>
      </c>
    </row>
    <row r="1920" spans="1:18" ht="24.75" customHeight="1">
      <c r="A1920" s="54">
        <f t="shared" si="298"/>
        <v>1918</v>
      </c>
      <c r="B1920" s="16" t="str">
        <f t="shared" si="301"/>
        <v>1886</v>
      </c>
      <c r="C1920" s="54">
        <f t="shared" si="299"/>
        <v>1886</v>
      </c>
      <c r="D1920" s="11"/>
      <c r="E1920" s="12"/>
      <c r="F1920" s="13"/>
      <c r="G1920" s="14"/>
      <c r="H1920" s="70"/>
      <c r="I1920" s="71"/>
      <c r="J1920" s="72"/>
      <c r="K1920" s="73" t="str">
        <f t="shared" si="302"/>
        <v/>
      </c>
      <c r="L1920" s="74">
        <f t="shared" si="294"/>
        <v>0</v>
      </c>
      <c r="M1920" s="79"/>
      <c r="N1920" s="59" t="str">
        <f t="shared" si="303"/>
        <v/>
      </c>
      <c r="O1920" s="190" t="str">
        <f t="shared" si="295"/>
        <v>Nợ HP</v>
      </c>
      <c r="P1920" s="62" t="str">
        <f t="shared" si="296"/>
        <v>Nợ HP</v>
      </c>
      <c r="Q1920" s="58">
        <f t="shared" si="300"/>
        <v>1918</v>
      </c>
      <c r="R1920" s="228" t="str">
        <f t="shared" si="297"/>
        <v>Nợ HP</v>
      </c>
    </row>
    <row r="1921" spans="1:18" ht="24.75" customHeight="1">
      <c r="A1921" s="54">
        <f t="shared" si="298"/>
        <v>1919</v>
      </c>
      <c r="B1921" s="16" t="str">
        <f t="shared" si="301"/>
        <v>1887</v>
      </c>
      <c r="C1921" s="54">
        <f t="shared" si="299"/>
        <v>1887</v>
      </c>
      <c r="D1921" s="11"/>
      <c r="E1921" s="12"/>
      <c r="F1921" s="13"/>
      <c r="G1921" s="14"/>
      <c r="H1921" s="70"/>
      <c r="I1921" s="71"/>
      <c r="J1921" s="72"/>
      <c r="K1921" s="73" t="str">
        <f t="shared" si="302"/>
        <v/>
      </c>
      <c r="L1921" s="74">
        <f t="shared" si="294"/>
        <v>0</v>
      </c>
      <c r="M1921" s="79"/>
      <c r="N1921" s="59" t="str">
        <f t="shared" si="303"/>
        <v/>
      </c>
      <c r="O1921" s="190" t="str">
        <f t="shared" si="295"/>
        <v>Nợ HP</v>
      </c>
      <c r="P1921" s="62" t="str">
        <f t="shared" si="296"/>
        <v>Nợ HP</v>
      </c>
      <c r="Q1921" s="58">
        <f t="shared" si="300"/>
        <v>1919</v>
      </c>
      <c r="R1921" s="228" t="str">
        <f t="shared" si="297"/>
        <v>Nợ HP</v>
      </c>
    </row>
    <row r="1922" spans="1:18" ht="24.75" customHeight="1">
      <c r="A1922" s="54">
        <f t="shared" si="298"/>
        <v>1920</v>
      </c>
      <c r="B1922" s="16" t="str">
        <f t="shared" si="301"/>
        <v>1888</v>
      </c>
      <c r="C1922" s="54">
        <f t="shared" si="299"/>
        <v>1888</v>
      </c>
      <c r="D1922" s="11"/>
      <c r="E1922" s="12"/>
      <c r="F1922" s="13"/>
      <c r="G1922" s="14"/>
      <c r="H1922" s="70"/>
      <c r="I1922" s="71"/>
      <c r="J1922" s="72"/>
      <c r="K1922" s="73" t="str">
        <f t="shared" si="302"/>
        <v/>
      </c>
      <c r="L1922" s="74">
        <f t="shared" si="294"/>
        <v>0</v>
      </c>
      <c r="M1922" s="79"/>
      <c r="N1922" s="59" t="str">
        <f t="shared" si="303"/>
        <v/>
      </c>
      <c r="O1922" s="190" t="str">
        <f t="shared" si="295"/>
        <v>Nợ HP</v>
      </c>
      <c r="P1922" s="62" t="str">
        <f t="shared" si="296"/>
        <v>Nợ HP</v>
      </c>
      <c r="Q1922" s="58">
        <f t="shared" si="300"/>
        <v>1920</v>
      </c>
      <c r="R1922" s="228" t="str">
        <f t="shared" si="297"/>
        <v>Nợ HP</v>
      </c>
    </row>
    <row r="1923" spans="1:18" ht="24.75" customHeight="1">
      <c r="A1923" s="54">
        <f t="shared" si="298"/>
        <v>1921</v>
      </c>
      <c r="B1923" s="16" t="str">
        <f t="shared" si="301"/>
        <v>1889</v>
      </c>
      <c r="C1923" s="54">
        <f t="shared" si="299"/>
        <v>1889</v>
      </c>
      <c r="D1923" s="11"/>
      <c r="E1923" s="12"/>
      <c r="F1923" s="13"/>
      <c r="G1923" s="14"/>
      <c r="H1923" s="70"/>
      <c r="I1923" s="71"/>
      <c r="J1923" s="72"/>
      <c r="K1923" s="73" t="str">
        <f t="shared" si="302"/>
        <v/>
      </c>
      <c r="L1923" s="74">
        <f t="shared" ref="L1923:L1986" si="304">COUNTIF($D$3:$D$1049,D1923)</f>
        <v>0</v>
      </c>
      <c r="M1923" s="79"/>
      <c r="N1923" s="59" t="str">
        <f t="shared" si="303"/>
        <v/>
      </c>
      <c r="O1923" s="190" t="str">
        <f t="shared" si="295"/>
        <v>Nợ HP</v>
      </c>
      <c r="P1923" s="62" t="str">
        <f t="shared" si="296"/>
        <v>Nợ HP</v>
      </c>
      <c r="Q1923" s="58">
        <f t="shared" si="300"/>
        <v>1921</v>
      </c>
      <c r="R1923" s="228" t="str">
        <f t="shared" si="297"/>
        <v>Nợ HP</v>
      </c>
    </row>
    <row r="1924" spans="1:18" ht="24.75" customHeight="1">
      <c r="A1924" s="54">
        <f t="shared" si="298"/>
        <v>1922</v>
      </c>
      <c r="B1924" s="16" t="str">
        <f t="shared" si="301"/>
        <v>1890</v>
      </c>
      <c r="C1924" s="54">
        <f t="shared" si="299"/>
        <v>1890</v>
      </c>
      <c r="D1924" s="11"/>
      <c r="E1924" s="12"/>
      <c r="F1924" s="13"/>
      <c r="G1924" s="14"/>
      <c r="H1924" s="70"/>
      <c r="I1924" s="71"/>
      <c r="J1924" s="72"/>
      <c r="K1924" s="73" t="str">
        <f t="shared" si="302"/>
        <v/>
      </c>
      <c r="L1924" s="74">
        <f t="shared" si="304"/>
        <v>0</v>
      </c>
      <c r="M1924" s="79"/>
      <c r="N1924" s="59" t="str">
        <f t="shared" si="303"/>
        <v/>
      </c>
      <c r="O1924" s="190" t="str">
        <f t="shared" ref="O1924:O1987" si="305">R1924</f>
        <v>Nợ HP</v>
      </c>
      <c r="P1924" s="62" t="str">
        <f t="shared" ref="P1924:P1987" si="306">IF(M1924&lt;&gt;0,M1924,O1924)</f>
        <v>Nợ HP</v>
      </c>
      <c r="Q1924" s="58">
        <f t="shared" si="300"/>
        <v>1922</v>
      </c>
      <c r="R1924" s="228" t="str">
        <f t="shared" ref="R1924:R1987" si="307">IF(OR(ISNA(S1924),S1924=""),"Nợ HP","")</f>
        <v>Nợ HP</v>
      </c>
    </row>
    <row r="1925" spans="1:18" ht="24.75" customHeight="1">
      <c r="A1925" s="54">
        <f t="shared" ref="A1925:A1988" si="308">A1924+1</f>
        <v>1923</v>
      </c>
      <c r="B1925" s="16" t="str">
        <f t="shared" si="301"/>
        <v>1891</v>
      </c>
      <c r="C1925" s="54">
        <f t="shared" ref="C1925:C1988" si="309">IF(H1925&lt;&gt;H1924,1,C1924+1)</f>
        <v>1891</v>
      </c>
      <c r="D1925" s="11"/>
      <c r="E1925" s="12"/>
      <c r="F1925" s="13"/>
      <c r="G1925" s="14"/>
      <c r="H1925" s="70"/>
      <c r="I1925" s="71"/>
      <c r="J1925" s="72"/>
      <c r="K1925" s="73" t="str">
        <f t="shared" si="302"/>
        <v/>
      </c>
      <c r="L1925" s="74">
        <f t="shared" si="304"/>
        <v>0</v>
      </c>
      <c r="M1925" s="79"/>
      <c r="N1925" s="59" t="str">
        <f t="shared" si="303"/>
        <v/>
      </c>
      <c r="O1925" s="190" t="str">
        <f t="shared" si="305"/>
        <v>Nợ HP</v>
      </c>
      <c r="P1925" s="62" t="str">
        <f t="shared" si="306"/>
        <v>Nợ HP</v>
      </c>
      <c r="Q1925" s="58">
        <f t="shared" ref="Q1925:Q1988" si="310">Q1924+1</f>
        <v>1923</v>
      </c>
      <c r="R1925" s="228" t="str">
        <f t="shared" si="307"/>
        <v>Nợ HP</v>
      </c>
    </row>
    <row r="1926" spans="1:18" ht="24.75" customHeight="1">
      <c r="A1926" s="54">
        <f t="shared" si="308"/>
        <v>1924</v>
      </c>
      <c r="B1926" s="16" t="str">
        <f t="shared" si="301"/>
        <v>1892</v>
      </c>
      <c r="C1926" s="54">
        <f t="shared" si="309"/>
        <v>1892</v>
      </c>
      <c r="D1926" s="11"/>
      <c r="E1926" s="12"/>
      <c r="F1926" s="13"/>
      <c r="G1926" s="14"/>
      <c r="H1926" s="70"/>
      <c r="I1926" s="71"/>
      <c r="J1926" s="72"/>
      <c r="K1926" s="73" t="str">
        <f t="shared" si="302"/>
        <v/>
      </c>
      <c r="L1926" s="74">
        <f t="shared" si="304"/>
        <v>0</v>
      </c>
      <c r="M1926" s="79"/>
      <c r="N1926" s="59" t="str">
        <f t="shared" si="303"/>
        <v/>
      </c>
      <c r="O1926" s="190" t="str">
        <f t="shared" si="305"/>
        <v>Nợ HP</v>
      </c>
      <c r="P1926" s="62" t="str">
        <f t="shared" si="306"/>
        <v>Nợ HP</v>
      </c>
      <c r="Q1926" s="58">
        <f t="shared" si="310"/>
        <v>1924</v>
      </c>
      <c r="R1926" s="228" t="str">
        <f t="shared" si="307"/>
        <v>Nợ HP</v>
      </c>
    </row>
    <row r="1927" spans="1:18" ht="24.75" customHeight="1">
      <c r="A1927" s="54">
        <f t="shared" si="308"/>
        <v>1925</v>
      </c>
      <c r="B1927" s="16" t="str">
        <f t="shared" si="301"/>
        <v>1893</v>
      </c>
      <c r="C1927" s="54">
        <f t="shared" si="309"/>
        <v>1893</v>
      </c>
      <c r="D1927" s="11"/>
      <c r="E1927" s="12"/>
      <c r="F1927" s="13"/>
      <c r="G1927" s="14"/>
      <c r="H1927" s="70"/>
      <c r="I1927" s="71"/>
      <c r="J1927" s="72"/>
      <c r="K1927" s="73" t="str">
        <f t="shared" si="302"/>
        <v/>
      </c>
      <c r="L1927" s="74">
        <f t="shared" si="304"/>
        <v>0</v>
      </c>
      <c r="M1927" s="79"/>
      <c r="N1927" s="59" t="str">
        <f t="shared" si="303"/>
        <v/>
      </c>
      <c r="O1927" s="190" t="str">
        <f t="shared" si="305"/>
        <v>Nợ HP</v>
      </c>
      <c r="P1927" s="62" t="str">
        <f t="shared" si="306"/>
        <v>Nợ HP</v>
      </c>
      <c r="Q1927" s="58">
        <f t="shared" si="310"/>
        <v>1925</v>
      </c>
      <c r="R1927" s="228" t="str">
        <f t="shared" si="307"/>
        <v>Nợ HP</v>
      </c>
    </row>
    <row r="1928" spans="1:18" ht="24.75" customHeight="1">
      <c r="A1928" s="54">
        <f t="shared" si="308"/>
        <v>1926</v>
      </c>
      <c r="B1928" s="16" t="str">
        <f t="shared" si="301"/>
        <v>1894</v>
      </c>
      <c r="C1928" s="54">
        <f t="shared" si="309"/>
        <v>1894</v>
      </c>
      <c r="D1928" s="11"/>
      <c r="E1928" s="12"/>
      <c r="F1928" s="13"/>
      <c r="G1928" s="14"/>
      <c r="H1928" s="70"/>
      <c r="I1928" s="71"/>
      <c r="J1928" s="72"/>
      <c r="K1928" s="73" t="str">
        <f t="shared" si="302"/>
        <v/>
      </c>
      <c r="L1928" s="74">
        <f t="shared" si="304"/>
        <v>0</v>
      </c>
      <c r="M1928" s="79"/>
      <c r="N1928" s="59" t="str">
        <f t="shared" si="303"/>
        <v/>
      </c>
      <c r="O1928" s="190" t="str">
        <f t="shared" si="305"/>
        <v>Nợ HP</v>
      </c>
      <c r="P1928" s="62" t="str">
        <f t="shared" si="306"/>
        <v>Nợ HP</v>
      </c>
      <c r="Q1928" s="58">
        <f t="shared" si="310"/>
        <v>1926</v>
      </c>
      <c r="R1928" s="228" t="str">
        <f t="shared" si="307"/>
        <v>Nợ HP</v>
      </c>
    </row>
    <row r="1929" spans="1:18" ht="24.75" customHeight="1">
      <c r="A1929" s="54">
        <f t="shared" si="308"/>
        <v>1927</v>
      </c>
      <c r="B1929" s="16" t="str">
        <f t="shared" si="301"/>
        <v>1895</v>
      </c>
      <c r="C1929" s="54">
        <f t="shared" si="309"/>
        <v>1895</v>
      </c>
      <c r="D1929" s="11"/>
      <c r="E1929" s="12"/>
      <c r="F1929" s="13"/>
      <c r="G1929" s="14"/>
      <c r="H1929" s="70"/>
      <c r="I1929" s="71"/>
      <c r="J1929" s="72"/>
      <c r="K1929" s="73" t="str">
        <f t="shared" si="302"/>
        <v/>
      </c>
      <c r="L1929" s="74">
        <f t="shared" si="304"/>
        <v>0</v>
      </c>
      <c r="M1929" s="79"/>
      <c r="N1929" s="59" t="str">
        <f t="shared" si="303"/>
        <v/>
      </c>
      <c r="O1929" s="190" t="str">
        <f t="shared" si="305"/>
        <v>Nợ HP</v>
      </c>
      <c r="P1929" s="62" t="str">
        <f t="shared" si="306"/>
        <v>Nợ HP</v>
      </c>
      <c r="Q1929" s="58">
        <f t="shared" si="310"/>
        <v>1927</v>
      </c>
      <c r="R1929" s="228" t="str">
        <f t="shared" si="307"/>
        <v>Nợ HP</v>
      </c>
    </row>
    <row r="1930" spans="1:18" ht="24.75" customHeight="1">
      <c r="A1930" s="54">
        <f t="shared" si="308"/>
        <v>1928</v>
      </c>
      <c r="B1930" s="16" t="str">
        <f t="shared" ref="B1930:B1993" si="311">J1930&amp;TEXT(C1930,"00")</f>
        <v>1896</v>
      </c>
      <c r="C1930" s="54">
        <f t="shared" si="309"/>
        <v>1896</v>
      </c>
      <c r="D1930" s="11"/>
      <c r="E1930" s="12"/>
      <c r="F1930" s="13"/>
      <c r="G1930" s="14"/>
      <c r="H1930" s="70"/>
      <c r="I1930" s="71"/>
      <c r="J1930" s="72"/>
      <c r="K1930" s="73" t="str">
        <f t="shared" si="302"/>
        <v/>
      </c>
      <c r="L1930" s="74">
        <f t="shared" si="304"/>
        <v>0</v>
      </c>
      <c r="M1930" s="79"/>
      <c r="N1930" s="59" t="str">
        <f t="shared" si="303"/>
        <v/>
      </c>
      <c r="O1930" s="190" t="str">
        <f t="shared" si="305"/>
        <v>Nợ HP</v>
      </c>
      <c r="P1930" s="62" t="str">
        <f t="shared" si="306"/>
        <v>Nợ HP</v>
      </c>
      <c r="Q1930" s="58">
        <f t="shared" si="310"/>
        <v>1928</v>
      </c>
      <c r="R1930" s="228" t="str">
        <f t="shared" si="307"/>
        <v>Nợ HP</v>
      </c>
    </row>
    <row r="1931" spans="1:18" ht="24.75" customHeight="1">
      <c r="A1931" s="54">
        <f t="shared" si="308"/>
        <v>1929</v>
      </c>
      <c r="B1931" s="16" t="str">
        <f t="shared" si="311"/>
        <v>1897</v>
      </c>
      <c r="C1931" s="54">
        <f t="shared" si="309"/>
        <v>1897</v>
      </c>
      <c r="D1931" s="11"/>
      <c r="E1931" s="12"/>
      <c r="F1931" s="13"/>
      <c r="G1931" s="14"/>
      <c r="H1931" s="70"/>
      <c r="I1931" s="71"/>
      <c r="J1931" s="72"/>
      <c r="K1931" s="73" t="str">
        <f t="shared" si="302"/>
        <v/>
      </c>
      <c r="L1931" s="74">
        <f t="shared" si="304"/>
        <v>0</v>
      </c>
      <c r="M1931" s="79"/>
      <c r="N1931" s="59" t="str">
        <f t="shared" si="303"/>
        <v/>
      </c>
      <c r="O1931" s="190" t="str">
        <f t="shared" si="305"/>
        <v>Nợ HP</v>
      </c>
      <c r="P1931" s="62" t="str">
        <f t="shared" si="306"/>
        <v>Nợ HP</v>
      </c>
      <c r="Q1931" s="58">
        <f t="shared" si="310"/>
        <v>1929</v>
      </c>
      <c r="R1931" s="228" t="str">
        <f t="shared" si="307"/>
        <v>Nợ HP</v>
      </c>
    </row>
    <row r="1932" spans="1:18" ht="24.75" customHeight="1">
      <c r="A1932" s="54">
        <f t="shared" si="308"/>
        <v>1930</v>
      </c>
      <c r="B1932" s="16" t="str">
        <f t="shared" si="311"/>
        <v>1898</v>
      </c>
      <c r="C1932" s="54">
        <f t="shared" si="309"/>
        <v>1898</v>
      </c>
      <c r="D1932" s="11"/>
      <c r="E1932" s="12"/>
      <c r="F1932" s="13"/>
      <c r="G1932" s="14"/>
      <c r="H1932" s="70"/>
      <c r="I1932" s="71"/>
      <c r="J1932" s="72"/>
      <c r="K1932" s="73" t="str">
        <f t="shared" si="302"/>
        <v/>
      </c>
      <c r="L1932" s="74">
        <f t="shared" si="304"/>
        <v>0</v>
      </c>
      <c r="M1932" s="79"/>
      <c r="N1932" s="59" t="str">
        <f t="shared" si="303"/>
        <v/>
      </c>
      <c r="O1932" s="190" t="str">
        <f t="shared" si="305"/>
        <v>Nợ HP</v>
      </c>
      <c r="P1932" s="62" t="str">
        <f t="shared" si="306"/>
        <v>Nợ HP</v>
      </c>
      <c r="Q1932" s="58">
        <f t="shared" si="310"/>
        <v>1930</v>
      </c>
      <c r="R1932" s="228" t="str">
        <f t="shared" si="307"/>
        <v>Nợ HP</v>
      </c>
    </row>
    <row r="1933" spans="1:18" ht="24.75" customHeight="1">
      <c r="A1933" s="54">
        <f t="shared" si="308"/>
        <v>1931</v>
      </c>
      <c r="B1933" s="16" t="str">
        <f t="shared" si="311"/>
        <v>1899</v>
      </c>
      <c r="C1933" s="54">
        <f t="shared" si="309"/>
        <v>1899</v>
      </c>
      <c r="D1933" s="11"/>
      <c r="E1933" s="12"/>
      <c r="F1933" s="13"/>
      <c r="G1933" s="14"/>
      <c r="H1933" s="70"/>
      <c r="I1933" s="71"/>
      <c r="J1933" s="72"/>
      <c r="K1933" s="73" t="str">
        <f t="shared" si="302"/>
        <v/>
      </c>
      <c r="L1933" s="74">
        <f t="shared" si="304"/>
        <v>0</v>
      </c>
      <c r="M1933" s="79"/>
      <c r="N1933" s="59" t="str">
        <f t="shared" si="303"/>
        <v/>
      </c>
      <c r="O1933" s="190" t="str">
        <f t="shared" si="305"/>
        <v>Nợ HP</v>
      </c>
      <c r="P1933" s="62" t="str">
        <f t="shared" si="306"/>
        <v>Nợ HP</v>
      </c>
      <c r="Q1933" s="58">
        <f t="shared" si="310"/>
        <v>1931</v>
      </c>
      <c r="R1933" s="228" t="str">
        <f t="shared" si="307"/>
        <v>Nợ HP</v>
      </c>
    </row>
    <row r="1934" spans="1:18" ht="24.75" customHeight="1">
      <c r="A1934" s="54">
        <f t="shared" si="308"/>
        <v>1932</v>
      </c>
      <c r="B1934" s="16" t="str">
        <f t="shared" si="311"/>
        <v>1900</v>
      </c>
      <c r="C1934" s="54">
        <f t="shared" si="309"/>
        <v>1900</v>
      </c>
      <c r="D1934" s="11"/>
      <c r="E1934" s="12"/>
      <c r="F1934" s="13"/>
      <c r="G1934" s="14"/>
      <c r="H1934" s="70"/>
      <c r="I1934" s="71"/>
      <c r="J1934" s="72"/>
      <c r="K1934" s="73" t="str">
        <f t="shared" si="302"/>
        <v/>
      </c>
      <c r="L1934" s="74">
        <f t="shared" si="304"/>
        <v>0</v>
      </c>
      <c r="M1934" s="79"/>
      <c r="N1934" s="59" t="str">
        <f t="shared" si="303"/>
        <v/>
      </c>
      <c r="O1934" s="190" t="str">
        <f t="shared" si="305"/>
        <v>Nợ HP</v>
      </c>
      <c r="P1934" s="62" t="str">
        <f t="shared" si="306"/>
        <v>Nợ HP</v>
      </c>
      <c r="Q1934" s="58">
        <f t="shared" si="310"/>
        <v>1932</v>
      </c>
      <c r="R1934" s="228" t="str">
        <f t="shared" si="307"/>
        <v>Nợ HP</v>
      </c>
    </row>
    <row r="1935" spans="1:18" ht="24.75" customHeight="1">
      <c r="A1935" s="54">
        <f t="shared" si="308"/>
        <v>1933</v>
      </c>
      <c r="B1935" s="16" t="str">
        <f t="shared" si="311"/>
        <v>1901</v>
      </c>
      <c r="C1935" s="54">
        <f t="shared" si="309"/>
        <v>1901</v>
      </c>
      <c r="D1935" s="11"/>
      <c r="E1935" s="12"/>
      <c r="F1935" s="13"/>
      <c r="G1935" s="14"/>
      <c r="H1935" s="70"/>
      <c r="I1935" s="71"/>
      <c r="J1935" s="72"/>
      <c r="K1935" s="73" t="str">
        <f t="shared" si="302"/>
        <v/>
      </c>
      <c r="L1935" s="74">
        <f t="shared" si="304"/>
        <v>0</v>
      </c>
      <c r="M1935" s="79"/>
      <c r="N1935" s="59" t="str">
        <f t="shared" si="303"/>
        <v/>
      </c>
      <c r="O1935" s="190" t="str">
        <f t="shared" si="305"/>
        <v>Nợ HP</v>
      </c>
      <c r="P1935" s="62" t="str">
        <f t="shared" si="306"/>
        <v>Nợ HP</v>
      </c>
      <c r="Q1935" s="58">
        <f t="shared" si="310"/>
        <v>1933</v>
      </c>
      <c r="R1935" s="228" t="str">
        <f t="shared" si="307"/>
        <v>Nợ HP</v>
      </c>
    </row>
    <row r="1936" spans="1:18" ht="24.75" customHeight="1">
      <c r="A1936" s="54">
        <f t="shared" si="308"/>
        <v>1934</v>
      </c>
      <c r="B1936" s="16" t="str">
        <f t="shared" si="311"/>
        <v>1902</v>
      </c>
      <c r="C1936" s="54">
        <f t="shared" si="309"/>
        <v>1902</v>
      </c>
      <c r="D1936" s="11"/>
      <c r="E1936" s="12"/>
      <c r="F1936" s="13"/>
      <c r="G1936" s="14"/>
      <c r="H1936" s="70"/>
      <c r="I1936" s="71"/>
      <c r="J1936" s="72"/>
      <c r="K1936" s="73" t="str">
        <f t="shared" si="302"/>
        <v/>
      </c>
      <c r="L1936" s="74">
        <f t="shared" si="304"/>
        <v>0</v>
      </c>
      <c r="M1936" s="79"/>
      <c r="N1936" s="59" t="str">
        <f t="shared" si="303"/>
        <v/>
      </c>
      <c r="O1936" s="190" t="str">
        <f t="shared" si="305"/>
        <v>Nợ HP</v>
      </c>
      <c r="P1936" s="62" t="str">
        <f t="shared" si="306"/>
        <v>Nợ HP</v>
      </c>
      <c r="Q1936" s="58">
        <f t="shared" si="310"/>
        <v>1934</v>
      </c>
      <c r="R1936" s="228" t="str">
        <f t="shared" si="307"/>
        <v>Nợ HP</v>
      </c>
    </row>
    <row r="1937" spans="1:18" ht="24.75" customHeight="1">
      <c r="A1937" s="54">
        <f t="shared" si="308"/>
        <v>1935</v>
      </c>
      <c r="B1937" s="16" t="str">
        <f t="shared" si="311"/>
        <v>1903</v>
      </c>
      <c r="C1937" s="54">
        <f t="shared" si="309"/>
        <v>1903</v>
      </c>
      <c r="D1937" s="11"/>
      <c r="E1937" s="12"/>
      <c r="F1937" s="13"/>
      <c r="G1937" s="14"/>
      <c r="H1937" s="70"/>
      <c r="I1937" s="71"/>
      <c r="J1937" s="72"/>
      <c r="K1937" s="73" t="str">
        <f t="shared" si="302"/>
        <v/>
      </c>
      <c r="L1937" s="74">
        <f t="shared" si="304"/>
        <v>0</v>
      </c>
      <c r="M1937" s="79"/>
      <c r="N1937" s="59" t="str">
        <f t="shared" si="303"/>
        <v/>
      </c>
      <c r="O1937" s="190" t="str">
        <f t="shared" si="305"/>
        <v>Nợ HP</v>
      </c>
      <c r="P1937" s="62" t="str">
        <f t="shared" si="306"/>
        <v>Nợ HP</v>
      </c>
      <c r="Q1937" s="58">
        <f t="shared" si="310"/>
        <v>1935</v>
      </c>
      <c r="R1937" s="228" t="str">
        <f t="shared" si="307"/>
        <v>Nợ HP</v>
      </c>
    </row>
    <row r="1938" spans="1:18" ht="24.75" customHeight="1">
      <c r="A1938" s="54">
        <f t="shared" si="308"/>
        <v>1936</v>
      </c>
      <c r="B1938" s="16" t="str">
        <f t="shared" si="311"/>
        <v>1904</v>
      </c>
      <c r="C1938" s="54">
        <f t="shared" si="309"/>
        <v>1904</v>
      </c>
      <c r="D1938" s="11"/>
      <c r="E1938" s="12"/>
      <c r="F1938" s="13"/>
      <c r="G1938" s="14"/>
      <c r="H1938" s="70"/>
      <c r="I1938" s="71"/>
      <c r="J1938" s="72"/>
      <c r="K1938" s="73" t="str">
        <f t="shared" si="302"/>
        <v/>
      </c>
      <c r="L1938" s="74">
        <f t="shared" si="304"/>
        <v>0</v>
      </c>
      <c r="M1938" s="79"/>
      <c r="N1938" s="59" t="str">
        <f t="shared" si="303"/>
        <v/>
      </c>
      <c r="O1938" s="190" t="str">
        <f t="shared" si="305"/>
        <v>Nợ HP</v>
      </c>
      <c r="P1938" s="62" t="str">
        <f t="shared" si="306"/>
        <v>Nợ HP</v>
      </c>
      <c r="Q1938" s="58">
        <f t="shared" si="310"/>
        <v>1936</v>
      </c>
      <c r="R1938" s="228" t="str">
        <f t="shared" si="307"/>
        <v>Nợ HP</v>
      </c>
    </row>
    <row r="1939" spans="1:18" ht="24.75" customHeight="1">
      <c r="A1939" s="54">
        <f t="shared" si="308"/>
        <v>1937</v>
      </c>
      <c r="B1939" s="16" t="str">
        <f t="shared" si="311"/>
        <v>1905</v>
      </c>
      <c r="C1939" s="54">
        <f t="shared" si="309"/>
        <v>1905</v>
      </c>
      <c r="D1939" s="11"/>
      <c r="E1939" s="12"/>
      <c r="F1939" s="13"/>
      <c r="G1939" s="14"/>
      <c r="H1939" s="70"/>
      <c r="I1939" s="71"/>
      <c r="J1939" s="72"/>
      <c r="K1939" s="73" t="str">
        <f t="shared" si="302"/>
        <v/>
      </c>
      <c r="L1939" s="74">
        <f t="shared" si="304"/>
        <v>0</v>
      </c>
      <c r="M1939" s="79"/>
      <c r="N1939" s="59" t="str">
        <f t="shared" si="303"/>
        <v/>
      </c>
      <c r="O1939" s="190" t="str">
        <f t="shared" si="305"/>
        <v>Nợ HP</v>
      </c>
      <c r="P1939" s="62" t="str">
        <f t="shared" si="306"/>
        <v>Nợ HP</v>
      </c>
      <c r="Q1939" s="58">
        <f t="shared" si="310"/>
        <v>1937</v>
      </c>
      <c r="R1939" s="228" t="str">
        <f t="shared" si="307"/>
        <v>Nợ HP</v>
      </c>
    </row>
    <row r="1940" spans="1:18" ht="24.75" customHeight="1">
      <c r="A1940" s="54">
        <f t="shared" si="308"/>
        <v>1938</v>
      </c>
      <c r="B1940" s="16" t="str">
        <f t="shared" si="311"/>
        <v>1906</v>
      </c>
      <c r="C1940" s="54">
        <f t="shared" si="309"/>
        <v>1906</v>
      </c>
      <c r="D1940" s="11"/>
      <c r="E1940" s="12"/>
      <c r="F1940" s="13"/>
      <c r="G1940" s="14"/>
      <c r="H1940" s="70"/>
      <c r="I1940" s="71"/>
      <c r="J1940" s="72"/>
      <c r="K1940" s="73" t="str">
        <f t="shared" si="302"/>
        <v/>
      </c>
      <c r="L1940" s="74">
        <f t="shared" si="304"/>
        <v>0</v>
      </c>
      <c r="M1940" s="79"/>
      <c r="N1940" s="59" t="str">
        <f t="shared" si="303"/>
        <v/>
      </c>
      <c r="O1940" s="190" t="str">
        <f t="shared" si="305"/>
        <v>Nợ HP</v>
      </c>
      <c r="P1940" s="62" t="str">
        <f t="shared" si="306"/>
        <v>Nợ HP</v>
      </c>
      <c r="Q1940" s="58">
        <f t="shared" si="310"/>
        <v>1938</v>
      </c>
      <c r="R1940" s="228" t="str">
        <f t="shared" si="307"/>
        <v>Nợ HP</v>
      </c>
    </row>
    <row r="1941" spans="1:18" ht="24.75" customHeight="1">
      <c r="A1941" s="54">
        <f t="shared" si="308"/>
        <v>1939</v>
      </c>
      <c r="B1941" s="16" t="str">
        <f t="shared" si="311"/>
        <v>1907</v>
      </c>
      <c r="C1941" s="54">
        <f t="shared" si="309"/>
        <v>1907</v>
      </c>
      <c r="D1941" s="11"/>
      <c r="E1941" s="12"/>
      <c r="F1941" s="13"/>
      <c r="G1941" s="14"/>
      <c r="H1941" s="70"/>
      <c r="I1941" s="71"/>
      <c r="J1941" s="72"/>
      <c r="K1941" s="73" t="str">
        <f t="shared" si="302"/>
        <v/>
      </c>
      <c r="L1941" s="74">
        <f t="shared" si="304"/>
        <v>0</v>
      </c>
      <c r="M1941" s="79"/>
      <c r="N1941" s="59" t="str">
        <f t="shared" si="303"/>
        <v/>
      </c>
      <c r="O1941" s="190" t="str">
        <f t="shared" si="305"/>
        <v>Nợ HP</v>
      </c>
      <c r="P1941" s="62" t="str">
        <f t="shared" si="306"/>
        <v>Nợ HP</v>
      </c>
      <c r="Q1941" s="58">
        <f t="shared" si="310"/>
        <v>1939</v>
      </c>
      <c r="R1941" s="228" t="str">
        <f t="shared" si="307"/>
        <v>Nợ HP</v>
      </c>
    </row>
    <row r="1942" spans="1:18" ht="24.75" customHeight="1">
      <c r="A1942" s="54">
        <f t="shared" si="308"/>
        <v>1940</v>
      </c>
      <c r="B1942" s="16" t="str">
        <f t="shared" si="311"/>
        <v>1908</v>
      </c>
      <c r="C1942" s="54">
        <f t="shared" si="309"/>
        <v>1908</v>
      </c>
      <c r="D1942" s="11"/>
      <c r="E1942" s="12"/>
      <c r="F1942" s="13"/>
      <c r="G1942" s="14"/>
      <c r="H1942" s="70"/>
      <c r="I1942" s="71"/>
      <c r="J1942" s="72"/>
      <c r="K1942" s="73" t="str">
        <f t="shared" si="302"/>
        <v/>
      </c>
      <c r="L1942" s="74">
        <f t="shared" si="304"/>
        <v>0</v>
      </c>
      <c r="M1942" s="79"/>
      <c r="N1942" s="59" t="str">
        <f t="shared" si="303"/>
        <v/>
      </c>
      <c r="O1942" s="190" t="str">
        <f t="shared" si="305"/>
        <v>Nợ HP</v>
      </c>
      <c r="P1942" s="62" t="str">
        <f t="shared" si="306"/>
        <v>Nợ HP</v>
      </c>
      <c r="Q1942" s="58">
        <f t="shared" si="310"/>
        <v>1940</v>
      </c>
      <c r="R1942" s="228" t="str">
        <f t="shared" si="307"/>
        <v>Nợ HP</v>
      </c>
    </row>
    <row r="1943" spans="1:18" ht="24.75" customHeight="1">
      <c r="A1943" s="54">
        <f t="shared" si="308"/>
        <v>1941</v>
      </c>
      <c r="B1943" s="16" t="str">
        <f t="shared" si="311"/>
        <v>1909</v>
      </c>
      <c r="C1943" s="54">
        <f t="shared" si="309"/>
        <v>1909</v>
      </c>
      <c r="D1943" s="11"/>
      <c r="E1943" s="12"/>
      <c r="F1943" s="13"/>
      <c r="G1943" s="14"/>
      <c r="H1943" s="70"/>
      <c r="I1943" s="71"/>
      <c r="J1943" s="72"/>
      <c r="K1943" s="73" t="str">
        <f t="shared" si="302"/>
        <v/>
      </c>
      <c r="L1943" s="74">
        <f t="shared" si="304"/>
        <v>0</v>
      </c>
      <c r="M1943" s="79"/>
      <c r="N1943" s="59" t="str">
        <f t="shared" si="303"/>
        <v/>
      </c>
      <c r="O1943" s="190" t="str">
        <f t="shared" si="305"/>
        <v>Nợ HP</v>
      </c>
      <c r="P1943" s="62" t="str">
        <f t="shared" si="306"/>
        <v>Nợ HP</v>
      </c>
      <c r="Q1943" s="58">
        <f t="shared" si="310"/>
        <v>1941</v>
      </c>
      <c r="R1943" s="228" t="str">
        <f t="shared" si="307"/>
        <v>Nợ HP</v>
      </c>
    </row>
    <row r="1944" spans="1:18" ht="24.75" customHeight="1">
      <c r="A1944" s="54">
        <f t="shared" si="308"/>
        <v>1942</v>
      </c>
      <c r="B1944" s="16" t="str">
        <f t="shared" si="311"/>
        <v>1910</v>
      </c>
      <c r="C1944" s="54">
        <f t="shared" si="309"/>
        <v>1910</v>
      </c>
      <c r="D1944" s="11"/>
      <c r="E1944" s="12"/>
      <c r="F1944" s="13"/>
      <c r="G1944" s="14"/>
      <c r="H1944" s="70"/>
      <c r="I1944" s="71"/>
      <c r="J1944" s="72"/>
      <c r="K1944" s="73" t="str">
        <f t="shared" si="302"/>
        <v/>
      </c>
      <c r="L1944" s="74">
        <f t="shared" si="304"/>
        <v>0</v>
      </c>
      <c r="M1944" s="79"/>
      <c r="N1944" s="59" t="str">
        <f t="shared" si="303"/>
        <v/>
      </c>
      <c r="O1944" s="190" t="str">
        <f t="shared" si="305"/>
        <v>Nợ HP</v>
      </c>
      <c r="P1944" s="62" t="str">
        <f t="shared" si="306"/>
        <v>Nợ HP</v>
      </c>
      <c r="Q1944" s="58">
        <f t="shared" si="310"/>
        <v>1942</v>
      </c>
      <c r="R1944" s="228" t="str">
        <f t="shared" si="307"/>
        <v>Nợ HP</v>
      </c>
    </row>
    <row r="1945" spans="1:18" ht="24.75" customHeight="1">
      <c r="A1945" s="54">
        <f t="shared" si="308"/>
        <v>1943</v>
      </c>
      <c r="B1945" s="16" t="str">
        <f t="shared" si="311"/>
        <v>1911</v>
      </c>
      <c r="C1945" s="54">
        <f t="shared" si="309"/>
        <v>1911</v>
      </c>
      <c r="D1945" s="11"/>
      <c r="E1945" s="12"/>
      <c r="F1945" s="13"/>
      <c r="G1945" s="14"/>
      <c r="H1945" s="70"/>
      <c r="I1945" s="71"/>
      <c r="J1945" s="72"/>
      <c r="K1945" s="73" t="str">
        <f t="shared" ref="K1945:K2008" si="312">I1945&amp;J1945</f>
        <v/>
      </c>
      <c r="L1945" s="74">
        <f t="shared" si="304"/>
        <v>0</v>
      </c>
      <c r="M1945" s="79"/>
      <c r="N1945" s="59" t="str">
        <f t="shared" ref="N1945:N2008" si="313">IF(M1945&lt;&gt;0,"Học Ghép","")</f>
        <v/>
      </c>
      <c r="O1945" s="190" t="str">
        <f t="shared" si="305"/>
        <v>Nợ HP</v>
      </c>
      <c r="P1945" s="62" t="str">
        <f t="shared" si="306"/>
        <v>Nợ HP</v>
      </c>
      <c r="Q1945" s="58">
        <f t="shared" si="310"/>
        <v>1943</v>
      </c>
      <c r="R1945" s="228" t="str">
        <f t="shared" si="307"/>
        <v>Nợ HP</v>
      </c>
    </row>
    <row r="1946" spans="1:18" ht="24.75" customHeight="1">
      <c r="A1946" s="54">
        <f t="shared" si="308"/>
        <v>1944</v>
      </c>
      <c r="B1946" s="16" t="str">
        <f t="shared" si="311"/>
        <v>1912</v>
      </c>
      <c r="C1946" s="54">
        <f t="shared" si="309"/>
        <v>1912</v>
      </c>
      <c r="D1946" s="11"/>
      <c r="E1946" s="12"/>
      <c r="F1946" s="13"/>
      <c r="G1946" s="14"/>
      <c r="H1946" s="70"/>
      <c r="I1946" s="71"/>
      <c r="J1946" s="72"/>
      <c r="K1946" s="73" t="str">
        <f t="shared" si="312"/>
        <v/>
      </c>
      <c r="L1946" s="74">
        <f t="shared" si="304"/>
        <v>0</v>
      </c>
      <c r="M1946" s="79"/>
      <c r="N1946" s="59" t="str">
        <f t="shared" si="313"/>
        <v/>
      </c>
      <c r="O1946" s="190" t="str">
        <f t="shared" si="305"/>
        <v>Nợ HP</v>
      </c>
      <c r="P1946" s="62" t="str">
        <f t="shared" si="306"/>
        <v>Nợ HP</v>
      </c>
      <c r="Q1946" s="58">
        <f t="shared" si="310"/>
        <v>1944</v>
      </c>
      <c r="R1946" s="228" t="str">
        <f t="shared" si="307"/>
        <v>Nợ HP</v>
      </c>
    </row>
    <row r="1947" spans="1:18" ht="24.75" customHeight="1">
      <c r="A1947" s="54">
        <f t="shared" si="308"/>
        <v>1945</v>
      </c>
      <c r="B1947" s="16" t="str">
        <f t="shared" si="311"/>
        <v>1913</v>
      </c>
      <c r="C1947" s="54">
        <f t="shared" si="309"/>
        <v>1913</v>
      </c>
      <c r="D1947" s="11"/>
      <c r="E1947" s="12"/>
      <c r="F1947" s="13"/>
      <c r="G1947" s="14"/>
      <c r="H1947" s="70"/>
      <c r="I1947" s="71"/>
      <c r="J1947" s="72"/>
      <c r="K1947" s="73" t="str">
        <f t="shared" si="312"/>
        <v/>
      </c>
      <c r="L1947" s="74">
        <f t="shared" si="304"/>
        <v>0</v>
      </c>
      <c r="M1947" s="79"/>
      <c r="N1947" s="59" t="str">
        <f t="shared" si="313"/>
        <v/>
      </c>
      <c r="O1947" s="190" t="str">
        <f t="shared" si="305"/>
        <v>Nợ HP</v>
      </c>
      <c r="P1947" s="62" t="str">
        <f t="shared" si="306"/>
        <v>Nợ HP</v>
      </c>
      <c r="Q1947" s="58">
        <f t="shared" si="310"/>
        <v>1945</v>
      </c>
      <c r="R1947" s="228" t="str">
        <f t="shared" si="307"/>
        <v>Nợ HP</v>
      </c>
    </row>
    <row r="1948" spans="1:18" ht="24.75" customHeight="1">
      <c r="A1948" s="54">
        <f t="shared" si="308"/>
        <v>1946</v>
      </c>
      <c r="B1948" s="16" t="str">
        <f t="shared" si="311"/>
        <v>1914</v>
      </c>
      <c r="C1948" s="54">
        <f t="shared" si="309"/>
        <v>1914</v>
      </c>
      <c r="D1948" s="11"/>
      <c r="E1948" s="12"/>
      <c r="F1948" s="13"/>
      <c r="G1948" s="14"/>
      <c r="H1948" s="70"/>
      <c r="I1948" s="71"/>
      <c r="J1948" s="72"/>
      <c r="K1948" s="73" t="str">
        <f t="shared" si="312"/>
        <v/>
      </c>
      <c r="L1948" s="74">
        <f t="shared" si="304"/>
        <v>0</v>
      </c>
      <c r="M1948" s="79"/>
      <c r="N1948" s="59" t="str">
        <f t="shared" si="313"/>
        <v/>
      </c>
      <c r="O1948" s="190" t="str">
        <f t="shared" si="305"/>
        <v>Nợ HP</v>
      </c>
      <c r="P1948" s="62" t="str">
        <f t="shared" si="306"/>
        <v>Nợ HP</v>
      </c>
      <c r="Q1948" s="58">
        <f t="shared" si="310"/>
        <v>1946</v>
      </c>
      <c r="R1948" s="228" t="str">
        <f t="shared" si="307"/>
        <v>Nợ HP</v>
      </c>
    </row>
    <row r="1949" spans="1:18" ht="24.75" customHeight="1">
      <c r="A1949" s="54">
        <f t="shared" si="308"/>
        <v>1947</v>
      </c>
      <c r="B1949" s="16" t="str">
        <f t="shared" si="311"/>
        <v>1915</v>
      </c>
      <c r="C1949" s="54">
        <f t="shared" si="309"/>
        <v>1915</v>
      </c>
      <c r="D1949" s="11"/>
      <c r="E1949" s="12"/>
      <c r="F1949" s="13"/>
      <c r="G1949" s="14"/>
      <c r="H1949" s="70"/>
      <c r="I1949" s="71"/>
      <c r="J1949" s="72"/>
      <c r="K1949" s="73" t="str">
        <f t="shared" si="312"/>
        <v/>
      </c>
      <c r="L1949" s="74">
        <f t="shared" si="304"/>
        <v>0</v>
      </c>
      <c r="M1949" s="79"/>
      <c r="N1949" s="59" t="str">
        <f t="shared" si="313"/>
        <v/>
      </c>
      <c r="O1949" s="190" t="str">
        <f t="shared" si="305"/>
        <v>Nợ HP</v>
      </c>
      <c r="P1949" s="62" t="str">
        <f t="shared" si="306"/>
        <v>Nợ HP</v>
      </c>
      <c r="Q1949" s="58">
        <f t="shared" si="310"/>
        <v>1947</v>
      </c>
      <c r="R1949" s="228" t="str">
        <f t="shared" si="307"/>
        <v>Nợ HP</v>
      </c>
    </row>
    <row r="1950" spans="1:18" ht="24.75" customHeight="1">
      <c r="A1950" s="54">
        <f t="shared" si="308"/>
        <v>1948</v>
      </c>
      <c r="B1950" s="16" t="str">
        <f t="shared" si="311"/>
        <v>1916</v>
      </c>
      <c r="C1950" s="54">
        <f t="shared" si="309"/>
        <v>1916</v>
      </c>
      <c r="D1950" s="11"/>
      <c r="E1950" s="12"/>
      <c r="F1950" s="13"/>
      <c r="G1950" s="14"/>
      <c r="H1950" s="70"/>
      <c r="I1950" s="71"/>
      <c r="J1950" s="72"/>
      <c r="K1950" s="73" t="str">
        <f t="shared" si="312"/>
        <v/>
      </c>
      <c r="L1950" s="74">
        <f t="shared" si="304"/>
        <v>0</v>
      </c>
      <c r="M1950" s="79"/>
      <c r="N1950" s="59" t="str">
        <f t="shared" si="313"/>
        <v/>
      </c>
      <c r="O1950" s="190" t="str">
        <f t="shared" si="305"/>
        <v>Nợ HP</v>
      </c>
      <c r="P1950" s="62" t="str">
        <f t="shared" si="306"/>
        <v>Nợ HP</v>
      </c>
      <c r="Q1950" s="58">
        <f t="shared" si="310"/>
        <v>1948</v>
      </c>
      <c r="R1950" s="228" t="str">
        <f t="shared" si="307"/>
        <v>Nợ HP</v>
      </c>
    </row>
    <row r="1951" spans="1:18" ht="24.75" customHeight="1">
      <c r="A1951" s="54">
        <f t="shared" si="308"/>
        <v>1949</v>
      </c>
      <c r="B1951" s="16" t="str">
        <f t="shared" si="311"/>
        <v>1917</v>
      </c>
      <c r="C1951" s="54">
        <f t="shared" si="309"/>
        <v>1917</v>
      </c>
      <c r="D1951" s="11"/>
      <c r="E1951" s="12"/>
      <c r="F1951" s="13"/>
      <c r="G1951" s="14"/>
      <c r="H1951" s="70"/>
      <c r="I1951" s="71"/>
      <c r="J1951" s="72"/>
      <c r="K1951" s="73" t="str">
        <f t="shared" si="312"/>
        <v/>
      </c>
      <c r="L1951" s="74">
        <f t="shared" si="304"/>
        <v>0</v>
      </c>
      <c r="M1951" s="79"/>
      <c r="N1951" s="59" t="str">
        <f t="shared" si="313"/>
        <v/>
      </c>
      <c r="O1951" s="190" t="str">
        <f t="shared" si="305"/>
        <v>Nợ HP</v>
      </c>
      <c r="P1951" s="62" t="str">
        <f t="shared" si="306"/>
        <v>Nợ HP</v>
      </c>
      <c r="Q1951" s="58">
        <f t="shared" si="310"/>
        <v>1949</v>
      </c>
      <c r="R1951" s="228" t="str">
        <f t="shared" si="307"/>
        <v>Nợ HP</v>
      </c>
    </row>
    <row r="1952" spans="1:18" ht="24.75" customHeight="1">
      <c r="A1952" s="54">
        <f t="shared" si="308"/>
        <v>1950</v>
      </c>
      <c r="B1952" s="16" t="str">
        <f t="shared" si="311"/>
        <v>1918</v>
      </c>
      <c r="C1952" s="54">
        <f t="shared" si="309"/>
        <v>1918</v>
      </c>
      <c r="D1952" s="11"/>
      <c r="E1952" s="12"/>
      <c r="F1952" s="13"/>
      <c r="G1952" s="14"/>
      <c r="H1952" s="70"/>
      <c r="I1952" s="71"/>
      <c r="J1952" s="72"/>
      <c r="K1952" s="73" t="str">
        <f t="shared" si="312"/>
        <v/>
      </c>
      <c r="L1952" s="74">
        <f t="shared" si="304"/>
        <v>0</v>
      </c>
      <c r="M1952" s="79"/>
      <c r="N1952" s="59" t="str">
        <f t="shared" si="313"/>
        <v/>
      </c>
      <c r="O1952" s="190" t="str">
        <f t="shared" si="305"/>
        <v>Nợ HP</v>
      </c>
      <c r="P1952" s="62" t="str">
        <f t="shared" si="306"/>
        <v>Nợ HP</v>
      </c>
      <c r="Q1952" s="58">
        <f t="shared" si="310"/>
        <v>1950</v>
      </c>
      <c r="R1952" s="228" t="str">
        <f t="shared" si="307"/>
        <v>Nợ HP</v>
      </c>
    </row>
    <row r="1953" spans="1:18" ht="24.75" customHeight="1">
      <c r="A1953" s="54">
        <f t="shared" si="308"/>
        <v>1951</v>
      </c>
      <c r="B1953" s="16" t="str">
        <f t="shared" si="311"/>
        <v>1919</v>
      </c>
      <c r="C1953" s="54">
        <f t="shared" si="309"/>
        <v>1919</v>
      </c>
      <c r="D1953" s="11"/>
      <c r="E1953" s="12"/>
      <c r="F1953" s="13"/>
      <c r="G1953" s="14"/>
      <c r="H1953" s="70"/>
      <c r="I1953" s="71"/>
      <c r="J1953" s="72"/>
      <c r="K1953" s="73" t="str">
        <f t="shared" si="312"/>
        <v/>
      </c>
      <c r="L1953" s="74">
        <f t="shared" si="304"/>
        <v>0</v>
      </c>
      <c r="M1953" s="79"/>
      <c r="N1953" s="59" t="str">
        <f t="shared" si="313"/>
        <v/>
      </c>
      <c r="O1953" s="190" t="str">
        <f t="shared" si="305"/>
        <v>Nợ HP</v>
      </c>
      <c r="P1953" s="62" t="str">
        <f t="shared" si="306"/>
        <v>Nợ HP</v>
      </c>
      <c r="Q1953" s="58">
        <f t="shared" si="310"/>
        <v>1951</v>
      </c>
      <c r="R1953" s="228" t="str">
        <f t="shared" si="307"/>
        <v>Nợ HP</v>
      </c>
    </row>
    <row r="1954" spans="1:18" ht="24.75" customHeight="1">
      <c r="A1954" s="54">
        <f t="shared" si="308"/>
        <v>1952</v>
      </c>
      <c r="B1954" s="16" t="str">
        <f t="shared" si="311"/>
        <v>1920</v>
      </c>
      <c r="C1954" s="54">
        <f t="shared" si="309"/>
        <v>1920</v>
      </c>
      <c r="D1954" s="11"/>
      <c r="E1954" s="12"/>
      <c r="F1954" s="13"/>
      <c r="G1954" s="14"/>
      <c r="H1954" s="70"/>
      <c r="I1954" s="71"/>
      <c r="J1954" s="72"/>
      <c r="K1954" s="73" t="str">
        <f t="shared" si="312"/>
        <v/>
      </c>
      <c r="L1954" s="74">
        <f t="shared" si="304"/>
        <v>0</v>
      </c>
      <c r="M1954" s="79"/>
      <c r="N1954" s="59" t="str">
        <f t="shared" si="313"/>
        <v/>
      </c>
      <c r="O1954" s="190" t="str">
        <f t="shared" si="305"/>
        <v>Nợ HP</v>
      </c>
      <c r="P1954" s="62" t="str">
        <f t="shared" si="306"/>
        <v>Nợ HP</v>
      </c>
      <c r="Q1954" s="58">
        <f t="shared" si="310"/>
        <v>1952</v>
      </c>
      <c r="R1954" s="228" t="str">
        <f t="shared" si="307"/>
        <v>Nợ HP</v>
      </c>
    </row>
    <row r="1955" spans="1:18" ht="24.75" customHeight="1">
      <c r="A1955" s="54">
        <f t="shared" si="308"/>
        <v>1953</v>
      </c>
      <c r="B1955" s="16" t="str">
        <f t="shared" si="311"/>
        <v>1921</v>
      </c>
      <c r="C1955" s="54">
        <f t="shared" si="309"/>
        <v>1921</v>
      </c>
      <c r="D1955" s="11"/>
      <c r="E1955" s="12"/>
      <c r="F1955" s="13"/>
      <c r="G1955" s="14"/>
      <c r="H1955" s="70"/>
      <c r="I1955" s="71"/>
      <c r="J1955" s="72"/>
      <c r="K1955" s="73" t="str">
        <f t="shared" si="312"/>
        <v/>
      </c>
      <c r="L1955" s="74">
        <f t="shared" si="304"/>
        <v>0</v>
      </c>
      <c r="M1955" s="79"/>
      <c r="N1955" s="59" t="str">
        <f t="shared" si="313"/>
        <v/>
      </c>
      <c r="O1955" s="190" t="str">
        <f t="shared" si="305"/>
        <v>Nợ HP</v>
      </c>
      <c r="P1955" s="62" t="str">
        <f t="shared" si="306"/>
        <v>Nợ HP</v>
      </c>
      <c r="Q1955" s="58">
        <f t="shared" si="310"/>
        <v>1953</v>
      </c>
      <c r="R1955" s="228" t="str">
        <f t="shared" si="307"/>
        <v>Nợ HP</v>
      </c>
    </row>
    <row r="1956" spans="1:18" ht="24.75" customHeight="1">
      <c r="A1956" s="54">
        <f t="shared" si="308"/>
        <v>1954</v>
      </c>
      <c r="B1956" s="16" t="str">
        <f t="shared" si="311"/>
        <v>1922</v>
      </c>
      <c r="C1956" s="54">
        <f t="shared" si="309"/>
        <v>1922</v>
      </c>
      <c r="D1956" s="11"/>
      <c r="E1956" s="12"/>
      <c r="F1956" s="13"/>
      <c r="G1956" s="14"/>
      <c r="H1956" s="70"/>
      <c r="I1956" s="71"/>
      <c r="J1956" s="72"/>
      <c r="K1956" s="73" t="str">
        <f t="shared" si="312"/>
        <v/>
      </c>
      <c r="L1956" s="74">
        <f t="shared" si="304"/>
        <v>0</v>
      </c>
      <c r="M1956" s="79"/>
      <c r="N1956" s="59" t="str">
        <f t="shared" si="313"/>
        <v/>
      </c>
      <c r="O1956" s="190" t="str">
        <f t="shared" si="305"/>
        <v>Nợ HP</v>
      </c>
      <c r="P1956" s="62" t="str">
        <f t="shared" si="306"/>
        <v>Nợ HP</v>
      </c>
      <c r="Q1956" s="58">
        <f t="shared" si="310"/>
        <v>1954</v>
      </c>
      <c r="R1956" s="228" t="str">
        <f t="shared" si="307"/>
        <v>Nợ HP</v>
      </c>
    </row>
    <row r="1957" spans="1:18" ht="24.75" customHeight="1">
      <c r="A1957" s="54">
        <f t="shared" si="308"/>
        <v>1955</v>
      </c>
      <c r="B1957" s="16" t="str">
        <f t="shared" si="311"/>
        <v>1923</v>
      </c>
      <c r="C1957" s="54">
        <f t="shared" si="309"/>
        <v>1923</v>
      </c>
      <c r="D1957" s="11"/>
      <c r="E1957" s="12"/>
      <c r="F1957" s="13"/>
      <c r="G1957" s="14"/>
      <c r="H1957" s="70"/>
      <c r="I1957" s="71"/>
      <c r="J1957" s="72"/>
      <c r="K1957" s="73" t="str">
        <f t="shared" si="312"/>
        <v/>
      </c>
      <c r="L1957" s="74">
        <f t="shared" si="304"/>
        <v>0</v>
      </c>
      <c r="M1957" s="79"/>
      <c r="N1957" s="59" t="str">
        <f t="shared" si="313"/>
        <v/>
      </c>
      <c r="O1957" s="190" t="str">
        <f t="shared" si="305"/>
        <v>Nợ HP</v>
      </c>
      <c r="P1957" s="62" t="str">
        <f t="shared" si="306"/>
        <v>Nợ HP</v>
      </c>
      <c r="Q1957" s="58">
        <f t="shared" si="310"/>
        <v>1955</v>
      </c>
      <c r="R1957" s="228" t="str">
        <f t="shared" si="307"/>
        <v>Nợ HP</v>
      </c>
    </row>
    <row r="1958" spans="1:18" ht="24.75" customHeight="1">
      <c r="A1958" s="54">
        <f t="shared" si="308"/>
        <v>1956</v>
      </c>
      <c r="B1958" s="16" t="str">
        <f t="shared" si="311"/>
        <v>1924</v>
      </c>
      <c r="C1958" s="54">
        <f t="shared" si="309"/>
        <v>1924</v>
      </c>
      <c r="D1958" s="11"/>
      <c r="E1958" s="12"/>
      <c r="F1958" s="13"/>
      <c r="G1958" s="14"/>
      <c r="H1958" s="70"/>
      <c r="I1958" s="71"/>
      <c r="J1958" s="72"/>
      <c r="K1958" s="73" t="str">
        <f t="shared" si="312"/>
        <v/>
      </c>
      <c r="L1958" s="74">
        <f t="shared" si="304"/>
        <v>0</v>
      </c>
      <c r="M1958" s="79"/>
      <c r="N1958" s="59" t="str">
        <f t="shared" si="313"/>
        <v/>
      </c>
      <c r="O1958" s="190" t="str">
        <f t="shared" si="305"/>
        <v>Nợ HP</v>
      </c>
      <c r="P1958" s="62" t="str">
        <f t="shared" si="306"/>
        <v>Nợ HP</v>
      </c>
      <c r="Q1958" s="58">
        <f t="shared" si="310"/>
        <v>1956</v>
      </c>
      <c r="R1958" s="228" t="str">
        <f t="shared" si="307"/>
        <v>Nợ HP</v>
      </c>
    </row>
    <row r="1959" spans="1:18" ht="24.75" customHeight="1">
      <c r="A1959" s="54">
        <f t="shared" si="308"/>
        <v>1957</v>
      </c>
      <c r="B1959" s="16" t="str">
        <f t="shared" si="311"/>
        <v>1925</v>
      </c>
      <c r="C1959" s="54">
        <f t="shared" si="309"/>
        <v>1925</v>
      </c>
      <c r="D1959" s="11"/>
      <c r="E1959" s="12"/>
      <c r="F1959" s="13"/>
      <c r="G1959" s="14"/>
      <c r="H1959" s="70"/>
      <c r="I1959" s="71"/>
      <c r="J1959" s="72"/>
      <c r="K1959" s="73" t="str">
        <f t="shared" si="312"/>
        <v/>
      </c>
      <c r="L1959" s="74">
        <f t="shared" si="304"/>
        <v>0</v>
      </c>
      <c r="M1959" s="79"/>
      <c r="N1959" s="59" t="str">
        <f t="shared" si="313"/>
        <v/>
      </c>
      <c r="O1959" s="190" t="str">
        <f t="shared" si="305"/>
        <v>Nợ HP</v>
      </c>
      <c r="P1959" s="62" t="str">
        <f t="shared" si="306"/>
        <v>Nợ HP</v>
      </c>
      <c r="Q1959" s="58">
        <f t="shared" si="310"/>
        <v>1957</v>
      </c>
      <c r="R1959" s="228" t="str">
        <f t="shared" si="307"/>
        <v>Nợ HP</v>
      </c>
    </row>
    <row r="1960" spans="1:18" ht="24.75" customHeight="1">
      <c r="A1960" s="54">
        <f t="shared" si="308"/>
        <v>1958</v>
      </c>
      <c r="B1960" s="16" t="str">
        <f t="shared" si="311"/>
        <v>1926</v>
      </c>
      <c r="C1960" s="54">
        <f t="shared" si="309"/>
        <v>1926</v>
      </c>
      <c r="D1960" s="11"/>
      <c r="E1960" s="12"/>
      <c r="F1960" s="13"/>
      <c r="G1960" s="14"/>
      <c r="H1960" s="70"/>
      <c r="I1960" s="71"/>
      <c r="J1960" s="72"/>
      <c r="K1960" s="73" t="str">
        <f t="shared" si="312"/>
        <v/>
      </c>
      <c r="L1960" s="74">
        <f t="shared" si="304"/>
        <v>0</v>
      </c>
      <c r="M1960" s="79"/>
      <c r="N1960" s="59" t="str">
        <f t="shared" si="313"/>
        <v/>
      </c>
      <c r="O1960" s="190" t="str">
        <f t="shared" si="305"/>
        <v>Nợ HP</v>
      </c>
      <c r="P1960" s="62" t="str">
        <f t="shared" si="306"/>
        <v>Nợ HP</v>
      </c>
      <c r="Q1960" s="58">
        <f t="shared" si="310"/>
        <v>1958</v>
      </c>
      <c r="R1960" s="228" t="str">
        <f t="shared" si="307"/>
        <v>Nợ HP</v>
      </c>
    </row>
    <row r="1961" spans="1:18" ht="24.75" customHeight="1">
      <c r="A1961" s="54">
        <f t="shared" si="308"/>
        <v>1959</v>
      </c>
      <c r="B1961" s="16" t="str">
        <f t="shared" si="311"/>
        <v>1927</v>
      </c>
      <c r="C1961" s="54">
        <f t="shared" si="309"/>
        <v>1927</v>
      </c>
      <c r="D1961" s="11"/>
      <c r="E1961" s="12"/>
      <c r="F1961" s="13"/>
      <c r="G1961" s="14"/>
      <c r="H1961" s="70"/>
      <c r="I1961" s="71"/>
      <c r="J1961" s="72"/>
      <c r="K1961" s="73" t="str">
        <f t="shared" si="312"/>
        <v/>
      </c>
      <c r="L1961" s="74">
        <f t="shared" si="304"/>
        <v>0</v>
      </c>
      <c r="M1961" s="79"/>
      <c r="N1961" s="59" t="str">
        <f t="shared" si="313"/>
        <v/>
      </c>
      <c r="O1961" s="190" t="str">
        <f t="shared" si="305"/>
        <v>Nợ HP</v>
      </c>
      <c r="P1961" s="62" t="str">
        <f t="shared" si="306"/>
        <v>Nợ HP</v>
      </c>
      <c r="Q1961" s="58">
        <f t="shared" si="310"/>
        <v>1959</v>
      </c>
      <c r="R1961" s="228" t="str">
        <f t="shared" si="307"/>
        <v>Nợ HP</v>
      </c>
    </row>
    <row r="1962" spans="1:18" ht="24.75" customHeight="1">
      <c r="A1962" s="54">
        <f t="shared" si="308"/>
        <v>1960</v>
      </c>
      <c r="B1962" s="16" t="str">
        <f t="shared" si="311"/>
        <v>1928</v>
      </c>
      <c r="C1962" s="54">
        <f t="shared" si="309"/>
        <v>1928</v>
      </c>
      <c r="D1962" s="11"/>
      <c r="E1962" s="12"/>
      <c r="F1962" s="13"/>
      <c r="G1962" s="14"/>
      <c r="H1962" s="70"/>
      <c r="I1962" s="71"/>
      <c r="J1962" s="72"/>
      <c r="K1962" s="73" t="str">
        <f t="shared" si="312"/>
        <v/>
      </c>
      <c r="L1962" s="74">
        <f t="shared" si="304"/>
        <v>0</v>
      </c>
      <c r="M1962" s="79"/>
      <c r="N1962" s="59" t="str">
        <f t="shared" si="313"/>
        <v/>
      </c>
      <c r="O1962" s="190" t="str">
        <f t="shared" si="305"/>
        <v>Nợ HP</v>
      </c>
      <c r="P1962" s="62" t="str">
        <f t="shared" si="306"/>
        <v>Nợ HP</v>
      </c>
      <c r="Q1962" s="58">
        <f t="shared" si="310"/>
        <v>1960</v>
      </c>
      <c r="R1962" s="228" t="str">
        <f t="shared" si="307"/>
        <v>Nợ HP</v>
      </c>
    </row>
    <row r="1963" spans="1:18" ht="24.75" customHeight="1">
      <c r="A1963" s="54">
        <f t="shared" si="308"/>
        <v>1961</v>
      </c>
      <c r="B1963" s="16" t="str">
        <f t="shared" si="311"/>
        <v>1929</v>
      </c>
      <c r="C1963" s="54">
        <f t="shared" si="309"/>
        <v>1929</v>
      </c>
      <c r="D1963" s="11"/>
      <c r="E1963" s="12"/>
      <c r="F1963" s="13"/>
      <c r="G1963" s="14"/>
      <c r="H1963" s="70"/>
      <c r="I1963" s="71"/>
      <c r="J1963" s="72"/>
      <c r="K1963" s="73" t="str">
        <f t="shared" si="312"/>
        <v/>
      </c>
      <c r="L1963" s="74">
        <f t="shared" si="304"/>
        <v>0</v>
      </c>
      <c r="M1963" s="79"/>
      <c r="N1963" s="59" t="str">
        <f t="shared" si="313"/>
        <v/>
      </c>
      <c r="O1963" s="190" t="str">
        <f t="shared" si="305"/>
        <v>Nợ HP</v>
      </c>
      <c r="P1963" s="62" t="str">
        <f t="shared" si="306"/>
        <v>Nợ HP</v>
      </c>
      <c r="Q1963" s="58">
        <f t="shared" si="310"/>
        <v>1961</v>
      </c>
      <c r="R1963" s="228" t="str">
        <f t="shared" si="307"/>
        <v>Nợ HP</v>
      </c>
    </row>
    <row r="1964" spans="1:18" ht="24.75" customHeight="1">
      <c r="A1964" s="54">
        <f t="shared" si="308"/>
        <v>1962</v>
      </c>
      <c r="B1964" s="16" t="str">
        <f t="shared" si="311"/>
        <v>1930</v>
      </c>
      <c r="C1964" s="54">
        <f t="shared" si="309"/>
        <v>1930</v>
      </c>
      <c r="D1964" s="11"/>
      <c r="E1964" s="12"/>
      <c r="F1964" s="13"/>
      <c r="G1964" s="14"/>
      <c r="H1964" s="70"/>
      <c r="I1964" s="71"/>
      <c r="J1964" s="72"/>
      <c r="K1964" s="73" t="str">
        <f t="shared" si="312"/>
        <v/>
      </c>
      <c r="L1964" s="74">
        <f t="shared" si="304"/>
        <v>0</v>
      </c>
      <c r="M1964" s="79"/>
      <c r="N1964" s="59" t="str">
        <f t="shared" si="313"/>
        <v/>
      </c>
      <c r="O1964" s="190" t="str">
        <f t="shared" si="305"/>
        <v>Nợ HP</v>
      </c>
      <c r="P1964" s="62" t="str">
        <f t="shared" si="306"/>
        <v>Nợ HP</v>
      </c>
      <c r="Q1964" s="58">
        <f t="shared" si="310"/>
        <v>1962</v>
      </c>
      <c r="R1964" s="228" t="str">
        <f t="shared" si="307"/>
        <v>Nợ HP</v>
      </c>
    </row>
    <row r="1965" spans="1:18" ht="24.75" customHeight="1">
      <c r="A1965" s="54">
        <f t="shared" si="308"/>
        <v>1963</v>
      </c>
      <c r="B1965" s="16" t="str">
        <f t="shared" si="311"/>
        <v>1931</v>
      </c>
      <c r="C1965" s="54">
        <f t="shared" si="309"/>
        <v>1931</v>
      </c>
      <c r="D1965" s="11"/>
      <c r="E1965" s="12"/>
      <c r="F1965" s="13"/>
      <c r="G1965" s="14"/>
      <c r="H1965" s="70"/>
      <c r="I1965" s="71"/>
      <c r="J1965" s="72"/>
      <c r="K1965" s="73" t="str">
        <f t="shared" si="312"/>
        <v/>
      </c>
      <c r="L1965" s="74">
        <f t="shared" si="304"/>
        <v>0</v>
      </c>
      <c r="M1965" s="79"/>
      <c r="N1965" s="59" t="str">
        <f t="shared" si="313"/>
        <v/>
      </c>
      <c r="O1965" s="190" t="str">
        <f t="shared" si="305"/>
        <v>Nợ HP</v>
      </c>
      <c r="P1965" s="62" t="str">
        <f t="shared" si="306"/>
        <v>Nợ HP</v>
      </c>
      <c r="Q1965" s="58">
        <f t="shared" si="310"/>
        <v>1963</v>
      </c>
      <c r="R1965" s="228" t="str">
        <f t="shared" si="307"/>
        <v>Nợ HP</v>
      </c>
    </row>
    <row r="1966" spans="1:18" ht="24.75" customHeight="1">
      <c r="A1966" s="54">
        <f t="shared" si="308"/>
        <v>1964</v>
      </c>
      <c r="B1966" s="16" t="str">
        <f t="shared" si="311"/>
        <v>1932</v>
      </c>
      <c r="C1966" s="54">
        <f t="shared" si="309"/>
        <v>1932</v>
      </c>
      <c r="D1966" s="11"/>
      <c r="E1966" s="12"/>
      <c r="F1966" s="13"/>
      <c r="G1966" s="14"/>
      <c r="H1966" s="70"/>
      <c r="I1966" s="71"/>
      <c r="J1966" s="72"/>
      <c r="K1966" s="73" t="str">
        <f t="shared" si="312"/>
        <v/>
      </c>
      <c r="L1966" s="74">
        <f t="shared" si="304"/>
        <v>0</v>
      </c>
      <c r="M1966" s="79"/>
      <c r="N1966" s="59" t="str">
        <f t="shared" si="313"/>
        <v/>
      </c>
      <c r="O1966" s="190" t="str">
        <f t="shared" si="305"/>
        <v>Nợ HP</v>
      </c>
      <c r="P1966" s="62" t="str">
        <f t="shared" si="306"/>
        <v>Nợ HP</v>
      </c>
      <c r="Q1966" s="58">
        <f t="shared" si="310"/>
        <v>1964</v>
      </c>
      <c r="R1966" s="228" t="str">
        <f t="shared" si="307"/>
        <v>Nợ HP</v>
      </c>
    </row>
    <row r="1967" spans="1:18" ht="24.75" customHeight="1">
      <c r="A1967" s="54">
        <f t="shared" si="308"/>
        <v>1965</v>
      </c>
      <c r="B1967" s="16" t="str">
        <f t="shared" si="311"/>
        <v>1933</v>
      </c>
      <c r="C1967" s="54">
        <f t="shared" si="309"/>
        <v>1933</v>
      </c>
      <c r="D1967" s="11"/>
      <c r="E1967" s="12"/>
      <c r="F1967" s="13"/>
      <c r="G1967" s="14"/>
      <c r="H1967" s="70"/>
      <c r="I1967" s="71"/>
      <c r="J1967" s="72"/>
      <c r="K1967" s="73" t="str">
        <f t="shared" si="312"/>
        <v/>
      </c>
      <c r="L1967" s="74">
        <f t="shared" si="304"/>
        <v>0</v>
      </c>
      <c r="M1967" s="79"/>
      <c r="N1967" s="59" t="str">
        <f t="shared" si="313"/>
        <v/>
      </c>
      <c r="O1967" s="190" t="str">
        <f t="shared" si="305"/>
        <v>Nợ HP</v>
      </c>
      <c r="P1967" s="62" t="str">
        <f t="shared" si="306"/>
        <v>Nợ HP</v>
      </c>
      <c r="Q1967" s="58">
        <f t="shared" si="310"/>
        <v>1965</v>
      </c>
      <c r="R1967" s="228" t="str">
        <f t="shared" si="307"/>
        <v>Nợ HP</v>
      </c>
    </row>
    <row r="1968" spans="1:18" ht="24.75" customHeight="1">
      <c r="A1968" s="54">
        <f t="shared" si="308"/>
        <v>1966</v>
      </c>
      <c r="B1968" s="16" t="str">
        <f t="shared" si="311"/>
        <v>1934</v>
      </c>
      <c r="C1968" s="54">
        <f t="shared" si="309"/>
        <v>1934</v>
      </c>
      <c r="D1968" s="11"/>
      <c r="E1968" s="12"/>
      <c r="F1968" s="13"/>
      <c r="G1968" s="14"/>
      <c r="H1968" s="70"/>
      <c r="I1968" s="71"/>
      <c r="J1968" s="72"/>
      <c r="K1968" s="73" t="str">
        <f t="shared" si="312"/>
        <v/>
      </c>
      <c r="L1968" s="74">
        <f t="shared" si="304"/>
        <v>0</v>
      </c>
      <c r="M1968" s="79"/>
      <c r="N1968" s="59" t="str">
        <f t="shared" si="313"/>
        <v/>
      </c>
      <c r="O1968" s="190" t="str">
        <f t="shared" si="305"/>
        <v>Nợ HP</v>
      </c>
      <c r="P1968" s="62" t="str">
        <f t="shared" si="306"/>
        <v>Nợ HP</v>
      </c>
      <c r="Q1968" s="58">
        <f t="shared" si="310"/>
        <v>1966</v>
      </c>
      <c r="R1968" s="228" t="str">
        <f t="shared" si="307"/>
        <v>Nợ HP</v>
      </c>
    </row>
    <row r="1969" spans="1:18" ht="24.75" customHeight="1">
      <c r="A1969" s="54">
        <f t="shared" si="308"/>
        <v>1967</v>
      </c>
      <c r="B1969" s="16" t="str">
        <f t="shared" si="311"/>
        <v>1935</v>
      </c>
      <c r="C1969" s="54">
        <f t="shared" si="309"/>
        <v>1935</v>
      </c>
      <c r="D1969" s="11"/>
      <c r="E1969" s="12"/>
      <c r="F1969" s="13"/>
      <c r="G1969" s="14"/>
      <c r="H1969" s="70"/>
      <c r="I1969" s="71"/>
      <c r="J1969" s="72"/>
      <c r="K1969" s="73" t="str">
        <f t="shared" si="312"/>
        <v/>
      </c>
      <c r="L1969" s="74">
        <f t="shared" si="304"/>
        <v>0</v>
      </c>
      <c r="M1969" s="79"/>
      <c r="N1969" s="59" t="str">
        <f t="shared" si="313"/>
        <v/>
      </c>
      <c r="O1969" s="190" t="str">
        <f t="shared" si="305"/>
        <v>Nợ HP</v>
      </c>
      <c r="P1969" s="62" t="str">
        <f t="shared" si="306"/>
        <v>Nợ HP</v>
      </c>
      <c r="Q1969" s="58">
        <f t="shared" si="310"/>
        <v>1967</v>
      </c>
      <c r="R1969" s="228" t="str">
        <f t="shared" si="307"/>
        <v>Nợ HP</v>
      </c>
    </row>
    <row r="1970" spans="1:18" ht="24.75" customHeight="1">
      <c r="A1970" s="54">
        <f t="shared" si="308"/>
        <v>1968</v>
      </c>
      <c r="B1970" s="16" t="str">
        <f t="shared" si="311"/>
        <v>1936</v>
      </c>
      <c r="C1970" s="54">
        <f t="shared" si="309"/>
        <v>1936</v>
      </c>
      <c r="D1970" s="11"/>
      <c r="E1970" s="12"/>
      <c r="F1970" s="13"/>
      <c r="G1970" s="14"/>
      <c r="H1970" s="70"/>
      <c r="I1970" s="71"/>
      <c r="J1970" s="72"/>
      <c r="K1970" s="73" t="str">
        <f t="shared" si="312"/>
        <v/>
      </c>
      <c r="L1970" s="74">
        <f t="shared" si="304"/>
        <v>0</v>
      </c>
      <c r="M1970" s="79"/>
      <c r="N1970" s="59" t="str">
        <f t="shared" si="313"/>
        <v/>
      </c>
      <c r="O1970" s="190" t="str">
        <f t="shared" si="305"/>
        <v>Nợ HP</v>
      </c>
      <c r="P1970" s="62" t="str">
        <f t="shared" si="306"/>
        <v>Nợ HP</v>
      </c>
      <c r="Q1970" s="58">
        <f t="shared" si="310"/>
        <v>1968</v>
      </c>
      <c r="R1970" s="228" t="str">
        <f t="shared" si="307"/>
        <v>Nợ HP</v>
      </c>
    </row>
    <row r="1971" spans="1:18" ht="24.75" customHeight="1">
      <c r="A1971" s="54">
        <f t="shared" si="308"/>
        <v>1969</v>
      </c>
      <c r="B1971" s="16" t="str">
        <f t="shared" si="311"/>
        <v>1937</v>
      </c>
      <c r="C1971" s="54">
        <f t="shared" si="309"/>
        <v>1937</v>
      </c>
      <c r="D1971" s="11"/>
      <c r="E1971" s="12"/>
      <c r="F1971" s="13"/>
      <c r="G1971" s="14"/>
      <c r="H1971" s="70"/>
      <c r="I1971" s="71"/>
      <c r="J1971" s="72"/>
      <c r="K1971" s="73" t="str">
        <f t="shared" si="312"/>
        <v/>
      </c>
      <c r="L1971" s="74">
        <f t="shared" si="304"/>
        <v>0</v>
      </c>
      <c r="M1971" s="79"/>
      <c r="N1971" s="59" t="str">
        <f t="shared" si="313"/>
        <v/>
      </c>
      <c r="O1971" s="190" t="str">
        <f t="shared" si="305"/>
        <v>Nợ HP</v>
      </c>
      <c r="P1971" s="62" t="str">
        <f t="shared" si="306"/>
        <v>Nợ HP</v>
      </c>
      <c r="Q1971" s="58">
        <f t="shared" si="310"/>
        <v>1969</v>
      </c>
      <c r="R1971" s="228" t="str">
        <f t="shared" si="307"/>
        <v>Nợ HP</v>
      </c>
    </row>
    <row r="1972" spans="1:18" ht="24.75" customHeight="1">
      <c r="A1972" s="54">
        <f t="shared" si="308"/>
        <v>1970</v>
      </c>
      <c r="B1972" s="16" t="str">
        <f t="shared" si="311"/>
        <v>1938</v>
      </c>
      <c r="C1972" s="54">
        <f t="shared" si="309"/>
        <v>1938</v>
      </c>
      <c r="D1972" s="11"/>
      <c r="E1972" s="12"/>
      <c r="F1972" s="13"/>
      <c r="G1972" s="14"/>
      <c r="H1972" s="70"/>
      <c r="I1972" s="71"/>
      <c r="J1972" s="72"/>
      <c r="K1972" s="73" t="str">
        <f t="shared" si="312"/>
        <v/>
      </c>
      <c r="L1972" s="74">
        <f t="shared" si="304"/>
        <v>0</v>
      </c>
      <c r="M1972" s="79"/>
      <c r="N1972" s="59" t="str">
        <f t="shared" si="313"/>
        <v/>
      </c>
      <c r="O1972" s="190" t="str">
        <f t="shared" si="305"/>
        <v>Nợ HP</v>
      </c>
      <c r="P1972" s="62" t="str">
        <f t="shared" si="306"/>
        <v>Nợ HP</v>
      </c>
      <c r="Q1972" s="58">
        <f t="shared" si="310"/>
        <v>1970</v>
      </c>
      <c r="R1972" s="228" t="str">
        <f t="shared" si="307"/>
        <v>Nợ HP</v>
      </c>
    </row>
    <row r="1973" spans="1:18" ht="24.75" customHeight="1">
      <c r="A1973" s="54">
        <f t="shared" si="308"/>
        <v>1971</v>
      </c>
      <c r="B1973" s="16" t="str">
        <f t="shared" si="311"/>
        <v>1939</v>
      </c>
      <c r="C1973" s="54">
        <f t="shared" si="309"/>
        <v>1939</v>
      </c>
      <c r="D1973" s="11"/>
      <c r="E1973" s="12"/>
      <c r="F1973" s="13"/>
      <c r="G1973" s="14"/>
      <c r="H1973" s="70"/>
      <c r="I1973" s="71"/>
      <c r="J1973" s="72"/>
      <c r="K1973" s="73" t="str">
        <f t="shared" si="312"/>
        <v/>
      </c>
      <c r="L1973" s="74">
        <f t="shared" si="304"/>
        <v>0</v>
      </c>
      <c r="M1973" s="79"/>
      <c r="N1973" s="59" t="str">
        <f t="shared" si="313"/>
        <v/>
      </c>
      <c r="O1973" s="190" t="str">
        <f t="shared" si="305"/>
        <v>Nợ HP</v>
      </c>
      <c r="P1973" s="62" t="str">
        <f t="shared" si="306"/>
        <v>Nợ HP</v>
      </c>
      <c r="Q1973" s="58">
        <f t="shared" si="310"/>
        <v>1971</v>
      </c>
      <c r="R1973" s="228" t="str">
        <f t="shared" si="307"/>
        <v>Nợ HP</v>
      </c>
    </row>
    <row r="1974" spans="1:18" ht="24.75" customHeight="1">
      <c r="A1974" s="54">
        <f t="shared" si="308"/>
        <v>1972</v>
      </c>
      <c r="B1974" s="16" t="str">
        <f t="shared" si="311"/>
        <v>1940</v>
      </c>
      <c r="C1974" s="54">
        <f t="shared" si="309"/>
        <v>1940</v>
      </c>
      <c r="D1974" s="11"/>
      <c r="E1974" s="12"/>
      <c r="F1974" s="13"/>
      <c r="G1974" s="14"/>
      <c r="H1974" s="70"/>
      <c r="I1974" s="71"/>
      <c r="J1974" s="72"/>
      <c r="K1974" s="73" t="str">
        <f t="shared" si="312"/>
        <v/>
      </c>
      <c r="L1974" s="74">
        <f t="shared" si="304"/>
        <v>0</v>
      </c>
      <c r="M1974" s="79"/>
      <c r="N1974" s="59" t="str">
        <f t="shared" si="313"/>
        <v/>
      </c>
      <c r="O1974" s="190" t="str">
        <f t="shared" si="305"/>
        <v>Nợ HP</v>
      </c>
      <c r="P1974" s="62" t="str">
        <f t="shared" si="306"/>
        <v>Nợ HP</v>
      </c>
      <c r="Q1974" s="58">
        <f t="shared" si="310"/>
        <v>1972</v>
      </c>
      <c r="R1974" s="228" t="str">
        <f t="shared" si="307"/>
        <v>Nợ HP</v>
      </c>
    </row>
    <row r="1975" spans="1:18" ht="24.75" customHeight="1">
      <c r="A1975" s="54">
        <f t="shared" si="308"/>
        <v>1973</v>
      </c>
      <c r="B1975" s="16" t="str">
        <f t="shared" si="311"/>
        <v>1941</v>
      </c>
      <c r="C1975" s="54">
        <f t="shared" si="309"/>
        <v>1941</v>
      </c>
      <c r="D1975" s="11"/>
      <c r="E1975" s="12"/>
      <c r="F1975" s="13"/>
      <c r="G1975" s="14"/>
      <c r="H1975" s="70"/>
      <c r="I1975" s="71"/>
      <c r="J1975" s="72"/>
      <c r="K1975" s="73" t="str">
        <f t="shared" si="312"/>
        <v/>
      </c>
      <c r="L1975" s="74">
        <f t="shared" si="304"/>
        <v>0</v>
      </c>
      <c r="M1975" s="79"/>
      <c r="N1975" s="59" t="str">
        <f t="shared" si="313"/>
        <v/>
      </c>
      <c r="O1975" s="190" t="str">
        <f t="shared" si="305"/>
        <v>Nợ HP</v>
      </c>
      <c r="P1975" s="62" t="str">
        <f t="shared" si="306"/>
        <v>Nợ HP</v>
      </c>
      <c r="Q1975" s="58">
        <f t="shared" si="310"/>
        <v>1973</v>
      </c>
      <c r="R1975" s="228" t="str">
        <f t="shared" si="307"/>
        <v>Nợ HP</v>
      </c>
    </row>
    <row r="1976" spans="1:18" ht="24.75" customHeight="1">
      <c r="A1976" s="54">
        <f t="shared" si="308"/>
        <v>1974</v>
      </c>
      <c r="B1976" s="16" t="str">
        <f t="shared" si="311"/>
        <v>1942</v>
      </c>
      <c r="C1976" s="54">
        <f t="shared" si="309"/>
        <v>1942</v>
      </c>
      <c r="D1976" s="11"/>
      <c r="E1976" s="12"/>
      <c r="F1976" s="13"/>
      <c r="G1976" s="14"/>
      <c r="H1976" s="70"/>
      <c r="I1976" s="71"/>
      <c r="J1976" s="72"/>
      <c r="K1976" s="73" t="str">
        <f t="shared" si="312"/>
        <v/>
      </c>
      <c r="L1976" s="74">
        <f t="shared" si="304"/>
        <v>0</v>
      </c>
      <c r="M1976" s="79"/>
      <c r="N1976" s="59" t="str">
        <f t="shared" si="313"/>
        <v/>
      </c>
      <c r="O1976" s="190" t="str">
        <f t="shared" si="305"/>
        <v>Nợ HP</v>
      </c>
      <c r="P1976" s="62" t="str">
        <f t="shared" si="306"/>
        <v>Nợ HP</v>
      </c>
      <c r="Q1976" s="58">
        <f t="shared" si="310"/>
        <v>1974</v>
      </c>
      <c r="R1976" s="228" t="str">
        <f t="shared" si="307"/>
        <v>Nợ HP</v>
      </c>
    </row>
    <row r="1977" spans="1:18" ht="24.75" customHeight="1">
      <c r="A1977" s="54">
        <f t="shared" si="308"/>
        <v>1975</v>
      </c>
      <c r="B1977" s="16" t="str">
        <f t="shared" si="311"/>
        <v>1943</v>
      </c>
      <c r="C1977" s="54">
        <f t="shared" si="309"/>
        <v>1943</v>
      </c>
      <c r="D1977" s="11"/>
      <c r="E1977" s="12"/>
      <c r="F1977" s="13"/>
      <c r="G1977" s="14"/>
      <c r="H1977" s="70"/>
      <c r="I1977" s="71"/>
      <c r="J1977" s="72"/>
      <c r="K1977" s="73" t="str">
        <f t="shared" si="312"/>
        <v/>
      </c>
      <c r="L1977" s="74">
        <f t="shared" si="304"/>
        <v>0</v>
      </c>
      <c r="M1977" s="79"/>
      <c r="N1977" s="59" t="str">
        <f t="shared" si="313"/>
        <v/>
      </c>
      <c r="O1977" s="190" t="str">
        <f t="shared" si="305"/>
        <v>Nợ HP</v>
      </c>
      <c r="P1977" s="62" t="str">
        <f t="shared" si="306"/>
        <v>Nợ HP</v>
      </c>
      <c r="Q1977" s="58">
        <f t="shared" si="310"/>
        <v>1975</v>
      </c>
      <c r="R1977" s="228" t="str">
        <f t="shared" si="307"/>
        <v>Nợ HP</v>
      </c>
    </row>
    <row r="1978" spans="1:18" ht="24.75" customHeight="1">
      <c r="A1978" s="54">
        <f t="shared" si="308"/>
        <v>1976</v>
      </c>
      <c r="B1978" s="16" t="str">
        <f t="shared" si="311"/>
        <v>1944</v>
      </c>
      <c r="C1978" s="54">
        <f t="shared" si="309"/>
        <v>1944</v>
      </c>
      <c r="D1978" s="11"/>
      <c r="E1978" s="12"/>
      <c r="F1978" s="13"/>
      <c r="G1978" s="14"/>
      <c r="H1978" s="70"/>
      <c r="I1978" s="71"/>
      <c r="J1978" s="72"/>
      <c r="K1978" s="73" t="str">
        <f t="shared" si="312"/>
        <v/>
      </c>
      <c r="L1978" s="74">
        <f t="shared" si="304"/>
        <v>0</v>
      </c>
      <c r="M1978" s="79"/>
      <c r="N1978" s="59" t="str">
        <f t="shared" si="313"/>
        <v/>
      </c>
      <c r="O1978" s="190" t="str">
        <f t="shared" si="305"/>
        <v>Nợ HP</v>
      </c>
      <c r="P1978" s="62" t="str">
        <f t="shared" si="306"/>
        <v>Nợ HP</v>
      </c>
      <c r="Q1978" s="58">
        <f t="shared" si="310"/>
        <v>1976</v>
      </c>
      <c r="R1978" s="228" t="str">
        <f t="shared" si="307"/>
        <v>Nợ HP</v>
      </c>
    </row>
    <row r="1979" spans="1:18" ht="24.75" customHeight="1">
      <c r="A1979" s="54">
        <f t="shared" si="308"/>
        <v>1977</v>
      </c>
      <c r="B1979" s="16" t="str">
        <f t="shared" si="311"/>
        <v>1945</v>
      </c>
      <c r="C1979" s="54">
        <f t="shared" si="309"/>
        <v>1945</v>
      </c>
      <c r="D1979" s="11"/>
      <c r="E1979" s="12"/>
      <c r="F1979" s="13"/>
      <c r="G1979" s="14"/>
      <c r="H1979" s="70"/>
      <c r="I1979" s="71"/>
      <c r="J1979" s="72"/>
      <c r="K1979" s="73" t="str">
        <f t="shared" si="312"/>
        <v/>
      </c>
      <c r="L1979" s="74">
        <f t="shared" si="304"/>
        <v>0</v>
      </c>
      <c r="M1979" s="79"/>
      <c r="N1979" s="59" t="str">
        <f t="shared" si="313"/>
        <v/>
      </c>
      <c r="O1979" s="190" t="str">
        <f t="shared" si="305"/>
        <v>Nợ HP</v>
      </c>
      <c r="P1979" s="62" t="str">
        <f t="shared" si="306"/>
        <v>Nợ HP</v>
      </c>
      <c r="Q1979" s="58">
        <f t="shared" si="310"/>
        <v>1977</v>
      </c>
      <c r="R1979" s="228" t="str">
        <f t="shared" si="307"/>
        <v>Nợ HP</v>
      </c>
    </row>
    <row r="1980" spans="1:18" ht="24.75" customHeight="1">
      <c r="A1980" s="54">
        <f t="shared" si="308"/>
        <v>1978</v>
      </c>
      <c r="B1980" s="16" t="str">
        <f t="shared" si="311"/>
        <v>1946</v>
      </c>
      <c r="C1980" s="54">
        <f t="shared" si="309"/>
        <v>1946</v>
      </c>
      <c r="D1980" s="11"/>
      <c r="E1980" s="12"/>
      <c r="F1980" s="13"/>
      <c r="G1980" s="14"/>
      <c r="H1980" s="70"/>
      <c r="I1980" s="71"/>
      <c r="J1980" s="72"/>
      <c r="K1980" s="73" t="str">
        <f t="shared" si="312"/>
        <v/>
      </c>
      <c r="L1980" s="74">
        <f t="shared" si="304"/>
        <v>0</v>
      </c>
      <c r="M1980" s="79"/>
      <c r="N1980" s="59" t="str">
        <f t="shared" si="313"/>
        <v/>
      </c>
      <c r="O1980" s="190" t="str">
        <f t="shared" si="305"/>
        <v>Nợ HP</v>
      </c>
      <c r="P1980" s="62" t="str">
        <f t="shared" si="306"/>
        <v>Nợ HP</v>
      </c>
      <c r="Q1980" s="58">
        <f t="shared" si="310"/>
        <v>1978</v>
      </c>
      <c r="R1980" s="228" t="str">
        <f t="shared" si="307"/>
        <v>Nợ HP</v>
      </c>
    </row>
    <row r="1981" spans="1:18" ht="24.75" customHeight="1">
      <c r="A1981" s="54">
        <f t="shared" si="308"/>
        <v>1979</v>
      </c>
      <c r="B1981" s="16" t="str">
        <f t="shared" si="311"/>
        <v>1947</v>
      </c>
      <c r="C1981" s="54">
        <f t="shared" si="309"/>
        <v>1947</v>
      </c>
      <c r="D1981" s="11"/>
      <c r="E1981" s="12"/>
      <c r="F1981" s="13"/>
      <c r="G1981" s="14"/>
      <c r="H1981" s="70"/>
      <c r="I1981" s="71"/>
      <c r="J1981" s="72"/>
      <c r="K1981" s="73" t="str">
        <f t="shared" si="312"/>
        <v/>
      </c>
      <c r="L1981" s="74">
        <f t="shared" si="304"/>
        <v>0</v>
      </c>
      <c r="M1981" s="79"/>
      <c r="N1981" s="59" t="str">
        <f t="shared" si="313"/>
        <v/>
      </c>
      <c r="O1981" s="190" t="str">
        <f t="shared" si="305"/>
        <v>Nợ HP</v>
      </c>
      <c r="P1981" s="62" t="str">
        <f t="shared" si="306"/>
        <v>Nợ HP</v>
      </c>
      <c r="Q1981" s="58">
        <f t="shared" si="310"/>
        <v>1979</v>
      </c>
      <c r="R1981" s="228" t="str">
        <f t="shared" si="307"/>
        <v>Nợ HP</v>
      </c>
    </row>
    <row r="1982" spans="1:18" ht="24.75" customHeight="1">
      <c r="A1982" s="54">
        <f t="shared" si="308"/>
        <v>1980</v>
      </c>
      <c r="B1982" s="16" t="str">
        <f t="shared" si="311"/>
        <v>1948</v>
      </c>
      <c r="C1982" s="54">
        <f t="shared" si="309"/>
        <v>1948</v>
      </c>
      <c r="D1982" s="11"/>
      <c r="E1982" s="12"/>
      <c r="F1982" s="13"/>
      <c r="G1982" s="14"/>
      <c r="H1982" s="70"/>
      <c r="I1982" s="71"/>
      <c r="J1982" s="72"/>
      <c r="K1982" s="73" t="str">
        <f t="shared" si="312"/>
        <v/>
      </c>
      <c r="L1982" s="74">
        <f t="shared" si="304"/>
        <v>0</v>
      </c>
      <c r="M1982" s="79"/>
      <c r="N1982" s="59" t="str">
        <f t="shared" si="313"/>
        <v/>
      </c>
      <c r="O1982" s="190" t="str">
        <f t="shared" si="305"/>
        <v>Nợ HP</v>
      </c>
      <c r="P1982" s="62" t="str">
        <f t="shared" si="306"/>
        <v>Nợ HP</v>
      </c>
      <c r="Q1982" s="58">
        <f t="shared" si="310"/>
        <v>1980</v>
      </c>
      <c r="R1982" s="228" t="str">
        <f t="shared" si="307"/>
        <v>Nợ HP</v>
      </c>
    </row>
    <row r="1983" spans="1:18" ht="24.75" customHeight="1">
      <c r="A1983" s="54">
        <f t="shared" si="308"/>
        <v>1981</v>
      </c>
      <c r="B1983" s="16" t="str">
        <f t="shared" si="311"/>
        <v>1949</v>
      </c>
      <c r="C1983" s="54">
        <f t="shared" si="309"/>
        <v>1949</v>
      </c>
      <c r="D1983" s="11"/>
      <c r="E1983" s="12"/>
      <c r="F1983" s="13"/>
      <c r="G1983" s="14"/>
      <c r="H1983" s="70"/>
      <c r="I1983" s="71"/>
      <c r="J1983" s="72"/>
      <c r="K1983" s="73" t="str">
        <f t="shared" si="312"/>
        <v/>
      </c>
      <c r="L1983" s="74">
        <f t="shared" si="304"/>
        <v>0</v>
      </c>
      <c r="M1983" s="79"/>
      <c r="N1983" s="59" t="str">
        <f t="shared" si="313"/>
        <v/>
      </c>
      <c r="O1983" s="190" t="str">
        <f t="shared" si="305"/>
        <v>Nợ HP</v>
      </c>
      <c r="P1983" s="62" t="str">
        <f t="shared" si="306"/>
        <v>Nợ HP</v>
      </c>
      <c r="Q1983" s="58">
        <f t="shared" si="310"/>
        <v>1981</v>
      </c>
      <c r="R1983" s="228" t="str">
        <f t="shared" si="307"/>
        <v>Nợ HP</v>
      </c>
    </row>
    <row r="1984" spans="1:18" ht="24.75" customHeight="1">
      <c r="A1984" s="54">
        <f t="shared" si="308"/>
        <v>1982</v>
      </c>
      <c r="B1984" s="16" t="str">
        <f t="shared" si="311"/>
        <v>1950</v>
      </c>
      <c r="C1984" s="54">
        <f t="shared" si="309"/>
        <v>1950</v>
      </c>
      <c r="D1984" s="11"/>
      <c r="E1984" s="12"/>
      <c r="F1984" s="13"/>
      <c r="G1984" s="14"/>
      <c r="H1984" s="70"/>
      <c r="I1984" s="71"/>
      <c r="J1984" s="72"/>
      <c r="K1984" s="73" t="str">
        <f t="shared" si="312"/>
        <v/>
      </c>
      <c r="L1984" s="74">
        <f t="shared" si="304"/>
        <v>0</v>
      </c>
      <c r="M1984" s="79"/>
      <c r="N1984" s="59" t="str">
        <f t="shared" si="313"/>
        <v/>
      </c>
      <c r="O1984" s="190" t="str">
        <f t="shared" si="305"/>
        <v>Nợ HP</v>
      </c>
      <c r="P1984" s="62" t="str">
        <f t="shared" si="306"/>
        <v>Nợ HP</v>
      </c>
      <c r="Q1984" s="58">
        <f t="shared" si="310"/>
        <v>1982</v>
      </c>
      <c r="R1984" s="228" t="str">
        <f t="shared" si="307"/>
        <v>Nợ HP</v>
      </c>
    </row>
    <row r="1985" spans="1:18" ht="24.75" customHeight="1">
      <c r="A1985" s="54">
        <f t="shared" si="308"/>
        <v>1983</v>
      </c>
      <c r="B1985" s="16" t="str">
        <f t="shared" si="311"/>
        <v>1951</v>
      </c>
      <c r="C1985" s="54">
        <f t="shared" si="309"/>
        <v>1951</v>
      </c>
      <c r="D1985" s="11"/>
      <c r="E1985" s="12"/>
      <c r="F1985" s="13"/>
      <c r="G1985" s="14"/>
      <c r="H1985" s="70"/>
      <c r="I1985" s="71"/>
      <c r="J1985" s="72"/>
      <c r="K1985" s="73" t="str">
        <f t="shared" si="312"/>
        <v/>
      </c>
      <c r="L1985" s="74">
        <f t="shared" si="304"/>
        <v>0</v>
      </c>
      <c r="M1985" s="79"/>
      <c r="N1985" s="59" t="str">
        <f t="shared" si="313"/>
        <v/>
      </c>
      <c r="O1985" s="190" t="str">
        <f t="shared" si="305"/>
        <v>Nợ HP</v>
      </c>
      <c r="P1985" s="62" t="str">
        <f t="shared" si="306"/>
        <v>Nợ HP</v>
      </c>
      <c r="Q1985" s="58">
        <f t="shared" si="310"/>
        <v>1983</v>
      </c>
      <c r="R1985" s="228" t="str">
        <f t="shared" si="307"/>
        <v>Nợ HP</v>
      </c>
    </row>
    <row r="1986" spans="1:18" ht="24.75" customHeight="1">
      <c r="A1986" s="54">
        <f t="shared" si="308"/>
        <v>1984</v>
      </c>
      <c r="B1986" s="16" t="str">
        <f t="shared" si="311"/>
        <v>1952</v>
      </c>
      <c r="C1986" s="54">
        <f t="shared" si="309"/>
        <v>1952</v>
      </c>
      <c r="D1986" s="11"/>
      <c r="E1986" s="12"/>
      <c r="F1986" s="13"/>
      <c r="G1986" s="14"/>
      <c r="H1986" s="70"/>
      <c r="I1986" s="71"/>
      <c r="J1986" s="72"/>
      <c r="K1986" s="73" t="str">
        <f t="shared" si="312"/>
        <v/>
      </c>
      <c r="L1986" s="74">
        <f t="shared" si="304"/>
        <v>0</v>
      </c>
      <c r="M1986" s="79"/>
      <c r="N1986" s="59" t="str">
        <f t="shared" si="313"/>
        <v/>
      </c>
      <c r="O1986" s="190" t="str">
        <f t="shared" si="305"/>
        <v>Nợ HP</v>
      </c>
      <c r="P1986" s="62" t="str">
        <f t="shared" si="306"/>
        <v>Nợ HP</v>
      </c>
      <c r="Q1986" s="58">
        <f t="shared" si="310"/>
        <v>1984</v>
      </c>
      <c r="R1986" s="228" t="str">
        <f t="shared" si="307"/>
        <v>Nợ HP</v>
      </c>
    </row>
    <row r="1987" spans="1:18" ht="24.75" customHeight="1">
      <c r="A1987" s="54">
        <f t="shared" si="308"/>
        <v>1985</v>
      </c>
      <c r="B1987" s="16" t="str">
        <f t="shared" si="311"/>
        <v>1953</v>
      </c>
      <c r="C1987" s="54">
        <f t="shared" si="309"/>
        <v>1953</v>
      </c>
      <c r="D1987" s="11"/>
      <c r="E1987" s="12"/>
      <c r="F1987" s="13"/>
      <c r="G1987" s="14"/>
      <c r="H1987" s="70"/>
      <c r="I1987" s="71"/>
      <c r="J1987" s="72"/>
      <c r="K1987" s="73" t="str">
        <f t="shared" si="312"/>
        <v/>
      </c>
      <c r="L1987" s="74">
        <f t="shared" ref="L1987:L2050" si="314">COUNTIF($D$3:$D$1049,D1987)</f>
        <v>0</v>
      </c>
      <c r="M1987" s="79"/>
      <c r="N1987" s="59" t="str">
        <f t="shared" si="313"/>
        <v/>
      </c>
      <c r="O1987" s="190" t="str">
        <f t="shared" si="305"/>
        <v>Nợ HP</v>
      </c>
      <c r="P1987" s="62" t="str">
        <f t="shared" si="306"/>
        <v>Nợ HP</v>
      </c>
      <c r="Q1987" s="58">
        <f t="shared" si="310"/>
        <v>1985</v>
      </c>
      <c r="R1987" s="228" t="str">
        <f t="shared" si="307"/>
        <v>Nợ HP</v>
      </c>
    </row>
    <row r="1988" spans="1:18" ht="24.75" customHeight="1">
      <c r="A1988" s="54">
        <f t="shared" si="308"/>
        <v>1986</v>
      </c>
      <c r="B1988" s="16" t="str">
        <f t="shared" si="311"/>
        <v>1954</v>
      </c>
      <c r="C1988" s="54">
        <f t="shared" si="309"/>
        <v>1954</v>
      </c>
      <c r="D1988" s="11"/>
      <c r="E1988" s="12"/>
      <c r="F1988" s="13"/>
      <c r="G1988" s="14"/>
      <c r="H1988" s="70"/>
      <c r="I1988" s="71"/>
      <c r="J1988" s="72"/>
      <c r="K1988" s="73" t="str">
        <f t="shared" si="312"/>
        <v/>
      </c>
      <c r="L1988" s="74">
        <f t="shared" si="314"/>
        <v>0</v>
      </c>
      <c r="M1988" s="79"/>
      <c r="N1988" s="59" t="str">
        <f t="shared" si="313"/>
        <v/>
      </c>
      <c r="O1988" s="190" t="str">
        <f t="shared" ref="O1988:O2051" si="315">R1988</f>
        <v>Nợ HP</v>
      </c>
      <c r="P1988" s="62" t="str">
        <f t="shared" ref="P1988:P2051" si="316">IF(M1988&lt;&gt;0,M1988,O1988)</f>
        <v>Nợ HP</v>
      </c>
      <c r="Q1988" s="58">
        <f t="shared" si="310"/>
        <v>1986</v>
      </c>
      <c r="R1988" s="228" t="str">
        <f t="shared" ref="R1988:R2051" si="317">IF(OR(ISNA(S1988),S1988=""),"Nợ HP","")</f>
        <v>Nợ HP</v>
      </c>
    </row>
    <row r="1989" spans="1:18" ht="24.75" customHeight="1">
      <c r="A1989" s="54">
        <f t="shared" ref="A1989:A2052" si="318">A1988+1</f>
        <v>1987</v>
      </c>
      <c r="B1989" s="16" t="str">
        <f t="shared" si="311"/>
        <v>1955</v>
      </c>
      <c r="C1989" s="54">
        <f t="shared" ref="C1989:C2052" si="319">IF(H1989&lt;&gt;H1988,1,C1988+1)</f>
        <v>1955</v>
      </c>
      <c r="D1989" s="11"/>
      <c r="E1989" s="12"/>
      <c r="F1989" s="13"/>
      <c r="G1989" s="14"/>
      <c r="H1989" s="70"/>
      <c r="I1989" s="71"/>
      <c r="J1989" s="72"/>
      <c r="K1989" s="73" t="str">
        <f t="shared" si="312"/>
        <v/>
      </c>
      <c r="L1989" s="74">
        <f t="shared" si="314"/>
        <v>0</v>
      </c>
      <c r="M1989" s="79"/>
      <c r="N1989" s="59" t="str">
        <f t="shared" si="313"/>
        <v/>
      </c>
      <c r="O1989" s="190" t="str">
        <f t="shared" si="315"/>
        <v>Nợ HP</v>
      </c>
      <c r="P1989" s="62" t="str">
        <f t="shared" si="316"/>
        <v>Nợ HP</v>
      </c>
      <c r="Q1989" s="58">
        <f t="shared" ref="Q1989:Q2052" si="320">Q1988+1</f>
        <v>1987</v>
      </c>
      <c r="R1989" s="228" t="str">
        <f t="shared" si="317"/>
        <v>Nợ HP</v>
      </c>
    </row>
    <row r="1990" spans="1:18" ht="24.75" customHeight="1">
      <c r="A1990" s="54">
        <f t="shared" si="318"/>
        <v>1988</v>
      </c>
      <c r="B1990" s="16" t="str">
        <f t="shared" si="311"/>
        <v>1956</v>
      </c>
      <c r="C1990" s="54">
        <f t="shared" si="319"/>
        <v>1956</v>
      </c>
      <c r="D1990" s="11"/>
      <c r="E1990" s="12"/>
      <c r="F1990" s="13"/>
      <c r="G1990" s="14"/>
      <c r="H1990" s="70"/>
      <c r="I1990" s="71"/>
      <c r="J1990" s="72"/>
      <c r="K1990" s="73" t="str">
        <f t="shared" si="312"/>
        <v/>
      </c>
      <c r="L1990" s="74">
        <f t="shared" si="314"/>
        <v>0</v>
      </c>
      <c r="M1990" s="79"/>
      <c r="N1990" s="59" t="str">
        <f t="shared" si="313"/>
        <v/>
      </c>
      <c r="O1990" s="190" t="str">
        <f t="shared" si="315"/>
        <v>Nợ HP</v>
      </c>
      <c r="P1990" s="62" t="str">
        <f t="shared" si="316"/>
        <v>Nợ HP</v>
      </c>
      <c r="Q1990" s="58">
        <f t="shared" si="320"/>
        <v>1988</v>
      </c>
      <c r="R1990" s="228" t="str">
        <f t="shared" si="317"/>
        <v>Nợ HP</v>
      </c>
    </row>
    <row r="1991" spans="1:18" ht="24.75" customHeight="1">
      <c r="A1991" s="54">
        <f t="shared" si="318"/>
        <v>1989</v>
      </c>
      <c r="B1991" s="16" t="str">
        <f t="shared" si="311"/>
        <v>1957</v>
      </c>
      <c r="C1991" s="54">
        <f t="shared" si="319"/>
        <v>1957</v>
      </c>
      <c r="D1991" s="11"/>
      <c r="E1991" s="12"/>
      <c r="F1991" s="13"/>
      <c r="G1991" s="14"/>
      <c r="H1991" s="70"/>
      <c r="I1991" s="71"/>
      <c r="J1991" s="72"/>
      <c r="K1991" s="73" t="str">
        <f t="shared" si="312"/>
        <v/>
      </c>
      <c r="L1991" s="74">
        <f t="shared" si="314"/>
        <v>0</v>
      </c>
      <c r="M1991" s="79"/>
      <c r="N1991" s="59" t="str">
        <f t="shared" si="313"/>
        <v/>
      </c>
      <c r="O1991" s="190" t="str">
        <f t="shared" si="315"/>
        <v>Nợ HP</v>
      </c>
      <c r="P1991" s="62" t="str">
        <f t="shared" si="316"/>
        <v>Nợ HP</v>
      </c>
      <c r="Q1991" s="58">
        <f t="shared" si="320"/>
        <v>1989</v>
      </c>
      <c r="R1991" s="228" t="str">
        <f t="shared" si="317"/>
        <v>Nợ HP</v>
      </c>
    </row>
    <row r="1992" spans="1:18" ht="24.75" customHeight="1">
      <c r="A1992" s="54">
        <f t="shared" si="318"/>
        <v>1990</v>
      </c>
      <c r="B1992" s="16" t="str">
        <f t="shared" si="311"/>
        <v>1958</v>
      </c>
      <c r="C1992" s="54">
        <f t="shared" si="319"/>
        <v>1958</v>
      </c>
      <c r="D1992" s="11"/>
      <c r="E1992" s="12"/>
      <c r="F1992" s="13"/>
      <c r="G1992" s="14"/>
      <c r="H1992" s="70"/>
      <c r="I1992" s="71"/>
      <c r="J1992" s="72"/>
      <c r="K1992" s="73" t="str">
        <f t="shared" si="312"/>
        <v/>
      </c>
      <c r="L1992" s="74">
        <f t="shared" si="314"/>
        <v>0</v>
      </c>
      <c r="M1992" s="79"/>
      <c r="N1992" s="59" t="str">
        <f t="shared" si="313"/>
        <v/>
      </c>
      <c r="O1992" s="190" t="str">
        <f t="shared" si="315"/>
        <v>Nợ HP</v>
      </c>
      <c r="P1992" s="62" t="str">
        <f t="shared" si="316"/>
        <v>Nợ HP</v>
      </c>
      <c r="Q1992" s="58">
        <f t="shared" si="320"/>
        <v>1990</v>
      </c>
      <c r="R1992" s="228" t="str">
        <f t="shared" si="317"/>
        <v>Nợ HP</v>
      </c>
    </row>
    <row r="1993" spans="1:18" ht="24.75" customHeight="1">
      <c r="A1993" s="54">
        <f t="shared" si="318"/>
        <v>1991</v>
      </c>
      <c r="B1993" s="16" t="str">
        <f t="shared" si="311"/>
        <v>1959</v>
      </c>
      <c r="C1993" s="54">
        <f t="shared" si="319"/>
        <v>1959</v>
      </c>
      <c r="D1993" s="11"/>
      <c r="E1993" s="12"/>
      <c r="F1993" s="13"/>
      <c r="G1993" s="14"/>
      <c r="H1993" s="70"/>
      <c r="I1993" s="71"/>
      <c r="J1993" s="72"/>
      <c r="K1993" s="73" t="str">
        <f t="shared" si="312"/>
        <v/>
      </c>
      <c r="L1993" s="74">
        <f t="shared" si="314"/>
        <v>0</v>
      </c>
      <c r="M1993" s="79"/>
      <c r="N1993" s="59" t="str">
        <f t="shared" si="313"/>
        <v/>
      </c>
      <c r="O1993" s="190" t="str">
        <f t="shared" si="315"/>
        <v>Nợ HP</v>
      </c>
      <c r="P1993" s="62" t="str">
        <f t="shared" si="316"/>
        <v>Nợ HP</v>
      </c>
      <c r="Q1993" s="58">
        <f t="shared" si="320"/>
        <v>1991</v>
      </c>
      <c r="R1993" s="228" t="str">
        <f t="shared" si="317"/>
        <v>Nợ HP</v>
      </c>
    </row>
    <row r="1994" spans="1:18" ht="24.75" customHeight="1">
      <c r="A1994" s="54">
        <f t="shared" si="318"/>
        <v>1992</v>
      </c>
      <c r="B1994" s="16" t="str">
        <f t="shared" ref="B1994:B2057" si="321">J1994&amp;TEXT(C1994,"00")</f>
        <v>1960</v>
      </c>
      <c r="C1994" s="54">
        <f t="shared" si="319"/>
        <v>1960</v>
      </c>
      <c r="D1994" s="11"/>
      <c r="E1994" s="12"/>
      <c r="F1994" s="13"/>
      <c r="G1994" s="14"/>
      <c r="H1994" s="70"/>
      <c r="I1994" s="71"/>
      <c r="J1994" s="72"/>
      <c r="K1994" s="73" t="str">
        <f t="shared" si="312"/>
        <v/>
      </c>
      <c r="L1994" s="74">
        <f t="shared" si="314"/>
        <v>0</v>
      </c>
      <c r="M1994" s="79"/>
      <c r="N1994" s="59" t="str">
        <f t="shared" si="313"/>
        <v/>
      </c>
      <c r="O1994" s="190" t="str">
        <f t="shared" si="315"/>
        <v>Nợ HP</v>
      </c>
      <c r="P1994" s="62" t="str">
        <f t="shared" si="316"/>
        <v>Nợ HP</v>
      </c>
      <c r="Q1994" s="58">
        <f t="shared" si="320"/>
        <v>1992</v>
      </c>
      <c r="R1994" s="228" t="str">
        <f t="shared" si="317"/>
        <v>Nợ HP</v>
      </c>
    </row>
    <row r="1995" spans="1:18" ht="24.75" customHeight="1">
      <c r="A1995" s="54">
        <f t="shared" si="318"/>
        <v>1993</v>
      </c>
      <c r="B1995" s="16" t="str">
        <f t="shared" si="321"/>
        <v>1961</v>
      </c>
      <c r="C1995" s="54">
        <f t="shared" si="319"/>
        <v>1961</v>
      </c>
      <c r="D1995" s="11"/>
      <c r="E1995" s="12"/>
      <c r="F1995" s="13"/>
      <c r="G1995" s="14"/>
      <c r="H1995" s="70"/>
      <c r="I1995" s="71"/>
      <c r="J1995" s="72"/>
      <c r="K1995" s="73" t="str">
        <f t="shared" si="312"/>
        <v/>
      </c>
      <c r="L1995" s="74">
        <f t="shared" si="314"/>
        <v>0</v>
      </c>
      <c r="M1995" s="79"/>
      <c r="N1995" s="59" t="str">
        <f t="shared" si="313"/>
        <v/>
      </c>
      <c r="O1995" s="190" t="str">
        <f t="shared" si="315"/>
        <v>Nợ HP</v>
      </c>
      <c r="P1995" s="62" t="str">
        <f t="shared" si="316"/>
        <v>Nợ HP</v>
      </c>
      <c r="Q1995" s="58">
        <f t="shared" si="320"/>
        <v>1993</v>
      </c>
      <c r="R1995" s="228" t="str">
        <f t="shared" si="317"/>
        <v>Nợ HP</v>
      </c>
    </row>
    <row r="1996" spans="1:18" ht="24.75" customHeight="1">
      <c r="A1996" s="54">
        <f t="shared" si="318"/>
        <v>1994</v>
      </c>
      <c r="B1996" s="16" t="str">
        <f t="shared" si="321"/>
        <v>1962</v>
      </c>
      <c r="C1996" s="54">
        <f t="shared" si="319"/>
        <v>1962</v>
      </c>
      <c r="D1996" s="11"/>
      <c r="E1996" s="12"/>
      <c r="F1996" s="13"/>
      <c r="G1996" s="14"/>
      <c r="H1996" s="70"/>
      <c r="I1996" s="71"/>
      <c r="J1996" s="72"/>
      <c r="K1996" s="73" t="str">
        <f t="shared" si="312"/>
        <v/>
      </c>
      <c r="L1996" s="74">
        <f t="shared" si="314"/>
        <v>0</v>
      </c>
      <c r="M1996" s="79"/>
      <c r="N1996" s="59" t="str">
        <f t="shared" si="313"/>
        <v/>
      </c>
      <c r="O1996" s="190" t="str">
        <f t="shared" si="315"/>
        <v>Nợ HP</v>
      </c>
      <c r="P1996" s="62" t="str">
        <f t="shared" si="316"/>
        <v>Nợ HP</v>
      </c>
      <c r="Q1996" s="58">
        <f t="shared" si="320"/>
        <v>1994</v>
      </c>
      <c r="R1996" s="228" t="str">
        <f t="shared" si="317"/>
        <v>Nợ HP</v>
      </c>
    </row>
    <row r="1997" spans="1:18" ht="24.75" customHeight="1">
      <c r="A1997" s="54">
        <f t="shared" si="318"/>
        <v>1995</v>
      </c>
      <c r="B1997" s="16" t="str">
        <f t="shared" si="321"/>
        <v>1963</v>
      </c>
      <c r="C1997" s="54">
        <f t="shared" si="319"/>
        <v>1963</v>
      </c>
      <c r="D1997" s="11"/>
      <c r="E1997" s="12"/>
      <c r="F1997" s="13"/>
      <c r="G1997" s="14"/>
      <c r="H1997" s="70"/>
      <c r="I1997" s="71"/>
      <c r="J1997" s="72"/>
      <c r="K1997" s="73" t="str">
        <f t="shared" si="312"/>
        <v/>
      </c>
      <c r="L1997" s="74">
        <f t="shared" si="314"/>
        <v>0</v>
      </c>
      <c r="M1997" s="79"/>
      <c r="N1997" s="59" t="str">
        <f t="shared" si="313"/>
        <v/>
      </c>
      <c r="O1997" s="190" t="str">
        <f t="shared" si="315"/>
        <v>Nợ HP</v>
      </c>
      <c r="P1997" s="62" t="str">
        <f t="shared" si="316"/>
        <v>Nợ HP</v>
      </c>
      <c r="Q1997" s="58">
        <f t="shared" si="320"/>
        <v>1995</v>
      </c>
      <c r="R1997" s="228" t="str">
        <f t="shared" si="317"/>
        <v>Nợ HP</v>
      </c>
    </row>
    <row r="1998" spans="1:18" ht="24.75" customHeight="1">
      <c r="A1998" s="54">
        <f t="shared" si="318"/>
        <v>1996</v>
      </c>
      <c r="B1998" s="16" t="str">
        <f t="shared" si="321"/>
        <v>1964</v>
      </c>
      <c r="C1998" s="54">
        <f t="shared" si="319"/>
        <v>1964</v>
      </c>
      <c r="D1998" s="11"/>
      <c r="E1998" s="12"/>
      <c r="F1998" s="13"/>
      <c r="G1998" s="14"/>
      <c r="H1998" s="70"/>
      <c r="I1998" s="71"/>
      <c r="J1998" s="72"/>
      <c r="K1998" s="73" t="str">
        <f t="shared" si="312"/>
        <v/>
      </c>
      <c r="L1998" s="74">
        <f t="shared" si="314"/>
        <v>0</v>
      </c>
      <c r="M1998" s="79"/>
      <c r="N1998" s="59" t="str">
        <f t="shared" si="313"/>
        <v/>
      </c>
      <c r="O1998" s="190" t="str">
        <f t="shared" si="315"/>
        <v>Nợ HP</v>
      </c>
      <c r="P1998" s="62" t="str">
        <f t="shared" si="316"/>
        <v>Nợ HP</v>
      </c>
      <c r="Q1998" s="58">
        <f t="shared" si="320"/>
        <v>1996</v>
      </c>
      <c r="R1998" s="228" t="str">
        <f t="shared" si="317"/>
        <v>Nợ HP</v>
      </c>
    </row>
    <row r="1999" spans="1:18" ht="24.75" customHeight="1">
      <c r="A1999" s="54">
        <f t="shared" si="318"/>
        <v>1997</v>
      </c>
      <c r="B1999" s="16" t="str">
        <f t="shared" si="321"/>
        <v>1965</v>
      </c>
      <c r="C1999" s="54">
        <f t="shared" si="319"/>
        <v>1965</v>
      </c>
      <c r="D1999" s="11"/>
      <c r="E1999" s="12"/>
      <c r="F1999" s="13"/>
      <c r="G1999" s="14"/>
      <c r="H1999" s="70"/>
      <c r="I1999" s="71"/>
      <c r="J1999" s="72"/>
      <c r="K1999" s="73" t="str">
        <f t="shared" si="312"/>
        <v/>
      </c>
      <c r="L1999" s="74">
        <f t="shared" si="314"/>
        <v>0</v>
      </c>
      <c r="M1999" s="79"/>
      <c r="N1999" s="59" t="str">
        <f t="shared" si="313"/>
        <v/>
      </c>
      <c r="O1999" s="190" t="str">
        <f t="shared" si="315"/>
        <v>Nợ HP</v>
      </c>
      <c r="P1999" s="62" t="str">
        <f t="shared" si="316"/>
        <v>Nợ HP</v>
      </c>
      <c r="Q1999" s="58">
        <f t="shared" si="320"/>
        <v>1997</v>
      </c>
      <c r="R1999" s="228" t="str">
        <f t="shared" si="317"/>
        <v>Nợ HP</v>
      </c>
    </row>
    <row r="2000" spans="1:18" ht="24.75" customHeight="1">
      <c r="A2000" s="54">
        <f t="shared" si="318"/>
        <v>1998</v>
      </c>
      <c r="B2000" s="16" t="str">
        <f t="shared" si="321"/>
        <v>1966</v>
      </c>
      <c r="C2000" s="54">
        <f t="shared" si="319"/>
        <v>1966</v>
      </c>
      <c r="D2000" s="11"/>
      <c r="E2000" s="12"/>
      <c r="F2000" s="13"/>
      <c r="G2000" s="14"/>
      <c r="H2000" s="70"/>
      <c r="I2000" s="71"/>
      <c r="J2000" s="72"/>
      <c r="K2000" s="73" t="str">
        <f t="shared" si="312"/>
        <v/>
      </c>
      <c r="L2000" s="74">
        <f t="shared" si="314"/>
        <v>0</v>
      </c>
      <c r="M2000" s="79"/>
      <c r="N2000" s="59" t="str">
        <f t="shared" si="313"/>
        <v/>
      </c>
      <c r="O2000" s="190" t="str">
        <f t="shared" si="315"/>
        <v>Nợ HP</v>
      </c>
      <c r="P2000" s="62" t="str">
        <f t="shared" si="316"/>
        <v>Nợ HP</v>
      </c>
      <c r="Q2000" s="58">
        <f t="shared" si="320"/>
        <v>1998</v>
      </c>
      <c r="R2000" s="228" t="str">
        <f t="shared" si="317"/>
        <v>Nợ HP</v>
      </c>
    </row>
    <row r="2001" spans="1:18" ht="24.75" customHeight="1">
      <c r="A2001" s="54">
        <f t="shared" si="318"/>
        <v>1999</v>
      </c>
      <c r="B2001" s="16" t="str">
        <f t="shared" si="321"/>
        <v>1967</v>
      </c>
      <c r="C2001" s="54">
        <f t="shared" si="319"/>
        <v>1967</v>
      </c>
      <c r="D2001" s="11"/>
      <c r="E2001" s="12"/>
      <c r="F2001" s="13"/>
      <c r="G2001" s="14"/>
      <c r="H2001" s="70"/>
      <c r="I2001" s="71"/>
      <c r="J2001" s="72"/>
      <c r="K2001" s="73" t="str">
        <f t="shared" si="312"/>
        <v/>
      </c>
      <c r="L2001" s="74">
        <f t="shared" si="314"/>
        <v>0</v>
      </c>
      <c r="M2001" s="79"/>
      <c r="N2001" s="59" t="str">
        <f t="shared" si="313"/>
        <v/>
      </c>
      <c r="O2001" s="190" t="str">
        <f t="shared" si="315"/>
        <v>Nợ HP</v>
      </c>
      <c r="P2001" s="62" t="str">
        <f t="shared" si="316"/>
        <v>Nợ HP</v>
      </c>
      <c r="Q2001" s="58">
        <f t="shared" si="320"/>
        <v>1999</v>
      </c>
      <c r="R2001" s="228" t="str">
        <f t="shared" si="317"/>
        <v>Nợ HP</v>
      </c>
    </row>
    <row r="2002" spans="1:18" ht="24.75" customHeight="1">
      <c r="A2002" s="54">
        <f t="shared" si="318"/>
        <v>2000</v>
      </c>
      <c r="B2002" s="16" t="str">
        <f t="shared" si="321"/>
        <v>1968</v>
      </c>
      <c r="C2002" s="54">
        <f t="shared" si="319"/>
        <v>1968</v>
      </c>
      <c r="D2002" s="11"/>
      <c r="E2002" s="12"/>
      <c r="F2002" s="13"/>
      <c r="G2002" s="14"/>
      <c r="H2002" s="70"/>
      <c r="I2002" s="71"/>
      <c r="J2002" s="72"/>
      <c r="K2002" s="73" t="str">
        <f t="shared" si="312"/>
        <v/>
      </c>
      <c r="L2002" s="74">
        <f t="shared" si="314"/>
        <v>0</v>
      </c>
      <c r="M2002" s="79"/>
      <c r="N2002" s="59" t="str">
        <f t="shared" si="313"/>
        <v/>
      </c>
      <c r="O2002" s="190" t="str">
        <f t="shared" si="315"/>
        <v>Nợ HP</v>
      </c>
      <c r="P2002" s="62" t="str">
        <f t="shared" si="316"/>
        <v>Nợ HP</v>
      </c>
      <c r="Q2002" s="58">
        <f t="shared" si="320"/>
        <v>2000</v>
      </c>
      <c r="R2002" s="228" t="str">
        <f t="shared" si="317"/>
        <v>Nợ HP</v>
      </c>
    </row>
    <row r="2003" spans="1:18" ht="24.75" customHeight="1">
      <c r="A2003" s="54">
        <f t="shared" si="318"/>
        <v>2001</v>
      </c>
      <c r="B2003" s="16" t="str">
        <f t="shared" si="321"/>
        <v>1969</v>
      </c>
      <c r="C2003" s="54">
        <f t="shared" si="319"/>
        <v>1969</v>
      </c>
      <c r="D2003" s="11"/>
      <c r="E2003" s="12"/>
      <c r="F2003" s="13"/>
      <c r="G2003" s="14"/>
      <c r="H2003" s="70"/>
      <c r="I2003" s="71"/>
      <c r="J2003" s="72"/>
      <c r="K2003" s="73" t="str">
        <f t="shared" si="312"/>
        <v/>
      </c>
      <c r="L2003" s="74">
        <f t="shared" si="314"/>
        <v>0</v>
      </c>
      <c r="M2003" s="79"/>
      <c r="N2003" s="59" t="str">
        <f t="shared" si="313"/>
        <v/>
      </c>
      <c r="O2003" s="190" t="str">
        <f t="shared" si="315"/>
        <v>Nợ HP</v>
      </c>
      <c r="P2003" s="62" t="str">
        <f t="shared" si="316"/>
        <v>Nợ HP</v>
      </c>
      <c r="Q2003" s="58">
        <f t="shared" si="320"/>
        <v>2001</v>
      </c>
      <c r="R2003" s="228" t="str">
        <f t="shared" si="317"/>
        <v>Nợ HP</v>
      </c>
    </row>
    <row r="2004" spans="1:18" ht="24.75" customHeight="1">
      <c r="A2004" s="54">
        <f t="shared" si="318"/>
        <v>2002</v>
      </c>
      <c r="B2004" s="16" t="str">
        <f t="shared" si="321"/>
        <v>1970</v>
      </c>
      <c r="C2004" s="54">
        <f t="shared" si="319"/>
        <v>1970</v>
      </c>
      <c r="D2004" s="11"/>
      <c r="E2004" s="12"/>
      <c r="F2004" s="13"/>
      <c r="G2004" s="14"/>
      <c r="H2004" s="70"/>
      <c r="I2004" s="71"/>
      <c r="J2004" s="72"/>
      <c r="K2004" s="73" t="str">
        <f t="shared" si="312"/>
        <v/>
      </c>
      <c r="L2004" s="74">
        <f t="shared" si="314"/>
        <v>0</v>
      </c>
      <c r="M2004" s="79"/>
      <c r="N2004" s="59" t="str">
        <f t="shared" si="313"/>
        <v/>
      </c>
      <c r="O2004" s="190" t="str">
        <f t="shared" si="315"/>
        <v>Nợ HP</v>
      </c>
      <c r="P2004" s="62" t="str">
        <f t="shared" si="316"/>
        <v>Nợ HP</v>
      </c>
      <c r="Q2004" s="58">
        <f t="shared" si="320"/>
        <v>2002</v>
      </c>
      <c r="R2004" s="228" t="str">
        <f t="shared" si="317"/>
        <v>Nợ HP</v>
      </c>
    </row>
    <row r="2005" spans="1:18" ht="24.75" customHeight="1">
      <c r="A2005" s="54">
        <f t="shared" si="318"/>
        <v>2003</v>
      </c>
      <c r="B2005" s="16" t="str">
        <f t="shared" si="321"/>
        <v>1971</v>
      </c>
      <c r="C2005" s="54">
        <f t="shared" si="319"/>
        <v>1971</v>
      </c>
      <c r="D2005" s="11"/>
      <c r="E2005" s="12"/>
      <c r="F2005" s="13"/>
      <c r="G2005" s="14"/>
      <c r="H2005" s="70"/>
      <c r="I2005" s="71"/>
      <c r="J2005" s="72"/>
      <c r="K2005" s="73" t="str">
        <f t="shared" si="312"/>
        <v/>
      </c>
      <c r="L2005" s="74">
        <f t="shared" si="314"/>
        <v>0</v>
      </c>
      <c r="M2005" s="79"/>
      <c r="N2005" s="59" t="str">
        <f t="shared" si="313"/>
        <v/>
      </c>
      <c r="O2005" s="190" t="str">
        <f t="shared" si="315"/>
        <v>Nợ HP</v>
      </c>
      <c r="P2005" s="62" t="str">
        <f t="shared" si="316"/>
        <v>Nợ HP</v>
      </c>
      <c r="Q2005" s="58">
        <f t="shared" si="320"/>
        <v>2003</v>
      </c>
      <c r="R2005" s="228" t="str">
        <f t="shared" si="317"/>
        <v>Nợ HP</v>
      </c>
    </row>
    <row r="2006" spans="1:18" ht="24.75" customHeight="1">
      <c r="A2006" s="54">
        <f t="shared" si="318"/>
        <v>2004</v>
      </c>
      <c r="B2006" s="16" t="str">
        <f t="shared" si="321"/>
        <v>1972</v>
      </c>
      <c r="C2006" s="54">
        <f t="shared" si="319"/>
        <v>1972</v>
      </c>
      <c r="D2006" s="11"/>
      <c r="E2006" s="12"/>
      <c r="F2006" s="13"/>
      <c r="G2006" s="14"/>
      <c r="H2006" s="70"/>
      <c r="I2006" s="71"/>
      <c r="J2006" s="72"/>
      <c r="K2006" s="73" t="str">
        <f t="shared" si="312"/>
        <v/>
      </c>
      <c r="L2006" s="74">
        <f t="shared" si="314"/>
        <v>0</v>
      </c>
      <c r="M2006" s="79"/>
      <c r="N2006" s="59" t="str">
        <f t="shared" si="313"/>
        <v/>
      </c>
      <c r="O2006" s="190" t="str">
        <f t="shared" si="315"/>
        <v>Nợ HP</v>
      </c>
      <c r="P2006" s="62" t="str">
        <f t="shared" si="316"/>
        <v>Nợ HP</v>
      </c>
      <c r="Q2006" s="58">
        <f t="shared" si="320"/>
        <v>2004</v>
      </c>
      <c r="R2006" s="228" t="str">
        <f t="shared" si="317"/>
        <v>Nợ HP</v>
      </c>
    </row>
    <row r="2007" spans="1:18" ht="24.75" customHeight="1">
      <c r="A2007" s="54">
        <f t="shared" si="318"/>
        <v>2005</v>
      </c>
      <c r="B2007" s="16" t="str">
        <f t="shared" si="321"/>
        <v>1973</v>
      </c>
      <c r="C2007" s="54">
        <f t="shared" si="319"/>
        <v>1973</v>
      </c>
      <c r="D2007" s="11"/>
      <c r="E2007" s="12"/>
      <c r="F2007" s="13"/>
      <c r="G2007" s="14"/>
      <c r="H2007" s="70"/>
      <c r="I2007" s="71"/>
      <c r="J2007" s="72"/>
      <c r="K2007" s="73" t="str">
        <f t="shared" si="312"/>
        <v/>
      </c>
      <c r="L2007" s="74">
        <f t="shared" si="314"/>
        <v>0</v>
      </c>
      <c r="M2007" s="79"/>
      <c r="N2007" s="59" t="str">
        <f t="shared" si="313"/>
        <v/>
      </c>
      <c r="O2007" s="190" t="str">
        <f t="shared" si="315"/>
        <v>Nợ HP</v>
      </c>
      <c r="P2007" s="62" t="str">
        <f t="shared" si="316"/>
        <v>Nợ HP</v>
      </c>
      <c r="Q2007" s="58">
        <f t="shared" si="320"/>
        <v>2005</v>
      </c>
      <c r="R2007" s="228" t="str">
        <f t="shared" si="317"/>
        <v>Nợ HP</v>
      </c>
    </row>
    <row r="2008" spans="1:18" ht="24.75" customHeight="1">
      <c r="A2008" s="54">
        <f t="shared" si="318"/>
        <v>2006</v>
      </c>
      <c r="B2008" s="16" t="str">
        <f t="shared" si="321"/>
        <v>1974</v>
      </c>
      <c r="C2008" s="54">
        <f t="shared" si="319"/>
        <v>1974</v>
      </c>
      <c r="D2008" s="11"/>
      <c r="E2008" s="12"/>
      <c r="F2008" s="13"/>
      <c r="G2008" s="14"/>
      <c r="H2008" s="70"/>
      <c r="I2008" s="71"/>
      <c r="J2008" s="72"/>
      <c r="K2008" s="73" t="str">
        <f t="shared" si="312"/>
        <v/>
      </c>
      <c r="L2008" s="74">
        <f t="shared" si="314"/>
        <v>0</v>
      </c>
      <c r="M2008" s="79"/>
      <c r="N2008" s="59" t="str">
        <f t="shared" si="313"/>
        <v/>
      </c>
      <c r="O2008" s="190" t="str">
        <f t="shared" si="315"/>
        <v>Nợ HP</v>
      </c>
      <c r="P2008" s="62" t="str">
        <f t="shared" si="316"/>
        <v>Nợ HP</v>
      </c>
      <c r="Q2008" s="58">
        <f t="shared" si="320"/>
        <v>2006</v>
      </c>
      <c r="R2008" s="228" t="str">
        <f t="shared" si="317"/>
        <v>Nợ HP</v>
      </c>
    </row>
    <row r="2009" spans="1:18" ht="24.75" customHeight="1">
      <c r="A2009" s="54">
        <f t="shared" si="318"/>
        <v>2007</v>
      </c>
      <c r="B2009" s="16" t="str">
        <f t="shared" si="321"/>
        <v>1975</v>
      </c>
      <c r="C2009" s="54">
        <f t="shared" si="319"/>
        <v>1975</v>
      </c>
      <c r="D2009" s="11"/>
      <c r="E2009" s="12"/>
      <c r="F2009" s="13"/>
      <c r="G2009" s="14"/>
      <c r="H2009" s="70"/>
      <c r="I2009" s="71"/>
      <c r="J2009" s="72"/>
      <c r="K2009" s="73" t="str">
        <f t="shared" ref="K2009:K2072" si="322">I2009&amp;J2009</f>
        <v/>
      </c>
      <c r="L2009" s="74">
        <f t="shared" si="314"/>
        <v>0</v>
      </c>
      <c r="M2009" s="79"/>
      <c r="N2009" s="59" t="str">
        <f t="shared" ref="N2009:N2072" si="323">IF(M2009&lt;&gt;0,"Học Ghép","")</f>
        <v/>
      </c>
      <c r="O2009" s="190" t="str">
        <f t="shared" si="315"/>
        <v>Nợ HP</v>
      </c>
      <c r="P2009" s="62" t="str">
        <f t="shared" si="316"/>
        <v>Nợ HP</v>
      </c>
      <c r="Q2009" s="58">
        <f t="shared" si="320"/>
        <v>2007</v>
      </c>
      <c r="R2009" s="228" t="str">
        <f t="shared" si="317"/>
        <v>Nợ HP</v>
      </c>
    </row>
    <row r="2010" spans="1:18" ht="24.75" customHeight="1">
      <c r="A2010" s="54">
        <f t="shared" si="318"/>
        <v>2008</v>
      </c>
      <c r="B2010" s="16" t="str">
        <f t="shared" si="321"/>
        <v>1976</v>
      </c>
      <c r="C2010" s="54">
        <f t="shared" si="319"/>
        <v>1976</v>
      </c>
      <c r="D2010" s="11"/>
      <c r="E2010" s="12"/>
      <c r="F2010" s="13"/>
      <c r="G2010" s="14"/>
      <c r="H2010" s="70"/>
      <c r="I2010" s="71"/>
      <c r="J2010" s="72"/>
      <c r="K2010" s="73" t="str">
        <f t="shared" si="322"/>
        <v/>
      </c>
      <c r="L2010" s="74">
        <f t="shared" si="314"/>
        <v>0</v>
      </c>
      <c r="M2010" s="79"/>
      <c r="N2010" s="59" t="str">
        <f t="shared" si="323"/>
        <v/>
      </c>
      <c r="O2010" s="190" t="str">
        <f t="shared" si="315"/>
        <v>Nợ HP</v>
      </c>
      <c r="P2010" s="62" t="str">
        <f t="shared" si="316"/>
        <v>Nợ HP</v>
      </c>
      <c r="Q2010" s="58">
        <f t="shared" si="320"/>
        <v>2008</v>
      </c>
      <c r="R2010" s="228" t="str">
        <f t="shared" si="317"/>
        <v>Nợ HP</v>
      </c>
    </row>
    <row r="2011" spans="1:18" ht="24.75" customHeight="1">
      <c r="A2011" s="54">
        <f t="shared" si="318"/>
        <v>2009</v>
      </c>
      <c r="B2011" s="16" t="str">
        <f t="shared" si="321"/>
        <v>1977</v>
      </c>
      <c r="C2011" s="54">
        <f t="shared" si="319"/>
        <v>1977</v>
      </c>
      <c r="D2011" s="11"/>
      <c r="E2011" s="12"/>
      <c r="F2011" s="13"/>
      <c r="G2011" s="14"/>
      <c r="H2011" s="70"/>
      <c r="I2011" s="71"/>
      <c r="J2011" s="72"/>
      <c r="K2011" s="73" t="str">
        <f t="shared" si="322"/>
        <v/>
      </c>
      <c r="L2011" s="74">
        <f t="shared" si="314"/>
        <v>0</v>
      </c>
      <c r="M2011" s="79"/>
      <c r="N2011" s="59" t="str">
        <f t="shared" si="323"/>
        <v/>
      </c>
      <c r="O2011" s="190" t="str">
        <f t="shared" si="315"/>
        <v>Nợ HP</v>
      </c>
      <c r="P2011" s="62" t="str">
        <f t="shared" si="316"/>
        <v>Nợ HP</v>
      </c>
      <c r="Q2011" s="58">
        <f t="shared" si="320"/>
        <v>2009</v>
      </c>
      <c r="R2011" s="228" t="str">
        <f t="shared" si="317"/>
        <v>Nợ HP</v>
      </c>
    </row>
    <row r="2012" spans="1:18" ht="24.75" customHeight="1">
      <c r="A2012" s="54">
        <f t="shared" si="318"/>
        <v>2010</v>
      </c>
      <c r="B2012" s="16" t="str">
        <f t="shared" si="321"/>
        <v>1978</v>
      </c>
      <c r="C2012" s="54">
        <f t="shared" si="319"/>
        <v>1978</v>
      </c>
      <c r="D2012" s="11"/>
      <c r="E2012" s="12"/>
      <c r="F2012" s="13"/>
      <c r="G2012" s="14"/>
      <c r="H2012" s="70"/>
      <c r="I2012" s="71"/>
      <c r="J2012" s="72"/>
      <c r="K2012" s="73" t="str">
        <f t="shared" si="322"/>
        <v/>
      </c>
      <c r="L2012" s="74">
        <f t="shared" si="314"/>
        <v>0</v>
      </c>
      <c r="M2012" s="79"/>
      <c r="N2012" s="59" t="str">
        <f t="shared" si="323"/>
        <v/>
      </c>
      <c r="O2012" s="190" t="str">
        <f t="shared" si="315"/>
        <v>Nợ HP</v>
      </c>
      <c r="P2012" s="62" t="str">
        <f t="shared" si="316"/>
        <v>Nợ HP</v>
      </c>
      <c r="Q2012" s="58">
        <f t="shared" si="320"/>
        <v>2010</v>
      </c>
      <c r="R2012" s="228" t="str">
        <f t="shared" si="317"/>
        <v>Nợ HP</v>
      </c>
    </row>
    <row r="2013" spans="1:18" ht="24.75" customHeight="1">
      <c r="A2013" s="54">
        <f t="shared" si="318"/>
        <v>2011</v>
      </c>
      <c r="B2013" s="16" t="str">
        <f t="shared" si="321"/>
        <v>1979</v>
      </c>
      <c r="C2013" s="54">
        <f t="shared" si="319"/>
        <v>1979</v>
      </c>
      <c r="D2013" s="11"/>
      <c r="E2013" s="12"/>
      <c r="F2013" s="13"/>
      <c r="G2013" s="14"/>
      <c r="H2013" s="70"/>
      <c r="I2013" s="71"/>
      <c r="J2013" s="72"/>
      <c r="K2013" s="73" t="str">
        <f t="shared" si="322"/>
        <v/>
      </c>
      <c r="L2013" s="74">
        <f t="shared" si="314"/>
        <v>0</v>
      </c>
      <c r="M2013" s="79"/>
      <c r="N2013" s="59" t="str">
        <f t="shared" si="323"/>
        <v/>
      </c>
      <c r="O2013" s="190" t="str">
        <f t="shared" si="315"/>
        <v>Nợ HP</v>
      </c>
      <c r="P2013" s="62" t="str">
        <f t="shared" si="316"/>
        <v>Nợ HP</v>
      </c>
      <c r="Q2013" s="58">
        <f t="shared" si="320"/>
        <v>2011</v>
      </c>
      <c r="R2013" s="228" t="str">
        <f t="shared" si="317"/>
        <v>Nợ HP</v>
      </c>
    </row>
    <row r="2014" spans="1:18" ht="24.75" customHeight="1">
      <c r="A2014" s="54">
        <f t="shared" si="318"/>
        <v>2012</v>
      </c>
      <c r="B2014" s="16" t="str">
        <f t="shared" si="321"/>
        <v>1980</v>
      </c>
      <c r="C2014" s="54">
        <f t="shared" si="319"/>
        <v>1980</v>
      </c>
      <c r="D2014" s="11"/>
      <c r="E2014" s="12"/>
      <c r="F2014" s="13"/>
      <c r="G2014" s="14"/>
      <c r="H2014" s="70"/>
      <c r="I2014" s="71"/>
      <c r="J2014" s="72"/>
      <c r="K2014" s="73" t="str">
        <f t="shared" si="322"/>
        <v/>
      </c>
      <c r="L2014" s="74">
        <f t="shared" si="314"/>
        <v>0</v>
      </c>
      <c r="M2014" s="79"/>
      <c r="N2014" s="59" t="str">
        <f t="shared" si="323"/>
        <v/>
      </c>
      <c r="O2014" s="190" t="str">
        <f t="shared" si="315"/>
        <v>Nợ HP</v>
      </c>
      <c r="P2014" s="62" t="str">
        <f t="shared" si="316"/>
        <v>Nợ HP</v>
      </c>
      <c r="Q2014" s="58">
        <f t="shared" si="320"/>
        <v>2012</v>
      </c>
      <c r="R2014" s="228" t="str">
        <f t="shared" si="317"/>
        <v>Nợ HP</v>
      </c>
    </row>
    <row r="2015" spans="1:18" ht="24.75" customHeight="1">
      <c r="A2015" s="54">
        <f t="shared" si="318"/>
        <v>2013</v>
      </c>
      <c r="B2015" s="16" t="str">
        <f t="shared" si="321"/>
        <v>1981</v>
      </c>
      <c r="C2015" s="54">
        <f t="shared" si="319"/>
        <v>1981</v>
      </c>
      <c r="D2015" s="11"/>
      <c r="E2015" s="12"/>
      <c r="F2015" s="13"/>
      <c r="G2015" s="14"/>
      <c r="H2015" s="70"/>
      <c r="I2015" s="71"/>
      <c r="J2015" s="72"/>
      <c r="K2015" s="73" t="str">
        <f t="shared" si="322"/>
        <v/>
      </c>
      <c r="L2015" s="74">
        <f t="shared" si="314"/>
        <v>0</v>
      </c>
      <c r="M2015" s="79"/>
      <c r="N2015" s="59" t="str">
        <f t="shared" si="323"/>
        <v/>
      </c>
      <c r="O2015" s="190" t="str">
        <f t="shared" si="315"/>
        <v>Nợ HP</v>
      </c>
      <c r="P2015" s="62" t="str">
        <f t="shared" si="316"/>
        <v>Nợ HP</v>
      </c>
      <c r="Q2015" s="58">
        <f t="shared" si="320"/>
        <v>2013</v>
      </c>
      <c r="R2015" s="228" t="str">
        <f t="shared" si="317"/>
        <v>Nợ HP</v>
      </c>
    </row>
    <row r="2016" spans="1:18" ht="24.75" customHeight="1">
      <c r="A2016" s="54">
        <f t="shared" si="318"/>
        <v>2014</v>
      </c>
      <c r="B2016" s="16" t="str">
        <f t="shared" si="321"/>
        <v>1982</v>
      </c>
      <c r="C2016" s="54">
        <f t="shared" si="319"/>
        <v>1982</v>
      </c>
      <c r="D2016" s="11"/>
      <c r="E2016" s="12"/>
      <c r="F2016" s="13"/>
      <c r="G2016" s="14"/>
      <c r="H2016" s="70"/>
      <c r="I2016" s="71"/>
      <c r="J2016" s="72"/>
      <c r="K2016" s="73" t="str">
        <f t="shared" si="322"/>
        <v/>
      </c>
      <c r="L2016" s="74">
        <f t="shared" si="314"/>
        <v>0</v>
      </c>
      <c r="M2016" s="79"/>
      <c r="N2016" s="59" t="str">
        <f t="shared" si="323"/>
        <v/>
      </c>
      <c r="O2016" s="190" t="str">
        <f t="shared" si="315"/>
        <v>Nợ HP</v>
      </c>
      <c r="P2016" s="62" t="str">
        <f t="shared" si="316"/>
        <v>Nợ HP</v>
      </c>
      <c r="Q2016" s="58">
        <f t="shared" si="320"/>
        <v>2014</v>
      </c>
      <c r="R2016" s="228" t="str">
        <f t="shared" si="317"/>
        <v>Nợ HP</v>
      </c>
    </row>
    <row r="2017" spans="1:18" ht="24.75" customHeight="1">
      <c r="A2017" s="54">
        <f t="shared" si="318"/>
        <v>2015</v>
      </c>
      <c r="B2017" s="16" t="str">
        <f t="shared" si="321"/>
        <v>1983</v>
      </c>
      <c r="C2017" s="54">
        <f t="shared" si="319"/>
        <v>1983</v>
      </c>
      <c r="D2017" s="11"/>
      <c r="E2017" s="12"/>
      <c r="F2017" s="13"/>
      <c r="G2017" s="14"/>
      <c r="H2017" s="70"/>
      <c r="I2017" s="71"/>
      <c r="J2017" s="72"/>
      <c r="K2017" s="73" t="str">
        <f t="shared" si="322"/>
        <v/>
      </c>
      <c r="L2017" s="74">
        <f t="shared" si="314"/>
        <v>0</v>
      </c>
      <c r="M2017" s="79"/>
      <c r="N2017" s="59" t="str">
        <f t="shared" si="323"/>
        <v/>
      </c>
      <c r="O2017" s="190" t="str">
        <f t="shared" si="315"/>
        <v>Nợ HP</v>
      </c>
      <c r="P2017" s="62" t="str">
        <f t="shared" si="316"/>
        <v>Nợ HP</v>
      </c>
      <c r="Q2017" s="58">
        <f t="shared" si="320"/>
        <v>2015</v>
      </c>
      <c r="R2017" s="228" t="str">
        <f t="shared" si="317"/>
        <v>Nợ HP</v>
      </c>
    </row>
    <row r="2018" spans="1:18" ht="24.75" customHeight="1">
      <c r="A2018" s="54">
        <f t="shared" si="318"/>
        <v>2016</v>
      </c>
      <c r="B2018" s="16" t="str">
        <f t="shared" si="321"/>
        <v>1984</v>
      </c>
      <c r="C2018" s="54">
        <f t="shared" si="319"/>
        <v>1984</v>
      </c>
      <c r="D2018" s="11"/>
      <c r="E2018" s="12"/>
      <c r="F2018" s="13"/>
      <c r="G2018" s="14"/>
      <c r="H2018" s="70"/>
      <c r="I2018" s="71"/>
      <c r="J2018" s="72"/>
      <c r="K2018" s="73" t="str">
        <f t="shared" si="322"/>
        <v/>
      </c>
      <c r="L2018" s="74">
        <f t="shared" si="314"/>
        <v>0</v>
      </c>
      <c r="M2018" s="79"/>
      <c r="N2018" s="59" t="str">
        <f t="shared" si="323"/>
        <v/>
      </c>
      <c r="O2018" s="190" t="str">
        <f t="shared" si="315"/>
        <v>Nợ HP</v>
      </c>
      <c r="P2018" s="62" t="str">
        <f t="shared" si="316"/>
        <v>Nợ HP</v>
      </c>
      <c r="Q2018" s="58">
        <f t="shared" si="320"/>
        <v>2016</v>
      </c>
      <c r="R2018" s="228" t="str">
        <f t="shared" si="317"/>
        <v>Nợ HP</v>
      </c>
    </row>
    <row r="2019" spans="1:18" ht="24.75" customHeight="1">
      <c r="A2019" s="54">
        <f t="shared" si="318"/>
        <v>2017</v>
      </c>
      <c r="B2019" s="16" t="str">
        <f t="shared" si="321"/>
        <v>1985</v>
      </c>
      <c r="C2019" s="54">
        <f t="shared" si="319"/>
        <v>1985</v>
      </c>
      <c r="D2019" s="11"/>
      <c r="E2019" s="12"/>
      <c r="F2019" s="13"/>
      <c r="G2019" s="14"/>
      <c r="H2019" s="70"/>
      <c r="I2019" s="71"/>
      <c r="J2019" s="72"/>
      <c r="K2019" s="73" t="str">
        <f t="shared" si="322"/>
        <v/>
      </c>
      <c r="L2019" s="74">
        <f t="shared" si="314"/>
        <v>0</v>
      </c>
      <c r="M2019" s="79"/>
      <c r="N2019" s="59" t="str">
        <f t="shared" si="323"/>
        <v/>
      </c>
      <c r="O2019" s="190" t="str">
        <f t="shared" si="315"/>
        <v>Nợ HP</v>
      </c>
      <c r="P2019" s="62" t="str">
        <f t="shared" si="316"/>
        <v>Nợ HP</v>
      </c>
      <c r="Q2019" s="58">
        <f t="shared" si="320"/>
        <v>2017</v>
      </c>
      <c r="R2019" s="228" t="str">
        <f t="shared" si="317"/>
        <v>Nợ HP</v>
      </c>
    </row>
    <row r="2020" spans="1:18" ht="24.75" customHeight="1">
      <c r="A2020" s="54">
        <f t="shared" si="318"/>
        <v>2018</v>
      </c>
      <c r="B2020" s="16" t="str">
        <f t="shared" si="321"/>
        <v>1986</v>
      </c>
      <c r="C2020" s="54">
        <f t="shared" si="319"/>
        <v>1986</v>
      </c>
      <c r="D2020" s="11"/>
      <c r="E2020" s="12"/>
      <c r="F2020" s="13"/>
      <c r="G2020" s="14"/>
      <c r="H2020" s="70"/>
      <c r="I2020" s="71"/>
      <c r="J2020" s="72"/>
      <c r="K2020" s="73" t="str">
        <f t="shared" si="322"/>
        <v/>
      </c>
      <c r="L2020" s="74">
        <f t="shared" si="314"/>
        <v>0</v>
      </c>
      <c r="M2020" s="79"/>
      <c r="N2020" s="59" t="str">
        <f t="shared" si="323"/>
        <v/>
      </c>
      <c r="O2020" s="190" t="str">
        <f t="shared" si="315"/>
        <v>Nợ HP</v>
      </c>
      <c r="P2020" s="62" t="str">
        <f t="shared" si="316"/>
        <v>Nợ HP</v>
      </c>
      <c r="Q2020" s="58">
        <f t="shared" si="320"/>
        <v>2018</v>
      </c>
      <c r="R2020" s="228" t="str">
        <f t="shared" si="317"/>
        <v>Nợ HP</v>
      </c>
    </row>
    <row r="2021" spans="1:18" ht="24.75" customHeight="1">
      <c r="A2021" s="54">
        <f t="shared" si="318"/>
        <v>2019</v>
      </c>
      <c r="B2021" s="16" t="str">
        <f t="shared" si="321"/>
        <v>1987</v>
      </c>
      <c r="C2021" s="54">
        <f t="shared" si="319"/>
        <v>1987</v>
      </c>
      <c r="D2021" s="11"/>
      <c r="E2021" s="12"/>
      <c r="F2021" s="13"/>
      <c r="G2021" s="14"/>
      <c r="H2021" s="70"/>
      <c r="I2021" s="71"/>
      <c r="J2021" s="72"/>
      <c r="K2021" s="73" t="str">
        <f t="shared" si="322"/>
        <v/>
      </c>
      <c r="L2021" s="74">
        <f t="shared" si="314"/>
        <v>0</v>
      </c>
      <c r="M2021" s="79"/>
      <c r="N2021" s="59" t="str">
        <f t="shared" si="323"/>
        <v/>
      </c>
      <c r="O2021" s="190" t="str">
        <f t="shared" si="315"/>
        <v>Nợ HP</v>
      </c>
      <c r="P2021" s="62" t="str">
        <f t="shared" si="316"/>
        <v>Nợ HP</v>
      </c>
      <c r="Q2021" s="58">
        <f t="shared" si="320"/>
        <v>2019</v>
      </c>
      <c r="R2021" s="228" t="str">
        <f t="shared" si="317"/>
        <v>Nợ HP</v>
      </c>
    </row>
    <row r="2022" spans="1:18" ht="24.75" customHeight="1">
      <c r="A2022" s="54">
        <f t="shared" si="318"/>
        <v>2020</v>
      </c>
      <c r="B2022" s="16" t="str">
        <f t="shared" si="321"/>
        <v>1988</v>
      </c>
      <c r="C2022" s="54">
        <f t="shared" si="319"/>
        <v>1988</v>
      </c>
      <c r="D2022" s="11"/>
      <c r="E2022" s="12"/>
      <c r="F2022" s="13"/>
      <c r="G2022" s="14"/>
      <c r="H2022" s="70"/>
      <c r="I2022" s="71"/>
      <c r="J2022" s="72"/>
      <c r="K2022" s="73" t="str">
        <f t="shared" si="322"/>
        <v/>
      </c>
      <c r="L2022" s="74">
        <f t="shared" si="314"/>
        <v>0</v>
      </c>
      <c r="M2022" s="79"/>
      <c r="N2022" s="59" t="str">
        <f t="shared" si="323"/>
        <v/>
      </c>
      <c r="O2022" s="190" t="str">
        <f t="shared" si="315"/>
        <v>Nợ HP</v>
      </c>
      <c r="P2022" s="62" t="str">
        <f t="shared" si="316"/>
        <v>Nợ HP</v>
      </c>
      <c r="Q2022" s="58">
        <f t="shared" si="320"/>
        <v>2020</v>
      </c>
      <c r="R2022" s="228" t="str">
        <f t="shared" si="317"/>
        <v>Nợ HP</v>
      </c>
    </row>
    <row r="2023" spans="1:18" ht="24.75" customHeight="1">
      <c r="A2023" s="54">
        <f t="shared" si="318"/>
        <v>2021</v>
      </c>
      <c r="B2023" s="16" t="str">
        <f t="shared" si="321"/>
        <v>1989</v>
      </c>
      <c r="C2023" s="54">
        <f t="shared" si="319"/>
        <v>1989</v>
      </c>
      <c r="D2023" s="11"/>
      <c r="E2023" s="12"/>
      <c r="F2023" s="13"/>
      <c r="G2023" s="14"/>
      <c r="H2023" s="70"/>
      <c r="I2023" s="71"/>
      <c r="J2023" s="72"/>
      <c r="K2023" s="73" t="str">
        <f t="shared" si="322"/>
        <v/>
      </c>
      <c r="L2023" s="74">
        <f t="shared" si="314"/>
        <v>0</v>
      </c>
      <c r="M2023" s="79"/>
      <c r="N2023" s="59" t="str">
        <f t="shared" si="323"/>
        <v/>
      </c>
      <c r="O2023" s="190" t="str">
        <f t="shared" si="315"/>
        <v>Nợ HP</v>
      </c>
      <c r="P2023" s="62" t="str">
        <f t="shared" si="316"/>
        <v>Nợ HP</v>
      </c>
      <c r="Q2023" s="58">
        <f t="shared" si="320"/>
        <v>2021</v>
      </c>
      <c r="R2023" s="228" t="str">
        <f t="shared" si="317"/>
        <v>Nợ HP</v>
      </c>
    </row>
    <row r="2024" spans="1:18" ht="24.75" customHeight="1">
      <c r="A2024" s="54">
        <f t="shared" si="318"/>
        <v>2022</v>
      </c>
      <c r="B2024" s="16" t="str">
        <f t="shared" si="321"/>
        <v>1990</v>
      </c>
      <c r="C2024" s="54">
        <f t="shared" si="319"/>
        <v>1990</v>
      </c>
      <c r="D2024" s="11"/>
      <c r="E2024" s="12"/>
      <c r="F2024" s="13"/>
      <c r="G2024" s="14"/>
      <c r="H2024" s="70"/>
      <c r="I2024" s="71"/>
      <c r="J2024" s="72"/>
      <c r="K2024" s="73" t="str">
        <f t="shared" si="322"/>
        <v/>
      </c>
      <c r="L2024" s="74">
        <f t="shared" si="314"/>
        <v>0</v>
      </c>
      <c r="M2024" s="79"/>
      <c r="N2024" s="59" t="str">
        <f t="shared" si="323"/>
        <v/>
      </c>
      <c r="O2024" s="190" t="str">
        <f t="shared" si="315"/>
        <v>Nợ HP</v>
      </c>
      <c r="P2024" s="62" t="str">
        <f t="shared" si="316"/>
        <v>Nợ HP</v>
      </c>
      <c r="Q2024" s="58">
        <f t="shared" si="320"/>
        <v>2022</v>
      </c>
      <c r="R2024" s="228" t="str">
        <f t="shared" si="317"/>
        <v>Nợ HP</v>
      </c>
    </row>
    <row r="2025" spans="1:18" ht="24.75" customHeight="1">
      <c r="A2025" s="54">
        <f t="shared" si="318"/>
        <v>2023</v>
      </c>
      <c r="B2025" s="16" t="str">
        <f t="shared" si="321"/>
        <v>1991</v>
      </c>
      <c r="C2025" s="54">
        <f t="shared" si="319"/>
        <v>1991</v>
      </c>
      <c r="D2025" s="11"/>
      <c r="E2025" s="12"/>
      <c r="F2025" s="13"/>
      <c r="G2025" s="14"/>
      <c r="H2025" s="70"/>
      <c r="I2025" s="71"/>
      <c r="J2025" s="72"/>
      <c r="K2025" s="73" t="str">
        <f t="shared" si="322"/>
        <v/>
      </c>
      <c r="L2025" s="74">
        <f t="shared" si="314"/>
        <v>0</v>
      </c>
      <c r="M2025" s="79"/>
      <c r="N2025" s="59" t="str">
        <f t="shared" si="323"/>
        <v/>
      </c>
      <c r="O2025" s="190" t="str">
        <f t="shared" si="315"/>
        <v>Nợ HP</v>
      </c>
      <c r="P2025" s="62" t="str">
        <f t="shared" si="316"/>
        <v>Nợ HP</v>
      </c>
      <c r="Q2025" s="58">
        <f t="shared" si="320"/>
        <v>2023</v>
      </c>
      <c r="R2025" s="228" t="str">
        <f t="shared" si="317"/>
        <v>Nợ HP</v>
      </c>
    </row>
    <row r="2026" spans="1:18" ht="24.75" customHeight="1">
      <c r="A2026" s="54">
        <f t="shared" si="318"/>
        <v>2024</v>
      </c>
      <c r="B2026" s="16" t="str">
        <f t="shared" si="321"/>
        <v>1992</v>
      </c>
      <c r="C2026" s="54">
        <f t="shared" si="319"/>
        <v>1992</v>
      </c>
      <c r="D2026" s="11"/>
      <c r="E2026" s="12"/>
      <c r="F2026" s="13"/>
      <c r="G2026" s="14"/>
      <c r="H2026" s="70"/>
      <c r="I2026" s="71"/>
      <c r="J2026" s="72"/>
      <c r="K2026" s="73" t="str">
        <f t="shared" si="322"/>
        <v/>
      </c>
      <c r="L2026" s="74">
        <f t="shared" si="314"/>
        <v>0</v>
      </c>
      <c r="M2026" s="79"/>
      <c r="N2026" s="59" t="str">
        <f t="shared" si="323"/>
        <v/>
      </c>
      <c r="O2026" s="190" t="str">
        <f t="shared" si="315"/>
        <v>Nợ HP</v>
      </c>
      <c r="P2026" s="62" t="str">
        <f t="shared" si="316"/>
        <v>Nợ HP</v>
      </c>
      <c r="Q2026" s="58">
        <f t="shared" si="320"/>
        <v>2024</v>
      </c>
      <c r="R2026" s="228" t="str">
        <f t="shared" si="317"/>
        <v>Nợ HP</v>
      </c>
    </row>
    <row r="2027" spans="1:18" ht="24.75" customHeight="1">
      <c r="A2027" s="54">
        <f t="shared" si="318"/>
        <v>2025</v>
      </c>
      <c r="B2027" s="16" t="str">
        <f t="shared" si="321"/>
        <v>1993</v>
      </c>
      <c r="C2027" s="54">
        <f t="shared" si="319"/>
        <v>1993</v>
      </c>
      <c r="D2027" s="11"/>
      <c r="E2027" s="12"/>
      <c r="F2027" s="13"/>
      <c r="G2027" s="14"/>
      <c r="H2027" s="70"/>
      <c r="I2027" s="71"/>
      <c r="J2027" s="72"/>
      <c r="K2027" s="73" t="str">
        <f t="shared" si="322"/>
        <v/>
      </c>
      <c r="L2027" s="74">
        <f t="shared" si="314"/>
        <v>0</v>
      </c>
      <c r="M2027" s="79"/>
      <c r="N2027" s="59" t="str">
        <f t="shared" si="323"/>
        <v/>
      </c>
      <c r="O2027" s="190" t="str">
        <f t="shared" si="315"/>
        <v>Nợ HP</v>
      </c>
      <c r="P2027" s="62" t="str">
        <f t="shared" si="316"/>
        <v>Nợ HP</v>
      </c>
      <c r="Q2027" s="58">
        <f t="shared" si="320"/>
        <v>2025</v>
      </c>
      <c r="R2027" s="228" t="str">
        <f t="shared" si="317"/>
        <v>Nợ HP</v>
      </c>
    </row>
    <row r="2028" spans="1:18" ht="24.75" customHeight="1">
      <c r="A2028" s="54">
        <f t="shared" si="318"/>
        <v>2026</v>
      </c>
      <c r="B2028" s="16" t="str">
        <f t="shared" si="321"/>
        <v>1994</v>
      </c>
      <c r="C2028" s="54">
        <f t="shared" si="319"/>
        <v>1994</v>
      </c>
      <c r="D2028" s="11"/>
      <c r="E2028" s="12"/>
      <c r="F2028" s="13"/>
      <c r="G2028" s="14"/>
      <c r="H2028" s="70"/>
      <c r="I2028" s="71"/>
      <c r="J2028" s="72"/>
      <c r="K2028" s="73" t="str">
        <f t="shared" si="322"/>
        <v/>
      </c>
      <c r="L2028" s="74">
        <f t="shared" si="314"/>
        <v>0</v>
      </c>
      <c r="M2028" s="79"/>
      <c r="N2028" s="59" t="str">
        <f t="shared" si="323"/>
        <v/>
      </c>
      <c r="O2028" s="190" t="str">
        <f t="shared" si="315"/>
        <v>Nợ HP</v>
      </c>
      <c r="P2028" s="62" t="str">
        <f t="shared" si="316"/>
        <v>Nợ HP</v>
      </c>
      <c r="Q2028" s="58">
        <f t="shared" si="320"/>
        <v>2026</v>
      </c>
      <c r="R2028" s="228" t="str">
        <f t="shared" si="317"/>
        <v>Nợ HP</v>
      </c>
    </row>
    <row r="2029" spans="1:18" ht="24.75" customHeight="1">
      <c r="A2029" s="54">
        <f t="shared" si="318"/>
        <v>2027</v>
      </c>
      <c r="B2029" s="16" t="str">
        <f t="shared" si="321"/>
        <v>1995</v>
      </c>
      <c r="C2029" s="54">
        <f t="shared" si="319"/>
        <v>1995</v>
      </c>
      <c r="D2029" s="11"/>
      <c r="E2029" s="12"/>
      <c r="F2029" s="13"/>
      <c r="G2029" s="14"/>
      <c r="H2029" s="70"/>
      <c r="I2029" s="71"/>
      <c r="J2029" s="72"/>
      <c r="K2029" s="73" t="str">
        <f t="shared" si="322"/>
        <v/>
      </c>
      <c r="L2029" s="74">
        <f t="shared" si="314"/>
        <v>0</v>
      </c>
      <c r="M2029" s="79"/>
      <c r="N2029" s="59" t="str">
        <f t="shared" si="323"/>
        <v/>
      </c>
      <c r="O2029" s="190" t="str">
        <f t="shared" si="315"/>
        <v>Nợ HP</v>
      </c>
      <c r="P2029" s="62" t="str">
        <f t="shared" si="316"/>
        <v>Nợ HP</v>
      </c>
      <c r="Q2029" s="58">
        <f t="shared" si="320"/>
        <v>2027</v>
      </c>
      <c r="R2029" s="228" t="str">
        <f t="shared" si="317"/>
        <v>Nợ HP</v>
      </c>
    </row>
    <row r="2030" spans="1:18" ht="24.75" customHeight="1">
      <c r="A2030" s="54">
        <f t="shared" si="318"/>
        <v>2028</v>
      </c>
      <c r="B2030" s="16" t="str">
        <f t="shared" si="321"/>
        <v>1996</v>
      </c>
      <c r="C2030" s="54">
        <f t="shared" si="319"/>
        <v>1996</v>
      </c>
      <c r="D2030" s="11"/>
      <c r="E2030" s="12"/>
      <c r="F2030" s="13"/>
      <c r="G2030" s="14"/>
      <c r="H2030" s="70"/>
      <c r="I2030" s="71"/>
      <c r="J2030" s="72"/>
      <c r="K2030" s="73" t="str">
        <f t="shared" si="322"/>
        <v/>
      </c>
      <c r="L2030" s="74">
        <f t="shared" si="314"/>
        <v>0</v>
      </c>
      <c r="M2030" s="79"/>
      <c r="N2030" s="59" t="str">
        <f t="shared" si="323"/>
        <v/>
      </c>
      <c r="O2030" s="190" t="str">
        <f t="shared" si="315"/>
        <v>Nợ HP</v>
      </c>
      <c r="P2030" s="62" t="str">
        <f t="shared" si="316"/>
        <v>Nợ HP</v>
      </c>
      <c r="Q2030" s="58">
        <f t="shared" si="320"/>
        <v>2028</v>
      </c>
      <c r="R2030" s="228" t="str">
        <f t="shared" si="317"/>
        <v>Nợ HP</v>
      </c>
    </row>
    <row r="2031" spans="1:18" ht="24.75" customHeight="1">
      <c r="A2031" s="54">
        <f t="shared" si="318"/>
        <v>2029</v>
      </c>
      <c r="B2031" s="16" t="str">
        <f t="shared" si="321"/>
        <v>1997</v>
      </c>
      <c r="C2031" s="54">
        <f t="shared" si="319"/>
        <v>1997</v>
      </c>
      <c r="D2031" s="11"/>
      <c r="E2031" s="12"/>
      <c r="F2031" s="13"/>
      <c r="G2031" s="14"/>
      <c r="H2031" s="70"/>
      <c r="I2031" s="71"/>
      <c r="J2031" s="72"/>
      <c r="K2031" s="73" t="str">
        <f t="shared" si="322"/>
        <v/>
      </c>
      <c r="L2031" s="74">
        <f t="shared" si="314"/>
        <v>0</v>
      </c>
      <c r="M2031" s="79"/>
      <c r="N2031" s="59" t="str">
        <f t="shared" si="323"/>
        <v/>
      </c>
      <c r="O2031" s="190" t="str">
        <f t="shared" si="315"/>
        <v>Nợ HP</v>
      </c>
      <c r="P2031" s="62" t="str">
        <f t="shared" si="316"/>
        <v>Nợ HP</v>
      </c>
      <c r="Q2031" s="58">
        <f t="shared" si="320"/>
        <v>2029</v>
      </c>
      <c r="R2031" s="228" t="str">
        <f t="shared" si="317"/>
        <v>Nợ HP</v>
      </c>
    </row>
    <row r="2032" spans="1:18" ht="24.75" customHeight="1">
      <c r="A2032" s="54">
        <f t="shared" si="318"/>
        <v>2030</v>
      </c>
      <c r="B2032" s="16" t="str">
        <f t="shared" si="321"/>
        <v>1998</v>
      </c>
      <c r="C2032" s="54">
        <f t="shared" si="319"/>
        <v>1998</v>
      </c>
      <c r="D2032" s="11"/>
      <c r="E2032" s="12"/>
      <c r="F2032" s="13"/>
      <c r="G2032" s="14"/>
      <c r="H2032" s="70"/>
      <c r="I2032" s="71"/>
      <c r="J2032" s="72"/>
      <c r="K2032" s="73" t="str">
        <f t="shared" si="322"/>
        <v/>
      </c>
      <c r="L2032" s="74">
        <f t="shared" si="314"/>
        <v>0</v>
      </c>
      <c r="M2032" s="79"/>
      <c r="N2032" s="59" t="str">
        <f t="shared" si="323"/>
        <v/>
      </c>
      <c r="O2032" s="190" t="str">
        <f t="shared" si="315"/>
        <v>Nợ HP</v>
      </c>
      <c r="P2032" s="62" t="str">
        <f t="shared" si="316"/>
        <v>Nợ HP</v>
      </c>
      <c r="Q2032" s="58">
        <f t="shared" si="320"/>
        <v>2030</v>
      </c>
      <c r="R2032" s="228" t="str">
        <f t="shared" si="317"/>
        <v>Nợ HP</v>
      </c>
    </row>
    <row r="2033" spans="1:18" ht="24.75" customHeight="1">
      <c r="A2033" s="54">
        <f t="shared" si="318"/>
        <v>2031</v>
      </c>
      <c r="B2033" s="16" t="str">
        <f t="shared" si="321"/>
        <v>1999</v>
      </c>
      <c r="C2033" s="54">
        <f t="shared" si="319"/>
        <v>1999</v>
      </c>
      <c r="D2033" s="11"/>
      <c r="E2033" s="12"/>
      <c r="F2033" s="13"/>
      <c r="G2033" s="14"/>
      <c r="H2033" s="70"/>
      <c r="I2033" s="71"/>
      <c r="J2033" s="72"/>
      <c r="K2033" s="73" t="str">
        <f t="shared" si="322"/>
        <v/>
      </c>
      <c r="L2033" s="74">
        <f t="shared" si="314"/>
        <v>0</v>
      </c>
      <c r="M2033" s="79"/>
      <c r="N2033" s="59" t="str">
        <f t="shared" si="323"/>
        <v/>
      </c>
      <c r="O2033" s="190" t="str">
        <f t="shared" si="315"/>
        <v>Nợ HP</v>
      </c>
      <c r="P2033" s="62" t="str">
        <f t="shared" si="316"/>
        <v>Nợ HP</v>
      </c>
      <c r="Q2033" s="58">
        <f t="shared" si="320"/>
        <v>2031</v>
      </c>
      <c r="R2033" s="228" t="str">
        <f t="shared" si="317"/>
        <v>Nợ HP</v>
      </c>
    </row>
    <row r="2034" spans="1:18" ht="24.75" customHeight="1">
      <c r="A2034" s="54">
        <f t="shared" si="318"/>
        <v>2032</v>
      </c>
      <c r="B2034" s="16" t="str">
        <f t="shared" si="321"/>
        <v>2000</v>
      </c>
      <c r="C2034" s="54">
        <f t="shared" si="319"/>
        <v>2000</v>
      </c>
      <c r="D2034" s="11"/>
      <c r="E2034" s="12"/>
      <c r="F2034" s="13"/>
      <c r="G2034" s="14"/>
      <c r="H2034" s="70"/>
      <c r="I2034" s="71"/>
      <c r="J2034" s="72"/>
      <c r="K2034" s="73" t="str">
        <f t="shared" si="322"/>
        <v/>
      </c>
      <c r="L2034" s="74">
        <f t="shared" si="314"/>
        <v>0</v>
      </c>
      <c r="M2034" s="79"/>
      <c r="N2034" s="59" t="str">
        <f t="shared" si="323"/>
        <v/>
      </c>
      <c r="O2034" s="190" t="str">
        <f t="shared" si="315"/>
        <v>Nợ HP</v>
      </c>
      <c r="P2034" s="62" t="str">
        <f t="shared" si="316"/>
        <v>Nợ HP</v>
      </c>
      <c r="Q2034" s="58">
        <f t="shared" si="320"/>
        <v>2032</v>
      </c>
      <c r="R2034" s="228" t="str">
        <f t="shared" si="317"/>
        <v>Nợ HP</v>
      </c>
    </row>
    <row r="2035" spans="1:18" ht="24.75" customHeight="1">
      <c r="A2035" s="54">
        <f t="shared" si="318"/>
        <v>2033</v>
      </c>
      <c r="B2035" s="16" t="str">
        <f t="shared" si="321"/>
        <v>2001</v>
      </c>
      <c r="C2035" s="54">
        <f t="shared" si="319"/>
        <v>2001</v>
      </c>
      <c r="D2035" s="11"/>
      <c r="E2035" s="12"/>
      <c r="F2035" s="13"/>
      <c r="G2035" s="14"/>
      <c r="H2035" s="70"/>
      <c r="I2035" s="71"/>
      <c r="J2035" s="72"/>
      <c r="K2035" s="73" t="str">
        <f t="shared" si="322"/>
        <v/>
      </c>
      <c r="L2035" s="74">
        <f t="shared" si="314"/>
        <v>0</v>
      </c>
      <c r="M2035" s="79"/>
      <c r="N2035" s="59" t="str">
        <f t="shared" si="323"/>
        <v/>
      </c>
      <c r="O2035" s="190" t="str">
        <f t="shared" si="315"/>
        <v>Nợ HP</v>
      </c>
      <c r="P2035" s="62" t="str">
        <f t="shared" si="316"/>
        <v>Nợ HP</v>
      </c>
      <c r="Q2035" s="58">
        <f t="shared" si="320"/>
        <v>2033</v>
      </c>
      <c r="R2035" s="228" t="str">
        <f t="shared" si="317"/>
        <v>Nợ HP</v>
      </c>
    </row>
    <row r="2036" spans="1:18" ht="24.75" customHeight="1">
      <c r="A2036" s="54">
        <f t="shared" si="318"/>
        <v>2034</v>
      </c>
      <c r="B2036" s="16" t="str">
        <f t="shared" si="321"/>
        <v>2002</v>
      </c>
      <c r="C2036" s="54">
        <f t="shared" si="319"/>
        <v>2002</v>
      </c>
      <c r="D2036" s="11"/>
      <c r="E2036" s="12"/>
      <c r="F2036" s="13"/>
      <c r="G2036" s="14"/>
      <c r="H2036" s="70"/>
      <c r="I2036" s="71"/>
      <c r="J2036" s="72"/>
      <c r="K2036" s="73" t="str">
        <f t="shared" si="322"/>
        <v/>
      </c>
      <c r="L2036" s="74">
        <f t="shared" si="314"/>
        <v>0</v>
      </c>
      <c r="M2036" s="79"/>
      <c r="N2036" s="59" t="str">
        <f t="shared" si="323"/>
        <v/>
      </c>
      <c r="O2036" s="190" t="str">
        <f t="shared" si="315"/>
        <v>Nợ HP</v>
      </c>
      <c r="P2036" s="62" t="str">
        <f t="shared" si="316"/>
        <v>Nợ HP</v>
      </c>
      <c r="Q2036" s="58">
        <f t="shared" si="320"/>
        <v>2034</v>
      </c>
      <c r="R2036" s="228" t="str">
        <f t="shared" si="317"/>
        <v>Nợ HP</v>
      </c>
    </row>
    <row r="2037" spans="1:18" ht="24.75" customHeight="1">
      <c r="A2037" s="54">
        <f t="shared" si="318"/>
        <v>2035</v>
      </c>
      <c r="B2037" s="16" t="str">
        <f t="shared" si="321"/>
        <v>2003</v>
      </c>
      <c r="C2037" s="54">
        <f t="shared" si="319"/>
        <v>2003</v>
      </c>
      <c r="D2037" s="11"/>
      <c r="E2037" s="12"/>
      <c r="F2037" s="13"/>
      <c r="G2037" s="14"/>
      <c r="H2037" s="70"/>
      <c r="I2037" s="71"/>
      <c r="J2037" s="72"/>
      <c r="K2037" s="73" t="str">
        <f t="shared" si="322"/>
        <v/>
      </c>
      <c r="L2037" s="74">
        <f t="shared" si="314"/>
        <v>0</v>
      </c>
      <c r="M2037" s="79"/>
      <c r="N2037" s="59" t="str">
        <f t="shared" si="323"/>
        <v/>
      </c>
      <c r="O2037" s="190" t="str">
        <f t="shared" si="315"/>
        <v>Nợ HP</v>
      </c>
      <c r="P2037" s="62" t="str">
        <f t="shared" si="316"/>
        <v>Nợ HP</v>
      </c>
      <c r="Q2037" s="58">
        <f t="shared" si="320"/>
        <v>2035</v>
      </c>
      <c r="R2037" s="228" t="str">
        <f t="shared" si="317"/>
        <v>Nợ HP</v>
      </c>
    </row>
    <row r="2038" spans="1:18" ht="24.75" customHeight="1">
      <c r="A2038" s="54">
        <f t="shared" si="318"/>
        <v>2036</v>
      </c>
      <c r="B2038" s="16" t="str">
        <f t="shared" si="321"/>
        <v>2004</v>
      </c>
      <c r="C2038" s="54">
        <f t="shared" si="319"/>
        <v>2004</v>
      </c>
      <c r="D2038" s="11"/>
      <c r="E2038" s="12"/>
      <c r="F2038" s="13"/>
      <c r="G2038" s="14"/>
      <c r="H2038" s="70"/>
      <c r="I2038" s="71"/>
      <c r="J2038" s="72"/>
      <c r="K2038" s="73" t="str">
        <f t="shared" si="322"/>
        <v/>
      </c>
      <c r="L2038" s="74">
        <f t="shared" si="314"/>
        <v>0</v>
      </c>
      <c r="M2038" s="79"/>
      <c r="N2038" s="59" t="str">
        <f t="shared" si="323"/>
        <v/>
      </c>
      <c r="O2038" s="190" t="str">
        <f t="shared" si="315"/>
        <v>Nợ HP</v>
      </c>
      <c r="P2038" s="62" t="str">
        <f t="shared" si="316"/>
        <v>Nợ HP</v>
      </c>
      <c r="Q2038" s="58">
        <f t="shared" si="320"/>
        <v>2036</v>
      </c>
      <c r="R2038" s="228" t="str">
        <f t="shared" si="317"/>
        <v>Nợ HP</v>
      </c>
    </row>
    <row r="2039" spans="1:18" ht="24.75" customHeight="1">
      <c r="A2039" s="54">
        <f t="shared" si="318"/>
        <v>2037</v>
      </c>
      <c r="B2039" s="16" t="str">
        <f t="shared" si="321"/>
        <v>2005</v>
      </c>
      <c r="C2039" s="54">
        <f t="shared" si="319"/>
        <v>2005</v>
      </c>
      <c r="D2039" s="11"/>
      <c r="E2039" s="12"/>
      <c r="F2039" s="13"/>
      <c r="G2039" s="14"/>
      <c r="H2039" s="70"/>
      <c r="I2039" s="71"/>
      <c r="J2039" s="72"/>
      <c r="K2039" s="73" t="str">
        <f t="shared" si="322"/>
        <v/>
      </c>
      <c r="L2039" s="74">
        <f t="shared" si="314"/>
        <v>0</v>
      </c>
      <c r="M2039" s="79"/>
      <c r="N2039" s="59" t="str">
        <f t="shared" si="323"/>
        <v/>
      </c>
      <c r="O2039" s="190" t="str">
        <f t="shared" si="315"/>
        <v>Nợ HP</v>
      </c>
      <c r="P2039" s="62" t="str">
        <f t="shared" si="316"/>
        <v>Nợ HP</v>
      </c>
      <c r="Q2039" s="58">
        <f t="shared" si="320"/>
        <v>2037</v>
      </c>
      <c r="R2039" s="228" t="str">
        <f t="shared" si="317"/>
        <v>Nợ HP</v>
      </c>
    </row>
    <row r="2040" spans="1:18" ht="24.75" customHeight="1">
      <c r="A2040" s="54">
        <f t="shared" si="318"/>
        <v>2038</v>
      </c>
      <c r="B2040" s="16" t="str">
        <f t="shared" si="321"/>
        <v>2006</v>
      </c>
      <c r="C2040" s="54">
        <f t="shared" si="319"/>
        <v>2006</v>
      </c>
      <c r="D2040" s="11"/>
      <c r="E2040" s="12"/>
      <c r="F2040" s="13"/>
      <c r="G2040" s="14"/>
      <c r="H2040" s="70"/>
      <c r="I2040" s="71"/>
      <c r="J2040" s="72"/>
      <c r="K2040" s="73" t="str">
        <f t="shared" si="322"/>
        <v/>
      </c>
      <c r="L2040" s="74">
        <f t="shared" si="314"/>
        <v>0</v>
      </c>
      <c r="M2040" s="79"/>
      <c r="N2040" s="59" t="str">
        <f t="shared" si="323"/>
        <v/>
      </c>
      <c r="O2040" s="190" t="str">
        <f t="shared" si="315"/>
        <v>Nợ HP</v>
      </c>
      <c r="P2040" s="62" t="str">
        <f t="shared" si="316"/>
        <v>Nợ HP</v>
      </c>
      <c r="Q2040" s="58">
        <f t="shared" si="320"/>
        <v>2038</v>
      </c>
      <c r="R2040" s="228" t="str">
        <f t="shared" si="317"/>
        <v>Nợ HP</v>
      </c>
    </row>
    <row r="2041" spans="1:18" ht="24.75" customHeight="1">
      <c r="A2041" s="54">
        <f t="shared" si="318"/>
        <v>2039</v>
      </c>
      <c r="B2041" s="16" t="str">
        <f t="shared" si="321"/>
        <v>2007</v>
      </c>
      <c r="C2041" s="54">
        <f t="shared" si="319"/>
        <v>2007</v>
      </c>
      <c r="D2041" s="11"/>
      <c r="E2041" s="12"/>
      <c r="F2041" s="13"/>
      <c r="G2041" s="14"/>
      <c r="H2041" s="70"/>
      <c r="I2041" s="71"/>
      <c r="J2041" s="72"/>
      <c r="K2041" s="73" t="str">
        <f t="shared" si="322"/>
        <v/>
      </c>
      <c r="L2041" s="74">
        <f t="shared" si="314"/>
        <v>0</v>
      </c>
      <c r="M2041" s="79"/>
      <c r="N2041" s="59" t="str">
        <f t="shared" si="323"/>
        <v/>
      </c>
      <c r="O2041" s="190" t="str">
        <f t="shared" si="315"/>
        <v>Nợ HP</v>
      </c>
      <c r="P2041" s="62" t="str">
        <f t="shared" si="316"/>
        <v>Nợ HP</v>
      </c>
      <c r="Q2041" s="58">
        <f t="shared" si="320"/>
        <v>2039</v>
      </c>
      <c r="R2041" s="228" t="str">
        <f t="shared" si="317"/>
        <v>Nợ HP</v>
      </c>
    </row>
    <row r="2042" spans="1:18" ht="24.75" customHeight="1">
      <c r="A2042" s="54">
        <f t="shared" si="318"/>
        <v>2040</v>
      </c>
      <c r="B2042" s="16" t="str">
        <f t="shared" si="321"/>
        <v>2008</v>
      </c>
      <c r="C2042" s="54">
        <f t="shared" si="319"/>
        <v>2008</v>
      </c>
      <c r="D2042" s="11"/>
      <c r="E2042" s="12"/>
      <c r="F2042" s="13"/>
      <c r="G2042" s="14"/>
      <c r="H2042" s="70"/>
      <c r="I2042" s="71"/>
      <c r="J2042" s="72"/>
      <c r="K2042" s="73" t="str">
        <f t="shared" si="322"/>
        <v/>
      </c>
      <c r="L2042" s="74">
        <f t="shared" si="314"/>
        <v>0</v>
      </c>
      <c r="M2042" s="79"/>
      <c r="N2042" s="59" t="str">
        <f t="shared" si="323"/>
        <v/>
      </c>
      <c r="O2042" s="190" t="str">
        <f t="shared" si="315"/>
        <v>Nợ HP</v>
      </c>
      <c r="P2042" s="62" t="str">
        <f t="shared" si="316"/>
        <v>Nợ HP</v>
      </c>
      <c r="Q2042" s="58">
        <f t="shared" si="320"/>
        <v>2040</v>
      </c>
      <c r="R2042" s="228" t="str">
        <f t="shared" si="317"/>
        <v>Nợ HP</v>
      </c>
    </row>
    <row r="2043" spans="1:18" ht="24.75" customHeight="1">
      <c r="A2043" s="54">
        <f t="shared" si="318"/>
        <v>2041</v>
      </c>
      <c r="B2043" s="16" t="str">
        <f t="shared" si="321"/>
        <v>2009</v>
      </c>
      <c r="C2043" s="54">
        <f t="shared" si="319"/>
        <v>2009</v>
      </c>
      <c r="D2043" s="11"/>
      <c r="E2043" s="12"/>
      <c r="F2043" s="13"/>
      <c r="G2043" s="14"/>
      <c r="H2043" s="70"/>
      <c r="I2043" s="71"/>
      <c r="J2043" s="72"/>
      <c r="K2043" s="73" t="str">
        <f t="shared" si="322"/>
        <v/>
      </c>
      <c r="L2043" s="74">
        <f t="shared" si="314"/>
        <v>0</v>
      </c>
      <c r="M2043" s="79"/>
      <c r="N2043" s="59" t="str">
        <f t="shared" si="323"/>
        <v/>
      </c>
      <c r="O2043" s="190" t="str">
        <f t="shared" si="315"/>
        <v>Nợ HP</v>
      </c>
      <c r="P2043" s="62" t="str">
        <f t="shared" si="316"/>
        <v>Nợ HP</v>
      </c>
      <c r="Q2043" s="58">
        <f t="shared" si="320"/>
        <v>2041</v>
      </c>
      <c r="R2043" s="228" t="str">
        <f t="shared" si="317"/>
        <v>Nợ HP</v>
      </c>
    </row>
    <row r="2044" spans="1:18" ht="24.75" customHeight="1">
      <c r="A2044" s="54">
        <f t="shared" si="318"/>
        <v>2042</v>
      </c>
      <c r="B2044" s="16" t="str">
        <f t="shared" si="321"/>
        <v>2010</v>
      </c>
      <c r="C2044" s="54">
        <f t="shared" si="319"/>
        <v>2010</v>
      </c>
      <c r="D2044" s="11"/>
      <c r="E2044" s="12"/>
      <c r="F2044" s="13"/>
      <c r="G2044" s="14"/>
      <c r="H2044" s="70"/>
      <c r="I2044" s="71"/>
      <c r="J2044" s="72"/>
      <c r="K2044" s="73" t="str">
        <f t="shared" si="322"/>
        <v/>
      </c>
      <c r="L2044" s="74">
        <f t="shared" si="314"/>
        <v>0</v>
      </c>
      <c r="M2044" s="79"/>
      <c r="N2044" s="59" t="str">
        <f t="shared" si="323"/>
        <v/>
      </c>
      <c r="O2044" s="190" t="str">
        <f t="shared" si="315"/>
        <v>Nợ HP</v>
      </c>
      <c r="P2044" s="62" t="str">
        <f t="shared" si="316"/>
        <v>Nợ HP</v>
      </c>
      <c r="Q2044" s="58">
        <f t="shared" si="320"/>
        <v>2042</v>
      </c>
      <c r="R2044" s="228" t="str">
        <f t="shared" si="317"/>
        <v>Nợ HP</v>
      </c>
    </row>
    <row r="2045" spans="1:18" ht="24.75" customHeight="1">
      <c r="A2045" s="54">
        <f t="shared" si="318"/>
        <v>2043</v>
      </c>
      <c r="B2045" s="16" t="str">
        <f t="shared" si="321"/>
        <v>2011</v>
      </c>
      <c r="C2045" s="54">
        <f t="shared" si="319"/>
        <v>2011</v>
      </c>
      <c r="D2045" s="11"/>
      <c r="E2045" s="12"/>
      <c r="F2045" s="13"/>
      <c r="G2045" s="14"/>
      <c r="H2045" s="70"/>
      <c r="I2045" s="71"/>
      <c r="J2045" s="72"/>
      <c r="K2045" s="73" t="str">
        <f t="shared" si="322"/>
        <v/>
      </c>
      <c r="L2045" s="74">
        <f t="shared" si="314"/>
        <v>0</v>
      </c>
      <c r="M2045" s="79"/>
      <c r="N2045" s="59" t="str">
        <f t="shared" si="323"/>
        <v/>
      </c>
      <c r="O2045" s="190" t="str">
        <f t="shared" si="315"/>
        <v>Nợ HP</v>
      </c>
      <c r="P2045" s="62" t="str">
        <f t="shared" si="316"/>
        <v>Nợ HP</v>
      </c>
      <c r="Q2045" s="58">
        <f t="shared" si="320"/>
        <v>2043</v>
      </c>
      <c r="R2045" s="228" t="str">
        <f t="shared" si="317"/>
        <v>Nợ HP</v>
      </c>
    </row>
    <row r="2046" spans="1:18" ht="24.75" customHeight="1">
      <c r="A2046" s="54">
        <f t="shared" si="318"/>
        <v>2044</v>
      </c>
      <c r="B2046" s="16" t="str">
        <f t="shared" si="321"/>
        <v>2012</v>
      </c>
      <c r="C2046" s="54">
        <f t="shared" si="319"/>
        <v>2012</v>
      </c>
      <c r="D2046" s="11"/>
      <c r="E2046" s="12"/>
      <c r="F2046" s="13"/>
      <c r="G2046" s="14"/>
      <c r="H2046" s="70"/>
      <c r="I2046" s="71"/>
      <c r="J2046" s="72"/>
      <c r="K2046" s="73" t="str">
        <f t="shared" si="322"/>
        <v/>
      </c>
      <c r="L2046" s="74">
        <f t="shared" si="314"/>
        <v>0</v>
      </c>
      <c r="M2046" s="79"/>
      <c r="N2046" s="59" t="str">
        <f t="shared" si="323"/>
        <v/>
      </c>
      <c r="O2046" s="190" t="str">
        <f t="shared" si="315"/>
        <v>Nợ HP</v>
      </c>
      <c r="P2046" s="62" t="str">
        <f t="shared" si="316"/>
        <v>Nợ HP</v>
      </c>
      <c r="Q2046" s="58">
        <f t="shared" si="320"/>
        <v>2044</v>
      </c>
      <c r="R2046" s="228" t="str">
        <f t="shared" si="317"/>
        <v>Nợ HP</v>
      </c>
    </row>
    <row r="2047" spans="1:18" ht="24.75" customHeight="1">
      <c r="A2047" s="54">
        <f t="shared" si="318"/>
        <v>2045</v>
      </c>
      <c r="B2047" s="16" t="str">
        <f t="shared" si="321"/>
        <v>2013</v>
      </c>
      <c r="C2047" s="54">
        <f t="shared" si="319"/>
        <v>2013</v>
      </c>
      <c r="D2047" s="11"/>
      <c r="E2047" s="12"/>
      <c r="F2047" s="13"/>
      <c r="G2047" s="14"/>
      <c r="H2047" s="70"/>
      <c r="I2047" s="71"/>
      <c r="J2047" s="72"/>
      <c r="K2047" s="73" t="str">
        <f t="shared" si="322"/>
        <v/>
      </c>
      <c r="L2047" s="74">
        <f t="shared" si="314"/>
        <v>0</v>
      </c>
      <c r="M2047" s="79"/>
      <c r="N2047" s="59" t="str">
        <f t="shared" si="323"/>
        <v/>
      </c>
      <c r="O2047" s="190" t="str">
        <f t="shared" si="315"/>
        <v>Nợ HP</v>
      </c>
      <c r="P2047" s="62" t="str">
        <f t="shared" si="316"/>
        <v>Nợ HP</v>
      </c>
      <c r="Q2047" s="58">
        <f t="shared" si="320"/>
        <v>2045</v>
      </c>
      <c r="R2047" s="228" t="str">
        <f t="shared" si="317"/>
        <v>Nợ HP</v>
      </c>
    </row>
    <row r="2048" spans="1:18" ht="24.75" customHeight="1">
      <c r="A2048" s="54">
        <f t="shared" si="318"/>
        <v>2046</v>
      </c>
      <c r="B2048" s="16" t="str">
        <f t="shared" si="321"/>
        <v>2014</v>
      </c>
      <c r="C2048" s="54">
        <f t="shared" si="319"/>
        <v>2014</v>
      </c>
      <c r="D2048" s="11"/>
      <c r="E2048" s="12"/>
      <c r="F2048" s="13"/>
      <c r="G2048" s="14"/>
      <c r="H2048" s="70"/>
      <c r="I2048" s="71"/>
      <c r="J2048" s="72"/>
      <c r="K2048" s="73" t="str">
        <f t="shared" si="322"/>
        <v/>
      </c>
      <c r="L2048" s="74">
        <f t="shared" si="314"/>
        <v>0</v>
      </c>
      <c r="M2048" s="79"/>
      <c r="N2048" s="59" t="str">
        <f t="shared" si="323"/>
        <v/>
      </c>
      <c r="O2048" s="190" t="str">
        <f t="shared" si="315"/>
        <v>Nợ HP</v>
      </c>
      <c r="P2048" s="62" t="str">
        <f t="shared" si="316"/>
        <v>Nợ HP</v>
      </c>
      <c r="Q2048" s="58">
        <f t="shared" si="320"/>
        <v>2046</v>
      </c>
      <c r="R2048" s="228" t="str">
        <f t="shared" si="317"/>
        <v>Nợ HP</v>
      </c>
    </row>
    <row r="2049" spans="1:18" ht="24.75" customHeight="1">
      <c r="A2049" s="54">
        <f t="shared" si="318"/>
        <v>2047</v>
      </c>
      <c r="B2049" s="16" t="str">
        <f t="shared" si="321"/>
        <v>2015</v>
      </c>
      <c r="C2049" s="54">
        <f t="shared" si="319"/>
        <v>2015</v>
      </c>
      <c r="D2049" s="11"/>
      <c r="E2049" s="12"/>
      <c r="F2049" s="13"/>
      <c r="G2049" s="14"/>
      <c r="H2049" s="70"/>
      <c r="I2049" s="71"/>
      <c r="J2049" s="72"/>
      <c r="K2049" s="73" t="str">
        <f t="shared" si="322"/>
        <v/>
      </c>
      <c r="L2049" s="74">
        <f t="shared" si="314"/>
        <v>0</v>
      </c>
      <c r="M2049" s="79"/>
      <c r="N2049" s="59" t="str">
        <f t="shared" si="323"/>
        <v/>
      </c>
      <c r="O2049" s="190" t="str">
        <f t="shared" si="315"/>
        <v>Nợ HP</v>
      </c>
      <c r="P2049" s="62" t="str">
        <f t="shared" si="316"/>
        <v>Nợ HP</v>
      </c>
      <c r="Q2049" s="58">
        <f t="shared" si="320"/>
        <v>2047</v>
      </c>
      <c r="R2049" s="228" t="str">
        <f t="shared" si="317"/>
        <v>Nợ HP</v>
      </c>
    </row>
    <row r="2050" spans="1:18" ht="24.75" customHeight="1">
      <c r="A2050" s="54">
        <f t="shared" si="318"/>
        <v>2048</v>
      </c>
      <c r="B2050" s="16" t="str">
        <f t="shared" si="321"/>
        <v>2016</v>
      </c>
      <c r="C2050" s="54">
        <f t="shared" si="319"/>
        <v>2016</v>
      </c>
      <c r="D2050" s="11"/>
      <c r="E2050" s="12"/>
      <c r="F2050" s="13"/>
      <c r="G2050" s="14"/>
      <c r="H2050" s="70"/>
      <c r="I2050" s="71"/>
      <c r="J2050" s="72"/>
      <c r="K2050" s="73" t="str">
        <f t="shared" si="322"/>
        <v/>
      </c>
      <c r="L2050" s="74">
        <f t="shared" si="314"/>
        <v>0</v>
      </c>
      <c r="M2050" s="79"/>
      <c r="N2050" s="59" t="str">
        <f t="shared" si="323"/>
        <v/>
      </c>
      <c r="O2050" s="190" t="str">
        <f t="shared" si="315"/>
        <v>Nợ HP</v>
      </c>
      <c r="P2050" s="62" t="str">
        <f t="shared" si="316"/>
        <v>Nợ HP</v>
      </c>
      <c r="Q2050" s="58">
        <f t="shared" si="320"/>
        <v>2048</v>
      </c>
      <c r="R2050" s="228" t="str">
        <f t="shared" si="317"/>
        <v>Nợ HP</v>
      </c>
    </row>
    <row r="2051" spans="1:18" ht="24.75" customHeight="1">
      <c r="A2051" s="54">
        <f t="shared" si="318"/>
        <v>2049</v>
      </c>
      <c r="B2051" s="16" t="str">
        <f t="shared" si="321"/>
        <v>2017</v>
      </c>
      <c r="C2051" s="54">
        <f t="shared" si="319"/>
        <v>2017</v>
      </c>
      <c r="D2051" s="11"/>
      <c r="E2051" s="12"/>
      <c r="F2051" s="13"/>
      <c r="G2051" s="14"/>
      <c r="H2051" s="70"/>
      <c r="I2051" s="71"/>
      <c r="J2051" s="72"/>
      <c r="K2051" s="73" t="str">
        <f t="shared" si="322"/>
        <v/>
      </c>
      <c r="L2051" s="74">
        <f t="shared" ref="L2051:L2114" si="324">COUNTIF($D$3:$D$1049,D2051)</f>
        <v>0</v>
      </c>
      <c r="M2051" s="79"/>
      <c r="N2051" s="59" t="str">
        <f t="shared" si="323"/>
        <v/>
      </c>
      <c r="O2051" s="190" t="str">
        <f t="shared" si="315"/>
        <v>Nợ HP</v>
      </c>
      <c r="P2051" s="62" t="str">
        <f t="shared" si="316"/>
        <v>Nợ HP</v>
      </c>
      <c r="Q2051" s="58">
        <f t="shared" si="320"/>
        <v>2049</v>
      </c>
      <c r="R2051" s="228" t="str">
        <f t="shared" si="317"/>
        <v>Nợ HP</v>
      </c>
    </row>
    <row r="2052" spans="1:18" ht="24.75" customHeight="1">
      <c r="A2052" s="54">
        <f t="shared" si="318"/>
        <v>2050</v>
      </c>
      <c r="B2052" s="16" t="str">
        <f t="shared" si="321"/>
        <v>2018</v>
      </c>
      <c r="C2052" s="54">
        <f t="shared" si="319"/>
        <v>2018</v>
      </c>
      <c r="D2052" s="11"/>
      <c r="E2052" s="12"/>
      <c r="F2052" s="13"/>
      <c r="G2052" s="14"/>
      <c r="H2052" s="70"/>
      <c r="I2052" s="71"/>
      <c r="J2052" s="72"/>
      <c r="K2052" s="73" t="str">
        <f t="shared" si="322"/>
        <v/>
      </c>
      <c r="L2052" s="74">
        <f t="shared" si="324"/>
        <v>0</v>
      </c>
      <c r="M2052" s="79"/>
      <c r="N2052" s="59" t="str">
        <f t="shared" si="323"/>
        <v/>
      </c>
      <c r="O2052" s="190" t="str">
        <f t="shared" ref="O2052:O2115" si="325">R2052</f>
        <v>Nợ HP</v>
      </c>
      <c r="P2052" s="62" t="str">
        <f t="shared" ref="P2052:P2115" si="326">IF(M2052&lt;&gt;0,M2052,O2052)</f>
        <v>Nợ HP</v>
      </c>
      <c r="Q2052" s="58">
        <f t="shared" si="320"/>
        <v>2050</v>
      </c>
      <c r="R2052" s="228" t="str">
        <f t="shared" ref="R2052:R2115" si="327">IF(OR(ISNA(S2052),S2052=""),"Nợ HP","")</f>
        <v>Nợ HP</v>
      </c>
    </row>
    <row r="2053" spans="1:18" ht="24.75" customHeight="1">
      <c r="A2053" s="54">
        <f t="shared" ref="A2053:A2116" si="328">A2052+1</f>
        <v>2051</v>
      </c>
      <c r="B2053" s="16" t="str">
        <f t="shared" si="321"/>
        <v>2019</v>
      </c>
      <c r="C2053" s="54">
        <f t="shared" ref="C2053:C2116" si="329">IF(H2053&lt;&gt;H2052,1,C2052+1)</f>
        <v>2019</v>
      </c>
      <c r="D2053" s="11"/>
      <c r="E2053" s="12"/>
      <c r="F2053" s="13"/>
      <c r="G2053" s="14"/>
      <c r="H2053" s="70"/>
      <c r="I2053" s="71"/>
      <c r="J2053" s="72"/>
      <c r="K2053" s="73" t="str">
        <f t="shared" si="322"/>
        <v/>
      </c>
      <c r="L2053" s="74">
        <f t="shared" si="324"/>
        <v>0</v>
      </c>
      <c r="M2053" s="79"/>
      <c r="N2053" s="59" t="str">
        <f t="shared" si="323"/>
        <v/>
      </c>
      <c r="O2053" s="190" t="str">
        <f t="shared" si="325"/>
        <v>Nợ HP</v>
      </c>
      <c r="P2053" s="62" t="str">
        <f t="shared" si="326"/>
        <v>Nợ HP</v>
      </c>
      <c r="Q2053" s="58">
        <f t="shared" ref="Q2053:Q2116" si="330">Q2052+1</f>
        <v>2051</v>
      </c>
      <c r="R2053" s="228" t="str">
        <f t="shared" si="327"/>
        <v>Nợ HP</v>
      </c>
    </row>
    <row r="2054" spans="1:18" ht="24.75" customHeight="1">
      <c r="A2054" s="54">
        <f t="shared" si="328"/>
        <v>2052</v>
      </c>
      <c r="B2054" s="16" t="str">
        <f t="shared" si="321"/>
        <v>2020</v>
      </c>
      <c r="C2054" s="54">
        <f t="shared" si="329"/>
        <v>2020</v>
      </c>
      <c r="D2054" s="11"/>
      <c r="E2054" s="12"/>
      <c r="F2054" s="13"/>
      <c r="G2054" s="14"/>
      <c r="H2054" s="70"/>
      <c r="I2054" s="71"/>
      <c r="J2054" s="72"/>
      <c r="K2054" s="73" t="str">
        <f t="shared" si="322"/>
        <v/>
      </c>
      <c r="L2054" s="74">
        <f t="shared" si="324"/>
        <v>0</v>
      </c>
      <c r="M2054" s="79"/>
      <c r="N2054" s="59" t="str">
        <f t="shared" si="323"/>
        <v/>
      </c>
      <c r="O2054" s="190" t="str">
        <f t="shared" si="325"/>
        <v>Nợ HP</v>
      </c>
      <c r="P2054" s="62" t="str">
        <f t="shared" si="326"/>
        <v>Nợ HP</v>
      </c>
      <c r="Q2054" s="58">
        <f t="shared" si="330"/>
        <v>2052</v>
      </c>
      <c r="R2054" s="228" t="str">
        <f t="shared" si="327"/>
        <v>Nợ HP</v>
      </c>
    </row>
    <row r="2055" spans="1:18" ht="24.75" customHeight="1">
      <c r="A2055" s="54">
        <f t="shared" si="328"/>
        <v>2053</v>
      </c>
      <c r="B2055" s="16" t="str">
        <f t="shared" si="321"/>
        <v>2021</v>
      </c>
      <c r="C2055" s="54">
        <f t="shared" si="329"/>
        <v>2021</v>
      </c>
      <c r="D2055" s="11"/>
      <c r="E2055" s="12"/>
      <c r="F2055" s="13"/>
      <c r="G2055" s="14"/>
      <c r="H2055" s="70"/>
      <c r="I2055" s="71"/>
      <c r="J2055" s="72"/>
      <c r="K2055" s="73" t="str">
        <f t="shared" si="322"/>
        <v/>
      </c>
      <c r="L2055" s="74">
        <f t="shared" si="324"/>
        <v>0</v>
      </c>
      <c r="M2055" s="79"/>
      <c r="N2055" s="59" t="str">
        <f t="shared" si="323"/>
        <v/>
      </c>
      <c r="O2055" s="190" t="str">
        <f t="shared" si="325"/>
        <v>Nợ HP</v>
      </c>
      <c r="P2055" s="62" t="str">
        <f t="shared" si="326"/>
        <v>Nợ HP</v>
      </c>
      <c r="Q2055" s="58">
        <f t="shared" si="330"/>
        <v>2053</v>
      </c>
      <c r="R2055" s="228" t="str">
        <f t="shared" si="327"/>
        <v>Nợ HP</v>
      </c>
    </row>
    <row r="2056" spans="1:18" ht="24.75" customHeight="1">
      <c r="A2056" s="54">
        <f t="shared" si="328"/>
        <v>2054</v>
      </c>
      <c r="B2056" s="16" t="str">
        <f t="shared" si="321"/>
        <v>2022</v>
      </c>
      <c r="C2056" s="54">
        <f t="shared" si="329"/>
        <v>2022</v>
      </c>
      <c r="D2056" s="11"/>
      <c r="E2056" s="12"/>
      <c r="F2056" s="13"/>
      <c r="G2056" s="14"/>
      <c r="H2056" s="70"/>
      <c r="I2056" s="71"/>
      <c r="J2056" s="72"/>
      <c r="K2056" s="73" t="str">
        <f t="shared" si="322"/>
        <v/>
      </c>
      <c r="L2056" s="74">
        <f t="shared" si="324"/>
        <v>0</v>
      </c>
      <c r="M2056" s="79"/>
      <c r="N2056" s="59" t="str">
        <f t="shared" si="323"/>
        <v/>
      </c>
      <c r="O2056" s="190" t="str">
        <f t="shared" si="325"/>
        <v>Nợ HP</v>
      </c>
      <c r="P2056" s="62" t="str">
        <f t="shared" si="326"/>
        <v>Nợ HP</v>
      </c>
      <c r="Q2056" s="58">
        <f t="shared" si="330"/>
        <v>2054</v>
      </c>
      <c r="R2056" s="228" t="str">
        <f t="shared" si="327"/>
        <v>Nợ HP</v>
      </c>
    </row>
    <row r="2057" spans="1:18" ht="24.75" customHeight="1">
      <c r="A2057" s="54">
        <f t="shared" si="328"/>
        <v>2055</v>
      </c>
      <c r="B2057" s="16" t="str">
        <f t="shared" si="321"/>
        <v>2023</v>
      </c>
      <c r="C2057" s="54">
        <f t="shared" si="329"/>
        <v>2023</v>
      </c>
      <c r="D2057" s="11"/>
      <c r="E2057" s="12"/>
      <c r="F2057" s="13"/>
      <c r="G2057" s="14"/>
      <c r="H2057" s="70"/>
      <c r="I2057" s="71"/>
      <c r="J2057" s="72"/>
      <c r="K2057" s="73" t="str">
        <f t="shared" si="322"/>
        <v/>
      </c>
      <c r="L2057" s="74">
        <f t="shared" si="324"/>
        <v>0</v>
      </c>
      <c r="M2057" s="79"/>
      <c r="N2057" s="59" t="str">
        <f t="shared" si="323"/>
        <v/>
      </c>
      <c r="O2057" s="190" t="str">
        <f t="shared" si="325"/>
        <v>Nợ HP</v>
      </c>
      <c r="P2057" s="62" t="str">
        <f t="shared" si="326"/>
        <v>Nợ HP</v>
      </c>
      <c r="Q2057" s="58">
        <f t="shared" si="330"/>
        <v>2055</v>
      </c>
      <c r="R2057" s="228" t="str">
        <f t="shared" si="327"/>
        <v>Nợ HP</v>
      </c>
    </row>
    <row r="2058" spans="1:18" ht="24.75" customHeight="1">
      <c r="A2058" s="54">
        <f t="shared" si="328"/>
        <v>2056</v>
      </c>
      <c r="B2058" s="16" t="str">
        <f t="shared" ref="B2058:B2121" si="331">J2058&amp;TEXT(C2058,"00")</f>
        <v>2024</v>
      </c>
      <c r="C2058" s="54">
        <f t="shared" si="329"/>
        <v>2024</v>
      </c>
      <c r="D2058" s="11"/>
      <c r="E2058" s="12"/>
      <c r="F2058" s="13"/>
      <c r="G2058" s="14"/>
      <c r="H2058" s="70"/>
      <c r="I2058" s="71"/>
      <c r="J2058" s="72"/>
      <c r="K2058" s="73" t="str">
        <f t="shared" si="322"/>
        <v/>
      </c>
      <c r="L2058" s="74">
        <f t="shared" si="324"/>
        <v>0</v>
      </c>
      <c r="M2058" s="79"/>
      <c r="N2058" s="59" t="str">
        <f t="shared" si="323"/>
        <v/>
      </c>
      <c r="O2058" s="190" t="str">
        <f t="shared" si="325"/>
        <v>Nợ HP</v>
      </c>
      <c r="P2058" s="62" t="str">
        <f t="shared" si="326"/>
        <v>Nợ HP</v>
      </c>
      <c r="Q2058" s="58">
        <f t="shared" si="330"/>
        <v>2056</v>
      </c>
      <c r="R2058" s="228" t="str">
        <f t="shared" si="327"/>
        <v>Nợ HP</v>
      </c>
    </row>
    <row r="2059" spans="1:18" ht="24.75" customHeight="1">
      <c r="A2059" s="54">
        <f t="shared" si="328"/>
        <v>2057</v>
      </c>
      <c r="B2059" s="16" t="str">
        <f t="shared" si="331"/>
        <v>2025</v>
      </c>
      <c r="C2059" s="54">
        <f t="shared" si="329"/>
        <v>2025</v>
      </c>
      <c r="D2059" s="11"/>
      <c r="E2059" s="12"/>
      <c r="F2059" s="13"/>
      <c r="G2059" s="14"/>
      <c r="H2059" s="70"/>
      <c r="I2059" s="71"/>
      <c r="J2059" s="72"/>
      <c r="K2059" s="73" t="str">
        <f t="shared" si="322"/>
        <v/>
      </c>
      <c r="L2059" s="74">
        <f t="shared" si="324"/>
        <v>0</v>
      </c>
      <c r="M2059" s="79"/>
      <c r="N2059" s="59" t="str">
        <f t="shared" si="323"/>
        <v/>
      </c>
      <c r="O2059" s="190" t="str">
        <f t="shared" si="325"/>
        <v>Nợ HP</v>
      </c>
      <c r="P2059" s="62" t="str">
        <f t="shared" si="326"/>
        <v>Nợ HP</v>
      </c>
      <c r="Q2059" s="58">
        <f t="shared" si="330"/>
        <v>2057</v>
      </c>
      <c r="R2059" s="228" t="str">
        <f t="shared" si="327"/>
        <v>Nợ HP</v>
      </c>
    </row>
    <row r="2060" spans="1:18" ht="24.75" customHeight="1">
      <c r="A2060" s="54">
        <f t="shared" si="328"/>
        <v>2058</v>
      </c>
      <c r="B2060" s="16" t="str">
        <f t="shared" si="331"/>
        <v>2026</v>
      </c>
      <c r="C2060" s="54">
        <f t="shared" si="329"/>
        <v>2026</v>
      </c>
      <c r="D2060" s="11"/>
      <c r="E2060" s="12"/>
      <c r="F2060" s="13"/>
      <c r="G2060" s="14"/>
      <c r="H2060" s="70"/>
      <c r="I2060" s="71"/>
      <c r="J2060" s="72"/>
      <c r="K2060" s="73" t="str">
        <f t="shared" si="322"/>
        <v/>
      </c>
      <c r="L2060" s="74">
        <f t="shared" si="324"/>
        <v>0</v>
      </c>
      <c r="M2060" s="79"/>
      <c r="N2060" s="59" t="str">
        <f t="shared" si="323"/>
        <v/>
      </c>
      <c r="O2060" s="190" t="str">
        <f t="shared" si="325"/>
        <v>Nợ HP</v>
      </c>
      <c r="P2060" s="62" t="str">
        <f t="shared" si="326"/>
        <v>Nợ HP</v>
      </c>
      <c r="Q2060" s="58">
        <f t="shared" si="330"/>
        <v>2058</v>
      </c>
      <c r="R2060" s="228" t="str">
        <f t="shared" si="327"/>
        <v>Nợ HP</v>
      </c>
    </row>
    <row r="2061" spans="1:18" ht="24.75" customHeight="1">
      <c r="A2061" s="54">
        <f t="shared" si="328"/>
        <v>2059</v>
      </c>
      <c r="B2061" s="16" t="str">
        <f t="shared" si="331"/>
        <v>2027</v>
      </c>
      <c r="C2061" s="54">
        <f t="shared" si="329"/>
        <v>2027</v>
      </c>
      <c r="D2061" s="11"/>
      <c r="E2061" s="12"/>
      <c r="F2061" s="13"/>
      <c r="G2061" s="14"/>
      <c r="H2061" s="70"/>
      <c r="I2061" s="71"/>
      <c r="J2061" s="72"/>
      <c r="K2061" s="73" t="str">
        <f t="shared" si="322"/>
        <v/>
      </c>
      <c r="L2061" s="74">
        <f t="shared" si="324"/>
        <v>0</v>
      </c>
      <c r="M2061" s="79"/>
      <c r="N2061" s="59" t="str">
        <f t="shared" si="323"/>
        <v/>
      </c>
      <c r="O2061" s="190" t="str">
        <f t="shared" si="325"/>
        <v>Nợ HP</v>
      </c>
      <c r="P2061" s="62" t="str">
        <f t="shared" si="326"/>
        <v>Nợ HP</v>
      </c>
      <c r="Q2061" s="58">
        <f t="shared" si="330"/>
        <v>2059</v>
      </c>
      <c r="R2061" s="228" t="str">
        <f t="shared" si="327"/>
        <v>Nợ HP</v>
      </c>
    </row>
    <row r="2062" spans="1:18" ht="24.75" customHeight="1">
      <c r="A2062" s="54">
        <f t="shared" si="328"/>
        <v>2060</v>
      </c>
      <c r="B2062" s="16" t="str">
        <f t="shared" si="331"/>
        <v>2028</v>
      </c>
      <c r="C2062" s="54">
        <f t="shared" si="329"/>
        <v>2028</v>
      </c>
      <c r="D2062" s="11"/>
      <c r="E2062" s="12"/>
      <c r="F2062" s="13"/>
      <c r="G2062" s="14"/>
      <c r="H2062" s="70"/>
      <c r="I2062" s="71"/>
      <c r="J2062" s="72"/>
      <c r="K2062" s="73" t="str">
        <f t="shared" si="322"/>
        <v/>
      </c>
      <c r="L2062" s="74">
        <f t="shared" si="324"/>
        <v>0</v>
      </c>
      <c r="M2062" s="79"/>
      <c r="N2062" s="59" t="str">
        <f t="shared" si="323"/>
        <v/>
      </c>
      <c r="O2062" s="190" t="str">
        <f t="shared" si="325"/>
        <v>Nợ HP</v>
      </c>
      <c r="P2062" s="62" t="str">
        <f t="shared" si="326"/>
        <v>Nợ HP</v>
      </c>
      <c r="Q2062" s="58">
        <f t="shared" si="330"/>
        <v>2060</v>
      </c>
      <c r="R2062" s="228" t="str">
        <f t="shared" si="327"/>
        <v>Nợ HP</v>
      </c>
    </row>
    <row r="2063" spans="1:18" ht="24.75" customHeight="1">
      <c r="A2063" s="54">
        <f t="shared" si="328"/>
        <v>2061</v>
      </c>
      <c r="B2063" s="16" t="str">
        <f t="shared" si="331"/>
        <v>2029</v>
      </c>
      <c r="C2063" s="54">
        <f t="shared" si="329"/>
        <v>2029</v>
      </c>
      <c r="D2063" s="11"/>
      <c r="E2063" s="12"/>
      <c r="F2063" s="13"/>
      <c r="G2063" s="14"/>
      <c r="H2063" s="70"/>
      <c r="I2063" s="71"/>
      <c r="J2063" s="72"/>
      <c r="K2063" s="73" t="str">
        <f t="shared" si="322"/>
        <v/>
      </c>
      <c r="L2063" s="74">
        <f t="shared" si="324"/>
        <v>0</v>
      </c>
      <c r="M2063" s="79"/>
      <c r="N2063" s="59" t="str">
        <f t="shared" si="323"/>
        <v/>
      </c>
      <c r="O2063" s="190" t="str">
        <f t="shared" si="325"/>
        <v>Nợ HP</v>
      </c>
      <c r="P2063" s="62" t="str">
        <f t="shared" si="326"/>
        <v>Nợ HP</v>
      </c>
      <c r="Q2063" s="58">
        <f t="shared" si="330"/>
        <v>2061</v>
      </c>
      <c r="R2063" s="228" t="str">
        <f t="shared" si="327"/>
        <v>Nợ HP</v>
      </c>
    </row>
    <row r="2064" spans="1:18" ht="24.75" customHeight="1">
      <c r="A2064" s="54">
        <f t="shared" si="328"/>
        <v>2062</v>
      </c>
      <c r="B2064" s="16" t="str">
        <f t="shared" si="331"/>
        <v>2030</v>
      </c>
      <c r="C2064" s="54">
        <f t="shared" si="329"/>
        <v>2030</v>
      </c>
      <c r="D2064" s="11"/>
      <c r="E2064" s="12"/>
      <c r="F2064" s="13"/>
      <c r="G2064" s="14"/>
      <c r="H2064" s="70"/>
      <c r="I2064" s="71"/>
      <c r="J2064" s="72"/>
      <c r="K2064" s="73" t="str">
        <f t="shared" si="322"/>
        <v/>
      </c>
      <c r="L2064" s="74">
        <f t="shared" si="324"/>
        <v>0</v>
      </c>
      <c r="M2064" s="79"/>
      <c r="N2064" s="59" t="str">
        <f t="shared" si="323"/>
        <v/>
      </c>
      <c r="O2064" s="190" t="str">
        <f t="shared" si="325"/>
        <v>Nợ HP</v>
      </c>
      <c r="P2064" s="62" t="str">
        <f t="shared" si="326"/>
        <v>Nợ HP</v>
      </c>
      <c r="Q2064" s="58">
        <f t="shared" si="330"/>
        <v>2062</v>
      </c>
      <c r="R2064" s="228" t="str">
        <f t="shared" si="327"/>
        <v>Nợ HP</v>
      </c>
    </row>
    <row r="2065" spans="1:18" ht="24.75" customHeight="1">
      <c r="A2065" s="54">
        <f t="shared" si="328"/>
        <v>2063</v>
      </c>
      <c r="B2065" s="16" t="str">
        <f t="shared" si="331"/>
        <v>2031</v>
      </c>
      <c r="C2065" s="54">
        <f t="shared" si="329"/>
        <v>2031</v>
      </c>
      <c r="D2065" s="11"/>
      <c r="E2065" s="12"/>
      <c r="F2065" s="13"/>
      <c r="G2065" s="14"/>
      <c r="H2065" s="70"/>
      <c r="I2065" s="71"/>
      <c r="J2065" s="72"/>
      <c r="K2065" s="73" t="str">
        <f t="shared" si="322"/>
        <v/>
      </c>
      <c r="L2065" s="74">
        <f t="shared" si="324"/>
        <v>0</v>
      </c>
      <c r="M2065" s="79"/>
      <c r="N2065" s="59" t="str">
        <f t="shared" si="323"/>
        <v/>
      </c>
      <c r="O2065" s="190" t="str">
        <f t="shared" si="325"/>
        <v>Nợ HP</v>
      </c>
      <c r="P2065" s="62" t="str">
        <f t="shared" si="326"/>
        <v>Nợ HP</v>
      </c>
      <c r="Q2065" s="58">
        <f t="shared" si="330"/>
        <v>2063</v>
      </c>
      <c r="R2065" s="228" t="str">
        <f t="shared" si="327"/>
        <v>Nợ HP</v>
      </c>
    </row>
    <row r="2066" spans="1:18" ht="24.75" customHeight="1">
      <c r="A2066" s="54">
        <f t="shared" si="328"/>
        <v>2064</v>
      </c>
      <c r="B2066" s="16" t="str">
        <f t="shared" si="331"/>
        <v>2032</v>
      </c>
      <c r="C2066" s="54">
        <f t="shared" si="329"/>
        <v>2032</v>
      </c>
      <c r="D2066" s="11"/>
      <c r="E2066" s="12"/>
      <c r="F2066" s="13"/>
      <c r="G2066" s="14"/>
      <c r="H2066" s="70"/>
      <c r="I2066" s="71"/>
      <c r="J2066" s="72"/>
      <c r="K2066" s="73" t="str">
        <f t="shared" si="322"/>
        <v/>
      </c>
      <c r="L2066" s="74">
        <f t="shared" si="324"/>
        <v>0</v>
      </c>
      <c r="M2066" s="79"/>
      <c r="N2066" s="59" t="str">
        <f t="shared" si="323"/>
        <v/>
      </c>
      <c r="O2066" s="190" t="str">
        <f t="shared" si="325"/>
        <v>Nợ HP</v>
      </c>
      <c r="P2066" s="62" t="str">
        <f t="shared" si="326"/>
        <v>Nợ HP</v>
      </c>
      <c r="Q2066" s="58">
        <f t="shared" si="330"/>
        <v>2064</v>
      </c>
      <c r="R2066" s="228" t="str">
        <f t="shared" si="327"/>
        <v>Nợ HP</v>
      </c>
    </row>
    <row r="2067" spans="1:18" ht="24.75" customHeight="1">
      <c r="A2067" s="54">
        <f t="shared" si="328"/>
        <v>2065</v>
      </c>
      <c r="B2067" s="16" t="str">
        <f t="shared" si="331"/>
        <v>2033</v>
      </c>
      <c r="C2067" s="54">
        <f t="shared" si="329"/>
        <v>2033</v>
      </c>
      <c r="D2067" s="11"/>
      <c r="E2067" s="12"/>
      <c r="F2067" s="13"/>
      <c r="G2067" s="14"/>
      <c r="H2067" s="70"/>
      <c r="I2067" s="71"/>
      <c r="J2067" s="72"/>
      <c r="K2067" s="73" t="str">
        <f t="shared" si="322"/>
        <v/>
      </c>
      <c r="L2067" s="74">
        <f t="shared" si="324"/>
        <v>0</v>
      </c>
      <c r="M2067" s="79"/>
      <c r="N2067" s="59" t="str">
        <f t="shared" si="323"/>
        <v/>
      </c>
      <c r="O2067" s="190" t="str">
        <f t="shared" si="325"/>
        <v>Nợ HP</v>
      </c>
      <c r="P2067" s="62" t="str">
        <f t="shared" si="326"/>
        <v>Nợ HP</v>
      </c>
      <c r="Q2067" s="58">
        <f t="shared" si="330"/>
        <v>2065</v>
      </c>
      <c r="R2067" s="228" t="str">
        <f t="shared" si="327"/>
        <v>Nợ HP</v>
      </c>
    </row>
    <row r="2068" spans="1:18" ht="24.75" customHeight="1">
      <c r="A2068" s="54">
        <f t="shared" si="328"/>
        <v>2066</v>
      </c>
      <c r="B2068" s="16" t="str">
        <f t="shared" si="331"/>
        <v>2034</v>
      </c>
      <c r="C2068" s="54">
        <f t="shared" si="329"/>
        <v>2034</v>
      </c>
      <c r="D2068" s="11"/>
      <c r="E2068" s="12"/>
      <c r="F2068" s="13"/>
      <c r="G2068" s="14"/>
      <c r="H2068" s="70"/>
      <c r="I2068" s="71"/>
      <c r="J2068" s="72"/>
      <c r="K2068" s="73" t="str">
        <f t="shared" si="322"/>
        <v/>
      </c>
      <c r="L2068" s="74">
        <f t="shared" si="324"/>
        <v>0</v>
      </c>
      <c r="M2068" s="79"/>
      <c r="N2068" s="59" t="str">
        <f t="shared" si="323"/>
        <v/>
      </c>
      <c r="O2068" s="190" t="str">
        <f t="shared" si="325"/>
        <v>Nợ HP</v>
      </c>
      <c r="P2068" s="62" t="str">
        <f t="shared" si="326"/>
        <v>Nợ HP</v>
      </c>
      <c r="Q2068" s="58">
        <f t="shared" si="330"/>
        <v>2066</v>
      </c>
      <c r="R2068" s="228" t="str">
        <f t="shared" si="327"/>
        <v>Nợ HP</v>
      </c>
    </row>
    <row r="2069" spans="1:18" ht="24.75" customHeight="1">
      <c r="A2069" s="54">
        <f t="shared" si="328"/>
        <v>2067</v>
      </c>
      <c r="B2069" s="16" t="str">
        <f t="shared" si="331"/>
        <v>2035</v>
      </c>
      <c r="C2069" s="54">
        <f t="shared" si="329"/>
        <v>2035</v>
      </c>
      <c r="D2069" s="11"/>
      <c r="E2069" s="12"/>
      <c r="F2069" s="13"/>
      <c r="G2069" s="14"/>
      <c r="H2069" s="70"/>
      <c r="I2069" s="71"/>
      <c r="J2069" s="72"/>
      <c r="K2069" s="73" t="str">
        <f t="shared" si="322"/>
        <v/>
      </c>
      <c r="L2069" s="74">
        <f t="shared" si="324"/>
        <v>0</v>
      </c>
      <c r="M2069" s="79"/>
      <c r="N2069" s="59" t="str">
        <f t="shared" si="323"/>
        <v/>
      </c>
      <c r="O2069" s="190" t="str">
        <f t="shared" si="325"/>
        <v>Nợ HP</v>
      </c>
      <c r="P2069" s="62" t="str">
        <f t="shared" si="326"/>
        <v>Nợ HP</v>
      </c>
      <c r="Q2069" s="58">
        <f t="shared" si="330"/>
        <v>2067</v>
      </c>
      <c r="R2069" s="228" t="str">
        <f t="shared" si="327"/>
        <v>Nợ HP</v>
      </c>
    </row>
    <row r="2070" spans="1:18" ht="24.75" customHeight="1">
      <c r="A2070" s="54">
        <f t="shared" si="328"/>
        <v>2068</v>
      </c>
      <c r="B2070" s="16" t="str">
        <f t="shared" si="331"/>
        <v>2036</v>
      </c>
      <c r="C2070" s="54">
        <f t="shared" si="329"/>
        <v>2036</v>
      </c>
      <c r="D2070" s="11"/>
      <c r="E2070" s="12"/>
      <c r="F2070" s="13"/>
      <c r="G2070" s="14"/>
      <c r="H2070" s="70"/>
      <c r="I2070" s="71"/>
      <c r="J2070" s="72"/>
      <c r="K2070" s="73" t="str">
        <f t="shared" si="322"/>
        <v/>
      </c>
      <c r="L2070" s="74">
        <f t="shared" si="324"/>
        <v>0</v>
      </c>
      <c r="M2070" s="79"/>
      <c r="N2070" s="59" t="str">
        <f t="shared" si="323"/>
        <v/>
      </c>
      <c r="O2070" s="190" t="str">
        <f t="shared" si="325"/>
        <v>Nợ HP</v>
      </c>
      <c r="P2070" s="62" t="str">
        <f t="shared" si="326"/>
        <v>Nợ HP</v>
      </c>
      <c r="Q2070" s="58">
        <f t="shared" si="330"/>
        <v>2068</v>
      </c>
      <c r="R2070" s="228" t="str">
        <f t="shared" si="327"/>
        <v>Nợ HP</v>
      </c>
    </row>
    <row r="2071" spans="1:18" ht="24.75" customHeight="1">
      <c r="A2071" s="54">
        <f t="shared" si="328"/>
        <v>2069</v>
      </c>
      <c r="B2071" s="16" t="str">
        <f t="shared" si="331"/>
        <v>2037</v>
      </c>
      <c r="C2071" s="54">
        <f t="shared" si="329"/>
        <v>2037</v>
      </c>
      <c r="D2071" s="11"/>
      <c r="E2071" s="12"/>
      <c r="F2071" s="13"/>
      <c r="G2071" s="14"/>
      <c r="H2071" s="70"/>
      <c r="I2071" s="71"/>
      <c r="J2071" s="72"/>
      <c r="K2071" s="73" t="str">
        <f t="shared" si="322"/>
        <v/>
      </c>
      <c r="L2071" s="74">
        <f t="shared" si="324"/>
        <v>0</v>
      </c>
      <c r="M2071" s="79"/>
      <c r="N2071" s="59" t="str">
        <f t="shared" si="323"/>
        <v/>
      </c>
      <c r="O2071" s="190" t="str">
        <f t="shared" si="325"/>
        <v>Nợ HP</v>
      </c>
      <c r="P2071" s="62" t="str">
        <f t="shared" si="326"/>
        <v>Nợ HP</v>
      </c>
      <c r="Q2071" s="58">
        <f t="shared" si="330"/>
        <v>2069</v>
      </c>
      <c r="R2071" s="228" t="str">
        <f t="shared" si="327"/>
        <v>Nợ HP</v>
      </c>
    </row>
    <row r="2072" spans="1:18" ht="24.75" customHeight="1">
      <c r="A2072" s="54">
        <f t="shared" si="328"/>
        <v>2070</v>
      </c>
      <c r="B2072" s="16" t="str">
        <f t="shared" si="331"/>
        <v>2038</v>
      </c>
      <c r="C2072" s="54">
        <f t="shared" si="329"/>
        <v>2038</v>
      </c>
      <c r="D2072" s="11"/>
      <c r="E2072" s="12"/>
      <c r="F2072" s="13"/>
      <c r="G2072" s="14"/>
      <c r="H2072" s="70"/>
      <c r="I2072" s="71"/>
      <c r="J2072" s="72"/>
      <c r="K2072" s="73" t="str">
        <f t="shared" si="322"/>
        <v/>
      </c>
      <c r="L2072" s="74">
        <f t="shared" si="324"/>
        <v>0</v>
      </c>
      <c r="M2072" s="79"/>
      <c r="N2072" s="59" t="str">
        <f t="shared" si="323"/>
        <v/>
      </c>
      <c r="O2072" s="190" t="str">
        <f t="shared" si="325"/>
        <v>Nợ HP</v>
      </c>
      <c r="P2072" s="62" t="str">
        <f t="shared" si="326"/>
        <v>Nợ HP</v>
      </c>
      <c r="Q2072" s="58">
        <f t="shared" si="330"/>
        <v>2070</v>
      </c>
      <c r="R2072" s="228" t="str">
        <f t="shared" si="327"/>
        <v>Nợ HP</v>
      </c>
    </row>
    <row r="2073" spans="1:18" ht="24.75" customHeight="1">
      <c r="A2073" s="54">
        <f t="shared" si="328"/>
        <v>2071</v>
      </c>
      <c r="B2073" s="16" t="str">
        <f t="shared" si="331"/>
        <v>2039</v>
      </c>
      <c r="C2073" s="54">
        <f t="shared" si="329"/>
        <v>2039</v>
      </c>
      <c r="D2073" s="11"/>
      <c r="E2073" s="12"/>
      <c r="F2073" s="13"/>
      <c r="G2073" s="14"/>
      <c r="H2073" s="70"/>
      <c r="I2073" s="71"/>
      <c r="J2073" s="72"/>
      <c r="K2073" s="73" t="str">
        <f t="shared" ref="K2073:K2136" si="332">I2073&amp;J2073</f>
        <v/>
      </c>
      <c r="L2073" s="74">
        <f t="shared" si="324"/>
        <v>0</v>
      </c>
      <c r="M2073" s="79"/>
      <c r="N2073" s="59" t="str">
        <f t="shared" ref="N2073:N2136" si="333">IF(M2073&lt;&gt;0,"Học Ghép","")</f>
        <v/>
      </c>
      <c r="O2073" s="190" t="str">
        <f t="shared" si="325"/>
        <v>Nợ HP</v>
      </c>
      <c r="P2073" s="62" t="str">
        <f t="shared" si="326"/>
        <v>Nợ HP</v>
      </c>
      <c r="Q2073" s="58">
        <f t="shared" si="330"/>
        <v>2071</v>
      </c>
      <c r="R2073" s="228" t="str">
        <f t="shared" si="327"/>
        <v>Nợ HP</v>
      </c>
    </row>
    <row r="2074" spans="1:18" ht="24.75" customHeight="1">
      <c r="A2074" s="54">
        <f t="shared" si="328"/>
        <v>2072</v>
      </c>
      <c r="B2074" s="16" t="str">
        <f t="shared" si="331"/>
        <v>2040</v>
      </c>
      <c r="C2074" s="54">
        <f t="shared" si="329"/>
        <v>2040</v>
      </c>
      <c r="D2074" s="11"/>
      <c r="E2074" s="12"/>
      <c r="F2074" s="13"/>
      <c r="G2074" s="14"/>
      <c r="H2074" s="70"/>
      <c r="I2074" s="71"/>
      <c r="J2074" s="72"/>
      <c r="K2074" s="73" t="str">
        <f t="shared" si="332"/>
        <v/>
      </c>
      <c r="L2074" s="74">
        <f t="shared" si="324"/>
        <v>0</v>
      </c>
      <c r="M2074" s="79"/>
      <c r="N2074" s="59" t="str">
        <f t="shared" si="333"/>
        <v/>
      </c>
      <c r="O2074" s="190" t="str">
        <f t="shared" si="325"/>
        <v>Nợ HP</v>
      </c>
      <c r="P2074" s="62" t="str">
        <f t="shared" si="326"/>
        <v>Nợ HP</v>
      </c>
      <c r="Q2074" s="58">
        <f t="shared" si="330"/>
        <v>2072</v>
      </c>
      <c r="R2074" s="228" t="str">
        <f t="shared" si="327"/>
        <v>Nợ HP</v>
      </c>
    </row>
    <row r="2075" spans="1:18" ht="24.75" customHeight="1">
      <c r="A2075" s="54">
        <f t="shared" si="328"/>
        <v>2073</v>
      </c>
      <c r="B2075" s="16" t="str">
        <f t="shared" si="331"/>
        <v>2041</v>
      </c>
      <c r="C2075" s="54">
        <f t="shared" si="329"/>
        <v>2041</v>
      </c>
      <c r="D2075" s="11"/>
      <c r="E2075" s="12"/>
      <c r="F2075" s="13"/>
      <c r="G2075" s="14"/>
      <c r="H2075" s="70"/>
      <c r="I2075" s="71"/>
      <c r="J2075" s="72"/>
      <c r="K2075" s="73" t="str">
        <f t="shared" si="332"/>
        <v/>
      </c>
      <c r="L2075" s="74">
        <f t="shared" si="324"/>
        <v>0</v>
      </c>
      <c r="M2075" s="79"/>
      <c r="N2075" s="59" t="str">
        <f t="shared" si="333"/>
        <v/>
      </c>
      <c r="O2075" s="190" t="str">
        <f t="shared" si="325"/>
        <v>Nợ HP</v>
      </c>
      <c r="P2075" s="62" t="str">
        <f t="shared" si="326"/>
        <v>Nợ HP</v>
      </c>
      <c r="Q2075" s="58">
        <f t="shared" si="330"/>
        <v>2073</v>
      </c>
      <c r="R2075" s="228" t="str">
        <f t="shared" si="327"/>
        <v>Nợ HP</v>
      </c>
    </row>
    <row r="2076" spans="1:18" ht="24.75" customHeight="1">
      <c r="A2076" s="54">
        <f t="shared" si="328"/>
        <v>2074</v>
      </c>
      <c r="B2076" s="16" t="str">
        <f t="shared" si="331"/>
        <v>2042</v>
      </c>
      <c r="C2076" s="54">
        <f t="shared" si="329"/>
        <v>2042</v>
      </c>
      <c r="D2076" s="11"/>
      <c r="E2076" s="12"/>
      <c r="F2076" s="13"/>
      <c r="G2076" s="14"/>
      <c r="H2076" s="70"/>
      <c r="I2076" s="71"/>
      <c r="J2076" s="72"/>
      <c r="K2076" s="73" t="str">
        <f t="shared" si="332"/>
        <v/>
      </c>
      <c r="L2076" s="74">
        <f t="shared" si="324"/>
        <v>0</v>
      </c>
      <c r="M2076" s="79"/>
      <c r="N2076" s="59" t="str">
        <f t="shared" si="333"/>
        <v/>
      </c>
      <c r="O2076" s="190" t="str">
        <f t="shared" si="325"/>
        <v>Nợ HP</v>
      </c>
      <c r="P2076" s="62" t="str">
        <f t="shared" si="326"/>
        <v>Nợ HP</v>
      </c>
      <c r="Q2076" s="58">
        <f t="shared" si="330"/>
        <v>2074</v>
      </c>
      <c r="R2076" s="228" t="str">
        <f t="shared" si="327"/>
        <v>Nợ HP</v>
      </c>
    </row>
    <row r="2077" spans="1:18" ht="24.75" customHeight="1">
      <c r="A2077" s="54">
        <f t="shared" si="328"/>
        <v>2075</v>
      </c>
      <c r="B2077" s="16" t="str">
        <f t="shared" si="331"/>
        <v>2043</v>
      </c>
      <c r="C2077" s="54">
        <f t="shared" si="329"/>
        <v>2043</v>
      </c>
      <c r="D2077" s="11"/>
      <c r="E2077" s="12"/>
      <c r="F2077" s="13"/>
      <c r="G2077" s="14"/>
      <c r="H2077" s="70"/>
      <c r="I2077" s="71"/>
      <c r="J2077" s="72"/>
      <c r="K2077" s="73" t="str">
        <f t="shared" si="332"/>
        <v/>
      </c>
      <c r="L2077" s="74">
        <f t="shared" si="324"/>
        <v>0</v>
      </c>
      <c r="M2077" s="79"/>
      <c r="N2077" s="59" t="str">
        <f t="shared" si="333"/>
        <v/>
      </c>
      <c r="O2077" s="190" t="str">
        <f t="shared" si="325"/>
        <v>Nợ HP</v>
      </c>
      <c r="P2077" s="62" t="str">
        <f t="shared" si="326"/>
        <v>Nợ HP</v>
      </c>
      <c r="Q2077" s="58">
        <f t="shared" si="330"/>
        <v>2075</v>
      </c>
      <c r="R2077" s="228" t="str">
        <f t="shared" si="327"/>
        <v>Nợ HP</v>
      </c>
    </row>
    <row r="2078" spans="1:18" ht="24.75" customHeight="1">
      <c r="A2078" s="54">
        <f t="shared" si="328"/>
        <v>2076</v>
      </c>
      <c r="B2078" s="16" t="str">
        <f t="shared" si="331"/>
        <v>2044</v>
      </c>
      <c r="C2078" s="54">
        <f t="shared" si="329"/>
        <v>2044</v>
      </c>
      <c r="D2078" s="11"/>
      <c r="E2078" s="12"/>
      <c r="F2078" s="13"/>
      <c r="G2078" s="14"/>
      <c r="H2078" s="70"/>
      <c r="I2078" s="71"/>
      <c r="J2078" s="72"/>
      <c r="K2078" s="73" t="str">
        <f t="shared" si="332"/>
        <v/>
      </c>
      <c r="L2078" s="74">
        <f t="shared" si="324"/>
        <v>0</v>
      </c>
      <c r="M2078" s="79"/>
      <c r="N2078" s="59" t="str">
        <f t="shared" si="333"/>
        <v/>
      </c>
      <c r="O2078" s="190" t="str">
        <f t="shared" si="325"/>
        <v>Nợ HP</v>
      </c>
      <c r="P2078" s="62" t="str">
        <f t="shared" si="326"/>
        <v>Nợ HP</v>
      </c>
      <c r="Q2078" s="58">
        <f t="shared" si="330"/>
        <v>2076</v>
      </c>
      <c r="R2078" s="228" t="str">
        <f t="shared" si="327"/>
        <v>Nợ HP</v>
      </c>
    </row>
    <row r="2079" spans="1:18" ht="24.75" customHeight="1">
      <c r="A2079" s="54">
        <f t="shared" si="328"/>
        <v>2077</v>
      </c>
      <c r="B2079" s="16" t="str">
        <f t="shared" si="331"/>
        <v>2045</v>
      </c>
      <c r="C2079" s="54">
        <f t="shared" si="329"/>
        <v>2045</v>
      </c>
      <c r="D2079" s="11"/>
      <c r="E2079" s="12"/>
      <c r="F2079" s="13"/>
      <c r="G2079" s="14"/>
      <c r="H2079" s="70"/>
      <c r="I2079" s="71"/>
      <c r="J2079" s="72"/>
      <c r="K2079" s="73" t="str">
        <f t="shared" si="332"/>
        <v/>
      </c>
      <c r="L2079" s="74">
        <f t="shared" si="324"/>
        <v>0</v>
      </c>
      <c r="M2079" s="79"/>
      <c r="N2079" s="59" t="str">
        <f t="shared" si="333"/>
        <v/>
      </c>
      <c r="O2079" s="190" t="str">
        <f t="shared" si="325"/>
        <v>Nợ HP</v>
      </c>
      <c r="P2079" s="62" t="str">
        <f t="shared" si="326"/>
        <v>Nợ HP</v>
      </c>
      <c r="Q2079" s="58">
        <f t="shared" si="330"/>
        <v>2077</v>
      </c>
      <c r="R2079" s="228" t="str">
        <f t="shared" si="327"/>
        <v>Nợ HP</v>
      </c>
    </row>
    <row r="2080" spans="1:18" ht="24.75" customHeight="1">
      <c r="A2080" s="54">
        <f t="shared" si="328"/>
        <v>2078</v>
      </c>
      <c r="B2080" s="16" t="str">
        <f t="shared" si="331"/>
        <v>2046</v>
      </c>
      <c r="C2080" s="54">
        <f t="shared" si="329"/>
        <v>2046</v>
      </c>
      <c r="D2080" s="11"/>
      <c r="E2080" s="12"/>
      <c r="F2080" s="13"/>
      <c r="G2080" s="14"/>
      <c r="H2080" s="70"/>
      <c r="I2080" s="71"/>
      <c r="J2080" s="72"/>
      <c r="K2080" s="73" t="str">
        <f t="shared" si="332"/>
        <v/>
      </c>
      <c r="L2080" s="74">
        <f t="shared" si="324"/>
        <v>0</v>
      </c>
      <c r="M2080" s="79"/>
      <c r="N2080" s="59" t="str">
        <f t="shared" si="333"/>
        <v/>
      </c>
      <c r="O2080" s="190" t="str">
        <f t="shared" si="325"/>
        <v>Nợ HP</v>
      </c>
      <c r="P2080" s="62" t="str">
        <f t="shared" si="326"/>
        <v>Nợ HP</v>
      </c>
      <c r="Q2080" s="58">
        <f t="shared" si="330"/>
        <v>2078</v>
      </c>
      <c r="R2080" s="228" t="str">
        <f t="shared" si="327"/>
        <v>Nợ HP</v>
      </c>
    </row>
    <row r="2081" spans="1:18" ht="24.75" customHeight="1">
      <c r="A2081" s="54">
        <f t="shared" si="328"/>
        <v>2079</v>
      </c>
      <c r="B2081" s="16" t="str">
        <f t="shared" si="331"/>
        <v>2047</v>
      </c>
      <c r="C2081" s="54">
        <f t="shared" si="329"/>
        <v>2047</v>
      </c>
      <c r="D2081" s="11"/>
      <c r="E2081" s="12"/>
      <c r="F2081" s="13"/>
      <c r="G2081" s="14"/>
      <c r="H2081" s="70"/>
      <c r="I2081" s="71"/>
      <c r="J2081" s="72"/>
      <c r="K2081" s="73" t="str">
        <f t="shared" si="332"/>
        <v/>
      </c>
      <c r="L2081" s="74">
        <f t="shared" si="324"/>
        <v>0</v>
      </c>
      <c r="M2081" s="79"/>
      <c r="N2081" s="59" t="str">
        <f t="shared" si="333"/>
        <v/>
      </c>
      <c r="O2081" s="190" t="str">
        <f t="shared" si="325"/>
        <v>Nợ HP</v>
      </c>
      <c r="P2081" s="62" t="str">
        <f t="shared" si="326"/>
        <v>Nợ HP</v>
      </c>
      <c r="Q2081" s="58">
        <f t="shared" si="330"/>
        <v>2079</v>
      </c>
      <c r="R2081" s="228" t="str">
        <f t="shared" si="327"/>
        <v>Nợ HP</v>
      </c>
    </row>
    <row r="2082" spans="1:18" ht="24.75" customHeight="1">
      <c r="A2082" s="54">
        <f t="shared" si="328"/>
        <v>2080</v>
      </c>
      <c r="B2082" s="16" t="str">
        <f t="shared" si="331"/>
        <v>2048</v>
      </c>
      <c r="C2082" s="54">
        <f t="shared" si="329"/>
        <v>2048</v>
      </c>
      <c r="D2082" s="11"/>
      <c r="E2082" s="12"/>
      <c r="F2082" s="13"/>
      <c r="G2082" s="14"/>
      <c r="H2082" s="70"/>
      <c r="I2082" s="71"/>
      <c r="J2082" s="72"/>
      <c r="K2082" s="73" t="str">
        <f t="shared" si="332"/>
        <v/>
      </c>
      <c r="L2082" s="74">
        <f t="shared" si="324"/>
        <v>0</v>
      </c>
      <c r="M2082" s="79"/>
      <c r="N2082" s="59" t="str">
        <f t="shared" si="333"/>
        <v/>
      </c>
      <c r="O2082" s="190" t="str">
        <f t="shared" si="325"/>
        <v>Nợ HP</v>
      </c>
      <c r="P2082" s="62" t="str">
        <f t="shared" si="326"/>
        <v>Nợ HP</v>
      </c>
      <c r="Q2082" s="58">
        <f t="shared" si="330"/>
        <v>2080</v>
      </c>
      <c r="R2082" s="228" t="str">
        <f t="shared" si="327"/>
        <v>Nợ HP</v>
      </c>
    </row>
    <row r="2083" spans="1:18" ht="24.75" customHeight="1">
      <c r="A2083" s="54">
        <f t="shared" si="328"/>
        <v>2081</v>
      </c>
      <c r="B2083" s="16" t="str">
        <f t="shared" si="331"/>
        <v>2049</v>
      </c>
      <c r="C2083" s="54">
        <f t="shared" si="329"/>
        <v>2049</v>
      </c>
      <c r="D2083" s="11"/>
      <c r="E2083" s="12"/>
      <c r="F2083" s="13"/>
      <c r="G2083" s="14"/>
      <c r="H2083" s="70"/>
      <c r="I2083" s="71"/>
      <c r="J2083" s="72"/>
      <c r="K2083" s="73" t="str">
        <f t="shared" si="332"/>
        <v/>
      </c>
      <c r="L2083" s="74">
        <f t="shared" si="324"/>
        <v>0</v>
      </c>
      <c r="M2083" s="79"/>
      <c r="N2083" s="59" t="str">
        <f t="shared" si="333"/>
        <v/>
      </c>
      <c r="O2083" s="190" t="str">
        <f t="shared" si="325"/>
        <v>Nợ HP</v>
      </c>
      <c r="P2083" s="62" t="str">
        <f t="shared" si="326"/>
        <v>Nợ HP</v>
      </c>
      <c r="Q2083" s="58">
        <f t="shared" si="330"/>
        <v>2081</v>
      </c>
      <c r="R2083" s="228" t="str">
        <f t="shared" si="327"/>
        <v>Nợ HP</v>
      </c>
    </row>
    <row r="2084" spans="1:18" ht="24.75" customHeight="1">
      <c r="A2084" s="54">
        <f t="shared" si="328"/>
        <v>2082</v>
      </c>
      <c r="B2084" s="16" t="str">
        <f t="shared" si="331"/>
        <v>2050</v>
      </c>
      <c r="C2084" s="54">
        <f t="shared" si="329"/>
        <v>2050</v>
      </c>
      <c r="D2084" s="11"/>
      <c r="E2084" s="12"/>
      <c r="F2084" s="13"/>
      <c r="G2084" s="14"/>
      <c r="H2084" s="70"/>
      <c r="I2084" s="71"/>
      <c r="J2084" s="72"/>
      <c r="K2084" s="73" t="str">
        <f t="shared" si="332"/>
        <v/>
      </c>
      <c r="L2084" s="74">
        <f t="shared" si="324"/>
        <v>0</v>
      </c>
      <c r="M2084" s="79"/>
      <c r="N2084" s="59" t="str">
        <f t="shared" si="333"/>
        <v/>
      </c>
      <c r="O2084" s="190" t="str">
        <f t="shared" si="325"/>
        <v>Nợ HP</v>
      </c>
      <c r="P2084" s="62" t="str">
        <f t="shared" si="326"/>
        <v>Nợ HP</v>
      </c>
      <c r="Q2084" s="58">
        <f t="shared" si="330"/>
        <v>2082</v>
      </c>
      <c r="R2084" s="228" t="str">
        <f t="shared" si="327"/>
        <v>Nợ HP</v>
      </c>
    </row>
    <row r="2085" spans="1:18" ht="24.75" customHeight="1">
      <c r="A2085" s="54">
        <f t="shared" si="328"/>
        <v>2083</v>
      </c>
      <c r="B2085" s="16" t="str">
        <f t="shared" si="331"/>
        <v>2051</v>
      </c>
      <c r="C2085" s="54">
        <f t="shared" si="329"/>
        <v>2051</v>
      </c>
      <c r="D2085" s="11"/>
      <c r="E2085" s="12"/>
      <c r="F2085" s="13"/>
      <c r="G2085" s="14"/>
      <c r="H2085" s="70"/>
      <c r="I2085" s="71"/>
      <c r="J2085" s="72"/>
      <c r="K2085" s="73" t="str">
        <f t="shared" si="332"/>
        <v/>
      </c>
      <c r="L2085" s="74">
        <f t="shared" si="324"/>
        <v>0</v>
      </c>
      <c r="M2085" s="79"/>
      <c r="N2085" s="59" t="str">
        <f t="shared" si="333"/>
        <v/>
      </c>
      <c r="O2085" s="190" t="str">
        <f t="shared" si="325"/>
        <v>Nợ HP</v>
      </c>
      <c r="P2085" s="62" t="str">
        <f t="shared" si="326"/>
        <v>Nợ HP</v>
      </c>
      <c r="Q2085" s="58">
        <f t="shared" si="330"/>
        <v>2083</v>
      </c>
      <c r="R2085" s="228" t="str">
        <f t="shared" si="327"/>
        <v>Nợ HP</v>
      </c>
    </row>
    <row r="2086" spans="1:18" ht="24.75" customHeight="1">
      <c r="A2086" s="54">
        <f t="shared" si="328"/>
        <v>2084</v>
      </c>
      <c r="B2086" s="16" t="str">
        <f t="shared" si="331"/>
        <v>2052</v>
      </c>
      <c r="C2086" s="54">
        <f t="shared" si="329"/>
        <v>2052</v>
      </c>
      <c r="D2086" s="11"/>
      <c r="E2086" s="12"/>
      <c r="F2086" s="13"/>
      <c r="G2086" s="14"/>
      <c r="H2086" s="70"/>
      <c r="I2086" s="71"/>
      <c r="J2086" s="72"/>
      <c r="K2086" s="73" t="str">
        <f t="shared" si="332"/>
        <v/>
      </c>
      <c r="L2086" s="74">
        <f t="shared" si="324"/>
        <v>0</v>
      </c>
      <c r="M2086" s="79"/>
      <c r="N2086" s="59" t="str">
        <f t="shared" si="333"/>
        <v/>
      </c>
      <c r="O2086" s="190" t="str">
        <f t="shared" si="325"/>
        <v>Nợ HP</v>
      </c>
      <c r="P2086" s="62" t="str">
        <f t="shared" si="326"/>
        <v>Nợ HP</v>
      </c>
      <c r="Q2086" s="58">
        <f t="shared" si="330"/>
        <v>2084</v>
      </c>
      <c r="R2086" s="228" t="str">
        <f t="shared" si="327"/>
        <v>Nợ HP</v>
      </c>
    </row>
    <row r="2087" spans="1:18" ht="24.75" customHeight="1">
      <c r="A2087" s="54">
        <f t="shared" si="328"/>
        <v>2085</v>
      </c>
      <c r="B2087" s="16" t="str">
        <f t="shared" si="331"/>
        <v>2053</v>
      </c>
      <c r="C2087" s="54">
        <f t="shared" si="329"/>
        <v>2053</v>
      </c>
      <c r="D2087" s="11"/>
      <c r="E2087" s="12"/>
      <c r="F2087" s="13"/>
      <c r="G2087" s="14"/>
      <c r="H2087" s="70"/>
      <c r="I2087" s="71"/>
      <c r="J2087" s="72"/>
      <c r="K2087" s="73" t="str">
        <f t="shared" si="332"/>
        <v/>
      </c>
      <c r="L2087" s="74">
        <f t="shared" si="324"/>
        <v>0</v>
      </c>
      <c r="M2087" s="79"/>
      <c r="N2087" s="59" t="str">
        <f t="shared" si="333"/>
        <v/>
      </c>
      <c r="O2087" s="190" t="str">
        <f t="shared" si="325"/>
        <v>Nợ HP</v>
      </c>
      <c r="P2087" s="62" t="str">
        <f t="shared" si="326"/>
        <v>Nợ HP</v>
      </c>
      <c r="Q2087" s="58">
        <f t="shared" si="330"/>
        <v>2085</v>
      </c>
      <c r="R2087" s="228" t="str">
        <f t="shared" si="327"/>
        <v>Nợ HP</v>
      </c>
    </row>
    <row r="2088" spans="1:18" ht="24.75" customHeight="1">
      <c r="A2088" s="54">
        <f t="shared" si="328"/>
        <v>2086</v>
      </c>
      <c r="B2088" s="16" t="str">
        <f t="shared" si="331"/>
        <v>2054</v>
      </c>
      <c r="C2088" s="54">
        <f t="shared" si="329"/>
        <v>2054</v>
      </c>
      <c r="D2088" s="11"/>
      <c r="E2088" s="12"/>
      <c r="F2088" s="13"/>
      <c r="G2088" s="14"/>
      <c r="H2088" s="70"/>
      <c r="I2088" s="71"/>
      <c r="J2088" s="72"/>
      <c r="K2088" s="73" t="str">
        <f t="shared" si="332"/>
        <v/>
      </c>
      <c r="L2088" s="74">
        <f t="shared" si="324"/>
        <v>0</v>
      </c>
      <c r="M2088" s="79"/>
      <c r="N2088" s="59" t="str">
        <f t="shared" si="333"/>
        <v/>
      </c>
      <c r="O2088" s="190" t="str">
        <f t="shared" si="325"/>
        <v>Nợ HP</v>
      </c>
      <c r="P2088" s="62" t="str">
        <f t="shared" si="326"/>
        <v>Nợ HP</v>
      </c>
      <c r="Q2088" s="58">
        <f t="shared" si="330"/>
        <v>2086</v>
      </c>
      <c r="R2088" s="228" t="str">
        <f t="shared" si="327"/>
        <v>Nợ HP</v>
      </c>
    </row>
    <row r="2089" spans="1:18" ht="24.75" customHeight="1">
      <c r="A2089" s="54">
        <f t="shared" si="328"/>
        <v>2087</v>
      </c>
      <c r="B2089" s="16" t="str">
        <f t="shared" si="331"/>
        <v>2055</v>
      </c>
      <c r="C2089" s="54">
        <f t="shared" si="329"/>
        <v>2055</v>
      </c>
      <c r="D2089" s="11"/>
      <c r="E2089" s="12"/>
      <c r="F2089" s="13"/>
      <c r="G2089" s="14"/>
      <c r="H2089" s="70"/>
      <c r="I2089" s="71"/>
      <c r="J2089" s="72"/>
      <c r="K2089" s="73" t="str">
        <f t="shared" si="332"/>
        <v/>
      </c>
      <c r="L2089" s="74">
        <f t="shared" si="324"/>
        <v>0</v>
      </c>
      <c r="M2089" s="79"/>
      <c r="N2089" s="59" t="str">
        <f t="shared" si="333"/>
        <v/>
      </c>
      <c r="O2089" s="190" t="str">
        <f t="shared" si="325"/>
        <v>Nợ HP</v>
      </c>
      <c r="P2089" s="62" t="str">
        <f t="shared" si="326"/>
        <v>Nợ HP</v>
      </c>
      <c r="Q2089" s="58">
        <f t="shared" si="330"/>
        <v>2087</v>
      </c>
      <c r="R2089" s="228" t="str">
        <f t="shared" si="327"/>
        <v>Nợ HP</v>
      </c>
    </row>
    <row r="2090" spans="1:18" ht="24.75" customHeight="1">
      <c r="A2090" s="54">
        <f t="shared" si="328"/>
        <v>2088</v>
      </c>
      <c r="B2090" s="16" t="str">
        <f t="shared" si="331"/>
        <v>2056</v>
      </c>
      <c r="C2090" s="54">
        <f t="shared" si="329"/>
        <v>2056</v>
      </c>
      <c r="D2090" s="11"/>
      <c r="E2090" s="12"/>
      <c r="F2090" s="13"/>
      <c r="G2090" s="14"/>
      <c r="H2090" s="70"/>
      <c r="I2090" s="71"/>
      <c r="J2090" s="72"/>
      <c r="K2090" s="73" t="str">
        <f t="shared" si="332"/>
        <v/>
      </c>
      <c r="L2090" s="74">
        <f t="shared" si="324"/>
        <v>0</v>
      </c>
      <c r="M2090" s="79"/>
      <c r="N2090" s="59" t="str">
        <f t="shared" si="333"/>
        <v/>
      </c>
      <c r="O2090" s="190" t="str">
        <f t="shared" si="325"/>
        <v>Nợ HP</v>
      </c>
      <c r="P2090" s="62" t="str">
        <f t="shared" si="326"/>
        <v>Nợ HP</v>
      </c>
      <c r="Q2090" s="58">
        <f t="shared" si="330"/>
        <v>2088</v>
      </c>
      <c r="R2090" s="228" t="str">
        <f t="shared" si="327"/>
        <v>Nợ HP</v>
      </c>
    </row>
    <row r="2091" spans="1:18" ht="24.75" customHeight="1">
      <c r="A2091" s="54">
        <f t="shared" si="328"/>
        <v>2089</v>
      </c>
      <c r="B2091" s="16" t="str">
        <f t="shared" si="331"/>
        <v>2057</v>
      </c>
      <c r="C2091" s="54">
        <f t="shared" si="329"/>
        <v>2057</v>
      </c>
      <c r="D2091" s="11"/>
      <c r="E2091" s="12"/>
      <c r="F2091" s="13"/>
      <c r="G2091" s="14"/>
      <c r="H2091" s="70"/>
      <c r="I2091" s="71"/>
      <c r="J2091" s="72"/>
      <c r="K2091" s="73" t="str">
        <f t="shared" si="332"/>
        <v/>
      </c>
      <c r="L2091" s="74">
        <f t="shared" si="324"/>
        <v>0</v>
      </c>
      <c r="M2091" s="79"/>
      <c r="N2091" s="59" t="str">
        <f t="shared" si="333"/>
        <v/>
      </c>
      <c r="O2091" s="190" t="str">
        <f t="shared" si="325"/>
        <v>Nợ HP</v>
      </c>
      <c r="P2091" s="62" t="str">
        <f t="shared" si="326"/>
        <v>Nợ HP</v>
      </c>
      <c r="Q2091" s="58">
        <f t="shared" si="330"/>
        <v>2089</v>
      </c>
      <c r="R2091" s="228" t="str">
        <f t="shared" si="327"/>
        <v>Nợ HP</v>
      </c>
    </row>
    <row r="2092" spans="1:18" ht="24.75" customHeight="1">
      <c r="A2092" s="54">
        <f t="shared" si="328"/>
        <v>2090</v>
      </c>
      <c r="B2092" s="16" t="str">
        <f t="shared" si="331"/>
        <v>2058</v>
      </c>
      <c r="C2092" s="54">
        <f t="shared" si="329"/>
        <v>2058</v>
      </c>
      <c r="D2092" s="11"/>
      <c r="E2092" s="12"/>
      <c r="F2092" s="13"/>
      <c r="G2092" s="14"/>
      <c r="H2092" s="70"/>
      <c r="I2092" s="71"/>
      <c r="J2092" s="72"/>
      <c r="K2092" s="73" t="str">
        <f t="shared" si="332"/>
        <v/>
      </c>
      <c r="L2092" s="74">
        <f t="shared" si="324"/>
        <v>0</v>
      </c>
      <c r="M2092" s="79"/>
      <c r="N2092" s="59" t="str">
        <f t="shared" si="333"/>
        <v/>
      </c>
      <c r="O2092" s="190" t="str">
        <f t="shared" si="325"/>
        <v>Nợ HP</v>
      </c>
      <c r="P2092" s="62" t="str">
        <f t="shared" si="326"/>
        <v>Nợ HP</v>
      </c>
      <c r="Q2092" s="58">
        <f t="shared" si="330"/>
        <v>2090</v>
      </c>
      <c r="R2092" s="228" t="str">
        <f t="shared" si="327"/>
        <v>Nợ HP</v>
      </c>
    </row>
    <row r="2093" spans="1:18" ht="24.75" customHeight="1">
      <c r="A2093" s="54">
        <f t="shared" si="328"/>
        <v>2091</v>
      </c>
      <c r="B2093" s="16" t="str">
        <f t="shared" si="331"/>
        <v>2059</v>
      </c>
      <c r="C2093" s="54">
        <f t="shared" si="329"/>
        <v>2059</v>
      </c>
      <c r="D2093" s="11"/>
      <c r="E2093" s="12"/>
      <c r="F2093" s="13"/>
      <c r="G2093" s="14"/>
      <c r="H2093" s="70"/>
      <c r="I2093" s="71"/>
      <c r="J2093" s="72"/>
      <c r="K2093" s="73" t="str">
        <f t="shared" si="332"/>
        <v/>
      </c>
      <c r="L2093" s="74">
        <f t="shared" si="324"/>
        <v>0</v>
      </c>
      <c r="M2093" s="79"/>
      <c r="N2093" s="59" t="str">
        <f t="shared" si="333"/>
        <v/>
      </c>
      <c r="O2093" s="190" t="str">
        <f t="shared" si="325"/>
        <v>Nợ HP</v>
      </c>
      <c r="P2093" s="62" t="str">
        <f t="shared" si="326"/>
        <v>Nợ HP</v>
      </c>
      <c r="Q2093" s="58">
        <f t="shared" si="330"/>
        <v>2091</v>
      </c>
      <c r="R2093" s="228" t="str">
        <f t="shared" si="327"/>
        <v>Nợ HP</v>
      </c>
    </row>
    <row r="2094" spans="1:18" ht="24.75" customHeight="1">
      <c r="A2094" s="54">
        <f t="shared" si="328"/>
        <v>2092</v>
      </c>
      <c r="B2094" s="16" t="str">
        <f t="shared" si="331"/>
        <v>2060</v>
      </c>
      <c r="C2094" s="54">
        <f t="shared" si="329"/>
        <v>2060</v>
      </c>
      <c r="D2094" s="11"/>
      <c r="E2094" s="12"/>
      <c r="F2094" s="13"/>
      <c r="G2094" s="14"/>
      <c r="H2094" s="70"/>
      <c r="I2094" s="71"/>
      <c r="J2094" s="72"/>
      <c r="K2094" s="73" t="str">
        <f t="shared" si="332"/>
        <v/>
      </c>
      <c r="L2094" s="74">
        <f t="shared" si="324"/>
        <v>0</v>
      </c>
      <c r="M2094" s="79"/>
      <c r="N2094" s="59" t="str">
        <f t="shared" si="333"/>
        <v/>
      </c>
      <c r="O2094" s="190" t="str">
        <f t="shared" si="325"/>
        <v>Nợ HP</v>
      </c>
      <c r="P2094" s="62" t="str">
        <f t="shared" si="326"/>
        <v>Nợ HP</v>
      </c>
      <c r="Q2094" s="58">
        <f t="shared" si="330"/>
        <v>2092</v>
      </c>
      <c r="R2094" s="228" t="str">
        <f t="shared" si="327"/>
        <v>Nợ HP</v>
      </c>
    </row>
    <row r="2095" spans="1:18" ht="24.75" customHeight="1">
      <c r="A2095" s="54">
        <f t="shared" si="328"/>
        <v>2093</v>
      </c>
      <c r="B2095" s="16" t="str">
        <f t="shared" si="331"/>
        <v>2061</v>
      </c>
      <c r="C2095" s="54">
        <f t="shared" si="329"/>
        <v>2061</v>
      </c>
      <c r="D2095" s="11"/>
      <c r="E2095" s="12"/>
      <c r="F2095" s="13"/>
      <c r="G2095" s="14"/>
      <c r="H2095" s="70"/>
      <c r="I2095" s="71"/>
      <c r="J2095" s="72"/>
      <c r="K2095" s="73" t="str">
        <f t="shared" si="332"/>
        <v/>
      </c>
      <c r="L2095" s="74">
        <f t="shared" si="324"/>
        <v>0</v>
      </c>
      <c r="M2095" s="79"/>
      <c r="N2095" s="59" t="str">
        <f t="shared" si="333"/>
        <v/>
      </c>
      <c r="O2095" s="190" t="str">
        <f t="shared" si="325"/>
        <v>Nợ HP</v>
      </c>
      <c r="P2095" s="62" t="str">
        <f t="shared" si="326"/>
        <v>Nợ HP</v>
      </c>
      <c r="Q2095" s="58">
        <f t="shared" si="330"/>
        <v>2093</v>
      </c>
      <c r="R2095" s="228" t="str">
        <f t="shared" si="327"/>
        <v>Nợ HP</v>
      </c>
    </row>
    <row r="2096" spans="1:18" ht="24.75" customHeight="1">
      <c r="A2096" s="54">
        <f t="shared" si="328"/>
        <v>2094</v>
      </c>
      <c r="B2096" s="16" t="str">
        <f t="shared" si="331"/>
        <v>2062</v>
      </c>
      <c r="C2096" s="54">
        <f t="shared" si="329"/>
        <v>2062</v>
      </c>
      <c r="D2096" s="11"/>
      <c r="E2096" s="12"/>
      <c r="F2096" s="13"/>
      <c r="G2096" s="14"/>
      <c r="H2096" s="70"/>
      <c r="I2096" s="71"/>
      <c r="J2096" s="72"/>
      <c r="K2096" s="73" t="str">
        <f t="shared" si="332"/>
        <v/>
      </c>
      <c r="L2096" s="74">
        <f t="shared" si="324"/>
        <v>0</v>
      </c>
      <c r="M2096" s="79"/>
      <c r="N2096" s="59" t="str">
        <f t="shared" si="333"/>
        <v/>
      </c>
      <c r="O2096" s="190" t="str">
        <f t="shared" si="325"/>
        <v>Nợ HP</v>
      </c>
      <c r="P2096" s="62" t="str">
        <f t="shared" si="326"/>
        <v>Nợ HP</v>
      </c>
      <c r="Q2096" s="58">
        <f t="shared" si="330"/>
        <v>2094</v>
      </c>
      <c r="R2096" s="228" t="str">
        <f t="shared" si="327"/>
        <v>Nợ HP</v>
      </c>
    </row>
    <row r="2097" spans="1:18" ht="24.75" customHeight="1">
      <c r="A2097" s="54">
        <f t="shared" si="328"/>
        <v>2095</v>
      </c>
      <c r="B2097" s="16" t="str">
        <f t="shared" si="331"/>
        <v>2063</v>
      </c>
      <c r="C2097" s="54">
        <f t="shared" si="329"/>
        <v>2063</v>
      </c>
      <c r="D2097" s="11"/>
      <c r="E2097" s="12"/>
      <c r="F2097" s="13"/>
      <c r="G2097" s="14"/>
      <c r="H2097" s="70"/>
      <c r="I2097" s="71"/>
      <c r="J2097" s="72"/>
      <c r="K2097" s="73" t="str">
        <f t="shared" si="332"/>
        <v/>
      </c>
      <c r="L2097" s="74">
        <f t="shared" si="324"/>
        <v>0</v>
      </c>
      <c r="M2097" s="79"/>
      <c r="N2097" s="59" t="str">
        <f t="shared" si="333"/>
        <v/>
      </c>
      <c r="O2097" s="190" t="str">
        <f t="shared" si="325"/>
        <v>Nợ HP</v>
      </c>
      <c r="P2097" s="62" t="str">
        <f t="shared" si="326"/>
        <v>Nợ HP</v>
      </c>
      <c r="Q2097" s="58">
        <f t="shared" si="330"/>
        <v>2095</v>
      </c>
      <c r="R2097" s="228" t="str">
        <f t="shared" si="327"/>
        <v>Nợ HP</v>
      </c>
    </row>
    <row r="2098" spans="1:18" ht="24.75" customHeight="1">
      <c r="A2098" s="54">
        <f t="shared" si="328"/>
        <v>2096</v>
      </c>
      <c r="B2098" s="16" t="str">
        <f t="shared" si="331"/>
        <v>2064</v>
      </c>
      <c r="C2098" s="54">
        <f t="shared" si="329"/>
        <v>2064</v>
      </c>
      <c r="D2098" s="11"/>
      <c r="E2098" s="12"/>
      <c r="F2098" s="13"/>
      <c r="G2098" s="14"/>
      <c r="H2098" s="70"/>
      <c r="I2098" s="71"/>
      <c r="J2098" s="72"/>
      <c r="K2098" s="73" t="str">
        <f t="shared" si="332"/>
        <v/>
      </c>
      <c r="L2098" s="74">
        <f t="shared" si="324"/>
        <v>0</v>
      </c>
      <c r="M2098" s="79"/>
      <c r="N2098" s="59" t="str">
        <f t="shared" si="333"/>
        <v/>
      </c>
      <c r="O2098" s="190" t="str">
        <f t="shared" si="325"/>
        <v>Nợ HP</v>
      </c>
      <c r="P2098" s="62" t="str">
        <f t="shared" si="326"/>
        <v>Nợ HP</v>
      </c>
      <c r="Q2098" s="58">
        <f t="shared" si="330"/>
        <v>2096</v>
      </c>
      <c r="R2098" s="228" t="str">
        <f t="shared" si="327"/>
        <v>Nợ HP</v>
      </c>
    </row>
    <row r="2099" spans="1:18" ht="24.75" customHeight="1">
      <c r="A2099" s="54">
        <f t="shared" si="328"/>
        <v>2097</v>
      </c>
      <c r="B2099" s="16" t="str">
        <f t="shared" si="331"/>
        <v>2065</v>
      </c>
      <c r="C2099" s="54">
        <f t="shared" si="329"/>
        <v>2065</v>
      </c>
      <c r="D2099" s="11"/>
      <c r="E2099" s="12"/>
      <c r="F2099" s="13"/>
      <c r="G2099" s="14"/>
      <c r="H2099" s="70"/>
      <c r="I2099" s="71"/>
      <c r="J2099" s="72"/>
      <c r="K2099" s="73" t="str">
        <f t="shared" si="332"/>
        <v/>
      </c>
      <c r="L2099" s="74">
        <f t="shared" si="324"/>
        <v>0</v>
      </c>
      <c r="M2099" s="79"/>
      <c r="N2099" s="59" t="str">
        <f t="shared" si="333"/>
        <v/>
      </c>
      <c r="O2099" s="190" t="str">
        <f t="shared" si="325"/>
        <v>Nợ HP</v>
      </c>
      <c r="P2099" s="62" t="str">
        <f t="shared" si="326"/>
        <v>Nợ HP</v>
      </c>
      <c r="Q2099" s="58">
        <f t="shared" si="330"/>
        <v>2097</v>
      </c>
      <c r="R2099" s="228" t="str">
        <f t="shared" si="327"/>
        <v>Nợ HP</v>
      </c>
    </row>
    <row r="2100" spans="1:18" ht="24.75" customHeight="1">
      <c r="A2100" s="54">
        <f t="shared" si="328"/>
        <v>2098</v>
      </c>
      <c r="B2100" s="16" t="str">
        <f t="shared" si="331"/>
        <v>2066</v>
      </c>
      <c r="C2100" s="54">
        <f t="shared" si="329"/>
        <v>2066</v>
      </c>
      <c r="D2100" s="11"/>
      <c r="E2100" s="12"/>
      <c r="F2100" s="13"/>
      <c r="G2100" s="14"/>
      <c r="H2100" s="70"/>
      <c r="I2100" s="71"/>
      <c r="J2100" s="72"/>
      <c r="K2100" s="73" t="str">
        <f t="shared" si="332"/>
        <v/>
      </c>
      <c r="L2100" s="74">
        <f t="shared" si="324"/>
        <v>0</v>
      </c>
      <c r="M2100" s="79"/>
      <c r="N2100" s="59" t="str">
        <f t="shared" si="333"/>
        <v/>
      </c>
      <c r="O2100" s="190" t="str">
        <f t="shared" si="325"/>
        <v>Nợ HP</v>
      </c>
      <c r="P2100" s="62" t="str">
        <f t="shared" si="326"/>
        <v>Nợ HP</v>
      </c>
      <c r="Q2100" s="58">
        <f t="shared" si="330"/>
        <v>2098</v>
      </c>
      <c r="R2100" s="228" t="str">
        <f t="shared" si="327"/>
        <v>Nợ HP</v>
      </c>
    </row>
    <row r="2101" spans="1:18" ht="24.75" customHeight="1">
      <c r="A2101" s="54">
        <f t="shared" si="328"/>
        <v>2099</v>
      </c>
      <c r="B2101" s="16" t="str">
        <f t="shared" si="331"/>
        <v>2067</v>
      </c>
      <c r="C2101" s="54">
        <f t="shared" si="329"/>
        <v>2067</v>
      </c>
      <c r="D2101" s="11"/>
      <c r="E2101" s="12"/>
      <c r="F2101" s="13"/>
      <c r="G2101" s="14"/>
      <c r="H2101" s="70"/>
      <c r="I2101" s="71"/>
      <c r="J2101" s="72"/>
      <c r="K2101" s="73" t="str">
        <f t="shared" si="332"/>
        <v/>
      </c>
      <c r="L2101" s="74">
        <f t="shared" si="324"/>
        <v>0</v>
      </c>
      <c r="M2101" s="79"/>
      <c r="N2101" s="59" t="str">
        <f t="shared" si="333"/>
        <v/>
      </c>
      <c r="O2101" s="190" t="str">
        <f t="shared" si="325"/>
        <v>Nợ HP</v>
      </c>
      <c r="P2101" s="62" t="str">
        <f t="shared" si="326"/>
        <v>Nợ HP</v>
      </c>
      <c r="Q2101" s="58">
        <f t="shared" si="330"/>
        <v>2099</v>
      </c>
      <c r="R2101" s="228" t="str">
        <f t="shared" si="327"/>
        <v>Nợ HP</v>
      </c>
    </row>
    <row r="2102" spans="1:18" ht="24.75" customHeight="1">
      <c r="A2102" s="54">
        <f t="shared" si="328"/>
        <v>2100</v>
      </c>
      <c r="B2102" s="16" t="str">
        <f t="shared" si="331"/>
        <v>2068</v>
      </c>
      <c r="C2102" s="54">
        <f t="shared" si="329"/>
        <v>2068</v>
      </c>
      <c r="D2102" s="11"/>
      <c r="E2102" s="12"/>
      <c r="F2102" s="13"/>
      <c r="G2102" s="14"/>
      <c r="H2102" s="70"/>
      <c r="I2102" s="71"/>
      <c r="J2102" s="72"/>
      <c r="K2102" s="73" t="str">
        <f t="shared" si="332"/>
        <v/>
      </c>
      <c r="L2102" s="74">
        <f t="shared" si="324"/>
        <v>0</v>
      </c>
      <c r="M2102" s="79"/>
      <c r="N2102" s="59" t="str">
        <f t="shared" si="333"/>
        <v/>
      </c>
      <c r="O2102" s="190" t="str">
        <f t="shared" si="325"/>
        <v>Nợ HP</v>
      </c>
      <c r="P2102" s="62" t="str">
        <f t="shared" si="326"/>
        <v>Nợ HP</v>
      </c>
      <c r="Q2102" s="58">
        <f t="shared" si="330"/>
        <v>2100</v>
      </c>
      <c r="R2102" s="228" t="str">
        <f t="shared" si="327"/>
        <v>Nợ HP</v>
      </c>
    </row>
    <row r="2103" spans="1:18" ht="24.75" customHeight="1">
      <c r="A2103" s="54">
        <f t="shared" si="328"/>
        <v>2101</v>
      </c>
      <c r="B2103" s="16" t="str">
        <f t="shared" si="331"/>
        <v>2069</v>
      </c>
      <c r="C2103" s="54">
        <f t="shared" si="329"/>
        <v>2069</v>
      </c>
      <c r="D2103" s="11"/>
      <c r="E2103" s="12"/>
      <c r="F2103" s="13"/>
      <c r="G2103" s="14"/>
      <c r="H2103" s="70"/>
      <c r="I2103" s="71"/>
      <c r="J2103" s="72"/>
      <c r="K2103" s="73" t="str">
        <f t="shared" si="332"/>
        <v/>
      </c>
      <c r="L2103" s="74">
        <f t="shared" si="324"/>
        <v>0</v>
      </c>
      <c r="M2103" s="79"/>
      <c r="N2103" s="59" t="str">
        <f t="shared" si="333"/>
        <v/>
      </c>
      <c r="O2103" s="190" t="str">
        <f t="shared" si="325"/>
        <v>Nợ HP</v>
      </c>
      <c r="P2103" s="62" t="str">
        <f t="shared" si="326"/>
        <v>Nợ HP</v>
      </c>
      <c r="Q2103" s="58">
        <f t="shared" si="330"/>
        <v>2101</v>
      </c>
      <c r="R2103" s="228" t="str">
        <f t="shared" si="327"/>
        <v>Nợ HP</v>
      </c>
    </row>
    <row r="2104" spans="1:18" ht="24.75" customHeight="1">
      <c r="A2104" s="54">
        <f t="shared" si="328"/>
        <v>2102</v>
      </c>
      <c r="B2104" s="16" t="str">
        <f t="shared" si="331"/>
        <v>2070</v>
      </c>
      <c r="C2104" s="54">
        <f t="shared" si="329"/>
        <v>2070</v>
      </c>
      <c r="D2104" s="11"/>
      <c r="E2104" s="12"/>
      <c r="F2104" s="13"/>
      <c r="G2104" s="14"/>
      <c r="H2104" s="70"/>
      <c r="I2104" s="71"/>
      <c r="J2104" s="72"/>
      <c r="K2104" s="73" t="str">
        <f t="shared" si="332"/>
        <v/>
      </c>
      <c r="L2104" s="74">
        <f t="shared" si="324"/>
        <v>0</v>
      </c>
      <c r="M2104" s="79"/>
      <c r="N2104" s="59" t="str">
        <f t="shared" si="333"/>
        <v/>
      </c>
      <c r="O2104" s="190" t="str">
        <f t="shared" si="325"/>
        <v>Nợ HP</v>
      </c>
      <c r="P2104" s="62" t="str">
        <f t="shared" si="326"/>
        <v>Nợ HP</v>
      </c>
      <c r="Q2104" s="58">
        <f t="shared" si="330"/>
        <v>2102</v>
      </c>
      <c r="R2104" s="228" t="str">
        <f t="shared" si="327"/>
        <v>Nợ HP</v>
      </c>
    </row>
    <row r="2105" spans="1:18" ht="24.75" customHeight="1">
      <c r="A2105" s="54">
        <f t="shared" si="328"/>
        <v>2103</v>
      </c>
      <c r="B2105" s="16" t="str">
        <f t="shared" si="331"/>
        <v>2071</v>
      </c>
      <c r="C2105" s="54">
        <f t="shared" si="329"/>
        <v>2071</v>
      </c>
      <c r="D2105" s="11"/>
      <c r="E2105" s="12"/>
      <c r="F2105" s="13"/>
      <c r="G2105" s="14"/>
      <c r="H2105" s="70"/>
      <c r="I2105" s="71"/>
      <c r="J2105" s="72"/>
      <c r="K2105" s="73" t="str">
        <f t="shared" si="332"/>
        <v/>
      </c>
      <c r="L2105" s="74">
        <f t="shared" si="324"/>
        <v>0</v>
      </c>
      <c r="M2105" s="79"/>
      <c r="N2105" s="59" t="str">
        <f t="shared" si="333"/>
        <v/>
      </c>
      <c r="O2105" s="190" t="str">
        <f t="shared" si="325"/>
        <v>Nợ HP</v>
      </c>
      <c r="P2105" s="62" t="str">
        <f t="shared" si="326"/>
        <v>Nợ HP</v>
      </c>
      <c r="Q2105" s="58">
        <f t="shared" si="330"/>
        <v>2103</v>
      </c>
      <c r="R2105" s="228" t="str">
        <f t="shared" si="327"/>
        <v>Nợ HP</v>
      </c>
    </row>
    <row r="2106" spans="1:18" ht="24.75" customHeight="1">
      <c r="A2106" s="54">
        <f t="shared" si="328"/>
        <v>2104</v>
      </c>
      <c r="B2106" s="16" t="str">
        <f t="shared" si="331"/>
        <v>2072</v>
      </c>
      <c r="C2106" s="54">
        <f t="shared" si="329"/>
        <v>2072</v>
      </c>
      <c r="D2106" s="11"/>
      <c r="E2106" s="12"/>
      <c r="F2106" s="13"/>
      <c r="G2106" s="14"/>
      <c r="H2106" s="70"/>
      <c r="I2106" s="71"/>
      <c r="J2106" s="72"/>
      <c r="K2106" s="73" t="str">
        <f t="shared" si="332"/>
        <v/>
      </c>
      <c r="L2106" s="74">
        <f t="shared" si="324"/>
        <v>0</v>
      </c>
      <c r="M2106" s="79"/>
      <c r="N2106" s="59" t="str">
        <f t="shared" si="333"/>
        <v/>
      </c>
      <c r="O2106" s="190" t="str">
        <f t="shared" si="325"/>
        <v>Nợ HP</v>
      </c>
      <c r="P2106" s="62" t="str">
        <f t="shared" si="326"/>
        <v>Nợ HP</v>
      </c>
      <c r="Q2106" s="58">
        <f t="shared" si="330"/>
        <v>2104</v>
      </c>
      <c r="R2106" s="228" t="str">
        <f t="shared" si="327"/>
        <v>Nợ HP</v>
      </c>
    </row>
    <row r="2107" spans="1:18" ht="24.75" customHeight="1">
      <c r="A2107" s="54">
        <f t="shared" si="328"/>
        <v>2105</v>
      </c>
      <c r="B2107" s="16" t="str">
        <f t="shared" si="331"/>
        <v>2073</v>
      </c>
      <c r="C2107" s="54">
        <f t="shared" si="329"/>
        <v>2073</v>
      </c>
      <c r="D2107" s="11"/>
      <c r="E2107" s="12"/>
      <c r="F2107" s="13"/>
      <c r="G2107" s="14"/>
      <c r="H2107" s="70"/>
      <c r="I2107" s="71"/>
      <c r="J2107" s="72"/>
      <c r="K2107" s="73" t="str">
        <f t="shared" si="332"/>
        <v/>
      </c>
      <c r="L2107" s="74">
        <f t="shared" si="324"/>
        <v>0</v>
      </c>
      <c r="M2107" s="79"/>
      <c r="N2107" s="59" t="str">
        <f t="shared" si="333"/>
        <v/>
      </c>
      <c r="O2107" s="190" t="str">
        <f t="shared" si="325"/>
        <v>Nợ HP</v>
      </c>
      <c r="P2107" s="62" t="str">
        <f t="shared" si="326"/>
        <v>Nợ HP</v>
      </c>
      <c r="Q2107" s="58">
        <f t="shared" si="330"/>
        <v>2105</v>
      </c>
      <c r="R2107" s="228" t="str">
        <f t="shared" si="327"/>
        <v>Nợ HP</v>
      </c>
    </row>
    <row r="2108" spans="1:18" ht="24.75" customHeight="1">
      <c r="A2108" s="54">
        <f t="shared" si="328"/>
        <v>2106</v>
      </c>
      <c r="B2108" s="16" t="str">
        <f t="shared" si="331"/>
        <v>2074</v>
      </c>
      <c r="C2108" s="54">
        <f t="shared" si="329"/>
        <v>2074</v>
      </c>
      <c r="D2108" s="11"/>
      <c r="E2108" s="12"/>
      <c r="F2108" s="13"/>
      <c r="G2108" s="14"/>
      <c r="H2108" s="70"/>
      <c r="I2108" s="71"/>
      <c r="J2108" s="72"/>
      <c r="K2108" s="73" t="str">
        <f t="shared" si="332"/>
        <v/>
      </c>
      <c r="L2108" s="74">
        <f t="shared" si="324"/>
        <v>0</v>
      </c>
      <c r="M2108" s="79"/>
      <c r="N2108" s="59" t="str">
        <f t="shared" si="333"/>
        <v/>
      </c>
      <c r="O2108" s="190" t="str">
        <f t="shared" si="325"/>
        <v>Nợ HP</v>
      </c>
      <c r="P2108" s="62" t="str">
        <f t="shared" si="326"/>
        <v>Nợ HP</v>
      </c>
      <c r="Q2108" s="58">
        <f t="shared" si="330"/>
        <v>2106</v>
      </c>
      <c r="R2108" s="228" t="str">
        <f t="shared" si="327"/>
        <v>Nợ HP</v>
      </c>
    </row>
    <row r="2109" spans="1:18" ht="24.75" customHeight="1">
      <c r="A2109" s="54">
        <f t="shared" si="328"/>
        <v>2107</v>
      </c>
      <c r="B2109" s="16" t="str">
        <f t="shared" si="331"/>
        <v>2075</v>
      </c>
      <c r="C2109" s="54">
        <f t="shared" si="329"/>
        <v>2075</v>
      </c>
      <c r="D2109" s="11"/>
      <c r="E2109" s="12"/>
      <c r="F2109" s="13"/>
      <c r="G2109" s="14"/>
      <c r="H2109" s="70"/>
      <c r="I2109" s="71"/>
      <c r="J2109" s="72"/>
      <c r="K2109" s="73" t="str">
        <f t="shared" si="332"/>
        <v/>
      </c>
      <c r="L2109" s="74">
        <f t="shared" si="324"/>
        <v>0</v>
      </c>
      <c r="M2109" s="79"/>
      <c r="N2109" s="59" t="str">
        <f t="shared" si="333"/>
        <v/>
      </c>
      <c r="O2109" s="190" t="str">
        <f t="shared" si="325"/>
        <v>Nợ HP</v>
      </c>
      <c r="P2109" s="62" t="str">
        <f t="shared" si="326"/>
        <v>Nợ HP</v>
      </c>
      <c r="Q2109" s="58">
        <f t="shared" si="330"/>
        <v>2107</v>
      </c>
      <c r="R2109" s="228" t="str">
        <f t="shared" si="327"/>
        <v>Nợ HP</v>
      </c>
    </row>
    <row r="2110" spans="1:18" ht="24.75" customHeight="1">
      <c r="A2110" s="54">
        <f t="shared" si="328"/>
        <v>2108</v>
      </c>
      <c r="B2110" s="16" t="str">
        <f t="shared" si="331"/>
        <v>2076</v>
      </c>
      <c r="C2110" s="54">
        <f t="shared" si="329"/>
        <v>2076</v>
      </c>
      <c r="D2110" s="11"/>
      <c r="E2110" s="12"/>
      <c r="F2110" s="13"/>
      <c r="G2110" s="14"/>
      <c r="H2110" s="70"/>
      <c r="I2110" s="71"/>
      <c r="J2110" s="72"/>
      <c r="K2110" s="73" t="str">
        <f t="shared" si="332"/>
        <v/>
      </c>
      <c r="L2110" s="74">
        <f t="shared" si="324"/>
        <v>0</v>
      </c>
      <c r="M2110" s="79"/>
      <c r="N2110" s="59" t="str">
        <f t="shared" si="333"/>
        <v/>
      </c>
      <c r="O2110" s="190" t="str">
        <f t="shared" si="325"/>
        <v>Nợ HP</v>
      </c>
      <c r="P2110" s="62" t="str">
        <f t="shared" si="326"/>
        <v>Nợ HP</v>
      </c>
      <c r="Q2110" s="58">
        <f t="shared" si="330"/>
        <v>2108</v>
      </c>
      <c r="R2110" s="228" t="str">
        <f t="shared" si="327"/>
        <v>Nợ HP</v>
      </c>
    </row>
    <row r="2111" spans="1:18" ht="24.75" customHeight="1">
      <c r="A2111" s="54">
        <f t="shared" si="328"/>
        <v>2109</v>
      </c>
      <c r="B2111" s="16" t="str">
        <f t="shared" si="331"/>
        <v>2077</v>
      </c>
      <c r="C2111" s="54">
        <f t="shared" si="329"/>
        <v>2077</v>
      </c>
      <c r="D2111" s="11"/>
      <c r="E2111" s="12"/>
      <c r="F2111" s="13"/>
      <c r="G2111" s="14"/>
      <c r="H2111" s="70"/>
      <c r="I2111" s="71"/>
      <c r="J2111" s="72"/>
      <c r="K2111" s="73" t="str">
        <f t="shared" si="332"/>
        <v/>
      </c>
      <c r="L2111" s="74">
        <f t="shared" si="324"/>
        <v>0</v>
      </c>
      <c r="M2111" s="79"/>
      <c r="N2111" s="59" t="str">
        <f t="shared" si="333"/>
        <v/>
      </c>
      <c r="O2111" s="190" t="str">
        <f t="shared" si="325"/>
        <v>Nợ HP</v>
      </c>
      <c r="P2111" s="62" t="str">
        <f t="shared" si="326"/>
        <v>Nợ HP</v>
      </c>
      <c r="Q2111" s="58">
        <f t="shared" si="330"/>
        <v>2109</v>
      </c>
      <c r="R2111" s="228" t="str">
        <f t="shared" si="327"/>
        <v>Nợ HP</v>
      </c>
    </row>
    <row r="2112" spans="1:18" ht="24.75" customHeight="1">
      <c r="A2112" s="54">
        <f t="shared" si="328"/>
        <v>2110</v>
      </c>
      <c r="B2112" s="16" t="str">
        <f t="shared" si="331"/>
        <v>2078</v>
      </c>
      <c r="C2112" s="54">
        <f t="shared" si="329"/>
        <v>2078</v>
      </c>
      <c r="D2112" s="11"/>
      <c r="E2112" s="12"/>
      <c r="F2112" s="13"/>
      <c r="G2112" s="14"/>
      <c r="H2112" s="70"/>
      <c r="I2112" s="71"/>
      <c r="J2112" s="72"/>
      <c r="K2112" s="73" t="str">
        <f t="shared" si="332"/>
        <v/>
      </c>
      <c r="L2112" s="74">
        <f t="shared" si="324"/>
        <v>0</v>
      </c>
      <c r="M2112" s="79"/>
      <c r="N2112" s="59" t="str">
        <f t="shared" si="333"/>
        <v/>
      </c>
      <c r="O2112" s="190" t="str">
        <f t="shared" si="325"/>
        <v>Nợ HP</v>
      </c>
      <c r="P2112" s="62" t="str">
        <f t="shared" si="326"/>
        <v>Nợ HP</v>
      </c>
      <c r="Q2112" s="58">
        <f t="shared" si="330"/>
        <v>2110</v>
      </c>
      <c r="R2112" s="228" t="str">
        <f t="shared" si="327"/>
        <v>Nợ HP</v>
      </c>
    </row>
    <row r="2113" spans="1:18" ht="24.75" customHeight="1">
      <c r="A2113" s="54">
        <f t="shared" si="328"/>
        <v>2111</v>
      </c>
      <c r="B2113" s="16" t="str">
        <f t="shared" si="331"/>
        <v>2079</v>
      </c>
      <c r="C2113" s="54">
        <f t="shared" si="329"/>
        <v>2079</v>
      </c>
      <c r="D2113" s="11"/>
      <c r="E2113" s="12"/>
      <c r="F2113" s="13"/>
      <c r="G2113" s="14"/>
      <c r="H2113" s="70"/>
      <c r="I2113" s="71"/>
      <c r="J2113" s="72"/>
      <c r="K2113" s="73" t="str">
        <f t="shared" si="332"/>
        <v/>
      </c>
      <c r="L2113" s="74">
        <f t="shared" si="324"/>
        <v>0</v>
      </c>
      <c r="M2113" s="79"/>
      <c r="N2113" s="59" t="str">
        <f t="shared" si="333"/>
        <v/>
      </c>
      <c r="O2113" s="190" t="str">
        <f t="shared" si="325"/>
        <v>Nợ HP</v>
      </c>
      <c r="P2113" s="62" t="str">
        <f t="shared" si="326"/>
        <v>Nợ HP</v>
      </c>
      <c r="Q2113" s="58">
        <f t="shared" si="330"/>
        <v>2111</v>
      </c>
      <c r="R2113" s="228" t="str">
        <f t="shared" si="327"/>
        <v>Nợ HP</v>
      </c>
    </row>
    <row r="2114" spans="1:18" ht="24.75" customHeight="1">
      <c r="A2114" s="54">
        <f t="shared" si="328"/>
        <v>2112</v>
      </c>
      <c r="B2114" s="16" t="str">
        <f t="shared" si="331"/>
        <v>2080</v>
      </c>
      <c r="C2114" s="54">
        <f t="shared" si="329"/>
        <v>2080</v>
      </c>
      <c r="D2114" s="11"/>
      <c r="E2114" s="12"/>
      <c r="F2114" s="13"/>
      <c r="G2114" s="14"/>
      <c r="H2114" s="70"/>
      <c r="I2114" s="71"/>
      <c r="J2114" s="72"/>
      <c r="K2114" s="73" t="str">
        <f t="shared" si="332"/>
        <v/>
      </c>
      <c r="L2114" s="74">
        <f t="shared" si="324"/>
        <v>0</v>
      </c>
      <c r="M2114" s="79"/>
      <c r="N2114" s="59" t="str">
        <f t="shared" si="333"/>
        <v/>
      </c>
      <c r="O2114" s="190" t="str">
        <f t="shared" si="325"/>
        <v>Nợ HP</v>
      </c>
      <c r="P2114" s="62" t="str">
        <f t="shared" si="326"/>
        <v>Nợ HP</v>
      </c>
      <c r="Q2114" s="58">
        <f t="shared" si="330"/>
        <v>2112</v>
      </c>
      <c r="R2114" s="228" t="str">
        <f t="shared" si="327"/>
        <v>Nợ HP</v>
      </c>
    </row>
    <row r="2115" spans="1:18" ht="24.75" customHeight="1">
      <c r="A2115" s="54">
        <f t="shared" si="328"/>
        <v>2113</v>
      </c>
      <c r="B2115" s="16" t="str">
        <f t="shared" si="331"/>
        <v>2081</v>
      </c>
      <c r="C2115" s="54">
        <f t="shared" si="329"/>
        <v>2081</v>
      </c>
      <c r="D2115" s="11"/>
      <c r="E2115" s="12"/>
      <c r="F2115" s="13"/>
      <c r="G2115" s="14"/>
      <c r="H2115" s="70"/>
      <c r="I2115" s="71"/>
      <c r="J2115" s="72"/>
      <c r="K2115" s="73" t="str">
        <f t="shared" si="332"/>
        <v/>
      </c>
      <c r="L2115" s="74">
        <f t="shared" ref="L2115:L2178" si="334">COUNTIF($D$3:$D$1049,D2115)</f>
        <v>0</v>
      </c>
      <c r="M2115" s="79"/>
      <c r="N2115" s="59" t="str">
        <f t="shared" si="333"/>
        <v/>
      </c>
      <c r="O2115" s="190" t="str">
        <f t="shared" si="325"/>
        <v>Nợ HP</v>
      </c>
      <c r="P2115" s="62" t="str">
        <f t="shared" si="326"/>
        <v>Nợ HP</v>
      </c>
      <c r="Q2115" s="58">
        <f t="shared" si="330"/>
        <v>2113</v>
      </c>
      <c r="R2115" s="228" t="str">
        <f t="shared" si="327"/>
        <v>Nợ HP</v>
      </c>
    </row>
    <row r="2116" spans="1:18" ht="24.75" customHeight="1">
      <c r="A2116" s="54">
        <f t="shared" si="328"/>
        <v>2114</v>
      </c>
      <c r="B2116" s="16" t="str">
        <f t="shared" si="331"/>
        <v>2082</v>
      </c>
      <c r="C2116" s="54">
        <f t="shared" si="329"/>
        <v>2082</v>
      </c>
      <c r="D2116" s="11"/>
      <c r="E2116" s="12"/>
      <c r="F2116" s="13"/>
      <c r="G2116" s="14"/>
      <c r="H2116" s="70"/>
      <c r="I2116" s="71"/>
      <c r="J2116" s="72"/>
      <c r="K2116" s="73" t="str">
        <f t="shared" si="332"/>
        <v/>
      </c>
      <c r="L2116" s="74">
        <f t="shared" si="334"/>
        <v>0</v>
      </c>
      <c r="M2116" s="79"/>
      <c r="N2116" s="59" t="str">
        <f t="shared" si="333"/>
        <v/>
      </c>
      <c r="O2116" s="190" t="str">
        <f t="shared" ref="O2116:O2179" si="335">R2116</f>
        <v>Nợ HP</v>
      </c>
      <c r="P2116" s="62" t="str">
        <f t="shared" ref="P2116:P2179" si="336">IF(M2116&lt;&gt;0,M2116,O2116)</f>
        <v>Nợ HP</v>
      </c>
      <c r="Q2116" s="58">
        <f t="shared" si="330"/>
        <v>2114</v>
      </c>
      <c r="R2116" s="228" t="str">
        <f t="shared" ref="R2116:R2179" si="337">IF(OR(ISNA(S2116),S2116=""),"Nợ HP","")</f>
        <v>Nợ HP</v>
      </c>
    </row>
    <row r="2117" spans="1:18" ht="24.75" customHeight="1">
      <c r="A2117" s="54">
        <f t="shared" ref="A2117:A2180" si="338">A2116+1</f>
        <v>2115</v>
      </c>
      <c r="B2117" s="16" t="str">
        <f t="shared" si="331"/>
        <v>2083</v>
      </c>
      <c r="C2117" s="54">
        <f t="shared" ref="C2117:C2180" si="339">IF(H2117&lt;&gt;H2116,1,C2116+1)</f>
        <v>2083</v>
      </c>
      <c r="D2117" s="11"/>
      <c r="E2117" s="12"/>
      <c r="F2117" s="13"/>
      <c r="G2117" s="14"/>
      <c r="H2117" s="70"/>
      <c r="I2117" s="71"/>
      <c r="J2117" s="72"/>
      <c r="K2117" s="73" t="str">
        <f t="shared" si="332"/>
        <v/>
      </c>
      <c r="L2117" s="74">
        <f t="shared" si="334"/>
        <v>0</v>
      </c>
      <c r="M2117" s="79"/>
      <c r="N2117" s="59" t="str">
        <f t="shared" si="333"/>
        <v/>
      </c>
      <c r="O2117" s="190" t="str">
        <f t="shared" si="335"/>
        <v>Nợ HP</v>
      </c>
      <c r="P2117" s="62" t="str">
        <f t="shared" si="336"/>
        <v>Nợ HP</v>
      </c>
      <c r="Q2117" s="58">
        <f t="shared" ref="Q2117:Q2180" si="340">Q2116+1</f>
        <v>2115</v>
      </c>
      <c r="R2117" s="228" t="str">
        <f t="shared" si="337"/>
        <v>Nợ HP</v>
      </c>
    </row>
    <row r="2118" spans="1:18" ht="24.75" customHeight="1">
      <c r="A2118" s="54">
        <f t="shared" si="338"/>
        <v>2116</v>
      </c>
      <c r="B2118" s="16" t="str">
        <f t="shared" si="331"/>
        <v>2084</v>
      </c>
      <c r="C2118" s="54">
        <f t="shared" si="339"/>
        <v>2084</v>
      </c>
      <c r="D2118" s="11"/>
      <c r="E2118" s="12"/>
      <c r="F2118" s="13"/>
      <c r="G2118" s="14"/>
      <c r="H2118" s="70"/>
      <c r="I2118" s="71"/>
      <c r="J2118" s="72"/>
      <c r="K2118" s="73" t="str">
        <f t="shared" si="332"/>
        <v/>
      </c>
      <c r="L2118" s="74">
        <f t="shared" si="334"/>
        <v>0</v>
      </c>
      <c r="M2118" s="79"/>
      <c r="N2118" s="59" t="str">
        <f t="shared" si="333"/>
        <v/>
      </c>
      <c r="O2118" s="190" t="str">
        <f t="shared" si="335"/>
        <v>Nợ HP</v>
      </c>
      <c r="P2118" s="62" t="str">
        <f t="shared" si="336"/>
        <v>Nợ HP</v>
      </c>
      <c r="Q2118" s="58">
        <f t="shared" si="340"/>
        <v>2116</v>
      </c>
      <c r="R2118" s="228" t="str">
        <f t="shared" si="337"/>
        <v>Nợ HP</v>
      </c>
    </row>
    <row r="2119" spans="1:18" ht="24.75" customHeight="1">
      <c r="A2119" s="54">
        <f t="shared" si="338"/>
        <v>2117</v>
      </c>
      <c r="B2119" s="16" t="str">
        <f t="shared" si="331"/>
        <v>2085</v>
      </c>
      <c r="C2119" s="54">
        <f t="shared" si="339"/>
        <v>2085</v>
      </c>
      <c r="D2119" s="11"/>
      <c r="E2119" s="12"/>
      <c r="F2119" s="13"/>
      <c r="G2119" s="14"/>
      <c r="H2119" s="70"/>
      <c r="I2119" s="71"/>
      <c r="J2119" s="72"/>
      <c r="K2119" s="73" t="str">
        <f t="shared" si="332"/>
        <v/>
      </c>
      <c r="L2119" s="74">
        <f t="shared" si="334"/>
        <v>0</v>
      </c>
      <c r="M2119" s="79"/>
      <c r="N2119" s="59" t="str">
        <f t="shared" si="333"/>
        <v/>
      </c>
      <c r="O2119" s="190" t="str">
        <f t="shared" si="335"/>
        <v>Nợ HP</v>
      </c>
      <c r="P2119" s="62" t="str">
        <f t="shared" si="336"/>
        <v>Nợ HP</v>
      </c>
      <c r="Q2119" s="58">
        <f t="shared" si="340"/>
        <v>2117</v>
      </c>
      <c r="R2119" s="228" t="str">
        <f t="shared" si="337"/>
        <v>Nợ HP</v>
      </c>
    </row>
    <row r="2120" spans="1:18" ht="24.75" customHeight="1">
      <c r="A2120" s="54">
        <f t="shared" si="338"/>
        <v>2118</v>
      </c>
      <c r="B2120" s="16" t="str">
        <f t="shared" si="331"/>
        <v>2086</v>
      </c>
      <c r="C2120" s="54">
        <f t="shared" si="339"/>
        <v>2086</v>
      </c>
      <c r="D2120" s="11"/>
      <c r="E2120" s="12"/>
      <c r="F2120" s="13"/>
      <c r="G2120" s="14"/>
      <c r="H2120" s="70"/>
      <c r="I2120" s="71"/>
      <c r="J2120" s="72"/>
      <c r="K2120" s="73" t="str">
        <f t="shared" si="332"/>
        <v/>
      </c>
      <c r="L2120" s="74">
        <f t="shared" si="334"/>
        <v>0</v>
      </c>
      <c r="M2120" s="79"/>
      <c r="N2120" s="59" t="str">
        <f t="shared" si="333"/>
        <v/>
      </c>
      <c r="O2120" s="190" t="str">
        <f t="shared" si="335"/>
        <v>Nợ HP</v>
      </c>
      <c r="P2120" s="62" t="str">
        <f t="shared" si="336"/>
        <v>Nợ HP</v>
      </c>
      <c r="Q2120" s="58">
        <f t="shared" si="340"/>
        <v>2118</v>
      </c>
      <c r="R2120" s="228" t="str">
        <f t="shared" si="337"/>
        <v>Nợ HP</v>
      </c>
    </row>
    <row r="2121" spans="1:18" ht="24.75" customHeight="1">
      <c r="A2121" s="54">
        <f t="shared" si="338"/>
        <v>2119</v>
      </c>
      <c r="B2121" s="16" t="str">
        <f t="shared" si="331"/>
        <v>2087</v>
      </c>
      <c r="C2121" s="54">
        <f t="shared" si="339"/>
        <v>2087</v>
      </c>
      <c r="D2121" s="11"/>
      <c r="E2121" s="12"/>
      <c r="F2121" s="13"/>
      <c r="G2121" s="14"/>
      <c r="H2121" s="70"/>
      <c r="I2121" s="71"/>
      <c r="J2121" s="72"/>
      <c r="K2121" s="73" t="str">
        <f t="shared" si="332"/>
        <v/>
      </c>
      <c r="L2121" s="74">
        <f t="shared" si="334"/>
        <v>0</v>
      </c>
      <c r="M2121" s="79"/>
      <c r="N2121" s="59" t="str">
        <f t="shared" si="333"/>
        <v/>
      </c>
      <c r="O2121" s="190" t="str">
        <f t="shared" si="335"/>
        <v>Nợ HP</v>
      </c>
      <c r="P2121" s="62" t="str">
        <f t="shared" si="336"/>
        <v>Nợ HP</v>
      </c>
      <c r="Q2121" s="58">
        <f t="shared" si="340"/>
        <v>2119</v>
      </c>
      <c r="R2121" s="228" t="str">
        <f t="shared" si="337"/>
        <v>Nợ HP</v>
      </c>
    </row>
    <row r="2122" spans="1:18" ht="24.75" customHeight="1">
      <c r="A2122" s="54">
        <f t="shared" si="338"/>
        <v>2120</v>
      </c>
      <c r="B2122" s="16" t="str">
        <f t="shared" ref="B2122:B2185" si="341">J2122&amp;TEXT(C2122,"00")</f>
        <v>2088</v>
      </c>
      <c r="C2122" s="54">
        <f t="shared" si="339"/>
        <v>2088</v>
      </c>
      <c r="D2122" s="11"/>
      <c r="E2122" s="12"/>
      <c r="F2122" s="13"/>
      <c r="G2122" s="14"/>
      <c r="H2122" s="70"/>
      <c r="I2122" s="71"/>
      <c r="J2122" s="72"/>
      <c r="K2122" s="73" t="str">
        <f t="shared" si="332"/>
        <v/>
      </c>
      <c r="L2122" s="74">
        <f t="shared" si="334"/>
        <v>0</v>
      </c>
      <c r="M2122" s="79"/>
      <c r="N2122" s="59" t="str">
        <f t="shared" si="333"/>
        <v/>
      </c>
      <c r="O2122" s="190" t="str">
        <f t="shared" si="335"/>
        <v>Nợ HP</v>
      </c>
      <c r="P2122" s="62" t="str">
        <f t="shared" si="336"/>
        <v>Nợ HP</v>
      </c>
      <c r="Q2122" s="58">
        <f t="shared" si="340"/>
        <v>2120</v>
      </c>
      <c r="R2122" s="228" t="str">
        <f t="shared" si="337"/>
        <v>Nợ HP</v>
      </c>
    </row>
    <row r="2123" spans="1:18" ht="24.75" customHeight="1">
      <c r="A2123" s="54">
        <f t="shared" si="338"/>
        <v>2121</v>
      </c>
      <c r="B2123" s="16" t="str">
        <f t="shared" si="341"/>
        <v>2089</v>
      </c>
      <c r="C2123" s="54">
        <f t="shared" si="339"/>
        <v>2089</v>
      </c>
      <c r="D2123" s="11"/>
      <c r="E2123" s="12"/>
      <c r="F2123" s="13"/>
      <c r="G2123" s="14"/>
      <c r="H2123" s="70"/>
      <c r="I2123" s="71"/>
      <c r="J2123" s="72"/>
      <c r="K2123" s="73" t="str">
        <f t="shared" si="332"/>
        <v/>
      </c>
      <c r="L2123" s="74">
        <f t="shared" si="334"/>
        <v>0</v>
      </c>
      <c r="M2123" s="79"/>
      <c r="N2123" s="59" t="str">
        <f t="shared" si="333"/>
        <v/>
      </c>
      <c r="O2123" s="190" t="str">
        <f t="shared" si="335"/>
        <v>Nợ HP</v>
      </c>
      <c r="P2123" s="62" t="str">
        <f t="shared" si="336"/>
        <v>Nợ HP</v>
      </c>
      <c r="Q2123" s="58">
        <f t="shared" si="340"/>
        <v>2121</v>
      </c>
      <c r="R2123" s="228" t="str">
        <f t="shared" si="337"/>
        <v>Nợ HP</v>
      </c>
    </row>
    <row r="2124" spans="1:18" ht="24.75" customHeight="1">
      <c r="A2124" s="54">
        <f t="shared" si="338"/>
        <v>2122</v>
      </c>
      <c r="B2124" s="16" t="str">
        <f t="shared" si="341"/>
        <v>2090</v>
      </c>
      <c r="C2124" s="54">
        <f t="shared" si="339"/>
        <v>2090</v>
      </c>
      <c r="D2124" s="11"/>
      <c r="E2124" s="12"/>
      <c r="F2124" s="13"/>
      <c r="G2124" s="14"/>
      <c r="H2124" s="70"/>
      <c r="I2124" s="71"/>
      <c r="J2124" s="72"/>
      <c r="K2124" s="73" t="str">
        <f t="shared" si="332"/>
        <v/>
      </c>
      <c r="L2124" s="74">
        <f t="shared" si="334"/>
        <v>0</v>
      </c>
      <c r="M2124" s="79"/>
      <c r="N2124" s="59" t="str">
        <f t="shared" si="333"/>
        <v/>
      </c>
      <c r="O2124" s="190" t="str">
        <f t="shared" si="335"/>
        <v>Nợ HP</v>
      </c>
      <c r="P2124" s="62" t="str">
        <f t="shared" si="336"/>
        <v>Nợ HP</v>
      </c>
      <c r="Q2124" s="58">
        <f t="shared" si="340"/>
        <v>2122</v>
      </c>
      <c r="R2124" s="228" t="str">
        <f t="shared" si="337"/>
        <v>Nợ HP</v>
      </c>
    </row>
    <row r="2125" spans="1:18" ht="24.75" customHeight="1">
      <c r="A2125" s="54">
        <f t="shared" si="338"/>
        <v>2123</v>
      </c>
      <c r="B2125" s="16" t="str">
        <f t="shared" si="341"/>
        <v>2091</v>
      </c>
      <c r="C2125" s="54">
        <f t="shared" si="339"/>
        <v>2091</v>
      </c>
      <c r="D2125" s="11"/>
      <c r="E2125" s="12"/>
      <c r="F2125" s="13"/>
      <c r="G2125" s="14"/>
      <c r="H2125" s="70"/>
      <c r="I2125" s="71"/>
      <c r="J2125" s="72"/>
      <c r="K2125" s="73" t="str">
        <f t="shared" si="332"/>
        <v/>
      </c>
      <c r="L2125" s="74">
        <f t="shared" si="334"/>
        <v>0</v>
      </c>
      <c r="M2125" s="79"/>
      <c r="N2125" s="59" t="str">
        <f t="shared" si="333"/>
        <v/>
      </c>
      <c r="O2125" s="190" t="str">
        <f t="shared" si="335"/>
        <v>Nợ HP</v>
      </c>
      <c r="P2125" s="62" t="str">
        <f t="shared" si="336"/>
        <v>Nợ HP</v>
      </c>
      <c r="Q2125" s="58">
        <f t="shared" si="340"/>
        <v>2123</v>
      </c>
      <c r="R2125" s="228" t="str">
        <f t="shared" si="337"/>
        <v>Nợ HP</v>
      </c>
    </row>
    <row r="2126" spans="1:18" ht="24.75" customHeight="1">
      <c r="A2126" s="54">
        <f t="shared" si="338"/>
        <v>2124</v>
      </c>
      <c r="B2126" s="16" t="str">
        <f t="shared" si="341"/>
        <v>2092</v>
      </c>
      <c r="C2126" s="54">
        <f t="shared" si="339"/>
        <v>2092</v>
      </c>
      <c r="D2126" s="11"/>
      <c r="E2126" s="12"/>
      <c r="F2126" s="13"/>
      <c r="G2126" s="14"/>
      <c r="H2126" s="70"/>
      <c r="I2126" s="71"/>
      <c r="J2126" s="72"/>
      <c r="K2126" s="73" t="str">
        <f t="shared" si="332"/>
        <v/>
      </c>
      <c r="L2126" s="74">
        <f t="shared" si="334"/>
        <v>0</v>
      </c>
      <c r="M2126" s="79"/>
      <c r="N2126" s="59" t="str">
        <f t="shared" si="333"/>
        <v/>
      </c>
      <c r="O2126" s="190" t="str">
        <f t="shared" si="335"/>
        <v>Nợ HP</v>
      </c>
      <c r="P2126" s="62" t="str">
        <f t="shared" si="336"/>
        <v>Nợ HP</v>
      </c>
      <c r="Q2126" s="58">
        <f t="shared" si="340"/>
        <v>2124</v>
      </c>
      <c r="R2126" s="228" t="str">
        <f t="shared" si="337"/>
        <v>Nợ HP</v>
      </c>
    </row>
    <row r="2127" spans="1:18" ht="24.75" customHeight="1">
      <c r="A2127" s="54">
        <f t="shared" si="338"/>
        <v>2125</v>
      </c>
      <c r="B2127" s="16" t="str">
        <f t="shared" si="341"/>
        <v>2093</v>
      </c>
      <c r="C2127" s="54">
        <f t="shared" si="339"/>
        <v>2093</v>
      </c>
      <c r="D2127" s="11"/>
      <c r="E2127" s="12"/>
      <c r="F2127" s="13"/>
      <c r="G2127" s="14"/>
      <c r="H2127" s="70"/>
      <c r="I2127" s="71"/>
      <c r="J2127" s="72"/>
      <c r="K2127" s="73" t="str">
        <f t="shared" si="332"/>
        <v/>
      </c>
      <c r="L2127" s="74">
        <f t="shared" si="334"/>
        <v>0</v>
      </c>
      <c r="M2127" s="79"/>
      <c r="N2127" s="59" t="str">
        <f t="shared" si="333"/>
        <v/>
      </c>
      <c r="O2127" s="190" t="str">
        <f t="shared" si="335"/>
        <v>Nợ HP</v>
      </c>
      <c r="P2127" s="62" t="str">
        <f t="shared" si="336"/>
        <v>Nợ HP</v>
      </c>
      <c r="Q2127" s="58">
        <f t="shared" si="340"/>
        <v>2125</v>
      </c>
      <c r="R2127" s="228" t="str">
        <f t="shared" si="337"/>
        <v>Nợ HP</v>
      </c>
    </row>
    <row r="2128" spans="1:18" ht="24.75" customHeight="1">
      <c r="A2128" s="54">
        <f t="shared" si="338"/>
        <v>2126</v>
      </c>
      <c r="B2128" s="16" t="str">
        <f t="shared" si="341"/>
        <v>2094</v>
      </c>
      <c r="C2128" s="54">
        <f t="shared" si="339"/>
        <v>2094</v>
      </c>
      <c r="D2128" s="11"/>
      <c r="E2128" s="12"/>
      <c r="F2128" s="13"/>
      <c r="G2128" s="14"/>
      <c r="H2128" s="70"/>
      <c r="I2128" s="71"/>
      <c r="J2128" s="72"/>
      <c r="K2128" s="73" t="str">
        <f t="shared" si="332"/>
        <v/>
      </c>
      <c r="L2128" s="74">
        <f t="shared" si="334"/>
        <v>0</v>
      </c>
      <c r="M2128" s="79"/>
      <c r="N2128" s="59" t="str">
        <f t="shared" si="333"/>
        <v/>
      </c>
      <c r="O2128" s="190" t="str">
        <f t="shared" si="335"/>
        <v>Nợ HP</v>
      </c>
      <c r="P2128" s="62" t="str">
        <f t="shared" si="336"/>
        <v>Nợ HP</v>
      </c>
      <c r="Q2128" s="58">
        <f t="shared" si="340"/>
        <v>2126</v>
      </c>
      <c r="R2128" s="228" t="str">
        <f t="shared" si="337"/>
        <v>Nợ HP</v>
      </c>
    </row>
    <row r="2129" spans="1:18" ht="24.75" customHeight="1">
      <c r="A2129" s="54">
        <f t="shared" si="338"/>
        <v>2127</v>
      </c>
      <c r="B2129" s="16" t="str">
        <f t="shared" si="341"/>
        <v>2095</v>
      </c>
      <c r="C2129" s="54">
        <f t="shared" si="339"/>
        <v>2095</v>
      </c>
      <c r="D2129" s="11"/>
      <c r="E2129" s="12"/>
      <c r="F2129" s="13"/>
      <c r="G2129" s="14"/>
      <c r="H2129" s="70"/>
      <c r="I2129" s="71"/>
      <c r="J2129" s="72"/>
      <c r="K2129" s="73" t="str">
        <f t="shared" si="332"/>
        <v/>
      </c>
      <c r="L2129" s="74">
        <f t="shared" si="334"/>
        <v>0</v>
      </c>
      <c r="M2129" s="79"/>
      <c r="N2129" s="59" t="str">
        <f t="shared" si="333"/>
        <v/>
      </c>
      <c r="O2129" s="190" t="str">
        <f t="shared" si="335"/>
        <v>Nợ HP</v>
      </c>
      <c r="P2129" s="62" t="str">
        <f t="shared" si="336"/>
        <v>Nợ HP</v>
      </c>
      <c r="Q2129" s="58">
        <f t="shared" si="340"/>
        <v>2127</v>
      </c>
      <c r="R2129" s="228" t="str">
        <f t="shared" si="337"/>
        <v>Nợ HP</v>
      </c>
    </row>
    <row r="2130" spans="1:18" ht="24.75" customHeight="1">
      <c r="A2130" s="54">
        <f t="shared" si="338"/>
        <v>2128</v>
      </c>
      <c r="B2130" s="16" t="str">
        <f t="shared" si="341"/>
        <v>2096</v>
      </c>
      <c r="C2130" s="54">
        <f t="shared" si="339"/>
        <v>2096</v>
      </c>
      <c r="D2130" s="11"/>
      <c r="E2130" s="12"/>
      <c r="F2130" s="13"/>
      <c r="G2130" s="14"/>
      <c r="H2130" s="70"/>
      <c r="I2130" s="71"/>
      <c r="J2130" s="72"/>
      <c r="K2130" s="73" t="str">
        <f t="shared" si="332"/>
        <v/>
      </c>
      <c r="L2130" s="74">
        <f t="shared" si="334"/>
        <v>0</v>
      </c>
      <c r="M2130" s="79"/>
      <c r="N2130" s="59" t="str">
        <f t="shared" si="333"/>
        <v/>
      </c>
      <c r="O2130" s="190" t="str">
        <f t="shared" si="335"/>
        <v>Nợ HP</v>
      </c>
      <c r="P2130" s="62" t="str">
        <f t="shared" si="336"/>
        <v>Nợ HP</v>
      </c>
      <c r="Q2130" s="58">
        <f t="shared" si="340"/>
        <v>2128</v>
      </c>
      <c r="R2130" s="228" t="str">
        <f t="shared" si="337"/>
        <v>Nợ HP</v>
      </c>
    </row>
    <row r="2131" spans="1:18" ht="24.75" customHeight="1">
      <c r="A2131" s="54">
        <f t="shared" si="338"/>
        <v>2129</v>
      </c>
      <c r="B2131" s="16" t="str">
        <f t="shared" si="341"/>
        <v>2097</v>
      </c>
      <c r="C2131" s="54">
        <f t="shared" si="339"/>
        <v>2097</v>
      </c>
      <c r="D2131" s="11"/>
      <c r="E2131" s="12"/>
      <c r="F2131" s="13"/>
      <c r="G2131" s="14"/>
      <c r="H2131" s="70"/>
      <c r="I2131" s="71"/>
      <c r="J2131" s="72"/>
      <c r="K2131" s="73" t="str">
        <f t="shared" si="332"/>
        <v/>
      </c>
      <c r="L2131" s="74">
        <f t="shared" si="334"/>
        <v>0</v>
      </c>
      <c r="M2131" s="79"/>
      <c r="N2131" s="59" t="str">
        <f t="shared" si="333"/>
        <v/>
      </c>
      <c r="O2131" s="190" t="str">
        <f t="shared" si="335"/>
        <v>Nợ HP</v>
      </c>
      <c r="P2131" s="62" t="str">
        <f t="shared" si="336"/>
        <v>Nợ HP</v>
      </c>
      <c r="Q2131" s="58">
        <f t="shared" si="340"/>
        <v>2129</v>
      </c>
      <c r="R2131" s="228" t="str">
        <f t="shared" si="337"/>
        <v>Nợ HP</v>
      </c>
    </row>
    <row r="2132" spans="1:18" ht="24.75" customHeight="1">
      <c r="A2132" s="54">
        <f t="shared" si="338"/>
        <v>2130</v>
      </c>
      <c r="B2132" s="16" t="str">
        <f t="shared" si="341"/>
        <v>2098</v>
      </c>
      <c r="C2132" s="54">
        <f t="shared" si="339"/>
        <v>2098</v>
      </c>
      <c r="D2132" s="11"/>
      <c r="E2132" s="12"/>
      <c r="F2132" s="13"/>
      <c r="G2132" s="14"/>
      <c r="H2132" s="70"/>
      <c r="I2132" s="71"/>
      <c r="J2132" s="72"/>
      <c r="K2132" s="73" t="str">
        <f t="shared" si="332"/>
        <v/>
      </c>
      <c r="L2132" s="74">
        <f t="shared" si="334"/>
        <v>0</v>
      </c>
      <c r="M2132" s="79"/>
      <c r="N2132" s="59" t="str">
        <f t="shared" si="333"/>
        <v/>
      </c>
      <c r="O2132" s="190" t="str">
        <f t="shared" si="335"/>
        <v>Nợ HP</v>
      </c>
      <c r="P2132" s="62" t="str">
        <f t="shared" si="336"/>
        <v>Nợ HP</v>
      </c>
      <c r="Q2132" s="58">
        <f t="shared" si="340"/>
        <v>2130</v>
      </c>
      <c r="R2132" s="228" t="str">
        <f t="shared" si="337"/>
        <v>Nợ HP</v>
      </c>
    </row>
    <row r="2133" spans="1:18" ht="24.75" customHeight="1">
      <c r="A2133" s="54">
        <f t="shared" si="338"/>
        <v>2131</v>
      </c>
      <c r="B2133" s="16" t="str">
        <f t="shared" si="341"/>
        <v>2099</v>
      </c>
      <c r="C2133" s="54">
        <f t="shared" si="339"/>
        <v>2099</v>
      </c>
      <c r="D2133" s="11"/>
      <c r="E2133" s="12"/>
      <c r="F2133" s="13"/>
      <c r="G2133" s="14"/>
      <c r="H2133" s="70"/>
      <c r="I2133" s="71"/>
      <c r="J2133" s="72"/>
      <c r="K2133" s="73" t="str">
        <f t="shared" si="332"/>
        <v/>
      </c>
      <c r="L2133" s="74">
        <f t="shared" si="334"/>
        <v>0</v>
      </c>
      <c r="M2133" s="79"/>
      <c r="N2133" s="59" t="str">
        <f t="shared" si="333"/>
        <v/>
      </c>
      <c r="O2133" s="190" t="str">
        <f t="shared" si="335"/>
        <v>Nợ HP</v>
      </c>
      <c r="P2133" s="62" t="str">
        <f t="shared" si="336"/>
        <v>Nợ HP</v>
      </c>
      <c r="Q2133" s="58">
        <f t="shared" si="340"/>
        <v>2131</v>
      </c>
      <c r="R2133" s="228" t="str">
        <f t="shared" si="337"/>
        <v>Nợ HP</v>
      </c>
    </row>
    <row r="2134" spans="1:18" ht="24.75" customHeight="1">
      <c r="A2134" s="54">
        <f t="shared" si="338"/>
        <v>2132</v>
      </c>
      <c r="B2134" s="16" t="str">
        <f t="shared" si="341"/>
        <v>2100</v>
      </c>
      <c r="C2134" s="54">
        <f t="shared" si="339"/>
        <v>2100</v>
      </c>
      <c r="D2134" s="11"/>
      <c r="E2134" s="12"/>
      <c r="F2134" s="13"/>
      <c r="G2134" s="14"/>
      <c r="H2134" s="70"/>
      <c r="I2134" s="71"/>
      <c r="J2134" s="72"/>
      <c r="K2134" s="73" t="str">
        <f t="shared" si="332"/>
        <v/>
      </c>
      <c r="L2134" s="74">
        <f t="shared" si="334"/>
        <v>0</v>
      </c>
      <c r="M2134" s="79"/>
      <c r="N2134" s="59" t="str">
        <f t="shared" si="333"/>
        <v/>
      </c>
      <c r="O2134" s="190" t="str">
        <f t="shared" si="335"/>
        <v>Nợ HP</v>
      </c>
      <c r="P2134" s="62" t="str">
        <f t="shared" si="336"/>
        <v>Nợ HP</v>
      </c>
      <c r="Q2134" s="58">
        <f t="shared" si="340"/>
        <v>2132</v>
      </c>
      <c r="R2134" s="228" t="str">
        <f t="shared" si="337"/>
        <v>Nợ HP</v>
      </c>
    </row>
    <row r="2135" spans="1:18" ht="24.75" customHeight="1">
      <c r="A2135" s="54">
        <f t="shared" si="338"/>
        <v>2133</v>
      </c>
      <c r="B2135" s="16" t="str">
        <f t="shared" si="341"/>
        <v>2101</v>
      </c>
      <c r="C2135" s="54">
        <f t="shared" si="339"/>
        <v>2101</v>
      </c>
      <c r="D2135" s="11"/>
      <c r="E2135" s="12"/>
      <c r="F2135" s="13"/>
      <c r="G2135" s="14"/>
      <c r="H2135" s="70"/>
      <c r="I2135" s="71"/>
      <c r="J2135" s="72"/>
      <c r="K2135" s="73" t="str">
        <f t="shared" si="332"/>
        <v/>
      </c>
      <c r="L2135" s="74">
        <f t="shared" si="334"/>
        <v>0</v>
      </c>
      <c r="M2135" s="79"/>
      <c r="N2135" s="59" t="str">
        <f t="shared" si="333"/>
        <v/>
      </c>
      <c r="O2135" s="190" t="str">
        <f t="shared" si="335"/>
        <v>Nợ HP</v>
      </c>
      <c r="P2135" s="62" t="str">
        <f t="shared" si="336"/>
        <v>Nợ HP</v>
      </c>
      <c r="Q2135" s="58">
        <f t="shared" si="340"/>
        <v>2133</v>
      </c>
      <c r="R2135" s="228" t="str">
        <f t="shared" si="337"/>
        <v>Nợ HP</v>
      </c>
    </row>
    <row r="2136" spans="1:18" ht="24.75" customHeight="1">
      <c r="A2136" s="54">
        <f t="shared" si="338"/>
        <v>2134</v>
      </c>
      <c r="B2136" s="16" t="str">
        <f t="shared" si="341"/>
        <v>2102</v>
      </c>
      <c r="C2136" s="54">
        <f t="shared" si="339"/>
        <v>2102</v>
      </c>
      <c r="D2136" s="11"/>
      <c r="E2136" s="12"/>
      <c r="F2136" s="13"/>
      <c r="G2136" s="14"/>
      <c r="H2136" s="70"/>
      <c r="I2136" s="71"/>
      <c r="J2136" s="72"/>
      <c r="K2136" s="73" t="str">
        <f t="shared" si="332"/>
        <v/>
      </c>
      <c r="L2136" s="74">
        <f t="shared" si="334"/>
        <v>0</v>
      </c>
      <c r="M2136" s="79"/>
      <c r="N2136" s="59" t="str">
        <f t="shared" si="333"/>
        <v/>
      </c>
      <c r="O2136" s="190" t="str">
        <f t="shared" si="335"/>
        <v>Nợ HP</v>
      </c>
      <c r="P2136" s="62" t="str">
        <f t="shared" si="336"/>
        <v>Nợ HP</v>
      </c>
      <c r="Q2136" s="58">
        <f t="shared" si="340"/>
        <v>2134</v>
      </c>
      <c r="R2136" s="228" t="str">
        <f t="shared" si="337"/>
        <v>Nợ HP</v>
      </c>
    </row>
    <row r="2137" spans="1:18" ht="24.75" customHeight="1">
      <c r="A2137" s="54">
        <f t="shared" si="338"/>
        <v>2135</v>
      </c>
      <c r="B2137" s="16" t="str">
        <f t="shared" si="341"/>
        <v>2103</v>
      </c>
      <c r="C2137" s="54">
        <f t="shared" si="339"/>
        <v>2103</v>
      </c>
      <c r="D2137" s="11"/>
      <c r="E2137" s="12"/>
      <c r="F2137" s="13"/>
      <c r="G2137" s="14"/>
      <c r="H2137" s="70"/>
      <c r="I2137" s="71"/>
      <c r="J2137" s="72"/>
      <c r="K2137" s="73" t="str">
        <f t="shared" ref="K2137:K2200" si="342">I2137&amp;J2137</f>
        <v/>
      </c>
      <c r="L2137" s="74">
        <f t="shared" si="334"/>
        <v>0</v>
      </c>
      <c r="M2137" s="79"/>
      <c r="N2137" s="59" t="str">
        <f t="shared" ref="N2137:N2200" si="343">IF(M2137&lt;&gt;0,"Học Ghép","")</f>
        <v/>
      </c>
      <c r="O2137" s="190" t="str">
        <f t="shared" si="335"/>
        <v>Nợ HP</v>
      </c>
      <c r="P2137" s="62" t="str">
        <f t="shared" si="336"/>
        <v>Nợ HP</v>
      </c>
      <c r="Q2137" s="58">
        <f t="shared" si="340"/>
        <v>2135</v>
      </c>
      <c r="R2137" s="228" t="str">
        <f t="shared" si="337"/>
        <v>Nợ HP</v>
      </c>
    </row>
    <row r="2138" spans="1:18" ht="24.75" customHeight="1">
      <c r="A2138" s="54">
        <f t="shared" si="338"/>
        <v>2136</v>
      </c>
      <c r="B2138" s="16" t="str">
        <f t="shared" si="341"/>
        <v>2104</v>
      </c>
      <c r="C2138" s="54">
        <f t="shared" si="339"/>
        <v>2104</v>
      </c>
      <c r="D2138" s="11"/>
      <c r="E2138" s="12"/>
      <c r="F2138" s="13"/>
      <c r="G2138" s="14"/>
      <c r="H2138" s="70"/>
      <c r="I2138" s="71"/>
      <c r="J2138" s="72"/>
      <c r="K2138" s="73" t="str">
        <f t="shared" si="342"/>
        <v/>
      </c>
      <c r="L2138" s="74">
        <f t="shared" si="334"/>
        <v>0</v>
      </c>
      <c r="M2138" s="79"/>
      <c r="N2138" s="59" t="str">
        <f t="shared" si="343"/>
        <v/>
      </c>
      <c r="O2138" s="190" t="str">
        <f t="shared" si="335"/>
        <v>Nợ HP</v>
      </c>
      <c r="P2138" s="62" t="str">
        <f t="shared" si="336"/>
        <v>Nợ HP</v>
      </c>
      <c r="Q2138" s="58">
        <f t="shared" si="340"/>
        <v>2136</v>
      </c>
      <c r="R2138" s="228" t="str">
        <f t="shared" si="337"/>
        <v>Nợ HP</v>
      </c>
    </row>
    <row r="2139" spans="1:18" ht="24.75" customHeight="1">
      <c r="A2139" s="54">
        <f t="shared" si="338"/>
        <v>2137</v>
      </c>
      <c r="B2139" s="16" t="str">
        <f t="shared" si="341"/>
        <v>2105</v>
      </c>
      <c r="C2139" s="54">
        <f t="shared" si="339"/>
        <v>2105</v>
      </c>
      <c r="D2139" s="11"/>
      <c r="E2139" s="12"/>
      <c r="F2139" s="13"/>
      <c r="G2139" s="14"/>
      <c r="H2139" s="70"/>
      <c r="I2139" s="71"/>
      <c r="J2139" s="72"/>
      <c r="K2139" s="73" t="str">
        <f t="shared" si="342"/>
        <v/>
      </c>
      <c r="L2139" s="74">
        <f t="shared" si="334"/>
        <v>0</v>
      </c>
      <c r="M2139" s="79"/>
      <c r="N2139" s="59" t="str">
        <f t="shared" si="343"/>
        <v/>
      </c>
      <c r="O2139" s="190" t="str">
        <f t="shared" si="335"/>
        <v>Nợ HP</v>
      </c>
      <c r="P2139" s="62" t="str">
        <f t="shared" si="336"/>
        <v>Nợ HP</v>
      </c>
      <c r="Q2139" s="58">
        <f t="shared" si="340"/>
        <v>2137</v>
      </c>
      <c r="R2139" s="228" t="str">
        <f t="shared" si="337"/>
        <v>Nợ HP</v>
      </c>
    </row>
    <row r="2140" spans="1:18" ht="24.75" customHeight="1">
      <c r="A2140" s="54">
        <f t="shared" si="338"/>
        <v>2138</v>
      </c>
      <c r="B2140" s="16" t="str">
        <f t="shared" si="341"/>
        <v>2106</v>
      </c>
      <c r="C2140" s="54">
        <f t="shared" si="339"/>
        <v>2106</v>
      </c>
      <c r="D2140" s="11"/>
      <c r="E2140" s="12"/>
      <c r="F2140" s="13"/>
      <c r="G2140" s="14"/>
      <c r="H2140" s="70"/>
      <c r="I2140" s="71"/>
      <c r="J2140" s="72"/>
      <c r="K2140" s="73" t="str">
        <f t="shared" si="342"/>
        <v/>
      </c>
      <c r="L2140" s="74">
        <f t="shared" si="334"/>
        <v>0</v>
      </c>
      <c r="M2140" s="79"/>
      <c r="N2140" s="59" t="str">
        <f t="shared" si="343"/>
        <v/>
      </c>
      <c r="O2140" s="190" t="str">
        <f t="shared" si="335"/>
        <v>Nợ HP</v>
      </c>
      <c r="P2140" s="62" t="str">
        <f t="shared" si="336"/>
        <v>Nợ HP</v>
      </c>
      <c r="Q2140" s="58">
        <f t="shared" si="340"/>
        <v>2138</v>
      </c>
      <c r="R2140" s="228" t="str">
        <f t="shared" si="337"/>
        <v>Nợ HP</v>
      </c>
    </row>
    <row r="2141" spans="1:18" ht="24.75" customHeight="1">
      <c r="A2141" s="54">
        <f t="shared" si="338"/>
        <v>2139</v>
      </c>
      <c r="B2141" s="16" t="str">
        <f t="shared" si="341"/>
        <v>2107</v>
      </c>
      <c r="C2141" s="54">
        <f t="shared" si="339"/>
        <v>2107</v>
      </c>
      <c r="D2141" s="11"/>
      <c r="E2141" s="12"/>
      <c r="F2141" s="13"/>
      <c r="G2141" s="14"/>
      <c r="H2141" s="70"/>
      <c r="I2141" s="71"/>
      <c r="J2141" s="72"/>
      <c r="K2141" s="73" t="str">
        <f t="shared" si="342"/>
        <v/>
      </c>
      <c r="L2141" s="74">
        <f t="shared" si="334"/>
        <v>0</v>
      </c>
      <c r="M2141" s="79"/>
      <c r="N2141" s="59" t="str">
        <f t="shared" si="343"/>
        <v/>
      </c>
      <c r="O2141" s="190" t="str">
        <f t="shared" si="335"/>
        <v>Nợ HP</v>
      </c>
      <c r="P2141" s="62" t="str">
        <f t="shared" si="336"/>
        <v>Nợ HP</v>
      </c>
      <c r="Q2141" s="58">
        <f t="shared" si="340"/>
        <v>2139</v>
      </c>
      <c r="R2141" s="228" t="str">
        <f t="shared" si="337"/>
        <v>Nợ HP</v>
      </c>
    </row>
    <row r="2142" spans="1:18" ht="24.75" customHeight="1">
      <c r="A2142" s="54">
        <f t="shared" si="338"/>
        <v>2140</v>
      </c>
      <c r="B2142" s="16" t="str">
        <f t="shared" si="341"/>
        <v>2108</v>
      </c>
      <c r="C2142" s="54">
        <f t="shared" si="339"/>
        <v>2108</v>
      </c>
      <c r="D2142" s="11"/>
      <c r="E2142" s="12"/>
      <c r="F2142" s="13"/>
      <c r="G2142" s="14"/>
      <c r="H2142" s="70"/>
      <c r="I2142" s="71"/>
      <c r="J2142" s="72"/>
      <c r="K2142" s="73" t="str">
        <f t="shared" si="342"/>
        <v/>
      </c>
      <c r="L2142" s="74">
        <f t="shared" si="334"/>
        <v>0</v>
      </c>
      <c r="M2142" s="79"/>
      <c r="N2142" s="59" t="str">
        <f t="shared" si="343"/>
        <v/>
      </c>
      <c r="O2142" s="190" t="str">
        <f t="shared" si="335"/>
        <v>Nợ HP</v>
      </c>
      <c r="P2142" s="62" t="str">
        <f t="shared" si="336"/>
        <v>Nợ HP</v>
      </c>
      <c r="Q2142" s="58">
        <f t="shared" si="340"/>
        <v>2140</v>
      </c>
      <c r="R2142" s="228" t="str">
        <f t="shared" si="337"/>
        <v>Nợ HP</v>
      </c>
    </row>
    <row r="2143" spans="1:18" ht="24.75" customHeight="1">
      <c r="A2143" s="54">
        <f t="shared" si="338"/>
        <v>2141</v>
      </c>
      <c r="B2143" s="16" t="str">
        <f t="shared" si="341"/>
        <v>2109</v>
      </c>
      <c r="C2143" s="54">
        <f t="shared" si="339"/>
        <v>2109</v>
      </c>
      <c r="D2143" s="11"/>
      <c r="E2143" s="12"/>
      <c r="F2143" s="13"/>
      <c r="G2143" s="14"/>
      <c r="H2143" s="70"/>
      <c r="I2143" s="71"/>
      <c r="J2143" s="72"/>
      <c r="K2143" s="73" t="str">
        <f t="shared" si="342"/>
        <v/>
      </c>
      <c r="L2143" s="74">
        <f t="shared" si="334"/>
        <v>0</v>
      </c>
      <c r="M2143" s="79"/>
      <c r="N2143" s="59" t="str">
        <f t="shared" si="343"/>
        <v/>
      </c>
      <c r="O2143" s="190" t="str">
        <f t="shared" si="335"/>
        <v>Nợ HP</v>
      </c>
      <c r="P2143" s="62" t="str">
        <f t="shared" si="336"/>
        <v>Nợ HP</v>
      </c>
      <c r="Q2143" s="58">
        <f t="shared" si="340"/>
        <v>2141</v>
      </c>
      <c r="R2143" s="228" t="str">
        <f t="shared" si="337"/>
        <v>Nợ HP</v>
      </c>
    </row>
    <row r="2144" spans="1:18" ht="24.75" customHeight="1">
      <c r="A2144" s="54">
        <f t="shared" si="338"/>
        <v>2142</v>
      </c>
      <c r="B2144" s="16" t="str">
        <f t="shared" si="341"/>
        <v>2110</v>
      </c>
      <c r="C2144" s="54">
        <f t="shared" si="339"/>
        <v>2110</v>
      </c>
      <c r="D2144" s="11"/>
      <c r="E2144" s="12"/>
      <c r="F2144" s="13"/>
      <c r="G2144" s="14"/>
      <c r="H2144" s="70"/>
      <c r="I2144" s="71"/>
      <c r="J2144" s="72"/>
      <c r="K2144" s="73" t="str">
        <f t="shared" si="342"/>
        <v/>
      </c>
      <c r="L2144" s="74">
        <f t="shared" si="334"/>
        <v>0</v>
      </c>
      <c r="M2144" s="79"/>
      <c r="N2144" s="59" t="str">
        <f t="shared" si="343"/>
        <v/>
      </c>
      <c r="O2144" s="190" t="str">
        <f t="shared" si="335"/>
        <v>Nợ HP</v>
      </c>
      <c r="P2144" s="62" t="str">
        <f t="shared" si="336"/>
        <v>Nợ HP</v>
      </c>
      <c r="Q2144" s="58">
        <f t="shared" si="340"/>
        <v>2142</v>
      </c>
      <c r="R2144" s="228" t="str">
        <f t="shared" si="337"/>
        <v>Nợ HP</v>
      </c>
    </row>
    <row r="2145" spans="1:18" ht="24.75" customHeight="1">
      <c r="A2145" s="54">
        <f t="shared" si="338"/>
        <v>2143</v>
      </c>
      <c r="B2145" s="16" t="str">
        <f t="shared" si="341"/>
        <v>2111</v>
      </c>
      <c r="C2145" s="54">
        <f t="shared" si="339"/>
        <v>2111</v>
      </c>
      <c r="D2145" s="11"/>
      <c r="E2145" s="12"/>
      <c r="F2145" s="13"/>
      <c r="G2145" s="14"/>
      <c r="H2145" s="70"/>
      <c r="I2145" s="71"/>
      <c r="J2145" s="72"/>
      <c r="K2145" s="73" t="str">
        <f t="shared" si="342"/>
        <v/>
      </c>
      <c r="L2145" s="74">
        <f t="shared" si="334"/>
        <v>0</v>
      </c>
      <c r="M2145" s="79"/>
      <c r="N2145" s="59" t="str">
        <f t="shared" si="343"/>
        <v/>
      </c>
      <c r="O2145" s="190" t="str">
        <f t="shared" si="335"/>
        <v>Nợ HP</v>
      </c>
      <c r="P2145" s="62" t="str">
        <f t="shared" si="336"/>
        <v>Nợ HP</v>
      </c>
      <c r="Q2145" s="58">
        <f t="shared" si="340"/>
        <v>2143</v>
      </c>
      <c r="R2145" s="228" t="str">
        <f t="shared" si="337"/>
        <v>Nợ HP</v>
      </c>
    </row>
    <row r="2146" spans="1:18" ht="24.75" customHeight="1">
      <c r="A2146" s="54">
        <f t="shared" si="338"/>
        <v>2144</v>
      </c>
      <c r="B2146" s="16" t="str">
        <f t="shared" si="341"/>
        <v>2112</v>
      </c>
      <c r="C2146" s="54">
        <f t="shared" si="339"/>
        <v>2112</v>
      </c>
      <c r="D2146" s="11"/>
      <c r="E2146" s="12"/>
      <c r="F2146" s="13"/>
      <c r="G2146" s="14"/>
      <c r="H2146" s="70"/>
      <c r="I2146" s="71"/>
      <c r="J2146" s="72"/>
      <c r="K2146" s="73" t="str">
        <f t="shared" si="342"/>
        <v/>
      </c>
      <c r="L2146" s="74">
        <f t="shared" si="334"/>
        <v>0</v>
      </c>
      <c r="M2146" s="79"/>
      <c r="N2146" s="59" t="str">
        <f t="shared" si="343"/>
        <v/>
      </c>
      <c r="O2146" s="190" t="str">
        <f t="shared" si="335"/>
        <v>Nợ HP</v>
      </c>
      <c r="P2146" s="62" t="str">
        <f t="shared" si="336"/>
        <v>Nợ HP</v>
      </c>
      <c r="Q2146" s="58">
        <f t="shared" si="340"/>
        <v>2144</v>
      </c>
      <c r="R2146" s="228" t="str">
        <f t="shared" si="337"/>
        <v>Nợ HP</v>
      </c>
    </row>
    <row r="2147" spans="1:18" ht="24.75" customHeight="1">
      <c r="A2147" s="54">
        <f t="shared" si="338"/>
        <v>2145</v>
      </c>
      <c r="B2147" s="16" t="str">
        <f t="shared" si="341"/>
        <v>2113</v>
      </c>
      <c r="C2147" s="54">
        <f t="shared" si="339"/>
        <v>2113</v>
      </c>
      <c r="D2147" s="11"/>
      <c r="E2147" s="12"/>
      <c r="F2147" s="13"/>
      <c r="G2147" s="14"/>
      <c r="H2147" s="70"/>
      <c r="I2147" s="71"/>
      <c r="J2147" s="72"/>
      <c r="K2147" s="73" t="str">
        <f t="shared" si="342"/>
        <v/>
      </c>
      <c r="L2147" s="74">
        <f t="shared" si="334"/>
        <v>0</v>
      </c>
      <c r="M2147" s="79"/>
      <c r="N2147" s="59" t="str">
        <f t="shared" si="343"/>
        <v/>
      </c>
      <c r="O2147" s="190" t="str">
        <f t="shared" si="335"/>
        <v>Nợ HP</v>
      </c>
      <c r="P2147" s="62" t="str">
        <f t="shared" si="336"/>
        <v>Nợ HP</v>
      </c>
      <c r="Q2147" s="58">
        <f t="shared" si="340"/>
        <v>2145</v>
      </c>
      <c r="R2147" s="228" t="str">
        <f t="shared" si="337"/>
        <v>Nợ HP</v>
      </c>
    </row>
    <row r="2148" spans="1:18" ht="24.75" customHeight="1">
      <c r="A2148" s="54">
        <f t="shared" si="338"/>
        <v>2146</v>
      </c>
      <c r="B2148" s="16" t="str">
        <f t="shared" si="341"/>
        <v>2114</v>
      </c>
      <c r="C2148" s="54">
        <f t="shared" si="339"/>
        <v>2114</v>
      </c>
      <c r="D2148" s="11"/>
      <c r="E2148" s="12"/>
      <c r="F2148" s="13"/>
      <c r="G2148" s="14"/>
      <c r="H2148" s="70"/>
      <c r="I2148" s="71"/>
      <c r="J2148" s="72"/>
      <c r="K2148" s="73" t="str">
        <f t="shared" si="342"/>
        <v/>
      </c>
      <c r="L2148" s="74">
        <f t="shared" si="334"/>
        <v>0</v>
      </c>
      <c r="M2148" s="79"/>
      <c r="N2148" s="59" t="str">
        <f t="shared" si="343"/>
        <v/>
      </c>
      <c r="O2148" s="190" t="str">
        <f t="shared" si="335"/>
        <v>Nợ HP</v>
      </c>
      <c r="P2148" s="62" t="str">
        <f t="shared" si="336"/>
        <v>Nợ HP</v>
      </c>
      <c r="Q2148" s="58">
        <f t="shared" si="340"/>
        <v>2146</v>
      </c>
      <c r="R2148" s="228" t="str">
        <f t="shared" si="337"/>
        <v>Nợ HP</v>
      </c>
    </row>
    <row r="2149" spans="1:18" ht="24.75" customHeight="1">
      <c r="A2149" s="54">
        <f t="shared" si="338"/>
        <v>2147</v>
      </c>
      <c r="B2149" s="16" t="str">
        <f t="shared" si="341"/>
        <v>2115</v>
      </c>
      <c r="C2149" s="54">
        <f t="shared" si="339"/>
        <v>2115</v>
      </c>
      <c r="D2149" s="11"/>
      <c r="E2149" s="12"/>
      <c r="F2149" s="13"/>
      <c r="G2149" s="14"/>
      <c r="H2149" s="70"/>
      <c r="I2149" s="71"/>
      <c r="J2149" s="72"/>
      <c r="K2149" s="73" t="str">
        <f t="shared" si="342"/>
        <v/>
      </c>
      <c r="L2149" s="74">
        <f t="shared" si="334"/>
        <v>0</v>
      </c>
      <c r="M2149" s="79"/>
      <c r="N2149" s="59" t="str">
        <f t="shared" si="343"/>
        <v/>
      </c>
      <c r="O2149" s="190" t="str">
        <f t="shared" si="335"/>
        <v>Nợ HP</v>
      </c>
      <c r="P2149" s="62" t="str">
        <f t="shared" si="336"/>
        <v>Nợ HP</v>
      </c>
      <c r="Q2149" s="58">
        <f t="shared" si="340"/>
        <v>2147</v>
      </c>
      <c r="R2149" s="228" t="str">
        <f t="shared" si="337"/>
        <v>Nợ HP</v>
      </c>
    </row>
    <row r="2150" spans="1:18" ht="24.75" customHeight="1">
      <c r="A2150" s="54">
        <f t="shared" si="338"/>
        <v>2148</v>
      </c>
      <c r="B2150" s="16" t="str">
        <f t="shared" si="341"/>
        <v>2116</v>
      </c>
      <c r="C2150" s="54">
        <f t="shared" si="339"/>
        <v>2116</v>
      </c>
      <c r="D2150" s="11"/>
      <c r="E2150" s="12"/>
      <c r="F2150" s="13"/>
      <c r="G2150" s="14"/>
      <c r="H2150" s="70"/>
      <c r="I2150" s="71"/>
      <c r="J2150" s="72"/>
      <c r="K2150" s="73" t="str">
        <f t="shared" si="342"/>
        <v/>
      </c>
      <c r="L2150" s="74">
        <f t="shared" si="334"/>
        <v>0</v>
      </c>
      <c r="M2150" s="79"/>
      <c r="N2150" s="59" t="str">
        <f t="shared" si="343"/>
        <v/>
      </c>
      <c r="O2150" s="190" t="str">
        <f t="shared" si="335"/>
        <v>Nợ HP</v>
      </c>
      <c r="P2150" s="62" t="str">
        <f t="shared" si="336"/>
        <v>Nợ HP</v>
      </c>
      <c r="Q2150" s="58">
        <f t="shared" si="340"/>
        <v>2148</v>
      </c>
      <c r="R2150" s="228" t="str">
        <f t="shared" si="337"/>
        <v>Nợ HP</v>
      </c>
    </row>
    <row r="2151" spans="1:18" ht="24.75" customHeight="1">
      <c r="A2151" s="54">
        <f t="shared" si="338"/>
        <v>2149</v>
      </c>
      <c r="B2151" s="16" t="str">
        <f t="shared" si="341"/>
        <v>2117</v>
      </c>
      <c r="C2151" s="54">
        <f t="shared" si="339"/>
        <v>2117</v>
      </c>
      <c r="D2151" s="11"/>
      <c r="E2151" s="12"/>
      <c r="F2151" s="13"/>
      <c r="G2151" s="14"/>
      <c r="H2151" s="70"/>
      <c r="I2151" s="71"/>
      <c r="J2151" s="72"/>
      <c r="K2151" s="73" t="str">
        <f t="shared" si="342"/>
        <v/>
      </c>
      <c r="L2151" s="74">
        <f t="shared" si="334"/>
        <v>0</v>
      </c>
      <c r="M2151" s="79"/>
      <c r="N2151" s="59" t="str">
        <f t="shared" si="343"/>
        <v/>
      </c>
      <c r="O2151" s="190" t="str">
        <f t="shared" si="335"/>
        <v>Nợ HP</v>
      </c>
      <c r="P2151" s="62" t="str">
        <f t="shared" si="336"/>
        <v>Nợ HP</v>
      </c>
      <c r="Q2151" s="58">
        <f t="shared" si="340"/>
        <v>2149</v>
      </c>
      <c r="R2151" s="228" t="str">
        <f t="shared" si="337"/>
        <v>Nợ HP</v>
      </c>
    </row>
    <row r="2152" spans="1:18" ht="24.75" customHeight="1">
      <c r="A2152" s="54">
        <f t="shared" si="338"/>
        <v>2150</v>
      </c>
      <c r="B2152" s="16" t="str">
        <f t="shared" si="341"/>
        <v>2118</v>
      </c>
      <c r="C2152" s="54">
        <f t="shared" si="339"/>
        <v>2118</v>
      </c>
      <c r="D2152" s="11"/>
      <c r="E2152" s="12"/>
      <c r="F2152" s="13"/>
      <c r="G2152" s="14"/>
      <c r="H2152" s="70"/>
      <c r="I2152" s="71"/>
      <c r="J2152" s="72"/>
      <c r="K2152" s="73" t="str">
        <f t="shared" si="342"/>
        <v/>
      </c>
      <c r="L2152" s="74">
        <f t="shared" si="334"/>
        <v>0</v>
      </c>
      <c r="M2152" s="79"/>
      <c r="N2152" s="59" t="str">
        <f t="shared" si="343"/>
        <v/>
      </c>
      <c r="O2152" s="190" t="str">
        <f t="shared" si="335"/>
        <v>Nợ HP</v>
      </c>
      <c r="P2152" s="62" t="str">
        <f t="shared" si="336"/>
        <v>Nợ HP</v>
      </c>
      <c r="Q2152" s="58">
        <f t="shared" si="340"/>
        <v>2150</v>
      </c>
      <c r="R2152" s="228" t="str">
        <f t="shared" si="337"/>
        <v>Nợ HP</v>
      </c>
    </row>
    <row r="2153" spans="1:18" ht="24.75" customHeight="1">
      <c r="A2153" s="54">
        <f t="shared" si="338"/>
        <v>2151</v>
      </c>
      <c r="B2153" s="16" t="str">
        <f t="shared" si="341"/>
        <v>2119</v>
      </c>
      <c r="C2153" s="54">
        <f t="shared" si="339"/>
        <v>2119</v>
      </c>
      <c r="D2153" s="11"/>
      <c r="E2153" s="12"/>
      <c r="F2153" s="13"/>
      <c r="G2153" s="14"/>
      <c r="H2153" s="70"/>
      <c r="I2153" s="71"/>
      <c r="J2153" s="72"/>
      <c r="K2153" s="73" t="str">
        <f t="shared" si="342"/>
        <v/>
      </c>
      <c r="L2153" s="74">
        <f t="shared" si="334"/>
        <v>0</v>
      </c>
      <c r="M2153" s="79"/>
      <c r="N2153" s="59" t="str">
        <f t="shared" si="343"/>
        <v/>
      </c>
      <c r="O2153" s="190" t="str">
        <f t="shared" si="335"/>
        <v>Nợ HP</v>
      </c>
      <c r="P2153" s="62" t="str">
        <f t="shared" si="336"/>
        <v>Nợ HP</v>
      </c>
      <c r="Q2153" s="58">
        <f t="shared" si="340"/>
        <v>2151</v>
      </c>
      <c r="R2153" s="228" t="str">
        <f t="shared" si="337"/>
        <v>Nợ HP</v>
      </c>
    </row>
    <row r="2154" spans="1:18" ht="24.75" customHeight="1">
      <c r="A2154" s="54">
        <f t="shared" si="338"/>
        <v>2152</v>
      </c>
      <c r="B2154" s="16" t="str">
        <f t="shared" si="341"/>
        <v>2120</v>
      </c>
      <c r="C2154" s="54">
        <f t="shared" si="339"/>
        <v>2120</v>
      </c>
      <c r="D2154" s="11"/>
      <c r="E2154" s="12"/>
      <c r="F2154" s="13"/>
      <c r="G2154" s="14"/>
      <c r="H2154" s="70"/>
      <c r="I2154" s="71"/>
      <c r="J2154" s="72"/>
      <c r="K2154" s="73" t="str">
        <f t="shared" si="342"/>
        <v/>
      </c>
      <c r="L2154" s="74">
        <f t="shared" si="334"/>
        <v>0</v>
      </c>
      <c r="M2154" s="79"/>
      <c r="N2154" s="59" t="str">
        <f t="shared" si="343"/>
        <v/>
      </c>
      <c r="O2154" s="190" t="str">
        <f t="shared" si="335"/>
        <v>Nợ HP</v>
      </c>
      <c r="P2154" s="62" t="str">
        <f t="shared" si="336"/>
        <v>Nợ HP</v>
      </c>
      <c r="Q2154" s="58">
        <f t="shared" si="340"/>
        <v>2152</v>
      </c>
      <c r="R2154" s="228" t="str">
        <f t="shared" si="337"/>
        <v>Nợ HP</v>
      </c>
    </row>
    <row r="2155" spans="1:18" ht="24.75" customHeight="1">
      <c r="A2155" s="54">
        <f t="shared" si="338"/>
        <v>2153</v>
      </c>
      <c r="B2155" s="16" t="str">
        <f t="shared" si="341"/>
        <v>2121</v>
      </c>
      <c r="C2155" s="54">
        <f t="shared" si="339"/>
        <v>2121</v>
      </c>
      <c r="D2155" s="11"/>
      <c r="E2155" s="12"/>
      <c r="F2155" s="13"/>
      <c r="G2155" s="14"/>
      <c r="H2155" s="70"/>
      <c r="I2155" s="71"/>
      <c r="J2155" s="72"/>
      <c r="K2155" s="73" t="str">
        <f t="shared" si="342"/>
        <v/>
      </c>
      <c r="L2155" s="74">
        <f t="shared" si="334"/>
        <v>0</v>
      </c>
      <c r="M2155" s="79"/>
      <c r="N2155" s="59" t="str">
        <f t="shared" si="343"/>
        <v/>
      </c>
      <c r="O2155" s="190" t="str">
        <f t="shared" si="335"/>
        <v>Nợ HP</v>
      </c>
      <c r="P2155" s="62" t="str">
        <f t="shared" si="336"/>
        <v>Nợ HP</v>
      </c>
      <c r="Q2155" s="58">
        <f t="shared" si="340"/>
        <v>2153</v>
      </c>
      <c r="R2155" s="228" t="str">
        <f t="shared" si="337"/>
        <v>Nợ HP</v>
      </c>
    </row>
    <row r="2156" spans="1:18" ht="24.75" customHeight="1">
      <c r="A2156" s="54">
        <f t="shared" si="338"/>
        <v>2154</v>
      </c>
      <c r="B2156" s="16" t="str">
        <f t="shared" si="341"/>
        <v>2122</v>
      </c>
      <c r="C2156" s="54">
        <f t="shared" si="339"/>
        <v>2122</v>
      </c>
      <c r="D2156" s="11"/>
      <c r="E2156" s="12"/>
      <c r="F2156" s="13"/>
      <c r="G2156" s="14"/>
      <c r="H2156" s="70"/>
      <c r="I2156" s="71"/>
      <c r="J2156" s="72"/>
      <c r="K2156" s="73" t="str">
        <f t="shared" si="342"/>
        <v/>
      </c>
      <c r="L2156" s="74">
        <f t="shared" si="334"/>
        <v>0</v>
      </c>
      <c r="M2156" s="79"/>
      <c r="N2156" s="59" t="str">
        <f t="shared" si="343"/>
        <v/>
      </c>
      <c r="O2156" s="190" t="str">
        <f t="shared" si="335"/>
        <v>Nợ HP</v>
      </c>
      <c r="P2156" s="62" t="str">
        <f t="shared" si="336"/>
        <v>Nợ HP</v>
      </c>
      <c r="Q2156" s="58">
        <f t="shared" si="340"/>
        <v>2154</v>
      </c>
      <c r="R2156" s="228" t="str">
        <f t="shared" si="337"/>
        <v>Nợ HP</v>
      </c>
    </row>
    <row r="2157" spans="1:18" ht="24.75" customHeight="1">
      <c r="A2157" s="54">
        <f t="shared" si="338"/>
        <v>2155</v>
      </c>
      <c r="B2157" s="16" t="str">
        <f t="shared" si="341"/>
        <v>2123</v>
      </c>
      <c r="C2157" s="54">
        <f t="shared" si="339"/>
        <v>2123</v>
      </c>
      <c r="D2157" s="11"/>
      <c r="E2157" s="12"/>
      <c r="F2157" s="13"/>
      <c r="G2157" s="14"/>
      <c r="H2157" s="70"/>
      <c r="I2157" s="71"/>
      <c r="J2157" s="72"/>
      <c r="K2157" s="73" t="str">
        <f t="shared" si="342"/>
        <v/>
      </c>
      <c r="L2157" s="74">
        <f t="shared" si="334"/>
        <v>0</v>
      </c>
      <c r="M2157" s="79"/>
      <c r="N2157" s="59" t="str">
        <f t="shared" si="343"/>
        <v/>
      </c>
      <c r="O2157" s="190" t="str">
        <f t="shared" si="335"/>
        <v>Nợ HP</v>
      </c>
      <c r="P2157" s="62" t="str">
        <f t="shared" si="336"/>
        <v>Nợ HP</v>
      </c>
      <c r="Q2157" s="58">
        <f t="shared" si="340"/>
        <v>2155</v>
      </c>
      <c r="R2157" s="228" t="str">
        <f t="shared" si="337"/>
        <v>Nợ HP</v>
      </c>
    </row>
    <row r="2158" spans="1:18" ht="24.75" customHeight="1">
      <c r="A2158" s="54">
        <f t="shared" si="338"/>
        <v>2156</v>
      </c>
      <c r="B2158" s="16" t="str">
        <f t="shared" si="341"/>
        <v>2124</v>
      </c>
      <c r="C2158" s="54">
        <f t="shared" si="339"/>
        <v>2124</v>
      </c>
      <c r="D2158" s="11"/>
      <c r="E2158" s="12"/>
      <c r="F2158" s="13"/>
      <c r="G2158" s="14"/>
      <c r="H2158" s="70"/>
      <c r="I2158" s="71"/>
      <c r="J2158" s="72"/>
      <c r="K2158" s="73" t="str">
        <f t="shared" si="342"/>
        <v/>
      </c>
      <c r="L2158" s="74">
        <f t="shared" si="334"/>
        <v>0</v>
      </c>
      <c r="M2158" s="79"/>
      <c r="N2158" s="59" t="str">
        <f t="shared" si="343"/>
        <v/>
      </c>
      <c r="O2158" s="190" t="str">
        <f t="shared" si="335"/>
        <v>Nợ HP</v>
      </c>
      <c r="P2158" s="62" t="str">
        <f t="shared" si="336"/>
        <v>Nợ HP</v>
      </c>
      <c r="Q2158" s="58">
        <f t="shared" si="340"/>
        <v>2156</v>
      </c>
      <c r="R2158" s="228" t="str">
        <f t="shared" si="337"/>
        <v>Nợ HP</v>
      </c>
    </row>
    <row r="2159" spans="1:18" ht="24.75" customHeight="1">
      <c r="A2159" s="54">
        <f t="shared" si="338"/>
        <v>2157</v>
      </c>
      <c r="B2159" s="16" t="str">
        <f t="shared" si="341"/>
        <v>2125</v>
      </c>
      <c r="C2159" s="54">
        <f t="shared" si="339"/>
        <v>2125</v>
      </c>
      <c r="D2159" s="11"/>
      <c r="E2159" s="12"/>
      <c r="F2159" s="13"/>
      <c r="G2159" s="14"/>
      <c r="H2159" s="70"/>
      <c r="I2159" s="71"/>
      <c r="J2159" s="72"/>
      <c r="K2159" s="73" t="str">
        <f t="shared" si="342"/>
        <v/>
      </c>
      <c r="L2159" s="74">
        <f t="shared" si="334"/>
        <v>0</v>
      </c>
      <c r="M2159" s="79"/>
      <c r="N2159" s="59" t="str">
        <f t="shared" si="343"/>
        <v/>
      </c>
      <c r="O2159" s="190" t="str">
        <f t="shared" si="335"/>
        <v>Nợ HP</v>
      </c>
      <c r="P2159" s="62" t="str">
        <f t="shared" si="336"/>
        <v>Nợ HP</v>
      </c>
      <c r="Q2159" s="58">
        <f t="shared" si="340"/>
        <v>2157</v>
      </c>
      <c r="R2159" s="228" t="str">
        <f t="shared" si="337"/>
        <v>Nợ HP</v>
      </c>
    </row>
    <row r="2160" spans="1:18" ht="24.75" customHeight="1">
      <c r="A2160" s="54">
        <f t="shared" si="338"/>
        <v>2158</v>
      </c>
      <c r="B2160" s="16" t="str">
        <f t="shared" si="341"/>
        <v>2126</v>
      </c>
      <c r="C2160" s="54">
        <f t="shared" si="339"/>
        <v>2126</v>
      </c>
      <c r="D2160" s="11"/>
      <c r="E2160" s="12"/>
      <c r="F2160" s="13"/>
      <c r="G2160" s="14"/>
      <c r="H2160" s="70"/>
      <c r="I2160" s="71"/>
      <c r="J2160" s="72"/>
      <c r="K2160" s="73" t="str">
        <f t="shared" si="342"/>
        <v/>
      </c>
      <c r="L2160" s="74">
        <f t="shared" si="334"/>
        <v>0</v>
      </c>
      <c r="M2160" s="79"/>
      <c r="N2160" s="59" t="str">
        <f t="shared" si="343"/>
        <v/>
      </c>
      <c r="O2160" s="190" t="str">
        <f t="shared" si="335"/>
        <v>Nợ HP</v>
      </c>
      <c r="P2160" s="62" t="str">
        <f t="shared" si="336"/>
        <v>Nợ HP</v>
      </c>
      <c r="Q2160" s="58">
        <f t="shared" si="340"/>
        <v>2158</v>
      </c>
      <c r="R2160" s="228" t="str">
        <f t="shared" si="337"/>
        <v>Nợ HP</v>
      </c>
    </row>
    <row r="2161" spans="1:18" ht="24.75" customHeight="1">
      <c r="A2161" s="54">
        <f t="shared" si="338"/>
        <v>2159</v>
      </c>
      <c r="B2161" s="16" t="str">
        <f t="shared" si="341"/>
        <v>2127</v>
      </c>
      <c r="C2161" s="54">
        <f t="shared" si="339"/>
        <v>2127</v>
      </c>
      <c r="D2161" s="11"/>
      <c r="E2161" s="12"/>
      <c r="F2161" s="13"/>
      <c r="G2161" s="14"/>
      <c r="H2161" s="70"/>
      <c r="I2161" s="71"/>
      <c r="J2161" s="72"/>
      <c r="K2161" s="73" t="str">
        <f t="shared" si="342"/>
        <v/>
      </c>
      <c r="L2161" s="74">
        <f t="shared" si="334"/>
        <v>0</v>
      </c>
      <c r="M2161" s="79"/>
      <c r="N2161" s="59" t="str">
        <f t="shared" si="343"/>
        <v/>
      </c>
      <c r="O2161" s="190" t="str">
        <f t="shared" si="335"/>
        <v>Nợ HP</v>
      </c>
      <c r="P2161" s="62" t="str">
        <f t="shared" si="336"/>
        <v>Nợ HP</v>
      </c>
      <c r="Q2161" s="58">
        <f t="shared" si="340"/>
        <v>2159</v>
      </c>
      <c r="R2161" s="228" t="str">
        <f t="shared" si="337"/>
        <v>Nợ HP</v>
      </c>
    </row>
    <row r="2162" spans="1:18" ht="24.75" customHeight="1">
      <c r="A2162" s="54">
        <f t="shared" si="338"/>
        <v>2160</v>
      </c>
      <c r="B2162" s="16" t="str">
        <f t="shared" si="341"/>
        <v>2128</v>
      </c>
      <c r="C2162" s="54">
        <f t="shared" si="339"/>
        <v>2128</v>
      </c>
      <c r="D2162" s="11"/>
      <c r="E2162" s="12"/>
      <c r="F2162" s="13"/>
      <c r="G2162" s="14"/>
      <c r="H2162" s="70"/>
      <c r="I2162" s="71"/>
      <c r="J2162" s="72"/>
      <c r="K2162" s="73" t="str">
        <f t="shared" si="342"/>
        <v/>
      </c>
      <c r="L2162" s="74">
        <f t="shared" si="334"/>
        <v>0</v>
      </c>
      <c r="M2162" s="79"/>
      <c r="N2162" s="59" t="str">
        <f t="shared" si="343"/>
        <v/>
      </c>
      <c r="O2162" s="190" t="str">
        <f t="shared" si="335"/>
        <v>Nợ HP</v>
      </c>
      <c r="P2162" s="62" t="str">
        <f t="shared" si="336"/>
        <v>Nợ HP</v>
      </c>
      <c r="Q2162" s="58">
        <f t="shared" si="340"/>
        <v>2160</v>
      </c>
      <c r="R2162" s="228" t="str">
        <f t="shared" si="337"/>
        <v>Nợ HP</v>
      </c>
    </row>
    <row r="2163" spans="1:18" ht="24.75" customHeight="1">
      <c r="A2163" s="54">
        <f t="shared" si="338"/>
        <v>2161</v>
      </c>
      <c r="B2163" s="16" t="str">
        <f t="shared" si="341"/>
        <v>2129</v>
      </c>
      <c r="C2163" s="54">
        <f t="shared" si="339"/>
        <v>2129</v>
      </c>
      <c r="D2163" s="11"/>
      <c r="E2163" s="12"/>
      <c r="F2163" s="13"/>
      <c r="G2163" s="14"/>
      <c r="H2163" s="70"/>
      <c r="I2163" s="71"/>
      <c r="J2163" s="72"/>
      <c r="K2163" s="73" t="str">
        <f t="shared" si="342"/>
        <v/>
      </c>
      <c r="L2163" s="74">
        <f t="shared" si="334"/>
        <v>0</v>
      </c>
      <c r="M2163" s="79"/>
      <c r="N2163" s="59" t="str">
        <f t="shared" si="343"/>
        <v/>
      </c>
      <c r="O2163" s="190" t="str">
        <f t="shared" si="335"/>
        <v>Nợ HP</v>
      </c>
      <c r="P2163" s="62" t="str">
        <f t="shared" si="336"/>
        <v>Nợ HP</v>
      </c>
      <c r="Q2163" s="58">
        <f t="shared" si="340"/>
        <v>2161</v>
      </c>
      <c r="R2163" s="228" t="str">
        <f t="shared" si="337"/>
        <v>Nợ HP</v>
      </c>
    </row>
    <row r="2164" spans="1:18" ht="24.75" customHeight="1">
      <c r="A2164" s="54">
        <f t="shared" si="338"/>
        <v>2162</v>
      </c>
      <c r="B2164" s="16" t="str">
        <f t="shared" si="341"/>
        <v>2130</v>
      </c>
      <c r="C2164" s="54">
        <f t="shared" si="339"/>
        <v>2130</v>
      </c>
      <c r="D2164" s="11"/>
      <c r="E2164" s="12"/>
      <c r="F2164" s="13"/>
      <c r="G2164" s="14"/>
      <c r="H2164" s="70"/>
      <c r="I2164" s="71"/>
      <c r="J2164" s="72"/>
      <c r="K2164" s="73" t="str">
        <f t="shared" si="342"/>
        <v/>
      </c>
      <c r="L2164" s="74">
        <f t="shared" si="334"/>
        <v>0</v>
      </c>
      <c r="M2164" s="79"/>
      <c r="N2164" s="59" t="str">
        <f t="shared" si="343"/>
        <v/>
      </c>
      <c r="O2164" s="190" t="str">
        <f t="shared" si="335"/>
        <v>Nợ HP</v>
      </c>
      <c r="P2164" s="62" t="str">
        <f t="shared" si="336"/>
        <v>Nợ HP</v>
      </c>
      <c r="Q2164" s="58">
        <f t="shared" si="340"/>
        <v>2162</v>
      </c>
      <c r="R2164" s="228" t="str">
        <f t="shared" si="337"/>
        <v>Nợ HP</v>
      </c>
    </row>
    <row r="2165" spans="1:18" ht="24.75" customHeight="1">
      <c r="A2165" s="54">
        <f t="shared" si="338"/>
        <v>2163</v>
      </c>
      <c r="B2165" s="16" t="str">
        <f t="shared" si="341"/>
        <v>2131</v>
      </c>
      <c r="C2165" s="54">
        <f t="shared" si="339"/>
        <v>2131</v>
      </c>
      <c r="D2165" s="11"/>
      <c r="E2165" s="12"/>
      <c r="F2165" s="13"/>
      <c r="G2165" s="14"/>
      <c r="H2165" s="70"/>
      <c r="I2165" s="71"/>
      <c r="J2165" s="72"/>
      <c r="K2165" s="73" t="str">
        <f t="shared" si="342"/>
        <v/>
      </c>
      <c r="L2165" s="74">
        <f t="shared" si="334"/>
        <v>0</v>
      </c>
      <c r="M2165" s="79"/>
      <c r="N2165" s="59" t="str">
        <f t="shared" si="343"/>
        <v/>
      </c>
      <c r="O2165" s="190" t="str">
        <f t="shared" si="335"/>
        <v>Nợ HP</v>
      </c>
      <c r="P2165" s="62" t="str">
        <f t="shared" si="336"/>
        <v>Nợ HP</v>
      </c>
      <c r="Q2165" s="58">
        <f t="shared" si="340"/>
        <v>2163</v>
      </c>
      <c r="R2165" s="228" t="str">
        <f t="shared" si="337"/>
        <v>Nợ HP</v>
      </c>
    </row>
    <row r="2166" spans="1:18" ht="24.75" customHeight="1">
      <c r="A2166" s="54">
        <f t="shared" si="338"/>
        <v>2164</v>
      </c>
      <c r="B2166" s="16" t="str">
        <f t="shared" si="341"/>
        <v>2132</v>
      </c>
      <c r="C2166" s="54">
        <f t="shared" si="339"/>
        <v>2132</v>
      </c>
      <c r="D2166" s="11"/>
      <c r="E2166" s="12"/>
      <c r="F2166" s="13"/>
      <c r="G2166" s="14"/>
      <c r="H2166" s="70"/>
      <c r="I2166" s="71"/>
      <c r="J2166" s="72"/>
      <c r="K2166" s="73" t="str">
        <f t="shared" si="342"/>
        <v/>
      </c>
      <c r="L2166" s="74">
        <f t="shared" si="334"/>
        <v>0</v>
      </c>
      <c r="M2166" s="79"/>
      <c r="N2166" s="59" t="str">
        <f t="shared" si="343"/>
        <v/>
      </c>
      <c r="O2166" s="190" t="str">
        <f t="shared" si="335"/>
        <v>Nợ HP</v>
      </c>
      <c r="P2166" s="62" t="str">
        <f t="shared" si="336"/>
        <v>Nợ HP</v>
      </c>
      <c r="Q2166" s="58">
        <f t="shared" si="340"/>
        <v>2164</v>
      </c>
      <c r="R2166" s="228" t="str">
        <f t="shared" si="337"/>
        <v>Nợ HP</v>
      </c>
    </row>
    <row r="2167" spans="1:18" ht="24.75" customHeight="1">
      <c r="A2167" s="54">
        <f t="shared" si="338"/>
        <v>2165</v>
      </c>
      <c r="B2167" s="16" t="str">
        <f t="shared" si="341"/>
        <v>2133</v>
      </c>
      <c r="C2167" s="54">
        <f t="shared" si="339"/>
        <v>2133</v>
      </c>
      <c r="D2167" s="11"/>
      <c r="E2167" s="12"/>
      <c r="F2167" s="13"/>
      <c r="G2167" s="14"/>
      <c r="H2167" s="70"/>
      <c r="I2167" s="71"/>
      <c r="J2167" s="72"/>
      <c r="K2167" s="73" t="str">
        <f t="shared" si="342"/>
        <v/>
      </c>
      <c r="L2167" s="74">
        <f t="shared" si="334"/>
        <v>0</v>
      </c>
      <c r="M2167" s="79"/>
      <c r="N2167" s="59" t="str">
        <f t="shared" si="343"/>
        <v/>
      </c>
      <c r="O2167" s="190" t="str">
        <f t="shared" si="335"/>
        <v>Nợ HP</v>
      </c>
      <c r="P2167" s="62" t="str">
        <f t="shared" si="336"/>
        <v>Nợ HP</v>
      </c>
      <c r="Q2167" s="58">
        <f t="shared" si="340"/>
        <v>2165</v>
      </c>
      <c r="R2167" s="228" t="str">
        <f t="shared" si="337"/>
        <v>Nợ HP</v>
      </c>
    </row>
    <row r="2168" spans="1:18" ht="24.75" customHeight="1">
      <c r="A2168" s="54">
        <f t="shared" si="338"/>
        <v>2166</v>
      </c>
      <c r="B2168" s="16" t="str">
        <f t="shared" si="341"/>
        <v>2134</v>
      </c>
      <c r="C2168" s="54">
        <f t="shared" si="339"/>
        <v>2134</v>
      </c>
      <c r="D2168" s="11"/>
      <c r="E2168" s="12"/>
      <c r="F2168" s="13"/>
      <c r="G2168" s="14"/>
      <c r="H2168" s="70"/>
      <c r="I2168" s="71"/>
      <c r="J2168" s="72"/>
      <c r="K2168" s="73" t="str">
        <f t="shared" si="342"/>
        <v/>
      </c>
      <c r="L2168" s="74">
        <f t="shared" si="334"/>
        <v>0</v>
      </c>
      <c r="M2168" s="79"/>
      <c r="N2168" s="59" t="str">
        <f t="shared" si="343"/>
        <v/>
      </c>
      <c r="O2168" s="190" t="str">
        <f t="shared" si="335"/>
        <v>Nợ HP</v>
      </c>
      <c r="P2168" s="62" t="str">
        <f t="shared" si="336"/>
        <v>Nợ HP</v>
      </c>
      <c r="Q2168" s="58">
        <f t="shared" si="340"/>
        <v>2166</v>
      </c>
      <c r="R2168" s="228" t="str">
        <f t="shared" si="337"/>
        <v>Nợ HP</v>
      </c>
    </row>
    <row r="2169" spans="1:18" ht="24.75" customHeight="1">
      <c r="A2169" s="54">
        <f t="shared" si="338"/>
        <v>2167</v>
      </c>
      <c r="B2169" s="16" t="str">
        <f t="shared" si="341"/>
        <v>2135</v>
      </c>
      <c r="C2169" s="54">
        <f t="shared" si="339"/>
        <v>2135</v>
      </c>
      <c r="D2169" s="11"/>
      <c r="E2169" s="12"/>
      <c r="F2169" s="13"/>
      <c r="G2169" s="14"/>
      <c r="H2169" s="70"/>
      <c r="I2169" s="71"/>
      <c r="J2169" s="72"/>
      <c r="K2169" s="73" t="str">
        <f t="shared" si="342"/>
        <v/>
      </c>
      <c r="L2169" s="74">
        <f t="shared" si="334"/>
        <v>0</v>
      </c>
      <c r="M2169" s="79"/>
      <c r="N2169" s="59" t="str">
        <f t="shared" si="343"/>
        <v/>
      </c>
      <c r="O2169" s="190" t="str">
        <f t="shared" si="335"/>
        <v>Nợ HP</v>
      </c>
      <c r="P2169" s="62" t="str">
        <f t="shared" si="336"/>
        <v>Nợ HP</v>
      </c>
      <c r="Q2169" s="58">
        <f t="shared" si="340"/>
        <v>2167</v>
      </c>
      <c r="R2169" s="228" t="str">
        <f t="shared" si="337"/>
        <v>Nợ HP</v>
      </c>
    </row>
    <row r="2170" spans="1:18" ht="24.75" customHeight="1">
      <c r="A2170" s="54">
        <f t="shared" si="338"/>
        <v>2168</v>
      </c>
      <c r="B2170" s="16" t="str">
        <f t="shared" si="341"/>
        <v>2136</v>
      </c>
      <c r="C2170" s="54">
        <f t="shared" si="339"/>
        <v>2136</v>
      </c>
      <c r="D2170" s="11"/>
      <c r="E2170" s="12"/>
      <c r="F2170" s="13"/>
      <c r="G2170" s="14"/>
      <c r="H2170" s="70"/>
      <c r="I2170" s="71"/>
      <c r="J2170" s="72"/>
      <c r="K2170" s="73" t="str">
        <f t="shared" si="342"/>
        <v/>
      </c>
      <c r="L2170" s="74">
        <f t="shared" si="334"/>
        <v>0</v>
      </c>
      <c r="M2170" s="79"/>
      <c r="N2170" s="59" t="str">
        <f t="shared" si="343"/>
        <v/>
      </c>
      <c r="O2170" s="190" t="str">
        <f t="shared" si="335"/>
        <v>Nợ HP</v>
      </c>
      <c r="P2170" s="62" t="str">
        <f t="shared" si="336"/>
        <v>Nợ HP</v>
      </c>
      <c r="Q2170" s="58">
        <f t="shared" si="340"/>
        <v>2168</v>
      </c>
      <c r="R2170" s="228" t="str">
        <f t="shared" si="337"/>
        <v>Nợ HP</v>
      </c>
    </row>
    <row r="2171" spans="1:18" ht="24.75" customHeight="1">
      <c r="A2171" s="54">
        <f t="shared" si="338"/>
        <v>2169</v>
      </c>
      <c r="B2171" s="16" t="str">
        <f t="shared" si="341"/>
        <v>2137</v>
      </c>
      <c r="C2171" s="54">
        <f t="shared" si="339"/>
        <v>2137</v>
      </c>
      <c r="D2171" s="11"/>
      <c r="E2171" s="12"/>
      <c r="F2171" s="13"/>
      <c r="G2171" s="14"/>
      <c r="H2171" s="70"/>
      <c r="I2171" s="71"/>
      <c r="J2171" s="72"/>
      <c r="K2171" s="73" t="str">
        <f t="shared" si="342"/>
        <v/>
      </c>
      <c r="L2171" s="74">
        <f t="shared" si="334"/>
        <v>0</v>
      </c>
      <c r="M2171" s="79"/>
      <c r="N2171" s="59" t="str">
        <f t="shared" si="343"/>
        <v/>
      </c>
      <c r="O2171" s="190" t="str">
        <f t="shared" si="335"/>
        <v>Nợ HP</v>
      </c>
      <c r="P2171" s="62" t="str">
        <f t="shared" si="336"/>
        <v>Nợ HP</v>
      </c>
      <c r="Q2171" s="58">
        <f t="shared" si="340"/>
        <v>2169</v>
      </c>
      <c r="R2171" s="228" t="str">
        <f t="shared" si="337"/>
        <v>Nợ HP</v>
      </c>
    </row>
    <row r="2172" spans="1:18" ht="24.75" customHeight="1">
      <c r="A2172" s="54">
        <f t="shared" si="338"/>
        <v>2170</v>
      </c>
      <c r="B2172" s="16" t="str">
        <f t="shared" si="341"/>
        <v>2138</v>
      </c>
      <c r="C2172" s="54">
        <f t="shared" si="339"/>
        <v>2138</v>
      </c>
      <c r="D2172" s="11"/>
      <c r="E2172" s="12"/>
      <c r="F2172" s="13"/>
      <c r="G2172" s="14"/>
      <c r="H2172" s="70"/>
      <c r="I2172" s="71"/>
      <c r="J2172" s="72"/>
      <c r="K2172" s="73" t="str">
        <f t="shared" si="342"/>
        <v/>
      </c>
      <c r="L2172" s="74">
        <f t="shared" si="334"/>
        <v>0</v>
      </c>
      <c r="M2172" s="79"/>
      <c r="N2172" s="59" t="str">
        <f t="shared" si="343"/>
        <v/>
      </c>
      <c r="O2172" s="190" t="str">
        <f t="shared" si="335"/>
        <v>Nợ HP</v>
      </c>
      <c r="P2172" s="62" t="str">
        <f t="shared" si="336"/>
        <v>Nợ HP</v>
      </c>
      <c r="Q2172" s="58">
        <f t="shared" si="340"/>
        <v>2170</v>
      </c>
      <c r="R2172" s="228" t="str">
        <f t="shared" si="337"/>
        <v>Nợ HP</v>
      </c>
    </row>
    <row r="2173" spans="1:18" ht="24.75" customHeight="1">
      <c r="A2173" s="54">
        <f t="shared" si="338"/>
        <v>2171</v>
      </c>
      <c r="B2173" s="16" t="str">
        <f t="shared" si="341"/>
        <v>2139</v>
      </c>
      <c r="C2173" s="54">
        <f t="shared" si="339"/>
        <v>2139</v>
      </c>
      <c r="D2173" s="11"/>
      <c r="E2173" s="12"/>
      <c r="F2173" s="13"/>
      <c r="G2173" s="14"/>
      <c r="H2173" s="70"/>
      <c r="I2173" s="71"/>
      <c r="J2173" s="72"/>
      <c r="K2173" s="73" t="str">
        <f t="shared" si="342"/>
        <v/>
      </c>
      <c r="L2173" s="74">
        <f t="shared" si="334"/>
        <v>0</v>
      </c>
      <c r="M2173" s="79"/>
      <c r="N2173" s="59" t="str">
        <f t="shared" si="343"/>
        <v/>
      </c>
      <c r="O2173" s="190" t="str">
        <f t="shared" si="335"/>
        <v>Nợ HP</v>
      </c>
      <c r="P2173" s="62" t="str">
        <f t="shared" si="336"/>
        <v>Nợ HP</v>
      </c>
      <c r="Q2173" s="58">
        <f t="shared" si="340"/>
        <v>2171</v>
      </c>
      <c r="R2173" s="228" t="str">
        <f t="shared" si="337"/>
        <v>Nợ HP</v>
      </c>
    </row>
    <row r="2174" spans="1:18" ht="24.75" customHeight="1">
      <c r="A2174" s="54">
        <f t="shared" si="338"/>
        <v>2172</v>
      </c>
      <c r="B2174" s="16" t="str">
        <f t="shared" si="341"/>
        <v>2140</v>
      </c>
      <c r="C2174" s="54">
        <f t="shared" si="339"/>
        <v>2140</v>
      </c>
      <c r="D2174" s="11"/>
      <c r="E2174" s="12"/>
      <c r="F2174" s="13"/>
      <c r="G2174" s="14"/>
      <c r="H2174" s="70"/>
      <c r="I2174" s="71"/>
      <c r="J2174" s="72"/>
      <c r="K2174" s="73" t="str">
        <f t="shared" si="342"/>
        <v/>
      </c>
      <c r="L2174" s="74">
        <f t="shared" si="334"/>
        <v>0</v>
      </c>
      <c r="M2174" s="79"/>
      <c r="N2174" s="59" t="str">
        <f t="shared" si="343"/>
        <v/>
      </c>
      <c r="O2174" s="190" t="str">
        <f t="shared" si="335"/>
        <v>Nợ HP</v>
      </c>
      <c r="P2174" s="62" t="str">
        <f t="shared" si="336"/>
        <v>Nợ HP</v>
      </c>
      <c r="Q2174" s="58">
        <f t="shared" si="340"/>
        <v>2172</v>
      </c>
      <c r="R2174" s="228" t="str">
        <f t="shared" si="337"/>
        <v>Nợ HP</v>
      </c>
    </row>
    <row r="2175" spans="1:18" ht="24.75" customHeight="1">
      <c r="A2175" s="54">
        <f t="shared" si="338"/>
        <v>2173</v>
      </c>
      <c r="B2175" s="16" t="str">
        <f t="shared" si="341"/>
        <v>2141</v>
      </c>
      <c r="C2175" s="54">
        <f t="shared" si="339"/>
        <v>2141</v>
      </c>
      <c r="D2175" s="11"/>
      <c r="E2175" s="12"/>
      <c r="F2175" s="13"/>
      <c r="G2175" s="14"/>
      <c r="H2175" s="70"/>
      <c r="I2175" s="71"/>
      <c r="J2175" s="72"/>
      <c r="K2175" s="73" t="str">
        <f t="shared" si="342"/>
        <v/>
      </c>
      <c r="L2175" s="74">
        <f t="shared" si="334"/>
        <v>0</v>
      </c>
      <c r="M2175" s="79"/>
      <c r="N2175" s="59" t="str">
        <f t="shared" si="343"/>
        <v/>
      </c>
      <c r="O2175" s="190" t="str">
        <f t="shared" si="335"/>
        <v>Nợ HP</v>
      </c>
      <c r="P2175" s="62" t="str">
        <f t="shared" si="336"/>
        <v>Nợ HP</v>
      </c>
      <c r="Q2175" s="58">
        <f t="shared" si="340"/>
        <v>2173</v>
      </c>
      <c r="R2175" s="228" t="str">
        <f t="shared" si="337"/>
        <v>Nợ HP</v>
      </c>
    </row>
    <row r="2176" spans="1:18" ht="24.75" customHeight="1">
      <c r="A2176" s="54">
        <f t="shared" si="338"/>
        <v>2174</v>
      </c>
      <c r="B2176" s="16" t="str">
        <f t="shared" si="341"/>
        <v>2142</v>
      </c>
      <c r="C2176" s="54">
        <f t="shared" si="339"/>
        <v>2142</v>
      </c>
      <c r="D2176" s="11"/>
      <c r="E2176" s="12"/>
      <c r="F2176" s="13"/>
      <c r="G2176" s="14"/>
      <c r="H2176" s="70"/>
      <c r="I2176" s="71"/>
      <c r="J2176" s="72"/>
      <c r="K2176" s="73" t="str">
        <f t="shared" si="342"/>
        <v/>
      </c>
      <c r="L2176" s="74">
        <f t="shared" si="334"/>
        <v>0</v>
      </c>
      <c r="M2176" s="79"/>
      <c r="N2176" s="59" t="str">
        <f t="shared" si="343"/>
        <v/>
      </c>
      <c r="O2176" s="190" t="str">
        <f t="shared" si="335"/>
        <v>Nợ HP</v>
      </c>
      <c r="P2176" s="62" t="str">
        <f t="shared" si="336"/>
        <v>Nợ HP</v>
      </c>
      <c r="Q2176" s="58">
        <f t="shared" si="340"/>
        <v>2174</v>
      </c>
      <c r="R2176" s="228" t="str">
        <f t="shared" si="337"/>
        <v>Nợ HP</v>
      </c>
    </row>
    <row r="2177" spans="1:18" ht="24.75" customHeight="1">
      <c r="A2177" s="54">
        <f t="shared" si="338"/>
        <v>2175</v>
      </c>
      <c r="B2177" s="16" t="str">
        <f t="shared" si="341"/>
        <v>2143</v>
      </c>
      <c r="C2177" s="54">
        <f t="shared" si="339"/>
        <v>2143</v>
      </c>
      <c r="D2177" s="11"/>
      <c r="E2177" s="12"/>
      <c r="F2177" s="13"/>
      <c r="G2177" s="14"/>
      <c r="H2177" s="70"/>
      <c r="I2177" s="71"/>
      <c r="J2177" s="72"/>
      <c r="K2177" s="73" t="str">
        <f t="shared" si="342"/>
        <v/>
      </c>
      <c r="L2177" s="74">
        <f t="shared" si="334"/>
        <v>0</v>
      </c>
      <c r="M2177" s="79"/>
      <c r="N2177" s="59" t="str">
        <f t="shared" si="343"/>
        <v/>
      </c>
      <c r="O2177" s="190" t="str">
        <f t="shared" si="335"/>
        <v>Nợ HP</v>
      </c>
      <c r="P2177" s="62" t="str">
        <f t="shared" si="336"/>
        <v>Nợ HP</v>
      </c>
      <c r="Q2177" s="58">
        <f t="shared" si="340"/>
        <v>2175</v>
      </c>
      <c r="R2177" s="228" t="str">
        <f t="shared" si="337"/>
        <v>Nợ HP</v>
      </c>
    </row>
    <row r="2178" spans="1:18" ht="24.75" customHeight="1">
      <c r="A2178" s="54">
        <f t="shared" si="338"/>
        <v>2176</v>
      </c>
      <c r="B2178" s="16" t="str">
        <f t="shared" si="341"/>
        <v>2144</v>
      </c>
      <c r="C2178" s="54">
        <f t="shared" si="339"/>
        <v>2144</v>
      </c>
      <c r="D2178" s="11"/>
      <c r="E2178" s="12"/>
      <c r="F2178" s="13"/>
      <c r="G2178" s="14"/>
      <c r="H2178" s="70"/>
      <c r="I2178" s="71"/>
      <c r="J2178" s="72"/>
      <c r="K2178" s="73" t="str">
        <f t="shared" si="342"/>
        <v/>
      </c>
      <c r="L2178" s="74">
        <f t="shared" si="334"/>
        <v>0</v>
      </c>
      <c r="M2178" s="79"/>
      <c r="N2178" s="59" t="str">
        <f t="shared" si="343"/>
        <v/>
      </c>
      <c r="O2178" s="190" t="str">
        <f t="shared" si="335"/>
        <v>Nợ HP</v>
      </c>
      <c r="P2178" s="62" t="str">
        <f t="shared" si="336"/>
        <v>Nợ HP</v>
      </c>
      <c r="Q2178" s="58">
        <f t="shared" si="340"/>
        <v>2176</v>
      </c>
      <c r="R2178" s="228" t="str">
        <f t="shared" si="337"/>
        <v>Nợ HP</v>
      </c>
    </row>
    <row r="2179" spans="1:18" ht="24.75" customHeight="1">
      <c r="A2179" s="54">
        <f t="shared" si="338"/>
        <v>2177</v>
      </c>
      <c r="B2179" s="16" t="str">
        <f t="shared" si="341"/>
        <v>2145</v>
      </c>
      <c r="C2179" s="54">
        <f t="shared" si="339"/>
        <v>2145</v>
      </c>
      <c r="D2179" s="11"/>
      <c r="E2179" s="12"/>
      <c r="F2179" s="13"/>
      <c r="G2179" s="14"/>
      <c r="H2179" s="70"/>
      <c r="I2179" s="71"/>
      <c r="J2179" s="72"/>
      <c r="K2179" s="73" t="str">
        <f t="shared" si="342"/>
        <v/>
      </c>
      <c r="L2179" s="74">
        <f t="shared" ref="L2179:L2242" si="344">COUNTIF($D$3:$D$1049,D2179)</f>
        <v>0</v>
      </c>
      <c r="M2179" s="79"/>
      <c r="N2179" s="59" t="str">
        <f t="shared" si="343"/>
        <v/>
      </c>
      <c r="O2179" s="190" t="str">
        <f t="shared" si="335"/>
        <v>Nợ HP</v>
      </c>
      <c r="P2179" s="62" t="str">
        <f t="shared" si="336"/>
        <v>Nợ HP</v>
      </c>
      <c r="Q2179" s="58">
        <f t="shared" si="340"/>
        <v>2177</v>
      </c>
      <c r="R2179" s="228" t="str">
        <f t="shared" si="337"/>
        <v>Nợ HP</v>
      </c>
    </row>
    <row r="2180" spans="1:18" ht="24.75" customHeight="1">
      <c r="A2180" s="54">
        <f t="shared" si="338"/>
        <v>2178</v>
      </c>
      <c r="B2180" s="16" t="str">
        <f t="shared" si="341"/>
        <v>2146</v>
      </c>
      <c r="C2180" s="54">
        <f t="shared" si="339"/>
        <v>2146</v>
      </c>
      <c r="D2180" s="11"/>
      <c r="E2180" s="12"/>
      <c r="F2180" s="13"/>
      <c r="G2180" s="14"/>
      <c r="H2180" s="70"/>
      <c r="I2180" s="71"/>
      <c r="J2180" s="72"/>
      <c r="K2180" s="73" t="str">
        <f t="shared" si="342"/>
        <v/>
      </c>
      <c r="L2180" s="74">
        <f t="shared" si="344"/>
        <v>0</v>
      </c>
      <c r="M2180" s="79"/>
      <c r="N2180" s="59" t="str">
        <f t="shared" si="343"/>
        <v/>
      </c>
      <c r="O2180" s="190" t="str">
        <f t="shared" ref="O2180:O2243" si="345">R2180</f>
        <v>Nợ HP</v>
      </c>
      <c r="P2180" s="62" t="str">
        <f t="shared" ref="P2180:P2243" si="346">IF(M2180&lt;&gt;0,M2180,O2180)</f>
        <v>Nợ HP</v>
      </c>
      <c r="Q2180" s="58">
        <f t="shared" si="340"/>
        <v>2178</v>
      </c>
      <c r="R2180" s="228" t="str">
        <f t="shared" ref="R2180:R2243" si="347">IF(OR(ISNA(S2180),S2180=""),"Nợ HP","")</f>
        <v>Nợ HP</v>
      </c>
    </row>
    <row r="2181" spans="1:18" ht="24.75" customHeight="1">
      <c r="A2181" s="54">
        <f t="shared" ref="A2181:A2244" si="348">A2180+1</f>
        <v>2179</v>
      </c>
      <c r="B2181" s="16" t="str">
        <f t="shared" si="341"/>
        <v>2147</v>
      </c>
      <c r="C2181" s="54">
        <f t="shared" ref="C2181:C2244" si="349">IF(H2181&lt;&gt;H2180,1,C2180+1)</f>
        <v>2147</v>
      </c>
      <c r="D2181" s="11"/>
      <c r="E2181" s="12"/>
      <c r="F2181" s="13"/>
      <c r="G2181" s="14"/>
      <c r="H2181" s="70"/>
      <c r="I2181" s="71"/>
      <c r="J2181" s="72"/>
      <c r="K2181" s="73" t="str">
        <f t="shared" si="342"/>
        <v/>
      </c>
      <c r="L2181" s="74">
        <f t="shared" si="344"/>
        <v>0</v>
      </c>
      <c r="M2181" s="79"/>
      <c r="N2181" s="59" t="str">
        <f t="shared" si="343"/>
        <v/>
      </c>
      <c r="O2181" s="190" t="str">
        <f t="shared" si="345"/>
        <v>Nợ HP</v>
      </c>
      <c r="P2181" s="62" t="str">
        <f t="shared" si="346"/>
        <v>Nợ HP</v>
      </c>
      <c r="Q2181" s="58">
        <f t="shared" ref="Q2181:Q2244" si="350">Q2180+1</f>
        <v>2179</v>
      </c>
      <c r="R2181" s="228" t="str">
        <f t="shared" si="347"/>
        <v>Nợ HP</v>
      </c>
    </row>
    <row r="2182" spans="1:18" ht="24.75" customHeight="1">
      <c r="A2182" s="54">
        <f t="shared" si="348"/>
        <v>2180</v>
      </c>
      <c r="B2182" s="16" t="str">
        <f t="shared" si="341"/>
        <v>2148</v>
      </c>
      <c r="C2182" s="54">
        <f t="shared" si="349"/>
        <v>2148</v>
      </c>
      <c r="D2182" s="11"/>
      <c r="E2182" s="12"/>
      <c r="F2182" s="13"/>
      <c r="G2182" s="14"/>
      <c r="H2182" s="70"/>
      <c r="I2182" s="71"/>
      <c r="J2182" s="72"/>
      <c r="K2182" s="73" t="str">
        <f t="shared" si="342"/>
        <v/>
      </c>
      <c r="L2182" s="74">
        <f t="shared" si="344"/>
        <v>0</v>
      </c>
      <c r="M2182" s="79"/>
      <c r="N2182" s="59" t="str">
        <f t="shared" si="343"/>
        <v/>
      </c>
      <c r="O2182" s="190" t="str">
        <f t="shared" si="345"/>
        <v>Nợ HP</v>
      </c>
      <c r="P2182" s="62" t="str">
        <f t="shared" si="346"/>
        <v>Nợ HP</v>
      </c>
      <c r="Q2182" s="58">
        <f t="shared" si="350"/>
        <v>2180</v>
      </c>
      <c r="R2182" s="228" t="str">
        <f t="shared" si="347"/>
        <v>Nợ HP</v>
      </c>
    </row>
    <row r="2183" spans="1:18" ht="24.75" customHeight="1">
      <c r="A2183" s="54">
        <f t="shared" si="348"/>
        <v>2181</v>
      </c>
      <c r="B2183" s="16" t="str">
        <f t="shared" si="341"/>
        <v>2149</v>
      </c>
      <c r="C2183" s="54">
        <f t="shared" si="349"/>
        <v>2149</v>
      </c>
      <c r="D2183" s="11"/>
      <c r="E2183" s="12"/>
      <c r="F2183" s="13"/>
      <c r="G2183" s="14"/>
      <c r="H2183" s="70"/>
      <c r="I2183" s="71"/>
      <c r="J2183" s="72"/>
      <c r="K2183" s="73" t="str">
        <f t="shared" si="342"/>
        <v/>
      </c>
      <c r="L2183" s="74">
        <f t="shared" si="344"/>
        <v>0</v>
      </c>
      <c r="M2183" s="79"/>
      <c r="N2183" s="59" t="str">
        <f t="shared" si="343"/>
        <v/>
      </c>
      <c r="O2183" s="190" t="str">
        <f t="shared" si="345"/>
        <v>Nợ HP</v>
      </c>
      <c r="P2183" s="62" t="str">
        <f t="shared" si="346"/>
        <v>Nợ HP</v>
      </c>
      <c r="Q2183" s="58">
        <f t="shared" si="350"/>
        <v>2181</v>
      </c>
      <c r="R2183" s="228" t="str">
        <f t="shared" si="347"/>
        <v>Nợ HP</v>
      </c>
    </row>
    <row r="2184" spans="1:18" ht="24.75" customHeight="1">
      <c r="A2184" s="54">
        <f t="shared" si="348"/>
        <v>2182</v>
      </c>
      <c r="B2184" s="16" t="str">
        <f t="shared" si="341"/>
        <v>2150</v>
      </c>
      <c r="C2184" s="54">
        <f t="shared" si="349"/>
        <v>2150</v>
      </c>
      <c r="D2184" s="11"/>
      <c r="E2184" s="12"/>
      <c r="F2184" s="13"/>
      <c r="G2184" s="14"/>
      <c r="H2184" s="70"/>
      <c r="I2184" s="71"/>
      <c r="J2184" s="72"/>
      <c r="K2184" s="73" t="str">
        <f t="shared" si="342"/>
        <v/>
      </c>
      <c r="L2184" s="74">
        <f t="shared" si="344"/>
        <v>0</v>
      </c>
      <c r="M2184" s="79"/>
      <c r="N2184" s="59" t="str">
        <f t="shared" si="343"/>
        <v/>
      </c>
      <c r="O2184" s="190" t="str">
        <f t="shared" si="345"/>
        <v>Nợ HP</v>
      </c>
      <c r="P2184" s="62" t="str">
        <f t="shared" si="346"/>
        <v>Nợ HP</v>
      </c>
      <c r="Q2184" s="58">
        <f t="shared" si="350"/>
        <v>2182</v>
      </c>
      <c r="R2184" s="228" t="str">
        <f t="shared" si="347"/>
        <v>Nợ HP</v>
      </c>
    </row>
    <row r="2185" spans="1:18" ht="24.75" customHeight="1">
      <c r="A2185" s="54">
        <f t="shared" si="348"/>
        <v>2183</v>
      </c>
      <c r="B2185" s="16" t="str">
        <f t="shared" si="341"/>
        <v>2151</v>
      </c>
      <c r="C2185" s="54">
        <f t="shared" si="349"/>
        <v>2151</v>
      </c>
      <c r="D2185" s="11"/>
      <c r="E2185" s="12"/>
      <c r="F2185" s="13"/>
      <c r="G2185" s="14"/>
      <c r="H2185" s="70"/>
      <c r="I2185" s="71"/>
      <c r="J2185" s="72"/>
      <c r="K2185" s="73" t="str">
        <f t="shared" si="342"/>
        <v/>
      </c>
      <c r="L2185" s="74">
        <f t="shared" si="344"/>
        <v>0</v>
      </c>
      <c r="M2185" s="79"/>
      <c r="N2185" s="59" t="str">
        <f t="shared" si="343"/>
        <v/>
      </c>
      <c r="O2185" s="190" t="str">
        <f t="shared" si="345"/>
        <v>Nợ HP</v>
      </c>
      <c r="P2185" s="62" t="str">
        <f t="shared" si="346"/>
        <v>Nợ HP</v>
      </c>
      <c r="Q2185" s="58">
        <f t="shared" si="350"/>
        <v>2183</v>
      </c>
      <c r="R2185" s="228" t="str">
        <f t="shared" si="347"/>
        <v>Nợ HP</v>
      </c>
    </row>
    <row r="2186" spans="1:18" ht="24.75" customHeight="1">
      <c r="A2186" s="54">
        <f t="shared" si="348"/>
        <v>2184</v>
      </c>
      <c r="B2186" s="16" t="str">
        <f t="shared" ref="B2186:B2249" si="351">J2186&amp;TEXT(C2186,"00")</f>
        <v>2152</v>
      </c>
      <c r="C2186" s="54">
        <f t="shared" si="349"/>
        <v>2152</v>
      </c>
      <c r="D2186" s="11"/>
      <c r="E2186" s="12"/>
      <c r="F2186" s="13"/>
      <c r="G2186" s="14"/>
      <c r="H2186" s="70"/>
      <c r="I2186" s="71"/>
      <c r="J2186" s="72"/>
      <c r="K2186" s="73" t="str">
        <f t="shared" si="342"/>
        <v/>
      </c>
      <c r="L2186" s="74">
        <f t="shared" si="344"/>
        <v>0</v>
      </c>
      <c r="M2186" s="79"/>
      <c r="N2186" s="59" t="str">
        <f t="shared" si="343"/>
        <v/>
      </c>
      <c r="O2186" s="190" t="str">
        <f t="shared" si="345"/>
        <v>Nợ HP</v>
      </c>
      <c r="P2186" s="62" t="str">
        <f t="shared" si="346"/>
        <v>Nợ HP</v>
      </c>
      <c r="Q2186" s="58">
        <f t="shared" si="350"/>
        <v>2184</v>
      </c>
      <c r="R2186" s="228" t="str">
        <f t="shared" si="347"/>
        <v>Nợ HP</v>
      </c>
    </row>
    <row r="2187" spans="1:18" ht="24.75" customHeight="1">
      <c r="A2187" s="54">
        <f t="shared" si="348"/>
        <v>2185</v>
      </c>
      <c r="B2187" s="16" t="str">
        <f t="shared" si="351"/>
        <v>2153</v>
      </c>
      <c r="C2187" s="54">
        <f t="shared" si="349"/>
        <v>2153</v>
      </c>
      <c r="D2187" s="11"/>
      <c r="E2187" s="12"/>
      <c r="F2187" s="13"/>
      <c r="G2187" s="14"/>
      <c r="H2187" s="70"/>
      <c r="I2187" s="71"/>
      <c r="J2187" s="72"/>
      <c r="K2187" s="73" t="str">
        <f t="shared" si="342"/>
        <v/>
      </c>
      <c r="L2187" s="74">
        <f t="shared" si="344"/>
        <v>0</v>
      </c>
      <c r="M2187" s="79"/>
      <c r="N2187" s="59" t="str">
        <f t="shared" si="343"/>
        <v/>
      </c>
      <c r="O2187" s="190" t="str">
        <f t="shared" si="345"/>
        <v>Nợ HP</v>
      </c>
      <c r="P2187" s="62" t="str">
        <f t="shared" si="346"/>
        <v>Nợ HP</v>
      </c>
      <c r="Q2187" s="58">
        <f t="shared" si="350"/>
        <v>2185</v>
      </c>
      <c r="R2187" s="228" t="str">
        <f t="shared" si="347"/>
        <v>Nợ HP</v>
      </c>
    </row>
    <row r="2188" spans="1:18" ht="24.75" customHeight="1">
      <c r="A2188" s="54">
        <f t="shared" si="348"/>
        <v>2186</v>
      </c>
      <c r="B2188" s="16" t="str">
        <f t="shared" si="351"/>
        <v>2154</v>
      </c>
      <c r="C2188" s="54">
        <f t="shared" si="349"/>
        <v>2154</v>
      </c>
      <c r="D2188" s="11"/>
      <c r="E2188" s="12"/>
      <c r="F2188" s="13"/>
      <c r="G2188" s="14"/>
      <c r="H2188" s="70"/>
      <c r="I2188" s="71"/>
      <c r="J2188" s="72"/>
      <c r="K2188" s="73" t="str">
        <f t="shared" si="342"/>
        <v/>
      </c>
      <c r="L2188" s="74">
        <f t="shared" si="344"/>
        <v>0</v>
      </c>
      <c r="M2188" s="79"/>
      <c r="N2188" s="59" t="str">
        <f t="shared" si="343"/>
        <v/>
      </c>
      <c r="O2188" s="190" t="str">
        <f t="shared" si="345"/>
        <v>Nợ HP</v>
      </c>
      <c r="P2188" s="62" t="str">
        <f t="shared" si="346"/>
        <v>Nợ HP</v>
      </c>
      <c r="Q2188" s="58">
        <f t="shared" si="350"/>
        <v>2186</v>
      </c>
      <c r="R2188" s="228" t="str">
        <f t="shared" si="347"/>
        <v>Nợ HP</v>
      </c>
    </row>
    <row r="2189" spans="1:18" ht="24.75" customHeight="1">
      <c r="A2189" s="54">
        <f t="shared" si="348"/>
        <v>2187</v>
      </c>
      <c r="B2189" s="16" t="str">
        <f t="shared" si="351"/>
        <v>2155</v>
      </c>
      <c r="C2189" s="54">
        <f t="shared" si="349"/>
        <v>2155</v>
      </c>
      <c r="D2189" s="11"/>
      <c r="E2189" s="12"/>
      <c r="F2189" s="13"/>
      <c r="G2189" s="14"/>
      <c r="H2189" s="70"/>
      <c r="I2189" s="71"/>
      <c r="J2189" s="72"/>
      <c r="K2189" s="73" t="str">
        <f t="shared" si="342"/>
        <v/>
      </c>
      <c r="L2189" s="74">
        <f t="shared" si="344"/>
        <v>0</v>
      </c>
      <c r="M2189" s="79"/>
      <c r="N2189" s="59" t="str">
        <f t="shared" si="343"/>
        <v/>
      </c>
      <c r="O2189" s="190" t="str">
        <f t="shared" si="345"/>
        <v>Nợ HP</v>
      </c>
      <c r="P2189" s="62" t="str">
        <f t="shared" si="346"/>
        <v>Nợ HP</v>
      </c>
      <c r="Q2189" s="58">
        <f t="shared" si="350"/>
        <v>2187</v>
      </c>
      <c r="R2189" s="228" t="str">
        <f t="shared" si="347"/>
        <v>Nợ HP</v>
      </c>
    </row>
    <row r="2190" spans="1:18" ht="24.75" customHeight="1">
      <c r="A2190" s="54">
        <f t="shared" si="348"/>
        <v>2188</v>
      </c>
      <c r="B2190" s="16" t="str">
        <f t="shared" si="351"/>
        <v>2156</v>
      </c>
      <c r="C2190" s="54">
        <f t="shared" si="349"/>
        <v>2156</v>
      </c>
      <c r="D2190" s="11"/>
      <c r="E2190" s="12"/>
      <c r="F2190" s="13"/>
      <c r="G2190" s="14"/>
      <c r="H2190" s="70"/>
      <c r="I2190" s="71"/>
      <c r="J2190" s="72"/>
      <c r="K2190" s="73" t="str">
        <f t="shared" si="342"/>
        <v/>
      </c>
      <c r="L2190" s="74">
        <f t="shared" si="344"/>
        <v>0</v>
      </c>
      <c r="M2190" s="79"/>
      <c r="N2190" s="59" t="str">
        <f t="shared" si="343"/>
        <v/>
      </c>
      <c r="O2190" s="190" t="str">
        <f t="shared" si="345"/>
        <v>Nợ HP</v>
      </c>
      <c r="P2190" s="62" t="str">
        <f t="shared" si="346"/>
        <v>Nợ HP</v>
      </c>
      <c r="Q2190" s="58">
        <f t="shared" si="350"/>
        <v>2188</v>
      </c>
      <c r="R2190" s="228" t="str">
        <f t="shared" si="347"/>
        <v>Nợ HP</v>
      </c>
    </row>
    <row r="2191" spans="1:18" ht="24.75" customHeight="1">
      <c r="A2191" s="54">
        <f t="shared" si="348"/>
        <v>2189</v>
      </c>
      <c r="B2191" s="16" t="str">
        <f t="shared" si="351"/>
        <v>2157</v>
      </c>
      <c r="C2191" s="54">
        <f t="shared" si="349"/>
        <v>2157</v>
      </c>
      <c r="D2191" s="11"/>
      <c r="E2191" s="12"/>
      <c r="F2191" s="13"/>
      <c r="G2191" s="14"/>
      <c r="H2191" s="70"/>
      <c r="I2191" s="71"/>
      <c r="J2191" s="72"/>
      <c r="K2191" s="73" t="str">
        <f t="shared" si="342"/>
        <v/>
      </c>
      <c r="L2191" s="74">
        <f t="shared" si="344"/>
        <v>0</v>
      </c>
      <c r="M2191" s="79"/>
      <c r="N2191" s="59" t="str">
        <f t="shared" si="343"/>
        <v/>
      </c>
      <c r="O2191" s="190" t="str">
        <f t="shared" si="345"/>
        <v>Nợ HP</v>
      </c>
      <c r="P2191" s="62" t="str">
        <f t="shared" si="346"/>
        <v>Nợ HP</v>
      </c>
      <c r="Q2191" s="58">
        <f t="shared" si="350"/>
        <v>2189</v>
      </c>
      <c r="R2191" s="228" t="str">
        <f t="shared" si="347"/>
        <v>Nợ HP</v>
      </c>
    </row>
    <row r="2192" spans="1:18" ht="24.75" customHeight="1">
      <c r="A2192" s="54">
        <f t="shared" si="348"/>
        <v>2190</v>
      </c>
      <c r="B2192" s="16" t="str">
        <f t="shared" si="351"/>
        <v>2158</v>
      </c>
      <c r="C2192" s="54">
        <f t="shared" si="349"/>
        <v>2158</v>
      </c>
      <c r="D2192" s="11"/>
      <c r="E2192" s="12"/>
      <c r="F2192" s="13"/>
      <c r="G2192" s="14"/>
      <c r="H2192" s="70"/>
      <c r="I2192" s="71"/>
      <c r="J2192" s="72"/>
      <c r="K2192" s="73" t="str">
        <f t="shared" si="342"/>
        <v/>
      </c>
      <c r="L2192" s="74">
        <f t="shared" si="344"/>
        <v>0</v>
      </c>
      <c r="M2192" s="79"/>
      <c r="N2192" s="59" t="str">
        <f t="shared" si="343"/>
        <v/>
      </c>
      <c r="O2192" s="190" t="str">
        <f t="shared" si="345"/>
        <v>Nợ HP</v>
      </c>
      <c r="P2192" s="62" t="str">
        <f t="shared" si="346"/>
        <v>Nợ HP</v>
      </c>
      <c r="Q2192" s="58">
        <f t="shared" si="350"/>
        <v>2190</v>
      </c>
      <c r="R2192" s="228" t="str">
        <f t="shared" si="347"/>
        <v>Nợ HP</v>
      </c>
    </row>
    <row r="2193" spans="1:18" ht="24.75" customHeight="1">
      <c r="A2193" s="54">
        <f t="shared" si="348"/>
        <v>2191</v>
      </c>
      <c r="B2193" s="16" t="str">
        <f t="shared" si="351"/>
        <v>2159</v>
      </c>
      <c r="C2193" s="54">
        <f t="shared" si="349"/>
        <v>2159</v>
      </c>
      <c r="D2193" s="11"/>
      <c r="E2193" s="12"/>
      <c r="F2193" s="13"/>
      <c r="G2193" s="14"/>
      <c r="H2193" s="70"/>
      <c r="I2193" s="71"/>
      <c r="J2193" s="72"/>
      <c r="K2193" s="73" t="str">
        <f t="shared" si="342"/>
        <v/>
      </c>
      <c r="L2193" s="74">
        <f t="shared" si="344"/>
        <v>0</v>
      </c>
      <c r="M2193" s="79"/>
      <c r="N2193" s="59" t="str">
        <f t="shared" si="343"/>
        <v/>
      </c>
      <c r="O2193" s="190" t="str">
        <f t="shared" si="345"/>
        <v>Nợ HP</v>
      </c>
      <c r="P2193" s="62" t="str">
        <f t="shared" si="346"/>
        <v>Nợ HP</v>
      </c>
      <c r="Q2193" s="58">
        <f t="shared" si="350"/>
        <v>2191</v>
      </c>
      <c r="R2193" s="228" t="str">
        <f t="shared" si="347"/>
        <v>Nợ HP</v>
      </c>
    </row>
    <row r="2194" spans="1:18" ht="24.75" customHeight="1">
      <c r="A2194" s="54">
        <f t="shared" si="348"/>
        <v>2192</v>
      </c>
      <c r="B2194" s="16" t="str">
        <f t="shared" si="351"/>
        <v>2160</v>
      </c>
      <c r="C2194" s="54">
        <f t="shared" si="349"/>
        <v>2160</v>
      </c>
      <c r="D2194" s="11"/>
      <c r="E2194" s="12"/>
      <c r="F2194" s="13"/>
      <c r="G2194" s="14"/>
      <c r="H2194" s="70"/>
      <c r="I2194" s="71"/>
      <c r="J2194" s="72"/>
      <c r="K2194" s="73" t="str">
        <f t="shared" si="342"/>
        <v/>
      </c>
      <c r="L2194" s="74">
        <f t="shared" si="344"/>
        <v>0</v>
      </c>
      <c r="M2194" s="79"/>
      <c r="N2194" s="59" t="str">
        <f t="shared" si="343"/>
        <v/>
      </c>
      <c r="O2194" s="190" t="str">
        <f t="shared" si="345"/>
        <v>Nợ HP</v>
      </c>
      <c r="P2194" s="62" t="str">
        <f t="shared" si="346"/>
        <v>Nợ HP</v>
      </c>
      <c r="Q2194" s="58">
        <f t="shared" si="350"/>
        <v>2192</v>
      </c>
      <c r="R2194" s="228" t="str">
        <f t="shared" si="347"/>
        <v>Nợ HP</v>
      </c>
    </row>
    <row r="2195" spans="1:18" ht="24.75" customHeight="1">
      <c r="A2195" s="54">
        <f t="shared" si="348"/>
        <v>2193</v>
      </c>
      <c r="B2195" s="16" t="str">
        <f t="shared" si="351"/>
        <v>2161</v>
      </c>
      <c r="C2195" s="54">
        <f t="shared" si="349"/>
        <v>2161</v>
      </c>
      <c r="D2195" s="11"/>
      <c r="E2195" s="12"/>
      <c r="F2195" s="13"/>
      <c r="G2195" s="14"/>
      <c r="H2195" s="70"/>
      <c r="I2195" s="71"/>
      <c r="J2195" s="72"/>
      <c r="K2195" s="73" t="str">
        <f t="shared" si="342"/>
        <v/>
      </c>
      <c r="L2195" s="74">
        <f t="shared" si="344"/>
        <v>0</v>
      </c>
      <c r="M2195" s="79"/>
      <c r="N2195" s="59" t="str">
        <f t="shared" si="343"/>
        <v/>
      </c>
      <c r="O2195" s="190" t="str">
        <f t="shared" si="345"/>
        <v>Nợ HP</v>
      </c>
      <c r="P2195" s="62" t="str">
        <f t="shared" si="346"/>
        <v>Nợ HP</v>
      </c>
      <c r="Q2195" s="58">
        <f t="shared" si="350"/>
        <v>2193</v>
      </c>
      <c r="R2195" s="228" t="str">
        <f t="shared" si="347"/>
        <v>Nợ HP</v>
      </c>
    </row>
    <row r="2196" spans="1:18" ht="24.75" customHeight="1">
      <c r="A2196" s="54">
        <f t="shared" si="348"/>
        <v>2194</v>
      </c>
      <c r="B2196" s="16" t="str">
        <f t="shared" si="351"/>
        <v>2162</v>
      </c>
      <c r="C2196" s="54">
        <f t="shared" si="349"/>
        <v>2162</v>
      </c>
      <c r="D2196" s="11"/>
      <c r="E2196" s="12"/>
      <c r="F2196" s="13"/>
      <c r="G2196" s="14"/>
      <c r="H2196" s="70"/>
      <c r="I2196" s="71"/>
      <c r="J2196" s="72"/>
      <c r="K2196" s="73" t="str">
        <f t="shared" si="342"/>
        <v/>
      </c>
      <c r="L2196" s="74">
        <f t="shared" si="344"/>
        <v>0</v>
      </c>
      <c r="M2196" s="79"/>
      <c r="N2196" s="59" t="str">
        <f t="shared" si="343"/>
        <v/>
      </c>
      <c r="O2196" s="190" t="str">
        <f t="shared" si="345"/>
        <v>Nợ HP</v>
      </c>
      <c r="P2196" s="62" t="str">
        <f t="shared" si="346"/>
        <v>Nợ HP</v>
      </c>
      <c r="Q2196" s="58">
        <f t="shared" si="350"/>
        <v>2194</v>
      </c>
      <c r="R2196" s="228" t="str">
        <f t="shared" si="347"/>
        <v>Nợ HP</v>
      </c>
    </row>
    <row r="2197" spans="1:18" ht="24.75" customHeight="1">
      <c r="A2197" s="54">
        <f t="shared" si="348"/>
        <v>2195</v>
      </c>
      <c r="B2197" s="16" t="str">
        <f t="shared" si="351"/>
        <v>2163</v>
      </c>
      <c r="C2197" s="54">
        <f t="shared" si="349"/>
        <v>2163</v>
      </c>
      <c r="D2197" s="11"/>
      <c r="E2197" s="12"/>
      <c r="F2197" s="13"/>
      <c r="G2197" s="14"/>
      <c r="H2197" s="70"/>
      <c r="I2197" s="71"/>
      <c r="J2197" s="72"/>
      <c r="K2197" s="73" t="str">
        <f t="shared" si="342"/>
        <v/>
      </c>
      <c r="L2197" s="74">
        <f t="shared" si="344"/>
        <v>0</v>
      </c>
      <c r="M2197" s="79"/>
      <c r="N2197" s="59" t="str">
        <f t="shared" si="343"/>
        <v/>
      </c>
      <c r="O2197" s="190" t="str">
        <f t="shared" si="345"/>
        <v>Nợ HP</v>
      </c>
      <c r="P2197" s="62" t="str">
        <f t="shared" si="346"/>
        <v>Nợ HP</v>
      </c>
      <c r="Q2197" s="58">
        <f t="shared" si="350"/>
        <v>2195</v>
      </c>
      <c r="R2197" s="228" t="str">
        <f t="shared" si="347"/>
        <v>Nợ HP</v>
      </c>
    </row>
    <row r="2198" spans="1:18" ht="24.75" customHeight="1">
      <c r="A2198" s="54">
        <f t="shared" si="348"/>
        <v>2196</v>
      </c>
      <c r="B2198" s="16" t="str">
        <f t="shared" si="351"/>
        <v>2164</v>
      </c>
      <c r="C2198" s="54">
        <f t="shared" si="349"/>
        <v>2164</v>
      </c>
      <c r="D2198" s="11"/>
      <c r="E2198" s="12"/>
      <c r="F2198" s="13"/>
      <c r="G2198" s="14"/>
      <c r="H2198" s="70"/>
      <c r="I2198" s="71"/>
      <c r="J2198" s="72"/>
      <c r="K2198" s="73" t="str">
        <f t="shared" si="342"/>
        <v/>
      </c>
      <c r="L2198" s="74">
        <f t="shared" si="344"/>
        <v>0</v>
      </c>
      <c r="M2198" s="79"/>
      <c r="N2198" s="59" t="str">
        <f t="shared" si="343"/>
        <v/>
      </c>
      <c r="O2198" s="190" t="str">
        <f t="shared" si="345"/>
        <v>Nợ HP</v>
      </c>
      <c r="P2198" s="62" t="str">
        <f t="shared" si="346"/>
        <v>Nợ HP</v>
      </c>
      <c r="Q2198" s="58">
        <f t="shared" si="350"/>
        <v>2196</v>
      </c>
      <c r="R2198" s="228" t="str">
        <f t="shared" si="347"/>
        <v>Nợ HP</v>
      </c>
    </row>
    <row r="2199" spans="1:18" ht="24.75" customHeight="1">
      <c r="A2199" s="54">
        <f t="shared" si="348"/>
        <v>2197</v>
      </c>
      <c r="B2199" s="16" t="str">
        <f t="shared" si="351"/>
        <v>2165</v>
      </c>
      <c r="C2199" s="54">
        <f t="shared" si="349"/>
        <v>2165</v>
      </c>
      <c r="D2199" s="11"/>
      <c r="E2199" s="12"/>
      <c r="F2199" s="13"/>
      <c r="G2199" s="14"/>
      <c r="H2199" s="70"/>
      <c r="I2199" s="71"/>
      <c r="J2199" s="72"/>
      <c r="K2199" s="73" t="str">
        <f t="shared" si="342"/>
        <v/>
      </c>
      <c r="L2199" s="74">
        <f t="shared" si="344"/>
        <v>0</v>
      </c>
      <c r="M2199" s="79"/>
      <c r="N2199" s="59" t="str">
        <f t="shared" si="343"/>
        <v/>
      </c>
      <c r="O2199" s="190" t="str">
        <f t="shared" si="345"/>
        <v>Nợ HP</v>
      </c>
      <c r="P2199" s="62" t="str">
        <f t="shared" si="346"/>
        <v>Nợ HP</v>
      </c>
      <c r="Q2199" s="58">
        <f t="shared" si="350"/>
        <v>2197</v>
      </c>
      <c r="R2199" s="228" t="str">
        <f t="shared" si="347"/>
        <v>Nợ HP</v>
      </c>
    </row>
    <row r="2200" spans="1:18" ht="24.75" customHeight="1">
      <c r="A2200" s="54">
        <f t="shared" si="348"/>
        <v>2198</v>
      </c>
      <c r="B2200" s="16" t="str">
        <f t="shared" si="351"/>
        <v>2166</v>
      </c>
      <c r="C2200" s="54">
        <f t="shared" si="349"/>
        <v>2166</v>
      </c>
      <c r="D2200" s="11"/>
      <c r="E2200" s="12"/>
      <c r="F2200" s="13"/>
      <c r="G2200" s="14"/>
      <c r="H2200" s="70"/>
      <c r="I2200" s="71"/>
      <c r="J2200" s="72"/>
      <c r="K2200" s="73" t="str">
        <f t="shared" si="342"/>
        <v/>
      </c>
      <c r="L2200" s="74">
        <f t="shared" si="344"/>
        <v>0</v>
      </c>
      <c r="M2200" s="79"/>
      <c r="N2200" s="59" t="str">
        <f t="shared" si="343"/>
        <v/>
      </c>
      <c r="O2200" s="190" t="str">
        <f t="shared" si="345"/>
        <v>Nợ HP</v>
      </c>
      <c r="P2200" s="62" t="str">
        <f t="shared" si="346"/>
        <v>Nợ HP</v>
      </c>
      <c r="Q2200" s="58">
        <f t="shared" si="350"/>
        <v>2198</v>
      </c>
      <c r="R2200" s="228" t="str">
        <f t="shared" si="347"/>
        <v>Nợ HP</v>
      </c>
    </row>
    <row r="2201" spans="1:18" ht="24.75" customHeight="1">
      <c r="A2201" s="54">
        <f t="shared" si="348"/>
        <v>2199</v>
      </c>
      <c r="B2201" s="16" t="str">
        <f t="shared" si="351"/>
        <v>2167</v>
      </c>
      <c r="C2201" s="54">
        <f t="shared" si="349"/>
        <v>2167</v>
      </c>
      <c r="D2201" s="11"/>
      <c r="E2201" s="12"/>
      <c r="F2201" s="13"/>
      <c r="G2201" s="14"/>
      <c r="H2201" s="70"/>
      <c r="I2201" s="71"/>
      <c r="J2201" s="72"/>
      <c r="K2201" s="73" t="str">
        <f t="shared" ref="K2201:K2264" si="352">I2201&amp;J2201</f>
        <v/>
      </c>
      <c r="L2201" s="74">
        <f t="shared" si="344"/>
        <v>0</v>
      </c>
      <c r="M2201" s="79"/>
      <c r="N2201" s="59" t="str">
        <f t="shared" ref="N2201:N2264" si="353">IF(M2201&lt;&gt;0,"Học Ghép","")</f>
        <v/>
      </c>
      <c r="O2201" s="190" t="str">
        <f t="shared" si="345"/>
        <v>Nợ HP</v>
      </c>
      <c r="P2201" s="62" t="str">
        <f t="shared" si="346"/>
        <v>Nợ HP</v>
      </c>
      <c r="Q2201" s="58">
        <f t="shared" si="350"/>
        <v>2199</v>
      </c>
      <c r="R2201" s="228" t="str">
        <f t="shared" si="347"/>
        <v>Nợ HP</v>
      </c>
    </row>
    <row r="2202" spans="1:18" ht="24.75" customHeight="1">
      <c r="A2202" s="54">
        <f t="shared" si="348"/>
        <v>2200</v>
      </c>
      <c r="B2202" s="16" t="str">
        <f t="shared" si="351"/>
        <v>2168</v>
      </c>
      <c r="C2202" s="54">
        <f t="shared" si="349"/>
        <v>2168</v>
      </c>
      <c r="D2202" s="11"/>
      <c r="E2202" s="12"/>
      <c r="F2202" s="13"/>
      <c r="G2202" s="14"/>
      <c r="H2202" s="70"/>
      <c r="I2202" s="71"/>
      <c r="J2202" s="72"/>
      <c r="K2202" s="73" t="str">
        <f t="shared" si="352"/>
        <v/>
      </c>
      <c r="L2202" s="74">
        <f t="shared" si="344"/>
        <v>0</v>
      </c>
      <c r="M2202" s="79"/>
      <c r="N2202" s="59" t="str">
        <f t="shared" si="353"/>
        <v/>
      </c>
      <c r="O2202" s="190" t="str">
        <f t="shared" si="345"/>
        <v>Nợ HP</v>
      </c>
      <c r="P2202" s="62" t="str">
        <f t="shared" si="346"/>
        <v>Nợ HP</v>
      </c>
      <c r="Q2202" s="58">
        <f t="shared" si="350"/>
        <v>2200</v>
      </c>
      <c r="R2202" s="228" t="str">
        <f t="shared" si="347"/>
        <v>Nợ HP</v>
      </c>
    </row>
    <row r="2203" spans="1:18" ht="24.75" customHeight="1">
      <c r="A2203" s="54">
        <f t="shared" si="348"/>
        <v>2201</v>
      </c>
      <c r="B2203" s="16" t="str">
        <f t="shared" si="351"/>
        <v>2169</v>
      </c>
      <c r="C2203" s="54">
        <f t="shared" si="349"/>
        <v>2169</v>
      </c>
      <c r="D2203" s="11"/>
      <c r="E2203" s="12"/>
      <c r="F2203" s="13"/>
      <c r="G2203" s="14"/>
      <c r="H2203" s="70"/>
      <c r="I2203" s="71"/>
      <c r="J2203" s="72"/>
      <c r="K2203" s="73" t="str">
        <f t="shared" si="352"/>
        <v/>
      </c>
      <c r="L2203" s="74">
        <f t="shared" si="344"/>
        <v>0</v>
      </c>
      <c r="M2203" s="79"/>
      <c r="N2203" s="59" t="str">
        <f t="shared" si="353"/>
        <v/>
      </c>
      <c r="O2203" s="190" t="str">
        <f t="shared" si="345"/>
        <v>Nợ HP</v>
      </c>
      <c r="P2203" s="62" t="str">
        <f t="shared" si="346"/>
        <v>Nợ HP</v>
      </c>
      <c r="Q2203" s="58">
        <f t="shared" si="350"/>
        <v>2201</v>
      </c>
      <c r="R2203" s="228" t="str">
        <f t="shared" si="347"/>
        <v>Nợ HP</v>
      </c>
    </row>
    <row r="2204" spans="1:18" ht="24.75" customHeight="1">
      <c r="A2204" s="54">
        <f t="shared" si="348"/>
        <v>2202</v>
      </c>
      <c r="B2204" s="16" t="str">
        <f t="shared" si="351"/>
        <v>2170</v>
      </c>
      <c r="C2204" s="54">
        <f t="shared" si="349"/>
        <v>2170</v>
      </c>
      <c r="D2204" s="11"/>
      <c r="E2204" s="12"/>
      <c r="F2204" s="13"/>
      <c r="G2204" s="14"/>
      <c r="H2204" s="70"/>
      <c r="I2204" s="71"/>
      <c r="J2204" s="72"/>
      <c r="K2204" s="73" t="str">
        <f t="shared" si="352"/>
        <v/>
      </c>
      <c r="L2204" s="74">
        <f t="shared" si="344"/>
        <v>0</v>
      </c>
      <c r="M2204" s="79"/>
      <c r="N2204" s="59" t="str">
        <f t="shared" si="353"/>
        <v/>
      </c>
      <c r="O2204" s="190" t="str">
        <f t="shared" si="345"/>
        <v>Nợ HP</v>
      </c>
      <c r="P2204" s="62" t="str">
        <f t="shared" si="346"/>
        <v>Nợ HP</v>
      </c>
      <c r="Q2204" s="58">
        <f t="shared" si="350"/>
        <v>2202</v>
      </c>
      <c r="R2204" s="228" t="str">
        <f t="shared" si="347"/>
        <v>Nợ HP</v>
      </c>
    </row>
    <row r="2205" spans="1:18" ht="24.75" customHeight="1">
      <c r="A2205" s="54">
        <f t="shared" si="348"/>
        <v>2203</v>
      </c>
      <c r="B2205" s="16" t="str">
        <f t="shared" si="351"/>
        <v>2171</v>
      </c>
      <c r="C2205" s="54">
        <f t="shared" si="349"/>
        <v>2171</v>
      </c>
      <c r="D2205" s="11"/>
      <c r="E2205" s="12"/>
      <c r="F2205" s="13"/>
      <c r="G2205" s="14"/>
      <c r="H2205" s="70"/>
      <c r="I2205" s="71"/>
      <c r="J2205" s="72"/>
      <c r="K2205" s="73" t="str">
        <f t="shared" si="352"/>
        <v/>
      </c>
      <c r="L2205" s="74">
        <f t="shared" si="344"/>
        <v>0</v>
      </c>
      <c r="M2205" s="79"/>
      <c r="N2205" s="59" t="str">
        <f t="shared" si="353"/>
        <v/>
      </c>
      <c r="O2205" s="190" t="str">
        <f t="shared" si="345"/>
        <v>Nợ HP</v>
      </c>
      <c r="P2205" s="62" t="str">
        <f t="shared" si="346"/>
        <v>Nợ HP</v>
      </c>
      <c r="Q2205" s="58">
        <f t="shared" si="350"/>
        <v>2203</v>
      </c>
      <c r="R2205" s="228" t="str">
        <f t="shared" si="347"/>
        <v>Nợ HP</v>
      </c>
    </row>
    <row r="2206" spans="1:18" ht="24.75" customHeight="1">
      <c r="A2206" s="54">
        <f t="shared" si="348"/>
        <v>2204</v>
      </c>
      <c r="B2206" s="16" t="str">
        <f t="shared" si="351"/>
        <v>2172</v>
      </c>
      <c r="C2206" s="54">
        <f t="shared" si="349"/>
        <v>2172</v>
      </c>
      <c r="D2206" s="11"/>
      <c r="E2206" s="12"/>
      <c r="F2206" s="13"/>
      <c r="G2206" s="14"/>
      <c r="H2206" s="70"/>
      <c r="I2206" s="71"/>
      <c r="J2206" s="72"/>
      <c r="K2206" s="73" t="str">
        <f t="shared" si="352"/>
        <v/>
      </c>
      <c r="L2206" s="74">
        <f t="shared" si="344"/>
        <v>0</v>
      </c>
      <c r="M2206" s="79"/>
      <c r="N2206" s="59" t="str">
        <f t="shared" si="353"/>
        <v/>
      </c>
      <c r="O2206" s="190" t="str">
        <f t="shared" si="345"/>
        <v>Nợ HP</v>
      </c>
      <c r="P2206" s="62" t="str">
        <f t="shared" si="346"/>
        <v>Nợ HP</v>
      </c>
      <c r="Q2206" s="58">
        <f t="shared" si="350"/>
        <v>2204</v>
      </c>
      <c r="R2206" s="228" t="str">
        <f t="shared" si="347"/>
        <v>Nợ HP</v>
      </c>
    </row>
    <row r="2207" spans="1:18" ht="24.75" customHeight="1">
      <c r="A2207" s="54">
        <f t="shared" si="348"/>
        <v>2205</v>
      </c>
      <c r="B2207" s="16" t="str">
        <f t="shared" si="351"/>
        <v>2173</v>
      </c>
      <c r="C2207" s="54">
        <f t="shared" si="349"/>
        <v>2173</v>
      </c>
      <c r="D2207" s="11"/>
      <c r="E2207" s="12"/>
      <c r="F2207" s="13"/>
      <c r="G2207" s="14"/>
      <c r="H2207" s="70"/>
      <c r="I2207" s="71"/>
      <c r="J2207" s="72"/>
      <c r="K2207" s="73" t="str">
        <f t="shared" si="352"/>
        <v/>
      </c>
      <c r="L2207" s="74">
        <f t="shared" si="344"/>
        <v>0</v>
      </c>
      <c r="M2207" s="79"/>
      <c r="N2207" s="59" t="str">
        <f t="shared" si="353"/>
        <v/>
      </c>
      <c r="O2207" s="190" t="str">
        <f t="shared" si="345"/>
        <v>Nợ HP</v>
      </c>
      <c r="P2207" s="62" t="str">
        <f t="shared" si="346"/>
        <v>Nợ HP</v>
      </c>
      <c r="Q2207" s="58">
        <f t="shared" si="350"/>
        <v>2205</v>
      </c>
      <c r="R2207" s="228" t="str">
        <f t="shared" si="347"/>
        <v>Nợ HP</v>
      </c>
    </row>
    <row r="2208" spans="1:18" ht="24.75" customHeight="1">
      <c r="A2208" s="54">
        <f t="shared" si="348"/>
        <v>2206</v>
      </c>
      <c r="B2208" s="16" t="str">
        <f t="shared" si="351"/>
        <v>2174</v>
      </c>
      <c r="C2208" s="54">
        <f t="shared" si="349"/>
        <v>2174</v>
      </c>
      <c r="D2208" s="11"/>
      <c r="E2208" s="12"/>
      <c r="F2208" s="13"/>
      <c r="G2208" s="14"/>
      <c r="H2208" s="70"/>
      <c r="I2208" s="71"/>
      <c r="J2208" s="72"/>
      <c r="K2208" s="73" t="str">
        <f t="shared" si="352"/>
        <v/>
      </c>
      <c r="L2208" s="74">
        <f t="shared" si="344"/>
        <v>0</v>
      </c>
      <c r="M2208" s="79"/>
      <c r="N2208" s="59" t="str">
        <f t="shared" si="353"/>
        <v/>
      </c>
      <c r="O2208" s="190" t="str">
        <f t="shared" si="345"/>
        <v>Nợ HP</v>
      </c>
      <c r="P2208" s="62" t="str">
        <f t="shared" si="346"/>
        <v>Nợ HP</v>
      </c>
      <c r="Q2208" s="58">
        <f t="shared" si="350"/>
        <v>2206</v>
      </c>
      <c r="R2208" s="228" t="str">
        <f t="shared" si="347"/>
        <v>Nợ HP</v>
      </c>
    </row>
    <row r="2209" spans="1:18" ht="24.75" customHeight="1">
      <c r="A2209" s="54">
        <f t="shared" si="348"/>
        <v>2207</v>
      </c>
      <c r="B2209" s="16" t="str">
        <f t="shared" si="351"/>
        <v>2175</v>
      </c>
      <c r="C2209" s="54">
        <f t="shared" si="349"/>
        <v>2175</v>
      </c>
      <c r="D2209" s="11"/>
      <c r="E2209" s="12"/>
      <c r="F2209" s="13"/>
      <c r="G2209" s="14"/>
      <c r="H2209" s="70"/>
      <c r="I2209" s="71"/>
      <c r="J2209" s="72"/>
      <c r="K2209" s="73" t="str">
        <f t="shared" si="352"/>
        <v/>
      </c>
      <c r="L2209" s="74">
        <f t="shared" si="344"/>
        <v>0</v>
      </c>
      <c r="M2209" s="79"/>
      <c r="N2209" s="59" t="str">
        <f t="shared" si="353"/>
        <v/>
      </c>
      <c r="O2209" s="190" t="str">
        <f t="shared" si="345"/>
        <v>Nợ HP</v>
      </c>
      <c r="P2209" s="62" t="str">
        <f t="shared" si="346"/>
        <v>Nợ HP</v>
      </c>
      <c r="Q2209" s="58">
        <f t="shared" si="350"/>
        <v>2207</v>
      </c>
      <c r="R2209" s="228" t="str">
        <f t="shared" si="347"/>
        <v>Nợ HP</v>
      </c>
    </row>
    <row r="2210" spans="1:18" ht="24.75" customHeight="1">
      <c r="A2210" s="54">
        <f t="shared" si="348"/>
        <v>2208</v>
      </c>
      <c r="B2210" s="16" t="str">
        <f t="shared" si="351"/>
        <v>2176</v>
      </c>
      <c r="C2210" s="54">
        <f t="shared" si="349"/>
        <v>2176</v>
      </c>
      <c r="D2210" s="11"/>
      <c r="E2210" s="12"/>
      <c r="F2210" s="13"/>
      <c r="G2210" s="14"/>
      <c r="H2210" s="70"/>
      <c r="I2210" s="71"/>
      <c r="J2210" s="72"/>
      <c r="K2210" s="73" t="str">
        <f t="shared" si="352"/>
        <v/>
      </c>
      <c r="L2210" s="74">
        <f t="shared" si="344"/>
        <v>0</v>
      </c>
      <c r="M2210" s="79"/>
      <c r="N2210" s="59" t="str">
        <f t="shared" si="353"/>
        <v/>
      </c>
      <c r="O2210" s="190" t="str">
        <f t="shared" si="345"/>
        <v>Nợ HP</v>
      </c>
      <c r="P2210" s="62" t="str">
        <f t="shared" si="346"/>
        <v>Nợ HP</v>
      </c>
      <c r="Q2210" s="58">
        <f t="shared" si="350"/>
        <v>2208</v>
      </c>
      <c r="R2210" s="228" t="str">
        <f t="shared" si="347"/>
        <v>Nợ HP</v>
      </c>
    </row>
    <row r="2211" spans="1:18" ht="24.75" customHeight="1">
      <c r="A2211" s="54">
        <f t="shared" si="348"/>
        <v>2209</v>
      </c>
      <c r="B2211" s="16" t="str">
        <f t="shared" si="351"/>
        <v>2177</v>
      </c>
      <c r="C2211" s="54">
        <f t="shared" si="349"/>
        <v>2177</v>
      </c>
      <c r="D2211" s="11"/>
      <c r="E2211" s="12"/>
      <c r="F2211" s="13"/>
      <c r="G2211" s="14"/>
      <c r="H2211" s="70"/>
      <c r="I2211" s="71"/>
      <c r="J2211" s="72"/>
      <c r="K2211" s="73" t="str">
        <f t="shared" si="352"/>
        <v/>
      </c>
      <c r="L2211" s="74">
        <f t="shared" si="344"/>
        <v>0</v>
      </c>
      <c r="M2211" s="79"/>
      <c r="N2211" s="59" t="str">
        <f t="shared" si="353"/>
        <v/>
      </c>
      <c r="O2211" s="190" t="str">
        <f t="shared" si="345"/>
        <v>Nợ HP</v>
      </c>
      <c r="P2211" s="62" t="str">
        <f t="shared" si="346"/>
        <v>Nợ HP</v>
      </c>
      <c r="Q2211" s="58">
        <f t="shared" si="350"/>
        <v>2209</v>
      </c>
      <c r="R2211" s="228" t="str">
        <f t="shared" si="347"/>
        <v>Nợ HP</v>
      </c>
    </row>
    <row r="2212" spans="1:18" ht="24.75" customHeight="1">
      <c r="A2212" s="54">
        <f t="shared" si="348"/>
        <v>2210</v>
      </c>
      <c r="B2212" s="16" t="str">
        <f t="shared" si="351"/>
        <v>2178</v>
      </c>
      <c r="C2212" s="54">
        <f t="shared" si="349"/>
        <v>2178</v>
      </c>
      <c r="D2212" s="11"/>
      <c r="E2212" s="12"/>
      <c r="F2212" s="13"/>
      <c r="G2212" s="14"/>
      <c r="H2212" s="70"/>
      <c r="I2212" s="71"/>
      <c r="J2212" s="72"/>
      <c r="K2212" s="73" t="str">
        <f t="shared" si="352"/>
        <v/>
      </c>
      <c r="L2212" s="74">
        <f t="shared" si="344"/>
        <v>0</v>
      </c>
      <c r="M2212" s="79"/>
      <c r="N2212" s="59" t="str">
        <f t="shared" si="353"/>
        <v/>
      </c>
      <c r="O2212" s="190" t="str">
        <f t="shared" si="345"/>
        <v>Nợ HP</v>
      </c>
      <c r="P2212" s="62" t="str">
        <f t="shared" si="346"/>
        <v>Nợ HP</v>
      </c>
      <c r="Q2212" s="58">
        <f t="shared" si="350"/>
        <v>2210</v>
      </c>
      <c r="R2212" s="228" t="str">
        <f t="shared" si="347"/>
        <v>Nợ HP</v>
      </c>
    </row>
    <row r="2213" spans="1:18" ht="24.75" customHeight="1">
      <c r="A2213" s="54">
        <f t="shared" si="348"/>
        <v>2211</v>
      </c>
      <c r="B2213" s="16" t="str">
        <f t="shared" si="351"/>
        <v>2179</v>
      </c>
      <c r="C2213" s="54">
        <f t="shared" si="349"/>
        <v>2179</v>
      </c>
      <c r="D2213" s="11"/>
      <c r="E2213" s="12"/>
      <c r="F2213" s="13"/>
      <c r="G2213" s="14"/>
      <c r="H2213" s="70"/>
      <c r="I2213" s="71"/>
      <c r="J2213" s="72"/>
      <c r="K2213" s="73" t="str">
        <f t="shared" si="352"/>
        <v/>
      </c>
      <c r="L2213" s="74">
        <f t="shared" si="344"/>
        <v>0</v>
      </c>
      <c r="M2213" s="79"/>
      <c r="N2213" s="59" t="str">
        <f t="shared" si="353"/>
        <v/>
      </c>
      <c r="O2213" s="190" t="str">
        <f t="shared" si="345"/>
        <v>Nợ HP</v>
      </c>
      <c r="P2213" s="62" t="str">
        <f t="shared" si="346"/>
        <v>Nợ HP</v>
      </c>
      <c r="Q2213" s="58">
        <f t="shared" si="350"/>
        <v>2211</v>
      </c>
      <c r="R2213" s="228" t="str">
        <f t="shared" si="347"/>
        <v>Nợ HP</v>
      </c>
    </row>
    <row r="2214" spans="1:18" ht="24.75" customHeight="1">
      <c r="A2214" s="54">
        <f t="shared" si="348"/>
        <v>2212</v>
      </c>
      <c r="B2214" s="16" t="str">
        <f t="shared" si="351"/>
        <v>2180</v>
      </c>
      <c r="C2214" s="54">
        <f t="shared" si="349"/>
        <v>2180</v>
      </c>
      <c r="D2214" s="11"/>
      <c r="E2214" s="12"/>
      <c r="F2214" s="13"/>
      <c r="G2214" s="14"/>
      <c r="H2214" s="70"/>
      <c r="I2214" s="71"/>
      <c r="J2214" s="72"/>
      <c r="K2214" s="73" t="str">
        <f t="shared" si="352"/>
        <v/>
      </c>
      <c r="L2214" s="74">
        <f t="shared" si="344"/>
        <v>0</v>
      </c>
      <c r="M2214" s="79"/>
      <c r="N2214" s="59" t="str">
        <f t="shared" si="353"/>
        <v/>
      </c>
      <c r="O2214" s="190" t="str">
        <f t="shared" si="345"/>
        <v>Nợ HP</v>
      </c>
      <c r="P2214" s="62" t="str">
        <f t="shared" si="346"/>
        <v>Nợ HP</v>
      </c>
      <c r="Q2214" s="58">
        <f t="shared" si="350"/>
        <v>2212</v>
      </c>
      <c r="R2214" s="228" t="str">
        <f t="shared" si="347"/>
        <v>Nợ HP</v>
      </c>
    </row>
    <row r="2215" spans="1:18" ht="24.75" customHeight="1">
      <c r="A2215" s="54">
        <f t="shared" si="348"/>
        <v>2213</v>
      </c>
      <c r="B2215" s="16" t="str">
        <f t="shared" si="351"/>
        <v>2181</v>
      </c>
      <c r="C2215" s="54">
        <f t="shared" si="349"/>
        <v>2181</v>
      </c>
      <c r="D2215" s="11"/>
      <c r="E2215" s="12"/>
      <c r="F2215" s="13"/>
      <c r="G2215" s="14"/>
      <c r="H2215" s="70"/>
      <c r="I2215" s="71"/>
      <c r="J2215" s="72"/>
      <c r="K2215" s="73" t="str">
        <f t="shared" si="352"/>
        <v/>
      </c>
      <c r="L2215" s="74">
        <f t="shared" si="344"/>
        <v>0</v>
      </c>
      <c r="M2215" s="79"/>
      <c r="N2215" s="59" t="str">
        <f t="shared" si="353"/>
        <v/>
      </c>
      <c r="O2215" s="190" t="str">
        <f t="shared" si="345"/>
        <v>Nợ HP</v>
      </c>
      <c r="P2215" s="62" t="str">
        <f t="shared" si="346"/>
        <v>Nợ HP</v>
      </c>
      <c r="Q2215" s="58">
        <f t="shared" si="350"/>
        <v>2213</v>
      </c>
      <c r="R2215" s="228" t="str">
        <f t="shared" si="347"/>
        <v>Nợ HP</v>
      </c>
    </row>
    <row r="2216" spans="1:18" ht="24.75" customHeight="1">
      <c r="A2216" s="54">
        <f t="shared" si="348"/>
        <v>2214</v>
      </c>
      <c r="B2216" s="16" t="str">
        <f t="shared" si="351"/>
        <v>2182</v>
      </c>
      <c r="C2216" s="54">
        <f t="shared" si="349"/>
        <v>2182</v>
      </c>
      <c r="D2216" s="11"/>
      <c r="E2216" s="12"/>
      <c r="F2216" s="13"/>
      <c r="G2216" s="14"/>
      <c r="H2216" s="70"/>
      <c r="I2216" s="71"/>
      <c r="J2216" s="72"/>
      <c r="K2216" s="73" t="str">
        <f t="shared" si="352"/>
        <v/>
      </c>
      <c r="L2216" s="74">
        <f t="shared" si="344"/>
        <v>0</v>
      </c>
      <c r="M2216" s="79"/>
      <c r="N2216" s="59" t="str">
        <f t="shared" si="353"/>
        <v/>
      </c>
      <c r="O2216" s="190" t="str">
        <f t="shared" si="345"/>
        <v>Nợ HP</v>
      </c>
      <c r="P2216" s="62" t="str">
        <f t="shared" si="346"/>
        <v>Nợ HP</v>
      </c>
      <c r="Q2216" s="58">
        <f t="shared" si="350"/>
        <v>2214</v>
      </c>
      <c r="R2216" s="228" t="str">
        <f t="shared" si="347"/>
        <v>Nợ HP</v>
      </c>
    </row>
    <row r="2217" spans="1:18" ht="24.75" customHeight="1">
      <c r="A2217" s="54">
        <f t="shared" si="348"/>
        <v>2215</v>
      </c>
      <c r="B2217" s="16" t="str">
        <f t="shared" si="351"/>
        <v>2183</v>
      </c>
      <c r="C2217" s="54">
        <f t="shared" si="349"/>
        <v>2183</v>
      </c>
      <c r="D2217" s="11"/>
      <c r="E2217" s="12"/>
      <c r="F2217" s="13"/>
      <c r="G2217" s="14"/>
      <c r="H2217" s="70"/>
      <c r="I2217" s="71"/>
      <c r="J2217" s="72"/>
      <c r="K2217" s="73" t="str">
        <f t="shared" si="352"/>
        <v/>
      </c>
      <c r="L2217" s="74">
        <f t="shared" si="344"/>
        <v>0</v>
      </c>
      <c r="M2217" s="79"/>
      <c r="N2217" s="59" t="str">
        <f t="shared" si="353"/>
        <v/>
      </c>
      <c r="O2217" s="190" t="str">
        <f t="shared" si="345"/>
        <v>Nợ HP</v>
      </c>
      <c r="P2217" s="62" t="str">
        <f t="shared" si="346"/>
        <v>Nợ HP</v>
      </c>
      <c r="Q2217" s="58">
        <f t="shared" si="350"/>
        <v>2215</v>
      </c>
      <c r="R2217" s="228" t="str">
        <f t="shared" si="347"/>
        <v>Nợ HP</v>
      </c>
    </row>
    <row r="2218" spans="1:18" ht="24.75" customHeight="1">
      <c r="A2218" s="54">
        <f t="shared" si="348"/>
        <v>2216</v>
      </c>
      <c r="B2218" s="16" t="str">
        <f t="shared" si="351"/>
        <v>2184</v>
      </c>
      <c r="C2218" s="54">
        <f t="shared" si="349"/>
        <v>2184</v>
      </c>
      <c r="D2218" s="11"/>
      <c r="E2218" s="12"/>
      <c r="F2218" s="13"/>
      <c r="G2218" s="14"/>
      <c r="H2218" s="70"/>
      <c r="I2218" s="71"/>
      <c r="J2218" s="72"/>
      <c r="K2218" s="73" t="str">
        <f t="shared" si="352"/>
        <v/>
      </c>
      <c r="L2218" s="74">
        <f t="shared" si="344"/>
        <v>0</v>
      </c>
      <c r="M2218" s="79"/>
      <c r="N2218" s="59" t="str">
        <f t="shared" si="353"/>
        <v/>
      </c>
      <c r="O2218" s="190" t="str">
        <f t="shared" si="345"/>
        <v>Nợ HP</v>
      </c>
      <c r="P2218" s="62" t="str">
        <f t="shared" si="346"/>
        <v>Nợ HP</v>
      </c>
      <c r="Q2218" s="58">
        <f t="shared" si="350"/>
        <v>2216</v>
      </c>
      <c r="R2218" s="228" t="str">
        <f t="shared" si="347"/>
        <v>Nợ HP</v>
      </c>
    </row>
    <row r="2219" spans="1:18" ht="24.75" customHeight="1">
      <c r="A2219" s="54">
        <f t="shared" si="348"/>
        <v>2217</v>
      </c>
      <c r="B2219" s="16" t="str">
        <f t="shared" si="351"/>
        <v>2185</v>
      </c>
      <c r="C2219" s="54">
        <f t="shared" si="349"/>
        <v>2185</v>
      </c>
      <c r="D2219" s="11"/>
      <c r="E2219" s="12"/>
      <c r="F2219" s="13"/>
      <c r="G2219" s="14"/>
      <c r="H2219" s="70"/>
      <c r="I2219" s="71"/>
      <c r="J2219" s="72"/>
      <c r="K2219" s="73" t="str">
        <f t="shared" si="352"/>
        <v/>
      </c>
      <c r="L2219" s="74">
        <f t="shared" si="344"/>
        <v>0</v>
      </c>
      <c r="M2219" s="79"/>
      <c r="N2219" s="59" t="str">
        <f t="shared" si="353"/>
        <v/>
      </c>
      <c r="O2219" s="190" t="str">
        <f t="shared" si="345"/>
        <v>Nợ HP</v>
      </c>
      <c r="P2219" s="62" t="str">
        <f t="shared" si="346"/>
        <v>Nợ HP</v>
      </c>
      <c r="Q2219" s="58">
        <f t="shared" si="350"/>
        <v>2217</v>
      </c>
      <c r="R2219" s="228" t="str">
        <f t="shared" si="347"/>
        <v>Nợ HP</v>
      </c>
    </row>
    <row r="2220" spans="1:18" ht="24.75" customHeight="1">
      <c r="A2220" s="54">
        <f t="shared" si="348"/>
        <v>2218</v>
      </c>
      <c r="B2220" s="16" t="str">
        <f t="shared" si="351"/>
        <v>2186</v>
      </c>
      <c r="C2220" s="54">
        <f t="shared" si="349"/>
        <v>2186</v>
      </c>
      <c r="D2220" s="11"/>
      <c r="E2220" s="12"/>
      <c r="F2220" s="13"/>
      <c r="G2220" s="14"/>
      <c r="H2220" s="70"/>
      <c r="I2220" s="71"/>
      <c r="J2220" s="72"/>
      <c r="K2220" s="73" t="str">
        <f t="shared" si="352"/>
        <v/>
      </c>
      <c r="L2220" s="74">
        <f t="shared" si="344"/>
        <v>0</v>
      </c>
      <c r="M2220" s="79"/>
      <c r="N2220" s="59" t="str">
        <f t="shared" si="353"/>
        <v/>
      </c>
      <c r="O2220" s="190" t="str">
        <f t="shared" si="345"/>
        <v>Nợ HP</v>
      </c>
      <c r="P2220" s="62" t="str">
        <f t="shared" si="346"/>
        <v>Nợ HP</v>
      </c>
      <c r="Q2220" s="58">
        <f t="shared" si="350"/>
        <v>2218</v>
      </c>
      <c r="R2220" s="228" t="str">
        <f t="shared" si="347"/>
        <v>Nợ HP</v>
      </c>
    </row>
    <row r="2221" spans="1:18" ht="24.75" customHeight="1">
      <c r="A2221" s="54">
        <f t="shared" si="348"/>
        <v>2219</v>
      </c>
      <c r="B2221" s="16" t="str">
        <f t="shared" si="351"/>
        <v>2187</v>
      </c>
      <c r="C2221" s="54">
        <f t="shared" si="349"/>
        <v>2187</v>
      </c>
      <c r="D2221" s="11"/>
      <c r="E2221" s="12"/>
      <c r="F2221" s="13"/>
      <c r="G2221" s="14"/>
      <c r="H2221" s="70"/>
      <c r="I2221" s="71"/>
      <c r="J2221" s="72"/>
      <c r="K2221" s="73" t="str">
        <f t="shared" si="352"/>
        <v/>
      </c>
      <c r="L2221" s="74">
        <f t="shared" si="344"/>
        <v>0</v>
      </c>
      <c r="M2221" s="79"/>
      <c r="N2221" s="59" t="str">
        <f t="shared" si="353"/>
        <v/>
      </c>
      <c r="O2221" s="190" t="str">
        <f t="shared" si="345"/>
        <v>Nợ HP</v>
      </c>
      <c r="P2221" s="62" t="str">
        <f t="shared" si="346"/>
        <v>Nợ HP</v>
      </c>
      <c r="Q2221" s="58">
        <f t="shared" si="350"/>
        <v>2219</v>
      </c>
      <c r="R2221" s="228" t="str">
        <f t="shared" si="347"/>
        <v>Nợ HP</v>
      </c>
    </row>
    <row r="2222" spans="1:18" ht="24.75" customHeight="1">
      <c r="A2222" s="54">
        <f t="shared" si="348"/>
        <v>2220</v>
      </c>
      <c r="B2222" s="16" t="str">
        <f t="shared" si="351"/>
        <v>2188</v>
      </c>
      <c r="C2222" s="54">
        <f t="shared" si="349"/>
        <v>2188</v>
      </c>
      <c r="D2222" s="11"/>
      <c r="E2222" s="12"/>
      <c r="F2222" s="13"/>
      <c r="G2222" s="14"/>
      <c r="H2222" s="70"/>
      <c r="I2222" s="71"/>
      <c r="J2222" s="72"/>
      <c r="K2222" s="73" t="str">
        <f t="shared" si="352"/>
        <v/>
      </c>
      <c r="L2222" s="74">
        <f t="shared" si="344"/>
        <v>0</v>
      </c>
      <c r="M2222" s="79"/>
      <c r="N2222" s="59" t="str">
        <f t="shared" si="353"/>
        <v/>
      </c>
      <c r="O2222" s="190" t="str">
        <f t="shared" si="345"/>
        <v>Nợ HP</v>
      </c>
      <c r="P2222" s="62" t="str">
        <f t="shared" si="346"/>
        <v>Nợ HP</v>
      </c>
      <c r="Q2222" s="58">
        <f t="shared" si="350"/>
        <v>2220</v>
      </c>
      <c r="R2222" s="228" t="str">
        <f t="shared" si="347"/>
        <v>Nợ HP</v>
      </c>
    </row>
    <row r="2223" spans="1:18" ht="24.75" customHeight="1">
      <c r="A2223" s="54">
        <f t="shared" si="348"/>
        <v>2221</v>
      </c>
      <c r="B2223" s="16" t="str">
        <f t="shared" si="351"/>
        <v>2189</v>
      </c>
      <c r="C2223" s="54">
        <f t="shared" si="349"/>
        <v>2189</v>
      </c>
      <c r="D2223" s="11"/>
      <c r="E2223" s="12"/>
      <c r="F2223" s="13"/>
      <c r="G2223" s="14"/>
      <c r="H2223" s="70"/>
      <c r="I2223" s="71"/>
      <c r="J2223" s="72"/>
      <c r="K2223" s="73" t="str">
        <f t="shared" si="352"/>
        <v/>
      </c>
      <c r="L2223" s="74">
        <f t="shared" si="344"/>
        <v>0</v>
      </c>
      <c r="M2223" s="79"/>
      <c r="N2223" s="59" t="str">
        <f t="shared" si="353"/>
        <v/>
      </c>
      <c r="O2223" s="190" t="str">
        <f t="shared" si="345"/>
        <v>Nợ HP</v>
      </c>
      <c r="P2223" s="62" t="str">
        <f t="shared" si="346"/>
        <v>Nợ HP</v>
      </c>
      <c r="Q2223" s="58">
        <f t="shared" si="350"/>
        <v>2221</v>
      </c>
      <c r="R2223" s="228" t="str">
        <f t="shared" si="347"/>
        <v>Nợ HP</v>
      </c>
    </row>
    <row r="2224" spans="1:18" ht="24.75" customHeight="1">
      <c r="A2224" s="54">
        <f t="shared" si="348"/>
        <v>2222</v>
      </c>
      <c r="B2224" s="16" t="str">
        <f t="shared" si="351"/>
        <v>2190</v>
      </c>
      <c r="C2224" s="54">
        <f t="shared" si="349"/>
        <v>2190</v>
      </c>
      <c r="D2224" s="11"/>
      <c r="E2224" s="12"/>
      <c r="F2224" s="13"/>
      <c r="G2224" s="14"/>
      <c r="H2224" s="70"/>
      <c r="I2224" s="71"/>
      <c r="J2224" s="72"/>
      <c r="K2224" s="73" t="str">
        <f t="shared" si="352"/>
        <v/>
      </c>
      <c r="L2224" s="74">
        <f t="shared" si="344"/>
        <v>0</v>
      </c>
      <c r="M2224" s="79"/>
      <c r="N2224" s="59" t="str">
        <f t="shared" si="353"/>
        <v/>
      </c>
      <c r="O2224" s="190" t="str">
        <f t="shared" si="345"/>
        <v>Nợ HP</v>
      </c>
      <c r="P2224" s="62" t="str">
        <f t="shared" si="346"/>
        <v>Nợ HP</v>
      </c>
      <c r="Q2224" s="58">
        <f t="shared" si="350"/>
        <v>2222</v>
      </c>
      <c r="R2224" s="228" t="str">
        <f t="shared" si="347"/>
        <v>Nợ HP</v>
      </c>
    </row>
    <row r="2225" spans="1:18" ht="24.75" customHeight="1">
      <c r="A2225" s="54">
        <f t="shared" si="348"/>
        <v>2223</v>
      </c>
      <c r="B2225" s="16" t="str">
        <f t="shared" si="351"/>
        <v>2191</v>
      </c>
      <c r="C2225" s="54">
        <f t="shared" si="349"/>
        <v>2191</v>
      </c>
      <c r="D2225" s="11"/>
      <c r="E2225" s="12"/>
      <c r="F2225" s="13"/>
      <c r="G2225" s="14"/>
      <c r="H2225" s="70"/>
      <c r="I2225" s="71"/>
      <c r="J2225" s="72"/>
      <c r="K2225" s="73" t="str">
        <f t="shared" si="352"/>
        <v/>
      </c>
      <c r="L2225" s="74">
        <f t="shared" si="344"/>
        <v>0</v>
      </c>
      <c r="M2225" s="79"/>
      <c r="N2225" s="59" t="str">
        <f t="shared" si="353"/>
        <v/>
      </c>
      <c r="O2225" s="190" t="str">
        <f t="shared" si="345"/>
        <v>Nợ HP</v>
      </c>
      <c r="P2225" s="62" t="str">
        <f t="shared" si="346"/>
        <v>Nợ HP</v>
      </c>
      <c r="Q2225" s="58">
        <f t="shared" si="350"/>
        <v>2223</v>
      </c>
      <c r="R2225" s="228" t="str">
        <f t="shared" si="347"/>
        <v>Nợ HP</v>
      </c>
    </row>
    <row r="2226" spans="1:18" ht="24.75" customHeight="1">
      <c r="A2226" s="54">
        <f t="shared" si="348"/>
        <v>2224</v>
      </c>
      <c r="B2226" s="16" t="str">
        <f t="shared" si="351"/>
        <v>2192</v>
      </c>
      <c r="C2226" s="54">
        <f t="shared" si="349"/>
        <v>2192</v>
      </c>
      <c r="D2226" s="11"/>
      <c r="E2226" s="12"/>
      <c r="F2226" s="13"/>
      <c r="G2226" s="14"/>
      <c r="H2226" s="70"/>
      <c r="I2226" s="71"/>
      <c r="J2226" s="72"/>
      <c r="K2226" s="73" t="str">
        <f t="shared" si="352"/>
        <v/>
      </c>
      <c r="L2226" s="74">
        <f t="shared" si="344"/>
        <v>0</v>
      </c>
      <c r="M2226" s="79"/>
      <c r="N2226" s="59" t="str">
        <f t="shared" si="353"/>
        <v/>
      </c>
      <c r="O2226" s="190" t="str">
        <f t="shared" si="345"/>
        <v>Nợ HP</v>
      </c>
      <c r="P2226" s="62" t="str">
        <f t="shared" si="346"/>
        <v>Nợ HP</v>
      </c>
      <c r="Q2226" s="58">
        <f t="shared" si="350"/>
        <v>2224</v>
      </c>
      <c r="R2226" s="228" t="str">
        <f t="shared" si="347"/>
        <v>Nợ HP</v>
      </c>
    </row>
    <row r="2227" spans="1:18" ht="24.75" customHeight="1">
      <c r="A2227" s="54">
        <f t="shared" si="348"/>
        <v>2225</v>
      </c>
      <c r="B2227" s="16" t="str">
        <f t="shared" si="351"/>
        <v>2193</v>
      </c>
      <c r="C2227" s="54">
        <f t="shared" si="349"/>
        <v>2193</v>
      </c>
      <c r="D2227" s="11"/>
      <c r="E2227" s="12"/>
      <c r="F2227" s="13"/>
      <c r="G2227" s="14"/>
      <c r="H2227" s="70"/>
      <c r="I2227" s="71"/>
      <c r="J2227" s="72"/>
      <c r="K2227" s="73" t="str">
        <f t="shared" si="352"/>
        <v/>
      </c>
      <c r="L2227" s="74">
        <f t="shared" si="344"/>
        <v>0</v>
      </c>
      <c r="M2227" s="79"/>
      <c r="N2227" s="59" t="str">
        <f t="shared" si="353"/>
        <v/>
      </c>
      <c r="O2227" s="190" t="str">
        <f t="shared" si="345"/>
        <v>Nợ HP</v>
      </c>
      <c r="P2227" s="62" t="str">
        <f t="shared" si="346"/>
        <v>Nợ HP</v>
      </c>
      <c r="Q2227" s="58">
        <f t="shared" si="350"/>
        <v>2225</v>
      </c>
      <c r="R2227" s="228" t="str">
        <f t="shared" si="347"/>
        <v>Nợ HP</v>
      </c>
    </row>
    <row r="2228" spans="1:18" ht="24.75" customHeight="1">
      <c r="A2228" s="54">
        <f t="shared" si="348"/>
        <v>2226</v>
      </c>
      <c r="B2228" s="16" t="str">
        <f t="shared" si="351"/>
        <v>2194</v>
      </c>
      <c r="C2228" s="54">
        <f t="shared" si="349"/>
        <v>2194</v>
      </c>
      <c r="D2228" s="11"/>
      <c r="E2228" s="12"/>
      <c r="F2228" s="13"/>
      <c r="G2228" s="14"/>
      <c r="H2228" s="70"/>
      <c r="I2228" s="71"/>
      <c r="J2228" s="72"/>
      <c r="K2228" s="73" t="str">
        <f t="shared" si="352"/>
        <v/>
      </c>
      <c r="L2228" s="74">
        <f t="shared" si="344"/>
        <v>0</v>
      </c>
      <c r="M2228" s="79"/>
      <c r="N2228" s="59" t="str">
        <f t="shared" si="353"/>
        <v/>
      </c>
      <c r="O2228" s="190" t="str">
        <f t="shared" si="345"/>
        <v>Nợ HP</v>
      </c>
      <c r="P2228" s="62" t="str">
        <f t="shared" si="346"/>
        <v>Nợ HP</v>
      </c>
      <c r="Q2228" s="58">
        <f t="shared" si="350"/>
        <v>2226</v>
      </c>
      <c r="R2228" s="228" t="str">
        <f t="shared" si="347"/>
        <v>Nợ HP</v>
      </c>
    </row>
    <row r="2229" spans="1:18" ht="24.75" customHeight="1">
      <c r="A2229" s="54">
        <f t="shared" si="348"/>
        <v>2227</v>
      </c>
      <c r="B2229" s="16" t="str">
        <f t="shared" si="351"/>
        <v>2195</v>
      </c>
      <c r="C2229" s="54">
        <f t="shared" si="349"/>
        <v>2195</v>
      </c>
      <c r="D2229" s="11"/>
      <c r="E2229" s="12"/>
      <c r="F2229" s="13"/>
      <c r="G2229" s="14"/>
      <c r="H2229" s="70"/>
      <c r="I2229" s="71"/>
      <c r="J2229" s="72"/>
      <c r="K2229" s="73" t="str">
        <f t="shared" si="352"/>
        <v/>
      </c>
      <c r="L2229" s="74">
        <f t="shared" si="344"/>
        <v>0</v>
      </c>
      <c r="M2229" s="79"/>
      <c r="N2229" s="59" t="str">
        <f t="shared" si="353"/>
        <v/>
      </c>
      <c r="O2229" s="190" t="str">
        <f t="shared" si="345"/>
        <v>Nợ HP</v>
      </c>
      <c r="P2229" s="62" t="str">
        <f t="shared" si="346"/>
        <v>Nợ HP</v>
      </c>
      <c r="Q2229" s="58">
        <f t="shared" si="350"/>
        <v>2227</v>
      </c>
      <c r="R2229" s="228" t="str">
        <f t="shared" si="347"/>
        <v>Nợ HP</v>
      </c>
    </row>
    <row r="2230" spans="1:18" ht="24.75" customHeight="1">
      <c r="A2230" s="54">
        <f t="shared" si="348"/>
        <v>2228</v>
      </c>
      <c r="B2230" s="16" t="str">
        <f t="shared" si="351"/>
        <v>2196</v>
      </c>
      <c r="C2230" s="54">
        <f t="shared" si="349"/>
        <v>2196</v>
      </c>
      <c r="D2230" s="11"/>
      <c r="E2230" s="12"/>
      <c r="F2230" s="13"/>
      <c r="G2230" s="14"/>
      <c r="H2230" s="70"/>
      <c r="I2230" s="71"/>
      <c r="J2230" s="72"/>
      <c r="K2230" s="73" t="str">
        <f t="shared" si="352"/>
        <v/>
      </c>
      <c r="L2230" s="74">
        <f t="shared" si="344"/>
        <v>0</v>
      </c>
      <c r="M2230" s="79"/>
      <c r="N2230" s="59" t="str">
        <f t="shared" si="353"/>
        <v/>
      </c>
      <c r="O2230" s="190" t="str">
        <f t="shared" si="345"/>
        <v>Nợ HP</v>
      </c>
      <c r="P2230" s="62" t="str">
        <f t="shared" si="346"/>
        <v>Nợ HP</v>
      </c>
      <c r="Q2230" s="58">
        <f t="shared" si="350"/>
        <v>2228</v>
      </c>
      <c r="R2230" s="228" t="str">
        <f t="shared" si="347"/>
        <v>Nợ HP</v>
      </c>
    </row>
    <row r="2231" spans="1:18" ht="24.75" customHeight="1">
      <c r="A2231" s="54">
        <f t="shared" si="348"/>
        <v>2229</v>
      </c>
      <c r="B2231" s="16" t="str">
        <f t="shared" si="351"/>
        <v>2197</v>
      </c>
      <c r="C2231" s="54">
        <f t="shared" si="349"/>
        <v>2197</v>
      </c>
      <c r="D2231" s="11"/>
      <c r="E2231" s="12"/>
      <c r="F2231" s="13"/>
      <c r="G2231" s="14"/>
      <c r="H2231" s="70"/>
      <c r="I2231" s="71"/>
      <c r="J2231" s="72"/>
      <c r="K2231" s="73" t="str">
        <f t="shared" si="352"/>
        <v/>
      </c>
      <c r="L2231" s="74">
        <f t="shared" si="344"/>
        <v>0</v>
      </c>
      <c r="M2231" s="79"/>
      <c r="N2231" s="59" t="str">
        <f t="shared" si="353"/>
        <v/>
      </c>
      <c r="O2231" s="190" t="str">
        <f t="shared" si="345"/>
        <v>Nợ HP</v>
      </c>
      <c r="P2231" s="62" t="str">
        <f t="shared" si="346"/>
        <v>Nợ HP</v>
      </c>
      <c r="Q2231" s="58">
        <f t="shared" si="350"/>
        <v>2229</v>
      </c>
      <c r="R2231" s="228" t="str">
        <f t="shared" si="347"/>
        <v>Nợ HP</v>
      </c>
    </row>
    <row r="2232" spans="1:18" ht="24.75" customHeight="1">
      <c r="A2232" s="54">
        <f t="shared" si="348"/>
        <v>2230</v>
      </c>
      <c r="B2232" s="16" t="str">
        <f t="shared" si="351"/>
        <v>2198</v>
      </c>
      <c r="C2232" s="54">
        <f t="shared" si="349"/>
        <v>2198</v>
      </c>
      <c r="D2232" s="11"/>
      <c r="E2232" s="12"/>
      <c r="F2232" s="13"/>
      <c r="G2232" s="14"/>
      <c r="H2232" s="70"/>
      <c r="I2232" s="71"/>
      <c r="J2232" s="72"/>
      <c r="K2232" s="73" t="str">
        <f t="shared" si="352"/>
        <v/>
      </c>
      <c r="L2232" s="74">
        <f t="shared" si="344"/>
        <v>0</v>
      </c>
      <c r="M2232" s="79"/>
      <c r="N2232" s="59" t="str">
        <f t="shared" si="353"/>
        <v/>
      </c>
      <c r="O2232" s="190" t="str">
        <f t="shared" si="345"/>
        <v>Nợ HP</v>
      </c>
      <c r="P2232" s="62" t="str">
        <f t="shared" si="346"/>
        <v>Nợ HP</v>
      </c>
      <c r="Q2232" s="58">
        <f t="shared" si="350"/>
        <v>2230</v>
      </c>
      <c r="R2232" s="228" t="str">
        <f t="shared" si="347"/>
        <v>Nợ HP</v>
      </c>
    </row>
    <row r="2233" spans="1:18" ht="24.75" customHeight="1">
      <c r="A2233" s="54">
        <f t="shared" si="348"/>
        <v>2231</v>
      </c>
      <c r="B2233" s="16" t="str">
        <f t="shared" si="351"/>
        <v>2199</v>
      </c>
      <c r="C2233" s="54">
        <f t="shared" si="349"/>
        <v>2199</v>
      </c>
      <c r="D2233" s="11"/>
      <c r="E2233" s="12"/>
      <c r="F2233" s="13"/>
      <c r="G2233" s="14"/>
      <c r="H2233" s="70"/>
      <c r="I2233" s="71"/>
      <c r="J2233" s="72"/>
      <c r="K2233" s="73" t="str">
        <f t="shared" si="352"/>
        <v/>
      </c>
      <c r="L2233" s="74">
        <f t="shared" si="344"/>
        <v>0</v>
      </c>
      <c r="M2233" s="79"/>
      <c r="N2233" s="59" t="str">
        <f t="shared" si="353"/>
        <v/>
      </c>
      <c r="O2233" s="190" t="str">
        <f t="shared" si="345"/>
        <v>Nợ HP</v>
      </c>
      <c r="P2233" s="62" t="str">
        <f t="shared" si="346"/>
        <v>Nợ HP</v>
      </c>
      <c r="Q2233" s="58">
        <f t="shared" si="350"/>
        <v>2231</v>
      </c>
      <c r="R2233" s="228" t="str">
        <f t="shared" si="347"/>
        <v>Nợ HP</v>
      </c>
    </row>
    <row r="2234" spans="1:18" ht="24.75" customHeight="1">
      <c r="A2234" s="54">
        <f t="shared" si="348"/>
        <v>2232</v>
      </c>
      <c r="B2234" s="16" t="str">
        <f t="shared" si="351"/>
        <v>2200</v>
      </c>
      <c r="C2234" s="54">
        <f t="shared" si="349"/>
        <v>2200</v>
      </c>
      <c r="D2234" s="11"/>
      <c r="E2234" s="12"/>
      <c r="F2234" s="13"/>
      <c r="G2234" s="14"/>
      <c r="H2234" s="70"/>
      <c r="I2234" s="71"/>
      <c r="J2234" s="72"/>
      <c r="K2234" s="73" t="str">
        <f t="shared" si="352"/>
        <v/>
      </c>
      <c r="L2234" s="74">
        <f t="shared" si="344"/>
        <v>0</v>
      </c>
      <c r="M2234" s="79"/>
      <c r="N2234" s="59" t="str">
        <f t="shared" si="353"/>
        <v/>
      </c>
      <c r="O2234" s="190" t="str">
        <f t="shared" si="345"/>
        <v>Nợ HP</v>
      </c>
      <c r="P2234" s="62" t="str">
        <f t="shared" si="346"/>
        <v>Nợ HP</v>
      </c>
      <c r="Q2234" s="58">
        <f t="shared" si="350"/>
        <v>2232</v>
      </c>
      <c r="R2234" s="228" t="str">
        <f t="shared" si="347"/>
        <v>Nợ HP</v>
      </c>
    </row>
    <row r="2235" spans="1:18" ht="24.75" customHeight="1">
      <c r="A2235" s="54">
        <f t="shared" si="348"/>
        <v>2233</v>
      </c>
      <c r="B2235" s="16" t="str">
        <f t="shared" si="351"/>
        <v>2201</v>
      </c>
      <c r="C2235" s="54">
        <f t="shared" si="349"/>
        <v>2201</v>
      </c>
      <c r="D2235" s="11"/>
      <c r="E2235" s="12"/>
      <c r="F2235" s="13"/>
      <c r="G2235" s="14"/>
      <c r="H2235" s="70"/>
      <c r="I2235" s="71"/>
      <c r="J2235" s="72"/>
      <c r="K2235" s="73" t="str">
        <f t="shared" si="352"/>
        <v/>
      </c>
      <c r="L2235" s="74">
        <f t="shared" si="344"/>
        <v>0</v>
      </c>
      <c r="M2235" s="79"/>
      <c r="N2235" s="59" t="str">
        <f t="shared" si="353"/>
        <v/>
      </c>
      <c r="O2235" s="190" t="str">
        <f t="shared" si="345"/>
        <v>Nợ HP</v>
      </c>
      <c r="P2235" s="62" t="str">
        <f t="shared" si="346"/>
        <v>Nợ HP</v>
      </c>
      <c r="Q2235" s="58">
        <f t="shared" si="350"/>
        <v>2233</v>
      </c>
      <c r="R2235" s="228" t="str">
        <f t="shared" si="347"/>
        <v>Nợ HP</v>
      </c>
    </row>
    <row r="2236" spans="1:18" ht="24.75" customHeight="1">
      <c r="A2236" s="54">
        <f t="shared" si="348"/>
        <v>2234</v>
      </c>
      <c r="B2236" s="16" t="str">
        <f t="shared" si="351"/>
        <v>2202</v>
      </c>
      <c r="C2236" s="54">
        <f t="shared" si="349"/>
        <v>2202</v>
      </c>
      <c r="D2236" s="11"/>
      <c r="E2236" s="12"/>
      <c r="F2236" s="13"/>
      <c r="G2236" s="14"/>
      <c r="H2236" s="70"/>
      <c r="I2236" s="71"/>
      <c r="J2236" s="72"/>
      <c r="K2236" s="73" t="str">
        <f t="shared" si="352"/>
        <v/>
      </c>
      <c r="L2236" s="74">
        <f t="shared" si="344"/>
        <v>0</v>
      </c>
      <c r="M2236" s="79"/>
      <c r="N2236" s="59" t="str">
        <f t="shared" si="353"/>
        <v/>
      </c>
      <c r="O2236" s="190" t="str">
        <f t="shared" si="345"/>
        <v>Nợ HP</v>
      </c>
      <c r="P2236" s="62" t="str">
        <f t="shared" si="346"/>
        <v>Nợ HP</v>
      </c>
      <c r="Q2236" s="58">
        <f t="shared" si="350"/>
        <v>2234</v>
      </c>
      <c r="R2236" s="228" t="str">
        <f t="shared" si="347"/>
        <v>Nợ HP</v>
      </c>
    </row>
    <row r="2237" spans="1:18" ht="24.75" customHeight="1">
      <c r="A2237" s="54">
        <f t="shared" si="348"/>
        <v>2235</v>
      </c>
      <c r="B2237" s="16" t="str">
        <f t="shared" si="351"/>
        <v>2203</v>
      </c>
      <c r="C2237" s="54">
        <f t="shared" si="349"/>
        <v>2203</v>
      </c>
      <c r="D2237" s="11"/>
      <c r="E2237" s="12"/>
      <c r="F2237" s="13"/>
      <c r="G2237" s="14"/>
      <c r="H2237" s="70"/>
      <c r="I2237" s="71"/>
      <c r="J2237" s="72"/>
      <c r="K2237" s="73" t="str">
        <f t="shared" si="352"/>
        <v/>
      </c>
      <c r="L2237" s="74">
        <f t="shared" si="344"/>
        <v>0</v>
      </c>
      <c r="M2237" s="79"/>
      <c r="N2237" s="59" t="str">
        <f t="shared" si="353"/>
        <v/>
      </c>
      <c r="O2237" s="190" t="str">
        <f t="shared" si="345"/>
        <v>Nợ HP</v>
      </c>
      <c r="P2237" s="62" t="str">
        <f t="shared" si="346"/>
        <v>Nợ HP</v>
      </c>
      <c r="Q2237" s="58">
        <f t="shared" si="350"/>
        <v>2235</v>
      </c>
      <c r="R2237" s="228" t="str">
        <f t="shared" si="347"/>
        <v>Nợ HP</v>
      </c>
    </row>
    <row r="2238" spans="1:18" ht="24.75" customHeight="1">
      <c r="A2238" s="54">
        <f t="shared" si="348"/>
        <v>2236</v>
      </c>
      <c r="B2238" s="16" t="str">
        <f t="shared" si="351"/>
        <v>2204</v>
      </c>
      <c r="C2238" s="54">
        <f t="shared" si="349"/>
        <v>2204</v>
      </c>
      <c r="D2238" s="11"/>
      <c r="E2238" s="12"/>
      <c r="F2238" s="13"/>
      <c r="G2238" s="14"/>
      <c r="H2238" s="70"/>
      <c r="I2238" s="71"/>
      <c r="J2238" s="72"/>
      <c r="K2238" s="73" t="str">
        <f t="shared" si="352"/>
        <v/>
      </c>
      <c r="L2238" s="74">
        <f t="shared" si="344"/>
        <v>0</v>
      </c>
      <c r="M2238" s="79"/>
      <c r="N2238" s="59" t="str">
        <f t="shared" si="353"/>
        <v/>
      </c>
      <c r="O2238" s="190" t="str">
        <f t="shared" si="345"/>
        <v>Nợ HP</v>
      </c>
      <c r="P2238" s="62" t="str">
        <f t="shared" si="346"/>
        <v>Nợ HP</v>
      </c>
      <c r="Q2238" s="58">
        <f t="shared" si="350"/>
        <v>2236</v>
      </c>
      <c r="R2238" s="228" t="str">
        <f t="shared" si="347"/>
        <v>Nợ HP</v>
      </c>
    </row>
    <row r="2239" spans="1:18" ht="24.75" customHeight="1">
      <c r="A2239" s="54">
        <f t="shared" si="348"/>
        <v>2237</v>
      </c>
      <c r="B2239" s="16" t="str">
        <f t="shared" si="351"/>
        <v>2205</v>
      </c>
      <c r="C2239" s="54">
        <f t="shared" si="349"/>
        <v>2205</v>
      </c>
      <c r="D2239" s="11"/>
      <c r="E2239" s="12"/>
      <c r="F2239" s="13"/>
      <c r="G2239" s="14"/>
      <c r="H2239" s="70"/>
      <c r="I2239" s="71"/>
      <c r="J2239" s="72"/>
      <c r="K2239" s="73" t="str">
        <f t="shared" si="352"/>
        <v/>
      </c>
      <c r="L2239" s="74">
        <f t="shared" si="344"/>
        <v>0</v>
      </c>
      <c r="M2239" s="79"/>
      <c r="N2239" s="59" t="str">
        <f t="shared" si="353"/>
        <v/>
      </c>
      <c r="O2239" s="190" t="str">
        <f t="shared" si="345"/>
        <v>Nợ HP</v>
      </c>
      <c r="P2239" s="62" t="str">
        <f t="shared" si="346"/>
        <v>Nợ HP</v>
      </c>
      <c r="Q2239" s="58">
        <f t="shared" si="350"/>
        <v>2237</v>
      </c>
      <c r="R2239" s="228" t="str">
        <f t="shared" si="347"/>
        <v>Nợ HP</v>
      </c>
    </row>
    <row r="2240" spans="1:18" ht="24.75" customHeight="1">
      <c r="A2240" s="54">
        <f t="shared" si="348"/>
        <v>2238</v>
      </c>
      <c r="B2240" s="16" t="str">
        <f t="shared" si="351"/>
        <v>2206</v>
      </c>
      <c r="C2240" s="54">
        <f t="shared" si="349"/>
        <v>2206</v>
      </c>
      <c r="D2240" s="11"/>
      <c r="E2240" s="12"/>
      <c r="F2240" s="13"/>
      <c r="G2240" s="14"/>
      <c r="H2240" s="70"/>
      <c r="I2240" s="71"/>
      <c r="J2240" s="72"/>
      <c r="K2240" s="73" t="str">
        <f t="shared" si="352"/>
        <v/>
      </c>
      <c r="L2240" s="74">
        <f t="shared" si="344"/>
        <v>0</v>
      </c>
      <c r="M2240" s="79"/>
      <c r="N2240" s="59" t="str">
        <f t="shared" si="353"/>
        <v/>
      </c>
      <c r="O2240" s="190" t="str">
        <f t="shared" si="345"/>
        <v>Nợ HP</v>
      </c>
      <c r="P2240" s="62" t="str">
        <f t="shared" si="346"/>
        <v>Nợ HP</v>
      </c>
      <c r="Q2240" s="58">
        <f t="shared" si="350"/>
        <v>2238</v>
      </c>
      <c r="R2240" s="228" t="str">
        <f t="shared" si="347"/>
        <v>Nợ HP</v>
      </c>
    </row>
    <row r="2241" spans="1:18" ht="24.75" customHeight="1">
      <c r="A2241" s="54">
        <f t="shared" si="348"/>
        <v>2239</v>
      </c>
      <c r="B2241" s="16" t="str">
        <f t="shared" si="351"/>
        <v>2207</v>
      </c>
      <c r="C2241" s="54">
        <f t="shared" si="349"/>
        <v>2207</v>
      </c>
      <c r="D2241" s="11"/>
      <c r="E2241" s="12"/>
      <c r="F2241" s="13"/>
      <c r="G2241" s="14"/>
      <c r="H2241" s="70"/>
      <c r="I2241" s="71"/>
      <c r="J2241" s="72"/>
      <c r="K2241" s="73" t="str">
        <f t="shared" si="352"/>
        <v/>
      </c>
      <c r="L2241" s="74">
        <f t="shared" si="344"/>
        <v>0</v>
      </c>
      <c r="M2241" s="79"/>
      <c r="N2241" s="59" t="str">
        <f t="shared" si="353"/>
        <v/>
      </c>
      <c r="O2241" s="190" t="str">
        <f t="shared" si="345"/>
        <v>Nợ HP</v>
      </c>
      <c r="P2241" s="62" t="str">
        <f t="shared" si="346"/>
        <v>Nợ HP</v>
      </c>
      <c r="Q2241" s="58">
        <f t="shared" si="350"/>
        <v>2239</v>
      </c>
      <c r="R2241" s="228" t="str">
        <f t="shared" si="347"/>
        <v>Nợ HP</v>
      </c>
    </row>
    <row r="2242" spans="1:18" ht="24.75" customHeight="1">
      <c r="A2242" s="54">
        <f t="shared" si="348"/>
        <v>2240</v>
      </c>
      <c r="B2242" s="16" t="str">
        <f t="shared" si="351"/>
        <v>2208</v>
      </c>
      <c r="C2242" s="54">
        <f t="shared" si="349"/>
        <v>2208</v>
      </c>
      <c r="D2242" s="11"/>
      <c r="E2242" s="12"/>
      <c r="F2242" s="13"/>
      <c r="G2242" s="14"/>
      <c r="H2242" s="70"/>
      <c r="I2242" s="71"/>
      <c r="J2242" s="72"/>
      <c r="K2242" s="73" t="str">
        <f t="shared" si="352"/>
        <v/>
      </c>
      <c r="L2242" s="74">
        <f t="shared" si="344"/>
        <v>0</v>
      </c>
      <c r="M2242" s="79"/>
      <c r="N2242" s="59" t="str">
        <f t="shared" si="353"/>
        <v/>
      </c>
      <c r="O2242" s="190" t="str">
        <f t="shared" si="345"/>
        <v>Nợ HP</v>
      </c>
      <c r="P2242" s="62" t="str">
        <f t="shared" si="346"/>
        <v>Nợ HP</v>
      </c>
      <c r="Q2242" s="58">
        <f t="shared" si="350"/>
        <v>2240</v>
      </c>
      <c r="R2242" s="228" t="str">
        <f t="shared" si="347"/>
        <v>Nợ HP</v>
      </c>
    </row>
    <row r="2243" spans="1:18" ht="24.75" customHeight="1">
      <c r="A2243" s="54">
        <f t="shared" si="348"/>
        <v>2241</v>
      </c>
      <c r="B2243" s="16" t="str">
        <f t="shared" si="351"/>
        <v>2209</v>
      </c>
      <c r="C2243" s="54">
        <f t="shared" si="349"/>
        <v>2209</v>
      </c>
      <c r="D2243" s="11"/>
      <c r="E2243" s="12"/>
      <c r="F2243" s="13"/>
      <c r="G2243" s="14"/>
      <c r="H2243" s="70"/>
      <c r="I2243" s="71"/>
      <c r="J2243" s="72"/>
      <c r="K2243" s="73" t="str">
        <f t="shared" si="352"/>
        <v/>
      </c>
      <c r="L2243" s="74">
        <f t="shared" ref="L2243:L2306" si="354">COUNTIF($D$3:$D$1049,D2243)</f>
        <v>0</v>
      </c>
      <c r="M2243" s="79"/>
      <c r="N2243" s="59" t="str">
        <f t="shared" si="353"/>
        <v/>
      </c>
      <c r="O2243" s="190" t="str">
        <f t="shared" si="345"/>
        <v>Nợ HP</v>
      </c>
      <c r="P2243" s="62" t="str">
        <f t="shared" si="346"/>
        <v>Nợ HP</v>
      </c>
      <c r="Q2243" s="58">
        <f t="shared" si="350"/>
        <v>2241</v>
      </c>
      <c r="R2243" s="228" t="str">
        <f t="shared" si="347"/>
        <v>Nợ HP</v>
      </c>
    </row>
    <row r="2244" spans="1:18" ht="24.75" customHeight="1">
      <c r="A2244" s="54">
        <f t="shared" si="348"/>
        <v>2242</v>
      </c>
      <c r="B2244" s="16" t="str">
        <f t="shared" si="351"/>
        <v>2210</v>
      </c>
      <c r="C2244" s="54">
        <f t="shared" si="349"/>
        <v>2210</v>
      </c>
      <c r="D2244" s="11"/>
      <c r="E2244" s="12"/>
      <c r="F2244" s="13"/>
      <c r="G2244" s="14"/>
      <c r="H2244" s="70"/>
      <c r="I2244" s="71"/>
      <c r="J2244" s="72"/>
      <c r="K2244" s="73" t="str">
        <f t="shared" si="352"/>
        <v/>
      </c>
      <c r="L2244" s="74">
        <f t="shared" si="354"/>
        <v>0</v>
      </c>
      <c r="M2244" s="79"/>
      <c r="N2244" s="59" t="str">
        <f t="shared" si="353"/>
        <v/>
      </c>
      <c r="O2244" s="190" t="str">
        <f t="shared" ref="O2244:O2307" si="355">R2244</f>
        <v>Nợ HP</v>
      </c>
      <c r="P2244" s="62" t="str">
        <f t="shared" ref="P2244:P2307" si="356">IF(M2244&lt;&gt;0,M2244,O2244)</f>
        <v>Nợ HP</v>
      </c>
      <c r="Q2244" s="58">
        <f t="shared" si="350"/>
        <v>2242</v>
      </c>
      <c r="R2244" s="228" t="str">
        <f t="shared" ref="R2244:R2307" si="357">IF(OR(ISNA(S2244),S2244=""),"Nợ HP","")</f>
        <v>Nợ HP</v>
      </c>
    </row>
    <row r="2245" spans="1:18" ht="24.75" customHeight="1">
      <c r="A2245" s="54">
        <f t="shared" ref="A2245:A2308" si="358">A2244+1</f>
        <v>2243</v>
      </c>
      <c r="B2245" s="16" t="str">
        <f t="shared" si="351"/>
        <v>2211</v>
      </c>
      <c r="C2245" s="54">
        <f t="shared" ref="C2245:C2308" si="359">IF(H2245&lt;&gt;H2244,1,C2244+1)</f>
        <v>2211</v>
      </c>
      <c r="D2245" s="11"/>
      <c r="E2245" s="12"/>
      <c r="F2245" s="13"/>
      <c r="G2245" s="14"/>
      <c r="H2245" s="70"/>
      <c r="I2245" s="71"/>
      <c r="J2245" s="72"/>
      <c r="K2245" s="73" t="str">
        <f t="shared" si="352"/>
        <v/>
      </c>
      <c r="L2245" s="74">
        <f t="shared" si="354"/>
        <v>0</v>
      </c>
      <c r="M2245" s="79"/>
      <c r="N2245" s="59" t="str">
        <f t="shared" si="353"/>
        <v/>
      </c>
      <c r="O2245" s="190" t="str">
        <f t="shared" si="355"/>
        <v>Nợ HP</v>
      </c>
      <c r="P2245" s="62" t="str">
        <f t="shared" si="356"/>
        <v>Nợ HP</v>
      </c>
      <c r="Q2245" s="58">
        <f t="shared" ref="Q2245:Q2308" si="360">Q2244+1</f>
        <v>2243</v>
      </c>
      <c r="R2245" s="228" t="str">
        <f t="shared" si="357"/>
        <v>Nợ HP</v>
      </c>
    </row>
    <row r="2246" spans="1:18" ht="24.75" customHeight="1">
      <c r="A2246" s="54">
        <f t="shared" si="358"/>
        <v>2244</v>
      </c>
      <c r="B2246" s="16" t="str">
        <f t="shared" si="351"/>
        <v>2212</v>
      </c>
      <c r="C2246" s="54">
        <f t="shared" si="359"/>
        <v>2212</v>
      </c>
      <c r="D2246" s="11"/>
      <c r="E2246" s="12"/>
      <c r="F2246" s="13"/>
      <c r="G2246" s="14"/>
      <c r="H2246" s="70"/>
      <c r="I2246" s="71"/>
      <c r="J2246" s="72"/>
      <c r="K2246" s="73" t="str">
        <f t="shared" si="352"/>
        <v/>
      </c>
      <c r="L2246" s="74">
        <f t="shared" si="354"/>
        <v>0</v>
      </c>
      <c r="M2246" s="79"/>
      <c r="N2246" s="59" t="str">
        <f t="shared" si="353"/>
        <v/>
      </c>
      <c r="O2246" s="190" t="str">
        <f t="shared" si="355"/>
        <v>Nợ HP</v>
      </c>
      <c r="P2246" s="62" t="str">
        <f t="shared" si="356"/>
        <v>Nợ HP</v>
      </c>
      <c r="Q2246" s="58">
        <f t="shared" si="360"/>
        <v>2244</v>
      </c>
      <c r="R2246" s="228" t="str">
        <f t="shared" si="357"/>
        <v>Nợ HP</v>
      </c>
    </row>
    <row r="2247" spans="1:18" ht="24.75" customHeight="1">
      <c r="A2247" s="54">
        <f t="shared" si="358"/>
        <v>2245</v>
      </c>
      <c r="B2247" s="16" t="str">
        <f t="shared" si="351"/>
        <v>2213</v>
      </c>
      <c r="C2247" s="54">
        <f t="shared" si="359"/>
        <v>2213</v>
      </c>
      <c r="D2247" s="11"/>
      <c r="E2247" s="12"/>
      <c r="F2247" s="13"/>
      <c r="G2247" s="14"/>
      <c r="H2247" s="70"/>
      <c r="I2247" s="71"/>
      <c r="J2247" s="72"/>
      <c r="K2247" s="73" t="str">
        <f t="shared" si="352"/>
        <v/>
      </c>
      <c r="L2247" s="74">
        <f t="shared" si="354"/>
        <v>0</v>
      </c>
      <c r="M2247" s="79"/>
      <c r="N2247" s="59" t="str">
        <f t="shared" si="353"/>
        <v/>
      </c>
      <c r="O2247" s="190" t="str">
        <f t="shared" si="355"/>
        <v>Nợ HP</v>
      </c>
      <c r="P2247" s="62" t="str">
        <f t="shared" si="356"/>
        <v>Nợ HP</v>
      </c>
      <c r="Q2247" s="58">
        <f t="shared" si="360"/>
        <v>2245</v>
      </c>
      <c r="R2247" s="228" t="str">
        <f t="shared" si="357"/>
        <v>Nợ HP</v>
      </c>
    </row>
    <row r="2248" spans="1:18" ht="24.75" customHeight="1">
      <c r="A2248" s="54">
        <f t="shared" si="358"/>
        <v>2246</v>
      </c>
      <c r="B2248" s="16" t="str">
        <f t="shared" si="351"/>
        <v>2214</v>
      </c>
      <c r="C2248" s="54">
        <f t="shared" si="359"/>
        <v>2214</v>
      </c>
      <c r="D2248" s="11"/>
      <c r="E2248" s="12"/>
      <c r="F2248" s="13"/>
      <c r="G2248" s="14"/>
      <c r="H2248" s="70"/>
      <c r="I2248" s="71"/>
      <c r="J2248" s="72"/>
      <c r="K2248" s="73" t="str">
        <f t="shared" si="352"/>
        <v/>
      </c>
      <c r="L2248" s="74">
        <f t="shared" si="354"/>
        <v>0</v>
      </c>
      <c r="M2248" s="79"/>
      <c r="N2248" s="59" t="str">
        <f t="shared" si="353"/>
        <v/>
      </c>
      <c r="O2248" s="190" t="str">
        <f t="shared" si="355"/>
        <v>Nợ HP</v>
      </c>
      <c r="P2248" s="62" t="str">
        <f t="shared" si="356"/>
        <v>Nợ HP</v>
      </c>
      <c r="Q2248" s="58">
        <f t="shared" si="360"/>
        <v>2246</v>
      </c>
      <c r="R2248" s="228" t="str">
        <f t="shared" si="357"/>
        <v>Nợ HP</v>
      </c>
    </row>
    <row r="2249" spans="1:18" ht="24.75" customHeight="1">
      <c r="A2249" s="54">
        <f t="shared" si="358"/>
        <v>2247</v>
      </c>
      <c r="B2249" s="16" t="str">
        <f t="shared" si="351"/>
        <v>2215</v>
      </c>
      <c r="C2249" s="54">
        <f t="shared" si="359"/>
        <v>2215</v>
      </c>
      <c r="D2249" s="11"/>
      <c r="E2249" s="12"/>
      <c r="F2249" s="13"/>
      <c r="G2249" s="14"/>
      <c r="H2249" s="70"/>
      <c r="I2249" s="71"/>
      <c r="J2249" s="72"/>
      <c r="K2249" s="73" t="str">
        <f t="shared" si="352"/>
        <v/>
      </c>
      <c r="L2249" s="74">
        <f t="shared" si="354"/>
        <v>0</v>
      </c>
      <c r="M2249" s="79"/>
      <c r="N2249" s="59" t="str">
        <f t="shared" si="353"/>
        <v/>
      </c>
      <c r="O2249" s="190" t="str">
        <f t="shared" si="355"/>
        <v>Nợ HP</v>
      </c>
      <c r="P2249" s="62" t="str">
        <f t="shared" si="356"/>
        <v>Nợ HP</v>
      </c>
      <c r="Q2249" s="58">
        <f t="shared" si="360"/>
        <v>2247</v>
      </c>
      <c r="R2249" s="228" t="str">
        <f t="shared" si="357"/>
        <v>Nợ HP</v>
      </c>
    </row>
    <row r="2250" spans="1:18" ht="24.75" customHeight="1">
      <c r="A2250" s="54">
        <f t="shared" si="358"/>
        <v>2248</v>
      </c>
      <c r="B2250" s="16" t="str">
        <f t="shared" ref="B2250:B2313" si="361">J2250&amp;TEXT(C2250,"00")</f>
        <v>2216</v>
      </c>
      <c r="C2250" s="54">
        <f t="shared" si="359"/>
        <v>2216</v>
      </c>
      <c r="D2250" s="11"/>
      <c r="E2250" s="12"/>
      <c r="F2250" s="13"/>
      <c r="G2250" s="14"/>
      <c r="H2250" s="70"/>
      <c r="I2250" s="71"/>
      <c r="J2250" s="72"/>
      <c r="K2250" s="73" t="str">
        <f t="shared" si="352"/>
        <v/>
      </c>
      <c r="L2250" s="74">
        <f t="shared" si="354"/>
        <v>0</v>
      </c>
      <c r="M2250" s="79"/>
      <c r="N2250" s="59" t="str">
        <f t="shared" si="353"/>
        <v/>
      </c>
      <c r="O2250" s="190" t="str">
        <f t="shared" si="355"/>
        <v>Nợ HP</v>
      </c>
      <c r="P2250" s="62" t="str">
        <f t="shared" si="356"/>
        <v>Nợ HP</v>
      </c>
      <c r="Q2250" s="58">
        <f t="shared" si="360"/>
        <v>2248</v>
      </c>
      <c r="R2250" s="228" t="str">
        <f t="shared" si="357"/>
        <v>Nợ HP</v>
      </c>
    </row>
    <row r="2251" spans="1:18" ht="24.75" customHeight="1">
      <c r="A2251" s="54">
        <f t="shared" si="358"/>
        <v>2249</v>
      </c>
      <c r="B2251" s="16" t="str">
        <f t="shared" si="361"/>
        <v>2217</v>
      </c>
      <c r="C2251" s="54">
        <f t="shared" si="359"/>
        <v>2217</v>
      </c>
      <c r="D2251" s="11"/>
      <c r="E2251" s="12"/>
      <c r="F2251" s="13"/>
      <c r="G2251" s="14"/>
      <c r="H2251" s="70"/>
      <c r="I2251" s="71"/>
      <c r="J2251" s="72"/>
      <c r="K2251" s="73" t="str">
        <f t="shared" si="352"/>
        <v/>
      </c>
      <c r="L2251" s="74">
        <f t="shared" si="354"/>
        <v>0</v>
      </c>
      <c r="M2251" s="79"/>
      <c r="N2251" s="59" t="str">
        <f t="shared" si="353"/>
        <v/>
      </c>
      <c r="O2251" s="190" t="str">
        <f t="shared" si="355"/>
        <v>Nợ HP</v>
      </c>
      <c r="P2251" s="62" t="str">
        <f t="shared" si="356"/>
        <v>Nợ HP</v>
      </c>
      <c r="Q2251" s="58">
        <f t="shared" si="360"/>
        <v>2249</v>
      </c>
      <c r="R2251" s="228" t="str">
        <f t="shared" si="357"/>
        <v>Nợ HP</v>
      </c>
    </row>
    <row r="2252" spans="1:18" ht="24.75" customHeight="1">
      <c r="A2252" s="54">
        <f t="shared" si="358"/>
        <v>2250</v>
      </c>
      <c r="B2252" s="16" t="str">
        <f t="shared" si="361"/>
        <v>2218</v>
      </c>
      <c r="C2252" s="54">
        <f t="shared" si="359"/>
        <v>2218</v>
      </c>
      <c r="D2252" s="11"/>
      <c r="E2252" s="12"/>
      <c r="F2252" s="13"/>
      <c r="G2252" s="14"/>
      <c r="H2252" s="70"/>
      <c r="I2252" s="71"/>
      <c r="J2252" s="72"/>
      <c r="K2252" s="73" t="str">
        <f t="shared" si="352"/>
        <v/>
      </c>
      <c r="L2252" s="74">
        <f t="shared" si="354"/>
        <v>0</v>
      </c>
      <c r="M2252" s="79"/>
      <c r="N2252" s="59" t="str">
        <f t="shared" si="353"/>
        <v/>
      </c>
      <c r="O2252" s="190" t="str">
        <f t="shared" si="355"/>
        <v>Nợ HP</v>
      </c>
      <c r="P2252" s="62" t="str">
        <f t="shared" si="356"/>
        <v>Nợ HP</v>
      </c>
      <c r="Q2252" s="58">
        <f t="shared" si="360"/>
        <v>2250</v>
      </c>
      <c r="R2252" s="228" t="str">
        <f t="shared" si="357"/>
        <v>Nợ HP</v>
      </c>
    </row>
    <row r="2253" spans="1:18" ht="24.75" customHeight="1">
      <c r="A2253" s="54">
        <f t="shared" si="358"/>
        <v>2251</v>
      </c>
      <c r="B2253" s="16" t="str">
        <f t="shared" si="361"/>
        <v>2219</v>
      </c>
      <c r="C2253" s="54">
        <f t="shared" si="359"/>
        <v>2219</v>
      </c>
      <c r="D2253" s="11"/>
      <c r="E2253" s="12"/>
      <c r="F2253" s="13"/>
      <c r="G2253" s="14"/>
      <c r="H2253" s="70"/>
      <c r="I2253" s="71"/>
      <c r="J2253" s="72"/>
      <c r="K2253" s="73" t="str">
        <f t="shared" si="352"/>
        <v/>
      </c>
      <c r="L2253" s="74">
        <f t="shared" si="354"/>
        <v>0</v>
      </c>
      <c r="M2253" s="79"/>
      <c r="N2253" s="59" t="str">
        <f t="shared" si="353"/>
        <v/>
      </c>
      <c r="O2253" s="190" t="str">
        <f t="shared" si="355"/>
        <v>Nợ HP</v>
      </c>
      <c r="P2253" s="62" t="str">
        <f t="shared" si="356"/>
        <v>Nợ HP</v>
      </c>
      <c r="Q2253" s="58">
        <f t="shared" si="360"/>
        <v>2251</v>
      </c>
      <c r="R2253" s="228" t="str">
        <f t="shared" si="357"/>
        <v>Nợ HP</v>
      </c>
    </row>
    <row r="2254" spans="1:18" ht="24.75" customHeight="1">
      <c r="A2254" s="54">
        <f t="shared" si="358"/>
        <v>2252</v>
      </c>
      <c r="B2254" s="16" t="str">
        <f t="shared" si="361"/>
        <v>2220</v>
      </c>
      <c r="C2254" s="54">
        <f t="shared" si="359"/>
        <v>2220</v>
      </c>
      <c r="D2254" s="11"/>
      <c r="E2254" s="12"/>
      <c r="F2254" s="13"/>
      <c r="G2254" s="14"/>
      <c r="H2254" s="70"/>
      <c r="I2254" s="71"/>
      <c r="J2254" s="72"/>
      <c r="K2254" s="73" t="str">
        <f t="shared" si="352"/>
        <v/>
      </c>
      <c r="L2254" s="74">
        <f t="shared" si="354"/>
        <v>0</v>
      </c>
      <c r="M2254" s="79"/>
      <c r="N2254" s="59" t="str">
        <f t="shared" si="353"/>
        <v/>
      </c>
      <c r="O2254" s="190" t="str">
        <f t="shared" si="355"/>
        <v>Nợ HP</v>
      </c>
      <c r="P2254" s="62" t="str">
        <f t="shared" si="356"/>
        <v>Nợ HP</v>
      </c>
      <c r="Q2254" s="58">
        <f t="shared" si="360"/>
        <v>2252</v>
      </c>
      <c r="R2254" s="228" t="str">
        <f t="shared" si="357"/>
        <v>Nợ HP</v>
      </c>
    </row>
    <row r="2255" spans="1:18" ht="24.75" customHeight="1">
      <c r="A2255" s="54">
        <f t="shared" si="358"/>
        <v>2253</v>
      </c>
      <c r="B2255" s="16" t="str">
        <f t="shared" si="361"/>
        <v>2221</v>
      </c>
      <c r="C2255" s="54">
        <f t="shared" si="359"/>
        <v>2221</v>
      </c>
      <c r="D2255" s="11"/>
      <c r="E2255" s="12"/>
      <c r="F2255" s="13"/>
      <c r="G2255" s="14"/>
      <c r="H2255" s="70"/>
      <c r="I2255" s="71"/>
      <c r="J2255" s="72"/>
      <c r="K2255" s="73" t="str">
        <f t="shared" si="352"/>
        <v/>
      </c>
      <c r="L2255" s="74">
        <f t="shared" si="354"/>
        <v>0</v>
      </c>
      <c r="M2255" s="79"/>
      <c r="N2255" s="59" t="str">
        <f t="shared" si="353"/>
        <v/>
      </c>
      <c r="O2255" s="190" t="str">
        <f t="shared" si="355"/>
        <v>Nợ HP</v>
      </c>
      <c r="P2255" s="62" t="str">
        <f t="shared" si="356"/>
        <v>Nợ HP</v>
      </c>
      <c r="Q2255" s="58">
        <f t="shared" si="360"/>
        <v>2253</v>
      </c>
      <c r="R2255" s="228" t="str">
        <f t="shared" si="357"/>
        <v>Nợ HP</v>
      </c>
    </row>
    <row r="2256" spans="1:18" ht="24.75" customHeight="1">
      <c r="A2256" s="54">
        <f t="shared" si="358"/>
        <v>2254</v>
      </c>
      <c r="B2256" s="16" t="str">
        <f t="shared" si="361"/>
        <v>2222</v>
      </c>
      <c r="C2256" s="54">
        <f t="shared" si="359"/>
        <v>2222</v>
      </c>
      <c r="D2256" s="11"/>
      <c r="E2256" s="12"/>
      <c r="F2256" s="13"/>
      <c r="G2256" s="14"/>
      <c r="H2256" s="70"/>
      <c r="I2256" s="71"/>
      <c r="J2256" s="72"/>
      <c r="K2256" s="73" t="str">
        <f t="shared" si="352"/>
        <v/>
      </c>
      <c r="L2256" s="74">
        <f t="shared" si="354"/>
        <v>0</v>
      </c>
      <c r="M2256" s="79"/>
      <c r="N2256" s="59" t="str">
        <f t="shared" si="353"/>
        <v/>
      </c>
      <c r="O2256" s="190" t="str">
        <f t="shared" si="355"/>
        <v>Nợ HP</v>
      </c>
      <c r="P2256" s="62" t="str">
        <f t="shared" si="356"/>
        <v>Nợ HP</v>
      </c>
      <c r="Q2256" s="58">
        <f t="shared" si="360"/>
        <v>2254</v>
      </c>
      <c r="R2256" s="228" t="str">
        <f t="shared" si="357"/>
        <v>Nợ HP</v>
      </c>
    </row>
    <row r="2257" spans="1:18" ht="24.75" customHeight="1">
      <c r="A2257" s="54">
        <f t="shared" si="358"/>
        <v>2255</v>
      </c>
      <c r="B2257" s="16" t="str">
        <f t="shared" si="361"/>
        <v>2223</v>
      </c>
      <c r="C2257" s="54">
        <f t="shared" si="359"/>
        <v>2223</v>
      </c>
      <c r="D2257" s="11"/>
      <c r="E2257" s="12"/>
      <c r="F2257" s="13"/>
      <c r="G2257" s="14"/>
      <c r="H2257" s="70"/>
      <c r="I2257" s="71"/>
      <c r="J2257" s="72"/>
      <c r="K2257" s="73" t="str">
        <f t="shared" si="352"/>
        <v/>
      </c>
      <c r="L2257" s="74">
        <f t="shared" si="354"/>
        <v>0</v>
      </c>
      <c r="M2257" s="79"/>
      <c r="N2257" s="59" t="str">
        <f t="shared" si="353"/>
        <v/>
      </c>
      <c r="O2257" s="190" t="str">
        <f t="shared" si="355"/>
        <v>Nợ HP</v>
      </c>
      <c r="P2257" s="62" t="str">
        <f t="shared" si="356"/>
        <v>Nợ HP</v>
      </c>
      <c r="Q2257" s="58">
        <f t="shared" si="360"/>
        <v>2255</v>
      </c>
      <c r="R2257" s="228" t="str">
        <f t="shared" si="357"/>
        <v>Nợ HP</v>
      </c>
    </row>
    <row r="2258" spans="1:18" ht="24.75" customHeight="1">
      <c r="A2258" s="54">
        <f t="shared" si="358"/>
        <v>2256</v>
      </c>
      <c r="B2258" s="16" t="str">
        <f t="shared" si="361"/>
        <v>2224</v>
      </c>
      <c r="C2258" s="54">
        <f t="shared" si="359"/>
        <v>2224</v>
      </c>
      <c r="D2258" s="11"/>
      <c r="E2258" s="12"/>
      <c r="F2258" s="13"/>
      <c r="G2258" s="14"/>
      <c r="H2258" s="70"/>
      <c r="I2258" s="71"/>
      <c r="J2258" s="72"/>
      <c r="K2258" s="73" t="str">
        <f t="shared" si="352"/>
        <v/>
      </c>
      <c r="L2258" s="74">
        <f t="shared" si="354"/>
        <v>0</v>
      </c>
      <c r="M2258" s="79"/>
      <c r="N2258" s="59" t="str">
        <f t="shared" si="353"/>
        <v/>
      </c>
      <c r="O2258" s="190" t="str">
        <f t="shared" si="355"/>
        <v>Nợ HP</v>
      </c>
      <c r="P2258" s="62" t="str">
        <f t="shared" si="356"/>
        <v>Nợ HP</v>
      </c>
      <c r="Q2258" s="58">
        <f t="shared" si="360"/>
        <v>2256</v>
      </c>
      <c r="R2258" s="228" t="str">
        <f t="shared" si="357"/>
        <v>Nợ HP</v>
      </c>
    </row>
    <row r="2259" spans="1:18" ht="24.75" customHeight="1">
      <c r="A2259" s="54">
        <f t="shared" si="358"/>
        <v>2257</v>
      </c>
      <c r="B2259" s="16" t="str">
        <f t="shared" si="361"/>
        <v>2225</v>
      </c>
      <c r="C2259" s="54">
        <f t="shared" si="359"/>
        <v>2225</v>
      </c>
      <c r="D2259" s="11"/>
      <c r="E2259" s="12"/>
      <c r="F2259" s="13"/>
      <c r="G2259" s="14"/>
      <c r="H2259" s="70"/>
      <c r="I2259" s="71"/>
      <c r="J2259" s="72"/>
      <c r="K2259" s="73" t="str">
        <f t="shared" si="352"/>
        <v/>
      </c>
      <c r="L2259" s="74">
        <f t="shared" si="354"/>
        <v>0</v>
      </c>
      <c r="M2259" s="79"/>
      <c r="N2259" s="59" t="str">
        <f t="shared" si="353"/>
        <v/>
      </c>
      <c r="O2259" s="190" t="str">
        <f t="shared" si="355"/>
        <v>Nợ HP</v>
      </c>
      <c r="P2259" s="62" t="str">
        <f t="shared" si="356"/>
        <v>Nợ HP</v>
      </c>
      <c r="Q2259" s="58">
        <f t="shared" si="360"/>
        <v>2257</v>
      </c>
      <c r="R2259" s="228" t="str">
        <f t="shared" si="357"/>
        <v>Nợ HP</v>
      </c>
    </row>
    <row r="2260" spans="1:18" ht="24.75" customHeight="1">
      <c r="A2260" s="54">
        <f t="shared" si="358"/>
        <v>2258</v>
      </c>
      <c r="B2260" s="16" t="str">
        <f t="shared" si="361"/>
        <v>2226</v>
      </c>
      <c r="C2260" s="54">
        <f t="shared" si="359"/>
        <v>2226</v>
      </c>
      <c r="D2260" s="11"/>
      <c r="E2260" s="12"/>
      <c r="F2260" s="13"/>
      <c r="G2260" s="14"/>
      <c r="H2260" s="70"/>
      <c r="I2260" s="71"/>
      <c r="J2260" s="72"/>
      <c r="K2260" s="73" t="str">
        <f t="shared" si="352"/>
        <v/>
      </c>
      <c r="L2260" s="74">
        <f t="shared" si="354"/>
        <v>0</v>
      </c>
      <c r="M2260" s="79"/>
      <c r="N2260" s="59" t="str">
        <f t="shared" si="353"/>
        <v/>
      </c>
      <c r="O2260" s="190" t="str">
        <f t="shared" si="355"/>
        <v>Nợ HP</v>
      </c>
      <c r="P2260" s="62" t="str">
        <f t="shared" si="356"/>
        <v>Nợ HP</v>
      </c>
      <c r="Q2260" s="58">
        <f t="shared" si="360"/>
        <v>2258</v>
      </c>
      <c r="R2260" s="228" t="str">
        <f t="shared" si="357"/>
        <v>Nợ HP</v>
      </c>
    </row>
    <row r="2261" spans="1:18" ht="24.75" customHeight="1">
      <c r="A2261" s="54">
        <f t="shared" si="358"/>
        <v>2259</v>
      </c>
      <c r="B2261" s="16" t="str">
        <f t="shared" si="361"/>
        <v>2227</v>
      </c>
      <c r="C2261" s="54">
        <f t="shared" si="359"/>
        <v>2227</v>
      </c>
      <c r="D2261" s="11"/>
      <c r="E2261" s="12"/>
      <c r="F2261" s="13"/>
      <c r="G2261" s="14"/>
      <c r="H2261" s="70"/>
      <c r="I2261" s="71"/>
      <c r="J2261" s="72"/>
      <c r="K2261" s="73" t="str">
        <f t="shared" si="352"/>
        <v/>
      </c>
      <c r="L2261" s="74">
        <f t="shared" si="354"/>
        <v>0</v>
      </c>
      <c r="M2261" s="79"/>
      <c r="N2261" s="59" t="str">
        <f t="shared" si="353"/>
        <v/>
      </c>
      <c r="O2261" s="190" t="str">
        <f t="shared" si="355"/>
        <v>Nợ HP</v>
      </c>
      <c r="P2261" s="62" t="str">
        <f t="shared" si="356"/>
        <v>Nợ HP</v>
      </c>
      <c r="Q2261" s="58">
        <f t="shared" si="360"/>
        <v>2259</v>
      </c>
      <c r="R2261" s="228" t="str">
        <f t="shared" si="357"/>
        <v>Nợ HP</v>
      </c>
    </row>
    <row r="2262" spans="1:18" ht="24.75" customHeight="1">
      <c r="A2262" s="54">
        <f t="shared" si="358"/>
        <v>2260</v>
      </c>
      <c r="B2262" s="16" t="str">
        <f t="shared" si="361"/>
        <v>2228</v>
      </c>
      <c r="C2262" s="54">
        <f t="shared" si="359"/>
        <v>2228</v>
      </c>
      <c r="D2262" s="11"/>
      <c r="E2262" s="12"/>
      <c r="F2262" s="13"/>
      <c r="G2262" s="14"/>
      <c r="H2262" s="70"/>
      <c r="I2262" s="71"/>
      <c r="J2262" s="72"/>
      <c r="K2262" s="73" t="str">
        <f t="shared" si="352"/>
        <v/>
      </c>
      <c r="L2262" s="74">
        <f t="shared" si="354"/>
        <v>0</v>
      </c>
      <c r="M2262" s="79"/>
      <c r="N2262" s="59" t="str">
        <f t="shared" si="353"/>
        <v/>
      </c>
      <c r="O2262" s="190" t="str">
        <f t="shared" si="355"/>
        <v>Nợ HP</v>
      </c>
      <c r="P2262" s="62" t="str">
        <f t="shared" si="356"/>
        <v>Nợ HP</v>
      </c>
      <c r="Q2262" s="58">
        <f t="shared" si="360"/>
        <v>2260</v>
      </c>
      <c r="R2262" s="228" t="str">
        <f t="shared" si="357"/>
        <v>Nợ HP</v>
      </c>
    </row>
    <row r="2263" spans="1:18" ht="24.75" customHeight="1">
      <c r="A2263" s="54">
        <f t="shared" si="358"/>
        <v>2261</v>
      </c>
      <c r="B2263" s="16" t="str">
        <f t="shared" si="361"/>
        <v>2229</v>
      </c>
      <c r="C2263" s="54">
        <f t="shared" si="359"/>
        <v>2229</v>
      </c>
      <c r="D2263" s="11"/>
      <c r="E2263" s="12"/>
      <c r="F2263" s="13"/>
      <c r="G2263" s="14"/>
      <c r="H2263" s="70"/>
      <c r="I2263" s="71"/>
      <c r="J2263" s="72"/>
      <c r="K2263" s="73" t="str">
        <f t="shared" si="352"/>
        <v/>
      </c>
      <c r="L2263" s="74">
        <f t="shared" si="354"/>
        <v>0</v>
      </c>
      <c r="M2263" s="79"/>
      <c r="N2263" s="59" t="str">
        <f t="shared" si="353"/>
        <v/>
      </c>
      <c r="O2263" s="190" t="str">
        <f t="shared" si="355"/>
        <v>Nợ HP</v>
      </c>
      <c r="P2263" s="62" t="str">
        <f t="shared" si="356"/>
        <v>Nợ HP</v>
      </c>
      <c r="Q2263" s="58">
        <f t="shared" si="360"/>
        <v>2261</v>
      </c>
      <c r="R2263" s="228" t="str">
        <f t="shared" si="357"/>
        <v>Nợ HP</v>
      </c>
    </row>
    <row r="2264" spans="1:18" ht="24.75" customHeight="1">
      <c r="A2264" s="54">
        <f t="shared" si="358"/>
        <v>2262</v>
      </c>
      <c r="B2264" s="16" t="str">
        <f t="shared" si="361"/>
        <v>2230</v>
      </c>
      <c r="C2264" s="54">
        <f t="shared" si="359"/>
        <v>2230</v>
      </c>
      <c r="D2264" s="11"/>
      <c r="E2264" s="12"/>
      <c r="F2264" s="13"/>
      <c r="G2264" s="14"/>
      <c r="H2264" s="70"/>
      <c r="I2264" s="71"/>
      <c r="J2264" s="72"/>
      <c r="K2264" s="73" t="str">
        <f t="shared" si="352"/>
        <v/>
      </c>
      <c r="L2264" s="74">
        <f t="shared" si="354"/>
        <v>0</v>
      </c>
      <c r="M2264" s="79"/>
      <c r="N2264" s="59" t="str">
        <f t="shared" si="353"/>
        <v/>
      </c>
      <c r="O2264" s="190" t="str">
        <f t="shared" si="355"/>
        <v>Nợ HP</v>
      </c>
      <c r="P2264" s="62" t="str">
        <f t="shared" si="356"/>
        <v>Nợ HP</v>
      </c>
      <c r="Q2264" s="58">
        <f t="shared" si="360"/>
        <v>2262</v>
      </c>
      <c r="R2264" s="228" t="str">
        <f t="shared" si="357"/>
        <v>Nợ HP</v>
      </c>
    </row>
    <row r="2265" spans="1:18" ht="24.75" customHeight="1">
      <c r="A2265" s="54">
        <f t="shared" si="358"/>
        <v>2263</v>
      </c>
      <c r="B2265" s="16" t="str">
        <f t="shared" si="361"/>
        <v>2231</v>
      </c>
      <c r="C2265" s="54">
        <f t="shared" si="359"/>
        <v>2231</v>
      </c>
      <c r="D2265" s="11"/>
      <c r="E2265" s="12"/>
      <c r="F2265" s="13"/>
      <c r="G2265" s="14"/>
      <c r="H2265" s="70"/>
      <c r="I2265" s="71"/>
      <c r="J2265" s="72"/>
      <c r="K2265" s="73" t="str">
        <f t="shared" ref="K2265:K2328" si="362">I2265&amp;J2265</f>
        <v/>
      </c>
      <c r="L2265" s="74">
        <f t="shared" si="354"/>
        <v>0</v>
      </c>
      <c r="M2265" s="79"/>
      <c r="N2265" s="59" t="str">
        <f t="shared" ref="N2265:N2328" si="363">IF(M2265&lt;&gt;0,"Học Ghép","")</f>
        <v/>
      </c>
      <c r="O2265" s="190" t="str">
        <f t="shared" si="355"/>
        <v>Nợ HP</v>
      </c>
      <c r="P2265" s="62" t="str">
        <f t="shared" si="356"/>
        <v>Nợ HP</v>
      </c>
      <c r="Q2265" s="58">
        <f t="shared" si="360"/>
        <v>2263</v>
      </c>
      <c r="R2265" s="228" t="str">
        <f t="shared" si="357"/>
        <v>Nợ HP</v>
      </c>
    </row>
    <row r="2266" spans="1:18" ht="24.75" customHeight="1">
      <c r="A2266" s="54">
        <f t="shared" si="358"/>
        <v>2264</v>
      </c>
      <c r="B2266" s="16" t="str">
        <f t="shared" si="361"/>
        <v>2232</v>
      </c>
      <c r="C2266" s="54">
        <f t="shared" si="359"/>
        <v>2232</v>
      </c>
      <c r="D2266" s="11"/>
      <c r="E2266" s="12"/>
      <c r="F2266" s="13"/>
      <c r="G2266" s="14"/>
      <c r="H2266" s="70"/>
      <c r="I2266" s="71"/>
      <c r="J2266" s="72"/>
      <c r="K2266" s="73" t="str">
        <f t="shared" si="362"/>
        <v/>
      </c>
      <c r="L2266" s="74">
        <f t="shared" si="354"/>
        <v>0</v>
      </c>
      <c r="M2266" s="79"/>
      <c r="N2266" s="59" t="str">
        <f t="shared" si="363"/>
        <v/>
      </c>
      <c r="O2266" s="190" t="str">
        <f t="shared" si="355"/>
        <v>Nợ HP</v>
      </c>
      <c r="P2266" s="62" t="str">
        <f t="shared" si="356"/>
        <v>Nợ HP</v>
      </c>
      <c r="Q2266" s="58">
        <f t="shared" si="360"/>
        <v>2264</v>
      </c>
      <c r="R2266" s="228" t="str">
        <f t="shared" si="357"/>
        <v>Nợ HP</v>
      </c>
    </row>
    <row r="2267" spans="1:18" ht="24.75" customHeight="1">
      <c r="A2267" s="54">
        <f t="shared" si="358"/>
        <v>2265</v>
      </c>
      <c r="B2267" s="16" t="str">
        <f t="shared" si="361"/>
        <v>2233</v>
      </c>
      <c r="C2267" s="54">
        <f t="shared" si="359"/>
        <v>2233</v>
      </c>
      <c r="D2267" s="11"/>
      <c r="E2267" s="12"/>
      <c r="F2267" s="13"/>
      <c r="G2267" s="14"/>
      <c r="H2267" s="70"/>
      <c r="I2267" s="71"/>
      <c r="J2267" s="72"/>
      <c r="K2267" s="73" t="str">
        <f t="shared" si="362"/>
        <v/>
      </c>
      <c r="L2267" s="74">
        <f t="shared" si="354"/>
        <v>0</v>
      </c>
      <c r="M2267" s="79"/>
      <c r="N2267" s="59" t="str">
        <f t="shared" si="363"/>
        <v/>
      </c>
      <c r="O2267" s="190" t="str">
        <f t="shared" si="355"/>
        <v>Nợ HP</v>
      </c>
      <c r="P2267" s="62" t="str">
        <f t="shared" si="356"/>
        <v>Nợ HP</v>
      </c>
      <c r="Q2267" s="58">
        <f t="shared" si="360"/>
        <v>2265</v>
      </c>
      <c r="R2267" s="228" t="str">
        <f t="shared" si="357"/>
        <v>Nợ HP</v>
      </c>
    </row>
    <row r="2268" spans="1:18" ht="24.75" customHeight="1">
      <c r="A2268" s="54">
        <f t="shared" si="358"/>
        <v>2266</v>
      </c>
      <c r="B2268" s="16" t="str">
        <f t="shared" si="361"/>
        <v>2234</v>
      </c>
      <c r="C2268" s="54">
        <f t="shared" si="359"/>
        <v>2234</v>
      </c>
      <c r="D2268" s="11"/>
      <c r="E2268" s="12"/>
      <c r="F2268" s="13"/>
      <c r="G2268" s="14"/>
      <c r="H2268" s="70"/>
      <c r="I2268" s="71"/>
      <c r="J2268" s="72"/>
      <c r="K2268" s="73" t="str">
        <f t="shared" si="362"/>
        <v/>
      </c>
      <c r="L2268" s="74">
        <f t="shared" si="354"/>
        <v>0</v>
      </c>
      <c r="M2268" s="79"/>
      <c r="N2268" s="59" t="str">
        <f t="shared" si="363"/>
        <v/>
      </c>
      <c r="O2268" s="190" t="str">
        <f t="shared" si="355"/>
        <v>Nợ HP</v>
      </c>
      <c r="P2268" s="62" t="str">
        <f t="shared" si="356"/>
        <v>Nợ HP</v>
      </c>
      <c r="Q2268" s="58">
        <f t="shared" si="360"/>
        <v>2266</v>
      </c>
      <c r="R2268" s="228" t="str">
        <f t="shared" si="357"/>
        <v>Nợ HP</v>
      </c>
    </row>
    <row r="2269" spans="1:18" ht="24.75" customHeight="1">
      <c r="A2269" s="54">
        <f t="shared" si="358"/>
        <v>2267</v>
      </c>
      <c r="B2269" s="16" t="str">
        <f t="shared" si="361"/>
        <v>2235</v>
      </c>
      <c r="C2269" s="54">
        <f t="shared" si="359"/>
        <v>2235</v>
      </c>
      <c r="D2269" s="11"/>
      <c r="E2269" s="12"/>
      <c r="F2269" s="13"/>
      <c r="G2269" s="14"/>
      <c r="H2269" s="70"/>
      <c r="I2269" s="71"/>
      <c r="J2269" s="72"/>
      <c r="K2269" s="73" t="str">
        <f t="shared" si="362"/>
        <v/>
      </c>
      <c r="L2269" s="74">
        <f t="shared" si="354"/>
        <v>0</v>
      </c>
      <c r="M2269" s="79"/>
      <c r="N2269" s="59" t="str">
        <f t="shared" si="363"/>
        <v/>
      </c>
      <c r="O2269" s="190" t="str">
        <f t="shared" si="355"/>
        <v>Nợ HP</v>
      </c>
      <c r="P2269" s="62" t="str">
        <f t="shared" si="356"/>
        <v>Nợ HP</v>
      </c>
      <c r="Q2269" s="58">
        <f t="shared" si="360"/>
        <v>2267</v>
      </c>
      <c r="R2269" s="228" t="str">
        <f t="shared" si="357"/>
        <v>Nợ HP</v>
      </c>
    </row>
    <row r="2270" spans="1:18" ht="24.75" customHeight="1">
      <c r="A2270" s="54">
        <f t="shared" si="358"/>
        <v>2268</v>
      </c>
      <c r="B2270" s="16" t="str">
        <f t="shared" si="361"/>
        <v>2236</v>
      </c>
      <c r="C2270" s="54">
        <f t="shared" si="359"/>
        <v>2236</v>
      </c>
      <c r="D2270" s="11"/>
      <c r="E2270" s="12"/>
      <c r="F2270" s="13"/>
      <c r="G2270" s="14"/>
      <c r="H2270" s="70"/>
      <c r="I2270" s="71"/>
      <c r="J2270" s="72"/>
      <c r="K2270" s="73" t="str">
        <f t="shared" si="362"/>
        <v/>
      </c>
      <c r="L2270" s="74">
        <f t="shared" si="354"/>
        <v>0</v>
      </c>
      <c r="M2270" s="79"/>
      <c r="N2270" s="59" t="str">
        <f t="shared" si="363"/>
        <v/>
      </c>
      <c r="O2270" s="190" t="str">
        <f t="shared" si="355"/>
        <v>Nợ HP</v>
      </c>
      <c r="P2270" s="62" t="str">
        <f t="shared" si="356"/>
        <v>Nợ HP</v>
      </c>
      <c r="Q2270" s="58">
        <f t="shared" si="360"/>
        <v>2268</v>
      </c>
      <c r="R2270" s="228" t="str">
        <f t="shared" si="357"/>
        <v>Nợ HP</v>
      </c>
    </row>
    <row r="2271" spans="1:18" ht="24.75" customHeight="1">
      <c r="A2271" s="54">
        <f t="shared" si="358"/>
        <v>2269</v>
      </c>
      <c r="B2271" s="16" t="str">
        <f t="shared" si="361"/>
        <v>2237</v>
      </c>
      <c r="C2271" s="54">
        <f t="shared" si="359"/>
        <v>2237</v>
      </c>
      <c r="D2271" s="11"/>
      <c r="E2271" s="12"/>
      <c r="F2271" s="13"/>
      <c r="G2271" s="14"/>
      <c r="H2271" s="70"/>
      <c r="I2271" s="71"/>
      <c r="J2271" s="72"/>
      <c r="K2271" s="73" t="str">
        <f t="shared" si="362"/>
        <v/>
      </c>
      <c r="L2271" s="74">
        <f t="shared" si="354"/>
        <v>0</v>
      </c>
      <c r="M2271" s="79"/>
      <c r="N2271" s="59" t="str">
        <f t="shared" si="363"/>
        <v/>
      </c>
      <c r="O2271" s="190" t="str">
        <f t="shared" si="355"/>
        <v>Nợ HP</v>
      </c>
      <c r="P2271" s="62" t="str">
        <f t="shared" si="356"/>
        <v>Nợ HP</v>
      </c>
      <c r="Q2271" s="58">
        <f t="shared" si="360"/>
        <v>2269</v>
      </c>
      <c r="R2271" s="228" t="str">
        <f t="shared" si="357"/>
        <v>Nợ HP</v>
      </c>
    </row>
    <row r="2272" spans="1:18" ht="24.75" customHeight="1">
      <c r="A2272" s="54">
        <f t="shared" si="358"/>
        <v>2270</v>
      </c>
      <c r="B2272" s="16" t="str">
        <f t="shared" si="361"/>
        <v>2238</v>
      </c>
      <c r="C2272" s="54">
        <f t="shared" si="359"/>
        <v>2238</v>
      </c>
      <c r="D2272" s="11"/>
      <c r="E2272" s="12"/>
      <c r="F2272" s="13"/>
      <c r="G2272" s="14"/>
      <c r="H2272" s="70"/>
      <c r="I2272" s="71"/>
      <c r="J2272" s="72"/>
      <c r="K2272" s="73" t="str">
        <f t="shared" si="362"/>
        <v/>
      </c>
      <c r="L2272" s="74">
        <f t="shared" si="354"/>
        <v>0</v>
      </c>
      <c r="M2272" s="79"/>
      <c r="N2272" s="59" t="str">
        <f t="shared" si="363"/>
        <v/>
      </c>
      <c r="O2272" s="190" t="str">
        <f t="shared" si="355"/>
        <v>Nợ HP</v>
      </c>
      <c r="P2272" s="62" t="str">
        <f t="shared" si="356"/>
        <v>Nợ HP</v>
      </c>
      <c r="Q2272" s="58">
        <f t="shared" si="360"/>
        <v>2270</v>
      </c>
      <c r="R2272" s="228" t="str">
        <f t="shared" si="357"/>
        <v>Nợ HP</v>
      </c>
    </row>
    <row r="2273" spans="1:18" ht="24.75" customHeight="1">
      <c r="A2273" s="54">
        <f t="shared" si="358"/>
        <v>2271</v>
      </c>
      <c r="B2273" s="16" t="str">
        <f t="shared" si="361"/>
        <v>2239</v>
      </c>
      <c r="C2273" s="54">
        <f t="shared" si="359"/>
        <v>2239</v>
      </c>
      <c r="D2273" s="11"/>
      <c r="E2273" s="12"/>
      <c r="F2273" s="13"/>
      <c r="G2273" s="14"/>
      <c r="H2273" s="70"/>
      <c r="I2273" s="71"/>
      <c r="J2273" s="72"/>
      <c r="K2273" s="73" t="str">
        <f t="shared" si="362"/>
        <v/>
      </c>
      <c r="L2273" s="74">
        <f t="shared" si="354"/>
        <v>0</v>
      </c>
      <c r="M2273" s="79"/>
      <c r="N2273" s="59" t="str">
        <f t="shared" si="363"/>
        <v/>
      </c>
      <c r="O2273" s="190" t="str">
        <f t="shared" si="355"/>
        <v>Nợ HP</v>
      </c>
      <c r="P2273" s="62" t="str">
        <f t="shared" si="356"/>
        <v>Nợ HP</v>
      </c>
      <c r="Q2273" s="58">
        <f t="shared" si="360"/>
        <v>2271</v>
      </c>
      <c r="R2273" s="228" t="str">
        <f t="shared" si="357"/>
        <v>Nợ HP</v>
      </c>
    </row>
    <row r="2274" spans="1:18" ht="24.75" customHeight="1">
      <c r="A2274" s="54">
        <f t="shared" si="358"/>
        <v>2272</v>
      </c>
      <c r="B2274" s="16" t="str">
        <f t="shared" si="361"/>
        <v>2240</v>
      </c>
      <c r="C2274" s="54">
        <f t="shared" si="359"/>
        <v>2240</v>
      </c>
      <c r="D2274" s="11"/>
      <c r="E2274" s="12"/>
      <c r="F2274" s="13"/>
      <c r="G2274" s="14"/>
      <c r="H2274" s="70"/>
      <c r="I2274" s="71"/>
      <c r="J2274" s="72"/>
      <c r="K2274" s="73" t="str">
        <f t="shared" si="362"/>
        <v/>
      </c>
      <c r="L2274" s="74">
        <f t="shared" si="354"/>
        <v>0</v>
      </c>
      <c r="M2274" s="79"/>
      <c r="N2274" s="59" t="str">
        <f t="shared" si="363"/>
        <v/>
      </c>
      <c r="O2274" s="190" t="str">
        <f t="shared" si="355"/>
        <v>Nợ HP</v>
      </c>
      <c r="P2274" s="62" t="str">
        <f t="shared" si="356"/>
        <v>Nợ HP</v>
      </c>
      <c r="Q2274" s="58">
        <f t="shared" si="360"/>
        <v>2272</v>
      </c>
      <c r="R2274" s="228" t="str">
        <f t="shared" si="357"/>
        <v>Nợ HP</v>
      </c>
    </row>
    <row r="2275" spans="1:18" ht="24.75" customHeight="1">
      <c r="A2275" s="54">
        <f t="shared" si="358"/>
        <v>2273</v>
      </c>
      <c r="B2275" s="16" t="str">
        <f t="shared" si="361"/>
        <v>2241</v>
      </c>
      <c r="C2275" s="54">
        <f t="shared" si="359"/>
        <v>2241</v>
      </c>
      <c r="D2275" s="11"/>
      <c r="E2275" s="12"/>
      <c r="F2275" s="13"/>
      <c r="G2275" s="14"/>
      <c r="H2275" s="70"/>
      <c r="I2275" s="71"/>
      <c r="J2275" s="72"/>
      <c r="K2275" s="73" t="str">
        <f t="shared" si="362"/>
        <v/>
      </c>
      <c r="L2275" s="74">
        <f t="shared" si="354"/>
        <v>0</v>
      </c>
      <c r="M2275" s="79"/>
      <c r="N2275" s="59" t="str">
        <f t="shared" si="363"/>
        <v/>
      </c>
      <c r="O2275" s="190" t="str">
        <f t="shared" si="355"/>
        <v>Nợ HP</v>
      </c>
      <c r="P2275" s="62" t="str">
        <f t="shared" si="356"/>
        <v>Nợ HP</v>
      </c>
      <c r="Q2275" s="58">
        <f t="shared" si="360"/>
        <v>2273</v>
      </c>
      <c r="R2275" s="228" t="str">
        <f t="shared" si="357"/>
        <v>Nợ HP</v>
      </c>
    </row>
    <row r="2276" spans="1:18" ht="24.75" customHeight="1">
      <c r="A2276" s="54">
        <f t="shared" si="358"/>
        <v>2274</v>
      </c>
      <c r="B2276" s="16" t="str">
        <f t="shared" si="361"/>
        <v>2242</v>
      </c>
      <c r="C2276" s="54">
        <f t="shared" si="359"/>
        <v>2242</v>
      </c>
      <c r="D2276" s="11"/>
      <c r="E2276" s="12"/>
      <c r="F2276" s="13"/>
      <c r="G2276" s="14"/>
      <c r="H2276" s="70"/>
      <c r="I2276" s="71"/>
      <c r="J2276" s="72"/>
      <c r="K2276" s="73" t="str">
        <f t="shared" si="362"/>
        <v/>
      </c>
      <c r="L2276" s="74">
        <f t="shared" si="354"/>
        <v>0</v>
      </c>
      <c r="M2276" s="79"/>
      <c r="N2276" s="59" t="str">
        <f t="shared" si="363"/>
        <v/>
      </c>
      <c r="O2276" s="190" t="str">
        <f t="shared" si="355"/>
        <v>Nợ HP</v>
      </c>
      <c r="P2276" s="62" t="str">
        <f t="shared" si="356"/>
        <v>Nợ HP</v>
      </c>
      <c r="Q2276" s="58">
        <f t="shared" si="360"/>
        <v>2274</v>
      </c>
      <c r="R2276" s="228" t="str">
        <f t="shared" si="357"/>
        <v>Nợ HP</v>
      </c>
    </row>
    <row r="2277" spans="1:18" ht="24.75" customHeight="1">
      <c r="A2277" s="54">
        <f t="shared" si="358"/>
        <v>2275</v>
      </c>
      <c r="B2277" s="16" t="str">
        <f t="shared" si="361"/>
        <v>2243</v>
      </c>
      <c r="C2277" s="54">
        <f t="shared" si="359"/>
        <v>2243</v>
      </c>
      <c r="D2277" s="11"/>
      <c r="E2277" s="12"/>
      <c r="F2277" s="13"/>
      <c r="G2277" s="14"/>
      <c r="H2277" s="70"/>
      <c r="I2277" s="71"/>
      <c r="J2277" s="72"/>
      <c r="K2277" s="73" t="str">
        <f t="shared" si="362"/>
        <v/>
      </c>
      <c r="L2277" s="74">
        <f t="shared" si="354"/>
        <v>0</v>
      </c>
      <c r="M2277" s="79"/>
      <c r="N2277" s="59" t="str">
        <f t="shared" si="363"/>
        <v/>
      </c>
      <c r="O2277" s="190" t="str">
        <f t="shared" si="355"/>
        <v>Nợ HP</v>
      </c>
      <c r="P2277" s="62" t="str">
        <f t="shared" si="356"/>
        <v>Nợ HP</v>
      </c>
      <c r="Q2277" s="58">
        <f t="shared" si="360"/>
        <v>2275</v>
      </c>
      <c r="R2277" s="228" t="str">
        <f t="shared" si="357"/>
        <v>Nợ HP</v>
      </c>
    </row>
    <row r="2278" spans="1:18" ht="24.75" customHeight="1">
      <c r="A2278" s="54">
        <f t="shared" si="358"/>
        <v>2276</v>
      </c>
      <c r="B2278" s="16" t="str">
        <f t="shared" si="361"/>
        <v>2244</v>
      </c>
      <c r="C2278" s="54">
        <f t="shared" si="359"/>
        <v>2244</v>
      </c>
      <c r="D2278" s="11"/>
      <c r="E2278" s="12"/>
      <c r="F2278" s="13"/>
      <c r="G2278" s="14"/>
      <c r="H2278" s="70"/>
      <c r="I2278" s="71"/>
      <c r="J2278" s="72"/>
      <c r="K2278" s="73" t="str">
        <f t="shared" si="362"/>
        <v/>
      </c>
      <c r="L2278" s="74">
        <f t="shared" si="354"/>
        <v>0</v>
      </c>
      <c r="M2278" s="79"/>
      <c r="N2278" s="59" t="str">
        <f t="shared" si="363"/>
        <v/>
      </c>
      <c r="O2278" s="190" t="str">
        <f t="shared" si="355"/>
        <v>Nợ HP</v>
      </c>
      <c r="P2278" s="62" t="str">
        <f t="shared" si="356"/>
        <v>Nợ HP</v>
      </c>
      <c r="Q2278" s="58">
        <f t="shared" si="360"/>
        <v>2276</v>
      </c>
      <c r="R2278" s="228" t="str">
        <f t="shared" si="357"/>
        <v>Nợ HP</v>
      </c>
    </row>
    <row r="2279" spans="1:18" ht="24.75" customHeight="1">
      <c r="A2279" s="54">
        <f t="shared" si="358"/>
        <v>2277</v>
      </c>
      <c r="B2279" s="16" t="str">
        <f t="shared" si="361"/>
        <v>2245</v>
      </c>
      <c r="C2279" s="54">
        <f t="shared" si="359"/>
        <v>2245</v>
      </c>
      <c r="D2279" s="11"/>
      <c r="E2279" s="12"/>
      <c r="F2279" s="13"/>
      <c r="G2279" s="14"/>
      <c r="H2279" s="70"/>
      <c r="I2279" s="71"/>
      <c r="J2279" s="72"/>
      <c r="K2279" s="73" t="str">
        <f t="shared" si="362"/>
        <v/>
      </c>
      <c r="L2279" s="74">
        <f t="shared" si="354"/>
        <v>0</v>
      </c>
      <c r="M2279" s="79"/>
      <c r="N2279" s="59" t="str">
        <f t="shared" si="363"/>
        <v/>
      </c>
      <c r="O2279" s="190" t="str">
        <f t="shared" si="355"/>
        <v>Nợ HP</v>
      </c>
      <c r="P2279" s="62" t="str">
        <f t="shared" si="356"/>
        <v>Nợ HP</v>
      </c>
      <c r="Q2279" s="58">
        <f t="shared" si="360"/>
        <v>2277</v>
      </c>
      <c r="R2279" s="228" t="str">
        <f t="shared" si="357"/>
        <v>Nợ HP</v>
      </c>
    </row>
    <row r="2280" spans="1:18" ht="24.75" customHeight="1">
      <c r="A2280" s="54">
        <f t="shared" si="358"/>
        <v>2278</v>
      </c>
      <c r="B2280" s="16" t="str">
        <f t="shared" si="361"/>
        <v>2246</v>
      </c>
      <c r="C2280" s="54">
        <f t="shared" si="359"/>
        <v>2246</v>
      </c>
      <c r="D2280" s="11"/>
      <c r="E2280" s="12"/>
      <c r="F2280" s="13"/>
      <c r="G2280" s="14"/>
      <c r="H2280" s="70"/>
      <c r="I2280" s="71"/>
      <c r="J2280" s="72"/>
      <c r="K2280" s="73" t="str">
        <f t="shared" si="362"/>
        <v/>
      </c>
      <c r="L2280" s="74">
        <f t="shared" si="354"/>
        <v>0</v>
      </c>
      <c r="M2280" s="79"/>
      <c r="N2280" s="59" t="str">
        <f t="shared" si="363"/>
        <v/>
      </c>
      <c r="O2280" s="190" t="str">
        <f t="shared" si="355"/>
        <v>Nợ HP</v>
      </c>
      <c r="P2280" s="62" t="str">
        <f t="shared" si="356"/>
        <v>Nợ HP</v>
      </c>
      <c r="Q2280" s="58">
        <f t="shared" si="360"/>
        <v>2278</v>
      </c>
      <c r="R2280" s="228" t="str">
        <f t="shared" si="357"/>
        <v>Nợ HP</v>
      </c>
    </row>
    <row r="2281" spans="1:18" ht="24.75" customHeight="1">
      <c r="A2281" s="54">
        <f t="shared" si="358"/>
        <v>2279</v>
      </c>
      <c r="B2281" s="16" t="str">
        <f t="shared" si="361"/>
        <v>2247</v>
      </c>
      <c r="C2281" s="54">
        <f t="shared" si="359"/>
        <v>2247</v>
      </c>
      <c r="D2281" s="11"/>
      <c r="E2281" s="12"/>
      <c r="F2281" s="13"/>
      <c r="G2281" s="14"/>
      <c r="H2281" s="70"/>
      <c r="I2281" s="71"/>
      <c r="J2281" s="72"/>
      <c r="K2281" s="73" t="str">
        <f t="shared" si="362"/>
        <v/>
      </c>
      <c r="L2281" s="74">
        <f t="shared" si="354"/>
        <v>0</v>
      </c>
      <c r="M2281" s="79"/>
      <c r="N2281" s="59" t="str">
        <f t="shared" si="363"/>
        <v/>
      </c>
      <c r="O2281" s="190" t="str">
        <f t="shared" si="355"/>
        <v>Nợ HP</v>
      </c>
      <c r="P2281" s="62" t="str">
        <f t="shared" si="356"/>
        <v>Nợ HP</v>
      </c>
      <c r="Q2281" s="58">
        <f t="shared" si="360"/>
        <v>2279</v>
      </c>
      <c r="R2281" s="228" t="str">
        <f t="shared" si="357"/>
        <v>Nợ HP</v>
      </c>
    </row>
    <row r="2282" spans="1:18" ht="24.75" customHeight="1">
      <c r="A2282" s="54">
        <f t="shared" si="358"/>
        <v>2280</v>
      </c>
      <c r="B2282" s="16" t="str">
        <f t="shared" si="361"/>
        <v>2248</v>
      </c>
      <c r="C2282" s="54">
        <f t="shared" si="359"/>
        <v>2248</v>
      </c>
      <c r="D2282" s="11"/>
      <c r="E2282" s="12"/>
      <c r="F2282" s="13"/>
      <c r="G2282" s="14"/>
      <c r="H2282" s="70"/>
      <c r="I2282" s="71"/>
      <c r="J2282" s="72"/>
      <c r="K2282" s="73" t="str">
        <f t="shared" si="362"/>
        <v/>
      </c>
      <c r="L2282" s="74">
        <f t="shared" si="354"/>
        <v>0</v>
      </c>
      <c r="M2282" s="79"/>
      <c r="N2282" s="59" t="str">
        <f t="shared" si="363"/>
        <v/>
      </c>
      <c r="O2282" s="190" t="str">
        <f t="shared" si="355"/>
        <v>Nợ HP</v>
      </c>
      <c r="P2282" s="62" t="str">
        <f t="shared" si="356"/>
        <v>Nợ HP</v>
      </c>
      <c r="Q2282" s="58">
        <f t="shared" si="360"/>
        <v>2280</v>
      </c>
      <c r="R2282" s="228" t="str">
        <f t="shared" si="357"/>
        <v>Nợ HP</v>
      </c>
    </row>
    <row r="2283" spans="1:18" ht="24.75" customHeight="1">
      <c r="A2283" s="54">
        <f t="shared" si="358"/>
        <v>2281</v>
      </c>
      <c r="B2283" s="16" t="str">
        <f t="shared" si="361"/>
        <v>2249</v>
      </c>
      <c r="C2283" s="54">
        <f t="shared" si="359"/>
        <v>2249</v>
      </c>
      <c r="D2283" s="11"/>
      <c r="E2283" s="12"/>
      <c r="F2283" s="13"/>
      <c r="G2283" s="14"/>
      <c r="H2283" s="70"/>
      <c r="I2283" s="71"/>
      <c r="J2283" s="72"/>
      <c r="K2283" s="73" t="str">
        <f t="shared" si="362"/>
        <v/>
      </c>
      <c r="L2283" s="74">
        <f t="shared" si="354"/>
        <v>0</v>
      </c>
      <c r="M2283" s="79"/>
      <c r="N2283" s="59" t="str">
        <f t="shared" si="363"/>
        <v/>
      </c>
      <c r="O2283" s="190" t="str">
        <f t="shared" si="355"/>
        <v>Nợ HP</v>
      </c>
      <c r="P2283" s="62" t="str">
        <f t="shared" si="356"/>
        <v>Nợ HP</v>
      </c>
      <c r="Q2283" s="58">
        <f t="shared" si="360"/>
        <v>2281</v>
      </c>
      <c r="R2283" s="228" t="str">
        <f t="shared" si="357"/>
        <v>Nợ HP</v>
      </c>
    </row>
    <row r="2284" spans="1:18" ht="24.75" customHeight="1">
      <c r="A2284" s="54">
        <f t="shared" si="358"/>
        <v>2282</v>
      </c>
      <c r="B2284" s="16" t="str">
        <f t="shared" si="361"/>
        <v>2250</v>
      </c>
      <c r="C2284" s="54">
        <f t="shared" si="359"/>
        <v>2250</v>
      </c>
      <c r="D2284" s="11"/>
      <c r="E2284" s="12"/>
      <c r="F2284" s="13"/>
      <c r="G2284" s="14"/>
      <c r="H2284" s="70"/>
      <c r="I2284" s="71"/>
      <c r="J2284" s="72"/>
      <c r="K2284" s="73" t="str">
        <f t="shared" si="362"/>
        <v/>
      </c>
      <c r="L2284" s="74">
        <f t="shared" si="354"/>
        <v>0</v>
      </c>
      <c r="M2284" s="79"/>
      <c r="N2284" s="59" t="str">
        <f t="shared" si="363"/>
        <v/>
      </c>
      <c r="O2284" s="190" t="str">
        <f t="shared" si="355"/>
        <v>Nợ HP</v>
      </c>
      <c r="P2284" s="62" t="str">
        <f t="shared" si="356"/>
        <v>Nợ HP</v>
      </c>
      <c r="Q2284" s="58">
        <f t="shared" si="360"/>
        <v>2282</v>
      </c>
      <c r="R2284" s="228" t="str">
        <f t="shared" si="357"/>
        <v>Nợ HP</v>
      </c>
    </row>
    <row r="2285" spans="1:18" ht="24.75" customHeight="1">
      <c r="A2285" s="54">
        <f t="shared" si="358"/>
        <v>2283</v>
      </c>
      <c r="B2285" s="16" t="str">
        <f t="shared" si="361"/>
        <v>2251</v>
      </c>
      <c r="C2285" s="54">
        <f t="shared" si="359"/>
        <v>2251</v>
      </c>
      <c r="D2285" s="11"/>
      <c r="E2285" s="12"/>
      <c r="F2285" s="13"/>
      <c r="G2285" s="14"/>
      <c r="H2285" s="70"/>
      <c r="I2285" s="71"/>
      <c r="J2285" s="72"/>
      <c r="K2285" s="73" t="str">
        <f t="shared" si="362"/>
        <v/>
      </c>
      <c r="L2285" s="74">
        <f t="shared" si="354"/>
        <v>0</v>
      </c>
      <c r="M2285" s="79"/>
      <c r="N2285" s="59" t="str">
        <f t="shared" si="363"/>
        <v/>
      </c>
      <c r="O2285" s="190" t="str">
        <f t="shared" si="355"/>
        <v>Nợ HP</v>
      </c>
      <c r="P2285" s="62" t="str">
        <f t="shared" si="356"/>
        <v>Nợ HP</v>
      </c>
      <c r="Q2285" s="58">
        <f t="shared" si="360"/>
        <v>2283</v>
      </c>
      <c r="R2285" s="228" t="str">
        <f t="shared" si="357"/>
        <v>Nợ HP</v>
      </c>
    </row>
    <row r="2286" spans="1:18" ht="24.75" customHeight="1">
      <c r="A2286" s="54">
        <f t="shared" si="358"/>
        <v>2284</v>
      </c>
      <c r="B2286" s="16" t="str">
        <f t="shared" si="361"/>
        <v>2252</v>
      </c>
      <c r="C2286" s="54">
        <f t="shared" si="359"/>
        <v>2252</v>
      </c>
      <c r="D2286" s="11"/>
      <c r="E2286" s="12"/>
      <c r="F2286" s="13"/>
      <c r="G2286" s="14"/>
      <c r="H2286" s="70"/>
      <c r="I2286" s="71"/>
      <c r="J2286" s="72"/>
      <c r="K2286" s="73" t="str">
        <f t="shared" si="362"/>
        <v/>
      </c>
      <c r="L2286" s="74">
        <f t="shared" si="354"/>
        <v>0</v>
      </c>
      <c r="M2286" s="79"/>
      <c r="N2286" s="59" t="str">
        <f t="shared" si="363"/>
        <v/>
      </c>
      <c r="O2286" s="190" t="str">
        <f t="shared" si="355"/>
        <v>Nợ HP</v>
      </c>
      <c r="P2286" s="62" t="str">
        <f t="shared" si="356"/>
        <v>Nợ HP</v>
      </c>
      <c r="Q2286" s="58">
        <f t="shared" si="360"/>
        <v>2284</v>
      </c>
      <c r="R2286" s="228" t="str">
        <f t="shared" si="357"/>
        <v>Nợ HP</v>
      </c>
    </row>
    <row r="2287" spans="1:18" ht="24.75" customHeight="1">
      <c r="A2287" s="54">
        <f t="shared" si="358"/>
        <v>2285</v>
      </c>
      <c r="B2287" s="16" t="str">
        <f t="shared" si="361"/>
        <v>2253</v>
      </c>
      <c r="C2287" s="54">
        <f t="shared" si="359"/>
        <v>2253</v>
      </c>
      <c r="D2287" s="11"/>
      <c r="E2287" s="12"/>
      <c r="F2287" s="13"/>
      <c r="G2287" s="14"/>
      <c r="H2287" s="70"/>
      <c r="I2287" s="71"/>
      <c r="J2287" s="72"/>
      <c r="K2287" s="73" t="str">
        <f t="shared" si="362"/>
        <v/>
      </c>
      <c r="L2287" s="74">
        <f t="shared" si="354"/>
        <v>0</v>
      </c>
      <c r="M2287" s="79"/>
      <c r="N2287" s="59" t="str">
        <f t="shared" si="363"/>
        <v/>
      </c>
      <c r="O2287" s="190" t="str">
        <f t="shared" si="355"/>
        <v>Nợ HP</v>
      </c>
      <c r="P2287" s="62" t="str">
        <f t="shared" si="356"/>
        <v>Nợ HP</v>
      </c>
      <c r="Q2287" s="58">
        <f t="shared" si="360"/>
        <v>2285</v>
      </c>
      <c r="R2287" s="228" t="str">
        <f t="shared" si="357"/>
        <v>Nợ HP</v>
      </c>
    </row>
    <row r="2288" spans="1:18" ht="24.75" customHeight="1">
      <c r="A2288" s="54">
        <f t="shared" si="358"/>
        <v>2286</v>
      </c>
      <c r="B2288" s="16" t="str">
        <f t="shared" si="361"/>
        <v>2254</v>
      </c>
      <c r="C2288" s="54">
        <f t="shared" si="359"/>
        <v>2254</v>
      </c>
      <c r="D2288" s="11"/>
      <c r="E2288" s="12"/>
      <c r="F2288" s="13"/>
      <c r="G2288" s="14"/>
      <c r="H2288" s="70"/>
      <c r="I2288" s="71"/>
      <c r="J2288" s="72"/>
      <c r="K2288" s="73" t="str">
        <f t="shared" si="362"/>
        <v/>
      </c>
      <c r="L2288" s="74">
        <f t="shared" si="354"/>
        <v>0</v>
      </c>
      <c r="M2288" s="79"/>
      <c r="N2288" s="59" t="str">
        <f t="shared" si="363"/>
        <v/>
      </c>
      <c r="O2288" s="190" t="str">
        <f t="shared" si="355"/>
        <v>Nợ HP</v>
      </c>
      <c r="P2288" s="62" t="str">
        <f t="shared" si="356"/>
        <v>Nợ HP</v>
      </c>
      <c r="Q2288" s="58">
        <f t="shared" si="360"/>
        <v>2286</v>
      </c>
      <c r="R2288" s="228" t="str">
        <f t="shared" si="357"/>
        <v>Nợ HP</v>
      </c>
    </row>
    <row r="2289" spans="1:18" ht="24.75" customHeight="1">
      <c r="A2289" s="54">
        <f t="shared" si="358"/>
        <v>2287</v>
      </c>
      <c r="B2289" s="16" t="str">
        <f t="shared" si="361"/>
        <v>2255</v>
      </c>
      <c r="C2289" s="54">
        <f t="shared" si="359"/>
        <v>2255</v>
      </c>
      <c r="D2289" s="11"/>
      <c r="E2289" s="12"/>
      <c r="F2289" s="13"/>
      <c r="G2289" s="14"/>
      <c r="H2289" s="70"/>
      <c r="I2289" s="71"/>
      <c r="J2289" s="72"/>
      <c r="K2289" s="73" t="str">
        <f t="shared" si="362"/>
        <v/>
      </c>
      <c r="L2289" s="74">
        <f t="shared" si="354"/>
        <v>0</v>
      </c>
      <c r="M2289" s="79"/>
      <c r="N2289" s="59" t="str">
        <f t="shared" si="363"/>
        <v/>
      </c>
      <c r="O2289" s="190" t="str">
        <f t="shared" si="355"/>
        <v>Nợ HP</v>
      </c>
      <c r="P2289" s="62" t="str">
        <f t="shared" si="356"/>
        <v>Nợ HP</v>
      </c>
      <c r="Q2289" s="58">
        <f t="shared" si="360"/>
        <v>2287</v>
      </c>
      <c r="R2289" s="228" t="str">
        <f t="shared" si="357"/>
        <v>Nợ HP</v>
      </c>
    </row>
    <row r="2290" spans="1:18" ht="24.75" customHeight="1">
      <c r="A2290" s="54">
        <f t="shared" si="358"/>
        <v>2288</v>
      </c>
      <c r="B2290" s="16" t="str">
        <f t="shared" si="361"/>
        <v>2256</v>
      </c>
      <c r="C2290" s="54">
        <f t="shared" si="359"/>
        <v>2256</v>
      </c>
      <c r="D2290" s="11"/>
      <c r="E2290" s="12"/>
      <c r="F2290" s="13"/>
      <c r="G2290" s="14"/>
      <c r="H2290" s="70"/>
      <c r="I2290" s="71"/>
      <c r="J2290" s="72"/>
      <c r="K2290" s="73" t="str">
        <f t="shared" si="362"/>
        <v/>
      </c>
      <c r="L2290" s="74">
        <f t="shared" si="354"/>
        <v>0</v>
      </c>
      <c r="M2290" s="79"/>
      <c r="N2290" s="59" t="str">
        <f t="shared" si="363"/>
        <v/>
      </c>
      <c r="O2290" s="190" t="str">
        <f t="shared" si="355"/>
        <v>Nợ HP</v>
      </c>
      <c r="P2290" s="62" t="str">
        <f t="shared" si="356"/>
        <v>Nợ HP</v>
      </c>
      <c r="Q2290" s="58">
        <f t="shared" si="360"/>
        <v>2288</v>
      </c>
      <c r="R2290" s="228" t="str">
        <f t="shared" si="357"/>
        <v>Nợ HP</v>
      </c>
    </row>
    <row r="2291" spans="1:18" ht="24.75" customHeight="1">
      <c r="A2291" s="54">
        <f t="shared" si="358"/>
        <v>2289</v>
      </c>
      <c r="B2291" s="16" t="str">
        <f t="shared" si="361"/>
        <v>2257</v>
      </c>
      <c r="C2291" s="54">
        <f t="shared" si="359"/>
        <v>2257</v>
      </c>
      <c r="D2291" s="11"/>
      <c r="E2291" s="12"/>
      <c r="F2291" s="13"/>
      <c r="G2291" s="14"/>
      <c r="H2291" s="70"/>
      <c r="I2291" s="71"/>
      <c r="J2291" s="72"/>
      <c r="K2291" s="73" t="str">
        <f t="shared" si="362"/>
        <v/>
      </c>
      <c r="L2291" s="74">
        <f t="shared" si="354"/>
        <v>0</v>
      </c>
      <c r="M2291" s="79"/>
      <c r="N2291" s="59" t="str">
        <f t="shared" si="363"/>
        <v/>
      </c>
      <c r="O2291" s="190" t="str">
        <f t="shared" si="355"/>
        <v>Nợ HP</v>
      </c>
      <c r="P2291" s="62" t="str">
        <f t="shared" si="356"/>
        <v>Nợ HP</v>
      </c>
      <c r="Q2291" s="58">
        <f t="shared" si="360"/>
        <v>2289</v>
      </c>
      <c r="R2291" s="228" t="str">
        <f t="shared" si="357"/>
        <v>Nợ HP</v>
      </c>
    </row>
    <row r="2292" spans="1:18" ht="24.75" customHeight="1">
      <c r="A2292" s="54">
        <f t="shared" si="358"/>
        <v>2290</v>
      </c>
      <c r="B2292" s="16" t="str">
        <f t="shared" si="361"/>
        <v>2258</v>
      </c>
      <c r="C2292" s="54">
        <f t="shared" si="359"/>
        <v>2258</v>
      </c>
      <c r="D2292" s="11"/>
      <c r="E2292" s="12"/>
      <c r="F2292" s="13"/>
      <c r="G2292" s="14"/>
      <c r="H2292" s="70"/>
      <c r="I2292" s="71"/>
      <c r="J2292" s="72"/>
      <c r="K2292" s="73" t="str">
        <f t="shared" si="362"/>
        <v/>
      </c>
      <c r="L2292" s="74">
        <f t="shared" si="354"/>
        <v>0</v>
      </c>
      <c r="M2292" s="79"/>
      <c r="N2292" s="59" t="str">
        <f t="shared" si="363"/>
        <v/>
      </c>
      <c r="O2292" s="190" t="str">
        <f t="shared" si="355"/>
        <v>Nợ HP</v>
      </c>
      <c r="P2292" s="62" t="str">
        <f t="shared" si="356"/>
        <v>Nợ HP</v>
      </c>
      <c r="Q2292" s="58">
        <f t="shared" si="360"/>
        <v>2290</v>
      </c>
      <c r="R2292" s="228" t="str">
        <f t="shared" si="357"/>
        <v>Nợ HP</v>
      </c>
    </row>
    <row r="2293" spans="1:18" ht="24.75" customHeight="1">
      <c r="A2293" s="54">
        <f t="shared" si="358"/>
        <v>2291</v>
      </c>
      <c r="B2293" s="16" t="str">
        <f t="shared" si="361"/>
        <v>2259</v>
      </c>
      <c r="C2293" s="54">
        <f t="shared" si="359"/>
        <v>2259</v>
      </c>
      <c r="D2293" s="11"/>
      <c r="E2293" s="12"/>
      <c r="F2293" s="13"/>
      <c r="G2293" s="14"/>
      <c r="H2293" s="70"/>
      <c r="I2293" s="71"/>
      <c r="J2293" s="72"/>
      <c r="K2293" s="73" t="str">
        <f t="shared" si="362"/>
        <v/>
      </c>
      <c r="L2293" s="74">
        <f t="shared" si="354"/>
        <v>0</v>
      </c>
      <c r="M2293" s="79"/>
      <c r="N2293" s="59" t="str">
        <f t="shared" si="363"/>
        <v/>
      </c>
      <c r="O2293" s="190" t="str">
        <f t="shared" si="355"/>
        <v>Nợ HP</v>
      </c>
      <c r="P2293" s="62" t="str">
        <f t="shared" si="356"/>
        <v>Nợ HP</v>
      </c>
      <c r="Q2293" s="58">
        <f t="shared" si="360"/>
        <v>2291</v>
      </c>
      <c r="R2293" s="228" t="str">
        <f t="shared" si="357"/>
        <v>Nợ HP</v>
      </c>
    </row>
    <row r="2294" spans="1:18" ht="24.75" customHeight="1">
      <c r="A2294" s="54">
        <f t="shared" si="358"/>
        <v>2292</v>
      </c>
      <c r="B2294" s="16" t="str">
        <f t="shared" si="361"/>
        <v>2260</v>
      </c>
      <c r="C2294" s="54">
        <f t="shared" si="359"/>
        <v>2260</v>
      </c>
      <c r="D2294" s="11"/>
      <c r="E2294" s="12"/>
      <c r="F2294" s="13"/>
      <c r="G2294" s="14"/>
      <c r="H2294" s="70"/>
      <c r="I2294" s="71"/>
      <c r="J2294" s="72"/>
      <c r="K2294" s="73" t="str">
        <f t="shared" si="362"/>
        <v/>
      </c>
      <c r="L2294" s="74">
        <f t="shared" si="354"/>
        <v>0</v>
      </c>
      <c r="M2294" s="79"/>
      <c r="N2294" s="59" t="str">
        <f t="shared" si="363"/>
        <v/>
      </c>
      <c r="O2294" s="190" t="str">
        <f t="shared" si="355"/>
        <v>Nợ HP</v>
      </c>
      <c r="P2294" s="62" t="str">
        <f t="shared" si="356"/>
        <v>Nợ HP</v>
      </c>
      <c r="Q2294" s="58">
        <f t="shared" si="360"/>
        <v>2292</v>
      </c>
      <c r="R2294" s="228" t="str">
        <f t="shared" si="357"/>
        <v>Nợ HP</v>
      </c>
    </row>
    <row r="2295" spans="1:18" ht="24.75" customHeight="1">
      <c r="A2295" s="54">
        <f t="shared" si="358"/>
        <v>2293</v>
      </c>
      <c r="B2295" s="16" t="str">
        <f t="shared" si="361"/>
        <v>2261</v>
      </c>
      <c r="C2295" s="54">
        <f t="shared" si="359"/>
        <v>2261</v>
      </c>
      <c r="D2295" s="11"/>
      <c r="E2295" s="12"/>
      <c r="F2295" s="13"/>
      <c r="G2295" s="14"/>
      <c r="H2295" s="70"/>
      <c r="I2295" s="71"/>
      <c r="J2295" s="72"/>
      <c r="K2295" s="73" t="str">
        <f t="shared" si="362"/>
        <v/>
      </c>
      <c r="L2295" s="74">
        <f t="shared" si="354"/>
        <v>0</v>
      </c>
      <c r="M2295" s="79"/>
      <c r="N2295" s="59" t="str">
        <f t="shared" si="363"/>
        <v/>
      </c>
      <c r="O2295" s="190" t="str">
        <f t="shared" si="355"/>
        <v>Nợ HP</v>
      </c>
      <c r="P2295" s="62" t="str">
        <f t="shared" si="356"/>
        <v>Nợ HP</v>
      </c>
      <c r="Q2295" s="58">
        <f t="shared" si="360"/>
        <v>2293</v>
      </c>
      <c r="R2295" s="228" t="str">
        <f t="shared" si="357"/>
        <v>Nợ HP</v>
      </c>
    </row>
    <row r="2296" spans="1:18" ht="24.75" customHeight="1">
      <c r="A2296" s="54">
        <f t="shared" si="358"/>
        <v>2294</v>
      </c>
      <c r="B2296" s="16" t="str">
        <f t="shared" si="361"/>
        <v>2262</v>
      </c>
      <c r="C2296" s="54">
        <f t="shared" si="359"/>
        <v>2262</v>
      </c>
      <c r="D2296" s="11"/>
      <c r="E2296" s="12"/>
      <c r="F2296" s="13"/>
      <c r="G2296" s="14"/>
      <c r="H2296" s="70"/>
      <c r="I2296" s="71"/>
      <c r="J2296" s="72"/>
      <c r="K2296" s="73" t="str">
        <f t="shared" si="362"/>
        <v/>
      </c>
      <c r="L2296" s="74">
        <f t="shared" si="354"/>
        <v>0</v>
      </c>
      <c r="M2296" s="79"/>
      <c r="N2296" s="59" t="str">
        <f t="shared" si="363"/>
        <v/>
      </c>
      <c r="O2296" s="190" t="str">
        <f t="shared" si="355"/>
        <v>Nợ HP</v>
      </c>
      <c r="P2296" s="62" t="str">
        <f t="shared" si="356"/>
        <v>Nợ HP</v>
      </c>
      <c r="Q2296" s="58">
        <f t="shared" si="360"/>
        <v>2294</v>
      </c>
      <c r="R2296" s="228" t="str">
        <f t="shared" si="357"/>
        <v>Nợ HP</v>
      </c>
    </row>
    <row r="2297" spans="1:18" ht="24.75" customHeight="1">
      <c r="A2297" s="54">
        <f t="shared" si="358"/>
        <v>2295</v>
      </c>
      <c r="B2297" s="16" t="str">
        <f t="shared" si="361"/>
        <v>2263</v>
      </c>
      <c r="C2297" s="54">
        <f t="shared" si="359"/>
        <v>2263</v>
      </c>
      <c r="D2297" s="11"/>
      <c r="E2297" s="12"/>
      <c r="F2297" s="13"/>
      <c r="G2297" s="14"/>
      <c r="H2297" s="70"/>
      <c r="I2297" s="71"/>
      <c r="J2297" s="72"/>
      <c r="K2297" s="73" t="str">
        <f t="shared" si="362"/>
        <v/>
      </c>
      <c r="L2297" s="74">
        <f t="shared" si="354"/>
        <v>0</v>
      </c>
      <c r="M2297" s="79"/>
      <c r="N2297" s="59" t="str">
        <f t="shared" si="363"/>
        <v/>
      </c>
      <c r="O2297" s="190" t="str">
        <f t="shared" si="355"/>
        <v>Nợ HP</v>
      </c>
      <c r="P2297" s="62" t="str">
        <f t="shared" si="356"/>
        <v>Nợ HP</v>
      </c>
      <c r="Q2297" s="58">
        <f t="shared" si="360"/>
        <v>2295</v>
      </c>
      <c r="R2297" s="228" t="str">
        <f t="shared" si="357"/>
        <v>Nợ HP</v>
      </c>
    </row>
    <row r="2298" spans="1:18" ht="24.75" customHeight="1">
      <c r="A2298" s="54">
        <f t="shared" si="358"/>
        <v>2296</v>
      </c>
      <c r="B2298" s="16" t="str">
        <f t="shared" si="361"/>
        <v>2264</v>
      </c>
      <c r="C2298" s="54">
        <f t="shared" si="359"/>
        <v>2264</v>
      </c>
      <c r="D2298" s="11"/>
      <c r="E2298" s="12"/>
      <c r="F2298" s="13"/>
      <c r="G2298" s="14"/>
      <c r="H2298" s="70"/>
      <c r="I2298" s="71"/>
      <c r="J2298" s="72"/>
      <c r="K2298" s="73" t="str">
        <f t="shared" si="362"/>
        <v/>
      </c>
      <c r="L2298" s="74">
        <f t="shared" si="354"/>
        <v>0</v>
      </c>
      <c r="M2298" s="79"/>
      <c r="N2298" s="59" t="str">
        <f t="shared" si="363"/>
        <v/>
      </c>
      <c r="O2298" s="190" t="str">
        <f t="shared" si="355"/>
        <v>Nợ HP</v>
      </c>
      <c r="P2298" s="62" t="str">
        <f t="shared" si="356"/>
        <v>Nợ HP</v>
      </c>
      <c r="Q2298" s="58">
        <f t="shared" si="360"/>
        <v>2296</v>
      </c>
      <c r="R2298" s="228" t="str">
        <f t="shared" si="357"/>
        <v>Nợ HP</v>
      </c>
    </row>
    <row r="2299" spans="1:18" ht="24.75" customHeight="1">
      <c r="A2299" s="54">
        <f t="shared" si="358"/>
        <v>2297</v>
      </c>
      <c r="B2299" s="16" t="str">
        <f t="shared" si="361"/>
        <v>2265</v>
      </c>
      <c r="C2299" s="54">
        <f t="shared" si="359"/>
        <v>2265</v>
      </c>
      <c r="D2299" s="11"/>
      <c r="E2299" s="12"/>
      <c r="F2299" s="13"/>
      <c r="G2299" s="14"/>
      <c r="H2299" s="70"/>
      <c r="I2299" s="71"/>
      <c r="J2299" s="72"/>
      <c r="K2299" s="73" t="str">
        <f t="shared" si="362"/>
        <v/>
      </c>
      <c r="L2299" s="74">
        <f t="shared" si="354"/>
        <v>0</v>
      </c>
      <c r="M2299" s="79"/>
      <c r="N2299" s="59" t="str">
        <f t="shared" si="363"/>
        <v/>
      </c>
      <c r="O2299" s="190" t="str">
        <f t="shared" si="355"/>
        <v>Nợ HP</v>
      </c>
      <c r="P2299" s="62" t="str">
        <f t="shared" si="356"/>
        <v>Nợ HP</v>
      </c>
      <c r="Q2299" s="58">
        <f t="shared" si="360"/>
        <v>2297</v>
      </c>
      <c r="R2299" s="228" t="str">
        <f t="shared" si="357"/>
        <v>Nợ HP</v>
      </c>
    </row>
    <row r="2300" spans="1:18" ht="24.75" customHeight="1">
      <c r="A2300" s="54">
        <f t="shared" si="358"/>
        <v>2298</v>
      </c>
      <c r="B2300" s="16" t="str">
        <f t="shared" si="361"/>
        <v>2266</v>
      </c>
      <c r="C2300" s="54">
        <f t="shared" si="359"/>
        <v>2266</v>
      </c>
      <c r="D2300" s="11"/>
      <c r="E2300" s="12"/>
      <c r="F2300" s="13"/>
      <c r="G2300" s="14"/>
      <c r="H2300" s="70"/>
      <c r="I2300" s="71"/>
      <c r="J2300" s="72"/>
      <c r="K2300" s="73" t="str">
        <f t="shared" si="362"/>
        <v/>
      </c>
      <c r="L2300" s="74">
        <f t="shared" si="354"/>
        <v>0</v>
      </c>
      <c r="M2300" s="79"/>
      <c r="N2300" s="59" t="str">
        <f t="shared" si="363"/>
        <v/>
      </c>
      <c r="O2300" s="190" t="str">
        <f t="shared" si="355"/>
        <v>Nợ HP</v>
      </c>
      <c r="P2300" s="62" t="str">
        <f t="shared" si="356"/>
        <v>Nợ HP</v>
      </c>
      <c r="Q2300" s="58">
        <f t="shared" si="360"/>
        <v>2298</v>
      </c>
      <c r="R2300" s="228" t="str">
        <f t="shared" si="357"/>
        <v>Nợ HP</v>
      </c>
    </row>
    <row r="2301" spans="1:18" ht="24.75" customHeight="1">
      <c r="A2301" s="54">
        <f t="shared" si="358"/>
        <v>2299</v>
      </c>
      <c r="B2301" s="16" t="str">
        <f t="shared" si="361"/>
        <v>2267</v>
      </c>
      <c r="C2301" s="54">
        <f t="shared" si="359"/>
        <v>2267</v>
      </c>
      <c r="D2301" s="11"/>
      <c r="E2301" s="12"/>
      <c r="F2301" s="13"/>
      <c r="G2301" s="14"/>
      <c r="H2301" s="70"/>
      <c r="I2301" s="71"/>
      <c r="J2301" s="72"/>
      <c r="K2301" s="73" t="str">
        <f t="shared" si="362"/>
        <v/>
      </c>
      <c r="L2301" s="74">
        <f t="shared" si="354"/>
        <v>0</v>
      </c>
      <c r="M2301" s="79"/>
      <c r="N2301" s="59" t="str">
        <f t="shared" si="363"/>
        <v/>
      </c>
      <c r="O2301" s="190" t="str">
        <f t="shared" si="355"/>
        <v>Nợ HP</v>
      </c>
      <c r="P2301" s="62" t="str">
        <f t="shared" si="356"/>
        <v>Nợ HP</v>
      </c>
      <c r="Q2301" s="58">
        <f t="shared" si="360"/>
        <v>2299</v>
      </c>
      <c r="R2301" s="228" t="str">
        <f t="shared" si="357"/>
        <v>Nợ HP</v>
      </c>
    </row>
    <row r="2302" spans="1:18" ht="24.75" customHeight="1">
      <c r="A2302" s="54">
        <f t="shared" si="358"/>
        <v>2300</v>
      </c>
      <c r="B2302" s="16" t="str">
        <f t="shared" si="361"/>
        <v>2268</v>
      </c>
      <c r="C2302" s="54">
        <f t="shared" si="359"/>
        <v>2268</v>
      </c>
      <c r="D2302" s="11"/>
      <c r="E2302" s="12"/>
      <c r="F2302" s="13"/>
      <c r="G2302" s="14"/>
      <c r="H2302" s="70"/>
      <c r="I2302" s="71"/>
      <c r="J2302" s="72"/>
      <c r="K2302" s="73" t="str">
        <f t="shared" si="362"/>
        <v/>
      </c>
      <c r="L2302" s="74">
        <f t="shared" si="354"/>
        <v>0</v>
      </c>
      <c r="M2302" s="79"/>
      <c r="N2302" s="59" t="str">
        <f t="shared" si="363"/>
        <v/>
      </c>
      <c r="O2302" s="190" t="str">
        <f t="shared" si="355"/>
        <v>Nợ HP</v>
      </c>
      <c r="P2302" s="62" t="str">
        <f t="shared" si="356"/>
        <v>Nợ HP</v>
      </c>
      <c r="Q2302" s="58">
        <f t="shared" si="360"/>
        <v>2300</v>
      </c>
      <c r="R2302" s="228" t="str">
        <f t="shared" si="357"/>
        <v>Nợ HP</v>
      </c>
    </row>
    <row r="2303" spans="1:18" ht="24.75" customHeight="1">
      <c r="A2303" s="54">
        <f t="shared" si="358"/>
        <v>2301</v>
      </c>
      <c r="B2303" s="16" t="str">
        <f t="shared" si="361"/>
        <v>2269</v>
      </c>
      <c r="C2303" s="54">
        <f t="shared" si="359"/>
        <v>2269</v>
      </c>
      <c r="D2303" s="11"/>
      <c r="E2303" s="12"/>
      <c r="F2303" s="13"/>
      <c r="G2303" s="14"/>
      <c r="H2303" s="70"/>
      <c r="I2303" s="71"/>
      <c r="J2303" s="72"/>
      <c r="K2303" s="73" t="str">
        <f t="shared" si="362"/>
        <v/>
      </c>
      <c r="L2303" s="74">
        <f t="shared" si="354"/>
        <v>0</v>
      </c>
      <c r="M2303" s="79"/>
      <c r="N2303" s="59" t="str">
        <f t="shared" si="363"/>
        <v/>
      </c>
      <c r="O2303" s="190" t="str">
        <f t="shared" si="355"/>
        <v>Nợ HP</v>
      </c>
      <c r="P2303" s="62" t="str">
        <f t="shared" si="356"/>
        <v>Nợ HP</v>
      </c>
      <c r="Q2303" s="58">
        <f t="shared" si="360"/>
        <v>2301</v>
      </c>
      <c r="R2303" s="228" t="str">
        <f t="shared" si="357"/>
        <v>Nợ HP</v>
      </c>
    </row>
    <row r="2304" spans="1:18" ht="24.75" customHeight="1">
      <c r="A2304" s="54">
        <f t="shared" si="358"/>
        <v>2302</v>
      </c>
      <c r="B2304" s="16" t="str">
        <f t="shared" si="361"/>
        <v>2270</v>
      </c>
      <c r="C2304" s="54">
        <f t="shared" si="359"/>
        <v>2270</v>
      </c>
      <c r="D2304" s="11"/>
      <c r="E2304" s="12"/>
      <c r="F2304" s="13"/>
      <c r="G2304" s="14"/>
      <c r="H2304" s="70"/>
      <c r="I2304" s="71"/>
      <c r="J2304" s="72"/>
      <c r="K2304" s="73" t="str">
        <f t="shared" si="362"/>
        <v/>
      </c>
      <c r="L2304" s="74">
        <f t="shared" si="354"/>
        <v>0</v>
      </c>
      <c r="M2304" s="79"/>
      <c r="N2304" s="59" t="str">
        <f t="shared" si="363"/>
        <v/>
      </c>
      <c r="O2304" s="190" t="str">
        <f t="shared" si="355"/>
        <v>Nợ HP</v>
      </c>
      <c r="P2304" s="62" t="str">
        <f t="shared" si="356"/>
        <v>Nợ HP</v>
      </c>
      <c r="Q2304" s="58">
        <f t="shared" si="360"/>
        <v>2302</v>
      </c>
      <c r="R2304" s="228" t="str">
        <f t="shared" si="357"/>
        <v>Nợ HP</v>
      </c>
    </row>
    <row r="2305" spans="1:18" ht="24.75" customHeight="1">
      <c r="A2305" s="54">
        <f t="shared" si="358"/>
        <v>2303</v>
      </c>
      <c r="B2305" s="16" t="str">
        <f t="shared" si="361"/>
        <v>2271</v>
      </c>
      <c r="C2305" s="54">
        <f t="shared" si="359"/>
        <v>2271</v>
      </c>
      <c r="D2305" s="11"/>
      <c r="E2305" s="12"/>
      <c r="F2305" s="13"/>
      <c r="G2305" s="14"/>
      <c r="H2305" s="70"/>
      <c r="I2305" s="71"/>
      <c r="J2305" s="72"/>
      <c r="K2305" s="73" t="str">
        <f t="shared" si="362"/>
        <v/>
      </c>
      <c r="L2305" s="74">
        <f t="shared" si="354"/>
        <v>0</v>
      </c>
      <c r="M2305" s="79"/>
      <c r="N2305" s="59" t="str">
        <f t="shared" si="363"/>
        <v/>
      </c>
      <c r="O2305" s="190" t="str">
        <f t="shared" si="355"/>
        <v>Nợ HP</v>
      </c>
      <c r="P2305" s="62" t="str">
        <f t="shared" si="356"/>
        <v>Nợ HP</v>
      </c>
      <c r="Q2305" s="58">
        <f t="shared" si="360"/>
        <v>2303</v>
      </c>
      <c r="R2305" s="228" t="str">
        <f t="shared" si="357"/>
        <v>Nợ HP</v>
      </c>
    </row>
    <row r="2306" spans="1:18" ht="24.75" customHeight="1">
      <c r="A2306" s="54">
        <f t="shared" si="358"/>
        <v>2304</v>
      </c>
      <c r="B2306" s="16" t="str">
        <f t="shared" si="361"/>
        <v>2272</v>
      </c>
      <c r="C2306" s="54">
        <f t="shared" si="359"/>
        <v>2272</v>
      </c>
      <c r="D2306" s="11"/>
      <c r="E2306" s="12"/>
      <c r="F2306" s="13"/>
      <c r="G2306" s="14"/>
      <c r="H2306" s="70"/>
      <c r="I2306" s="71"/>
      <c r="J2306" s="72"/>
      <c r="K2306" s="73" t="str">
        <f t="shared" si="362"/>
        <v/>
      </c>
      <c r="L2306" s="74">
        <f t="shared" si="354"/>
        <v>0</v>
      </c>
      <c r="M2306" s="79"/>
      <c r="N2306" s="59" t="str">
        <f t="shared" si="363"/>
        <v/>
      </c>
      <c r="O2306" s="190" t="str">
        <f t="shared" si="355"/>
        <v>Nợ HP</v>
      </c>
      <c r="P2306" s="62" t="str">
        <f t="shared" si="356"/>
        <v>Nợ HP</v>
      </c>
      <c r="Q2306" s="58">
        <f t="shared" si="360"/>
        <v>2304</v>
      </c>
      <c r="R2306" s="228" t="str">
        <f t="shared" si="357"/>
        <v>Nợ HP</v>
      </c>
    </row>
    <row r="2307" spans="1:18" ht="24.75" customHeight="1">
      <c r="A2307" s="54">
        <f t="shared" si="358"/>
        <v>2305</v>
      </c>
      <c r="B2307" s="16" t="str">
        <f t="shared" si="361"/>
        <v>2273</v>
      </c>
      <c r="C2307" s="54">
        <f t="shared" si="359"/>
        <v>2273</v>
      </c>
      <c r="D2307" s="11"/>
      <c r="E2307" s="12"/>
      <c r="F2307" s="13"/>
      <c r="G2307" s="14"/>
      <c r="H2307" s="70"/>
      <c r="I2307" s="71"/>
      <c r="J2307" s="72"/>
      <c r="K2307" s="73" t="str">
        <f t="shared" si="362"/>
        <v/>
      </c>
      <c r="L2307" s="74">
        <f t="shared" ref="L2307:L2370" si="364">COUNTIF($D$3:$D$1049,D2307)</f>
        <v>0</v>
      </c>
      <c r="M2307" s="79"/>
      <c r="N2307" s="59" t="str">
        <f t="shared" si="363"/>
        <v/>
      </c>
      <c r="O2307" s="190" t="str">
        <f t="shared" si="355"/>
        <v>Nợ HP</v>
      </c>
      <c r="P2307" s="62" t="str">
        <f t="shared" si="356"/>
        <v>Nợ HP</v>
      </c>
      <c r="Q2307" s="58">
        <f t="shared" si="360"/>
        <v>2305</v>
      </c>
      <c r="R2307" s="228" t="str">
        <f t="shared" si="357"/>
        <v>Nợ HP</v>
      </c>
    </row>
    <row r="2308" spans="1:18" ht="24.75" customHeight="1">
      <c r="A2308" s="54">
        <f t="shared" si="358"/>
        <v>2306</v>
      </c>
      <c r="B2308" s="16" t="str">
        <f t="shared" si="361"/>
        <v>2274</v>
      </c>
      <c r="C2308" s="54">
        <f t="shared" si="359"/>
        <v>2274</v>
      </c>
      <c r="D2308" s="11"/>
      <c r="E2308" s="12"/>
      <c r="F2308" s="13"/>
      <c r="G2308" s="14"/>
      <c r="H2308" s="70"/>
      <c r="I2308" s="71"/>
      <c r="J2308" s="72"/>
      <c r="K2308" s="73" t="str">
        <f t="shared" si="362"/>
        <v/>
      </c>
      <c r="L2308" s="74">
        <f t="shared" si="364"/>
        <v>0</v>
      </c>
      <c r="M2308" s="79"/>
      <c r="N2308" s="59" t="str">
        <f t="shared" si="363"/>
        <v/>
      </c>
      <c r="O2308" s="190" t="str">
        <f t="shared" ref="O2308:O2371" si="365">R2308</f>
        <v>Nợ HP</v>
      </c>
      <c r="P2308" s="62" t="str">
        <f t="shared" ref="P2308:P2371" si="366">IF(M2308&lt;&gt;0,M2308,O2308)</f>
        <v>Nợ HP</v>
      </c>
      <c r="Q2308" s="58">
        <f t="shared" si="360"/>
        <v>2306</v>
      </c>
      <c r="R2308" s="228" t="str">
        <f t="shared" ref="R2308:R2371" si="367">IF(OR(ISNA(S2308),S2308=""),"Nợ HP","")</f>
        <v>Nợ HP</v>
      </c>
    </row>
    <row r="2309" spans="1:18" ht="24.75" customHeight="1">
      <c r="A2309" s="54">
        <f t="shared" ref="A2309:A2372" si="368">A2308+1</f>
        <v>2307</v>
      </c>
      <c r="B2309" s="16" t="str">
        <f t="shared" si="361"/>
        <v>2275</v>
      </c>
      <c r="C2309" s="54">
        <f t="shared" ref="C2309:C2372" si="369">IF(H2309&lt;&gt;H2308,1,C2308+1)</f>
        <v>2275</v>
      </c>
      <c r="D2309" s="11"/>
      <c r="E2309" s="12"/>
      <c r="F2309" s="13"/>
      <c r="G2309" s="14"/>
      <c r="H2309" s="70"/>
      <c r="I2309" s="71"/>
      <c r="J2309" s="72"/>
      <c r="K2309" s="73" t="str">
        <f t="shared" si="362"/>
        <v/>
      </c>
      <c r="L2309" s="74">
        <f t="shared" si="364"/>
        <v>0</v>
      </c>
      <c r="M2309" s="79"/>
      <c r="N2309" s="59" t="str">
        <f t="shared" si="363"/>
        <v/>
      </c>
      <c r="O2309" s="190" t="str">
        <f t="shared" si="365"/>
        <v>Nợ HP</v>
      </c>
      <c r="P2309" s="62" t="str">
        <f t="shared" si="366"/>
        <v>Nợ HP</v>
      </c>
      <c r="Q2309" s="58">
        <f t="shared" ref="Q2309:Q2372" si="370">Q2308+1</f>
        <v>2307</v>
      </c>
      <c r="R2309" s="228" t="str">
        <f t="shared" si="367"/>
        <v>Nợ HP</v>
      </c>
    </row>
    <row r="2310" spans="1:18" ht="24.75" customHeight="1">
      <c r="A2310" s="54">
        <f t="shared" si="368"/>
        <v>2308</v>
      </c>
      <c r="B2310" s="16" t="str">
        <f t="shared" si="361"/>
        <v>2276</v>
      </c>
      <c r="C2310" s="54">
        <f t="shared" si="369"/>
        <v>2276</v>
      </c>
      <c r="D2310" s="11"/>
      <c r="E2310" s="12"/>
      <c r="F2310" s="13"/>
      <c r="G2310" s="14"/>
      <c r="H2310" s="70"/>
      <c r="I2310" s="71"/>
      <c r="J2310" s="72"/>
      <c r="K2310" s="73" t="str">
        <f t="shared" si="362"/>
        <v/>
      </c>
      <c r="L2310" s="74">
        <f t="shared" si="364"/>
        <v>0</v>
      </c>
      <c r="M2310" s="79"/>
      <c r="N2310" s="59" t="str">
        <f t="shared" si="363"/>
        <v/>
      </c>
      <c r="O2310" s="190" t="str">
        <f t="shared" si="365"/>
        <v>Nợ HP</v>
      </c>
      <c r="P2310" s="62" t="str">
        <f t="shared" si="366"/>
        <v>Nợ HP</v>
      </c>
      <c r="Q2310" s="58">
        <f t="shared" si="370"/>
        <v>2308</v>
      </c>
      <c r="R2310" s="228" t="str">
        <f t="shared" si="367"/>
        <v>Nợ HP</v>
      </c>
    </row>
    <row r="2311" spans="1:18" ht="24.75" customHeight="1">
      <c r="A2311" s="54">
        <f t="shared" si="368"/>
        <v>2309</v>
      </c>
      <c r="B2311" s="16" t="str">
        <f t="shared" si="361"/>
        <v>2277</v>
      </c>
      <c r="C2311" s="54">
        <f t="shared" si="369"/>
        <v>2277</v>
      </c>
      <c r="D2311" s="11"/>
      <c r="E2311" s="12"/>
      <c r="F2311" s="13"/>
      <c r="G2311" s="14"/>
      <c r="H2311" s="70"/>
      <c r="I2311" s="71"/>
      <c r="J2311" s="72"/>
      <c r="K2311" s="73" t="str">
        <f t="shared" si="362"/>
        <v/>
      </c>
      <c r="L2311" s="74">
        <f t="shared" si="364"/>
        <v>0</v>
      </c>
      <c r="M2311" s="79"/>
      <c r="N2311" s="59" t="str">
        <f t="shared" si="363"/>
        <v/>
      </c>
      <c r="O2311" s="190" t="str">
        <f t="shared" si="365"/>
        <v>Nợ HP</v>
      </c>
      <c r="P2311" s="62" t="str">
        <f t="shared" si="366"/>
        <v>Nợ HP</v>
      </c>
      <c r="Q2311" s="58">
        <f t="shared" si="370"/>
        <v>2309</v>
      </c>
      <c r="R2311" s="228" t="str">
        <f t="shared" si="367"/>
        <v>Nợ HP</v>
      </c>
    </row>
    <row r="2312" spans="1:18" ht="24.75" customHeight="1">
      <c r="A2312" s="54">
        <f t="shared" si="368"/>
        <v>2310</v>
      </c>
      <c r="B2312" s="16" t="str">
        <f t="shared" si="361"/>
        <v>2278</v>
      </c>
      <c r="C2312" s="54">
        <f t="shared" si="369"/>
        <v>2278</v>
      </c>
      <c r="D2312" s="11"/>
      <c r="E2312" s="12"/>
      <c r="F2312" s="13"/>
      <c r="G2312" s="14"/>
      <c r="H2312" s="70"/>
      <c r="I2312" s="71"/>
      <c r="J2312" s="72"/>
      <c r="K2312" s="73" t="str">
        <f t="shared" si="362"/>
        <v/>
      </c>
      <c r="L2312" s="74">
        <f t="shared" si="364"/>
        <v>0</v>
      </c>
      <c r="M2312" s="79"/>
      <c r="N2312" s="59" t="str">
        <f t="shared" si="363"/>
        <v/>
      </c>
      <c r="O2312" s="190" t="str">
        <f t="shared" si="365"/>
        <v>Nợ HP</v>
      </c>
      <c r="P2312" s="62" t="str">
        <f t="shared" si="366"/>
        <v>Nợ HP</v>
      </c>
      <c r="Q2312" s="58">
        <f t="shared" si="370"/>
        <v>2310</v>
      </c>
      <c r="R2312" s="228" t="str">
        <f t="shared" si="367"/>
        <v>Nợ HP</v>
      </c>
    </row>
    <row r="2313" spans="1:18" ht="24.75" customHeight="1">
      <c r="A2313" s="54">
        <f t="shared" si="368"/>
        <v>2311</v>
      </c>
      <c r="B2313" s="16" t="str">
        <f t="shared" si="361"/>
        <v>2279</v>
      </c>
      <c r="C2313" s="54">
        <f t="shared" si="369"/>
        <v>2279</v>
      </c>
      <c r="D2313" s="11"/>
      <c r="E2313" s="12"/>
      <c r="F2313" s="13"/>
      <c r="G2313" s="14"/>
      <c r="H2313" s="70"/>
      <c r="I2313" s="71"/>
      <c r="J2313" s="72"/>
      <c r="K2313" s="73" t="str">
        <f t="shared" si="362"/>
        <v/>
      </c>
      <c r="L2313" s="74">
        <f t="shared" si="364"/>
        <v>0</v>
      </c>
      <c r="M2313" s="79"/>
      <c r="N2313" s="59" t="str">
        <f t="shared" si="363"/>
        <v/>
      </c>
      <c r="O2313" s="190" t="str">
        <f t="shared" si="365"/>
        <v>Nợ HP</v>
      </c>
      <c r="P2313" s="62" t="str">
        <f t="shared" si="366"/>
        <v>Nợ HP</v>
      </c>
      <c r="Q2313" s="58">
        <f t="shared" si="370"/>
        <v>2311</v>
      </c>
      <c r="R2313" s="228" t="str">
        <f t="shared" si="367"/>
        <v>Nợ HP</v>
      </c>
    </row>
    <row r="2314" spans="1:18" ht="24.75" customHeight="1">
      <c r="A2314" s="54">
        <f t="shared" si="368"/>
        <v>2312</v>
      </c>
      <c r="B2314" s="16" t="str">
        <f t="shared" ref="B2314:B2377" si="371">J2314&amp;TEXT(C2314,"00")</f>
        <v>2280</v>
      </c>
      <c r="C2314" s="54">
        <f t="shared" si="369"/>
        <v>2280</v>
      </c>
      <c r="D2314" s="11"/>
      <c r="E2314" s="12"/>
      <c r="F2314" s="13"/>
      <c r="G2314" s="14"/>
      <c r="H2314" s="70"/>
      <c r="I2314" s="71"/>
      <c r="J2314" s="72"/>
      <c r="K2314" s="73" t="str">
        <f t="shared" si="362"/>
        <v/>
      </c>
      <c r="L2314" s="74">
        <f t="shared" si="364"/>
        <v>0</v>
      </c>
      <c r="M2314" s="79"/>
      <c r="N2314" s="59" t="str">
        <f t="shared" si="363"/>
        <v/>
      </c>
      <c r="O2314" s="190" t="str">
        <f t="shared" si="365"/>
        <v>Nợ HP</v>
      </c>
      <c r="P2314" s="62" t="str">
        <f t="shared" si="366"/>
        <v>Nợ HP</v>
      </c>
      <c r="Q2314" s="58">
        <f t="shared" si="370"/>
        <v>2312</v>
      </c>
      <c r="R2314" s="228" t="str">
        <f t="shared" si="367"/>
        <v>Nợ HP</v>
      </c>
    </row>
    <row r="2315" spans="1:18" ht="24.75" customHeight="1">
      <c r="A2315" s="54">
        <f t="shared" si="368"/>
        <v>2313</v>
      </c>
      <c r="B2315" s="16" t="str">
        <f t="shared" si="371"/>
        <v>2281</v>
      </c>
      <c r="C2315" s="54">
        <f t="shared" si="369"/>
        <v>2281</v>
      </c>
      <c r="D2315" s="11"/>
      <c r="E2315" s="12"/>
      <c r="F2315" s="13"/>
      <c r="G2315" s="14"/>
      <c r="H2315" s="70"/>
      <c r="I2315" s="71"/>
      <c r="J2315" s="72"/>
      <c r="K2315" s="73" t="str">
        <f t="shared" si="362"/>
        <v/>
      </c>
      <c r="L2315" s="74">
        <f t="shared" si="364"/>
        <v>0</v>
      </c>
      <c r="M2315" s="79"/>
      <c r="N2315" s="59" t="str">
        <f t="shared" si="363"/>
        <v/>
      </c>
      <c r="O2315" s="190" t="str">
        <f t="shared" si="365"/>
        <v>Nợ HP</v>
      </c>
      <c r="P2315" s="62" t="str">
        <f t="shared" si="366"/>
        <v>Nợ HP</v>
      </c>
      <c r="Q2315" s="58">
        <f t="shared" si="370"/>
        <v>2313</v>
      </c>
      <c r="R2315" s="228" t="str">
        <f t="shared" si="367"/>
        <v>Nợ HP</v>
      </c>
    </row>
    <row r="2316" spans="1:18" ht="24.75" customHeight="1">
      <c r="A2316" s="54">
        <f t="shared" si="368"/>
        <v>2314</v>
      </c>
      <c r="B2316" s="16" t="str">
        <f t="shared" si="371"/>
        <v>2282</v>
      </c>
      <c r="C2316" s="54">
        <f t="shared" si="369"/>
        <v>2282</v>
      </c>
      <c r="D2316" s="11"/>
      <c r="E2316" s="12"/>
      <c r="F2316" s="13"/>
      <c r="G2316" s="14"/>
      <c r="H2316" s="70"/>
      <c r="I2316" s="71"/>
      <c r="J2316" s="72"/>
      <c r="K2316" s="73" t="str">
        <f t="shared" si="362"/>
        <v/>
      </c>
      <c r="L2316" s="74">
        <f t="shared" si="364"/>
        <v>0</v>
      </c>
      <c r="M2316" s="79"/>
      <c r="N2316" s="59" t="str">
        <f t="shared" si="363"/>
        <v/>
      </c>
      <c r="O2316" s="190" t="str">
        <f t="shared" si="365"/>
        <v>Nợ HP</v>
      </c>
      <c r="P2316" s="62" t="str">
        <f t="shared" si="366"/>
        <v>Nợ HP</v>
      </c>
      <c r="Q2316" s="58">
        <f t="shared" si="370"/>
        <v>2314</v>
      </c>
      <c r="R2316" s="228" t="str">
        <f t="shared" si="367"/>
        <v>Nợ HP</v>
      </c>
    </row>
    <row r="2317" spans="1:18" ht="24.75" customHeight="1">
      <c r="A2317" s="54">
        <f t="shared" si="368"/>
        <v>2315</v>
      </c>
      <c r="B2317" s="16" t="str">
        <f t="shared" si="371"/>
        <v>2283</v>
      </c>
      <c r="C2317" s="54">
        <f t="shared" si="369"/>
        <v>2283</v>
      </c>
      <c r="D2317" s="11"/>
      <c r="E2317" s="12"/>
      <c r="F2317" s="13"/>
      <c r="G2317" s="14"/>
      <c r="H2317" s="70"/>
      <c r="I2317" s="71"/>
      <c r="J2317" s="72"/>
      <c r="K2317" s="73" t="str">
        <f t="shared" si="362"/>
        <v/>
      </c>
      <c r="L2317" s="74">
        <f t="shared" si="364"/>
        <v>0</v>
      </c>
      <c r="M2317" s="79"/>
      <c r="N2317" s="59" t="str">
        <f t="shared" si="363"/>
        <v/>
      </c>
      <c r="O2317" s="190" t="str">
        <f t="shared" si="365"/>
        <v>Nợ HP</v>
      </c>
      <c r="P2317" s="62" t="str">
        <f t="shared" si="366"/>
        <v>Nợ HP</v>
      </c>
      <c r="Q2317" s="58">
        <f t="shared" si="370"/>
        <v>2315</v>
      </c>
      <c r="R2317" s="228" t="str">
        <f t="shared" si="367"/>
        <v>Nợ HP</v>
      </c>
    </row>
    <row r="2318" spans="1:18" ht="24.75" customHeight="1">
      <c r="A2318" s="54">
        <f t="shared" si="368"/>
        <v>2316</v>
      </c>
      <c r="B2318" s="16" t="str">
        <f t="shared" si="371"/>
        <v>2284</v>
      </c>
      <c r="C2318" s="54">
        <f t="shared" si="369"/>
        <v>2284</v>
      </c>
      <c r="D2318" s="11"/>
      <c r="E2318" s="12"/>
      <c r="F2318" s="13"/>
      <c r="G2318" s="14"/>
      <c r="H2318" s="70"/>
      <c r="I2318" s="71"/>
      <c r="J2318" s="72"/>
      <c r="K2318" s="73" t="str">
        <f t="shared" si="362"/>
        <v/>
      </c>
      <c r="L2318" s="74">
        <f t="shared" si="364"/>
        <v>0</v>
      </c>
      <c r="M2318" s="79"/>
      <c r="N2318" s="59" t="str">
        <f t="shared" si="363"/>
        <v/>
      </c>
      <c r="O2318" s="190" t="str">
        <f t="shared" si="365"/>
        <v>Nợ HP</v>
      </c>
      <c r="P2318" s="62" t="str">
        <f t="shared" si="366"/>
        <v>Nợ HP</v>
      </c>
      <c r="Q2318" s="58">
        <f t="shared" si="370"/>
        <v>2316</v>
      </c>
      <c r="R2318" s="228" t="str">
        <f t="shared" si="367"/>
        <v>Nợ HP</v>
      </c>
    </row>
    <row r="2319" spans="1:18" ht="24.75" customHeight="1">
      <c r="A2319" s="54">
        <f t="shared" si="368"/>
        <v>2317</v>
      </c>
      <c r="B2319" s="16" t="str">
        <f t="shared" si="371"/>
        <v>2285</v>
      </c>
      <c r="C2319" s="54">
        <f t="shared" si="369"/>
        <v>2285</v>
      </c>
      <c r="D2319" s="11"/>
      <c r="E2319" s="12"/>
      <c r="F2319" s="13"/>
      <c r="G2319" s="14"/>
      <c r="H2319" s="70"/>
      <c r="I2319" s="71"/>
      <c r="J2319" s="72"/>
      <c r="K2319" s="73" t="str">
        <f t="shared" si="362"/>
        <v/>
      </c>
      <c r="L2319" s="74">
        <f t="shared" si="364"/>
        <v>0</v>
      </c>
      <c r="M2319" s="79"/>
      <c r="N2319" s="59" t="str">
        <f t="shared" si="363"/>
        <v/>
      </c>
      <c r="O2319" s="190" t="str">
        <f t="shared" si="365"/>
        <v>Nợ HP</v>
      </c>
      <c r="P2319" s="62" t="str">
        <f t="shared" si="366"/>
        <v>Nợ HP</v>
      </c>
      <c r="Q2319" s="58">
        <f t="shared" si="370"/>
        <v>2317</v>
      </c>
      <c r="R2319" s="228" t="str">
        <f t="shared" si="367"/>
        <v>Nợ HP</v>
      </c>
    </row>
    <row r="2320" spans="1:18" ht="24.75" customHeight="1">
      <c r="A2320" s="54">
        <f t="shared" si="368"/>
        <v>2318</v>
      </c>
      <c r="B2320" s="16" t="str">
        <f t="shared" si="371"/>
        <v>2286</v>
      </c>
      <c r="C2320" s="54">
        <f t="shared" si="369"/>
        <v>2286</v>
      </c>
      <c r="D2320" s="11"/>
      <c r="E2320" s="12"/>
      <c r="F2320" s="13"/>
      <c r="G2320" s="14"/>
      <c r="H2320" s="70"/>
      <c r="I2320" s="71"/>
      <c r="J2320" s="72"/>
      <c r="K2320" s="73" t="str">
        <f t="shared" si="362"/>
        <v/>
      </c>
      <c r="L2320" s="74">
        <f t="shared" si="364"/>
        <v>0</v>
      </c>
      <c r="M2320" s="79"/>
      <c r="N2320" s="59" t="str">
        <f t="shared" si="363"/>
        <v/>
      </c>
      <c r="O2320" s="190" t="str">
        <f t="shared" si="365"/>
        <v>Nợ HP</v>
      </c>
      <c r="P2320" s="62" t="str">
        <f t="shared" si="366"/>
        <v>Nợ HP</v>
      </c>
      <c r="Q2320" s="58">
        <f t="shared" si="370"/>
        <v>2318</v>
      </c>
      <c r="R2320" s="228" t="str">
        <f t="shared" si="367"/>
        <v>Nợ HP</v>
      </c>
    </row>
    <row r="2321" spans="1:18" ht="24.75" customHeight="1">
      <c r="A2321" s="54">
        <f t="shared" si="368"/>
        <v>2319</v>
      </c>
      <c r="B2321" s="16" t="str">
        <f t="shared" si="371"/>
        <v>2287</v>
      </c>
      <c r="C2321" s="54">
        <f t="shared" si="369"/>
        <v>2287</v>
      </c>
      <c r="D2321" s="11"/>
      <c r="E2321" s="12"/>
      <c r="F2321" s="13"/>
      <c r="G2321" s="14"/>
      <c r="H2321" s="70"/>
      <c r="I2321" s="71"/>
      <c r="J2321" s="72"/>
      <c r="K2321" s="73" t="str">
        <f t="shared" si="362"/>
        <v/>
      </c>
      <c r="L2321" s="74">
        <f t="shared" si="364"/>
        <v>0</v>
      </c>
      <c r="M2321" s="79"/>
      <c r="N2321" s="59" t="str">
        <f t="shared" si="363"/>
        <v/>
      </c>
      <c r="O2321" s="190" t="str">
        <f t="shared" si="365"/>
        <v>Nợ HP</v>
      </c>
      <c r="P2321" s="62" t="str">
        <f t="shared" si="366"/>
        <v>Nợ HP</v>
      </c>
      <c r="Q2321" s="58">
        <f t="shared" si="370"/>
        <v>2319</v>
      </c>
      <c r="R2321" s="228" t="str">
        <f t="shared" si="367"/>
        <v>Nợ HP</v>
      </c>
    </row>
    <row r="2322" spans="1:18" ht="24.75" customHeight="1">
      <c r="A2322" s="54">
        <f t="shared" si="368"/>
        <v>2320</v>
      </c>
      <c r="B2322" s="16" t="str">
        <f t="shared" si="371"/>
        <v>2288</v>
      </c>
      <c r="C2322" s="54">
        <f t="shared" si="369"/>
        <v>2288</v>
      </c>
      <c r="D2322" s="11"/>
      <c r="E2322" s="12"/>
      <c r="F2322" s="13"/>
      <c r="G2322" s="14"/>
      <c r="H2322" s="70"/>
      <c r="I2322" s="71"/>
      <c r="J2322" s="72"/>
      <c r="K2322" s="73" t="str">
        <f t="shared" si="362"/>
        <v/>
      </c>
      <c r="L2322" s="74">
        <f t="shared" si="364"/>
        <v>0</v>
      </c>
      <c r="M2322" s="79"/>
      <c r="N2322" s="59" t="str">
        <f t="shared" si="363"/>
        <v/>
      </c>
      <c r="O2322" s="190" t="str">
        <f t="shared" si="365"/>
        <v>Nợ HP</v>
      </c>
      <c r="P2322" s="62" t="str">
        <f t="shared" si="366"/>
        <v>Nợ HP</v>
      </c>
      <c r="Q2322" s="58">
        <f t="shared" si="370"/>
        <v>2320</v>
      </c>
      <c r="R2322" s="228" t="str">
        <f t="shared" si="367"/>
        <v>Nợ HP</v>
      </c>
    </row>
    <row r="2323" spans="1:18" ht="24.75" customHeight="1">
      <c r="A2323" s="54">
        <f t="shared" si="368"/>
        <v>2321</v>
      </c>
      <c r="B2323" s="16" t="str">
        <f t="shared" si="371"/>
        <v>2289</v>
      </c>
      <c r="C2323" s="54">
        <f t="shared" si="369"/>
        <v>2289</v>
      </c>
      <c r="D2323" s="11"/>
      <c r="E2323" s="12"/>
      <c r="F2323" s="13"/>
      <c r="G2323" s="14"/>
      <c r="H2323" s="70"/>
      <c r="I2323" s="71"/>
      <c r="J2323" s="72"/>
      <c r="K2323" s="73" t="str">
        <f t="shared" si="362"/>
        <v/>
      </c>
      <c r="L2323" s="74">
        <f t="shared" si="364"/>
        <v>0</v>
      </c>
      <c r="M2323" s="79"/>
      <c r="N2323" s="59" t="str">
        <f t="shared" si="363"/>
        <v/>
      </c>
      <c r="O2323" s="190" t="str">
        <f t="shared" si="365"/>
        <v>Nợ HP</v>
      </c>
      <c r="P2323" s="62" t="str">
        <f t="shared" si="366"/>
        <v>Nợ HP</v>
      </c>
      <c r="Q2323" s="58">
        <f t="shared" si="370"/>
        <v>2321</v>
      </c>
      <c r="R2323" s="228" t="str">
        <f t="shared" si="367"/>
        <v>Nợ HP</v>
      </c>
    </row>
    <row r="2324" spans="1:18" ht="24.75" customHeight="1">
      <c r="A2324" s="54">
        <f t="shared" si="368"/>
        <v>2322</v>
      </c>
      <c r="B2324" s="16" t="str">
        <f t="shared" si="371"/>
        <v>2290</v>
      </c>
      <c r="C2324" s="54">
        <f t="shared" si="369"/>
        <v>2290</v>
      </c>
      <c r="D2324" s="11"/>
      <c r="E2324" s="12"/>
      <c r="F2324" s="13"/>
      <c r="G2324" s="14"/>
      <c r="H2324" s="70"/>
      <c r="I2324" s="71"/>
      <c r="J2324" s="72"/>
      <c r="K2324" s="73" t="str">
        <f t="shared" si="362"/>
        <v/>
      </c>
      <c r="L2324" s="74">
        <f t="shared" si="364"/>
        <v>0</v>
      </c>
      <c r="M2324" s="79"/>
      <c r="N2324" s="59" t="str">
        <f t="shared" si="363"/>
        <v/>
      </c>
      <c r="O2324" s="190" t="str">
        <f t="shared" si="365"/>
        <v>Nợ HP</v>
      </c>
      <c r="P2324" s="62" t="str">
        <f t="shared" si="366"/>
        <v>Nợ HP</v>
      </c>
      <c r="Q2324" s="58">
        <f t="shared" si="370"/>
        <v>2322</v>
      </c>
      <c r="R2324" s="228" t="str">
        <f t="shared" si="367"/>
        <v>Nợ HP</v>
      </c>
    </row>
    <row r="2325" spans="1:18" ht="24.75" customHeight="1">
      <c r="A2325" s="54">
        <f t="shared" si="368"/>
        <v>2323</v>
      </c>
      <c r="B2325" s="16" t="str">
        <f t="shared" si="371"/>
        <v>2291</v>
      </c>
      <c r="C2325" s="54">
        <f t="shared" si="369"/>
        <v>2291</v>
      </c>
      <c r="D2325" s="11"/>
      <c r="E2325" s="12"/>
      <c r="F2325" s="13"/>
      <c r="G2325" s="14"/>
      <c r="H2325" s="70"/>
      <c r="I2325" s="71"/>
      <c r="J2325" s="72"/>
      <c r="K2325" s="73" t="str">
        <f t="shared" si="362"/>
        <v/>
      </c>
      <c r="L2325" s="74">
        <f t="shared" si="364"/>
        <v>0</v>
      </c>
      <c r="M2325" s="79"/>
      <c r="N2325" s="59" t="str">
        <f t="shared" si="363"/>
        <v/>
      </c>
      <c r="O2325" s="190" t="str">
        <f t="shared" si="365"/>
        <v>Nợ HP</v>
      </c>
      <c r="P2325" s="62" t="str">
        <f t="shared" si="366"/>
        <v>Nợ HP</v>
      </c>
      <c r="Q2325" s="58">
        <f t="shared" si="370"/>
        <v>2323</v>
      </c>
      <c r="R2325" s="228" t="str">
        <f t="shared" si="367"/>
        <v>Nợ HP</v>
      </c>
    </row>
    <row r="2326" spans="1:18" ht="24.75" customHeight="1">
      <c r="A2326" s="54">
        <f t="shared" si="368"/>
        <v>2324</v>
      </c>
      <c r="B2326" s="16" t="str">
        <f t="shared" si="371"/>
        <v>2292</v>
      </c>
      <c r="C2326" s="54">
        <f t="shared" si="369"/>
        <v>2292</v>
      </c>
      <c r="D2326" s="11"/>
      <c r="E2326" s="12"/>
      <c r="F2326" s="13"/>
      <c r="G2326" s="14"/>
      <c r="H2326" s="70"/>
      <c r="I2326" s="71"/>
      <c r="J2326" s="72"/>
      <c r="K2326" s="73" t="str">
        <f t="shared" si="362"/>
        <v/>
      </c>
      <c r="L2326" s="74">
        <f t="shared" si="364"/>
        <v>0</v>
      </c>
      <c r="M2326" s="79"/>
      <c r="N2326" s="59" t="str">
        <f t="shared" si="363"/>
        <v/>
      </c>
      <c r="O2326" s="190" t="str">
        <f t="shared" si="365"/>
        <v>Nợ HP</v>
      </c>
      <c r="P2326" s="62" t="str">
        <f t="shared" si="366"/>
        <v>Nợ HP</v>
      </c>
      <c r="Q2326" s="58">
        <f t="shared" si="370"/>
        <v>2324</v>
      </c>
      <c r="R2326" s="228" t="str">
        <f t="shared" si="367"/>
        <v>Nợ HP</v>
      </c>
    </row>
    <row r="2327" spans="1:18" ht="24.75" customHeight="1">
      <c r="A2327" s="54">
        <f t="shared" si="368"/>
        <v>2325</v>
      </c>
      <c r="B2327" s="16" t="str">
        <f t="shared" si="371"/>
        <v>2293</v>
      </c>
      <c r="C2327" s="54">
        <f t="shared" si="369"/>
        <v>2293</v>
      </c>
      <c r="D2327" s="11"/>
      <c r="E2327" s="12"/>
      <c r="F2327" s="13"/>
      <c r="G2327" s="14"/>
      <c r="H2327" s="70"/>
      <c r="I2327" s="71"/>
      <c r="J2327" s="72"/>
      <c r="K2327" s="73" t="str">
        <f t="shared" si="362"/>
        <v/>
      </c>
      <c r="L2327" s="74">
        <f t="shared" si="364"/>
        <v>0</v>
      </c>
      <c r="M2327" s="79"/>
      <c r="N2327" s="59" t="str">
        <f t="shared" si="363"/>
        <v/>
      </c>
      <c r="O2327" s="190" t="str">
        <f t="shared" si="365"/>
        <v>Nợ HP</v>
      </c>
      <c r="P2327" s="62" t="str">
        <f t="shared" si="366"/>
        <v>Nợ HP</v>
      </c>
      <c r="Q2327" s="58">
        <f t="shared" si="370"/>
        <v>2325</v>
      </c>
      <c r="R2327" s="228" t="str">
        <f t="shared" si="367"/>
        <v>Nợ HP</v>
      </c>
    </row>
    <row r="2328" spans="1:18" ht="24.75" customHeight="1">
      <c r="A2328" s="54">
        <f t="shared" si="368"/>
        <v>2326</v>
      </c>
      <c r="B2328" s="16" t="str">
        <f t="shared" si="371"/>
        <v>2294</v>
      </c>
      <c r="C2328" s="54">
        <f t="shared" si="369"/>
        <v>2294</v>
      </c>
      <c r="D2328" s="11"/>
      <c r="E2328" s="12"/>
      <c r="F2328" s="13"/>
      <c r="G2328" s="14"/>
      <c r="H2328" s="70"/>
      <c r="I2328" s="71"/>
      <c r="J2328" s="72"/>
      <c r="K2328" s="73" t="str">
        <f t="shared" si="362"/>
        <v/>
      </c>
      <c r="L2328" s="74">
        <f t="shared" si="364"/>
        <v>0</v>
      </c>
      <c r="M2328" s="79"/>
      <c r="N2328" s="59" t="str">
        <f t="shared" si="363"/>
        <v/>
      </c>
      <c r="O2328" s="190" t="str">
        <f t="shared" si="365"/>
        <v>Nợ HP</v>
      </c>
      <c r="P2328" s="62" t="str">
        <f t="shared" si="366"/>
        <v>Nợ HP</v>
      </c>
      <c r="Q2328" s="58">
        <f t="shared" si="370"/>
        <v>2326</v>
      </c>
      <c r="R2328" s="228" t="str">
        <f t="shared" si="367"/>
        <v>Nợ HP</v>
      </c>
    </row>
    <row r="2329" spans="1:18" ht="24.75" customHeight="1">
      <c r="A2329" s="54">
        <f t="shared" si="368"/>
        <v>2327</v>
      </c>
      <c r="B2329" s="16" t="str">
        <f t="shared" si="371"/>
        <v>2295</v>
      </c>
      <c r="C2329" s="54">
        <f t="shared" si="369"/>
        <v>2295</v>
      </c>
      <c r="D2329" s="11"/>
      <c r="E2329" s="12"/>
      <c r="F2329" s="13"/>
      <c r="G2329" s="14"/>
      <c r="H2329" s="70"/>
      <c r="I2329" s="71"/>
      <c r="J2329" s="72"/>
      <c r="K2329" s="73" t="str">
        <f t="shared" ref="K2329:K2392" si="372">I2329&amp;J2329</f>
        <v/>
      </c>
      <c r="L2329" s="74">
        <f t="shared" si="364"/>
        <v>0</v>
      </c>
      <c r="M2329" s="79"/>
      <c r="N2329" s="59" t="str">
        <f t="shared" ref="N2329:N2392" si="373">IF(M2329&lt;&gt;0,"Học Ghép","")</f>
        <v/>
      </c>
      <c r="O2329" s="190" t="str">
        <f t="shared" si="365"/>
        <v>Nợ HP</v>
      </c>
      <c r="P2329" s="62" t="str">
        <f t="shared" si="366"/>
        <v>Nợ HP</v>
      </c>
      <c r="Q2329" s="58">
        <f t="shared" si="370"/>
        <v>2327</v>
      </c>
      <c r="R2329" s="228" t="str">
        <f t="shared" si="367"/>
        <v>Nợ HP</v>
      </c>
    </row>
    <row r="2330" spans="1:18" ht="24.75" customHeight="1">
      <c r="A2330" s="54">
        <f t="shared" si="368"/>
        <v>2328</v>
      </c>
      <c r="B2330" s="16" t="str">
        <f t="shared" si="371"/>
        <v>2296</v>
      </c>
      <c r="C2330" s="54">
        <f t="shared" si="369"/>
        <v>2296</v>
      </c>
      <c r="D2330" s="11"/>
      <c r="E2330" s="12"/>
      <c r="F2330" s="13"/>
      <c r="G2330" s="14"/>
      <c r="H2330" s="70"/>
      <c r="I2330" s="71"/>
      <c r="J2330" s="72"/>
      <c r="K2330" s="73" t="str">
        <f t="shared" si="372"/>
        <v/>
      </c>
      <c r="L2330" s="74">
        <f t="shared" si="364"/>
        <v>0</v>
      </c>
      <c r="M2330" s="79"/>
      <c r="N2330" s="59" t="str">
        <f t="shared" si="373"/>
        <v/>
      </c>
      <c r="O2330" s="190" t="str">
        <f t="shared" si="365"/>
        <v>Nợ HP</v>
      </c>
      <c r="P2330" s="62" t="str">
        <f t="shared" si="366"/>
        <v>Nợ HP</v>
      </c>
      <c r="Q2330" s="58">
        <f t="shared" si="370"/>
        <v>2328</v>
      </c>
      <c r="R2330" s="228" t="str">
        <f t="shared" si="367"/>
        <v>Nợ HP</v>
      </c>
    </row>
    <row r="2331" spans="1:18" ht="24.75" customHeight="1">
      <c r="A2331" s="54">
        <f t="shared" si="368"/>
        <v>2329</v>
      </c>
      <c r="B2331" s="16" t="str">
        <f t="shared" si="371"/>
        <v>2297</v>
      </c>
      <c r="C2331" s="54">
        <f t="shared" si="369"/>
        <v>2297</v>
      </c>
      <c r="D2331" s="11"/>
      <c r="E2331" s="12"/>
      <c r="F2331" s="13"/>
      <c r="G2331" s="14"/>
      <c r="H2331" s="70"/>
      <c r="I2331" s="71"/>
      <c r="J2331" s="72"/>
      <c r="K2331" s="73" t="str">
        <f t="shared" si="372"/>
        <v/>
      </c>
      <c r="L2331" s="74">
        <f t="shared" si="364"/>
        <v>0</v>
      </c>
      <c r="M2331" s="79"/>
      <c r="N2331" s="59" t="str">
        <f t="shared" si="373"/>
        <v/>
      </c>
      <c r="O2331" s="190" t="str">
        <f t="shared" si="365"/>
        <v>Nợ HP</v>
      </c>
      <c r="P2331" s="62" t="str">
        <f t="shared" si="366"/>
        <v>Nợ HP</v>
      </c>
      <c r="Q2331" s="58">
        <f t="shared" si="370"/>
        <v>2329</v>
      </c>
      <c r="R2331" s="228" t="str">
        <f t="shared" si="367"/>
        <v>Nợ HP</v>
      </c>
    </row>
    <row r="2332" spans="1:18" ht="24.75" customHeight="1">
      <c r="A2332" s="54">
        <f t="shared" si="368"/>
        <v>2330</v>
      </c>
      <c r="B2332" s="16" t="str">
        <f t="shared" si="371"/>
        <v>2298</v>
      </c>
      <c r="C2332" s="54">
        <f t="shared" si="369"/>
        <v>2298</v>
      </c>
      <c r="D2332" s="11"/>
      <c r="E2332" s="12"/>
      <c r="F2332" s="13"/>
      <c r="G2332" s="14"/>
      <c r="H2332" s="70"/>
      <c r="I2332" s="71"/>
      <c r="J2332" s="72"/>
      <c r="K2332" s="73" t="str">
        <f t="shared" si="372"/>
        <v/>
      </c>
      <c r="L2332" s="74">
        <f t="shared" si="364"/>
        <v>0</v>
      </c>
      <c r="M2332" s="79"/>
      <c r="N2332" s="59" t="str">
        <f t="shared" si="373"/>
        <v/>
      </c>
      <c r="O2332" s="190" t="str">
        <f t="shared" si="365"/>
        <v>Nợ HP</v>
      </c>
      <c r="P2332" s="62" t="str">
        <f t="shared" si="366"/>
        <v>Nợ HP</v>
      </c>
      <c r="Q2332" s="58">
        <f t="shared" si="370"/>
        <v>2330</v>
      </c>
      <c r="R2332" s="228" t="str">
        <f t="shared" si="367"/>
        <v>Nợ HP</v>
      </c>
    </row>
    <row r="2333" spans="1:18" ht="24.75" customHeight="1">
      <c r="A2333" s="54">
        <f t="shared" si="368"/>
        <v>2331</v>
      </c>
      <c r="B2333" s="16" t="str">
        <f t="shared" si="371"/>
        <v>2299</v>
      </c>
      <c r="C2333" s="54">
        <f t="shared" si="369"/>
        <v>2299</v>
      </c>
      <c r="D2333" s="11"/>
      <c r="E2333" s="12"/>
      <c r="F2333" s="13"/>
      <c r="G2333" s="14"/>
      <c r="H2333" s="70"/>
      <c r="I2333" s="71"/>
      <c r="J2333" s="72"/>
      <c r="K2333" s="73" t="str">
        <f t="shared" si="372"/>
        <v/>
      </c>
      <c r="L2333" s="74">
        <f t="shared" si="364"/>
        <v>0</v>
      </c>
      <c r="M2333" s="79"/>
      <c r="N2333" s="59" t="str">
        <f t="shared" si="373"/>
        <v/>
      </c>
      <c r="O2333" s="190" t="str">
        <f t="shared" si="365"/>
        <v>Nợ HP</v>
      </c>
      <c r="P2333" s="62" t="str">
        <f t="shared" si="366"/>
        <v>Nợ HP</v>
      </c>
      <c r="Q2333" s="58">
        <f t="shared" si="370"/>
        <v>2331</v>
      </c>
      <c r="R2333" s="228" t="str">
        <f t="shared" si="367"/>
        <v>Nợ HP</v>
      </c>
    </row>
    <row r="2334" spans="1:18" ht="24.75" customHeight="1">
      <c r="A2334" s="54">
        <f t="shared" si="368"/>
        <v>2332</v>
      </c>
      <c r="B2334" s="16" t="str">
        <f t="shared" si="371"/>
        <v>2300</v>
      </c>
      <c r="C2334" s="54">
        <f t="shared" si="369"/>
        <v>2300</v>
      </c>
      <c r="D2334" s="11"/>
      <c r="E2334" s="12"/>
      <c r="F2334" s="13"/>
      <c r="G2334" s="14"/>
      <c r="H2334" s="70"/>
      <c r="I2334" s="71"/>
      <c r="J2334" s="72"/>
      <c r="K2334" s="73" t="str">
        <f t="shared" si="372"/>
        <v/>
      </c>
      <c r="L2334" s="74">
        <f t="shared" si="364"/>
        <v>0</v>
      </c>
      <c r="M2334" s="79"/>
      <c r="N2334" s="59" t="str">
        <f t="shared" si="373"/>
        <v/>
      </c>
      <c r="O2334" s="190" t="str">
        <f t="shared" si="365"/>
        <v>Nợ HP</v>
      </c>
      <c r="P2334" s="62" t="str">
        <f t="shared" si="366"/>
        <v>Nợ HP</v>
      </c>
      <c r="Q2334" s="58">
        <f t="shared" si="370"/>
        <v>2332</v>
      </c>
      <c r="R2334" s="228" t="str">
        <f t="shared" si="367"/>
        <v>Nợ HP</v>
      </c>
    </row>
    <row r="2335" spans="1:18" ht="24.75" customHeight="1">
      <c r="A2335" s="54">
        <f t="shared" si="368"/>
        <v>2333</v>
      </c>
      <c r="B2335" s="16" t="str">
        <f t="shared" si="371"/>
        <v>2301</v>
      </c>
      <c r="C2335" s="54">
        <f t="shared" si="369"/>
        <v>2301</v>
      </c>
      <c r="D2335" s="11"/>
      <c r="E2335" s="12"/>
      <c r="F2335" s="13"/>
      <c r="G2335" s="14"/>
      <c r="H2335" s="70"/>
      <c r="I2335" s="71"/>
      <c r="J2335" s="72"/>
      <c r="K2335" s="73" t="str">
        <f t="shared" si="372"/>
        <v/>
      </c>
      <c r="L2335" s="74">
        <f t="shared" si="364"/>
        <v>0</v>
      </c>
      <c r="M2335" s="79"/>
      <c r="N2335" s="59" t="str">
        <f t="shared" si="373"/>
        <v/>
      </c>
      <c r="O2335" s="190" t="str">
        <f t="shared" si="365"/>
        <v>Nợ HP</v>
      </c>
      <c r="P2335" s="62" t="str">
        <f t="shared" si="366"/>
        <v>Nợ HP</v>
      </c>
      <c r="Q2335" s="58">
        <f t="shared" si="370"/>
        <v>2333</v>
      </c>
      <c r="R2335" s="228" t="str">
        <f t="shared" si="367"/>
        <v>Nợ HP</v>
      </c>
    </row>
    <row r="2336" spans="1:18" ht="24.75" customHeight="1">
      <c r="A2336" s="54">
        <f t="shared" si="368"/>
        <v>2334</v>
      </c>
      <c r="B2336" s="16" t="str">
        <f t="shared" si="371"/>
        <v>2302</v>
      </c>
      <c r="C2336" s="54">
        <f t="shared" si="369"/>
        <v>2302</v>
      </c>
      <c r="D2336" s="11"/>
      <c r="E2336" s="12"/>
      <c r="F2336" s="13"/>
      <c r="G2336" s="14"/>
      <c r="H2336" s="70"/>
      <c r="I2336" s="71"/>
      <c r="J2336" s="72"/>
      <c r="K2336" s="73" t="str">
        <f t="shared" si="372"/>
        <v/>
      </c>
      <c r="L2336" s="74">
        <f t="shared" si="364"/>
        <v>0</v>
      </c>
      <c r="M2336" s="79"/>
      <c r="N2336" s="59" t="str">
        <f t="shared" si="373"/>
        <v/>
      </c>
      <c r="O2336" s="190" t="str">
        <f t="shared" si="365"/>
        <v>Nợ HP</v>
      </c>
      <c r="P2336" s="62" t="str">
        <f t="shared" si="366"/>
        <v>Nợ HP</v>
      </c>
      <c r="Q2336" s="58">
        <f t="shared" si="370"/>
        <v>2334</v>
      </c>
      <c r="R2336" s="228" t="str">
        <f t="shared" si="367"/>
        <v>Nợ HP</v>
      </c>
    </row>
    <row r="2337" spans="1:18" ht="24.75" customHeight="1">
      <c r="A2337" s="54">
        <f t="shared" si="368"/>
        <v>2335</v>
      </c>
      <c r="B2337" s="16" t="str">
        <f t="shared" si="371"/>
        <v>2303</v>
      </c>
      <c r="C2337" s="54">
        <f t="shared" si="369"/>
        <v>2303</v>
      </c>
      <c r="D2337" s="11"/>
      <c r="E2337" s="12"/>
      <c r="F2337" s="13"/>
      <c r="G2337" s="14"/>
      <c r="H2337" s="70"/>
      <c r="I2337" s="71"/>
      <c r="J2337" s="72"/>
      <c r="K2337" s="73" t="str">
        <f t="shared" si="372"/>
        <v/>
      </c>
      <c r="L2337" s="74">
        <f t="shared" si="364"/>
        <v>0</v>
      </c>
      <c r="M2337" s="79"/>
      <c r="N2337" s="59" t="str">
        <f t="shared" si="373"/>
        <v/>
      </c>
      <c r="O2337" s="190" t="str">
        <f t="shared" si="365"/>
        <v>Nợ HP</v>
      </c>
      <c r="P2337" s="62" t="str">
        <f t="shared" si="366"/>
        <v>Nợ HP</v>
      </c>
      <c r="Q2337" s="58">
        <f t="shared" si="370"/>
        <v>2335</v>
      </c>
      <c r="R2337" s="228" t="str">
        <f t="shared" si="367"/>
        <v>Nợ HP</v>
      </c>
    </row>
    <row r="2338" spans="1:18" ht="24.75" customHeight="1">
      <c r="A2338" s="54">
        <f t="shared" si="368"/>
        <v>2336</v>
      </c>
      <c r="B2338" s="16" t="str">
        <f t="shared" si="371"/>
        <v>2304</v>
      </c>
      <c r="C2338" s="54">
        <f t="shared" si="369"/>
        <v>2304</v>
      </c>
      <c r="D2338" s="11"/>
      <c r="E2338" s="12"/>
      <c r="F2338" s="13"/>
      <c r="G2338" s="14"/>
      <c r="H2338" s="70"/>
      <c r="I2338" s="71"/>
      <c r="J2338" s="72"/>
      <c r="K2338" s="73" t="str">
        <f t="shared" si="372"/>
        <v/>
      </c>
      <c r="L2338" s="74">
        <f t="shared" si="364"/>
        <v>0</v>
      </c>
      <c r="M2338" s="79"/>
      <c r="N2338" s="59" t="str">
        <f t="shared" si="373"/>
        <v/>
      </c>
      <c r="O2338" s="190" t="str">
        <f t="shared" si="365"/>
        <v>Nợ HP</v>
      </c>
      <c r="P2338" s="62" t="str">
        <f t="shared" si="366"/>
        <v>Nợ HP</v>
      </c>
      <c r="Q2338" s="58">
        <f t="shared" si="370"/>
        <v>2336</v>
      </c>
      <c r="R2338" s="228" t="str">
        <f t="shared" si="367"/>
        <v>Nợ HP</v>
      </c>
    </row>
    <row r="2339" spans="1:18" ht="24.75" customHeight="1">
      <c r="A2339" s="54">
        <f t="shared" si="368"/>
        <v>2337</v>
      </c>
      <c r="B2339" s="16" t="str">
        <f t="shared" si="371"/>
        <v>2305</v>
      </c>
      <c r="C2339" s="54">
        <f t="shared" si="369"/>
        <v>2305</v>
      </c>
      <c r="D2339" s="11"/>
      <c r="E2339" s="12"/>
      <c r="F2339" s="13"/>
      <c r="G2339" s="14"/>
      <c r="H2339" s="70"/>
      <c r="I2339" s="71"/>
      <c r="J2339" s="72"/>
      <c r="K2339" s="73" t="str">
        <f t="shared" si="372"/>
        <v/>
      </c>
      <c r="L2339" s="74">
        <f t="shared" si="364"/>
        <v>0</v>
      </c>
      <c r="M2339" s="79"/>
      <c r="N2339" s="59" t="str">
        <f t="shared" si="373"/>
        <v/>
      </c>
      <c r="O2339" s="190" t="str">
        <f t="shared" si="365"/>
        <v>Nợ HP</v>
      </c>
      <c r="P2339" s="62" t="str">
        <f t="shared" si="366"/>
        <v>Nợ HP</v>
      </c>
      <c r="Q2339" s="58">
        <f t="shared" si="370"/>
        <v>2337</v>
      </c>
      <c r="R2339" s="228" t="str">
        <f t="shared" si="367"/>
        <v>Nợ HP</v>
      </c>
    </row>
    <row r="2340" spans="1:18" ht="24.75" customHeight="1">
      <c r="A2340" s="54">
        <f t="shared" si="368"/>
        <v>2338</v>
      </c>
      <c r="B2340" s="16" t="str">
        <f t="shared" si="371"/>
        <v>2306</v>
      </c>
      <c r="C2340" s="54">
        <f t="shared" si="369"/>
        <v>2306</v>
      </c>
      <c r="D2340" s="11"/>
      <c r="E2340" s="12"/>
      <c r="F2340" s="13"/>
      <c r="G2340" s="14"/>
      <c r="H2340" s="70"/>
      <c r="I2340" s="71"/>
      <c r="J2340" s="72"/>
      <c r="K2340" s="73" t="str">
        <f t="shared" si="372"/>
        <v/>
      </c>
      <c r="L2340" s="74">
        <f t="shared" si="364"/>
        <v>0</v>
      </c>
      <c r="M2340" s="79"/>
      <c r="N2340" s="59" t="str">
        <f t="shared" si="373"/>
        <v/>
      </c>
      <c r="O2340" s="190" t="str">
        <f t="shared" si="365"/>
        <v>Nợ HP</v>
      </c>
      <c r="P2340" s="62" t="str">
        <f t="shared" si="366"/>
        <v>Nợ HP</v>
      </c>
      <c r="Q2340" s="58">
        <f t="shared" si="370"/>
        <v>2338</v>
      </c>
      <c r="R2340" s="228" t="str">
        <f t="shared" si="367"/>
        <v>Nợ HP</v>
      </c>
    </row>
    <row r="2341" spans="1:18" ht="24.75" customHeight="1">
      <c r="A2341" s="54">
        <f t="shared" si="368"/>
        <v>2339</v>
      </c>
      <c r="B2341" s="16" t="str">
        <f t="shared" si="371"/>
        <v>2307</v>
      </c>
      <c r="C2341" s="54">
        <f t="shared" si="369"/>
        <v>2307</v>
      </c>
      <c r="D2341" s="11"/>
      <c r="E2341" s="12"/>
      <c r="F2341" s="13"/>
      <c r="G2341" s="14"/>
      <c r="H2341" s="70"/>
      <c r="I2341" s="71"/>
      <c r="J2341" s="72"/>
      <c r="K2341" s="73" t="str">
        <f t="shared" si="372"/>
        <v/>
      </c>
      <c r="L2341" s="74">
        <f t="shared" si="364"/>
        <v>0</v>
      </c>
      <c r="M2341" s="79"/>
      <c r="N2341" s="59" t="str">
        <f t="shared" si="373"/>
        <v/>
      </c>
      <c r="O2341" s="190" t="str">
        <f t="shared" si="365"/>
        <v>Nợ HP</v>
      </c>
      <c r="P2341" s="62" t="str">
        <f t="shared" si="366"/>
        <v>Nợ HP</v>
      </c>
      <c r="Q2341" s="58">
        <f t="shared" si="370"/>
        <v>2339</v>
      </c>
      <c r="R2341" s="228" t="str">
        <f t="shared" si="367"/>
        <v>Nợ HP</v>
      </c>
    </row>
    <row r="2342" spans="1:18" ht="24.75" customHeight="1">
      <c r="A2342" s="54">
        <f t="shared" si="368"/>
        <v>2340</v>
      </c>
      <c r="B2342" s="16" t="str">
        <f t="shared" si="371"/>
        <v>2308</v>
      </c>
      <c r="C2342" s="54">
        <f t="shared" si="369"/>
        <v>2308</v>
      </c>
      <c r="D2342" s="11"/>
      <c r="E2342" s="12"/>
      <c r="F2342" s="13"/>
      <c r="G2342" s="14"/>
      <c r="H2342" s="70"/>
      <c r="I2342" s="71"/>
      <c r="J2342" s="72"/>
      <c r="K2342" s="73" t="str">
        <f t="shared" si="372"/>
        <v/>
      </c>
      <c r="L2342" s="74">
        <f t="shared" si="364"/>
        <v>0</v>
      </c>
      <c r="M2342" s="79"/>
      <c r="N2342" s="59" t="str">
        <f t="shared" si="373"/>
        <v/>
      </c>
      <c r="O2342" s="190" t="str">
        <f t="shared" si="365"/>
        <v>Nợ HP</v>
      </c>
      <c r="P2342" s="62" t="str">
        <f t="shared" si="366"/>
        <v>Nợ HP</v>
      </c>
      <c r="Q2342" s="58">
        <f t="shared" si="370"/>
        <v>2340</v>
      </c>
      <c r="R2342" s="228" t="str">
        <f t="shared" si="367"/>
        <v>Nợ HP</v>
      </c>
    </row>
    <row r="2343" spans="1:18" ht="24.75" customHeight="1">
      <c r="A2343" s="54">
        <f t="shared" si="368"/>
        <v>2341</v>
      </c>
      <c r="B2343" s="16" t="str">
        <f t="shared" si="371"/>
        <v>2309</v>
      </c>
      <c r="C2343" s="54">
        <f t="shared" si="369"/>
        <v>2309</v>
      </c>
      <c r="D2343" s="11"/>
      <c r="E2343" s="12"/>
      <c r="F2343" s="13"/>
      <c r="G2343" s="14"/>
      <c r="H2343" s="70"/>
      <c r="I2343" s="71"/>
      <c r="J2343" s="72"/>
      <c r="K2343" s="73" t="str">
        <f t="shared" si="372"/>
        <v/>
      </c>
      <c r="L2343" s="74">
        <f t="shared" si="364"/>
        <v>0</v>
      </c>
      <c r="M2343" s="79"/>
      <c r="N2343" s="59" t="str">
        <f t="shared" si="373"/>
        <v/>
      </c>
      <c r="O2343" s="190" t="str">
        <f t="shared" si="365"/>
        <v>Nợ HP</v>
      </c>
      <c r="P2343" s="62" t="str">
        <f t="shared" si="366"/>
        <v>Nợ HP</v>
      </c>
      <c r="Q2343" s="58">
        <f t="shared" si="370"/>
        <v>2341</v>
      </c>
      <c r="R2343" s="228" t="str">
        <f t="shared" si="367"/>
        <v>Nợ HP</v>
      </c>
    </row>
    <row r="2344" spans="1:18" ht="24.75" customHeight="1">
      <c r="A2344" s="54">
        <f t="shared" si="368"/>
        <v>2342</v>
      </c>
      <c r="B2344" s="16" t="str">
        <f t="shared" si="371"/>
        <v>2310</v>
      </c>
      <c r="C2344" s="54">
        <f t="shared" si="369"/>
        <v>2310</v>
      </c>
      <c r="D2344" s="11"/>
      <c r="E2344" s="12"/>
      <c r="F2344" s="13"/>
      <c r="G2344" s="14"/>
      <c r="H2344" s="70"/>
      <c r="I2344" s="71"/>
      <c r="J2344" s="72"/>
      <c r="K2344" s="73" t="str">
        <f t="shared" si="372"/>
        <v/>
      </c>
      <c r="L2344" s="74">
        <f t="shared" si="364"/>
        <v>0</v>
      </c>
      <c r="M2344" s="79"/>
      <c r="N2344" s="59" t="str">
        <f t="shared" si="373"/>
        <v/>
      </c>
      <c r="O2344" s="190" t="str">
        <f t="shared" si="365"/>
        <v>Nợ HP</v>
      </c>
      <c r="P2344" s="62" t="str">
        <f t="shared" si="366"/>
        <v>Nợ HP</v>
      </c>
      <c r="Q2344" s="58">
        <f t="shared" si="370"/>
        <v>2342</v>
      </c>
      <c r="R2344" s="228" t="str">
        <f t="shared" si="367"/>
        <v>Nợ HP</v>
      </c>
    </row>
    <row r="2345" spans="1:18" ht="24.75" customHeight="1">
      <c r="A2345" s="54">
        <f t="shared" si="368"/>
        <v>2343</v>
      </c>
      <c r="B2345" s="16" t="str">
        <f t="shared" si="371"/>
        <v>2311</v>
      </c>
      <c r="C2345" s="54">
        <f t="shared" si="369"/>
        <v>2311</v>
      </c>
      <c r="D2345" s="11"/>
      <c r="E2345" s="12"/>
      <c r="F2345" s="13"/>
      <c r="G2345" s="14"/>
      <c r="H2345" s="70"/>
      <c r="I2345" s="71"/>
      <c r="J2345" s="72"/>
      <c r="K2345" s="73" t="str">
        <f t="shared" si="372"/>
        <v/>
      </c>
      <c r="L2345" s="74">
        <f t="shared" si="364"/>
        <v>0</v>
      </c>
      <c r="M2345" s="79"/>
      <c r="N2345" s="59" t="str">
        <f t="shared" si="373"/>
        <v/>
      </c>
      <c r="O2345" s="190" t="str">
        <f t="shared" si="365"/>
        <v>Nợ HP</v>
      </c>
      <c r="P2345" s="62" t="str">
        <f t="shared" si="366"/>
        <v>Nợ HP</v>
      </c>
      <c r="Q2345" s="58">
        <f t="shared" si="370"/>
        <v>2343</v>
      </c>
      <c r="R2345" s="228" t="str">
        <f t="shared" si="367"/>
        <v>Nợ HP</v>
      </c>
    </row>
    <row r="2346" spans="1:18" ht="24.75" customHeight="1">
      <c r="A2346" s="54">
        <f t="shared" si="368"/>
        <v>2344</v>
      </c>
      <c r="B2346" s="16" t="str">
        <f t="shared" si="371"/>
        <v>2312</v>
      </c>
      <c r="C2346" s="54">
        <f t="shared" si="369"/>
        <v>2312</v>
      </c>
      <c r="D2346" s="11"/>
      <c r="E2346" s="12"/>
      <c r="F2346" s="13"/>
      <c r="G2346" s="14"/>
      <c r="H2346" s="70"/>
      <c r="I2346" s="71"/>
      <c r="J2346" s="72"/>
      <c r="K2346" s="73" t="str">
        <f t="shared" si="372"/>
        <v/>
      </c>
      <c r="L2346" s="74">
        <f t="shared" si="364"/>
        <v>0</v>
      </c>
      <c r="M2346" s="79"/>
      <c r="N2346" s="59" t="str">
        <f t="shared" si="373"/>
        <v/>
      </c>
      <c r="O2346" s="190" t="str">
        <f t="shared" si="365"/>
        <v>Nợ HP</v>
      </c>
      <c r="P2346" s="62" t="str">
        <f t="shared" si="366"/>
        <v>Nợ HP</v>
      </c>
      <c r="Q2346" s="58">
        <f t="shared" si="370"/>
        <v>2344</v>
      </c>
      <c r="R2346" s="228" t="str">
        <f t="shared" si="367"/>
        <v>Nợ HP</v>
      </c>
    </row>
    <row r="2347" spans="1:18" ht="24.75" customHeight="1">
      <c r="A2347" s="54">
        <f t="shared" si="368"/>
        <v>2345</v>
      </c>
      <c r="B2347" s="16" t="str">
        <f t="shared" si="371"/>
        <v>2313</v>
      </c>
      <c r="C2347" s="54">
        <f t="shared" si="369"/>
        <v>2313</v>
      </c>
      <c r="D2347" s="11"/>
      <c r="E2347" s="12"/>
      <c r="F2347" s="13"/>
      <c r="G2347" s="14"/>
      <c r="H2347" s="70"/>
      <c r="I2347" s="71"/>
      <c r="J2347" s="72"/>
      <c r="K2347" s="73" t="str">
        <f t="shared" si="372"/>
        <v/>
      </c>
      <c r="L2347" s="74">
        <f t="shared" si="364"/>
        <v>0</v>
      </c>
      <c r="M2347" s="79"/>
      <c r="N2347" s="59" t="str">
        <f t="shared" si="373"/>
        <v/>
      </c>
      <c r="O2347" s="190" t="str">
        <f t="shared" si="365"/>
        <v>Nợ HP</v>
      </c>
      <c r="P2347" s="62" t="str">
        <f t="shared" si="366"/>
        <v>Nợ HP</v>
      </c>
      <c r="Q2347" s="58">
        <f t="shared" si="370"/>
        <v>2345</v>
      </c>
      <c r="R2347" s="228" t="str">
        <f t="shared" si="367"/>
        <v>Nợ HP</v>
      </c>
    </row>
    <row r="2348" spans="1:18" ht="24.75" customHeight="1">
      <c r="A2348" s="54">
        <f t="shared" si="368"/>
        <v>2346</v>
      </c>
      <c r="B2348" s="16" t="str">
        <f t="shared" si="371"/>
        <v>2314</v>
      </c>
      <c r="C2348" s="54">
        <f t="shared" si="369"/>
        <v>2314</v>
      </c>
      <c r="D2348" s="11"/>
      <c r="E2348" s="12"/>
      <c r="F2348" s="13"/>
      <c r="G2348" s="14"/>
      <c r="H2348" s="70"/>
      <c r="I2348" s="71"/>
      <c r="J2348" s="72"/>
      <c r="K2348" s="73" t="str">
        <f t="shared" si="372"/>
        <v/>
      </c>
      <c r="L2348" s="74">
        <f t="shared" si="364"/>
        <v>0</v>
      </c>
      <c r="M2348" s="79"/>
      <c r="N2348" s="59" t="str">
        <f t="shared" si="373"/>
        <v/>
      </c>
      <c r="O2348" s="190" t="str">
        <f t="shared" si="365"/>
        <v>Nợ HP</v>
      </c>
      <c r="P2348" s="62" t="str">
        <f t="shared" si="366"/>
        <v>Nợ HP</v>
      </c>
      <c r="Q2348" s="58">
        <f t="shared" si="370"/>
        <v>2346</v>
      </c>
      <c r="R2348" s="228" t="str">
        <f t="shared" si="367"/>
        <v>Nợ HP</v>
      </c>
    </row>
    <row r="2349" spans="1:18" ht="24.75" customHeight="1">
      <c r="A2349" s="54">
        <f t="shared" si="368"/>
        <v>2347</v>
      </c>
      <c r="B2349" s="16" t="str">
        <f t="shared" si="371"/>
        <v>2315</v>
      </c>
      <c r="C2349" s="54">
        <f t="shared" si="369"/>
        <v>2315</v>
      </c>
      <c r="D2349" s="11"/>
      <c r="E2349" s="12"/>
      <c r="F2349" s="13"/>
      <c r="G2349" s="14"/>
      <c r="H2349" s="70"/>
      <c r="I2349" s="71"/>
      <c r="J2349" s="72"/>
      <c r="K2349" s="73" t="str">
        <f t="shared" si="372"/>
        <v/>
      </c>
      <c r="L2349" s="74">
        <f t="shared" si="364"/>
        <v>0</v>
      </c>
      <c r="M2349" s="79"/>
      <c r="N2349" s="59" t="str">
        <f t="shared" si="373"/>
        <v/>
      </c>
      <c r="O2349" s="190" t="str">
        <f t="shared" si="365"/>
        <v>Nợ HP</v>
      </c>
      <c r="P2349" s="62" t="str">
        <f t="shared" si="366"/>
        <v>Nợ HP</v>
      </c>
      <c r="Q2349" s="58">
        <f t="shared" si="370"/>
        <v>2347</v>
      </c>
      <c r="R2349" s="228" t="str">
        <f t="shared" si="367"/>
        <v>Nợ HP</v>
      </c>
    </row>
    <row r="2350" spans="1:18" ht="24.75" customHeight="1">
      <c r="A2350" s="54">
        <f t="shared" si="368"/>
        <v>2348</v>
      </c>
      <c r="B2350" s="16" t="str">
        <f t="shared" si="371"/>
        <v>2316</v>
      </c>
      <c r="C2350" s="54">
        <f t="shared" si="369"/>
        <v>2316</v>
      </c>
      <c r="D2350" s="11"/>
      <c r="E2350" s="12"/>
      <c r="F2350" s="13"/>
      <c r="G2350" s="14"/>
      <c r="H2350" s="70"/>
      <c r="I2350" s="71"/>
      <c r="J2350" s="72"/>
      <c r="K2350" s="73" t="str">
        <f t="shared" si="372"/>
        <v/>
      </c>
      <c r="L2350" s="74">
        <f t="shared" si="364"/>
        <v>0</v>
      </c>
      <c r="M2350" s="79"/>
      <c r="N2350" s="59" t="str">
        <f t="shared" si="373"/>
        <v/>
      </c>
      <c r="O2350" s="190" t="str">
        <f t="shared" si="365"/>
        <v>Nợ HP</v>
      </c>
      <c r="P2350" s="62" t="str">
        <f t="shared" si="366"/>
        <v>Nợ HP</v>
      </c>
      <c r="Q2350" s="58">
        <f t="shared" si="370"/>
        <v>2348</v>
      </c>
      <c r="R2350" s="228" t="str">
        <f t="shared" si="367"/>
        <v>Nợ HP</v>
      </c>
    </row>
    <row r="2351" spans="1:18" ht="24.75" customHeight="1">
      <c r="A2351" s="54">
        <f t="shared" si="368"/>
        <v>2349</v>
      </c>
      <c r="B2351" s="16" t="str">
        <f t="shared" si="371"/>
        <v>2317</v>
      </c>
      <c r="C2351" s="54">
        <f t="shared" si="369"/>
        <v>2317</v>
      </c>
      <c r="D2351" s="11"/>
      <c r="E2351" s="12"/>
      <c r="F2351" s="13"/>
      <c r="G2351" s="14"/>
      <c r="H2351" s="70"/>
      <c r="I2351" s="71"/>
      <c r="J2351" s="72"/>
      <c r="K2351" s="73" t="str">
        <f t="shared" si="372"/>
        <v/>
      </c>
      <c r="L2351" s="74">
        <f t="shared" si="364"/>
        <v>0</v>
      </c>
      <c r="M2351" s="79"/>
      <c r="N2351" s="59" t="str">
        <f t="shared" si="373"/>
        <v/>
      </c>
      <c r="O2351" s="190" t="str">
        <f t="shared" si="365"/>
        <v>Nợ HP</v>
      </c>
      <c r="P2351" s="62" t="str">
        <f t="shared" si="366"/>
        <v>Nợ HP</v>
      </c>
      <c r="Q2351" s="58">
        <f t="shared" si="370"/>
        <v>2349</v>
      </c>
      <c r="R2351" s="228" t="str">
        <f t="shared" si="367"/>
        <v>Nợ HP</v>
      </c>
    </row>
    <row r="2352" spans="1:18" ht="24.75" customHeight="1">
      <c r="A2352" s="54">
        <f t="shared" si="368"/>
        <v>2350</v>
      </c>
      <c r="B2352" s="16" t="str">
        <f t="shared" si="371"/>
        <v>2318</v>
      </c>
      <c r="C2352" s="54">
        <f t="shared" si="369"/>
        <v>2318</v>
      </c>
      <c r="D2352" s="11"/>
      <c r="E2352" s="12"/>
      <c r="F2352" s="13"/>
      <c r="G2352" s="14"/>
      <c r="H2352" s="70"/>
      <c r="I2352" s="71"/>
      <c r="J2352" s="72"/>
      <c r="K2352" s="73" t="str">
        <f t="shared" si="372"/>
        <v/>
      </c>
      <c r="L2352" s="74">
        <f t="shared" si="364"/>
        <v>0</v>
      </c>
      <c r="M2352" s="79"/>
      <c r="N2352" s="59" t="str">
        <f t="shared" si="373"/>
        <v/>
      </c>
      <c r="O2352" s="190" t="str">
        <f t="shared" si="365"/>
        <v>Nợ HP</v>
      </c>
      <c r="P2352" s="62" t="str">
        <f t="shared" si="366"/>
        <v>Nợ HP</v>
      </c>
      <c r="Q2352" s="58">
        <f t="shared" si="370"/>
        <v>2350</v>
      </c>
      <c r="R2352" s="228" t="str">
        <f t="shared" si="367"/>
        <v>Nợ HP</v>
      </c>
    </row>
    <row r="2353" spans="1:18" ht="24.75" customHeight="1">
      <c r="A2353" s="54">
        <f t="shared" si="368"/>
        <v>2351</v>
      </c>
      <c r="B2353" s="16" t="str">
        <f t="shared" si="371"/>
        <v>2319</v>
      </c>
      <c r="C2353" s="54">
        <f t="shared" si="369"/>
        <v>2319</v>
      </c>
      <c r="D2353" s="11"/>
      <c r="E2353" s="12"/>
      <c r="F2353" s="13"/>
      <c r="G2353" s="14"/>
      <c r="H2353" s="70"/>
      <c r="I2353" s="71"/>
      <c r="J2353" s="72"/>
      <c r="K2353" s="73" t="str">
        <f t="shared" si="372"/>
        <v/>
      </c>
      <c r="L2353" s="74">
        <f t="shared" si="364"/>
        <v>0</v>
      </c>
      <c r="M2353" s="79"/>
      <c r="N2353" s="59" t="str">
        <f t="shared" si="373"/>
        <v/>
      </c>
      <c r="O2353" s="190" t="str">
        <f t="shared" si="365"/>
        <v>Nợ HP</v>
      </c>
      <c r="P2353" s="62" t="str">
        <f t="shared" si="366"/>
        <v>Nợ HP</v>
      </c>
      <c r="Q2353" s="58">
        <f t="shared" si="370"/>
        <v>2351</v>
      </c>
      <c r="R2353" s="228" t="str">
        <f t="shared" si="367"/>
        <v>Nợ HP</v>
      </c>
    </row>
    <row r="2354" spans="1:18" ht="24.75" customHeight="1">
      <c r="A2354" s="54">
        <f t="shared" si="368"/>
        <v>2352</v>
      </c>
      <c r="B2354" s="16" t="str">
        <f t="shared" si="371"/>
        <v>2320</v>
      </c>
      <c r="C2354" s="54">
        <f t="shared" si="369"/>
        <v>2320</v>
      </c>
      <c r="D2354" s="11"/>
      <c r="E2354" s="12"/>
      <c r="F2354" s="13"/>
      <c r="G2354" s="14"/>
      <c r="H2354" s="70"/>
      <c r="I2354" s="71"/>
      <c r="J2354" s="72"/>
      <c r="K2354" s="73" t="str">
        <f t="shared" si="372"/>
        <v/>
      </c>
      <c r="L2354" s="74">
        <f t="shared" si="364"/>
        <v>0</v>
      </c>
      <c r="M2354" s="79"/>
      <c r="N2354" s="59" t="str">
        <f t="shared" si="373"/>
        <v/>
      </c>
      <c r="O2354" s="190" t="str">
        <f t="shared" si="365"/>
        <v>Nợ HP</v>
      </c>
      <c r="P2354" s="62" t="str">
        <f t="shared" si="366"/>
        <v>Nợ HP</v>
      </c>
      <c r="Q2354" s="58">
        <f t="shared" si="370"/>
        <v>2352</v>
      </c>
      <c r="R2354" s="228" t="str">
        <f t="shared" si="367"/>
        <v>Nợ HP</v>
      </c>
    </row>
    <row r="2355" spans="1:18" ht="24.75" customHeight="1">
      <c r="A2355" s="54">
        <f t="shared" si="368"/>
        <v>2353</v>
      </c>
      <c r="B2355" s="16" t="str">
        <f t="shared" si="371"/>
        <v>2321</v>
      </c>
      <c r="C2355" s="54">
        <f t="shared" si="369"/>
        <v>2321</v>
      </c>
      <c r="D2355" s="11"/>
      <c r="E2355" s="12"/>
      <c r="F2355" s="13"/>
      <c r="G2355" s="14"/>
      <c r="H2355" s="70"/>
      <c r="I2355" s="71"/>
      <c r="J2355" s="72"/>
      <c r="K2355" s="73" t="str">
        <f t="shared" si="372"/>
        <v/>
      </c>
      <c r="L2355" s="74">
        <f t="shared" si="364"/>
        <v>0</v>
      </c>
      <c r="M2355" s="79"/>
      <c r="N2355" s="59" t="str">
        <f t="shared" si="373"/>
        <v/>
      </c>
      <c r="O2355" s="190" t="str">
        <f t="shared" si="365"/>
        <v>Nợ HP</v>
      </c>
      <c r="P2355" s="62" t="str">
        <f t="shared" si="366"/>
        <v>Nợ HP</v>
      </c>
      <c r="Q2355" s="58">
        <f t="shared" si="370"/>
        <v>2353</v>
      </c>
      <c r="R2355" s="228" t="str">
        <f t="shared" si="367"/>
        <v>Nợ HP</v>
      </c>
    </row>
    <row r="2356" spans="1:18" ht="24.75" customHeight="1">
      <c r="A2356" s="54">
        <f t="shared" si="368"/>
        <v>2354</v>
      </c>
      <c r="B2356" s="16" t="str">
        <f t="shared" si="371"/>
        <v>2322</v>
      </c>
      <c r="C2356" s="54">
        <f t="shared" si="369"/>
        <v>2322</v>
      </c>
      <c r="D2356" s="11"/>
      <c r="E2356" s="12"/>
      <c r="F2356" s="13"/>
      <c r="G2356" s="14"/>
      <c r="H2356" s="70"/>
      <c r="I2356" s="71"/>
      <c r="J2356" s="72"/>
      <c r="K2356" s="73" t="str">
        <f t="shared" si="372"/>
        <v/>
      </c>
      <c r="L2356" s="74">
        <f t="shared" si="364"/>
        <v>0</v>
      </c>
      <c r="M2356" s="79"/>
      <c r="N2356" s="59" t="str">
        <f t="shared" si="373"/>
        <v/>
      </c>
      <c r="O2356" s="190" t="str">
        <f t="shared" si="365"/>
        <v>Nợ HP</v>
      </c>
      <c r="P2356" s="62" t="str">
        <f t="shared" si="366"/>
        <v>Nợ HP</v>
      </c>
      <c r="Q2356" s="58">
        <f t="shared" si="370"/>
        <v>2354</v>
      </c>
      <c r="R2356" s="228" t="str">
        <f t="shared" si="367"/>
        <v>Nợ HP</v>
      </c>
    </row>
    <row r="2357" spans="1:18" ht="24.75" customHeight="1">
      <c r="A2357" s="54">
        <f t="shared" si="368"/>
        <v>2355</v>
      </c>
      <c r="B2357" s="16" t="str">
        <f t="shared" si="371"/>
        <v>2323</v>
      </c>
      <c r="C2357" s="54">
        <f t="shared" si="369"/>
        <v>2323</v>
      </c>
      <c r="D2357" s="11"/>
      <c r="E2357" s="12"/>
      <c r="F2357" s="13"/>
      <c r="G2357" s="14"/>
      <c r="H2357" s="70"/>
      <c r="I2357" s="71"/>
      <c r="J2357" s="72"/>
      <c r="K2357" s="73" t="str">
        <f t="shared" si="372"/>
        <v/>
      </c>
      <c r="L2357" s="74">
        <f t="shared" si="364"/>
        <v>0</v>
      </c>
      <c r="M2357" s="79"/>
      <c r="N2357" s="59" t="str">
        <f t="shared" si="373"/>
        <v/>
      </c>
      <c r="O2357" s="190" t="str">
        <f t="shared" si="365"/>
        <v>Nợ HP</v>
      </c>
      <c r="P2357" s="62" t="str">
        <f t="shared" si="366"/>
        <v>Nợ HP</v>
      </c>
      <c r="Q2357" s="58">
        <f t="shared" si="370"/>
        <v>2355</v>
      </c>
      <c r="R2357" s="228" t="str">
        <f t="shared" si="367"/>
        <v>Nợ HP</v>
      </c>
    </row>
    <row r="2358" spans="1:18" ht="24.75" customHeight="1">
      <c r="A2358" s="54">
        <f t="shared" si="368"/>
        <v>2356</v>
      </c>
      <c r="B2358" s="16" t="str">
        <f t="shared" si="371"/>
        <v>2324</v>
      </c>
      <c r="C2358" s="54">
        <f t="shared" si="369"/>
        <v>2324</v>
      </c>
      <c r="D2358" s="11"/>
      <c r="E2358" s="12"/>
      <c r="F2358" s="13"/>
      <c r="G2358" s="14"/>
      <c r="H2358" s="70"/>
      <c r="I2358" s="71"/>
      <c r="J2358" s="72"/>
      <c r="K2358" s="73" t="str">
        <f t="shared" si="372"/>
        <v/>
      </c>
      <c r="L2358" s="74">
        <f t="shared" si="364"/>
        <v>0</v>
      </c>
      <c r="M2358" s="79"/>
      <c r="N2358" s="59" t="str">
        <f t="shared" si="373"/>
        <v/>
      </c>
      <c r="O2358" s="190" t="str">
        <f t="shared" si="365"/>
        <v>Nợ HP</v>
      </c>
      <c r="P2358" s="62" t="str">
        <f t="shared" si="366"/>
        <v>Nợ HP</v>
      </c>
      <c r="Q2358" s="58">
        <f t="shared" si="370"/>
        <v>2356</v>
      </c>
      <c r="R2358" s="228" t="str">
        <f t="shared" si="367"/>
        <v>Nợ HP</v>
      </c>
    </row>
    <row r="2359" spans="1:18" ht="24.75" customHeight="1">
      <c r="A2359" s="54">
        <f t="shared" si="368"/>
        <v>2357</v>
      </c>
      <c r="B2359" s="16" t="str">
        <f t="shared" si="371"/>
        <v>2325</v>
      </c>
      <c r="C2359" s="54">
        <f t="shared" si="369"/>
        <v>2325</v>
      </c>
      <c r="D2359" s="11"/>
      <c r="E2359" s="12"/>
      <c r="F2359" s="13"/>
      <c r="G2359" s="14"/>
      <c r="H2359" s="70"/>
      <c r="I2359" s="71"/>
      <c r="J2359" s="72"/>
      <c r="K2359" s="73" t="str">
        <f t="shared" si="372"/>
        <v/>
      </c>
      <c r="L2359" s="74">
        <f t="shared" si="364"/>
        <v>0</v>
      </c>
      <c r="M2359" s="79"/>
      <c r="N2359" s="59" t="str">
        <f t="shared" si="373"/>
        <v/>
      </c>
      <c r="O2359" s="190" t="str">
        <f t="shared" si="365"/>
        <v>Nợ HP</v>
      </c>
      <c r="P2359" s="62" t="str">
        <f t="shared" si="366"/>
        <v>Nợ HP</v>
      </c>
      <c r="Q2359" s="58">
        <f t="shared" si="370"/>
        <v>2357</v>
      </c>
      <c r="R2359" s="228" t="str">
        <f t="shared" si="367"/>
        <v>Nợ HP</v>
      </c>
    </row>
    <row r="2360" spans="1:18" ht="24.75" customHeight="1">
      <c r="A2360" s="54">
        <f t="shared" si="368"/>
        <v>2358</v>
      </c>
      <c r="B2360" s="16" t="str">
        <f t="shared" si="371"/>
        <v>2326</v>
      </c>
      <c r="C2360" s="54">
        <f t="shared" si="369"/>
        <v>2326</v>
      </c>
      <c r="D2360" s="11"/>
      <c r="E2360" s="12"/>
      <c r="F2360" s="13"/>
      <c r="G2360" s="14"/>
      <c r="H2360" s="70"/>
      <c r="I2360" s="71"/>
      <c r="J2360" s="72"/>
      <c r="K2360" s="73" t="str">
        <f t="shared" si="372"/>
        <v/>
      </c>
      <c r="L2360" s="74">
        <f t="shared" si="364"/>
        <v>0</v>
      </c>
      <c r="M2360" s="79"/>
      <c r="N2360" s="59" t="str">
        <f t="shared" si="373"/>
        <v/>
      </c>
      <c r="O2360" s="190" t="str">
        <f t="shared" si="365"/>
        <v>Nợ HP</v>
      </c>
      <c r="P2360" s="62" t="str">
        <f t="shared" si="366"/>
        <v>Nợ HP</v>
      </c>
      <c r="Q2360" s="58">
        <f t="shared" si="370"/>
        <v>2358</v>
      </c>
      <c r="R2360" s="228" t="str">
        <f t="shared" si="367"/>
        <v>Nợ HP</v>
      </c>
    </row>
    <row r="2361" spans="1:18" ht="24.75" customHeight="1">
      <c r="A2361" s="54">
        <f t="shared" si="368"/>
        <v>2359</v>
      </c>
      <c r="B2361" s="16" t="str">
        <f t="shared" si="371"/>
        <v>2327</v>
      </c>
      <c r="C2361" s="54">
        <f t="shared" si="369"/>
        <v>2327</v>
      </c>
      <c r="D2361" s="11"/>
      <c r="E2361" s="12"/>
      <c r="F2361" s="13"/>
      <c r="G2361" s="14"/>
      <c r="H2361" s="70"/>
      <c r="I2361" s="71"/>
      <c r="J2361" s="72"/>
      <c r="K2361" s="73" t="str">
        <f t="shared" si="372"/>
        <v/>
      </c>
      <c r="L2361" s="74">
        <f t="shared" si="364"/>
        <v>0</v>
      </c>
      <c r="M2361" s="79"/>
      <c r="N2361" s="59" t="str">
        <f t="shared" si="373"/>
        <v/>
      </c>
      <c r="O2361" s="190" t="str">
        <f t="shared" si="365"/>
        <v>Nợ HP</v>
      </c>
      <c r="P2361" s="62" t="str">
        <f t="shared" si="366"/>
        <v>Nợ HP</v>
      </c>
      <c r="Q2361" s="58">
        <f t="shared" si="370"/>
        <v>2359</v>
      </c>
      <c r="R2361" s="228" t="str">
        <f t="shared" si="367"/>
        <v>Nợ HP</v>
      </c>
    </row>
    <row r="2362" spans="1:18" ht="24.75" customHeight="1">
      <c r="A2362" s="54">
        <f t="shared" si="368"/>
        <v>2360</v>
      </c>
      <c r="B2362" s="16" t="str">
        <f t="shared" si="371"/>
        <v>2328</v>
      </c>
      <c r="C2362" s="54">
        <f t="shared" si="369"/>
        <v>2328</v>
      </c>
      <c r="D2362" s="11"/>
      <c r="E2362" s="12"/>
      <c r="F2362" s="13"/>
      <c r="G2362" s="14"/>
      <c r="H2362" s="70"/>
      <c r="I2362" s="71"/>
      <c r="J2362" s="72"/>
      <c r="K2362" s="73" t="str">
        <f t="shared" si="372"/>
        <v/>
      </c>
      <c r="L2362" s="74">
        <f t="shared" si="364"/>
        <v>0</v>
      </c>
      <c r="M2362" s="79"/>
      <c r="N2362" s="59" t="str">
        <f t="shared" si="373"/>
        <v/>
      </c>
      <c r="O2362" s="190" t="str">
        <f t="shared" si="365"/>
        <v>Nợ HP</v>
      </c>
      <c r="P2362" s="62" t="str">
        <f t="shared" si="366"/>
        <v>Nợ HP</v>
      </c>
      <c r="Q2362" s="58">
        <f t="shared" si="370"/>
        <v>2360</v>
      </c>
      <c r="R2362" s="228" t="str">
        <f t="shared" si="367"/>
        <v>Nợ HP</v>
      </c>
    </row>
    <row r="2363" spans="1:18" ht="24.75" customHeight="1">
      <c r="A2363" s="54">
        <f t="shared" si="368"/>
        <v>2361</v>
      </c>
      <c r="B2363" s="16" t="str">
        <f t="shared" si="371"/>
        <v>2329</v>
      </c>
      <c r="C2363" s="54">
        <f t="shared" si="369"/>
        <v>2329</v>
      </c>
      <c r="D2363" s="11"/>
      <c r="E2363" s="12"/>
      <c r="F2363" s="13"/>
      <c r="G2363" s="14"/>
      <c r="H2363" s="70"/>
      <c r="I2363" s="71"/>
      <c r="J2363" s="72"/>
      <c r="K2363" s="73" t="str">
        <f t="shared" si="372"/>
        <v/>
      </c>
      <c r="L2363" s="74">
        <f t="shared" si="364"/>
        <v>0</v>
      </c>
      <c r="M2363" s="79"/>
      <c r="N2363" s="59" t="str">
        <f t="shared" si="373"/>
        <v/>
      </c>
      <c r="O2363" s="190" t="str">
        <f t="shared" si="365"/>
        <v>Nợ HP</v>
      </c>
      <c r="P2363" s="62" t="str">
        <f t="shared" si="366"/>
        <v>Nợ HP</v>
      </c>
      <c r="Q2363" s="58">
        <f t="shared" si="370"/>
        <v>2361</v>
      </c>
      <c r="R2363" s="228" t="str">
        <f t="shared" si="367"/>
        <v>Nợ HP</v>
      </c>
    </row>
    <row r="2364" spans="1:18" ht="24.75" customHeight="1">
      <c r="A2364" s="54">
        <f t="shared" si="368"/>
        <v>2362</v>
      </c>
      <c r="B2364" s="16" t="str">
        <f t="shared" si="371"/>
        <v>2330</v>
      </c>
      <c r="C2364" s="54">
        <f t="shared" si="369"/>
        <v>2330</v>
      </c>
      <c r="D2364" s="11"/>
      <c r="E2364" s="12"/>
      <c r="F2364" s="13"/>
      <c r="G2364" s="14"/>
      <c r="H2364" s="70"/>
      <c r="I2364" s="71"/>
      <c r="J2364" s="72"/>
      <c r="K2364" s="73" t="str">
        <f t="shared" si="372"/>
        <v/>
      </c>
      <c r="L2364" s="74">
        <f t="shared" si="364"/>
        <v>0</v>
      </c>
      <c r="M2364" s="79"/>
      <c r="N2364" s="59" t="str">
        <f t="shared" si="373"/>
        <v/>
      </c>
      <c r="O2364" s="190" t="str">
        <f t="shared" si="365"/>
        <v>Nợ HP</v>
      </c>
      <c r="P2364" s="62" t="str">
        <f t="shared" si="366"/>
        <v>Nợ HP</v>
      </c>
      <c r="Q2364" s="58">
        <f t="shared" si="370"/>
        <v>2362</v>
      </c>
      <c r="R2364" s="228" t="str">
        <f t="shared" si="367"/>
        <v>Nợ HP</v>
      </c>
    </row>
    <row r="2365" spans="1:18" ht="24.75" customHeight="1">
      <c r="A2365" s="54">
        <f t="shared" si="368"/>
        <v>2363</v>
      </c>
      <c r="B2365" s="16" t="str">
        <f t="shared" si="371"/>
        <v>2331</v>
      </c>
      <c r="C2365" s="54">
        <f t="shared" si="369"/>
        <v>2331</v>
      </c>
      <c r="D2365" s="11"/>
      <c r="E2365" s="12"/>
      <c r="F2365" s="13"/>
      <c r="G2365" s="14"/>
      <c r="H2365" s="70"/>
      <c r="I2365" s="71"/>
      <c r="J2365" s="72"/>
      <c r="K2365" s="73" t="str">
        <f t="shared" si="372"/>
        <v/>
      </c>
      <c r="L2365" s="74">
        <f t="shared" si="364"/>
        <v>0</v>
      </c>
      <c r="M2365" s="79"/>
      <c r="N2365" s="59" t="str">
        <f t="shared" si="373"/>
        <v/>
      </c>
      <c r="O2365" s="190" t="str">
        <f t="shared" si="365"/>
        <v>Nợ HP</v>
      </c>
      <c r="P2365" s="62" t="str">
        <f t="shared" si="366"/>
        <v>Nợ HP</v>
      </c>
      <c r="Q2365" s="58">
        <f t="shared" si="370"/>
        <v>2363</v>
      </c>
      <c r="R2365" s="228" t="str">
        <f t="shared" si="367"/>
        <v>Nợ HP</v>
      </c>
    </row>
    <row r="2366" spans="1:18" ht="24.75" customHeight="1">
      <c r="A2366" s="54">
        <f t="shared" si="368"/>
        <v>2364</v>
      </c>
      <c r="B2366" s="16" t="str">
        <f t="shared" si="371"/>
        <v>2332</v>
      </c>
      <c r="C2366" s="54">
        <f t="shared" si="369"/>
        <v>2332</v>
      </c>
      <c r="D2366" s="11"/>
      <c r="E2366" s="12"/>
      <c r="F2366" s="13"/>
      <c r="G2366" s="14"/>
      <c r="H2366" s="70"/>
      <c r="I2366" s="71"/>
      <c r="J2366" s="72"/>
      <c r="K2366" s="73" t="str">
        <f t="shared" si="372"/>
        <v/>
      </c>
      <c r="L2366" s="74">
        <f t="shared" si="364"/>
        <v>0</v>
      </c>
      <c r="M2366" s="79"/>
      <c r="N2366" s="59" t="str">
        <f t="shared" si="373"/>
        <v/>
      </c>
      <c r="O2366" s="190" t="str">
        <f t="shared" si="365"/>
        <v>Nợ HP</v>
      </c>
      <c r="P2366" s="62" t="str">
        <f t="shared" si="366"/>
        <v>Nợ HP</v>
      </c>
      <c r="Q2366" s="58">
        <f t="shared" si="370"/>
        <v>2364</v>
      </c>
      <c r="R2366" s="228" t="str">
        <f t="shared" si="367"/>
        <v>Nợ HP</v>
      </c>
    </row>
    <row r="2367" spans="1:18" ht="24.75" customHeight="1">
      <c r="A2367" s="54">
        <f t="shared" si="368"/>
        <v>2365</v>
      </c>
      <c r="B2367" s="16" t="str">
        <f t="shared" si="371"/>
        <v>2333</v>
      </c>
      <c r="C2367" s="54">
        <f t="shared" si="369"/>
        <v>2333</v>
      </c>
      <c r="D2367" s="11"/>
      <c r="E2367" s="12"/>
      <c r="F2367" s="13"/>
      <c r="G2367" s="14"/>
      <c r="H2367" s="70"/>
      <c r="I2367" s="71"/>
      <c r="J2367" s="72"/>
      <c r="K2367" s="73" t="str">
        <f t="shared" si="372"/>
        <v/>
      </c>
      <c r="L2367" s="74">
        <f t="shared" si="364"/>
        <v>0</v>
      </c>
      <c r="M2367" s="79"/>
      <c r="N2367" s="59" t="str">
        <f t="shared" si="373"/>
        <v/>
      </c>
      <c r="O2367" s="190" t="str">
        <f t="shared" si="365"/>
        <v>Nợ HP</v>
      </c>
      <c r="P2367" s="62" t="str">
        <f t="shared" si="366"/>
        <v>Nợ HP</v>
      </c>
      <c r="Q2367" s="58">
        <f t="shared" si="370"/>
        <v>2365</v>
      </c>
      <c r="R2367" s="228" t="str">
        <f t="shared" si="367"/>
        <v>Nợ HP</v>
      </c>
    </row>
    <row r="2368" spans="1:18" ht="24.75" customHeight="1">
      <c r="A2368" s="54">
        <f t="shared" si="368"/>
        <v>2366</v>
      </c>
      <c r="B2368" s="16" t="str">
        <f t="shared" si="371"/>
        <v>2334</v>
      </c>
      <c r="C2368" s="54">
        <f t="shared" si="369"/>
        <v>2334</v>
      </c>
      <c r="D2368" s="11"/>
      <c r="E2368" s="12"/>
      <c r="F2368" s="13"/>
      <c r="G2368" s="14"/>
      <c r="H2368" s="70"/>
      <c r="I2368" s="71"/>
      <c r="J2368" s="72"/>
      <c r="K2368" s="73" t="str">
        <f t="shared" si="372"/>
        <v/>
      </c>
      <c r="L2368" s="74">
        <f t="shared" si="364"/>
        <v>0</v>
      </c>
      <c r="M2368" s="79"/>
      <c r="N2368" s="59" t="str">
        <f t="shared" si="373"/>
        <v/>
      </c>
      <c r="O2368" s="190" t="str">
        <f t="shared" si="365"/>
        <v>Nợ HP</v>
      </c>
      <c r="P2368" s="62" t="str">
        <f t="shared" si="366"/>
        <v>Nợ HP</v>
      </c>
      <c r="Q2368" s="58">
        <f t="shared" si="370"/>
        <v>2366</v>
      </c>
      <c r="R2368" s="228" t="str">
        <f t="shared" si="367"/>
        <v>Nợ HP</v>
      </c>
    </row>
    <row r="2369" spans="1:18" ht="24.75" customHeight="1">
      <c r="A2369" s="54">
        <f t="shared" si="368"/>
        <v>2367</v>
      </c>
      <c r="B2369" s="16" t="str">
        <f t="shared" si="371"/>
        <v>2335</v>
      </c>
      <c r="C2369" s="54">
        <f t="shared" si="369"/>
        <v>2335</v>
      </c>
      <c r="D2369" s="11"/>
      <c r="E2369" s="12"/>
      <c r="F2369" s="13"/>
      <c r="G2369" s="14"/>
      <c r="H2369" s="70"/>
      <c r="I2369" s="71"/>
      <c r="J2369" s="72"/>
      <c r="K2369" s="73" t="str">
        <f t="shared" si="372"/>
        <v/>
      </c>
      <c r="L2369" s="74">
        <f t="shared" si="364"/>
        <v>0</v>
      </c>
      <c r="M2369" s="79"/>
      <c r="N2369" s="59" t="str">
        <f t="shared" si="373"/>
        <v/>
      </c>
      <c r="O2369" s="190" t="str">
        <f t="shared" si="365"/>
        <v>Nợ HP</v>
      </c>
      <c r="P2369" s="62" t="str">
        <f t="shared" si="366"/>
        <v>Nợ HP</v>
      </c>
      <c r="Q2369" s="58">
        <f t="shared" si="370"/>
        <v>2367</v>
      </c>
      <c r="R2369" s="228" t="str">
        <f t="shared" si="367"/>
        <v>Nợ HP</v>
      </c>
    </row>
    <row r="2370" spans="1:18" ht="24.75" customHeight="1">
      <c r="A2370" s="54">
        <f t="shared" si="368"/>
        <v>2368</v>
      </c>
      <c r="B2370" s="16" t="str">
        <f t="shared" si="371"/>
        <v>2336</v>
      </c>
      <c r="C2370" s="54">
        <f t="shared" si="369"/>
        <v>2336</v>
      </c>
      <c r="D2370" s="11"/>
      <c r="E2370" s="12"/>
      <c r="F2370" s="13"/>
      <c r="G2370" s="14"/>
      <c r="H2370" s="70"/>
      <c r="I2370" s="71"/>
      <c r="J2370" s="72"/>
      <c r="K2370" s="73" t="str">
        <f t="shared" si="372"/>
        <v/>
      </c>
      <c r="L2370" s="74">
        <f t="shared" si="364"/>
        <v>0</v>
      </c>
      <c r="M2370" s="79"/>
      <c r="N2370" s="59" t="str">
        <f t="shared" si="373"/>
        <v/>
      </c>
      <c r="O2370" s="190" t="str">
        <f t="shared" si="365"/>
        <v>Nợ HP</v>
      </c>
      <c r="P2370" s="62" t="str">
        <f t="shared" si="366"/>
        <v>Nợ HP</v>
      </c>
      <c r="Q2370" s="58">
        <f t="shared" si="370"/>
        <v>2368</v>
      </c>
      <c r="R2370" s="228" t="str">
        <f t="shared" si="367"/>
        <v>Nợ HP</v>
      </c>
    </row>
    <row r="2371" spans="1:18" ht="24.75" customHeight="1">
      <c r="A2371" s="54">
        <f t="shared" si="368"/>
        <v>2369</v>
      </c>
      <c r="B2371" s="16" t="str">
        <f t="shared" si="371"/>
        <v>2337</v>
      </c>
      <c r="C2371" s="54">
        <f t="shared" si="369"/>
        <v>2337</v>
      </c>
      <c r="D2371" s="11"/>
      <c r="E2371" s="12"/>
      <c r="F2371" s="13"/>
      <c r="G2371" s="14"/>
      <c r="H2371" s="70"/>
      <c r="I2371" s="71"/>
      <c r="J2371" s="72"/>
      <c r="K2371" s="73" t="str">
        <f t="shared" si="372"/>
        <v/>
      </c>
      <c r="L2371" s="74">
        <f t="shared" ref="L2371:L2434" si="374">COUNTIF($D$3:$D$1049,D2371)</f>
        <v>0</v>
      </c>
      <c r="M2371" s="79"/>
      <c r="N2371" s="59" t="str">
        <f t="shared" si="373"/>
        <v/>
      </c>
      <c r="O2371" s="190" t="str">
        <f t="shared" si="365"/>
        <v>Nợ HP</v>
      </c>
      <c r="P2371" s="62" t="str">
        <f t="shared" si="366"/>
        <v>Nợ HP</v>
      </c>
      <c r="Q2371" s="58">
        <f t="shared" si="370"/>
        <v>2369</v>
      </c>
      <c r="R2371" s="228" t="str">
        <f t="shared" si="367"/>
        <v>Nợ HP</v>
      </c>
    </row>
    <row r="2372" spans="1:18" ht="24.75" customHeight="1">
      <c r="A2372" s="54">
        <f t="shared" si="368"/>
        <v>2370</v>
      </c>
      <c r="B2372" s="16" t="str">
        <f t="shared" si="371"/>
        <v>2338</v>
      </c>
      <c r="C2372" s="54">
        <f t="shared" si="369"/>
        <v>2338</v>
      </c>
      <c r="D2372" s="11"/>
      <c r="E2372" s="12"/>
      <c r="F2372" s="13"/>
      <c r="G2372" s="14"/>
      <c r="H2372" s="70"/>
      <c r="I2372" s="71"/>
      <c r="J2372" s="72"/>
      <c r="K2372" s="73" t="str">
        <f t="shared" si="372"/>
        <v/>
      </c>
      <c r="L2372" s="74">
        <f t="shared" si="374"/>
        <v>0</v>
      </c>
      <c r="M2372" s="79"/>
      <c r="N2372" s="59" t="str">
        <f t="shared" si="373"/>
        <v/>
      </c>
      <c r="O2372" s="190" t="str">
        <f t="shared" ref="O2372:O2435" si="375">R2372</f>
        <v>Nợ HP</v>
      </c>
      <c r="P2372" s="62" t="str">
        <f t="shared" ref="P2372:P2435" si="376">IF(M2372&lt;&gt;0,M2372,O2372)</f>
        <v>Nợ HP</v>
      </c>
      <c r="Q2372" s="58">
        <f t="shared" si="370"/>
        <v>2370</v>
      </c>
      <c r="R2372" s="228" t="str">
        <f t="shared" ref="R2372:R2435" si="377">IF(OR(ISNA(S2372),S2372=""),"Nợ HP","")</f>
        <v>Nợ HP</v>
      </c>
    </row>
    <row r="2373" spans="1:18" ht="24.75" customHeight="1">
      <c r="A2373" s="54">
        <f t="shared" ref="A2373:A2436" si="378">A2372+1</f>
        <v>2371</v>
      </c>
      <c r="B2373" s="16" t="str">
        <f t="shared" si="371"/>
        <v>2339</v>
      </c>
      <c r="C2373" s="54">
        <f t="shared" ref="C2373:C2436" si="379">IF(H2373&lt;&gt;H2372,1,C2372+1)</f>
        <v>2339</v>
      </c>
      <c r="D2373" s="11"/>
      <c r="E2373" s="12"/>
      <c r="F2373" s="13"/>
      <c r="G2373" s="14"/>
      <c r="H2373" s="70"/>
      <c r="I2373" s="71"/>
      <c r="J2373" s="72"/>
      <c r="K2373" s="73" t="str">
        <f t="shared" si="372"/>
        <v/>
      </c>
      <c r="L2373" s="74">
        <f t="shared" si="374"/>
        <v>0</v>
      </c>
      <c r="M2373" s="79"/>
      <c r="N2373" s="59" t="str">
        <f t="shared" si="373"/>
        <v/>
      </c>
      <c r="O2373" s="190" t="str">
        <f t="shared" si="375"/>
        <v>Nợ HP</v>
      </c>
      <c r="P2373" s="62" t="str">
        <f t="shared" si="376"/>
        <v>Nợ HP</v>
      </c>
      <c r="Q2373" s="58">
        <f t="shared" ref="Q2373:Q2436" si="380">Q2372+1</f>
        <v>2371</v>
      </c>
      <c r="R2373" s="228" t="str">
        <f t="shared" si="377"/>
        <v>Nợ HP</v>
      </c>
    </row>
    <row r="2374" spans="1:18" ht="24.75" customHeight="1">
      <c r="A2374" s="54">
        <f t="shared" si="378"/>
        <v>2372</v>
      </c>
      <c r="B2374" s="16" t="str">
        <f t="shared" si="371"/>
        <v>2340</v>
      </c>
      <c r="C2374" s="54">
        <f t="shared" si="379"/>
        <v>2340</v>
      </c>
      <c r="D2374" s="11"/>
      <c r="E2374" s="12"/>
      <c r="F2374" s="13"/>
      <c r="G2374" s="14"/>
      <c r="H2374" s="70"/>
      <c r="I2374" s="71"/>
      <c r="J2374" s="72"/>
      <c r="K2374" s="73" t="str">
        <f t="shared" si="372"/>
        <v/>
      </c>
      <c r="L2374" s="74">
        <f t="shared" si="374"/>
        <v>0</v>
      </c>
      <c r="M2374" s="79"/>
      <c r="N2374" s="59" t="str">
        <f t="shared" si="373"/>
        <v/>
      </c>
      <c r="O2374" s="190" t="str">
        <f t="shared" si="375"/>
        <v>Nợ HP</v>
      </c>
      <c r="P2374" s="62" t="str">
        <f t="shared" si="376"/>
        <v>Nợ HP</v>
      </c>
      <c r="Q2374" s="58">
        <f t="shared" si="380"/>
        <v>2372</v>
      </c>
      <c r="R2374" s="228" t="str">
        <f t="shared" si="377"/>
        <v>Nợ HP</v>
      </c>
    </row>
    <row r="2375" spans="1:18" ht="24.75" customHeight="1">
      <c r="A2375" s="54">
        <f t="shared" si="378"/>
        <v>2373</v>
      </c>
      <c r="B2375" s="16" t="str">
        <f t="shared" si="371"/>
        <v>2341</v>
      </c>
      <c r="C2375" s="54">
        <f t="shared" si="379"/>
        <v>2341</v>
      </c>
      <c r="D2375" s="11"/>
      <c r="E2375" s="12"/>
      <c r="F2375" s="13"/>
      <c r="G2375" s="14"/>
      <c r="H2375" s="70"/>
      <c r="I2375" s="71"/>
      <c r="J2375" s="72"/>
      <c r="K2375" s="73" t="str">
        <f t="shared" si="372"/>
        <v/>
      </c>
      <c r="L2375" s="74">
        <f t="shared" si="374"/>
        <v>0</v>
      </c>
      <c r="M2375" s="79"/>
      <c r="N2375" s="59" t="str">
        <f t="shared" si="373"/>
        <v/>
      </c>
      <c r="O2375" s="190" t="str">
        <f t="shared" si="375"/>
        <v>Nợ HP</v>
      </c>
      <c r="P2375" s="62" t="str">
        <f t="shared" si="376"/>
        <v>Nợ HP</v>
      </c>
      <c r="Q2375" s="58">
        <f t="shared" si="380"/>
        <v>2373</v>
      </c>
      <c r="R2375" s="228" t="str">
        <f t="shared" si="377"/>
        <v>Nợ HP</v>
      </c>
    </row>
    <row r="2376" spans="1:18" ht="24.75" customHeight="1">
      <c r="A2376" s="54">
        <f t="shared" si="378"/>
        <v>2374</v>
      </c>
      <c r="B2376" s="16" t="str">
        <f t="shared" si="371"/>
        <v>2342</v>
      </c>
      <c r="C2376" s="54">
        <f t="shared" si="379"/>
        <v>2342</v>
      </c>
      <c r="D2376" s="11"/>
      <c r="E2376" s="12"/>
      <c r="F2376" s="13"/>
      <c r="G2376" s="14"/>
      <c r="H2376" s="70"/>
      <c r="I2376" s="71"/>
      <c r="J2376" s="72"/>
      <c r="K2376" s="73" t="str">
        <f t="shared" si="372"/>
        <v/>
      </c>
      <c r="L2376" s="74">
        <f t="shared" si="374"/>
        <v>0</v>
      </c>
      <c r="M2376" s="79"/>
      <c r="N2376" s="59" t="str">
        <f t="shared" si="373"/>
        <v/>
      </c>
      <c r="O2376" s="190" t="str">
        <f t="shared" si="375"/>
        <v>Nợ HP</v>
      </c>
      <c r="P2376" s="62" t="str">
        <f t="shared" si="376"/>
        <v>Nợ HP</v>
      </c>
      <c r="Q2376" s="58">
        <f t="shared" si="380"/>
        <v>2374</v>
      </c>
      <c r="R2376" s="228" t="str">
        <f t="shared" si="377"/>
        <v>Nợ HP</v>
      </c>
    </row>
    <row r="2377" spans="1:18" ht="24.75" customHeight="1">
      <c r="A2377" s="54">
        <f t="shared" si="378"/>
        <v>2375</v>
      </c>
      <c r="B2377" s="16" t="str">
        <f t="shared" si="371"/>
        <v>2343</v>
      </c>
      <c r="C2377" s="54">
        <f t="shared" si="379"/>
        <v>2343</v>
      </c>
      <c r="D2377" s="11"/>
      <c r="E2377" s="12"/>
      <c r="F2377" s="13"/>
      <c r="G2377" s="14"/>
      <c r="H2377" s="70"/>
      <c r="I2377" s="71"/>
      <c r="J2377" s="72"/>
      <c r="K2377" s="73" t="str">
        <f t="shared" si="372"/>
        <v/>
      </c>
      <c r="L2377" s="74">
        <f t="shared" si="374"/>
        <v>0</v>
      </c>
      <c r="M2377" s="79"/>
      <c r="N2377" s="59" t="str">
        <f t="shared" si="373"/>
        <v/>
      </c>
      <c r="O2377" s="190" t="str">
        <f t="shared" si="375"/>
        <v>Nợ HP</v>
      </c>
      <c r="P2377" s="62" t="str">
        <f t="shared" si="376"/>
        <v>Nợ HP</v>
      </c>
      <c r="Q2377" s="58">
        <f t="shared" si="380"/>
        <v>2375</v>
      </c>
      <c r="R2377" s="228" t="str">
        <f t="shared" si="377"/>
        <v>Nợ HP</v>
      </c>
    </row>
    <row r="2378" spans="1:18" ht="24.75" customHeight="1">
      <c r="A2378" s="54">
        <f t="shared" si="378"/>
        <v>2376</v>
      </c>
      <c r="B2378" s="16" t="str">
        <f t="shared" ref="B2378:B2441" si="381">J2378&amp;TEXT(C2378,"00")</f>
        <v>2344</v>
      </c>
      <c r="C2378" s="54">
        <f t="shared" si="379"/>
        <v>2344</v>
      </c>
      <c r="D2378" s="11"/>
      <c r="E2378" s="12"/>
      <c r="F2378" s="13"/>
      <c r="G2378" s="14"/>
      <c r="H2378" s="70"/>
      <c r="I2378" s="71"/>
      <c r="J2378" s="72"/>
      <c r="K2378" s="73" t="str">
        <f t="shared" si="372"/>
        <v/>
      </c>
      <c r="L2378" s="74">
        <f t="shared" si="374"/>
        <v>0</v>
      </c>
      <c r="M2378" s="79"/>
      <c r="N2378" s="59" t="str">
        <f t="shared" si="373"/>
        <v/>
      </c>
      <c r="O2378" s="190" t="str">
        <f t="shared" si="375"/>
        <v>Nợ HP</v>
      </c>
      <c r="P2378" s="62" t="str">
        <f t="shared" si="376"/>
        <v>Nợ HP</v>
      </c>
      <c r="Q2378" s="58">
        <f t="shared" si="380"/>
        <v>2376</v>
      </c>
      <c r="R2378" s="228" t="str">
        <f t="shared" si="377"/>
        <v>Nợ HP</v>
      </c>
    </row>
    <row r="2379" spans="1:18" ht="24.75" customHeight="1">
      <c r="A2379" s="54">
        <f t="shared" si="378"/>
        <v>2377</v>
      </c>
      <c r="B2379" s="16" t="str">
        <f t="shared" si="381"/>
        <v>2345</v>
      </c>
      <c r="C2379" s="54">
        <f t="shared" si="379"/>
        <v>2345</v>
      </c>
      <c r="D2379" s="11"/>
      <c r="E2379" s="12"/>
      <c r="F2379" s="13"/>
      <c r="G2379" s="14"/>
      <c r="H2379" s="70"/>
      <c r="I2379" s="71"/>
      <c r="J2379" s="72"/>
      <c r="K2379" s="73" t="str">
        <f t="shared" si="372"/>
        <v/>
      </c>
      <c r="L2379" s="74">
        <f t="shared" si="374"/>
        <v>0</v>
      </c>
      <c r="M2379" s="79"/>
      <c r="N2379" s="59" t="str">
        <f t="shared" si="373"/>
        <v/>
      </c>
      <c r="O2379" s="190" t="str">
        <f t="shared" si="375"/>
        <v>Nợ HP</v>
      </c>
      <c r="P2379" s="62" t="str">
        <f t="shared" si="376"/>
        <v>Nợ HP</v>
      </c>
      <c r="Q2379" s="58">
        <f t="shared" si="380"/>
        <v>2377</v>
      </c>
      <c r="R2379" s="228" t="str">
        <f t="shared" si="377"/>
        <v>Nợ HP</v>
      </c>
    </row>
    <row r="2380" spans="1:18" ht="24.75" customHeight="1">
      <c r="A2380" s="54">
        <f t="shared" si="378"/>
        <v>2378</v>
      </c>
      <c r="B2380" s="16" t="str">
        <f t="shared" si="381"/>
        <v>2346</v>
      </c>
      <c r="C2380" s="54">
        <f t="shared" si="379"/>
        <v>2346</v>
      </c>
      <c r="D2380" s="11"/>
      <c r="E2380" s="12"/>
      <c r="F2380" s="13"/>
      <c r="G2380" s="14"/>
      <c r="H2380" s="70"/>
      <c r="I2380" s="71"/>
      <c r="J2380" s="72"/>
      <c r="K2380" s="73" t="str">
        <f t="shared" si="372"/>
        <v/>
      </c>
      <c r="L2380" s="74">
        <f t="shared" si="374"/>
        <v>0</v>
      </c>
      <c r="M2380" s="79"/>
      <c r="N2380" s="59" t="str">
        <f t="shared" si="373"/>
        <v/>
      </c>
      <c r="O2380" s="190" t="str">
        <f t="shared" si="375"/>
        <v>Nợ HP</v>
      </c>
      <c r="P2380" s="62" t="str">
        <f t="shared" si="376"/>
        <v>Nợ HP</v>
      </c>
      <c r="Q2380" s="58">
        <f t="shared" si="380"/>
        <v>2378</v>
      </c>
      <c r="R2380" s="228" t="str">
        <f t="shared" si="377"/>
        <v>Nợ HP</v>
      </c>
    </row>
    <row r="2381" spans="1:18" ht="24.75" customHeight="1">
      <c r="A2381" s="54">
        <f t="shared" si="378"/>
        <v>2379</v>
      </c>
      <c r="B2381" s="16" t="str">
        <f t="shared" si="381"/>
        <v>2347</v>
      </c>
      <c r="C2381" s="54">
        <f t="shared" si="379"/>
        <v>2347</v>
      </c>
      <c r="D2381" s="11"/>
      <c r="E2381" s="12"/>
      <c r="F2381" s="13"/>
      <c r="G2381" s="14"/>
      <c r="H2381" s="70"/>
      <c r="I2381" s="71"/>
      <c r="J2381" s="72"/>
      <c r="K2381" s="73" t="str">
        <f t="shared" si="372"/>
        <v/>
      </c>
      <c r="L2381" s="74">
        <f t="shared" si="374"/>
        <v>0</v>
      </c>
      <c r="M2381" s="79"/>
      <c r="N2381" s="59" t="str">
        <f t="shared" si="373"/>
        <v/>
      </c>
      <c r="O2381" s="190" t="str">
        <f t="shared" si="375"/>
        <v>Nợ HP</v>
      </c>
      <c r="P2381" s="62" t="str">
        <f t="shared" si="376"/>
        <v>Nợ HP</v>
      </c>
      <c r="Q2381" s="58">
        <f t="shared" si="380"/>
        <v>2379</v>
      </c>
      <c r="R2381" s="228" t="str">
        <f t="shared" si="377"/>
        <v>Nợ HP</v>
      </c>
    </row>
    <row r="2382" spans="1:18" ht="24.75" customHeight="1">
      <c r="A2382" s="54">
        <f t="shared" si="378"/>
        <v>2380</v>
      </c>
      <c r="B2382" s="16" t="str">
        <f t="shared" si="381"/>
        <v>2348</v>
      </c>
      <c r="C2382" s="54">
        <f t="shared" si="379"/>
        <v>2348</v>
      </c>
      <c r="D2382" s="11"/>
      <c r="E2382" s="12"/>
      <c r="F2382" s="13"/>
      <c r="G2382" s="14"/>
      <c r="H2382" s="70"/>
      <c r="I2382" s="71"/>
      <c r="J2382" s="72"/>
      <c r="K2382" s="73" t="str">
        <f t="shared" si="372"/>
        <v/>
      </c>
      <c r="L2382" s="74">
        <f t="shared" si="374"/>
        <v>0</v>
      </c>
      <c r="M2382" s="79"/>
      <c r="N2382" s="59" t="str">
        <f t="shared" si="373"/>
        <v/>
      </c>
      <c r="O2382" s="190" t="str">
        <f t="shared" si="375"/>
        <v>Nợ HP</v>
      </c>
      <c r="P2382" s="62" t="str">
        <f t="shared" si="376"/>
        <v>Nợ HP</v>
      </c>
      <c r="Q2382" s="58">
        <f t="shared" si="380"/>
        <v>2380</v>
      </c>
      <c r="R2382" s="228" t="str">
        <f t="shared" si="377"/>
        <v>Nợ HP</v>
      </c>
    </row>
    <row r="2383" spans="1:18" ht="24.75" customHeight="1">
      <c r="A2383" s="54">
        <f t="shared" si="378"/>
        <v>2381</v>
      </c>
      <c r="B2383" s="16" t="str">
        <f t="shared" si="381"/>
        <v>2349</v>
      </c>
      <c r="C2383" s="54">
        <f t="shared" si="379"/>
        <v>2349</v>
      </c>
      <c r="D2383" s="11"/>
      <c r="E2383" s="12"/>
      <c r="F2383" s="13"/>
      <c r="G2383" s="14"/>
      <c r="H2383" s="70"/>
      <c r="I2383" s="71"/>
      <c r="J2383" s="72"/>
      <c r="K2383" s="73" t="str">
        <f t="shared" si="372"/>
        <v/>
      </c>
      <c r="L2383" s="74">
        <f t="shared" si="374"/>
        <v>0</v>
      </c>
      <c r="M2383" s="79"/>
      <c r="N2383" s="59" t="str">
        <f t="shared" si="373"/>
        <v/>
      </c>
      <c r="O2383" s="190" t="str">
        <f t="shared" si="375"/>
        <v>Nợ HP</v>
      </c>
      <c r="P2383" s="62" t="str">
        <f t="shared" si="376"/>
        <v>Nợ HP</v>
      </c>
      <c r="Q2383" s="58">
        <f t="shared" si="380"/>
        <v>2381</v>
      </c>
      <c r="R2383" s="228" t="str">
        <f t="shared" si="377"/>
        <v>Nợ HP</v>
      </c>
    </row>
    <row r="2384" spans="1:18" ht="24.75" customHeight="1">
      <c r="A2384" s="54">
        <f t="shared" si="378"/>
        <v>2382</v>
      </c>
      <c r="B2384" s="16" t="str">
        <f t="shared" si="381"/>
        <v>2350</v>
      </c>
      <c r="C2384" s="54">
        <f t="shared" si="379"/>
        <v>2350</v>
      </c>
      <c r="D2384" s="11"/>
      <c r="E2384" s="12"/>
      <c r="F2384" s="13"/>
      <c r="G2384" s="14"/>
      <c r="H2384" s="70"/>
      <c r="I2384" s="71"/>
      <c r="J2384" s="72"/>
      <c r="K2384" s="73" t="str">
        <f t="shared" si="372"/>
        <v/>
      </c>
      <c r="L2384" s="74">
        <f t="shared" si="374"/>
        <v>0</v>
      </c>
      <c r="M2384" s="79"/>
      <c r="N2384" s="59" t="str">
        <f t="shared" si="373"/>
        <v/>
      </c>
      <c r="O2384" s="190" t="str">
        <f t="shared" si="375"/>
        <v>Nợ HP</v>
      </c>
      <c r="P2384" s="62" t="str">
        <f t="shared" si="376"/>
        <v>Nợ HP</v>
      </c>
      <c r="Q2384" s="58">
        <f t="shared" si="380"/>
        <v>2382</v>
      </c>
      <c r="R2384" s="228" t="str">
        <f t="shared" si="377"/>
        <v>Nợ HP</v>
      </c>
    </row>
    <row r="2385" spans="1:18" ht="24.75" customHeight="1">
      <c r="A2385" s="54">
        <f t="shared" si="378"/>
        <v>2383</v>
      </c>
      <c r="B2385" s="16" t="str">
        <f t="shared" si="381"/>
        <v>2351</v>
      </c>
      <c r="C2385" s="54">
        <f t="shared" si="379"/>
        <v>2351</v>
      </c>
      <c r="D2385" s="11"/>
      <c r="E2385" s="12"/>
      <c r="F2385" s="13"/>
      <c r="G2385" s="14"/>
      <c r="H2385" s="70"/>
      <c r="I2385" s="71"/>
      <c r="J2385" s="72"/>
      <c r="K2385" s="73" t="str">
        <f t="shared" si="372"/>
        <v/>
      </c>
      <c r="L2385" s="74">
        <f t="shared" si="374"/>
        <v>0</v>
      </c>
      <c r="M2385" s="79"/>
      <c r="N2385" s="59" t="str">
        <f t="shared" si="373"/>
        <v/>
      </c>
      <c r="O2385" s="190" t="str">
        <f t="shared" si="375"/>
        <v>Nợ HP</v>
      </c>
      <c r="P2385" s="62" t="str">
        <f t="shared" si="376"/>
        <v>Nợ HP</v>
      </c>
      <c r="Q2385" s="58">
        <f t="shared" si="380"/>
        <v>2383</v>
      </c>
      <c r="R2385" s="228" t="str">
        <f t="shared" si="377"/>
        <v>Nợ HP</v>
      </c>
    </row>
    <row r="2386" spans="1:18" ht="24.75" customHeight="1">
      <c r="A2386" s="54">
        <f t="shared" si="378"/>
        <v>2384</v>
      </c>
      <c r="B2386" s="16" t="str">
        <f t="shared" si="381"/>
        <v>2352</v>
      </c>
      <c r="C2386" s="54">
        <f t="shared" si="379"/>
        <v>2352</v>
      </c>
      <c r="D2386" s="11"/>
      <c r="E2386" s="12"/>
      <c r="F2386" s="13"/>
      <c r="G2386" s="14"/>
      <c r="H2386" s="70"/>
      <c r="I2386" s="71"/>
      <c r="J2386" s="72"/>
      <c r="K2386" s="73" t="str">
        <f t="shared" si="372"/>
        <v/>
      </c>
      <c r="L2386" s="74">
        <f t="shared" si="374"/>
        <v>0</v>
      </c>
      <c r="M2386" s="79"/>
      <c r="N2386" s="59" t="str">
        <f t="shared" si="373"/>
        <v/>
      </c>
      <c r="O2386" s="190" t="str">
        <f t="shared" si="375"/>
        <v>Nợ HP</v>
      </c>
      <c r="P2386" s="62" t="str">
        <f t="shared" si="376"/>
        <v>Nợ HP</v>
      </c>
      <c r="Q2386" s="58">
        <f t="shared" si="380"/>
        <v>2384</v>
      </c>
      <c r="R2386" s="228" t="str">
        <f t="shared" si="377"/>
        <v>Nợ HP</v>
      </c>
    </row>
    <row r="2387" spans="1:18" ht="24.75" customHeight="1">
      <c r="A2387" s="54">
        <f t="shared" si="378"/>
        <v>2385</v>
      </c>
      <c r="B2387" s="16" t="str">
        <f t="shared" si="381"/>
        <v>2353</v>
      </c>
      <c r="C2387" s="54">
        <f t="shared" si="379"/>
        <v>2353</v>
      </c>
      <c r="D2387" s="11"/>
      <c r="E2387" s="12"/>
      <c r="F2387" s="13"/>
      <c r="G2387" s="14"/>
      <c r="H2387" s="70"/>
      <c r="I2387" s="71"/>
      <c r="J2387" s="72"/>
      <c r="K2387" s="73" t="str">
        <f t="shared" si="372"/>
        <v/>
      </c>
      <c r="L2387" s="74">
        <f t="shared" si="374"/>
        <v>0</v>
      </c>
      <c r="M2387" s="79"/>
      <c r="N2387" s="59" t="str">
        <f t="shared" si="373"/>
        <v/>
      </c>
      <c r="O2387" s="190" t="str">
        <f t="shared" si="375"/>
        <v>Nợ HP</v>
      </c>
      <c r="P2387" s="62" t="str">
        <f t="shared" si="376"/>
        <v>Nợ HP</v>
      </c>
      <c r="Q2387" s="58">
        <f t="shared" si="380"/>
        <v>2385</v>
      </c>
      <c r="R2387" s="228" t="str">
        <f t="shared" si="377"/>
        <v>Nợ HP</v>
      </c>
    </row>
    <row r="2388" spans="1:18" ht="24.75" customHeight="1">
      <c r="A2388" s="54">
        <f t="shared" si="378"/>
        <v>2386</v>
      </c>
      <c r="B2388" s="16" t="str">
        <f t="shared" si="381"/>
        <v>2354</v>
      </c>
      <c r="C2388" s="54">
        <f t="shared" si="379"/>
        <v>2354</v>
      </c>
      <c r="D2388" s="11"/>
      <c r="E2388" s="12"/>
      <c r="F2388" s="13"/>
      <c r="G2388" s="14"/>
      <c r="H2388" s="70"/>
      <c r="I2388" s="71"/>
      <c r="J2388" s="72"/>
      <c r="K2388" s="73" t="str">
        <f t="shared" si="372"/>
        <v/>
      </c>
      <c r="L2388" s="74">
        <f t="shared" si="374"/>
        <v>0</v>
      </c>
      <c r="M2388" s="79"/>
      <c r="N2388" s="59" t="str">
        <f t="shared" si="373"/>
        <v/>
      </c>
      <c r="O2388" s="190" t="str">
        <f t="shared" si="375"/>
        <v>Nợ HP</v>
      </c>
      <c r="P2388" s="62" t="str">
        <f t="shared" si="376"/>
        <v>Nợ HP</v>
      </c>
      <c r="Q2388" s="58">
        <f t="shared" si="380"/>
        <v>2386</v>
      </c>
      <c r="R2388" s="228" t="str">
        <f t="shared" si="377"/>
        <v>Nợ HP</v>
      </c>
    </row>
    <row r="2389" spans="1:18" ht="24.75" customHeight="1">
      <c r="A2389" s="54">
        <f t="shared" si="378"/>
        <v>2387</v>
      </c>
      <c r="B2389" s="16" t="str">
        <f t="shared" si="381"/>
        <v>2355</v>
      </c>
      <c r="C2389" s="54">
        <f t="shared" si="379"/>
        <v>2355</v>
      </c>
      <c r="D2389" s="11"/>
      <c r="E2389" s="12"/>
      <c r="F2389" s="13"/>
      <c r="G2389" s="14"/>
      <c r="H2389" s="70"/>
      <c r="I2389" s="71"/>
      <c r="J2389" s="72"/>
      <c r="K2389" s="73" t="str">
        <f t="shared" si="372"/>
        <v/>
      </c>
      <c r="L2389" s="74">
        <f t="shared" si="374"/>
        <v>0</v>
      </c>
      <c r="M2389" s="79"/>
      <c r="N2389" s="59" t="str">
        <f t="shared" si="373"/>
        <v/>
      </c>
      <c r="O2389" s="190" t="str">
        <f t="shared" si="375"/>
        <v>Nợ HP</v>
      </c>
      <c r="P2389" s="62" t="str">
        <f t="shared" si="376"/>
        <v>Nợ HP</v>
      </c>
      <c r="Q2389" s="58">
        <f t="shared" si="380"/>
        <v>2387</v>
      </c>
      <c r="R2389" s="228" t="str">
        <f t="shared" si="377"/>
        <v>Nợ HP</v>
      </c>
    </row>
    <row r="2390" spans="1:18" ht="24.75" customHeight="1">
      <c r="A2390" s="54">
        <f t="shared" si="378"/>
        <v>2388</v>
      </c>
      <c r="B2390" s="16" t="str">
        <f t="shared" si="381"/>
        <v>2356</v>
      </c>
      <c r="C2390" s="54">
        <f t="shared" si="379"/>
        <v>2356</v>
      </c>
      <c r="D2390" s="11"/>
      <c r="E2390" s="12"/>
      <c r="F2390" s="13"/>
      <c r="G2390" s="14"/>
      <c r="H2390" s="70"/>
      <c r="I2390" s="71"/>
      <c r="J2390" s="72"/>
      <c r="K2390" s="73" t="str">
        <f t="shared" si="372"/>
        <v/>
      </c>
      <c r="L2390" s="74">
        <f t="shared" si="374"/>
        <v>0</v>
      </c>
      <c r="M2390" s="79"/>
      <c r="N2390" s="59" t="str">
        <f t="shared" si="373"/>
        <v/>
      </c>
      <c r="O2390" s="190" t="str">
        <f t="shared" si="375"/>
        <v>Nợ HP</v>
      </c>
      <c r="P2390" s="62" t="str">
        <f t="shared" si="376"/>
        <v>Nợ HP</v>
      </c>
      <c r="Q2390" s="58">
        <f t="shared" si="380"/>
        <v>2388</v>
      </c>
      <c r="R2390" s="228" t="str">
        <f t="shared" si="377"/>
        <v>Nợ HP</v>
      </c>
    </row>
    <row r="2391" spans="1:18" ht="24.75" customHeight="1">
      <c r="A2391" s="54">
        <f t="shared" si="378"/>
        <v>2389</v>
      </c>
      <c r="B2391" s="16" t="str">
        <f t="shared" si="381"/>
        <v>2357</v>
      </c>
      <c r="C2391" s="54">
        <f t="shared" si="379"/>
        <v>2357</v>
      </c>
      <c r="D2391" s="11"/>
      <c r="E2391" s="12"/>
      <c r="F2391" s="13"/>
      <c r="G2391" s="14"/>
      <c r="H2391" s="70"/>
      <c r="I2391" s="71"/>
      <c r="J2391" s="72"/>
      <c r="K2391" s="73" t="str">
        <f t="shared" si="372"/>
        <v/>
      </c>
      <c r="L2391" s="74">
        <f t="shared" si="374"/>
        <v>0</v>
      </c>
      <c r="M2391" s="79"/>
      <c r="N2391" s="59" t="str">
        <f t="shared" si="373"/>
        <v/>
      </c>
      <c r="O2391" s="190" t="str">
        <f t="shared" si="375"/>
        <v>Nợ HP</v>
      </c>
      <c r="P2391" s="62" t="str">
        <f t="shared" si="376"/>
        <v>Nợ HP</v>
      </c>
      <c r="Q2391" s="58">
        <f t="shared" si="380"/>
        <v>2389</v>
      </c>
      <c r="R2391" s="228" t="str">
        <f t="shared" si="377"/>
        <v>Nợ HP</v>
      </c>
    </row>
    <row r="2392" spans="1:18" ht="24.75" customHeight="1">
      <c r="A2392" s="54">
        <f t="shared" si="378"/>
        <v>2390</v>
      </c>
      <c r="B2392" s="16" t="str">
        <f t="shared" si="381"/>
        <v>2358</v>
      </c>
      <c r="C2392" s="54">
        <f t="shared" si="379"/>
        <v>2358</v>
      </c>
      <c r="D2392" s="11"/>
      <c r="E2392" s="12"/>
      <c r="F2392" s="13"/>
      <c r="G2392" s="14"/>
      <c r="H2392" s="70"/>
      <c r="I2392" s="71"/>
      <c r="J2392" s="72"/>
      <c r="K2392" s="73" t="str">
        <f t="shared" si="372"/>
        <v/>
      </c>
      <c r="L2392" s="74">
        <f t="shared" si="374"/>
        <v>0</v>
      </c>
      <c r="M2392" s="79"/>
      <c r="N2392" s="59" t="str">
        <f t="shared" si="373"/>
        <v/>
      </c>
      <c r="O2392" s="190" t="str">
        <f t="shared" si="375"/>
        <v>Nợ HP</v>
      </c>
      <c r="P2392" s="62" t="str">
        <f t="shared" si="376"/>
        <v>Nợ HP</v>
      </c>
      <c r="Q2392" s="58">
        <f t="shared" si="380"/>
        <v>2390</v>
      </c>
      <c r="R2392" s="228" t="str">
        <f t="shared" si="377"/>
        <v>Nợ HP</v>
      </c>
    </row>
    <row r="2393" spans="1:18" ht="24.75" customHeight="1">
      <c r="A2393" s="54">
        <f t="shared" si="378"/>
        <v>2391</v>
      </c>
      <c r="B2393" s="16" t="str">
        <f t="shared" si="381"/>
        <v>2359</v>
      </c>
      <c r="C2393" s="54">
        <f t="shared" si="379"/>
        <v>2359</v>
      </c>
      <c r="D2393" s="11"/>
      <c r="E2393" s="12"/>
      <c r="F2393" s="13"/>
      <c r="G2393" s="14"/>
      <c r="H2393" s="70"/>
      <c r="I2393" s="71"/>
      <c r="J2393" s="72"/>
      <c r="K2393" s="73" t="str">
        <f t="shared" ref="K2393:K2456" si="382">I2393&amp;J2393</f>
        <v/>
      </c>
      <c r="L2393" s="74">
        <f t="shared" si="374"/>
        <v>0</v>
      </c>
      <c r="M2393" s="79"/>
      <c r="N2393" s="59" t="str">
        <f t="shared" ref="N2393:N2456" si="383">IF(M2393&lt;&gt;0,"Học Ghép","")</f>
        <v/>
      </c>
      <c r="O2393" s="190" t="str">
        <f t="shared" si="375"/>
        <v>Nợ HP</v>
      </c>
      <c r="P2393" s="62" t="str">
        <f t="shared" si="376"/>
        <v>Nợ HP</v>
      </c>
      <c r="Q2393" s="58">
        <f t="shared" si="380"/>
        <v>2391</v>
      </c>
      <c r="R2393" s="228" t="str">
        <f t="shared" si="377"/>
        <v>Nợ HP</v>
      </c>
    </row>
    <row r="2394" spans="1:18" ht="24.75" customHeight="1">
      <c r="A2394" s="54">
        <f t="shared" si="378"/>
        <v>2392</v>
      </c>
      <c r="B2394" s="16" t="str">
        <f t="shared" si="381"/>
        <v>2360</v>
      </c>
      <c r="C2394" s="54">
        <f t="shared" si="379"/>
        <v>2360</v>
      </c>
      <c r="D2394" s="11"/>
      <c r="E2394" s="12"/>
      <c r="F2394" s="13"/>
      <c r="G2394" s="14"/>
      <c r="H2394" s="70"/>
      <c r="I2394" s="71"/>
      <c r="J2394" s="72"/>
      <c r="K2394" s="73" t="str">
        <f t="shared" si="382"/>
        <v/>
      </c>
      <c r="L2394" s="74">
        <f t="shared" si="374"/>
        <v>0</v>
      </c>
      <c r="M2394" s="79"/>
      <c r="N2394" s="59" t="str">
        <f t="shared" si="383"/>
        <v/>
      </c>
      <c r="O2394" s="190" t="str">
        <f t="shared" si="375"/>
        <v>Nợ HP</v>
      </c>
      <c r="P2394" s="62" t="str">
        <f t="shared" si="376"/>
        <v>Nợ HP</v>
      </c>
      <c r="Q2394" s="58">
        <f t="shared" si="380"/>
        <v>2392</v>
      </c>
      <c r="R2394" s="228" t="str">
        <f t="shared" si="377"/>
        <v>Nợ HP</v>
      </c>
    </row>
    <row r="2395" spans="1:18" ht="24.75" customHeight="1">
      <c r="A2395" s="54">
        <f t="shared" si="378"/>
        <v>2393</v>
      </c>
      <c r="B2395" s="16" t="str">
        <f t="shared" si="381"/>
        <v>2361</v>
      </c>
      <c r="C2395" s="54">
        <f t="shared" si="379"/>
        <v>2361</v>
      </c>
      <c r="D2395" s="11"/>
      <c r="E2395" s="12"/>
      <c r="F2395" s="13"/>
      <c r="G2395" s="14"/>
      <c r="H2395" s="70"/>
      <c r="I2395" s="71"/>
      <c r="J2395" s="72"/>
      <c r="K2395" s="73" t="str">
        <f t="shared" si="382"/>
        <v/>
      </c>
      <c r="L2395" s="74">
        <f t="shared" si="374"/>
        <v>0</v>
      </c>
      <c r="M2395" s="79"/>
      <c r="N2395" s="59" t="str">
        <f t="shared" si="383"/>
        <v/>
      </c>
      <c r="O2395" s="190" t="str">
        <f t="shared" si="375"/>
        <v>Nợ HP</v>
      </c>
      <c r="P2395" s="62" t="str">
        <f t="shared" si="376"/>
        <v>Nợ HP</v>
      </c>
      <c r="Q2395" s="58">
        <f t="shared" si="380"/>
        <v>2393</v>
      </c>
      <c r="R2395" s="228" t="str">
        <f t="shared" si="377"/>
        <v>Nợ HP</v>
      </c>
    </row>
    <row r="2396" spans="1:18" ht="24.75" customHeight="1">
      <c r="A2396" s="54">
        <f t="shared" si="378"/>
        <v>2394</v>
      </c>
      <c r="B2396" s="16" t="str">
        <f t="shared" si="381"/>
        <v>2362</v>
      </c>
      <c r="C2396" s="54">
        <f t="shared" si="379"/>
        <v>2362</v>
      </c>
      <c r="D2396" s="11"/>
      <c r="E2396" s="12"/>
      <c r="F2396" s="13"/>
      <c r="G2396" s="14"/>
      <c r="H2396" s="70"/>
      <c r="I2396" s="71"/>
      <c r="J2396" s="72"/>
      <c r="K2396" s="73" t="str">
        <f t="shared" si="382"/>
        <v/>
      </c>
      <c r="L2396" s="74">
        <f t="shared" si="374"/>
        <v>0</v>
      </c>
      <c r="M2396" s="79"/>
      <c r="N2396" s="59" t="str">
        <f t="shared" si="383"/>
        <v/>
      </c>
      <c r="O2396" s="190" t="str">
        <f t="shared" si="375"/>
        <v>Nợ HP</v>
      </c>
      <c r="P2396" s="62" t="str">
        <f t="shared" si="376"/>
        <v>Nợ HP</v>
      </c>
      <c r="Q2396" s="58">
        <f t="shared" si="380"/>
        <v>2394</v>
      </c>
      <c r="R2396" s="228" t="str">
        <f t="shared" si="377"/>
        <v>Nợ HP</v>
      </c>
    </row>
    <row r="2397" spans="1:18" ht="24.75" customHeight="1">
      <c r="A2397" s="54">
        <f t="shared" si="378"/>
        <v>2395</v>
      </c>
      <c r="B2397" s="16" t="str">
        <f t="shared" si="381"/>
        <v>2363</v>
      </c>
      <c r="C2397" s="54">
        <f t="shared" si="379"/>
        <v>2363</v>
      </c>
      <c r="D2397" s="11"/>
      <c r="E2397" s="12"/>
      <c r="F2397" s="13"/>
      <c r="G2397" s="14"/>
      <c r="H2397" s="70"/>
      <c r="I2397" s="71"/>
      <c r="J2397" s="72"/>
      <c r="K2397" s="73" t="str">
        <f t="shared" si="382"/>
        <v/>
      </c>
      <c r="L2397" s="74">
        <f t="shared" si="374"/>
        <v>0</v>
      </c>
      <c r="M2397" s="79"/>
      <c r="N2397" s="59" t="str">
        <f t="shared" si="383"/>
        <v/>
      </c>
      <c r="O2397" s="190" t="str">
        <f t="shared" si="375"/>
        <v>Nợ HP</v>
      </c>
      <c r="P2397" s="62" t="str">
        <f t="shared" si="376"/>
        <v>Nợ HP</v>
      </c>
      <c r="Q2397" s="58">
        <f t="shared" si="380"/>
        <v>2395</v>
      </c>
      <c r="R2397" s="228" t="str">
        <f t="shared" si="377"/>
        <v>Nợ HP</v>
      </c>
    </row>
    <row r="2398" spans="1:18" ht="24.75" customHeight="1">
      <c r="A2398" s="54">
        <f t="shared" si="378"/>
        <v>2396</v>
      </c>
      <c r="B2398" s="16" t="str">
        <f t="shared" si="381"/>
        <v>2364</v>
      </c>
      <c r="C2398" s="54">
        <f t="shared" si="379"/>
        <v>2364</v>
      </c>
      <c r="D2398" s="11"/>
      <c r="E2398" s="12"/>
      <c r="F2398" s="13"/>
      <c r="G2398" s="14"/>
      <c r="H2398" s="70"/>
      <c r="I2398" s="71"/>
      <c r="J2398" s="72"/>
      <c r="K2398" s="73" t="str">
        <f t="shared" si="382"/>
        <v/>
      </c>
      <c r="L2398" s="74">
        <f t="shared" si="374"/>
        <v>0</v>
      </c>
      <c r="M2398" s="79"/>
      <c r="N2398" s="59" t="str">
        <f t="shared" si="383"/>
        <v/>
      </c>
      <c r="O2398" s="190" t="str">
        <f t="shared" si="375"/>
        <v>Nợ HP</v>
      </c>
      <c r="P2398" s="62" t="str">
        <f t="shared" si="376"/>
        <v>Nợ HP</v>
      </c>
      <c r="Q2398" s="58">
        <f t="shared" si="380"/>
        <v>2396</v>
      </c>
      <c r="R2398" s="228" t="str">
        <f t="shared" si="377"/>
        <v>Nợ HP</v>
      </c>
    </row>
    <row r="2399" spans="1:18" ht="24.75" customHeight="1">
      <c r="A2399" s="54">
        <f t="shared" si="378"/>
        <v>2397</v>
      </c>
      <c r="B2399" s="16" t="str">
        <f t="shared" si="381"/>
        <v>2365</v>
      </c>
      <c r="C2399" s="54">
        <f t="shared" si="379"/>
        <v>2365</v>
      </c>
      <c r="D2399" s="11"/>
      <c r="E2399" s="12"/>
      <c r="F2399" s="13"/>
      <c r="G2399" s="14"/>
      <c r="H2399" s="70"/>
      <c r="I2399" s="71"/>
      <c r="J2399" s="72"/>
      <c r="K2399" s="73" t="str">
        <f t="shared" si="382"/>
        <v/>
      </c>
      <c r="L2399" s="74">
        <f t="shared" si="374"/>
        <v>0</v>
      </c>
      <c r="M2399" s="79"/>
      <c r="N2399" s="59" t="str">
        <f t="shared" si="383"/>
        <v/>
      </c>
      <c r="O2399" s="190" t="str">
        <f t="shared" si="375"/>
        <v>Nợ HP</v>
      </c>
      <c r="P2399" s="62" t="str">
        <f t="shared" si="376"/>
        <v>Nợ HP</v>
      </c>
      <c r="Q2399" s="58">
        <f t="shared" si="380"/>
        <v>2397</v>
      </c>
      <c r="R2399" s="228" t="str">
        <f t="shared" si="377"/>
        <v>Nợ HP</v>
      </c>
    </row>
    <row r="2400" spans="1:18" ht="24.75" customHeight="1">
      <c r="A2400" s="54">
        <f t="shared" si="378"/>
        <v>2398</v>
      </c>
      <c r="B2400" s="16" t="str">
        <f t="shared" si="381"/>
        <v>2366</v>
      </c>
      <c r="C2400" s="54">
        <f t="shared" si="379"/>
        <v>2366</v>
      </c>
      <c r="D2400" s="11"/>
      <c r="E2400" s="12"/>
      <c r="F2400" s="13"/>
      <c r="G2400" s="14"/>
      <c r="H2400" s="70"/>
      <c r="I2400" s="71"/>
      <c r="J2400" s="72"/>
      <c r="K2400" s="73" t="str">
        <f t="shared" si="382"/>
        <v/>
      </c>
      <c r="L2400" s="74">
        <f t="shared" si="374"/>
        <v>0</v>
      </c>
      <c r="M2400" s="79"/>
      <c r="N2400" s="59" t="str">
        <f t="shared" si="383"/>
        <v/>
      </c>
      <c r="O2400" s="190" t="str">
        <f t="shared" si="375"/>
        <v>Nợ HP</v>
      </c>
      <c r="P2400" s="62" t="str">
        <f t="shared" si="376"/>
        <v>Nợ HP</v>
      </c>
      <c r="Q2400" s="58">
        <f t="shared" si="380"/>
        <v>2398</v>
      </c>
      <c r="R2400" s="228" t="str">
        <f t="shared" si="377"/>
        <v>Nợ HP</v>
      </c>
    </row>
    <row r="2401" spans="1:18" ht="24.75" customHeight="1">
      <c r="A2401" s="54">
        <f t="shared" si="378"/>
        <v>2399</v>
      </c>
      <c r="B2401" s="16" t="str">
        <f t="shared" si="381"/>
        <v>2367</v>
      </c>
      <c r="C2401" s="54">
        <f t="shared" si="379"/>
        <v>2367</v>
      </c>
      <c r="D2401" s="11"/>
      <c r="E2401" s="12"/>
      <c r="F2401" s="13"/>
      <c r="G2401" s="14"/>
      <c r="H2401" s="70"/>
      <c r="I2401" s="71"/>
      <c r="J2401" s="72"/>
      <c r="K2401" s="73" t="str">
        <f t="shared" si="382"/>
        <v/>
      </c>
      <c r="L2401" s="74">
        <f t="shared" si="374"/>
        <v>0</v>
      </c>
      <c r="M2401" s="79"/>
      <c r="N2401" s="59" t="str">
        <f t="shared" si="383"/>
        <v/>
      </c>
      <c r="O2401" s="190" t="str">
        <f t="shared" si="375"/>
        <v>Nợ HP</v>
      </c>
      <c r="P2401" s="62" t="str">
        <f t="shared" si="376"/>
        <v>Nợ HP</v>
      </c>
      <c r="Q2401" s="58">
        <f t="shared" si="380"/>
        <v>2399</v>
      </c>
      <c r="R2401" s="228" t="str">
        <f t="shared" si="377"/>
        <v>Nợ HP</v>
      </c>
    </row>
    <row r="2402" spans="1:18" ht="24.75" customHeight="1">
      <c r="A2402" s="54">
        <f t="shared" si="378"/>
        <v>2400</v>
      </c>
      <c r="B2402" s="16" t="str">
        <f t="shared" si="381"/>
        <v>2368</v>
      </c>
      <c r="C2402" s="54">
        <f t="shared" si="379"/>
        <v>2368</v>
      </c>
      <c r="D2402" s="11"/>
      <c r="E2402" s="12"/>
      <c r="F2402" s="13"/>
      <c r="G2402" s="14"/>
      <c r="H2402" s="70"/>
      <c r="I2402" s="71"/>
      <c r="J2402" s="72"/>
      <c r="K2402" s="73" t="str">
        <f t="shared" si="382"/>
        <v/>
      </c>
      <c r="L2402" s="74">
        <f t="shared" si="374"/>
        <v>0</v>
      </c>
      <c r="M2402" s="79"/>
      <c r="N2402" s="59" t="str">
        <f t="shared" si="383"/>
        <v/>
      </c>
      <c r="O2402" s="190" t="str">
        <f t="shared" si="375"/>
        <v>Nợ HP</v>
      </c>
      <c r="P2402" s="62" t="str">
        <f t="shared" si="376"/>
        <v>Nợ HP</v>
      </c>
      <c r="Q2402" s="58">
        <f t="shared" si="380"/>
        <v>2400</v>
      </c>
      <c r="R2402" s="228" t="str">
        <f t="shared" si="377"/>
        <v>Nợ HP</v>
      </c>
    </row>
    <row r="2403" spans="1:18" ht="24.75" customHeight="1">
      <c r="A2403" s="54">
        <f t="shared" si="378"/>
        <v>2401</v>
      </c>
      <c r="B2403" s="16" t="str">
        <f t="shared" si="381"/>
        <v>2369</v>
      </c>
      <c r="C2403" s="54">
        <f t="shared" si="379"/>
        <v>2369</v>
      </c>
      <c r="D2403" s="11"/>
      <c r="E2403" s="12"/>
      <c r="F2403" s="13"/>
      <c r="G2403" s="14"/>
      <c r="H2403" s="70"/>
      <c r="I2403" s="71"/>
      <c r="J2403" s="72"/>
      <c r="K2403" s="73" t="str">
        <f t="shared" si="382"/>
        <v/>
      </c>
      <c r="L2403" s="74">
        <f t="shared" si="374"/>
        <v>0</v>
      </c>
      <c r="M2403" s="79"/>
      <c r="N2403" s="59" t="str">
        <f t="shared" si="383"/>
        <v/>
      </c>
      <c r="O2403" s="190" t="str">
        <f t="shared" si="375"/>
        <v>Nợ HP</v>
      </c>
      <c r="P2403" s="62" t="str">
        <f t="shared" si="376"/>
        <v>Nợ HP</v>
      </c>
      <c r="Q2403" s="58">
        <f t="shared" si="380"/>
        <v>2401</v>
      </c>
      <c r="R2403" s="228" t="str">
        <f t="shared" si="377"/>
        <v>Nợ HP</v>
      </c>
    </row>
    <row r="2404" spans="1:18" ht="24.75" customHeight="1">
      <c r="A2404" s="54">
        <f t="shared" si="378"/>
        <v>2402</v>
      </c>
      <c r="B2404" s="16" t="str">
        <f t="shared" si="381"/>
        <v>2370</v>
      </c>
      <c r="C2404" s="54">
        <f t="shared" si="379"/>
        <v>2370</v>
      </c>
      <c r="D2404" s="11"/>
      <c r="E2404" s="12"/>
      <c r="F2404" s="13"/>
      <c r="G2404" s="14"/>
      <c r="H2404" s="70"/>
      <c r="I2404" s="71"/>
      <c r="J2404" s="72"/>
      <c r="K2404" s="73" t="str">
        <f t="shared" si="382"/>
        <v/>
      </c>
      <c r="L2404" s="74">
        <f t="shared" si="374"/>
        <v>0</v>
      </c>
      <c r="M2404" s="79"/>
      <c r="N2404" s="59" t="str">
        <f t="shared" si="383"/>
        <v/>
      </c>
      <c r="O2404" s="190" t="str">
        <f t="shared" si="375"/>
        <v>Nợ HP</v>
      </c>
      <c r="P2404" s="62" t="str">
        <f t="shared" si="376"/>
        <v>Nợ HP</v>
      </c>
      <c r="Q2404" s="58">
        <f t="shared" si="380"/>
        <v>2402</v>
      </c>
      <c r="R2404" s="228" t="str">
        <f t="shared" si="377"/>
        <v>Nợ HP</v>
      </c>
    </row>
    <row r="2405" spans="1:18" ht="24.75" customHeight="1">
      <c r="A2405" s="54">
        <f t="shared" si="378"/>
        <v>2403</v>
      </c>
      <c r="B2405" s="16" t="str">
        <f t="shared" si="381"/>
        <v>2371</v>
      </c>
      <c r="C2405" s="54">
        <f t="shared" si="379"/>
        <v>2371</v>
      </c>
      <c r="D2405" s="11"/>
      <c r="E2405" s="12"/>
      <c r="F2405" s="13"/>
      <c r="G2405" s="14"/>
      <c r="H2405" s="70"/>
      <c r="I2405" s="71"/>
      <c r="J2405" s="72"/>
      <c r="K2405" s="73" t="str">
        <f t="shared" si="382"/>
        <v/>
      </c>
      <c r="L2405" s="74">
        <f t="shared" si="374"/>
        <v>0</v>
      </c>
      <c r="M2405" s="79"/>
      <c r="N2405" s="59" t="str">
        <f t="shared" si="383"/>
        <v/>
      </c>
      <c r="O2405" s="190" t="str">
        <f t="shared" si="375"/>
        <v>Nợ HP</v>
      </c>
      <c r="P2405" s="62" t="str">
        <f t="shared" si="376"/>
        <v>Nợ HP</v>
      </c>
      <c r="Q2405" s="58">
        <f t="shared" si="380"/>
        <v>2403</v>
      </c>
      <c r="R2405" s="228" t="str">
        <f t="shared" si="377"/>
        <v>Nợ HP</v>
      </c>
    </row>
    <row r="2406" spans="1:18" ht="24.75" customHeight="1">
      <c r="A2406" s="54">
        <f t="shared" si="378"/>
        <v>2404</v>
      </c>
      <c r="B2406" s="16" t="str">
        <f t="shared" si="381"/>
        <v>2372</v>
      </c>
      <c r="C2406" s="54">
        <f t="shared" si="379"/>
        <v>2372</v>
      </c>
      <c r="D2406" s="11"/>
      <c r="E2406" s="12"/>
      <c r="F2406" s="13"/>
      <c r="G2406" s="14"/>
      <c r="H2406" s="70"/>
      <c r="I2406" s="71"/>
      <c r="J2406" s="72"/>
      <c r="K2406" s="73" t="str">
        <f t="shared" si="382"/>
        <v/>
      </c>
      <c r="L2406" s="74">
        <f t="shared" si="374"/>
        <v>0</v>
      </c>
      <c r="M2406" s="79"/>
      <c r="N2406" s="59" t="str">
        <f t="shared" si="383"/>
        <v/>
      </c>
      <c r="O2406" s="190" t="str">
        <f t="shared" si="375"/>
        <v>Nợ HP</v>
      </c>
      <c r="P2406" s="62" t="str">
        <f t="shared" si="376"/>
        <v>Nợ HP</v>
      </c>
      <c r="Q2406" s="58">
        <f t="shared" si="380"/>
        <v>2404</v>
      </c>
      <c r="R2406" s="228" t="str">
        <f t="shared" si="377"/>
        <v>Nợ HP</v>
      </c>
    </row>
    <row r="2407" spans="1:18" ht="24.75" customHeight="1">
      <c r="A2407" s="54">
        <f t="shared" si="378"/>
        <v>2405</v>
      </c>
      <c r="B2407" s="16" t="str">
        <f t="shared" si="381"/>
        <v>2373</v>
      </c>
      <c r="C2407" s="54">
        <f t="shared" si="379"/>
        <v>2373</v>
      </c>
      <c r="D2407" s="11"/>
      <c r="E2407" s="12"/>
      <c r="F2407" s="13"/>
      <c r="G2407" s="14"/>
      <c r="H2407" s="70"/>
      <c r="I2407" s="71"/>
      <c r="J2407" s="72"/>
      <c r="K2407" s="73" t="str">
        <f t="shared" si="382"/>
        <v/>
      </c>
      <c r="L2407" s="74">
        <f t="shared" si="374"/>
        <v>0</v>
      </c>
      <c r="M2407" s="79"/>
      <c r="N2407" s="59" t="str">
        <f t="shared" si="383"/>
        <v/>
      </c>
      <c r="O2407" s="190" t="str">
        <f t="shared" si="375"/>
        <v>Nợ HP</v>
      </c>
      <c r="P2407" s="62" t="str">
        <f t="shared" si="376"/>
        <v>Nợ HP</v>
      </c>
      <c r="Q2407" s="58">
        <f t="shared" si="380"/>
        <v>2405</v>
      </c>
      <c r="R2407" s="228" t="str">
        <f t="shared" si="377"/>
        <v>Nợ HP</v>
      </c>
    </row>
    <row r="2408" spans="1:18" ht="24.75" customHeight="1">
      <c r="A2408" s="54">
        <f t="shared" si="378"/>
        <v>2406</v>
      </c>
      <c r="B2408" s="16" t="str">
        <f t="shared" si="381"/>
        <v>2374</v>
      </c>
      <c r="C2408" s="54">
        <f t="shared" si="379"/>
        <v>2374</v>
      </c>
      <c r="D2408" s="11"/>
      <c r="E2408" s="12"/>
      <c r="F2408" s="13"/>
      <c r="G2408" s="14"/>
      <c r="H2408" s="70"/>
      <c r="I2408" s="71"/>
      <c r="J2408" s="72"/>
      <c r="K2408" s="73" t="str">
        <f t="shared" si="382"/>
        <v/>
      </c>
      <c r="L2408" s="74">
        <f t="shared" si="374"/>
        <v>0</v>
      </c>
      <c r="M2408" s="79"/>
      <c r="N2408" s="59" t="str">
        <f t="shared" si="383"/>
        <v/>
      </c>
      <c r="O2408" s="190" t="str">
        <f t="shared" si="375"/>
        <v>Nợ HP</v>
      </c>
      <c r="P2408" s="62" t="str">
        <f t="shared" si="376"/>
        <v>Nợ HP</v>
      </c>
      <c r="Q2408" s="58">
        <f t="shared" si="380"/>
        <v>2406</v>
      </c>
      <c r="R2408" s="228" t="str">
        <f t="shared" si="377"/>
        <v>Nợ HP</v>
      </c>
    </row>
    <row r="2409" spans="1:18" ht="24.75" customHeight="1">
      <c r="A2409" s="54">
        <f t="shared" si="378"/>
        <v>2407</v>
      </c>
      <c r="B2409" s="16" t="str">
        <f t="shared" si="381"/>
        <v>2375</v>
      </c>
      <c r="C2409" s="54">
        <f t="shared" si="379"/>
        <v>2375</v>
      </c>
      <c r="D2409" s="11"/>
      <c r="E2409" s="12"/>
      <c r="F2409" s="13"/>
      <c r="G2409" s="14"/>
      <c r="H2409" s="70"/>
      <c r="I2409" s="71"/>
      <c r="J2409" s="72"/>
      <c r="K2409" s="73" t="str">
        <f t="shared" si="382"/>
        <v/>
      </c>
      <c r="L2409" s="74">
        <f t="shared" si="374"/>
        <v>0</v>
      </c>
      <c r="M2409" s="79"/>
      <c r="N2409" s="59" t="str">
        <f t="shared" si="383"/>
        <v/>
      </c>
      <c r="O2409" s="190" t="str">
        <f t="shared" si="375"/>
        <v>Nợ HP</v>
      </c>
      <c r="P2409" s="62" t="str">
        <f t="shared" si="376"/>
        <v>Nợ HP</v>
      </c>
      <c r="Q2409" s="58">
        <f t="shared" si="380"/>
        <v>2407</v>
      </c>
      <c r="R2409" s="228" t="str">
        <f t="shared" si="377"/>
        <v>Nợ HP</v>
      </c>
    </row>
    <row r="2410" spans="1:18" ht="24.75" customHeight="1">
      <c r="A2410" s="54">
        <f t="shared" si="378"/>
        <v>2408</v>
      </c>
      <c r="B2410" s="16" t="str">
        <f t="shared" si="381"/>
        <v>2376</v>
      </c>
      <c r="C2410" s="54">
        <f t="shared" si="379"/>
        <v>2376</v>
      </c>
      <c r="D2410" s="11"/>
      <c r="E2410" s="12"/>
      <c r="F2410" s="13"/>
      <c r="G2410" s="14"/>
      <c r="H2410" s="70"/>
      <c r="I2410" s="71"/>
      <c r="J2410" s="72"/>
      <c r="K2410" s="73" t="str">
        <f t="shared" si="382"/>
        <v/>
      </c>
      <c r="L2410" s="74">
        <f t="shared" si="374"/>
        <v>0</v>
      </c>
      <c r="M2410" s="79"/>
      <c r="N2410" s="59" t="str">
        <f t="shared" si="383"/>
        <v/>
      </c>
      <c r="O2410" s="190" t="str">
        <f t="shared" si="375"/>
        <v>Nợ HP</v>
      </c>
      <c r="P2410" s="62" t="str">
        <f t="shared" si="376"/>
        <v>Nợ HP</v>
      </c>
      <c r="Q2410" s="58">
        <f t="shared" si="380"/>
        <v>2408</v>
      </c>
      <c r="R2410" s="228" t="str">
        <f t="shared" si="377"/>
        <v>Nợ HP</v>
      </c>
    </row>
    <row r="2411" spans="1:18" ht="24.75" customHeight="1">
      <c r="A2411" s="54">
        <f t="shared" si="378"/>
        <v>2409</v>
      </c>
      <c r="B2411" s="16" t="str">
        <f t="shared" si="381"/>
        <v>2377</v>
      </c>
      <c r="C2411" s="54">
        <f t="shared" si="379"/>
        <v>2377</v>
      </c>
      <c r="D2411" s="11"/>
      <c r="E2411" s="12"/>
      <c r="F2411" s="13"/>
      <c r="G2411" s="14"/>
      <c r="H2411" s="70"/>
      <c r="I2411" s="71"/>
      <c r="J2411" s="72"/>
      <c r="K2411" s="73" t="str">
        <f t="shared" si="382"/>
        <v/>
      </c>
      <c r="L2411" s="74">
        <f t="shared" si="374"/>
        <v>0</v>
      </c>
      <c r="M2411" s="79"/>
      <c r="N2411" s="59" t="str">
        <f t="shared" si="383"/>
        <v/>
      </c>
      <c r="O2411" s="190" t="str">
        <f t="shared" si="375"/>
        <v>Nợ HP</v>
      </c>
      <c r="P2411" s="62" t="str">
        <f t="shared" si="376"/>
        <v>Nợ HP</v>
      </c>
      <c r="Q2411" s="58">
        <f t="shared" si="380"/>
        <v>2409</v>
      </c>
      <c r="R2411" s="228" t="str">
        <f t="shared" si="377"/>
        <v>Nợ HP</v>
      </c>
    </row>
    <row r="2412" spans="1:18" ht="24.75" customHeight="1">
      <c r="A2412" s="54">
        <f t="shared" si="378"/>
        <v>2410</v>
      </c>
      <c r="B2412" s="16" t="str">
        <f t="shared" si="381"/>
        <v>2378</v>
      </c>
      <c r="C2412" s="54">
        <f t="shared" si="379"/>
        <v>2378</v>
      </c>
      <c r="D2412" s="11"/>
      <c r="E2412" s="12"/>
      <c r="F2412" s="13"/>
      <c r="G2412" s="14"/>
      <c r="H2412" s="70"/>
      <c r="I2412" s="71"/>
      <c r="J2412" s="72"/>
      <c r="K2412" s="73" t="str">
        <f t="shared" si="382"/>
        <v/>
      </c>
      <c r="L2412" s="74">
        <f t="shared" si="374"/>
        <v>0</v>
      </c>
      <c r="M2412" s="79"/>
      <c r="N2412" s="59" t="str">
        <f t="shared" si="383"/>
        <v/>
      </c>
      <c r="O2412" s="190" t="str">
        <f t="shared" si="375"/>
        <v>Nợ HP</v>
      </c>
      <c r="P2412" s="62" t="str">
        <f t="shared" si="376"/>
        <v>Nợ HP</v>
      </c>
      <c r="Q2412" s="58">
        <f t="shared" si="380"/>
        <v>2410</v>
      </c>
      <c r="R2412" s="228" t="str">
        <f t="shared" si="377"/>
        <v>Nợ HP</v>
      </c>
    </row>
    <row r="2413" spans="1:18" ht="24.75" customHeight="1">
      <c r="A2413" s="54">
        <f t="shared" si="378"/>
        <v>2411</v>
      </c>
      <c r="B2413" s="16" t="str">
        <f t="shared" si="381"/>
        <v>2379</v>
      </c>
      <c r="C2413" s="54">
        <f t="shared" si="379"/>
        <v>2379</v>
      </c>
      <c r="D2413" s="11"/>
      <c r="E2413" s="12"/>
      <c r="F2413" s="13"/>
      <c r="G2413" s="14"/>
      <c r="H2413" s="70"/>
      <c r="I2413" s="71"/>
      <c r="J2413" s="72"/>
      <c r="K2413" s="73" t="str">
        <f t="shared" si="382"/>
        <v/>
      </c>
      <c r="L2413" s="74">
        <f t="shared" si="374"/>
        <v>0</v>
      </c>
      <c r="M2413" s="79"/>
      <c r="N2413" s="59" t="str">
        <f t="shared" si="383"/>
        <v/>
      </c>
      <c r="O2413" s="190" t="str">
        <f t="shared" si="375"/>
        <v>Nợ HP</v>
      </c>
      <c r="P2413" s="62" t="str">
        <f t="shared" si="376"/>
        <v>Nợ HP</v>
      </c>
      <c r="Q2413" s="58">
        <f t="shared" si="380"/>
        <v>2411</v>
      </c>
      <c r="R2413" s="228" t="str">
        <f t="shared" si="377"/>
        <v>Nợ HP</v>
      </c>
    </row>
    <row r="2414" spans="1:18" ht="24.75" customHeight="1">
      <c r="A2414" s="54">
        <f t="shared" si="378"/>
        <v>2412</v>
      </c>
      <c r="B2414" s="16" t="str">
        <f t="shared" si="381"/>
        <v>2380</v>
      </c>
      <c r="C2414" s="54">
        <f t="shared" si="379"/>
        <v>2380</v>
      </c>
      <c r="D2414" s="11"/>
      <c r="E2414" s="12"/>
      <c r="F2414" s="13"/>
      <c r="G2414" s="14"/>
      <c r="H2414" s="70"/>
      <c r="I2414" s="71"/>
      <c r="J2414" s="72"/>
      <c r="K2414" s="73" t="str">
        <f t="shared" si="382"/>
        <v/>
      </c>
      <c r="L2414" s="74">
        <f t="shared" si="374"/>
        <v>0</v>
      </c>
      <c r="M2414" s="79"/>
      <c r="N2414" s="59" t="str">
        <f t="shared" si="383"/>
        <v/>
      </c>
      <c r="O2414" s="190" t="str">
        <f t="shared" si="375"/>
        <v>Nợ HP</v>
      </c>
      <c r="P2414" s="62" t="str">
        <f t="shared" si="376"/>
        <v>Nợ HP</v>
      </c>
      <c r="Q2414" s="58">
        <f t="shared" si="380"/>
        <v>2412</v>
      </c>
      <c r="R2414" s="228" t="str">
        <f t="shared" si="377"/>
        <v>Nợ HP</v>
      </c>
    </row>
    <row r="2415" spans="1:18" ht="24.75" customHeight="1">
      <c r="A2415" s="54">
        <f t="shared" si="378"/>
        <v>2413</v>
      </c>
      <c r="B2415" s="16" t="str">
        <f t="shared" si="381"/>
        <v>2381</v>
      </c>
      <c r="C2415" s="54">
        <f t="shared" si="379"/>
        <v>2381</v>
      </c>
      <c r="D2415" s="11"/>
      <c r="E2415" s="12"/>
      <c r="F2415" s="13"/>
      <c r="G2415" s="14"/>
      <c r="H2415" s="70"/>
      <c r="I2415" s="71"/>
      <c r="J2415" s="72"/>
      <c r="K2415" s="73" t="str">
        <f t="shared" si="382"/>
        <v/>
      </c>
      <c r="L2415" s="74">
        <f t="shared" si="374"/>
        <v>0</v>
      </c>
      <c r="M2415" s="79"/>
      <c r="N2415" s="59" t="str">
        <f t="shared" si="383"/>
        <v/>
      </c>
      <c r="O2415" s="190" t="str">
        <f t="shared" si="375"/>
        <v>Nợ HP</v>
      </c>
      <c r="P2415" s="62" t="str">
        <f t="shared" si="376"/>
        <v>Nợ HP</v>
      </c>
      <c r="Q2415" s="58">
        <f t="shared" si="380"/>
        <v>2413</v>
      </c>
      <c r="R2415" s="228" t="str">
        <f t="shared" si="377"/>
        <v>Nợ HP</v>
      </c>
    </row>
    <row r="2416" spans="1:18" ht="24.75" customHeight="1">
      <c r="A2416" s="54">
        <f t="shared" si="378"/>
        <v>2414</v>
      </c>
      <c r="B2416" s="16" t="str">
        <f t="shared" si="381"/>
        <v>2382</v>
      </c>
      <c r="C2416" s="54">
        <f t="shared" si="379"/>
        <v>2382</v>
      </c>
      <c r="D2416" s="11"/>
      <c r="E2416" s="12"/>
      <c r="F2416" s="13"/>
      <c r="G2416" s="14"/>
      <c r="H2416" s="70"/>
      <c r="I2416" s="71"/>
      <c r="J2416" s="72"/>
      <c r="K2416" s="73" t="str">
        <f t="shared" si="382"/>
        <v/>
      </c>
      <c r="L2416" s="74">
        <f t="shared" si="374"/>
        <v>0</v>
      </c>
      <c r="M2416" s="79"/>
      <c r="N2416" s="59" t="str">
        <f t="shared" si="383"/>
        <v/>
      </c>
      <c r="O2416" s="190" t="str">
        <f t="shared" si="375"/>
        <v>Nợ HP</v>
      </c>
      <c r="P2416" s="62" t="str">
        <f t="shared" si="376"/>
        <v>Nợ HP</v>
      </c>
      <c r="Q2416" s="58">
        <f t="shared" si="380"/>
        <v>2414</v>
      </c>
      <c r="R2416" s="228" t="str">
        <f t="shared" si="377"/>
        <v>Nợ HP</v>
      </c>
    </row>
    <row r="2417" spans="1:18" ht="24.75" customHeight="1">
      <c r="A2417" s="54">
        <f t="shared" si="378"/>
        <v>2415</v>
      </c>
      <c r="B2417" s="16" t="str">
        <f t="shared" si="381"/>
        <v>2383</v>
      </c>
      <c r="C2417" s="54">
        <f t="shared" si="379"/>
        <v>2383</v>
      </c>
      <c r="D2417" s="11"/>
      <c r="E2417" s="12"/>
      <c r="F2417" s="13"/>
      <c r="G2417" s="14"/>
      <c r="H2417" s="70"/>
      <c r="I2417" s="71"/>
      <c r="J2417" s="72"/>
      <c r="K2417" s="73" t="str">
        <f t="shared" si="382"/>
        <v/>
      </c>
      <c r="L2417" s="74">
        <f t="shared" si="374"/>
        <v>0</v>
      </c>
      <c r="M2417" s="79"/>
      <c r="N2417" s="59" t="str">
        <f t="shared" si="383"/>
        <v/>
      </c>
      <c r="O2417" s="190" t="str">
        <f t="shared" si="375"/>
        <v>Nợ HP</v>
      </c>
      <c r="P2417" s="62" t="str">
        <f t="shared" si="376"/>
        <v>Nợ HP</v>
      </c>
      <c r="Q2417" s="58">
        <f t="shared" si="380"/>
        <v>2415</v>
      </c>
      <c r="R2417" s="228" t="str">
        <f t="shared" si="377"/>
        <v>Nợ HP</v>
      </c>
    </row>
    <row r="2418" spans="1:18" ht="24.75" customHeight="1">
      <c r="A2418" s="54">
        <f t="shared" si="378"/>
        <v>2416</v>
      </c>
      <c r="B2418" s="16" t="str">
        <f t="shared" si="381"/>
        <v>2384</v>
      </c>
      <c r="C2418" s="54">
        <f t="shared" si="379"/>
        <v>2384</v>
      </c>
      <c r="D2418" s="11"/>
      <c r="E2418" s="12"/>
      <c r="F2418" s="13"/>
      <c r="G2418" s="14"/>
      <c r="H2418" s="70"/>
      <c r="I2418" s="71"/>
      <c r="J2418" s="72"/>
      <c r="K2418" s="73" t="str">
        <f t="shared" si="382"/>
        <v/>
      </c>
      <c r="L2418" s="74">
        <f t="shared" si="374"/>
        <v>0</v>
      </c>
      <c r="M2418" s="79"/>
      <c r="N2418" s="59" t="str">
        <f t="shared" si="383"/>
        <v/>
      </c>
      <c r="O2418" s="190" t="str">
        <f t="shared" si="375"/>
        <v>Nợ HP</v>
      </c>
      <c r="P2418" s="62" t="str">
        <f t="shared" si="376"/>
        <v>Nợ HP</v>
      </c>
      <c r="Q2418" s="58">
        <f t="shared" si="380"/>
        <v>2416</v>
      </c>
      <c r="R2418" s="228" t="str">
        <f t="shared" si="377"/>
        <v>Nợ HP</v>
      </c>
    </row>
    <row r="2419" spans="1:18" ht="24.75" customHeight="1">
      <c r="A2419" s="54">
        <f t="shared" si="378"/>
        <v>2417</v>
      </c>
      <c r="B2419" s="16" t="str">
        <f t="shared" si="381"/>
        <v>2385</v>
      </c>
      <c r="C2419" s="54">
        <f t="shared" si="379"/>
        <v>2385</v>
      </c>
      <c r="D2419" s="11"/>
      <c r="E2419" s="12"/>
      <c r="F2419" s="13"/>
      <c r="G2419" s="14"/>
      <c r="H2419" s="70"/>
      <c r="I2419" s="71"/>
      <c r="J2419" s="72"/>
      <c r="K2419" s="73" t="str">
        <f t="shared" si="382"/>
        <v/>
      </c>
      <c r="L2419" s="74">
        <f t="shared" si="374"/>
        <v>0</v>
      </c>
      <c r="M2419" s="79"/>
      <c r="N2419" s="59" t="str">
        <f t="shared" si="383"/>
        <v/>
      </c>
      <c r="O2419" s="190" t="str">
        <f t="shared" si="375"/>
        <v>Nợ HP</v>
      </c>
      <c r="P2419" s="62" t="str">
        <f t="shared" si="376"/>
        <v>Nợ HP</v>
      </c>
      <c r="Q2419" s="58">
        <f t="shared" si="380"/>
        <v>2417</v>
      </c>
      <c r="R2419" s="228" t="str">
        <f t="shared" si="377"/>
        <v>Nợ HP</v>
      </c>
    </row>
    <row r="2420" spans="1:18" ht="24.75" customHeight="1">
      <c r="A2420" s="54">
        <f t="shared" si="378"/>
        <v>2418</v>
      </c>
      <c r="B2420" s="16" t="str">
        <f t="shared" si="381"/>
        <v>2386</v>
      </c>
      <c r="C2420" s="54">
        <f t="shared" si="379"/>
        <v>2386</v>
      </c>
      <c r="D2420" s="11"/>
      <c r="E2420" s="12"/>
      <c r="F2420" s="13"/>
      <c r="G2420" s="14"/>
      <c r="H2420" s="70"/>
      <c r="I2420" s="71"/>
      <c r="J2420" s="72"/>
      <c r="K2420" s="73" t="str">
        <f t="shared" si="382"/>
        <v/>
      </c>
      <c r="L2420" s="74">
        <f t="shared" si="374"/>
        <v>0</v>
      </c>
      <c r="M2420" s="79"/>
      <c r="N2420" s="59" t="str">
        <f t="shared" si="383"/>
        <v/>
      </c>
      <c r="O2420" s="190" t="str">
        <f t="shared" si="375"/>
        <v>Nợ HP</v>
      </c>
      <c r="P2420" s="62" t="str">
        <f t="shared" si="376"/>
        <v>Nợ HP</v>
      </c>
      <c r="Q2420" s="58">
        <f t="shared" si="380"/>
        <v>2418</v>
      </c>
      <c r="R2420" s="228" t="str">
        <f t="shared" si="377"/>
        <v>Nợ HP</v>
      </c>
    </row>
    <row r="2421" spans="1:18" ht="24.75" customHeight="1">
      <c r="A2421" s="54">
        <f t="shared" si="378"/>
        <v>2419</v>
      </c>
      <c r="B2421" s="16" t="str">
        <f t="shared" si="381"/>
        <v>2387</v>
      </c>
      <c r="C2421" s="54">
        <f t="shared" si="379"/>
        <v>2387</v>
      </c>
      <c r="D2421" s="11"/>
      <c r="E2421" s="12"/>
      <c r="F2421" s="13"/>
      <c r="G2421" s="14"/>
      <c r="H2421" s="70"/>
      <c r="I2421" s="71"/>
      <c r="J2421" s="72"/>
      <c r="K2421" s="73" t="str">
        <f t="shared" si="382"/>
        <v/>
      </c>
      <c r="L2421" s="74">
        <f t="shared" si="374"/>
        <v>0</v>
      </c>
      <c r="M2421" s="79"/>
      <c r="N2421" s="59" t="str">
        <f t="shared" si="383"/>
        <v/>
      </c>
      <c r="O2421" s="190" t="str">
        <f t="shared" si="375"/>
        <v>Nợ HP</v>
      </c>
      <c r="P2421" s="62" t="str">
        <f t="shared" si="376"/>
        <v>Nợ HP</v>
      </c>
      <c r="Q2421" s="58">
        <f t="shared" si="380"/>
        <v>2419</v>
      </c>
      <c r="R2421" s="228" t="str">
        <f t="shared" si="377"/>
        <v>Nợ HP</v>
      </c>
    </row>
    <row r="2422" spans="1:18" ht="24.75" customHeight="1">
      <c r="A2422" s="54">
        <f t="shared" si="378"/>
        <v>2420</v>
      </c>
      <c r="B2422" s="16" t="str">
        <f t="shared" si="381"/>
        <v>2388</v>
      </c>
      <c r="C2422" s="54">
        <f t="shared" si="379"/>
        <v>2388</v>
      </c>
      <c r="D2422" s="11"/>
      <c r="E2422" s="12"/>
      <c r="F2422" s="13"/>
      <c r="G2422" s="14"/>
      <c r="H2422" s="70"/>
      <c r="I2422" s="71"/>
      <c r="J2422" s="72"/>
      <c r="K2422" s="73" t="str">
        <f t="shared" si="382"/>
        <v/>
      </c>
      <c r="L2422" s="74">
        <f t="shared" si="374"/>
        <v>0</v>
      </c>
      <c r="M2422" s="79"/>
      <c r="N2422" s="59" t="str">
        <f t="shared" si="383"/>
        <v/>
      </c>
      <c r="O2422" s="190" t="str">
        <f t="shared" si="375"/>
        <v>Nợ HP</v>
      </c>
      <c r="P2422" s="62" t="str">
        <f t="shared" si="376"/>
        <v>Nợ HP</v>
      </c>
      <c r="Q2422" s="58">
        <f t="shared" si="380"/>
        <v>2420</v>
      </c>
      <c r="R2422" s="228" t="str">
        <f t="shared" si="377"/>
        <v>Nợ HP</v>
      </c>
    </row>
    <row r="2423" spans="1:18" ht="24.75" customHeight="1">
      <c r="A2423" s="54">
        <f t="shared" si="378"/>
        <v>2421</v>
      </c>
      <c r="B2423" s="16" t="str">
        <f t="shared" si="381"/>
        <v>2389</v>
      </c>
      <c r="C2423" s="54">
        <f t="shared" si="379"/>
        <v>2389</v>
      </c>
      <c r="D2423" s="11"/>
      <c r="E2423" s="12"/>
      <c r="F2423" s="13"/>
      <c r="G2423" s="14"/>
      <c r="H2423" s="70"/>
      <c r="I2423" s="71"/>
      <c r="J2423" s="72"/>
      <c r="K2423" s="73" t="str">
        <f t="shared" si="382"/>
        <v/>
      </c>
      <c r="L2423" s="74">
        <f t="shared" si="374"/>
        <v>0</v>
      </c>
      <c r="M2423" s="79"/>
      <c r="N2423" s="59" t="str">
        <f t="shared" si="383"/>
        <v/>
      </c>
      <c r="O2423" s="190" t="str">
        <f t="shared" si="375"/>
        <v>Nợ HP</v>
      </c>
      <c r="P2423" s="62" t="str">
        <f t="shared" si="376"/>
        <v>Nợ HP</v>
      </c>
      <c r="Q2423" s="58">
        <f t="shared" si="380"/>
        <v>2421</v>
      </c>
      <c r="R2423" s="228" t="str">
        <f t="shared" si="377"/>
        <v>Nợ HP</v>
      </c>
    </row>
    <row r="2424" spans="1:18" ht="24.75" customHeight="1">
      <c r="A2424" s="54">
        <f t="shared" si="378"/>
        <v>2422</v>
      </c>
      <c r="B2424" s="16" t="str">
        <f t="shared" si="381"/>
        <v>2390</v>
      </c>
      <c r="C2424" s="54">
        <f t="shared" si="379"/>
        <v>2390</v>
      </c>
      <c r="D2424" s="11"/>
      <c r="E2424" s="12"/>
      <c r="F2424" s="13"/>
      <c r="G2424" s="14"/>
      <c r="H2424" s="70"/>
      <c r="I2424" s="71"/>
      <c r="J2424" s="72"/>
      <c r="K2424" s="73" t="str">
        <f t="shared" si="382"/>
        <v/>
      </c>
      <c r="L2424" s="74">
        <f t="shared" si="374"/>
        <v>0</v>
      </c>
      <c r="M2424" s="79"/>
      <c r="N2424" s="59" t="str">
        <f t="shared" si="383"/>
        <v/>
      </c>
      <c r="O2424" s="190" t="str">
        <f t="shared" si="375"/>
        <v>Nợ HP</v>
      </c>
      <c r="P2424" s="62" t="str">
        <f t="shared" si="376"/>
        <v>Nợ HP</v>
      </c>
      <c r="Q2424" s="58">
        <f t="shared" si="380"/>
        <v>2422</v>
      </c>
      <c r="R2424" s="228" t="str">
        <f t="shared" si="377"/>
        <v>Nợ HP</v>
      </c>
    </row>
    <row r="2425" spans="1:18" ht="24.75" customHeight="1">
      <c r="A2425" s="54">
        <f t="shared" si="378"/>
        <v>2423</v>
      </c>
      <c r="B2425" s="16" t="str">
        <f t="shared" si="381"/>
        <v>2391</v>
      </c>
      <c r="C2425" s="54">
        <f t="shared" si="379"/>
        <v>2391</v>
      </c>
      <c r="D2425" s="11"/>
      <c r="E2425" s="12"/>
      <c r="F2425" s="13"/>
      <c r="G2425" s="14"/>
      <c r="H2425" s="70"/>
      <c r="I2425" s="71"/>
      <c r="J2425" s="72"/>
      <c r="K2425" s="73" t="str">
        <f t="shared" si="382"/>
        <v/>
      </c>
      <c r="L2425" s="74">
        <f t="shared" si="374"/>
        <v>0</v>
      </c>
      <c r="M2425" s="79"/>
      <c r="N2425" s="59" t="str">
        <f t="shared" si="383"/>
        <v/>
      </c>
      <c r="O2425" s="190" t="str">
        <f t="shared" si="375"/>
        <v>Nợ HP</v>
      </c>
      <c r="P2425" s="62" t="str">
        <f t="shared" si="376"/>
        <v>Nợ HP</v>
      </c>
      <c r="Q2425" s="58">
        <f t="shared" si="380"/>
        <v>2423</v>
      </c>
      <c r="R2425" s="228" t="str">
        <f t="shared" si="377"/>
        <v>Nợ HP</v>
      </c>
    </row>
    <row r="2426" spans="1:18" ht="24.75" customHeight="1">
      <c r="A2426" s="54">
        <f t="shared" si="378"/>
        <v>2424</v>
      </c>
      <c r="B2426" s="16" t="str">
        <f t="shared" si="381"/>
        <v>2392</v>
      </c>
      <c r="C2426" s="54">
        <f t="shared" si="379"/>
        <v>2392</v>
      </c>
      <c r="D2426" s="11"/>
      <c r="E2426" s="12"/>
      <c r="F2426" s="13"/>
      <c r="G2426" s="14"/>
      <c r="H2426" s="70"/>
      <c r="I2426" s="71"/>
      <c r="J2426" s="72"/>
      <c r="K2426" s="73" t="str">
        <f t="shared" si="382"/>
        <v/>
      </c>
      <c r="L2426" s="74">
        <f t="shared" si="374"/>
        <v>0</v>
      </c>
      <c r="M2426" s="79"/>
      <c r="N2426" s="59" t="str">
        <f t="shared" si="383"/>
        <v/>
      </c>
      <c r="O2426" s="190" t="str">
        <f t="shared" si="375"/>
        <v>Nợ HP</v>
      </c>
      <c r="P2426" s="62" t="str">
        <f t="shared" si="376"/>
        <v>Nợ HP</v>
      </c>
      <c r="Q2426" s="58">
        <f t="shared" si="380"/>
        <v>2424</v>
      </c>
      <c r="R2426" s="228" t="str">
        <f t="shared" si="377"/>
        <v>Nợ HP</v>
      </c>
    </row>
    <row r="2427" spans="1:18" ht="24.75" customHeight="1">
      <c r="A2427" s="54">
        <f t="shared" si="378"/>
        <v>2425</v>
      </c>
      <c r="B2427" s="16" t="str">
        <f t="shared" si="381"/>
        <v>2393</v>
      </c>
      <c r="C2427" s="54">
        <f t="shared" si="379"/>
        <v>2393</v>
      </c>
      <c r="D2427" s="11"/>
      <c r="E2427" s="12"/>
      <c r="F2427" s="13"/>
      <c r="G2427" s="14"/>
      <c r="H2427" s="70"/>
      <c r="I2427" s="71"/>
      <c r="J2427" s="72"/>
      <c r="K2427" s="73" t="str">
        <f t="shared" si="382"/>
        <v/>
      </c>
      <c r="L2427" s="74">
        <f t="shared" si="374"/>
        <v>0</v>
      </c>
      <c r="M2427" s="79"/>
      <c r="N2427" s="59" t="str">
        <f t="shared" si="383"/>
        <v/>
      </c>
      <c r="O2427" s="190" t="str">
        <f t="shared" si="375"/>
        <v>Nợ HP</v>
      </c>
      <c r="P2427" s="62" t="str">
        <f t="shared" si="376"/>
        <v>Nợ HP</v>
      </c>
      <c r="Q2427" s="58">
        <f t="shared" si="380"/>
        <v>2425</v>
      </c>
      <c r="R2427" s="228" t="str">
        <f t="shared" si="377"/>
        <v>Nợ HP</v>
      </c>
    </row>
    <row r="2428" spans="1:18" ht="24.75" customHeight="1">
      <c r="A2428" s="54">
        <f t="shared" si="378"/>
        <v>2426</v>
      </c>
      <c r="B2428" s="16" t="str">
        <f t="shared" si="381"/>
        <v>2394</v>
      </c>
      <c r="C2428" s="54">
        <f t="shared" si="379"/>
        <v>2394</v>
      </c>
      <c r="D2428" s="11"/>
      <c r="E2428" s="12"/>
      <c r="F2428" s="13"/>
      <c r="G2428" s="14"/>
      <c r="H2428" s="70"/>
      <c r="I2428" s="71"/>
      <c r="J2428" s="72"/>
      <c r="K2428" s="73" t="str">
        <f t="shared" si="382"/>
        <v/>
      </c>
      <c r="L2428" s="74">
        <f t="shared" si="374"/>
        <v>0</v>
      </c>
      <c r="M2428" s="79"/>
      <c r="N2428" s="59" t="str">
        <f t="shared" si="383"/>
        <v/>
      </c>
      <c r="O2428" s="190" t="str">
        <f t="shared" si="375"/>
        <v>Nợ HP</v>
      </c>
      <c r="P2428" s="62" t="str">
        <f t="shared" si="376"/>
        <v>Nợ HP</v>
      </c>
      <c r="Q2428" s="58">
        <f t="shared" si="380"/>
        <v>2426</v>
      </c>
      <c r="R2428" s="228" t="str">
        <f t="shared" si="377"/>
        <v>Nợ HP</v>
      </c>
    </row>
    <row r="2429" spans="1:18" ht="24.75" customHeight="1">
      <c r="A2429" s="54">
        <f t="shared" si="378"/>
        <v>2427</v>
      </c>
      <c r="B2429" s="16" t="str">
        <f t="shared" si="381"/>
        <v>2395</v>
      </c>
      <c r="C2429" s="54">
        <f t="shared" si="379"/>
        <v>2395</v>
      </c>
      <c r="D2429" s="11"/>
      <c r="E2429" s="12"/>
      <c r="F2429" s="13"/>
      <c r="G2429" s="14"/>
      <c r="H2429" s="70"/>
      <c r="I2429" s="71"/>
      <c r="J2429" s="72"/>
      <c r="K2429" s="73" t="str">
        <f t="shared" si="382"/>
        <v/>
      </c>
      <c r="L2429" s="74">
        <f t="shared" si="374"/>
        <v>0</v>
      </c>
      <c r="M2429" s="79"/>
      <c r="N2429" s="59" t="str">
        <f t="shared" si="383"/>
        <v/>
      </c>
      <c r="O2429" s="190" t="str">
        <f t="shared" si="375"/>
        <v>Nợ HP</v>
      </c>
      <c r="P2429" s="62" t="str">
        <f t="shared" si="376"/>
        <v>Nợ HP</v>
      </c>
      <c r="Q2429" s="58">
        <f t="shared" si="380"/>
        <v>2427</v>
      </c>
      <c r="R2429" s="228" t="str">
        <f t="shared" si="377"/>
        <v>Nợ HP</v>
      </c>
    </row>
    <row r="2430" spans="1:18" ht="24.75" customHeight="1">
      <c r="A2430" s="54">
        <f t="shared" si="378"/>
        <v>2428</v>
      </c>
      <c r="B2430" s="16" t="str">
        <f t="shared" si="381"/>
        <v>2396</v>
      </c>
      <c r="C2430" s="54">
        <f t="shared" si="379"/>
        <v>2396</v>
      </c>
      <c r="D2430" s="11"/>
      <c r="E2430" s="12"/>
      <c r="F2430" s="13"/>
      <c r="G2430" s="14"/>
      <c r="H2430" s="70"/>
      <c r="I2430" s="71"/>
      <c r="J2430" s="72"/>
      <c r="K2430" s="73" t="str">
        <f t="shared" si="382"/>
        <v/>
      </c>
      <c r="L2430" s="74">
        <f t="shared" si="374"/>
        <v>0</v>
      </c>
      <c r="M2430" s="79"/>
      <c r="N2430" s="59" t="str">
        <f t="shared" si="383"/>
        <v/>
      </c>
      <c r="O2430" s="190" t="str">
        <f t="shared" si="375"/>
        <v>Nợ HP</v>
      </c>
      <c r="P2430" s="62" t="str">
        <f t="shared" si="376"/>
        <v>Nợ HP</v>
      </c>
      <c r="Q2430" s="58">
        <f t="shared" si="380"/>
        <v>2428</v>
      </c>
      <c r="R2430" s="228" t="str">
        <f t="shared" si="377"/>
        <v>Nợ HP</v>
      </c>
    </row>
    <row r="2431" spans="1:18" ht="24.75" customHeight="1">
      <c r="A2431" s="54">
        <f t="shared" si="378"/>
        <v>2429</v>
      </c>
      <c r="B2431" s="16" t="str">
        <f t="shared" si="381"/>
        <v>2397</v>
      </c>
      <c r="C2431" s="54">
        <f t="shared" si="379"/>
        <v>2397</v>
      </c>
      <c r="D2431" s="11"/>
      <c r="E2431" s="12"/>
      <c r="F2431" s="13"/>
      <c r="G2431" s="14"/>
      <c r="H2431" s="70"/>
      <c r="I2431" s="71"/>
      <c r="J2431" s="72"/>
      <c r="K2431" s="73" t="str">
        <f t="shared" si="382"/>
        <v/>
      </c>
      <c r="L2431" s="74">
        <f t="shared" si="374"/>
        <v>0</v>
      </c>
      <c r="M2431" s="79"/>
      <c r="N2431" s="59" t="str">
        <f t="shared" si="383"/>
        <v/>
      </c>
      <c r="O2431" s="190" t="str">
        <f t="shared" si="375"/>
        <v>Nợ HP</v>
      </c>
      <c r="P2431" s="62" t="str">
        <f t="shared" si="376"/>
        <v>Nợ HP</v>
      </c>
      <c r="Q2431" s="58">
        <f t="shared" si="380"/>
        <v>2429</v>
      </c>
      <c r="R2431" s="228" t="str">
        <f t="shared" si="377"/>
        <v>Nợ HP</v>
      </c>
    </row>
    <row r="2432" spans="1:18" ht="24.75" customHeight="1">
      <c r="A2432" s="54">
        <f t="shared" si="378"/>
        <v>2430</v>
      </c>
      <c r="B2432" s="16" t="str">
        <f t="shared" si="381"/>
        <v>2398</v>
      </c>
      <c r="C2432" s="54">
        <f t="shared" si="379"/>
        <v>2398</v>
      </c>
      <c r="D2432" s="11"/>
      <c r="E2432" s="12"/>
      <c r="F2432" s="13"/>
      <c r="G2432" s="14"/>
      <c r="H2432" s="70"/>
      <c r="I2432" s="71"/>
      <c r="J2432" s="72"/>
      <c r="K2432" s="73" t="str">
        <f t="shared" si="382"/>
        <v/>
      </c>
      <c r="L2432" s="74">
        <f t="shared" si="374"/>
        <v>0</v>
      </c>
      <c r="M2432" s="79"/>
      <c r="N2432" s="59" t="str">
        <f t="shared" si="383"/>
        <v/>
      </c>
      <c r="O2432" s="190" t="str">
        <f t="shared" si="375"/>
        <v>Nợ HP</v>
      </c>
      <c r="P2432" s="62" t="str">
        <f t="shared" si="376"/>
        <v>Nợ HP</v>
      </c>
      <c r="Q2432" s="58">
        <f t="shared" si="380"/>
        <v>2430</v>
      </c>
      <c r="R2432" s="228" t="str">
        <f t="shared" si="377"/>
        <v>Nợ HP</v>
      </c>
    </row>
    <row r="2433" spans="1:18" ht="24.75" customHeight="1">
      <c r="A2433" s="54">
        <f t="shared" si="378"/>
        <v>2431</v>
      </c>
      <c r="B2433" s="16" t="str">
        <f t="shared" si="381"/>
        <v>2399</v>
      </c>
      <c r="C2433" s="54">
        <f t="shared" si="379"/>
        <v>2399</v>
      </c>
      <c r="D2433" s="11"/>
      <c r="E2433" s="12"/>
      <c r="F2433" s="13"/>
      <c r="G2433" s="14"/>
      <c r="H2433" s="70"/>
      <c r="I2433" s="71"/>
      <c r="J2433" s="72"/>
      <c r="K2433" s="73" t="str">
        <f t="shared" si="382"/>
        <v/>
      </c>
      <c r="L2433" s="74">
        <f t="shared" si="374"/>
        <v>0</v>
      </c>
      <c r="M2433" s="79"/>
      <c r="N2433" s="59" t="str">
        <f t="shared" si="383"/>
        <v/>
      </c>
      <c r="O2433" s="190" t="str">
        <f t="shared" si="375"/>
        <v>Nợ HP</v>
      </c>
      <c r="P2433" s="62" t="str">
        <f t="shared" si="376"/>
        <v>Nợ HP</v>
      </c>
      <c r="Q2433" s="58">
        <f t="shared" si="380"/>
        <v>2431</v>
      </c>
      <c r="R2433" s="228" t="str">
        <f t="shared" si="377"/>
        <v>Nợ HP</v>
      </c>
    </row>
    <row r="2434" spans="1:18" ht="24.75" customHeight="1">
      <c r="A2434" s="54">
        <f t="shared" si="378"/>
        <v>2432</v>
      </c>
      <c r="B2434" s="16" t="str">
        <f t="shared" si="381"/>
        <v>2400</v>
      </c>
      <c r="C2434" s="54">
        <f t="shared" si="379"/>
        <v>2400</v>
      </c>
      <c r="D2434" s="11"/>
      <c r="E2434" s="12"/>
      <c r="F2434" s="13"/>
      <c r="G2434" s="14"/>
      <c r="H2434" s="70"/>
      <c r="I2434" s="71"/>
      <c r="J2434" s="72"/>
      <c r="K2434" s="73" t="str">
        <f t="shared" si="382"/>
        <v/>
      </c>
      <c r="L2434" s="74">
        <f t="shared" si="374"/>
        <v>0</v>
      </c>
      <c r="M2434" s="79"/>
      <c r="N2434" s="59" t="str">
        <f t="shared" si="383"/>
        <v/>
      </c>
      <c r="O2434" s="190" t="str">
        <f t="shared" si="375"/>
        <v>Nợ HP</v>
      </c>
      <c r="P2434" s="62" t="str">
        <f t="shared" si="376"/>
        <v>Nợ HP</v>
      </c>
      <c r="Q2434" s="58">
        <f t="shared" si="380"/>
        <v>2432</v>
      </c>
      <c r="R2434" s="228" t="str">
        <f t="shared" si="377"/>
        <v>Nợ HP</v>
      </c>
    </row>
    <row r="2435" spans="1:18" ht="24.75" customHeight="1">
      <c r="A2435" s="54">
        <f t="shared" si="378"/>
        <v>2433</v>
      </c>
      <c r="B2435" s="16" t="str">
        <f t="shared" si="381"/>
        <v>2401</v>
      </c>
      <c r="C2435" s="54">
        <f t="shared" si="379"/>
        <v>2401</v>
      </c>
      <c r="D2435" s="11"/>
      <c r="E2435" s="12"/>
      <c r="F2435" s="13"/>
      <c r="G2435" s="14"/>
      <c r="H2435" s="70"/>
      <c r="I2435" s="71"/>
      <c r="J2435" s="72"/>
      <c r="K2435" s="73" t="str">
        <f t="shared" si="382"/>
        <v/>
      </c>
      <c r="L2435" s="74">
        <f t="shared" ref="L2435:L2489" si="384">COUNTIF($D$3:$D$1049,D2435)</f>
        <v>0</v>
      </c>
      <c r="M2435" s="79"/>
      <c r="N2435" s="59" t="str">
        <f t="shared" si="383"/>
        <v/>
      </c>
      <c r="O2435" s="190" t="str">
        <f t="shared" si="375"/>
        <v>Nợ HP</v>
      </c>
      <c r="P2435" s="62" t="str">
        <f t="shared" si="376"/>
        <v>Nợ HP</v>
      </c>
      <c r="Q2435" s="58">
        <f t="shared" si="380"/>
        <v>2433</v>
      </c>
      <c r="R2435" s="228" t="str">
        <f t="shared" si="377"/>
        <v>Nợ HP</v>
      </c>
    </row>
    <row r="2436" spans="1:18" ht="24.75" customHeight="1">
      <c r="A2436" s="54">
        <f t="shared" si="378"/>
        <v>2434</v>
      </c>
      <c r="B2436" s="16" t="str">
        <f t="shared" si="381"/>
        <v>2402</v>
      </c>
      <c r="C2436" s="54">
        <f t="shared" si="379"/>
        <v>2402</v>
      </c>
      <c r="D2436" s="11"/>
      <c r="E2436" s="12"/>
      <c r="F2436" s="13"/>
      <c r="G2436" s="14"/>
      <c r="H2436" s="70"/>
      <c r="I2436" s="71"/>
      <c r="J2436" s="72"/>
      <c r="K2436" s="73" t="str">
        <f t="shared" si="382"/>
        <v/>
      </c>
      <c r="L2436" s="74">
        <f t="shared" si="384"/>
        <v>0</v>
      </c>
      <c r="M2436" s="79"/>
      <c r="N2436" s="59" t="str">
        <f t="shared" si="383"/>
        <v/>
      </c>
      <c r="O2436" s="190" t="str">
        <f t="shared" ref="O2436:O2489" si="385">R2436</f>
        <v>Nợ HP</v>
      </c>
      <c r="P2436" s="62" t="str">
        <f t="shared" ref="P2436:P2489" si="386">IF(M2436&lt;&gt;0,M2436,O2436)</f>
        <v>Nợ HP</v>
      </c>
      <c r="Q2436" s="58">
        <f t="shared" si="380"/>
        <v>2434</v>
      </c>
      <c r="R2436" s="228" t="str">
        <f t="shared" ref="R2436:R2489" si="387">IF(OR(ISNA(S2436),S2436=""),"Nợ HP","")</f>
        <v>Nợ HP</v>
      </c>
    </row>
    <row r="2437" spans="1:18" ht="24.75" customHeight="1">
      <c r="A2437" s="54">
        <f t="shared" ref="A2437:A2489" si="388">A2436+1</f>
        <v>2435</v>
      </c>
      <c r="B2437" s="16" t="str">
        <f t="shared" si="381"/>
        <v>2403</v>
      </c>
      <c r="C2437" s="54">
        <f t="shared" ref="C2437:C2489" si="389">IF(H2437&lt;&gt;H2436,1,C2436+1)</f>
        <v>2403</v>
      </c>
      <c r="D2437" s="11"/>
      <c r="E2437" s="12"/>
      <c r="F2437" s="13"/>
      <c r="G2437" s="14"/>
      <c r="H2437" s="70"/>
      <c r="I2437" s="71"/>
      <c r="J2437" s="72"/>
      <c r="K2437" s="73" t="str">
        <f t="shared" si="382"/>
        <v/>
      </c>
      <c r="L2437" s="74">
        <f t="shared" si="384"/>
        <v>0</v>
      </c>
      <c r="M2437" s="79"/>
      <c r="N2437" s="59" t="str">
        <f t="shared" si="383"/>
        <v/>
      </c>
      <c r="O2437" s="190" t="str">
        <f t="shared" si="385"/>
        <v>Nợ HP</v>
      </c>
      <c r="P2437" s="62" t="str">
        <f t="shared" si="386"/>
        <v>Nợ HP</v>
      </c>
      <c r="Q2437" s="58">
        <f t="shared" ref="Q2437:Q2489" si="390">Q2436+1</f>
        <v>2435</v>
      </c>
      <c r="R2437" s="228" t="str">
        <f t="shared" si="387"/>
        <v>Nợ HP</v>
      </c>
    </row>
    <row r="2438" spans="1:18" ht="24.75" customHeight="1">
      <c r="A2438" s="54">
        <f t="shared" si="388"/>
        <v>2436</v>
      </c>
      <c r="B2438" s="16" t="str">
        <f t="shared" si="381"/>
        <v>2404</v>
      </c>
      <c r="C2438" s="54">
        <f t="shared" si="389"/>
        <v>2404</v>
      </c>
      <c r="D2438" s="11"/>
      <c r="E2438" s="12"/>
      <c r="F2438" s="13"/>
      <c r="G2438" s="14"/>
      <c r="H2438" s="70"/>
      <c r="I2438" s="71"/>
      <c r="J2438" s="72"/>
      <c r="K2438" s="73" t="str">
        <f t="shared" si="382"/>
        <v/>
      </c>
      <c r="L2438" s="74">
        <f t="shared" si="384"/>
        <v>0</v>
      </c>
      <c r="M2438" s="79"/>
      <c r="N2438" s="59" t="str">
        <f t="shared" si="383"/>
        <v/>
      </c>
      <c r="O2438" s="190" t="str">
        <f t="shared" si="385"/>
        <v>Nợ HP</v>
      </c>
      <c r="P2438" s="62" t="str">
        <f t="shared" si="386"/>
        <v>Nợ HP</v>
      </c>
      <c r="Q2438" s="58">
        <f t="shared" si="390"/>
        <v>2436</v>
      </c>
      <c r="R2438" s="228" t="str">
        <f t="shared" si="387"/>
        <v>Nợ HP</v>
      </c>
    </row>
    <row r="2439" spans="1:18" ht="24.75" customHeight="1">
      <c r="A2439" s="54">
        <f t="shared" si="388"/>
        <v>2437</v>
      </c>
      <c r="B2439" s="16" t="str">
        <f t="shared" si="381"/>
        <v>2405</v>
      </c>
      <c r="C2439" s="54">
        <f t="shared" si="389"/>
        <v>2405</v>
      </c>
      <c r="D2439" s="11"/>
      <c r="E2439" s="12"/>
      <c r="F2439" s="13"/>
      <c r="G2439" s="14"/>
      <c r="H2439" s="70"/>
      <c r="I2439" s="71"/>
      <c r="J2439" s="72"/>
      <c r="K2439" s="73" t="str">
        <f t="shared" si="382"/>
        <v/>
      </c>
      <c r="L2439" s="74">
        <f t="shared" si="384"/>
        <v>0</v>
      </c>
      <c r="M2439" s="79"/>
      <c r="N2439" s="59" t="str">
        <f t="shared" si="383"/>
        <v/>
      </c>
      <c r="O2439" s="190" t="str">
        <f t="shared" si="385"/>
        <v>Nợ HP</v>
      </c>
      <c r="P2439" s="62" t="str">
        <f t="shared" si="386"/>
        <v>Nợ HP</v>
      </c>
      <c r="Q2439" s="58">
        <f t="shared" si="390"/>
        <v>2437</v>
      </c>
      <c r="R2439" s="228" t="str">
        <f t="shared" si="387"/>
        <v>Nợ HP</v>
      </c>
    </row>
    <row r="2440" spans="1:18" ht="24.75" customHeight="1">
      <c r="A2440" s="54">
        <f t="shared" si="388"/>
        <v>2438</v>
      </c>
      <c r="B2440" s="16" t="str">
        <f t="shared" si="381"/>
        <v>2406</v>
      </c>
      <c r="C2440" s="54">
        <f t="shared" si="389"/>
        <v>2406</v>
      </c>
      <c r="D2440" s="11"/>
      <c r="E2440" s="12"/>
      <c r="F2440" s="13"/>
      <c r="G2440" s="14"/>
      <c r="H2440" s="70"/>
      <c r="I2440" s="71"/>
      <c r="J2440" s="72"/>
      <c r="K2440" s="73" t="str">
        <f t="shared" si="382"/>
        <v/>
      </c>
      <c r="L2440" s="74">
        <f t="shared" si="384"/>
        <v>0</v>
      </c>
      <c r="M2440" s="79"/>
      <c r="N2440" s="59" t="str">
        <f t="shared" si="383"/>
        <v/>
      </c>
      <c r="O2440" s="190" t="str">
        <f t="shared" si="385"/>
        <v>Nợ HP</v>
      </c>
      <c r="P2440" s="62" t="str">
        <f t="shared" si="386"/>
        <v>Nợ HP</v>
      </c>
      <c r="Q2440" s="58">
        <f t="shared" si="390"/>
        <v>2438</v>
      </c>
      <c r="R2440" s="228" t="str">
        <f t="shared" si="387"/>
        <v>Nợ HP</v>
      </c>
    </row>
    <row r="2441" spans="1:18" ht="24.75" customHeight="1">
      <c r="A2441" s="54">
        <f t="shared" si="388"/>
        <v>2439</v>
      </c>
      <c r="B2441" s="16" t="str">
        <f t="shared" si="381"/>
        <v>2407</v>
      </c>
      <c r="C2441" s="54">
        <f t="shared" si="389"/>
        <v>2407</v>
      </c>
      <c r="D2441" s="11"/>
      <c r="E2441" s="12"/>
      <c r="F2441" s="13"/>
      <c r="G2441" s="14"/>
      <c r="H2441" s="70"/>
      <c r="I2441" s="71"/>
      <c r="J2441" s="72"/>
      <c r="K2441" s="73" t="str">
        <f t="shared" si="382"/>
        <v/>
      </c>
      <c r="L2441" s="74">
        <f t="shared" si="384"/>
        <v>0</v>
      </c>
      <c r="M2441" s="79"/>
      <c r="N2441" s="59" t="str">
        <f t="shared" si="383"/>
        <v/>
      </c>
      <c r="O2441" s="190" t="str">
        <f t="shared" si="385"/>
        <v>Nợ HP</v>
      </c>
      <c r="P2441" s="62" t="str">
        <f t="shared" si="386"/>
        <v>Nợ HP</v>
      </c>
      <c r="Q2441" s="58">
        <f t="shared" si="390"/>
        <v>2439</v>
      </c>
      <c r="R2441" s="228" t="str">
        <f t="shared" si="387"/>
        <v>Nợ HP</v>
      </c>
    </row>
    <row r="2442" spans="1:18" ht="24.75" customHeight="1">
      <c r="A2442" s="54">
        <f t="shared" si="388"/>
        <v>2440</v>
      </c>
      <c r="B2442" s="16" t="str">
        <f t="shared" ref="B2442:B2489" si="391">J2442&amp;TEXT(C2442,"00")</f>
        <v>2408</v>
      </c>
      <c r="C2442" s="54">
        <f t="shared" si="389"/>
        <v>2408</v>
      </c>
      <c r="D2442" s="11"/>
      <c r="E2442" s="12"/>
      <c r="F2442" s="13"/>
      <c r="G2442" s="14"/>
      <c r="H2442" s="70"/>
      <c r="I2442" s="71"/>
      <c r="J2442" s="72"/>
      <c r="K2442" s="73" t="str">
        <f t="shared" si="382"/>
        <v/>
      </c>
      <c r="L2442" s="74">
        <f t="shared" si="384"/>
        <v>0</v>
      </c>
      <c r="M2442" s="79"/>
      <c r="N2442" s="59" t="str">
        <f t="shared" si="383"/>
        <v/>
      </c>
      <c r="O2442" s="190" t="str">
        <f t="shared" si="385"/>
        <v>Nợ HP</v>
      </c>
      <c r="P2442" s="62" t="str">
        <f t="shared" si="386"/>
        <v>Nợ HP</v>
      </c>
      <c r="Q2442" s="58">
        <f t="shared" si="390"/>
        <v>2440</v>
      </c>
      <c r="R2442" s="228" t="str">
        <f t="shared" si="387"/>
        <v>Nợ HP</v>
      </c>
    </row>
    <row r="2443" spans="1:18" ht="24.75" customHeight="1">
      <c r="A2443" s="54">
        <f t="shared" si="388"/>
        <v>2441</v>
      </c>
      <c r="B2443" s="16" t="str">
        <f t="shared" si="391"/>
        <v>2409</v>
      </c>
      <c r="C2443" s="54">
        <f t="shared" si="389"/>
        <v>2409</v>
      </c>
      <c r="D2443" s="11"/>
      <c r="E2443" s="12"/>
      <c r="F2443" s="13"/>
      <c r="G2443" s="14"/>
      <c r="H2443" s="70"/>
      <c r="I2443" s="71"/>
      <c r="J2443" s="72"/>
      <c r="K2443" s="73" t="str">
        <f t="shared" si="382"/>
        <v/>
      </c>
      <c r="L2443" s="74">
        <f t="shared" si="384"/>
        <v>0</v>
      </c>
      <c r="M2443" s="79"/>
      <c r="N2443" s="59" t="str">
        <f t="shared" si="383"/>
        <v/>
      </c>
      <c r="O2443" s="190" t="str">
        <f t="shared" si="385"/>
        <v>Nợ HP</v>
      </c>
      <c r="P2443" s="62" t="str">
        <f t="shared" si="386"/>
        <v>Nợ HP</v>
      </c>
      <c r="Q2443" s="58">
        <f t="shared" si="390"/>
        <v>2441</v>
      </c>
      <c r="R2443" s="228" t="str">
        <f t="shared" si="387"/>
        <v>Nợ HP</v>
      </c>
    </row>
    <row r="2444" spans="1:18" ht="24.75" customHeight="1">
      <c r="A2444" s="54">
        <f t="shared" si="388"/>
        <v>2442</v>
      </c>
      <c r="B2444" s="16" t="str">
        <f t="shared" si="391"/>
        <v>2410</v>
      </c>
      <c r="C2444" s="54">
        <f t="shared" si="389"/>
        <v>2410</v>
      </c>
      <c r="D2444" s="11"/>
      <c r="E2444" s="12"/>
      <c r="F2444" s="13"/>
      <c r="G2444" s="14"/>
      <c r="H2444" s="70"/>
      <c r="I2444" s="71"/>
      <c r="J2444" s="72"/>
      <c r="K2444" s="73" t="str">
        <f t="shared" si="382"/>
        <v/>
      </c>
      <c r="L2444" s="74">
        <f t="shared" si="384"/>
        <v>0</v>
      </c>
      <c r="M2444" s="79"/>
      <c r="N2444" s="59" t="str">
        <f t="shared" si="383"/>
        <v/>
      </c>
      <c r="O2444" s="190" t="str">
        <f t="shared" si="385"/>
        <v>Nợ HP</v>
      </c>
      <c r="P2444" s="62" t="str">
        <f t="shared" si="386"/>
        <v>Nợ HP</v>
      </c>
      <c r="Q2444" s="58">
        <f t="shared" si="390"/>
        <v>2442</v>
      </c>
      <c r="R2444" s="228" t="str">
        <f t="shared" si="387"/>
        <v>Nợ HP</v>
      </c>
    </row>
    <row r="2445" spans="1:18" ht="24.75" customHeight="1">
      <c r="A2445" s="54">
        <f t="shared" si="388"/>
        <v>2443</v>
      </c>
      <c r="B2445" s="16" t="str">
        <f t="shared" si="391"/>
        <v>2411</v>
      </c>
      <c r="C2445" s="54">
        <f t="shared" si="389"/>
        <v>2411</v>
      </c>
      <c r="D2445" s="11"/>
      <c r="E2445" s="12"/>
      <c r="F2445" s="13"/>
      <c r="G2445" s="14"/>
      <c r="H2445" s="70"/>
      <c r="I2445" s="71"/>
      <c r="J2445" s="72"/>
      <c r="K2445" s="73" t="str">
        <f t="shared" si="382"/>
        <v/>
      </c>
      <c r="L2445" s="74">
        <f t="shared" si="384"/>
        <v>0</v>
      </c>
      <c r="M2445" s="79"/>
      <c r="N2445" s="59" t="str">
        <f t="shared" si="383"/>
        <v/>
      </c>
      <c r="O2445" s="190" t="str">
        <f t="shared" si="385"/>
        <v>Nợ HP</v>
      </c>
      <c r="P2445" s="62" t="str">
        <f t="shared" si="386"/>
        <v>Nợ HP</v>
      </c>
      <c r="Q2445" s="58">
        <f t="shared" si="390"/>
        <v>2443</v>
      </c>
      <c r="R2445" s="228" t="str">
        <f t="shared" si="387"/>
        <v>Nợ HP</v>
      </c>
    </row>
    <row r="2446" spans="1:18" ht="24.75" customHeight="1">
      <c r="A2446" s="54">
        <f t="shared" si="388"/>
        <v>2444</v>
      </c>
      <c r="B2446" s="16" t="str">
        <f t="shared" si="391"/>
        <v>2412</v>
      </c>
      <c r="C2446" s="54">
        <f t="shared" si="389"/>
        <v>2412</v>
      </c>
      <c r="D2446" s="11"/>
      <c r="E2446" s="12"/>
      <c r="F2446" s="13"/>
      <c r="G2446" s="14"/>
      <c r="H2446" s="70"/>
      <c r="I2446" s="71"/>
      <c r="J2446" s="72"/>
      <c r="K2446" s="73" t="str">
        <f t="shared" si="382"/>
        <v/>
      </c>
      <c r="L2446" s="74">
        <f t="shared" si="384"/>
        <v>0</v>
      </c>
      <c r="M2446" s="79"/>
      <c r="N2446" s="59" t="str">
        <f t="shared" si="383"/>
        <v/>
      </c>
      <c r="O2446" s="190" t="str">
        <f t="shared" si="385"/>
        <v>Nợ HP</v>
      </c>
      <c r="P2446" s="62" t="str">
        <f t="shared" si="386"/>
        <v>Nợ HP</v>
      </c>
      <c r="Q2446" s="58">
        <f t="shared" si="390"/>
        <v>2444</v>
      </c>
      <c r="R2446" s="228" t="str">
        <f t="shared" si="387"/>
        <v>Nợ HP</v>
      </c>
    </row>
    <row r="2447" spans="1:18" ht="24.75" customHeight="1">
      <c r="A2447" s="54">
        <f t="shared" si="388"/>
        <v>2445</v>
      </c>
      <c r="B2447" s="16" t="str">
        <f t="shared" si="391"/>
        <v>2413</v>
      </c>
      <c r="C2447" s="54">
        <f t="shared" si="389"/>
        <v>2413</v>
      </c>
      <c r="D2447" s="11"/>
      <c r="E2447" s="12"/>
      <c r="F2447" s="13"/>
      <c r="G2447" s="14"/>
      <c r="H2447" s="70"/>
      <c r="I2447" s="71"/>
      <c r="J2447" s="72"/>
      <c r="K2447" s="73" t="str">
        <f t="shared" si="382"/>
        <v/>
      </c>
      <c r="L2447" s="74">
        <f t="shared" si="384"/>
        <v>0</v>
      </c>
      <c r="M2447" s="79"/>
      <c r="N2447" s="59" t="str">
        <f t="shared" si="383"/>
        <v/>
      </c>
      <c r="O2447" s="190" t="str">
        <f t="shared" si="385"/>
        <v>Nợ HP</v>
      </c>
      <c r="P2447" s="62" t="str">
        <f t="shared" si="386"/>
        <v>Nợ HP</v>
      </c>
      <c r="Q2447" s="58">
        <f t="shared" si="390"/>
        <v>2445</v>
      </c>
      <c r="R2447" s="228" t="str">
        <f t="shared" si="387"/>
        <v>Nợ HP</v>
      </c>
    </row>
    <row r="2448" spans="1:18" ht="24.75" customHeight="1">
      <c r="A2448" s="54">
        <f t="shared" si="388"/>
        <v>2446</v>
      </c>
      <c r="B2448" s="16" t="str">
        <f t="shared" si="391"/>
        <v>2414</v>
      </c>
      <c r="C2448" s="54">
        <f t="shared" si="389"/>
        <v>2414</v>
      </c>
      <c r="D2448" s="11"/>
      <c r="E2448" s="12"/>
      <c r="F2448" s="13"/>
      <c r="G2448" s="14"/>
      <c r="H2448" s="70"/>
      <c r="I2448" s="71"/>
      <c r="J2448" s="72"/>
      <c r="K2448" s="73" t="str">
        <f t="shared" si="382"/>
        <v/>
      </c>
      <c r="L2448" s="74">
        <f t="shared" si="384"/>
        <v>0</v>
      </c>
      <c r="M2448" s="79"/>
      <c r="N2448" s="59" t="str">
        <f t="shared" si="383"/>
        <v/>
      </c>
      <c r="O2448" s="190" t="str">
        <f t="shared" si="385"/>
        <v>Nợ HP</v>
      </c>
      <c r="P2448" s="62" t="str">
        <f t="shared" si="386"/>
        <v>Nợ HP</v>
      </c>
      <c r="Q2448" s="58">
        <f t="shared" si="390"/>
        <v>2446</v>
      </c>
      <c r="R2448" s="228" t="str">
        <f t="shared" si="387"/>
        <v>Nợ HP</v>
      </c>
    </row>
    <row r="2449" spans="1:18" ht="24.75" customHeight="1">
      <c r="A2449" s="54">
        <f t="shared" si="388"/>
        <v>2447</v>
      </c>
      <c r="B2449" s="16" t="str">
        <f t="shared" si="391"/>
        <v>2415</v>
      </c>
      <c r="C2449" s="54">
        <f t="shared" si="389"/>
        <v>2415</v>
      </c>
      <c r="D2449" s="11"/>
      <c r="E2449" s="12"/>
      <c r="F2449" s="13"/>
      <c r="G2449" s="14"/>
      <c r="H2449" s="70"/>
      <c r="I2449" s="71"/>
      <c r="J2449" s="72"/>
      <c r="K2449" s="73" t="str">
        <f t="shared" si="382"/>
        <v/>
      </c>
      <c r="L2449" s="74">
        <f t="shared" si="384"/>
        <v>0</v>
      </c>
      <c r="M2449" s="79"/>
      <c r="N2449" s="59" t="str">
        <f t="shared" si="383"/>
        <v/>
      </c>
      <c r="O2449" s="190" t="str">
        <f t="shared" si="385"/>
        <v>Nợ HP</v>
      </c>
      <c r="P2449" s="62" t="str">
        <f t="shared" si="386"/>
        <v>Nợ HP</v>
      </c>
      <c r="Q2449" s="58">
        <f t="shared" si="390"/>
        <v>2447</v>
      </c>
      <c r="R2449" s="228" t="str">
        <f t="shared" si="387"/>
        <v>Nợ HP</v>
      </c>
    </row>
    <row r="2450" spans="1:18" ht="24.75" customHeight="1">
      <c r="A2450" s="54">
        <f t="shared" si="388"/>
        <v>2448</v>
      </c>
      <c r="B2450" s="16" t="str">
        <f t="shared" si="391"/>
        <v>2416</v>
      </c>
      <c r="C2450" s="54">
        <f t="shared" si="389"/>
        <v>2416</v>
      </c>
      <c r="D2450" s="11"/>
      <c r="E2450" s="12"/>
      <c r="F2450" s="13"/>
      <c r="G2450" s="14"/>
      <c r="H2450" s="70"/>
      <c r="I2450" s="71"/>
      <c r="J2450" s="72"/>
      <c r="K2450" s="73" t="str">
        <f t="shared" si="382"/>
        <v/>
      </c>
      <c r="L2450" s="74">
        <f t="shared" si="384"/>
        <v>0</v>
      </c>
      <c r="M2450" s="79"/>
      <c r="N2450" s="59" t="str">
        <f t="shared" si="383"/>
        <v/>
      </c>
      <c r="O2450" s="190" t="str">
        <f t="shared" si="385"/>
        <v>Nợ HP</v>
      </c>
      <c r="P2450" s="62" t="str">
        <f t="shared" si="386"/>
        <v>Nợ HP</v>
      </c>
      <c r="Q2450" s="58">
        <f t="shared" si="390"/>
        <v>2448</v>
      </c>
      <c r="R2450" s="228" t="str">
        <f t="shared" si="387"/>
        <v>Nợ HP</v>
      </c>
    </row>
    <row r="2451" spans="1:18" ht="24.75" customHeight="1">
      <c r="A2451" s="54">
        <f t="shared" si="388"/>
        <v>2449</v>
      </c>
      <c r="B2451" s="16" t="str">
        <f t="shared" si="391"/>
        <v>2417</v>
      </c>
      <c r="C2451" s="54">
        <f t="shared" si="389"/>
        <v>2417</v>
      </c>
      <c r="D2451" s="11"/>
      <c r="E2451" s="12"/>
      <c r="F2451" s="13"/>
      <c r="G2451" s="14"/>
      <c r="H2451" s="70"/>
      <c r="I2451" s="71"/>
      <c r="J2451" s="72"/>
      <c r="K2451" s="73" t="str">
        <f t="shared" si="382"/>
        <v/>
      </c>
      <c r="L2451" s="74">
        <f t="shared" si="384"/>
        <v>0</v>
      </c>
      <c r="M2451" s="79"/>
      <c r="N2451" s="59" t="str">
        <f t="shared" si="383"/>
        <v/>
      </c>
      <c r="O2451" s="190" t="str">
        <f t="shared" si="385"/>
        <v>Nợ HP</v>
      </c>
      <c r="P2451" s="62" t="str">
        <f t="shared" si="386"/>
        <v>Nợ HP</v>
      </c>
      <c r="Q2451" s="58">
        <f t="shared" si="390"/>
        <v>2449</v>
      </c>
      <c r="R2451" s="228" t="str">
        <f t="shared" si="387"/>
        <v>Nợ HP</v>
      </c>
    </row>
    <row r="2452" spans="1:18" ht="24.75" customHeight="1">
      <c r="A2452" s="54">
        <f t="shared" si="388"/>
        <v>2450</v>
      </c>
      <c r="B2452" s="16" t="str">
        <f t="shared" si="391"/>
        <v>2418</v>
      </c>
      <c r="C2452" s="54">
        <f t="shared" si="389"/>
        <v>2418</v>
      </c>
      <c r="D2452" s="11"/>
      <c r="E2452" s="12"/>
      <c r="F2452" s="13"/>
      <c r="G2452" s="14"/>
      <c r="H2452" s="70"/>
      <c r="I2452" s="71"/>
      <c r="J2452" s="72"/>
      <c r="K2452" s="73" t="str">
        <f t="shared" si="382"/>
        <v/>
      </c>
      <c r="L2452" s="74">
        <f t="shared" si="384"/>
        <v>0</v>
      </c>
      <c r="M2452" s="79"/>
      <c r="N2452" s="59" t="str">
        <f t="shared" si="383"/>
        <v/>
      </c>
      <c r="O2452" s="190" t="str">
        <f t="shared" si="385"/>
        <v>Nợ HP</v>
      </c>
      <c r="P2452" s="62" t="str">
        <f t="shared" si="386"/>
        <v>Nợ HP</v>
      </c>
      <c r="Q2452" s="58">
        <f t="shared" si="390"/>
        <v>2450</v>
      </c>
      <c r="R2452" s="228" t="str">
        <f t="shared" si="387"/>
        <v>Nợ HP</v>
      </c>
    </row>
    <row r="2453" spans="1:18" ht="24.75" customHeight="1">
      <c r="A2453" s="54">
        <f t="shared" si="388"/>
        <v>2451</v>
      </c>
      <c r="B2453" s="16" t="str">
        <f t="shared" si="391"/>
        <v>2419</v>
      </c>
      <c r="C2453" s="54">
        <f t="shared" si="389"/>
        <v>2419</v>
      </c>
      <c r="D2453" s="11"/>
      <c r="E2453" s="12"/>
      <c r="F2453" s="13"/>
      <c r="G2453" s="14"/>
      <c r="H2453" s="70"/>
      <c r="I2453" s="71"/>
      <c r="J2453" s="72"/>
      <c r="K2453" s="73" t="str">
        <f t="shared" si="382"/>
        <v/>
      </c>
      <c r="L2453" s="74">
        <f t="shared" si="384"/>
        <v>0</v>
      </c>
      <c r="M2453" s="79"/>
      <c r="N2453" s="59" t="str">
        <f t="shared" si="383"/>
        <v/>
      </c>
      <c r="O2453" s="190" t="str">
        <f t="shared" si="385"/>
        <v>Nợ HP</v>
      </c>
      <c r="P2453" s="62" t="str">
        <f t="shared" si="386"/>
        <v>Nợ HP</v>
      </c>
      <c r="Q2453" s="58">
        <f t="shared" si="390"/>
        <v>2451</v>
      </c>
      <c r="R2453" s="228" t="str">
        <f t="shared" si="387"/>
        <v>Nợ HP</v>
      </c>
    </row>
    <row r="2454" spans="1:18" ht="24.75" customHeight="1">
      <c r="A2454" s="54">
        <f t="shared" si="388"/>
        <v>2452</v>
      </c>
      <c r="B2454" s="16" t="str">
        <f t="shared" si="391"/>
        <v>2420</v>
      </c>
      <c r="C2454" s="54">
        <f t="shared" si="389"/>
        <v>2420</v>
      </c>
      <c r="D2454" s="11"/>
      <c r="E2454" s="12"/>
      <c r="F2454" s="13"/>
      <c r="G2454" s="14"/>
      <c r="H2454" s="70"/>
      <c r="I2454" s="71"/>
      <c r="J2454" s="72"/>
      <c r="K2454" s="73" t="str">
        <f t="shared" si="382"/>
        <v/>
      </c>
      <c r="L2454" s="74">
        <f t="shared" si="384"/>
        <v>0</v>
      </c>
      <c r="M2454" s="79"/>
      <c r="N2454" s="59" t="str">
        <f t="shared" si="383"/>
        <v/>
      </c>
      <c r="O2454" s="190" t="str">
        <f t="shared" si="385"/>
        <v>Nợ HP</v>
      </c>
      <c r="P2454" s="62" t="str">
        <f t="shared" si="386"/>
        <v>Nợ HP</v>
      </c>
      <c r="Q2454" s="58">
        <f t="shared" si="390"/>
        <v>2452</v>
      </c>
      <c r="R2454" s="228" t="str">
        <f t="shared" si="387"/>
        <v>Nợ HP</v>
      </c>
    </row>
    <row r="2455" spans="1:18" ht="24.75" customHeight="1">
      <c r="A2455" s="54">
        <f t="shared" si="388"/>
        <v>2453</v>
      </c>
      <c r="B2455" s="16" t="str">
        <f t="shared" si="391"/>
        <v>2421</v>
      </c>
      <c r="C2455" s="54">
        <f t="shared" si="389"/>
        <v>2421</v>
      </c>
      <c r="D2455" s="11"/>
      <c r="E2455" s="12"/>
      <c r="F2455" s="13"/>
      <c r="G2455" s="14"/>
      <c r="H2455" s="70"/>
      <c r="I2455" s="71"/>
      <c r="J2455" s="72"/>
      <c r="K2455" s="73" t="str">
        <f t="shared" si="382"/>
        <v/>
      </c>
      <c r="L2455" s="74">
        <f t="shared" si="384"/>
        <v>0</v>
      </c>
      <c r="M2455" s="79"/>
      <c r="N2455" s="59" t="str">
        <f t="shared" si="383"/>
        <v/>
      </c>
      <c r="O2455" s="190" t="str">
        <f t="shared" si="385"/>
        <v>Nợ HP</v>
      </c>
      <c r="P2455" s="62" t="str">
        <f t="shared" si="386"/>
        <v>Nợ HP</v>
      </c>
      <c r="Q2455" s="58">
        <f t="shared" si="390"/>
        <v>2453</v>
      </c>
      <c r="R2455" s="228" t="str">
        <f t="shared" si="387"/>
        <v>Nợ HP</v>
      </c>
    </row>
    <row r="2456" spans="1:18" ht="24.75" customHeight="1">
      <c r="A2456" s="54">
        <f t="shared" si="388"/>
        <v>2454</v>
      </c>
      <c r="B2456" s="16" t="str">
        <f t="shared" si="391"/>
        <v>2422</v>
      </c>
      <c r="C2456" s="54">
        <f t="shared" si="389"/>
        <v>2422</v>
      </c>
      <c r="D2456" s="11"/>
      <c r="E2456" s="12"/>
      <c r="F2456" s="13"/>
      <c r="G2456" s="14"/>
      <c r="H2456" s="70"/>
      <c r="I2456" s="71"/>
      <c r="J2456" s="72"/>
      <c r="K2456" s="73" t="str">
        <f t="shared" si="382"/>
        <v/>
      </c>
      <c r="L2456" s="74">
        <f t="shared" si="384"/>
        <v>0</v>
      </c>
      <c r="M2456" s="79"/>
      <c r="N2456" s="59" t="str">
        <f t="shared" si="383"/>
        <v/>
      </c>
      <c r="O2456" s="190" t="str">
        <f t="shared" si="385"/>
        <v>Nợ HP</v>
      </c>
      <c r="P2456" s="62" t="str">
        <f t="shared" si="386"/>
        <v>Nợ HP</v>
      </c>
      <c r="Q2456" s="58">
        <f t="shared" si="390"/>
        <v>2454</v>
      </c>
      <c r="R2456" s="228" t="str">
        <f t="shared" si="387"/>
        <v>Nợ HP</v>
      </c>
    </row>
    <row r="2457" spans="1:18" ht="24.75" customHeight="1">
      <c r="A2457" s="54">
        <f t="shared" si="388"/>
        <v>2455</v>
      </c>
      <c r="B2457" s="16" t="str">
        <f t="shared" si="391"/>
        <v>2423</v>
      </c>
      <c r="C2457" s="54">
        <f t="shared" si="389"/>
        <v>2423</v>
      </c>
      <c r="D2457" s="11"/>
      <c r="E2457" s="12"/>
      <c r="F2457" s="13"/>
      <c r="G2457" s="14"/>
      <c r="H2457" s="70"/>
      <c r="I2457" s="71"/>
      <c r="J2457" s="72"/>
      <c r="K2457" s="73" t="str">
        <f t="shared" ref="K2457:K2489" si="392">I2457&amp;J2457</f>
        <v/>
      </c>
      <c r="L2457" s="74">
        <f t="shared" si="384"/>
        <v>0</v>
      </c>
      <c r="M2457" s="79"/>
      <c r="N2457" s="59" t="str">
        <f t="shared" ref="N2457:N2489" si="393">IF(M2457&lt;&gt;0,"Học Ghép","")</f>
        <v/>
      </c>
      <c r="O2457" s="190" t="str">
        <f t="shared" si="385"/>
        <v>Nợ HP</v>
      </c>
      <c r="P2457" s="62" t="str">
        <f t="shared" si="386"/>
        <v>Nợ HP</v>
      </c>
      <c r="Q2457" s="58">
        <f t="shared" si="390"/>
        <v>2455</v>
      </c>
      <c r="R2457" s="228" t="str">
        <f t="shared" si="387"/>
        <v>Nợ HP</v>
      </c>
    </row>
    <row r="2458" spans="1:18" ht="24.75" customHeight="1">
      <c r="A2458" s="54">
        <f t="shared" si="388"/>
        <v>2456</v>
      </c>
      <c r="B2458" s="16" t="str">
        <f t="shared" si="391"/>
        <v>2424</v>
      </c>
      <c r="C2458" s="54">
        <f t="shared" si="389"/>
        <v>2424</v>
      </c>
      <c r="D2458" s="11"/>
      <c r="E2458" s="12"/>
      <c r="F2458" s="13"/>
      <c r="G2458" s="14"/>
      <c r="H2458" s="70"/>
      <c r="I2458" s="71"/>
      <c r="J2458" s="72"/>
      <c r="K2458" s="73" t="str">
        <f t="shared" si="392"/>
        <v/>
      </c>
      <c r="L2458" s="74">
        <f t="shared" si="384"/>
        <v>0</v>
      </c>
      <c r="M2458" s="79"/>
      <c r="N2458" s="59" t="str">
        <f t="shared" si="393"/>
        <v/>
      </c>
      <c r="O2458" s="190" t="str">
        <f t="shared" si="385"/>
        <v>Nợ HP</v>
      </c>
      <c r="P2458" s="62" t="str">
        <f t="shared" si="386"/>
        <v>Nợ HP</v>
      </c>
      <c r="Q2458" s="58">
        <f t="shared" si="390"/>
        <v>2456</v>
      </c>
      <c r="R2458" s="228" t="str">
        <f t="shared" si="387"/>
        <v>Nợ HP</v>
      </c>
    </row>
    <row r="2459" spans="1:18" ht="24.75" customHeight="1">
      <c r="A2459" s="54">
        <f t="shared" si="388"/>
        <v>2457</v>
      </c>
      <c r="B2459" s="16" t="str">
        <f t="shared" si="391"/>
        <v>2425</v>
      </c>
      <c r="C2459" s="54">
        <f t="shared" si="389"/>
        <v>2425</v>
      </c>
      <c r="D2459" s="11"/>
      <c r="E2459" s="12"/>
      <c r="F2459" s="13"/>
      <c r="G2459" s="14"/>
      <c r="H2459" s="70"/>
      <c r="I2459" s="71"/>
      <c r="J2459" s="72"/>
      <c r="K2459" s="73" t="str">
        <f t="shared" si="392"/>
        <v/>
      </c>
      <c r="L2459" s="74">
        <f t="shared" si="384"/>
        <v>0</v>
      </c>
      <c r="M2459" s="79"/>
      <c r="N2459" s="59" t="str">
        <f t="shared" si="393"/>
        <v/>
      </c>
      <c r="O2459" s="190" t="str">
        <f t="shared" si="385"/>
        <v>Nợ HP</v>
      </c>
      <c r="P2459" s="62" t="str">
        <f t="shared" si="386"/>
        <v>Nợ HP</v>
      </c>
      <c r="Q2459" s="58">
        <f t="shared" si="390"/>
        <v>2457</v>
      </c>
      <c r="R2459" s="228" t="str">
        <f t="shared" si="387"/>
        <v>Nợ HP</v>
      </c>
    </row>
    <row r="2460" spans="1:18" ht="24.75" customHeight="1">
      <c r="A2460" s="54">
        <f t="shared" si="388"/>
        <v>2458</v>
      </c>
      <c r="B2460" s="16" t="str">
        <f t="shared" si="391"/>
        <v>2426</v>
      </c>
      <c r="C2460" s="54">
        <f t="shared" si="389"/>
        <v>2426</v>
      </c>
      <c r="D2460" s="11"/>
      <c r="E2460" s="12"/>
      <c r="F2460" s="13"/>
      <c r="G2460" s="14"/>
      <c r="H2460" s="70"/>
      <c r="I2460" s="71"/>
      <c r="J2460" s="72"/>
      <c r="K2460" s="73" t="str">
        <f t="shared" si="392"/>
        <v/>
      </c>
      <c r="L2460" s="74">
        <f t="shared" si="384"/>
        <v>0</v>
      </c>
      <c r="M2460" s="79"/>
      <c r="N2460" s="59" t="str">
        <f t="shared" si="393"/>
        <v/>
      </c>
      <c r="O2460" s="190" t="str">
        <f t="shared" si="385"/>
        <v>Nợ HP</v>
      </c>
      <c r="P2460" s="62" t="str">
        <f t="shared" si="386"/>
        <v>Nợ HP</v>
      </c>
      <c r="Q2460" s="58">
        <f t="shared" si="390"/>
        <v>2458</v>
      </c>
      <c r="R2460" s="228" t="str">
        <f t="shared" si="387"/>
        <v>Nợ HP</v>
      </c>
    </row>
    <row r="2461" spans="1:18" ht="24.75" customHeight="1">
      <c r="A2461" s="54">
        <f t="shared" si="388"/>
        <v>2459</v>
      </c>
      <c r="B2461" s="16" t="str">
        <f t="shared" si="391"/>
        <v>2427</v>
      </c>
      <c r="C2461" s="54">
        <f t="shared" si="389"/>
        <v>2427</v>
      </c>
      <c r="D2461" s="11"/>
      <c r="E2461" s="12"/>
      <c r="F2461" s="13"/>
      <c r="G2461" s="14"/>
      <c r="H2461" s="70"/>
      <c r="I2461" s="71"/>
      <c r="J2461" s="72"/>
      <c r="K2461" s="73" t="str">
        <f t="shared" si="392"/>
        <v/>
      </c>
      <c r="L2461" s="74">
        <f t="shared" si="384"/>
        <v>0</v>
      </c>
      <c r="M2461" s="79"/>
      <c r="N2461" s="59" t="str">
        <f t="shared" si="393"/>
        <v/>
      </c>
      <c r="O2461" s="190" t="str">
        <f t="shared" si="385"/>
        <v>Nợ HP</v>
      </c>
      <c r="P2461" s="62" t="str">
        <f t="shared" si="386"/>
        <v>Nợ HP</v>
      </c>
      <c r="Q2461" s="58">
        <f t="shared" si="390"/>
        <v>2459</v>
      </c>
      <c r="R2461" s="228" t="str">
        <f t="shared" si="387"/>
        <v>Nợ HP</v>
      </c>
    </row>
    <row r="2462" spans="1:18" ht="24.75" customHeight="1">
      <c r="A2462" s="54">
        <f t="shared" si="388"/>
        <v>2460</v>
      </c>
      <c r="B2462" s="16" t="str">
        <f t="shared" si="391"/>
        <v>2428</v>
      </c>
      <c r="C2462" s="54">
        <f t="shared" si="389"/>
        <v>2428</v>
      </c>
      <c r="D2462" s="11"/>
      <c r="E2462" s="12"/>
      <c r="F2462" s="13"/>
      <c r="G2462" s="14"/>
      <c r="H2462" s="70"/>
      <c r="I2462" s="71"/>
      <c r="J2462" s="72"/>
      <c r="K2462" s="73" t="str">
        <f t="shared" si="392"/>
        <v/>
      </c>
      <c r="L2462" s="74">
        <f t="shared" si="384"/>
        <v>0</v>
      </c>
      <c r="M2462" s="79"/>
      <c r="N2462" s="59" t="str">
        <f t="shared" si="393"/>
        <v/>
      </c>
      <c r="O2462" s="190" t="str">
        <f t="shared" si="385"/>
        <v>Nợ HP</v>
      </c>
      <c r="P2462" s="62" t="str">
        <f t="shared" si="386"/>
        <v>Nợ HP</v>
      </c>
      <c r="Q2462" s="58">
        <f t="shared" si="390"/>
        <v>2460</v>
      </c>
      <c r="R2462" s="228" t="str">
        <f t="shared" si="387"/>
        <v>Nợ HP</v>
      </c>
    </row>
    <row r="2463" spans="1:18" ht="24.75" customHeight="1">
      <c r="A2463" s="54">
        <f t="shared" si="388"/>
        <v>2461</v>
      </c>
      <c r="B2463" s="16" t="str">
        <f t="shared" si="391"/>
        <v>2429</v>
      </c>
      <c r="C2463" s="54">
        <f t="shared" si="389"/>
        <v>2429</v>
      </c>
      <c r="D2463" s="11"/>
      <c r="E2463" s="12"/>
      <c r="F2463" s="13"/>
      <c r="G2463" s="14"/>
      <c r="H2463" s="70"/>
      <c r="I2463" s="71"/>
      <c r="J2463" s="72"/>
      <c r="K2463" s="73" t="str">
        <f t="shared" si="392"/>
        <v/>
      </c>
      <c r="L2463" s="74">
        <f t="shared" si="384"/>
        <v>0</v>
      </c>
      <c r="M2463" s="79"/>
      <c r="N2463" s="59" t="str">
        <f t="shared" si="393"/>
        <v/>
      </c>
      <c r="O2463" s="190" t="str">
        <f t="shared" si="385"/>
        <v>Nợ HP</v>
      </c>
      <c r="P2463" s="62" t="str">
        <f t="shared" si="386"/>
        <v>Nợ HP</v>
      </c>
      <c r="Q2463" s="58">
        <f t="shared" si="390"/>
        <v>2461</v>
      </c>
      <c r="R2463" s="228" t="str">
        <f t="shared" si="387"/>
        <v>Nợ HP</v>
      </c>
    </row>
    <row r="2464" spans="1:18" ht="24.75" customHeight="1">
      <c r="A2464" s="54">
        <f t="shared" si="388"/>
        <v>2462</v>
      </c>
      <c r="B2464" s="16" t="str">
        <f t="shared" si="391"/>
        <v>2430</v>
      </c>
      <c r="C2464" s="54">
        <f t="shared" si="389"/>
        <v>2430</v>
      </c>
      <c r="D2464" s="11"/>
      <c r="E2464" s="12"/>
      <c r="F2464" s="13"/>
      <c r="G2464" s="14"/>
      <c r="H2464" s="70"/>
      <c r="I2464" s="71"/>
      <c r="J2464" s="72"/>
      <c r="K2464" s="73" t="str">
        <f t="shared" si="392"/>
        <v/>
      </c>
      <c r="L2464" s="74">
        <f t="shared" si="384"/>
        <v>0</v>
      </c>
      <c r="M2464" s="79"/>
      <c r="N2464" s="59" t="str">
        <f t="shared" si="393"/>
        <v/>
      </c>
      <c r="O2464" s="190" t="str">
        <f t="shared" si="385"/>
        <v>Nợ HP</v>
      </c>
      <c r="P2464" s="62" t="str">
        <f t="shared" si="386"/>
        <v>Nợ HP</v>
      </c>
      <c r="Q2464" s="58">
        <f t="shared" si="390"/>
        <v>2462</v>
      </c>
      <c r="R2464" s="228" t="str">
        <f t="shared" si="387"/>
        <v>Nợ HP</v>
      </c>
    </row>
    <row r="2465" spans="1:18" ht="24.75" customHeight="1">
      <c r="A2465" s="54">
        <f t="shared" si="388"/>
        <v>2463</v>
      </c>
      <c r="B2465" s="16" t="str">
        <f t="shared" si="391"/>
        <v>2431</v>
      </c>
      <c r="C2465" s="54">
        <f t="shared" si="389"/>
        <v>2431</v>
      </c>
      <c r="D2465" s="11"/>
      <c r="E2465" s="12"/>
      <c r="F2465" s="13"/>
      <c r="G2465" s="14"/>
      <c r="H2465" s="70"/>
      <c r="I2465" s="71"/>
      <c r="J2465" s="72"/>
      <c r="K2465" s="73" t="str">
        <f t="shared" si="392"/>
        <v/>
      </c>
      <c r="L2465" s="74">
        <f t="shared" si="384"/>
        <v>0</v>
      </c>
      <c r="M2465" s="79"/>
      <c r="N2465" s="59" t="str">
        <f t="shared" si="393"/>
        <v/>
      </c>
      <c r="O2465" s="190" t="str">
        <f t="shared" si="385"/>
        <v>Nợ HP</v>
      </c>
      <c r="P2465" s="62" t="str">
        <f t="shared" si="386"/>
        <v>Nợ HP</v>
      </c>
      <c r="Q2465" s="58">
        <f t="shared" si="390"/>
        <v>2463</v>
      </c>
      <c r="R2465" s="228" t="str">
        <f t="shared" si="387"/>
        <v>Nợ HP</v>
      </c>
    </row>
    <row r="2466" spans="1:18" ht="24.75" customHeight="1">
      <c r="A2466" s="54">
        <f t="shared" si="388"/>
        <v>2464</v>
      </c>
      <c r="B2466" s="16" t="str">
        <f t="shared" si="391"/>
        <v>2432</v>
      </c>
      <c r="C2466" s="54">
        <f t="shared" si="389"/>
        <v>2432</v>
      </c>
      <c r="D2466" s="11"/>
      <c r="E2466" s="12"/>
      <c r="F2466" s="13"/>
      <c r="G2466" s="14"/>
      <c r="H2466" s="70"/>
      <c r="I2466" s="71"/>
      <c r="J2466" s="72"/>
      <c r="K2466" s="73" t="str">
        <f t="shared" si="392"/>
        <v/>
      </c>
      <c r="L2466" s="74">
        <f t="shared" si="384"/>
        <v>0</v>
      </c>
      <c r="M2466" s="79"/>
      <c r="N2466" s="59" t="str">
        <f t="shared" si="393"/>
        <v/>
      </c>
      <c r="O2466" s="190" t="str">
        <f t="shared" si="385"/>
        <v>Nợ HP</v>
      </c>
      <c r="P2466" s="62" t="str">
        <f t="shared" si="386"/>
        <v>Nợ HP</v>
      </c>
      <c r="Q2466" s="58">
        <f t="shared" si="390"/>
        <v>2464</v>
      </c>
      <c r="R2466" s="228" t="str">
        <f t="shared" si="387"/>
        <v>Nợ HP</v>
      </c>
    </row>
    <row r="2467" spans="1:18" ht="24.75" customHeight="1">
      <c r="A2467" s="54">
        <f t="shared" si="388"/>
        <v>2465</v>
      </c>
      <c r="B2467" s="16" t="str">
        <f t="shared" si="391"/>
        <v>2433</v>
      </c>
      <c r="C2467" s="54">
        <f t="shared" si="389"/>
        <v>2433</v>
      </c>
      <c r="D2467" s="11"/>
      <c r="E2467" s="12"/>
      <c r="F2467" s="13"/>
      <c r="G2467" s="14"/>
      <c r="H2467" s="70"/>
      <c r="I2467" s="71"/>
      <c r="J2467" s="72"/>
      <c r="K2467" s="73" t="str">
        <f t="shared" si="392"/>
        <v/>
      </c>
      <c r="L2467" s="74">
        <f t="shared" si="384"/>
        <v>0</v>
      </c>
      <c r="M2467" s="79"/>
      <c r="N2467" s="59" t="str">
        <f t="shared" si="393"/>
        <v/>
      </c>
      <c r="O2467" s="190" t="str">
        <f t="shared" si="385"/>
        <v>Nợ HP</v>
      </c>
      <c r="P2467" s="62" t="str">
        <f t="shared" si="386"/>
        <v>Nợ HP</v>
      </c>
      <c r="Q2467" s="58">
        <f t="shared" si="390"/>
        <v>2465</v>
      </c>
      <c r="R2467" s="228" t="str">
        <f t="shared" si="387"/>
        <v>Nợ HP</v>
      </c>
    </row>
    <row r="2468" spans="1:18" ht="24.75" customHeight="1">
      <c r="A2468" s="54">
        <f t="shared" si="388"/>
        <v>2466</v>
      </c>
      <c r="B2468" s="16" t="str">
        <f t="shared" si="391"/>
        <v>2434</v>
      </c>
      <c r="C2468" s="54">
        <f t="shared" si="389"/>
        <v>2434</v>
      </c>
      <c r="D2468" s="11"/>
      <c r="E2468" s="12"/>
      <c r="F2468" s="13"/>
      <c r="G2468" s="14"/>
      <c r="H2468" s="70"/>
      <c r="I2468" s="71"/>
      <c r="J2468" s="72"/>
      <c r="K2468" s="73" t="str">
        <f t="shared" si="392"/>
        <v/>
      </c>
      <c r="L2468" s="74">
        <f t="shared" si="384"/>
        <v>0</v>
      </c>
      <c r="M2468" s="79"/>
      <c r="N2468" s="59" t="str">
        <f t="shared" si="393"/>
        <v/>
      </c>
      <c r="O2468" s="190" t="str">
        <f t="shared" si="385"/>
        <v>Nợ HP</v>
      </c>
      <c r="P2468" s="62" t="str">
        <f t="shared" si="386"/>
        <v>Nợ HP</v>
      </c>
      <c r="Q2468" s="58">
        <f t="shared" si="390"/>
        <v>2466</v>
      </c>
      <c r="R2468" s="228" t="str">
        <f t="shared" si="387"/>
        <v>Nợ HP</v>
      </c>
    </row>
    <row r="2469" spans="1:18" ht="24.75" customHeight="1">
      <c r="A2469" s="54">
        <f t="shared" si="388"/>
        <v>2467</v>
      </c>
      <c r="B2469" s="16" t="str">
        <f t="shared" si="391"/>
        <v>2435</v>
      </c>
      <c r="C2469" s="54">
        <f t="shared" si="389"/>
        <v>2435</v>
      </c>
      <c r="D2469" s="11"/>
      <c r="E2469" s="12"/>
      <c r="F2469" s="13"/>
      <c r="G2469" s="14"/>
      <c r="H2469" s="70"/>
      <c r="I2469" s="71"/>
      <c r="J2469" s="72"/>
      <c r="K2469" s="73" t="str">
        <f t="shared" si="392"/>
        <v/>
      </c>
      <c r="L2469" s="74">
        <f t="shared" si="384"/>
        <v>0</v>
      </c>
      <c r="M2469" s="79"/>
      <c r="N2469" s="59" t="str">
        <f t="shared" si="393"/>
        <v/>
      </c>
      <c r="O2469" s="190" t="str">
        <f t="shared" si="385"/>
        <v>Nợ HP</v>
      </c>
      <c r="P2469" s="62" t="str">
        <f t="shared" si="386"/>
        <v>Nợ HP</v>
      </c>
      <c r="Q2469" s="58">
        <f t="shared" si="390"/>
        <v>2467</v>
      </c>
      <c r="R2469" s="228" t="str">
        <f t="shared" si="387"/>
        <v>Nợ HP</v>
      </c>
    </row>
    <row r="2470" spans="1:18" ht="24.75" customHeight="1">
      <c r="A2470" s="54">
        <f t="shared" si="388"/>
        <v>2468</v>
      </c>
      <c r="B2470" s="16" t="str">
        <f t="shared" si="391"/>
        <v>2436</v>
      </c>
      <c r="C2470" s="54">
        <f t="shared" si="389"/>
        <v>2436</v>
      </c>
      <c r="D2470" s="11"/>
      <c r="E2470" s="12"/>
      <c r="F2470" s="13"/>
      <c r="G2470" s="14"/>
      <c r="H2470" s="70"/>
      <c r="I2470" s="71"/>
      <c r="J2470" s="72"/>
      <c r="K2470" s="73" t="str">
        <f t="shared" si="392"/>
        <v/>
      </c>
      <c r="L2470" s="74">
        <f t="shared" si="384"/>
        <v>0</v>
      </c>
      <c r="M2470" s="79"/>
      <c r="N2470" s="59" t="str">
        <f t="shared" si="393"/>
        <v/>
      </c>
      <c r="O2470" s="190" t="str">
        <f t="shared" si="385"/>
        <v>Nợ HP</v>
      </c>
      <c r="P2470" s="62" t="str">
        <f t="shared" si="386"/>
        <v>Nợ HP</v>
      </c>
      <c r="Q2470" s="58">
        <f t="shared" si="390"/>
        <v>2468</v>
      </c>
      <c r="R2470" s="228" t="str">
        <f t="shared" si="387"/>
        <v>Nợ HP</v>
      </c>
    </row>
    <row r="2471" spans="1:18" ht="24.75" customHeight="1">
      <c r="A2471" s="54">
        <f t="shared" si="388"/>
        <v>2469</v>
      </c>
      <c r="B2471" s="16" t="str">
        <f t="shared" si="391"/>
        <v>2437</v>
      </c>
      <c r="C2471" s="54">
        <f t="shared" si="389"/>
        <v>2437</v>
      </c>
      <c r="D2471" s="11"/>
      <c r="E2471" s="12"/>
      <c r="F2471" s="13"/>
      <c r="G2471" s="14"/>
      <c r="H2471" s="70"/>
      <c r="I2471" s="71"/>
      <c r="J2471" s="72"/>
      <c r="K2471" s="73" t="str">
        <f t="shared" si="392"/>
        <v/>
      </c>
      <c r="L2471" s="74">
        <f t="shared" si="384"/>
        <v>0</v>
      </c>
      <c r="M2471" s="79"/>
      <c r="N2471" s="59" t="str">
        <f t="shared" si="393"/>
        <v/>
      </c>
      <c r="O2471" s="190" t="str">
        <f t="shared" si="385"/>
        <v>Nợ HP</v>
      </c>
      <c r="P2471" s="62" t="str">
        <f t="shared" si="386"/>
        <v>Nợ HP</v>
      </c>
      <c r="Q2471" s="58">
        <f t="shared" si="390"/>
        <v>2469</v>
      </c>
      <c r="R2471" s="228" t="str">
        <f t="shared" si="387"/>
        <v>Nợ HP</v>
      </c>
    </row>
    <row r="2472" spans="1:18" ht="24.75" customHeight="1">
      <c r="A2472" s="54">
        <f t="shared" si="388"/>
        <v>2470</v>
      </c>
      <c r="B2472" s="16" t="str">
        <f t="shared" si="391"/>
        <v>2438</v>
      </c>
      <c r="C2472" s="54">
        <f t="shared" si="389"/>
        <v>2438</v>
      </c>
      <c r="D2472" s="11"/>
      <c r="E2472" s="12"/>
      <c r="F2472" s="13"/>
      <c r="G2472" s="14"/>
      <c r="H2472" s="70"/>
      <c r="I2472" s="71"/>
      <c r="J2472" s="72"/>
      <c r="K2472" s="73" t="str">
        <f t="shared" si="392"/>
        <v/>
      </c>
      <c r="L2472" s="74">
        <f t="shared" si="384"/>
        <v>0</v>
      </c>
      <c r="M2472" s="79"/>
      <c r="N2472" s="59" t="str">
        <f t="shared" si="393"/>
        <v/>
      </c>
      <c r="O2472" s="190" t="str">
        <f t="shared" si="385"/>
        <v>Nợ HP</v>
      </c>
      <c r="P2472" s="62" t="str">
        <f t="shared" si="386"/>
        <v>Nợ HP</v>
      </c>
      <c r="Q2472" s="58">
        <f t="shared" si="390"/>
        <v>2470</v>
      </c>
      <c r="R2472" s="228" t="str">
        <f t="shared" si="387"/>
        <v>Nợ HP</v>
      </c>
    </row>
    <row r="2473" spans="1:18" ht="24.75" customHeight="1">
      <c r="A2473" s="54">
        <f t="shared" si="388"/>
        <v>2471</v>
      </c>
      <c r="B2473" s="16" t="str">
        <f t="shared" si="391"/>
        <v>2439</v>
      </c>
      <c r="C2473" s="54">
        <f t="shared" si="389"/>
        <v>2439</v>
      </c>
      <c r="D2473" s="11"/>
      <c r="E2473" s="12"/>
      <c r="F2473" s="13"/>
      <c r="G2473" s="14"/>
      <c r="H2473" s="70"/>
      <c r="I2473" s="71"/>
      <c r="J2473" s="72"/>
      <c r="K2473" s="73" t="str">
        <f t="shared" si="392"/>
        <v/>
      </c>
      <c r="L2473" s="74">
        <f t="shared" si="384"/>
        <v>0</v>
      </c>
      <c r="M2473" s="79"/>
      <c r="N2473" s="59" t="str">
        <f t="shared" si="393"/>
        <v/>
      </c>
      <c r="O2473" s="190" t="str">
        <f t="shared" si="385"/>
        <v>Nợ HP</v>
      </c>
      <c r="P2473" s="62" t="str">
        <f t="shared" si="386"/>
        <v>Nợ HP</v>
      </c>
      <c r="Q2473" s="58">
        <f t="shared" si="390"/>
        <v>2471</v>
      </c>
      <c r="R2473" s="228" t="str">
        <f t="shared" si="387"/>
        <v>Nợ HP</v>
      </c>
    </row>
    <row r="2474" spans="1:18" ht="24.75" customHeight="1">
      <c r="A2474" s="54">
        <f t="shared" si="388"/>
        <v>2472</v>
      </c>
      <c r="B2474" s="16" t="str">
        <f t="shared" si="391"/>
        <v>2440</v>
      </c>
      <c r="C2474" s="54">
        <f t="shared" si="389"/>
        <v>2440</v>
      </c>
      <c r="D2474" s="11"/>
      <c r="E2474" s="12"/>
      <c r="F2474" s="13"/>
      <c r="G2474" s="14"/>
      <c r="H2474" s="70"/>
      <c r="I2474" s="71"/>
      <c r="J2474" s="72"/>
      <c r="K2474" s="73" t="str">
        <f t="shared" si="392"/>
        <v/>
      </c>
      <c r="L2474" s="74">
        <f t="shared" si="384"/>
        <v>0</v>
      </c>
      <c r="M2474" s="79"/>
      <c r="N2474" s="59" t="str">
        <f t="shared" si="393"/>
        <v/>
      </c>
      <c r="O2474" s="190" t="str">
        <f t="shared" si="385"/>
        <v>Nợ HP</v>
      </c>
      <c r="P2474" s="62" t="str">
        <f t="shared" si="386"/>
        <v>Nợ HP</v>
      </c>
      <c r="Q2474" s="58">
        <f t="shared" si="390"/>
        <v>2472</v>
      </c>
      <c r="R2474" s="228" t="str">
        <f t="shared" si="387"/>
        <v>Nợ HP</v>
      </c>
    </row>
    <row r="2475" spans="1:18" ht="24.75" customHeight="1">
      <c r="A2475" s="54">
        <f t="shared" si="388"/>
        <v>2473</v>
      </c>
      <c r="B2475" s="16" t="str">
        <f t="shared" si="391"/>
        <v>2441</v>
      </c>
      <c r="C2475" s="54">
        <f t="shared" si="389"/>
        <v>2441</v>
      </c>
      <c r="D2475" s="11"/>
      <c r="E2475" s="12"/>
      <c r="F2475" s="13"/>
      <c r="G2475" s="14"/>
      <c r="H2475" s="70"/>
      <c r="I2475" s="71"/>
      <c r="J2475" s="72"/>
      <c r="K2475" s="73" t="str">
        <f t="shared" si="392"/>
        <v/>
      </c>
      <c r="L2475" s="74">
        <f t="shared" si="384"/>
        <v>0</v>
      </c>
      <c r="M2475" s="79"/>
      <c r="N2475" s="59" t="str">
        <f t="shared" si="393"/>
        <v/>
      </c>
      <c r="O2475" s="190" t="str">
        <f t="shared" si="385"/>
        <v>Nợ HP</v>
      </c>
      <c r="P2475" s="62" t="str">
        <f t="shared" si="386"/>
        <v>Nợ HP</v>
      </c>
      <c r="Q2475" s="58">
        <f t="shared" si="390"/>
        <v>2473</v>
      </c>
      <c r="R2475" s="228" t="str">
        <f t="shared" si="387"/>
        <v>Nợ HP</v>
      </c>
    </row>
    <row r="2476" spans="1:18" ht="24.75" customHeight="1">
      <c r="A2476" s="54">
        <f t="shared" si="388"/>
        <v>2474</v>
      </c>
      <c r="B2476" s="16" t="str">
        <f t="shared" si="391"/>
        <v>2442</v>
      </c>
      <c r="C2476" s="54">
        <f t="shared" si="389"/>
        <v>2442</v>
      </c>
      <c r="D2476" s="11"/>
      <c r="E2476" s="12"/>
      <c r="F2476" s="13"/>
      <c r="G2476" s="14"/>
      <c r="H2476" s="70"/>
      <c r="I2476" s="71"/>
      <c r="J2476" s="72"/>
      <c r="K2476" s="73" t="str">
        <f t="shared" si="392"/>
        <v/>
      </c>
      <c r="L2476" s="74">
        <f t="shared" si="384"/>
        <v>0</v>
      </c>
      <c r="M2476" s="79"/>
      <c r="N2476" s="59" t="str">
        <f t="shared" si="393"/>
        <v/>
      </c>
      <c r="O2476" s="190" t="str">
        <f t="shared" si="385"/>
        <v>Nợ HP</v>
      </c>
      <c r="P2476" s="62" t="str">
        <f t="shared" si="386"/>
        <v>Nợ HP</v>
      </c>
      <c r="Q2476" s="58">
        <f t="shared" si="390"/>
        <v>2474</v>
      </c>
      <c r="R2476" s="228" t="str">
        <f t="shared" si="387"/>
        <v>Nợ HP</v>
      </c>
    </row>
    <row r="2477" spans="1:18" ht="24.75" customHeight="1">
      <c r="A2477" s="54">
        <f t="shared" si="388"/>
        <v>2475</v>
      </c>
      <c r="B2477" s="16" t="str">
        <f t="shared" si="391"/>
        <v>2443</v>
      </c>
      <c r="C2477" s="54">
        <f t="shared" si="389"/>
        <v>2443</v>
      </c>
      <c r="D2477" s="11"/>
      <c r="E2477" s="12"/>
      <c r="F2477" s="13"/>
      <c r="G2477" s="14"/>
      <c r="H2477" s="70"/>
      <c r="I2477" s="71"/>
      <c r="J2477" s="72"/>
      <c r="K2477" s="73" t="str">
        <f t="shared" si="392"/>
        <v/>
      </c>
      <c r="L2477" s="74">
        <f t="shared" si="384"/>
        <v>0</v>
      </c>
      <c r="M2477" s="79"/>
      <c r="N2477" s="59" t="str">
        <f t="shared" si="393"/>
        <v/>
      </c>
      <c r="O2477" s="190" t="str">
        <f t="shared" si="385"/>
        <v>Nợ HP</v>
      </c>
      <c r="P2477" s="62" t="str">
        <f t="shared" si="386"/>
        <v>Nợ HP</v>
      </c>
      <c r="Q2477" s="58">
        <f t="shared" si="390"/>
        <v>2475</v>
      </c>
      <c r="R2477" s="228" t="str">
        <f t="shared" si="387"/>
        <v>Nợ HP</v>
      </c>
    </row>
    <row r="2478" spans="1:18" ht="24.75" customHeight="1">
      <c r="A2478" s="54">
        <f t="shared" si="388"/>
        <v>2476</v>
      </c>
      <c r="B2478" s="16" t="str">
        <f t="shared" si="391"/>
        <v>2444</v>
      </c>
      <c r="C2478" s="54">
        <f t="shared" si="389"/>
        <v>2444</v>
      </c>
      <c r="D2478" s="11"/>
      <c r="E2478" s="12"/>
      <c r="F2478" s="13"/>
      <c r="G2478" s="14"/>
      <c r="H2478" s="70"/>
      <c r="I2478" s="71"/>
      <c r="J2478" s="72"/>
      <c r="K2478" s="73" t="str">
        <f t="shared" si="392"/>
        <v/>
      </c>
      <c r="L2478" s="74">
        <f t="shared" si="384"/>
        <v>0</v>
      </c>
      <c r="M2478" s="79"/>
      <c r="N2478" s="59" t="str">
        <f t="shared" si="393"/>
        <v/>
      </c>
      <c r="O2478" s="190" t="str">
        <f t="shared" si="385"/>
        <v>Nợ HP</v>
      </c>
      <c r="P2478" s="62" t="str">
        <f t="shared" si="386"/>
        <v>Nợ HP</v>
      </c>
      <c r="Q2478" s="58">
        <f t="shared" si="390"/>
        <v>2476</v>
      </c>
      <c r="R2478" s="228" t="str">
        <f t="shared" si="387"/>
        <v>Nợ HP</v>
      </c>
    </row>
    <row r="2479" spans="1:18" ht="24.75" customHeight="1">
      <c r="A2479" s="54">
        <f t="shared" si="388"/>
        <v>2477</v>
      </c>
      <c r="B2479" s="16" t="str">
        <f t="shared" si="391"/>
        <v>2445</v>
      </c>
      <c r="C2479" s="54">
        <f t="shared" si="389"/>
        <v>2445</v>
      </c>
      <c r="D2479" s="11"/>
      <c r="E2479" s="12"/>
      <c r="F2479" s="13"/>
      <c r="G2479" s="14"/>
      <c r="H2479" s="70"/>
      <c r="I2479" s="71"/>
      <c r="J2479" s="72"/>
      <c r="K2479" s="73" t="str">
        <f t="shared" si="392"/>
        <v/>
      </c>
      <c r="L2479" s="74">
        <f t="shared" si="384"/>
        <v>0</v>
      </c>
      <c r="M2479" s="79"/>
      <c r="N2479" s="59" t="str">
        <f t="shared" si="393"/>
        <v/>
      </c>
      <c r="O2479" s="190" t="str">
        <f t="shared" si="385"/>
        <v>Nợ HP</v>
      </c>
      <c r="P2479" s="62" t="str">
        <f t="shared" si="386"/>
        <v>Nợ HP</v>
      </c>
      <c r="Q2479" s="58">
        <f t="shared" si="390"/>
        <v>2477</v>
      </c>
      <c r="R2479" s="228" t="str">
        <f t="shared" si="387"/>
        <v>Nợ HP</v>
      </c>
    </row>
    <row r="2480" spans="1:18" ht="24.75" customHeight="1">
      <c r="A2480" s="54">
        <f t="shared" si="388"/>
        <v>2478</v>
      </c>
      <c r="B2480" s="16" t="str">
        <f t="shared" si="391"/>
        <v>2446</v>
      </c>
      <c r="C2480" s="54">
        <f t="shared" si="389"/>
        <v>2446</v>
      </c>
      <c r="D2480" s="11"/>
      <c r="E2480" s="12"/>
      <c r="F2480" s="13"/>
      <c r="G2480" s="14"/>
      <c r="H2480" s="70"/>
      <c r="I2480" s="71"/>
      <c r="J2480" s="72"/>
      <c r="K2480" s="73" t="str">
        <f t="shared" si="392"/>
        <v/>
      </c>
      <c r="L2480" s="74">
        <f t="shared" si="384"/>
        <v>0</v>
      </c>
      <c r="M2480" s="79"/>
      <c r="N2480" s="59" t="str">
        <f t="shared" si="393"/>
        <v/>
      </c>
      <c r="O2480" s="190" t="str">
        <f t="shared" si="385"/>
        <v>Nợ HP</v>
      </c>
      <c r="P2480" s="62" t="str">
        <f t="shared" si="386"/>
        <v>Nợ HP</v>
      </c>
      <c r="Q2480" s="58">
        <f t="shared" si="390"/>
        <v>2478</v>
      </c>
      <c r="R2480" s="228" t="str">
        <f t="shared" si="387"/>
        <v>Nợ HP</v>
      </c>
    </row>
    <row r="2481" spans="1:18" ht="24.75" customHeight="1">
      <c r="A2481" s="54">
        <f t="shared" si="388"/>
        <v>2479</v>
      </c>
      <c r="B2481" s="16" t="str">
        <f t="shared" si="391"/>
        <v>2447</v>
      </c>
      <c r="C2481" s="54">
        <f t="shared" si="389"/>
        <v>2447</v>
      </c>
      <c r="D2481" s="11"/>
      <c r="E2481" s="12"/>
      <c r="F2481" s="13"/>
      <c r="G2481" s="14"/>
      <c r="H2481" s="70"/>
      <c r="I2481" s="71"/>
      <c r="J2481" s="72"/>
      <c r="K2481" s="73" t="str">
        <f t="shared" si="392"/>
        <v/>
      </c>
      <c r="L2481" s="74">
        <f t="shared" si="384"/>
        <v>0</v>
      </c>
      <c r="M2481" s="79"/>
      <c r="N2481" s="59" t="str">
        <f t="shared" si="393"/>
        <v/>
      </c>
      <c r="O2481" s="190" t="str">
        <f t="shared" si="385"/>
        <v>Nợ HP</v>
      </c>
      <c r="P2481" s="62" t="str">
        <f t="shared" si="386"/>
        <v>Nợ HP</v>
      </c>
      <c r="Q2481" s="58">
        <f t="shared" si="390"/>
        <v>2479</v>
      </c>
      <c r="R2481" s="228" t="str">
        <f t="shared" si="387"/>
        <v>Nợ HP</v>
      </c>
    </row>
    <row r="2482" spans="1:18" ht="24.75" customHeight="1">
      <c r="A2482" s="54">
        <f t="shared" si="388"/>
        <v>2480</v>
      </c>
      <c r="B2482" s="16" t="str">
        <f t="shared" si="391"/>
        <v>2448</v>
      </c>
      <c r="C2482" s="54">
        <f t="shared" si="389"/>
        <v>2448</v>
      </c>
      <c r="D2482" s="11"/>
      <c r="E2482" s="12"/>
      <c r="F2482" s="13"/>
      <c r="G2482" s="14"/>
      <c r="H2482" s="70"/>
      <c r="I2482" s="71"/>
      <c r="J2482" s="72"/>
      <c r="K2482" s="73" t="str">
        <f t="shared" si="392"/>
        <v/>
      </c>
      <c r="L2482" s="74">
        <f t="shared" si="384"/>
        <v>0</v>
      </c>
      <c r="M2482" s="79"/>
      <c r="N2482" s="59" t="str">
        <f t="shared" si="393"/>
        <v/>
      </c>
      <c r="O2482" s="190" t="str">
        <f t="shared" si="385"/>
        <v>Nợ HP</v>
      </c>
      <c r="P2482" s="62" t="str">
        <f t="shared" si="386"/>
        <v>Nợ HP</v>
      </c>
      <c r="Q2482" s="58">
        <f t="shared" si="390"/>
        <v>2480</v>
      </c>
      <c r="R2482" s="228" t="str">
        <f t="shared" si="387"/>
        <v>Nợ HP</v>
      </c>
    </row>
    <row r="2483" spans="1:18" ht="24.75" customHeight="1">
      <c r="A2483" s="54">
        <f t="shared" si="388"/>
        <v>2481</v>
      </c>
      <c r="B2483" s="16" t="str">
        <f t="shared" si="391"/>
        <v>2449</v>
      </c>
      <c r="C2483" s="54">
        <f t="shared" si="389"/>
        <v>2449</v>
      </c>
      <c r="D2483" s="11"/>
      <c r="E2483" s="12"/>
      <c r="F2483" s="13"/>
      <c r="G2483" s="14"/>
      <c r="H2483" s="70"/>
      <c r="I2483" s="71"/>
      <c r="J2483" s="72"/>
      <c r="K2483" s="73" t="str">
        <f t="shared" si="392"/>
        <v/>
      </c>
      <c r="L2483" s="74">
        <f t="shared" si="384"/>
        <v>0</v>
      </c>
      <c r="M2483" s="79"/>
      <c r="N2483" s="59" t="str">
        <f t="shared" si="393"/>
        <v/>
      </c>
      <c r="O2483" s="190" t="str">
        <f t="shared" si="385"/>
        <v>Nợ HP</v>
      </c>
      <c r="P2483" s="62" t="str">
        <f t="shared" si="386"/>
        <v>Nợ HP</v>
      </c>
      <c r="Q2483" s="58">
        <f t="shared" si="390"/>
        <v>2481</v>
      </c>
      <c r="R2483" s="228" t="str">
        <f t="shared" si="387"/>
        <v>Nợ HP</v>
      </c>
    </row>
    <row r="2484" spans="1:18" ht="24.75" customHeight="1">
      <c r="A2484" s="54">
        <f t="shared" si="388"/>
        <v>2482</v>
      </c>
      <c r="B2484" s="16" t="str">
        <f t="shared" si="391"/>
        <v>2450</v>
      </c>
      <c r="C2484" s="54">
        <f t="shared" si="389"/>
        <v>2450</v>
      </c>
      <c r="D2484" s="11"/>
      <c r="E2484" s="12"/>
      <c r="F2484" s="13"/>
      <c r="G2484" s="14"/>
      <c r="H2484" s="70"/>
      <c r="I2484" s="71"/>
      <c r="J2484" s="72"/>
      <c r="K2484" s="73" t="str">
        <f t="shared" si="392"/>
        <v/>
      </c>
      <c r="L2484" s="74">
        <f t="shared" si="384"/>
        <v>0</v>
      </c>
      <c r="M2484" s="79"/>
      <c r="N2484" s="59" t="str">
        <f t="shared" si="393"/>
        <v/>
      </c>
      <c r="O2484" s="190" t="str">
        <f t="shared" si="385"/>
        <v>Nợ HP</v>
      </c>
      <c r="P2484" s="62" t="str">
        <f t="shared" si="386"/>
        <v>Nợ HP</v>
      </c>
      <c r="Q2484" s="58">
        <f t="shared" si="390"/>
        <v>2482</v>
      </c>
      <c r="R2484" s="228" t="str">
        <f t="shared" si="387"/>
        <v>Nợ HP</v>
      </c>
    </row>
    <row r="2485" spans="1:18" ht="24.75" customHeight="1">
      <c r="A2485" s="54">
        <f t="shared" si="388"/>
        <v>2483</v>
      </c>
      <c r="B2485" s="16" t="str">
        <f t="shared" si="391"/>
        <v>2451</v>
      </c>
      <c r="C2485" s="54">
        <f t="shared" si="389"/>
        <v>2451</v>
      </c>
      <c r="D2485" s="11"/>
      <c r="E2485" s="12"/>
      <c r="F2485" s="13"/>
      <c r="G2485" s="14"/>
      <c r="H2485" s="70"/>
      <c r="I2485" s="71"/>
      <c r="J2485" s="72"/>
      <c r="K2485" s="73" t="str">
        <f t="shared" si="392"/>
        <v/>
      </c>
      <c r="L2485" s="74">
        <f t="shared" si="384"/>
        <v>0</v>
      </c>
      <c r="M2485" s="79"/>
      <c r="N2485" s="59" t="str">
        <f t="shared" si="393"/>
        <v/>
      </c>
      <c r="O2485" s="190" t="str">
        <f t="shared" si="385"/>
        <v>Nợ HP</v>
      </c>
      <c r="P2485" s="62" t="str">
        <f t="shared" si="386"/>
        <v>Nợ HP</v>
      </c>
      <c r="Q2485" s="58">
        <f t="shared" si="390"/>
        <v>2483</v>
      </c>
      <c r="R2485" s="228" t="str">
        <f t="shared" si="387"/>
        <v>Nợ HP</v>
      </c>
    </row>
    <row r="2486" spans="1:18" ht="24.75" customHeight="1">
      <c r="A2486" s="54">
        <f t="shared" si="388"/>
        <v>2484</v>
      </c>
      <c r="B2486" s="16" t="str">
        <f t="shared" si="391"/>
        <v>2452</v>
      </c>
      <c r="C2486" s="54">
        <f t="shared" si="389"/>
        <v>2452</v>
      </c>
      <c r="D2486" s="11"/>
      <c r="E2486" s="12"/>
      <c r="F2486" s="13"/>
      <c r="G2486" s="14"/>
      <c r="H2486" s="70"/>
      <c r="I2486" s="71"/>
      <c r="J2486" s="72"/>
      <c r="K2486" s="73" t="str">
        <f t="shared" si="392"/>
        <v/>
      </c>
      <c r="L2486" s="74">
        <f t="shared" si="384"/>
        <v>0</v>
      </c>
      <c r="M2486" s="79"/>
      <c r="N2486" s="59" t="str">
        <f t="shared" si="393"/>
        <v/>
      </c>
      <c r="O2486" s="190" t="str">
        <f t="shared" si="385"/>
        <v>Nợ HP</v>
      </c>
      <c r="P2486" s="62" t="str">
        <f t="shared" si="386"/>
        <v>Nợ HP</v>
      </c>
      <c r="Q2486" s="58">
        <f t="shared" si="390"/>
        <v>2484</v>
      </c>
      <c r="R2486" s="228" t="str">
        <f t="shared" si="387"/>
        <v>Nợ HP</v>
      </c>
    </row>
    <row r="2487" spans="1:18" ht="24.75" customHeight="1">
      <c r="A2487" s="54">
        <f t="shared" si="388"/>
        <v>2485</v>
      </c>
      <c r="B2487" s="16" t="str">
        <f t="shared" si="391"/>
        <v>2453</v>
      </c>
      <c r="C2487" s="54">
        <f t="shared" si="389"/>
        <v>2453</v>
      </c>
      <c r="D2487" s="11"/>
      <c r="E2487" s="12"/>
      <c r="F2487" s="13"/>
      <c r="G2487" s="14"/>
      <c r="H2487" s="70"/>
      <c r="I2487" s="71"/>
      <c r="J2487" s="72"/>
      <c r="K2487" s="73" t="str">
        <f t="shared" si="392"/>
        <v/>
      </c>
      <c r="L2487" s="74">
        <f t="shared" si="384"/>
        <v>0</v>
      </c>
      <c r="M2487" s="79"/>
      <c r="N2487" s="59" t="str">
        <f t="shared" si="393"/>
        <v/>
      </c>
      <c r="O2487" s="190" t="str">
        <f t="shared" si="385"/>
        <v>Nợ HP</v>
      </c>
      <c r="P2487" s="62" t="str">
        <f t="shared" si="386"/>
        <v>Nợ HP</v>
      </c>
      <c r="Q2487" s="58">
        <f t="shared" si="390"/>
        <v>2485</v>
      </c>
      <c r="R2487" s="228" t="str">
        <f t="shared" si="387"/>
        <v>Nợ HP</v>
      </c>
    </row>
    <row r="2488" spans="1:18" ht="24.75" customHeight="1">
      <c r="A2488" s="54">
        <f t="shared" si="388"/>
        <v>2486</v>
      </c>
      <c r="B2488" s="16" t="str">
        <f t="shared" si="391"/>
        <v>2454</v>
      </c>
      <c r="C2488" s="54">
        <f t="shared" si="389"/>
        <v>2454</v>
      </c>
      <c r="D2488" s="11"/>
      <c r="E2488" s="12"/>
      <c r="F2488" s="13"/>
      <c r="G2488" s="14"/>
      <c r="H2488" s="70"/>
      <c r="I2488" s="71"/>
      <c r="J2488" s="72"/>
      <c r="K2488" s="73" t="str">
        <f t="shared" si="392"/>
        <v/>
      </c>
      <c r="L2488" s="74">
        <f t="shared" si="384"/>
        <v>0</v>
      </c>
      <c r="M2488" s="79"/>
      <c r="N2488" s="59" t="str">
        <f t="shared" si="393"/>
        <v/>
      </c>
      <c r="O2488" s="190" t="str">
        <f t="shared" si="385"/>
        <v>Nợ HP</v>
      </c>
      <c r="P2488" s="62" t="str">
        <f t="shared" si="386"/>
        <v>Nợ HP</v>
      </c>
      <c r="Q2488" s="58">
        <f t="shared" si="390"/>
        <v>2486</v>
      </c>
      <c r="R2488" s="228" t="str">
        <f t="shared" si="387"/>
        <v>Nợ HP</v>
      </c>
    </row>
    <row r="2489" spans="1:18" ht="24.75" customHeight="1">
      <c r="A2489" s="54">
        <f t="shared" si="388"/>
        <v>2487</v>
      </c>
      <c r="B2489" s="16" t="str">
        <f t="shared" si="391"/>
        <v>2455</v>
      </c>
      <c r="C2489" s="54">
        <f t="shared" si="389"/>
        <v>2455</v>
      </c>
      <c r="D2489" s="11"/>
      <c r="E2489" s="12"/>
      <c r="F2489" s="13"/>
      <c r="G2489" s="14"/>
      <c r="H2489" s="70"/>
      <c r="I2489" s="71"/>
      <c r="J2489" s="72"/>
      <c r="K2489" s="73" t="str">
        <f t="shared" si="392"/>
        <v/>
      </c>
      <c r="L2489" s="74">
        <f t="shared" si="384"/>
        <v>0</v>
      </c>
      <c r="M2489" s="79"/>
      <c r="N2489" s="59" t="str">
        <f t="shared" si="393"/>
        <v/>
      </c>
      <c r="O2489" s="190" t="str">
        <f t="shared" si="385"/>
        <v>Nợ HP</v>
      </c>
      <c r="P2489" s="62" t="str">
        <f t="shared" si="386"/>
        <v>Nợ HP</v>
      </c>
      <c r="Q2489" s="58">
        <f t="shared" si="390"/>
        <v>2487</v>
      </c>
      <c r="R2489" s="228" t="str">
        <f t="shared" si="387"/>
        <v>Nợ HP</v>
      </c>
    </row>
  </sheetData>
  <autoFilter ref="A2:T2489"/>
  <sortState ref="D3:J1793">
    <sortCondition ref="J3:J1793"/>
    <sortCondition ref="I3:I1793"/>
    <sortCondition ref="H3:H1793"/>
    <sortCondition ref="D3:D1793"/>
  </sortState>
  <phoneticPr fontId="11" type="noConversion"/>
  <conditionalFormatting sqref="C3:C2489 Q1:Q1048576">
    <cfRule type="cellIs" dxfId="32" priority="4" stopIfTrue="1" operator="equal">
      <formula>1</formula>
    </cfRule>
  </conditionalFormatting>
  <conditionalFormatting sqref="P3:P2489">
    <cfRule type="cellIs" dxfId="31" priority="3" stopIfTrue="1" operator="equal">
      <formula>"NỢ HP"</formula>
    </cfRule>
  </conditionalFormatting>
  <pageMargins left="0.3" right="0.75" top="0.21" bottom="0.22" header="0.17" footer="0.17"/>
  <pageSetup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5" tint="0.59999389629810485"/>
  </sheetPr>
  <dimension ref="A1:U31"/>
  <sheetViews>
    <sheetView zoomScale="110" zoomScaleNormal="110" workbookViewId="0">
      <pane xSplit="7" ySplit="9" topLeftCell="H10" activePane="bottomRight" state="frozen"/>
      <selection activeCell="G19" sqref="G19"/>
      <selection pane="topRight" activeCell="G19" sqref="G19"/>
      <selection pane="bottomLeft" activeCell="G19" sqref="G19"/>
      <selection pane="bottomRight" activeCell="E19" sqref="E19:G19"/>
    </sheetView>
  </sheetViews>
  <sheetFormatPr defaultRowHeight="12"/>
  <cols>
    <col min="1" max="1" width="3.42578125" style="131" hidden="1" customWidth="1"/>
    <col min="2" max="2" width="3.85546875" style="131" customWidth="1"/>
    <col min="3" max="3" width="8.5703125" style="191" customWidth="1"/>
    <col min="4" max="4" width="13.5703125" style="144" customWidth="1"/>
    <col min="5" max="5" width="5.85546875" style="162" customWidth="1"/>
    <col min="6" max="6" width="9.28515625" style="164" customWidth="1"/>
    <col min="7" max="7" width="9.42578125" style="143" customWidth="1"/>
    <col min="8" max="8" width="3.140625" style="143" customWidth="1"/>
    <col min="9" max="14" width="3" style="143" customWidth="1"/>
    <col min="15" max="15" width="3" style="191" customWidth="1"/>
    <col min="16" max="16" width="3.28515625" style="191" customWidth="1"/>
    <col min="17" max="17" width="3.85546875" style="191" customWidth="1"/>
    <col min="18" max="18" width="11.28515625" style="170" customWidth="1"/>
    <col min="19" max="19" width="7.7109375" style="140" customWidth="1"/>
    <col min="20" max="16384" width="9.140625" style="131"/>
  </cols>
  <sheetData>
    <row r="1" spans="1:21" ht="18.75">
      <c r="B1" s="251" t="s">
        <v>504</v>
      </c>
      <c r="C1" s="252"/>
      <c r="D1" s="253"/>
      <c r="E1" s="254"/>
      <c r="F1" s="255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6"/>
      <c r="S1" s="257"/>
    </row>
    <row r="2" spans="1:21" ht="12.75">
      <c r="B2" s="315" t="s">
        <v>2</v>
      </c>
      <c r="C2" s="315"/>
      <c r="D2" s="315"/>
      <c r="E2" s="316" t="str">
        <f>DSSV!D1</f>
        <v>BẢNG ĐIỂM ĐÁNH GIÁ KẾT QUẢ HỌC TẬP * NĂM HỌC: 2018-2019</v>
      </c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132"/>
    </row>
    <row r="3" spans="1:21" ht="14.25">
      <c r="B3" s="317" t="s">
        <v>165</v>
      </c>
      <c r="C3" s="317"/>
      <c r="D3" s="317"/>
      <c r="E3" s="345" t="e">
        <f>"MÔN:    "&amp;DSSV!G2&amp;"  *   "&amp;DSSV!P2&amp;" "&amp;DSSV!Q2</f>
        <v>#N/A</v>
      </c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133"/>
    </row>
    <row r="4" spans="1:21" s="134" customFormat="1" ht="14.25">
      <c r="B4" s="192"/>
      <c r="C4" s="192"/>
      <c r="D4" s="136"/>
      <c r="E4" s="137"/>
      <c r="F4" s="194"/>
      <c r="G4" s="192"/>
      <c r="H4" s="192"/>
      <c r="I4" s="192" t="str">
        <f>"MÃ MÔN: "&amp;DSSV!G3</f>
        <v>MÃ MÔN: HYD 201</v>
      </c>
      <c r="J4" s="192"/>
      <c r="L4" s="192"/>
      <c r="M4" s="192"/>
      <c r="N4" s="192"/>
      <c r="O4" s="192"/>
      <c r="P4" s="192"/>
      <c r="Q4" s="139" t="str">
        <f>"Học kỳ : " &amp; DSSV!Q3</f>
        <v>Học kỳ : 1</v>
      </c>
      <c r="R4" s="133"/>
      <c r="S4" s="140"/>
    </row>
    <row r="5" spans="1:21" s="134" customFormat="1" ht="15">
      <c r="B5" s="141" t="str">
        <f>'LPl2'!$B$5</f>
        <v>Thời gian : 31/07/2016</v>
      </c>
      <c r="C5" s="139"/>
      <c r="D5" s="142"/>
      <c r="E5" s="137"/>
      <c r="F5" s="137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39" t="s">
        <v>185</v>
      </c>
      <c r="R5" s="133"/>
      <c r="S5" s="140"/>
    </row>
    <row r="6" spans="1:21" s="143" customFormat="1" hidden="1">
      <c r="B6" s="143">
        <v>1</v>
      </c>
      <c r="C6" s="143">
        <v>2</v>
      </c>
      <c r="D6" s="144">
        <v>3</v>
      </c>
      <c r="E6" s="145">
        <v>4</v>
      </c>
      <c r="F6" s="146">
        <v>5</v>
      </c>
      <c r="G6" s="143">
        <v>6</v>
      </c>
      <c r="H6" s="143">
        <v>7</v>
      </c>
      <c r="I6" s="143">
        <v>8</v>
      </c>
      <c r="J6" s="143">
        <v>9</v>
      </c>
      <c r="K6" s="143">
        <v>10</v>
      </c>
      <c r="L6" s="143">
        <v>11</v>
      </c>
      <c r="M6" s="143">
        <v>12</v>
      </c>
      <c r="N6" s="143">
        <v>13</v>
      </c>
      <c r="O6" s="143">
        <v>14</v>
      </c>
      <c r="P6" s="143">
        <v>15</v>
      </c>
      <c r="Q6" s="143">
        <v>16</v>
      </c>
      <c r="R6" s="147">
        <v>17</v>
      </c>
      <c r="S6" s="148">
        <v>18</v>
      </c>
    </row>
    <row r="7" spans="1:21" s="134" customFormat="1" ht="15" customHeight="1">
      <c r="B7" s="318" t="s">
        <v>0</v>
      </c>
      <c r="C7" s="321" t="s">
        <v>4</v>
      </c>
      <c r="D7" s="324" t="s">
        <v>5</v>
      </c>
      <c r="E7" s="327" t="s">
        <v>6</v>
      </c>
      <c r="F7" s="321" t="s">
        <v>39</v>
      </c>
      <c r="G7" s="321" t="s">
        <v>40</v>
      </c>
      <c r="H7" s="330" t="s">
        <v>166</v>
      </c>
      <c r="I7" s="331"/>
      <c r="J7" s="331"/>
      <c r="K7" s="331"/>
      <c r="L7" s="331"/>
      <c r="M7" s="331"/>
      <c r="N7" s="331"/>
      <c r="O7" s="331"/>
      <c r="P7" s="332"/>
      <c r="Q7" s="333" t="s">
        <v>52</v>
      </c>
      <c r="R7" s="334"/>
      <c r="S7" s="321" t="s">
        <v>7</v>
      </c>
    </row>
    <row r="8" spans="1:21" s="150" customFormat="1" ht="15" customHeight="1">
      <c r="A8" s="341" t="s">
        <v>0</v>
      </c>
      <c r="B8" s="319"/>
      <c r="C8" s="322"/>
      <c r="D8" s="325"/>
      <c r="E8" s="328"/>
      <c r="F8" s="322"/>
      <c r="G8" s="322"/>
      <c r="H8" s="149" t="str">
        <f>DSSV!G5</f>
        <v>A</v>
      </c>
      <c r="I8" s="149" t="str">
        <f>DSSV!H5</f>
        <v>P</v>
      </c>
      <c r="J8" s="149" t="str">
        <f>DSSV!I5</f>
        <v>Q</v>
      </c>
      <c r="K8" s="149" t="str">
        <f>DSSV!J5</f>
        <v>H</v>
      </c>
      <c r="L8" s="149" t="str">
        <f>DSSV!K5</f>
        <v>L</v>
      </c>
      <c r="M8" s="149" t="str">
        <f>DSSV!L5</f>
        <v>M</v>
      </c>
      <c r="N8" s="149" t="str">
        <f>DSSV!M5</f>
        <v>I</v>
      </c>
      <c r="O8" s="149" t="str">
        <f>DSSV!N5</f>
        <v>G</v>
      </c>
      <c r="P8" s="149" t="str">
        <f>DSSV!O5</f>
        <v>F</v>
      </c>
      <c r="Q8" s="335"/>
      <c r="R8" s="336"/>
      <c r="S8" s="322"/>
    </row>
    <row r="9" spans="1:21" s="150" customFormat="1" ht="25.5" customHeight="1">
      <c r="A9" s="341"/>
      <c r="B9" s="320"/>
      <c r="C9" s="323"/>
      <c r="D9" s="326"/>
      <c r="E9" s="329"/>
      <c r="F9" s="323"/>
      <c r="G9" s="323"/>
      <c r="H9" s="151">
        <f>DSSV!G6</f>
        <v>0.05</v>
      </c>
      <c r="I9" s="151">
        <f>DSSV!H6</f>
        <v>0.05</v>
      </c>
      <c r="J9" s="151">
        <f>DSSV!I6</f>
        <v>0.05</v>
      </c>
      <c r="K9" s="151">
        <f>DSSV!J6</f>
        <v>0.05</v>
      </c>
      <c r="L9" s="151">
        <f>DSSV!K6</f>
        <v>0.05</v>
      </c>
      <c r="M9" s="151">
        <f>DSSV!L6</f>
        <v>0.05</v>
      </c>
      <c r="N9" s="151">
        <f>DSSV!M6</f>
        <v>0.05</v>
      </c>
      <c r="O9" s="151">
        <f>DSSV!N6</f>
        <v>0.1</v>
      </c>
      <c r="P9" s="151">
        <f>DSSV!O6</f>
        <v>0.55000000000000004</v>
      </c>
      <c r="Q9" s="152" t="s">
        <v>28</v>
      </c>
      <c r="R9" s="153" t="s">
        <v>29</v>
      </c>
      <c r="S9" s="323"/>
    </row>
    <row r="10" spans="1:21" s="156" customFormat="1" ht="20.25" customHeight="1">
      <c r="A10" s="154">
        <v>1</v>
      </c>
      <c r="B10" s="178">
        <f>--SUBTOTAL(2,C$7:C10)</f>
        <v>1</v>
      </c>
      <c r="C10" s="155">
        <f>'LPl2'!C8</f>
        <v>2020525605</v>
      </c>
      <c r="D10" s="176" t="e">
        <f>VLOOKUP(C10,DSSV!$B$7:$R$1792,2,0)</f>
        <v>#N/A</v>
      </c>
      <c r="E10" s="177" t="e">
        <f>VLOOKUP(C10,DSSV!$B$7:$R$1792,3,0)</f>
        <v>#N/A</v>
      </c>
      <c r="F10" s="186" t="e">
        <f>VLOOKUP(C10,DSSV!$B$7:$R$1792,4,0)</f>
        <v>#N/A</v>
      </c>
      <c r="G10" s="186" t="e">
        <f>VLOOKUP(C10,DSSV!$B$7:$R$1792,5,0)</f>
        <v>#N/A</v>
      </c>
      <c r="H10" s="178" t="e">
        <f>VLOOKUP(C10,DSSV!$B$7:$R$1792,6,0)</f>
        <v>#N/A</v>
      </c>
      <c r="I10" s="178" t="e">
        <f>VLOOKUP(C10,DSSV!$B$7:$R$1792,7,0)</f>
        <v>#N/A</v>
      </c>
      <c r="J10" s="178" t="e">
        <f>VLOOKUP(C10,DSSV!$B$7:$R$1792,8,0)</f>
        <v>#N/A</v>
      </c>
      <c r="K10" s="178" t="e">
        <f>VLOOKUP(C10,DSSV!$B$7:$R$1792,9,0)</f>
        <v>#N/A</v>
      </c>
      <c r="L10" s="178" t="e">
        <f>VLOOKUP(C10,DSSV!$B$7:$R$1792,10,0)</f>
        <v>#N/A</v>
      </c>
      <c r="M10" s="178" t="e">
        <f>VLOOKUP(C10,DSSV!$B$7:$R$1792,11,0)</f>
        <v>#N/A</v>
      </c>
      <c r="N10" s="178" t="e">
        <f>VLOOKUP(C10,DSSV!$B$7:$R$1792,12,0)</f>
        <v>#N/A</v>
      </c>
      <c r="O10" s="178" t="e">
        <f>VLOOKUP(C10,DSSV!$B$7:$R$1792,13,0)</f>
        <v>#N/A</v>
      </c>
      <c r="P10" s="178">
        <f>VLOOKUP(C10,'LPl2'!$C$8:$J$13,8,0)</f>
        <v>9</v>
      </c>
      <c r="Q10" s="179" t="e">
        <f>IF(OR(ISNUMBER(P10)=FALSE,P10&lt;4),0,ROUND(SUMPRODUCT($H$9:$P$9,H10:P10),1))</f>
        <v>#N/A</v>
      </c>
      <c r="R10" s="174" t="e">
        <f>VLOOKUP(Q10,IDCODE!$A$1:$B$96,2,0)</f>
        <v>#N/A</v>
      </c>
      <c r="S10" s="180">
        <f>VLOOKUP(C10,'LPl2'!$C$8:$I$13,7,0)</f>
        <v>0</v>
      </c>
      <c r="T10" s="156" t="e">
        <f>MID(G10,4,10)</f>
        <v>#N/A</v>
      </c>
      <c r="U10" s="156" t="e">
        <f>LEFT(T10,3)</f>
        <v>#N/A</v>
      </c>
    </row>
    <row r="11" spans="1:21" s="156" customFormat="1" ht="20.25" customHeight="1">
      <c r="A11" s="154">
        <v>2</v>
      </c>
      <c r="B11" s="178">
        <f>--SUBTOTAL(2,C$7:C11)</f>
        <v>1</v>
      </c>
      <c r="C11" s="155"/>
      <c r="D11" s="176" t="e">
        <f>VLOOKUP(C11,DSSV!$B$7:$R$1792,2,0)</f>
        <v>#N/A</v>
      </c>
      <c r="E11" s="177" t="e">
        <f>VLOOKUP(C11,DSSV!$B$7:$R$1792,3,0)</f>
        <v>#N/A</v>
      </c>
      <c r="F11" s="186" t="e">
        <f>VLOOKUP(C11,DSSV!$B$7:$R$1792,4,0)</f>
        <v>#N/A</v>
      </c>
      <c r="G11" s="186" t="e">
        <f>VLOOKUP(C11,DSSV!$B$7:$R$1792,5,0)</f>
        <v>#N/A</v>
      </c>
      <c r="H11" s="178">
        <f>VLOOKUP(C11,DSSV!$B$7:$R$1792,6,0)</f>
        <v>0</v>
      </c>
      <c r="I11" s="178">
        <f>VLOOKUP(C11,DSSV!$B$7:$R$1792,7,0)</f>
        <v>0</v>
      </c>
      <c r="J11" s="178">
        <f>VLOOKUP(C11,DSSV!$B$7:$R$1792,8,0)</f>
        <v>0</v>
      </c>
      <c r="K11" s="178">
        <f>VLOOKUP(C11,DSSV!$B$7:$R$1792,9,0)</f>
        <v>0</v>
      </c>
      <c r="L11" s="178">
        <f>VLOOKUP(C11,DSSV!$B$7:$R$1792,10,0)</f>
        <v>0</v>
      </c>
      <c r="M11" s="178">
        <f>VLOOKUP(C11,DSSV!$B$7:$R$1792,11,0)</f>
        <v>0</v>
      </c>
      <c r="N11" s="178">
        <f>VLOOKUP(C11,DSSV!$B$7:$R$1792,12,0)</f>
        <v>0</v>
      </c>
      <c r="O11" s="178">
        <f>VLOOKUP(C11,DSSV!$B$7:$R$1792,13,0)</f>
        <v>0</v>
      </c>
      <c r="P11" s="178" t="e">
        <f>VLOOKUP(C11,'LPl2'!$C$8:$J$13,8,0)</f>
        <v>#N/A</v>
      </c>
      <c r="Q11" s="179" t="e">
        <f t="shared" ref="Q11:Q14" si="0">IF(OR(ISNUMBER(P11)=FALSE,P11&lt;4),0,ROUND(SUMPRODUCT($H$9:$P$9,H11:P11),1))</f>
        <v>#N/A</v>
      </c>
      <c r="R11" s="174" t="e">
        <f>VLOOKUP(Q11,IDCODE!$A$1:$B$96,2,0)</f>
        <v>#N/A</v>
      </c>
      <c r="S11" s="180" t="e">
        <f>VLOOKUP(C11,'LPl2'!$C$8:$I$13,7,0)</f>
        <v>#N/A</v>
      </c>
      <c r="T11" s="156" t="e">
        <f t="shared" ref="T11:T14" si="1">MID(G11,4,10)</f>
        <v>#N/A</v>
      </c>
      <c r="U11" s="156" t="e">
        <f t="shared" ref="U11:U14" si="2">LEFT(T11,3)</f>
        <v>#N/A</v>
      </c>
    </row>
    <row r="12" spans="1:21" s="156" customFormat="1" ht="20.25" customHeight="1">
      <c r="A12" s="154">
        <v>3</v>
      </c>
      <c r="B12" s="178">
        <f>--SUBTOTAL(2,C$7:C12)</f>
        <v>1</v>
      </c>
      <c r="C12" s="155"/>
      <c r="D12" s="176" t="e">
        <f>VLOOKUP(C12,DSSV!$B$7:$R$1792,2,0)</f>
        <v>#N/A</v>
      </c>
      <c r="E12" s="177" t="e">
        <f>VLOOKUP(C12,DSSV!$B$7:$R$1792,3,0)</f>
        <v>#N/A</v>
      </c>
      <c r="F12" s="186" t="e">
        <f>VLOOKUP(C12,DSSV!$B$7:$R$1792,4,0)</f>
        <v>#N/A</v>
      </c>
      <c r="G12" s="186" t="e">
        <f>VLOOKUP(C12,DSSV!$B$7:$R$1792,5,0)</f>
        <v>#N/A</v>
      </c>
      <c r="H12" s="178">
        <f>VLOOKUP(C12,DSSV!$B$7:$R$1792,6,0)</f>
        <v>0</v>
      </c>
      <c r="I12" s="178">
        <f>VLOOKUP(C12,DSSV!$B$7:$R$1792,7,0)</f>
        <v>0</v>
      </c>
      <c r="J12" s="178">
        <f>VLOOKUP(C12,DSSV!$B$7:$R$1792,8,0)</f>
        <v>0</v>
      </c>
      <c r="K12" s="178">
        <f>VLOOKUP(C12,DSSV!$B$7:$R$1792,9,0)</f>
        <v>0</v>
      </c>
      <c r="L12" s="178">
        <f>VLOOKUP(C12,DSSV!$B$7:$R$1792,10,0)</f>
        <v>0</v>
      </c>
      <c r="M12" s="178">
        <f>VLOOKUP(C12,DSSV!$B$7:$R$1792,11,0)</f>
        <v>0</v>
      </c>
      <c r="N12" s="178">
        <f>VLOOKUP(C12,DSSV!$B$7:$R$1792,12,0)</f>
        <v>0</v>
      </c>
      <c r="O12" s="178">
        <f>VLOOKUP(C12,DSSV!$B$7:$R$1792,13,0)</f>
        <v>0</v>
      </c>
      <c r="P12" s="178" t="e">
        <f>VLOOKUP(C12,'LPl2'!$C$8:$J$13,8,0)</f>
        <v>#N/A</v>
      </c>
      <c r="Q12" s="179" t="e">
        <f t="shared" si="0"/>
        <v>#N/A</v>
      </c>
      <c r="R12" s="174" t="e">
        <f>VLOOKUP(Q12,IDCODE!$A$1:$B$96,2,0)</f>
        <v>#N/A</v>
      </c>
      <c r="S12" s="180" t="e">
        <f>VLOOKUP(C12,'LPl2'!$C$8:$I$13,7,0)</f>
        <v>#N/A</v>
      </c>
      <c r="T12" s="156" t="e">
        <f t="shared" si="1"/>
        <v>#N/A</v>
      </c>
      <c r="U12" s="156" t="e">
        <f t="shared" si="2"/>
        <v>#N/A</v>
      </c>
    </row>
    <row r="13" spans="1:21" s="156" customFormat="1" ht="20.25" customHeight="1">
      <c r="A13" s="154">
        <v>4</v>
      </c>
      <c r="B13" s="178">
        <f>--SUBTOTAL(2,C$7:C13)</f>
        <v>1</v>
      </c>
      <c r="C13" s="155"/>
      <c r="D13" s="176" t="e">
        <f>VLOOKUP(C13,DSSV!$B$7:$R$1792,2,0)</f>
        <v>#N/A</v>
      </c>
      <c r="E13" s="177" t="e">
        <f>VLOOKUP(C13,DSSV!$B$7:$R$1792,3,0)</f>
        <v>#N/A</v>
      </c>
      <c r="F13" s="186" t="e">
        <f>VLOOKUP(C13,DSSV!$B$7:$R$1792,4,0)</f>
        <v>#N/A</v>
      </c>
      <c r="G13" s="186" t="e">
        <f>VLOOKUP(C13,DSSV!$B$7:$R$1792,5,0)</f>
        <v>#N/A</v>
      </c>
      <c r="H13" s="178">
        <f>VLOOKUP(C13,DSSV!$B$7:$R$1792,6,0)</f>
        <v>0</v>
      </c>
      <c r="I13" s="178">
        <f>VLOOKUP(C13,DSSV!$B$7:$R$1792,7,0)</f>
        <v>0</v>
      </c>
      <c r="J13" s="178">
        <f>VLOOKUP(C13,DSSV!$B$7:$R$1792,8,0)</f>
        <v>0</v>
      </c>
      <c r="K13" s="178">
        <f>VLOOKUP(C13,DSSV!$B$7:$R$1792,9,0)</f>
        <v>0</v>
      </c>
      <c r="L13" s="178">
        <f>VLOOKUP(C13,DSSV!$B$7:$R$1792,10,0)</f>
        <v>0</v>
      </c>
      <c r="M13" s="178">
        <f>VLOOKUP(C13,DSSV!$B$7:$R$1792,11,0)</f>
        <v>0</v>
      </c>
      <c r="N13" s="178">
        <f>VLOOKUP(C13,DSSV!$B$7:$R$1792,12,0)</f>
        <v>0</v>
      </c>
      <c r="O13" s="178">
        <f>VLOOKUP(C13,DSSV!$B$7:$R$1792,13,0)</f>
        <v>0</v>
      </c>
      <c r="P13" s="178" t="e">
        <f>VLOOKUP(C13,'LPl2'!$C$8:$J$13,8,0)</f>
        <v>#N/A</v>
      </c>
      <c r="Q13" s="179" t="e">
        <f t="shared" si="0"/>
        <v>#N/A</v>
      </c>
      <c r="R13" s="174" t="e">
        <f>VLOOKUP(Q13,IDCODE!$A$1:$B$96,2,0)</f>
        <v>#N/A</v>
      </c>
      <c r="S13" s="180" t="e">
        <f>VLOOKUP(C13,'LPl2'!$C$8:$I$13,7,0)</f>
        <v>#N/A</v>
      </c>
      <c r="T13" s="156" t="e">
        <f t="shared" si="1"/>
        <v>#N/A</v>
      </c>
      <c r="U13" s="156" t="e">
        <f t="shared" si="2"/>
        <v>#N/A</v>
      </c>
    </row>
    <row r="14" spans="1:21" s="156" customFormat="1" ht="20.25" customHeight="1">
      <c r="A14" s="154">
        <v>5</v>
      </c>
      <c r="B14" s="178">
        <f>--SUBTOTAL(2,C$7:C14)</f>
        <v>1</v>
      </c>
      <c r="C14" s="155"/>
      <c r="D14" s="176" t="e">
        <f>VLOOKUP(C14,DSSV!$B$7:$R$1792,2,0)</f>
        <v>#N/A</v>
      </c>
      <c r="E14" s="177" t="e">
        <f>VLOOKUP(C14,DSSV!$B$7:$R$1792,3,0)</f>
        <v>#N/A</v>
      </c>
      <c r="F14" s="186" t="e">
        <f>VLOOKUP(C14,DSSV!$B$7:$R$1792,4,0)</f>
        <v>#N/A</v>
      </c>
      <c r="G14" s="186" t="e">
        <f>VLOOKUP(C14,DSSV!$B$7:$R$1792,5,0)</f>
        <v>#N/A</v>
      </c>
      <c r="H14" s="178">
        <f>VLOOKUP(C14,DSSV!$B$7:$R$1792,6,0)</f>
        <v>0</v>
      </c>
      <c r="I14" s="178">
        <f>VLOOKUP(C14,DSSV!$B$7:$R$1792,7,0)</f>
        <v>0</v>
      </c>
      <c r="J14" s="178">
        <f>VLOOKUP(C14,DSSV!$B$7:$R$1792,8,0)</f>
        <v>0</v>
      </c>
      <c r="K14" s="178">
        <f>VLOOKUP(C14,DSSV!$B$7:$R$1792,9,0)</f>
        <v>0</v>
      </c>
      <c r="L14" s="178">
        <f>VLOOKUP(C14,DSSV!$B$7:$R$1792,10,0)</f>
        <v>0</v>
      </c>
      <c r="M14" s="178">
        <f>VLOOKUP(C14,DSSV!$B$7:$R$1792,11,0)</f>
        <v>0</v>
      </c>
      <c r="N14" s="178">
        <f>VLOOKUP(C14,DSSV!$B$7:$R$1792,12,0)</f>
        <v>0</v>
      </c>
      <c r="O14" s="178">
        <f>VLOOKUP(C14,DSSV!$B$7:$R$1792,13,0)</f>
        <v>0</v>
      </c>
      <c r="P14" s="178" t="e">
        <f>VLOOKUP(C14,'LPl2'!$C$8:$J$13,8,0)</f>
        <v>#N/A</v>
      </c>
      <c r="Q14" s="179" t="e">
        <f t="shared" si="0"/>
        <v>#N/A</v>
      </c>
      <c r="R14" s="174" t="e">
        <f>VLOOKUP(Q14,IDCODE!$A$1:$B$96,2,0)</f>
        <v>#N/A</v>
      </c>
      <c r="S14" s="180" t="e">
        <f>VLOOKUP(C14,'LPl2'!$C$8:$I$13,7,0)</f>
        <v>#N/A</v>
      </c>
      <c r="T14" s="156" t="e">
        <f t="shared" si="1"/>
        <v>#N/A</v>
      </c>
      <c r="U14" s="156" t="e">
        <f t="shared" si="2"/>
        <v>#N/A</v>
      </c>
    </row>
    <row r="15" spans="1:21" s="258" customFormat="1" ht="12" customHeight="1">
      <c r="B15" s="259"/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</row>
    <row r="16" spans="1:21" s="156" customFormat="1" ht="15.75" customHeight="1">
      <c r="A16" s="154"/>
      <c r="B16" s="193"/>
      <c r="C16"/>
      <c r="D16" s="348" t="s">
        <v>167</v>
      </c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193"/>
      <c r="R16" s="150"/>
      <c r="S16" s="159"/>
    </row>
    <row r="17" spans="1:19" s="156" customFormat="1" ht="15" customHeight="1">
      <c r="A17" s="154"/>
      <c r="B17" s="154"/>
      <c r="C17"/>
      <c r="D17" s="250" t="s">
        <v>0</v>
      </c>
      <c r="E17" s="342" t="s">
        <v>168</v>
      </c>
      <c r="F17" s="342"/>
      <c r="G17" s="342"/>
      <c r="H17" s="313" t="s">
        <v>169</v>
      </c>
      <c r="I17" s="313"/>
      <c r="J17" s="313"/>
      <c r="K17" s="313" t="s">
        <v>170</v>
      </c>
      <c r="L17" s="313"/>
      <c r="M17" s="313"/>
      <c r="N17" s="342" t="s">
        <v>27</v>
      </c>
      <c r="O17" s="342"/>
      <c r="P17" s="342"/>
      <c r="Q17" s="154"/>
      <c r="R17" s="160"/>
      <c r="S17" s="161"/>
    </row>
    <row r="18" spans="1:19" s="156" customFormat="1" ht="12.75" customHeight="1">
      <c r="A18" s="154"/>
      <c r="B18" s="154"/>
      <c r="C18"/>
      <c r="D18" s="248">
        <v>1</v>
      </c>
      <c r="E18" s="337" t="s">
        <v>506</v>
      </c>
      <c r="F18" s="338"/>
      <c r="G18" s="339"/>
      <c r="H18" s="343" t="e">
        <f ca="1">SUMPRODUCT((SUBTOTAL(3,OFFSET($Q$10:$Q$14,ROW($Q$10:$Q$14)-ROW($Q$10),0,1))),--($Q$10:$Q$14&gt;=4))</f>
        <v>#N/A</v>
      </c>
      <c r="I18" s="343"/>
      <c r="J18" s="343"/>
      <c r="K18" s="314" t="e">
        <f ca="1">H18/$H$20</f>
        <v>#N/A</v>
      </c>
      <c r="L18" s="314"/>
      <c r="M18" s="314"/>
      <c r="N18" s="343"/>
      <c r="O18" s="343"/>
      <c r="P18" s="343"/>
      <c r="Q18" s="154"/>
      <c r="R18" s="160"/>
      <c r="S18" s="161"/>
    </row>
    <row r="19" spans="1:19" s="156" customFormat="1" ht="12.75" customHeight="1">
      <c r="A19" s="154"/>
      <c r="B19" s="154"/>
      <c r="C19"/>
      <c r="D19" s="248">
        <v>2</v>
      </c>
      <c r="E19" s="337" t="s">
        <v>505</v>
      </c>
      <c r="F19" s="338"/>
      <c r="G19" s="339"/>
      <c r="H19" s="343" t="e">
        <f ca="1">SUMPRODUCT((SUBTOTAL(3,OFFSET($Q$10:$Q$14,ROW($Q$10:$Q$14)-ROW($Q$10),0,1))),--($Q$10:$Q$14&lt;4))</f>
        <v>#N/A</v>
      </c>
      <c r="I19" s="343"/>
      <c r="J19" s="343"/>
      <c r="K19" s="314" t="e">
        <f ca="1">H19/$H$20</f>
        <v>#N/A</v>
      </c>
      <c r="L19" s="314"/>
      <c r="M19" s="314"/>
      <c r="N19" s="343"/>
      <c r="O19" s="343"/>
      <c r="P19" s="343"/>
      <c r="Q19" s="154"/>
      <c r="R19" s="160"/>
      <c r="S19" s="161"/>
    </row>
    <row r="20" spans="1:19" s="156" customFormat="1" ht="12.75" customHeight="1">
      <c r="A20" s="154"/>
      <c r="B20" s="154"/>
      <c r="C20"/>
      <c r="D20" s="340" t="s">
        <v>171</v>
      </c>
      <c r="E20" s="340"/>
      <c r="F20" s="340"/>
      <c r="G20" s="340"/>
      <c r="H20" s="340" t="e">
        <f ca="1">SUM(H18:H19)</f>
        <v>#N/A</v>
      </c>
      <c r="I20" s="340"/>
      <c r="J20" s="340"/>
      <c r="K20" s="347" t="e">
        <f ca="1">SUM(K18:L19)</f>
        <v>#N/A</v>
      </c>
      <c r="L20" s="347"/>
      <c r="M20" s="347"/>
      <c r="N20" s="343"/>
      <c r="O20" s="343"/>
      <c r="P20" s="343"/>
      <c r="Q20" s="154"/>
      <c r="R20" s="160"/>
      <c r="S20" s="161"/>
    </row>
    <row r="21" spans="1:19" s="156" customFormat="1">
      <c r="A21" s="154"/>
      <c r="B21" s="154"/>
      <c r="C21" s="154"/>
      <c r="D21" s="144"/>
      <c r="E21" s="162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60"/>
      <c r="S21" s="161"/>
    </row>
    <row r="22" spans="1:19" s="156" customFormat="1">
      <c r="A22" s="154"/>
      <c r="B22" s="154"/>
      <c r="C22" s="260"/>
      <c r="D22" s="144"/>
      <c r="E22" s="162"/>
      <c r="F22" s="164"/>
      <c r="G22" s="143"/>
      <c r="H22" s="143"/>
      <c r="I22" s="143"/>
      <c r="J22" s="143"/>
      <c r="K22" s="143"/>
      <c r="L22" s="143"/>
      <c r="M22" s="143"/>
      <c r="N22" s="346" t="str">
        <f ca="1">"Đà nẵng, ngày " &amp; TEXT(DAY(TODAY()),"00") &amp; " tháng " &amp; TEXT(MONTH(TODAY()),"00") &amp; " năm " &amp; YEAR(TODAY())</f>
        <v>Đà nẵng, ngày 04 tháng 10 năm 2019</v>
      </c>
      <c r="O22" s="346"/>
      <c r="P22" s="346"/>
      <c r="Q22" s="346"/>
      <c r="R22" s="346"/>
      <c r="S22" s="346"/>
    </row>
    <row r="23" spans="1:19" s="156" customFormat="1" ht="12.75" customHeight="1">
      <c r="A23" s="154"/>
      <c r="B23" s="317" t="s">
        <v>172</v>
      </c>
      <c r="C23" s="317"/>
      <c r="D23" s="317"/>
      <c r="E23" s="160"/>
      <c r="F23" s="165" t="s">
        <v>173</v>
      </c>
      <c r="G23" s="160"/>
      <c r="H23" s="143"/>
      <c r="I23" s="166" t="s">
        <v>174</v>
      </c>
      <c r="K23" s="154"/>
      <c r="L23" s="260"/>
      <c r="M23" s="143"/>
      <c r="N23" s="317" t="s">
        <v>503</v>
      </c>
      <c r="O23" s="317"/>
      <c r="P23" s="317"/>
      <c r="Q23" s="317"/>
      <c r="R23" s="317"/>
      <c r="S23" s="317"/>
    </row>
    <row r="24" spans="1:19" s="156" customFormat="1" ht="12" customHeight="1">
      <c r="A24" s="154"/>
      <c r="B24" s="154"/>
      <c r="C24" s="260"/>
      <c r="D24" s="144"/>
      <c r="E24" s="162"/>
      <c r="F24" s="164"/>
      <c r="G24" s="143"/>
      <c r="H24" s="143"/>
      <c r="I24" s="167"/>
      <c r="K24" s="168"/>
      <c r="L24" s="143"/>
      <c r="M24" s="143"/>
      <c r="N24" s="143"/>
      <c r="O24" s="260"/>
      <c r="Q24" s="169"/>
      <c r="R24" s="169"/>
      <c r="S24" s="140"/>
    </row>
    <row r="25" spans="1:19" s="156" customFormat="1" ht="12" customHeight="1">
      <c r="A25" s="154"/>
      <c r="B25" s="154"/>
      <c r="C25" s="260"/>
      <c r="D25" s="144"/>
      <c r="E25" s="162"/>
      <c r="F25" s="164"/>
      <c r="G25" s="143"/>
      <c r="H25" s="143"/>
      <c r="I25" s="167"/>
      <c r="K25" s="168"/>
      <c r="L25" s="143"/>
      <c r="M25" s="143"/>
      <c r="N25" s="143"/>
      <c r="O25" s="260"/>
      <c r="Q25" s="169"/>
      <c r="R25" s="169"/>
      <c r="S25" s="140"/>
    </row>
    <row r="26" spans="1:19" s="156" customFormat="1" ht="12" customHeight="1">
      <c r="A26" s="154"/>
      <c r="B26" s="154"/>
      <c r="C26" s="260"/>
      <c r="D26" s="144"/>
      <c r="E26" s="162"/>
      <c r="F26" s="164"/>
      <c r="G26" s="143"/>
      <c r="H26" s="143"/>
      <c r="I26" s="167"/>
      <c r="K26" s="168"/>
      <c r="L26" s="143"/>
      <c r="M26" s="143"/>
      <c r="N26" s="143"/>
      <c r="O26" s="260"/>
      <c r="Q26" s="169"/>
      <c r="R26" s="169"/>
      <c r="S26" s="140"/>
    </row>
    <row r="27" spans="1:19" s="156" customFormat="1">
      <c r="A27" s="154"/>
      <c r="B27" s="154"/>
      <c r="C27" s="260"/>
      <c r="D27" s="144"/>
      <c r="E27" s="162"/>
      <c r="F27" s="164"/>
      <c r="G27" s="154"/>
      <c r="H27" s="143"/>
      <c r="I27" s="143"/>
      <c r="J27" s="143"/>
      <c r="K27" s="143"/>
      <c r="L27" s="260"/>
      <c r="M27" s="143"/>
      <c r="N27" s="143"/>
      <c r="O27" s="260"/>
      <c r="P27" s="260"/>
      <c r="Q27" s="260"/>
      <c r="R27" s="170"/>
      <c r="S27" s="140"/>
    </row>
    <row r="28" spans="1:19" s="156" customFormat="1">
      <c r="A28" s="154"/>
      <c r="B28" s="154"/>
      <c r="C28" s="260"/>
      <c r="D28" s="144"/>
      <c r="E28" s="162"/>
      <c r="F28" s="164"/>
      <c r="G28" s="154"/>
      <c r="H28" s="143"/>
      <c r="I28" s="143"/>
      <c r="J28" s="143"/>
      <c r="K28" s="143"/>
      <c r="L28" s="260"/>
      <c r="M28" s="143"/>
      <c r="N28" s="143"/>
      <c r="O28" s="260"/>
      <c r="P28" s="260"/>
      <c r="Q28" s="260"/>
      <c r="R28" s="170"/>
      <c r="S28" s="140"/>
    </row>
    <row r="29" spans="1:19" s="156" customFormat="1" ht="12.75" customHeight="1">
      <c r="A29" s="154"/>
      <c r="B29" s="344" t="s">
        <v>193</v>
      </c>
      <c r="C29" s="344"/>
      <c r="D29" s="344"/>
      <c r="E29" s="137"/>
      <c r="F29" s="171"/>
      <c r="G29" s="172"/>
      <c r="H29" s="172"/>
      <c r="I29" s="172"/>
      <c r="J29" s="172"/>
      <c r="K29" s="172"/>
      <c r="L29" s="172"/>
      <c r="M29" s="172"/>
      <c r="N29" s="345" t="s">
        <v>175</v>
      </c>
      <c r="O29" s="345"/>
      <c r="P29" s="345"/>
      <c r="Q29" s="345"/>
      <c r="R29" s="345"/>
      <c r="S29" s="345"/>
    </row>
    <row r="30" spans="1:19" s="156" customFormat="1" ht="12.75" customHeight="1">
      <c r="A30" s="154"/>
      <c r="B30" s="344"/>
      <c r="C30" s="344"/>
      <c r="D30" s="344"/>
      <c r="E30" s="137"/>
      <c r="F30" s="171"/>
      <c r="G30" s="172"/>
      <c r="H30" s="172"/>
      <c r="I30" s="172"/>
      <c r="J30" s="172"/>
      <c r="K30" s="172"/>
      <c r="L30" s="172"/>
      <c r="M30" s="172"/>
      <c r="N30" s="345"/>
      <c r="O30" s="345"/>
      <c r="P30" s="345"/>
      <c r="Q30" s="345"/>
      <c r="R30" s="345"/>
      <c r="S30" s="345"/>
    </row>
    <row r="31" spans="1:19" s="173" customFormat="1">
      <c r="B31" s="359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9"/>
      <c r="Q31" s="359"/>
      <c r="R31" s="359"/>
      <c r="S31" s="359"/>
    </row>
  </sheetData>
  <mergeCells count="39">
    <mergeCell ref="B2:D2"/>
    <mergeCell ref="E2:R2"/>
    <mergeCell ref="B3:D3"/>
    <mergeCell ref="E3:R3"/>
    <mergeCell ref="B7:B9"/>
    <mergeCell ref="C7:C9"/>
    <mergeCell ref="D7:D9"/>
    <mergeCell ref="E7:E9"/>
    <mergeCell ref="F7:F9"/>
    <mergeCell ref="G7:G9"/>
    <mergeCell ref="H7:P7"/>
    <mergeCell ref="Q7:R8"/>
    <mergeCell ref="A8:A9"/>
    <mergeCell ref="D16:P16"/>
    <mergeCell ref="E17:G17"/>
    <mergeCell ref="H17:J17"/>
    <mergeCell ref="K17:M17"/>
    <mergeCell ref="N17:P17"/>
    <mergeCell ref="D20:G20"/>
    <mergeCell ref="H20:J20"/>
    <mergeCell ref="K20:M20"/>
    <mergeCell ref="N20:P20"/>
    <mergeCell ref="S7:S9"/>
    <mergeCell ref="K18:M18"/>
    <mergeCell ref="N18:P18"/>
    <mergeCell ref="E19:G19"/>
    <mergeCell ref="H19:J19"/>
    <mergeCell ref="K19:M19"/>
    <mergeCell ref="N19:P19"/>
    <mergeCell ref="E18:G18"/>
    <mergeCell ref="H18:J18"/>
    <mergeCell ref="B31:S31"/>
    <mergeCell ref="N22:S22"/>
    <mergeCell ref="B23:D23"/>
    <mergeCell ref="N23:S23"/>
    <mergeCell ref="B30:D30"/>
    <mergeCell ref="N30:S30"/>
    <mergeCell ref="B29:D29"/>
    <mergeCell ref="N29:S29"/>
  </mergeCells>
  <conditionalFormatting sqref="C21:G21 C10:G14 R10:S14 R16:S21">
    <cfRule type="cellIs" dxfId="16" priority="3" stopIfTrue="1" operator="equal">
      <formula>0</formula>
    </cfRule>
  </conditionalFormatting>
  <conditionalFormatting sqref="S10:S14">
    <cfRule type="cellIs" dxfId="15" priority="2" stopIfTrue="1" operator="equal">
      <formula>0</formula>
    </cfRule>
  </conditionalFormatting>
  <conditionalFormatting sqref="Q10:Q14">
    <cfRule type="cellIs" dxfId="14" priority="1" stopIfTrue="1" operator="lessThan">
      <formula>4</formula>
    </cfRule>
  </conditionalFormatting>
  <printOptions horizontalCentered="1"/>
  <pageMargins left="0.17" right="0.16" top="0.19" bottom="0.2" header="0.17" footer="0.16"/>
  <pageSetup paperSize="9" orientation="portrait" r:id="rId1"/>
  <headerFooter alignWithMargins="0">
    <oddHeader xml:space="preserve">&amp;R&amp;P/&amp;N
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5"/>
  <sheetViews>
    <sheetView topLeftCell="A127" workbookViewId="0">
      <selection activeCell="A2" sqref="A2:XFD145"/>
    </sheetView>
  </sheetViews>
  <sheetFormatPr defaultRowHeight="15"/>
  <cols>
    <col min="1" max="1" width="9.140625" style="76"/>
  </cols>
  <sheetData>
    <row r="1" spans="1:4">
      <c r="A1" s="76" t="s">
        <v>580</v>
      </c>
      <c r="B1" t="s">
        <v>581</v>
      </c>
      <c r="D1" t="s">
        <v>582</v>
      </c>
    </row>
    <row r="2" spans="1:4">
      <c r="A2" s="76">
        <v>2</v>
      </c>
      <c r="B2" t="s">
        <v>605</v>
      </c>
      <c r="C2" t="str">
        <f>A2&amp;B2</f>
        <v>2401/1</v>
      </c>
      <c r="D2" t="s">
        <v>583</v>
      </c>
    </row>
    <row r="3" spans="1:4">
      <c r="A3" s="76">
        <v>2</v>
      </c>
      <c r="B3" t="s">
        <v>606</v>
      </c>
      <c r="C3" t="str">
        <f t="shared" ref="C3:C53" si="0">A3&amp;B3</f>
        <v>2401/2</v>
      </c>
      <c r="D3" t="s">
        <v>583</v>
      </c>
    </row>
    <row r="4" spans="1:4">
      <c r="A4" s="76">
        <v>2</v>
      </c>
      <c r="B4">
        <v>702</v>
      </c>
      <c r="C4" t="str">
        <f t="shared" si="0"/>
        <v>2702</v>
      </c>
      <c r="D4" t="s">
        <v>583</v>
      </c>
    </row>
    <row r="5" spans="1:4">
      <c r="A5" s="76">
        <v>2</v>
      </c>
      <c r="B5">
        <v>703</v>
      </c>
      <c r="C5" t="str">
        <f t="shared" si="0"/>
        <v>2703</v>
      </c>
      <c r="D5" t="s">
        <v>583</v>
      </c>
    </row>
    <row r="6" spans="1:4">
      <c r="A6" s="76">
        <v>2</v>
      </c>
      <c r="B6" t="s">
        <v>609</v>
      </c>
      <c r="C6" t="str">
        <f t="shared" si="0"/>
        <v>2801A</v>
      </c>
      <c r="D6" t="s">
        <v>583</v>
      </c>
    </row>
    <row r="7" spans="1:4">
      <c r="A7" s="76">
        <v>2</v>
      </c>
      <c r="B7" t="s">
        <v>610</v>
      </c>
      <c r="C7" t="str">
        <f t="shared" si="0"/>
        <v>2801B</v>
      </c>
      <c r="D7" t="s">
        <v>583</v>
      </c>
    </row>
    <row r="8" spans="1:4">
      <c r="A8" s="76">
        <v>2</v>
      </c>
      <c r="B8">
        <v>802</v>
      </c>
      <c r="C8" t="str">
        <f t="shared" si="0"/>
        <v>2802</v>
      </c>
      <c r="D8" t="s">
        <v>583</v>
      </c>
    </row>
    <row r="9" spans="1:4">
      <c r="A9" s="76">
        <v>2</v>
      </c>
      <c r="B9">
        <v>803</v>
      </c>
      <c r="C9" t="str">
        <f t="shared" si="0"/>
        <v>2803</v>
      </c>
      <c r="D9" t="s">
        <v>583</v>
      </c>
    </row>
    <row r="10" spans="1:4">
      <c r="A10" s="76">
        <v>2</v>
      </c>
      <c r="B10" t="s">
        <v>611</v>
      </c>
      <c r="C10" t="str">
        <f t="shared" si="0"/>
        <v>2901A</v>
      </c>
      <c r="D10" t="s">
        <v>583</v>
      </c>
    </row>
    <row r="11" spans="1:4">
      <c r="A11" s="76">
        <v>2</v>
      </c>
      <c r="B11" t="s">
        <v>612</v>
      </c>
      <c r="C11" t="str">
        <f t="shared" si="0"/>
        <v>2901B</v>
      </c>
      <c r="D11" t="s">
        <v>583</v>
      </c>
    </row>
    <row r="12" spans="1:4">
      <c r="A12" s="76">
        <v>2</v>
      </c>
      <c r="B12">
        <v>902</v>
      </c>
      <c r="C12" t="str">
        <f t="shared" si="0"/>
        <v>2902</v>
      </c>
      <c r="D12" t="s">
        <v>583</v>
      </c>
    </row>
    <row r="13" spans="1:4">
      <c r="A13" s="76">
        <v>2</v>
      </c>
      <c r="B13">
        <v>903</v>
      </c>
      <c r="C13" t="str">
        <f t="shared" si="0"/>
        <v>2903</v>
      </c>
      <c r="D13" t="s">
        <v>583</v>
      </c>
    </row>
    <row r="14" spans="1:4">
      <c r="A14" s="76">
        <v>2</v>
      </c>
      <c r="B14" t="s">
        <v>1264</v>
      </c>
      <c r="C14" t="str">
        <f t="shared" si="0"/>
        <v>21001A</v>
      </c>
      <c r="D14" t="s">
        <v>583</v>
      </c>
    </row>
    <row r="15" spans="1:4">
      <c r="A15" s="76">
        <v>2</v>
      </c>
      <c r="B15" t="s">
        <v>1265</v>
      </c>
      <c r="C15" t="str">
        <f t="shared" si="0"/>
        <v>21001B</v>
      </c>
      <c r="D15" t="s">
        <v>583</v>
      </c>
    </row>
    <row r="16" spans="1:4">
      <c r="A16" s="76">
        <v>2</v>
      </c>
      <c r="B16">
        <v>1002</v>
      </c>
      <c r="C16" t="str">
        <f t="shared" si="0"/>
        <v>21002</v>
      </c>
      <c r="D16" t="s">
        <v>583</v>
      </c>
    </row>
    <row r="17" spans="1:4">
      <c r="A17" s="76">
        <v>2</v>
      </c>
      <c r="B17">
        <v>1003</v>
      </c>
      <c r="C17" t="str">
        <f t="shared" si="0"/>
        <v>21003</v>
      </c>
      <c r="D17" t="s">
        <v>583</v>
      </c>
    </row>
    <row r="18" spans="1:4">
      <c r="A18" s="76">
        <v>2</v>
      </c>
      <c r="B18" t="s">
        <v>613</v>
      </c>
      <c r="C18" t="str">
        <f t="shared" si="0"/>
        <v>21101/1</v>
      </c>
      <c r="D18" t="s">
        <v>583</v>
      </c>
    </row>
    <row r="19" spans="1:4">
      <c r="A19" s="76">
        <v>2</v>
      </c>
      <c r="B19" t="s">
        <v>614</v>
      </c>
      <c r="C19" t="str">
        <f t="shared" si="0"/>
        <v>21101/2</v>
      </c>
      <c r="D19" t="s">
        <v>583</v>
      </c>
    </row>
    <row r="20" spans="1:4">
      <c r="A20" s="76">
        <v>2</v>
      </c>
      <c r="B20" t="s">
        <v>586</v>
      </c>
      <c r="C20" t="str">
        <f t="shared" si="0"/>
        <v>2213/1</v>
      </c>
      <c r="D20" t="s">
        <v>583</v>
      </c>
    </row>
    <row r="21" spans="1:4">
      <c r="A21" s="76">
        <v>2</v>
      </c>
      <c r="B21" t="s">
        <v>587</v>
      </c>
      <c r="C21" t="str">
        <f t="shared" si="0"/>
        <v>2213/2</v>
      </c>
      <c r="D21" t="s">
        <v>583</v>
      </c>
    </row>
    <row r="22" spans="1:4">
      <c r="A22" s="76">
        <v>2</v>
      </c>
      <c r="B22" t="s">
        <v>588</v>
      </c>
      <c r="C22" t="str">
        <f t="shared" si="0"/>
        <v>2214/1</v>
      </c>
      <c r="D22" t="s">
        <v>583</v>
      </c>
    </row>
    <row r="23" spans="1:4">
      <c r="A23" s="76">
        <v>2</v>
      </c>
      <c r="B23" t="s">
        <v>589</v>
      </c>
      <c r="C23" t="str">
        <f t="shared" si="0"/>
        <v>2214/2</v>
      </c>
      <c r="D23" t="s">
        <v>583</v>
      </c>
    </row>
    <row r="24" spans="1:4">
      <c r="A24" s="76">
        <v>2</v>
      </c>
      <c r="B24" t="s">
        <v>590</v>
      </c>
      <c r="C24" t="str">
        <f t="shared" si="0"/>
        <v>2307/1</v>
      </c>
      <c r="D24" t="s">
        <v>583</v>
      </c>
    </row>
    <row r="25" spans="1:4">
      <c r="A25" s="76">
        <v>2</v>
      </c>
      <c r="B25" t="s">
        <v>591</v>
      </c>
      <c r="C25" t="str">
        <f t="shared" si="0"/>
        <v>2307/2</v>
      </c>
      <c r="D25" t="s">
        <v>583</v>
      </c>
    </row>
    <row r="26" spans="1:4">
      <c r="A26" s="76">
        <v>2</v>
      </c>
      <c r="B26" t="s">
        <v>592</v>
      </c>
      <c r="C26" t="str">
        <f t="shared" si="0"/>
        <v>2308/1</v>
      </c>
      <c r="D26" t="s">
        <v>583</v>
      </c>
    </row>
    <row r="27" spans="1:4">
      <c r="A27" s="76">
        <v>2</v>
      </c>
      <c r="B27" t="s">
        <v>593</v>
      </c>
      <c r="C27" t="str">
        <f t="shared" si="0"/>
        <v>2308/2</v>
      </c>
      <c r="D27" t="s">
        <v>583</v>
      </c>
    </row>
    <row r="28" spans="1:4">
      <c r="A28" s="76">
        <v>2</v>
      </c>
      <c r="B28" t="s">
        <v>189</v>
      </c>
      <c r="C28" t="str">
        <f t="shared" si="0"/>
        <v>2313/1</v>
      </c>
      <c r="D28" t="s">
        <v>583</v>
      </c>
    </row>
    <row r="29" spans="1:4">
      <c r="A29" s="76">
        <v>2</v>
      </c>
      <c r="B29" t="s">
        <v>594</v>
      </c>
      <c r="C29" t="str">
        <f t="shared" si="0"/>
        <v>2313/2</v>
      </c>
      <c r="D29" t="s">
        <v>583</v>
      </c>
    </row>
    <row r="30" spans="1:4">
      <c r="A30" s="76">
        <v>2</v>
      </c>
      <c r="B30" t="s">
        <v>595</v>
      </c>
      <c r="C30" t="str">
        <f t="shared" si="0"/>
        <v>2314/1</v>
      </c>
      <c r="D30" t="s">
        <v>583</v>
      </c>
    </row>
    <row r="31" spans="1:4">
      <c r="A31" s="76">
        <v>2</v>
      </c>
      <c r="B31" t="s">
        <v>596</v>
      </c>
      <c r="C31" t="str">
        <f t="shared" ref="C31" si="1">A31&amp;B31</f>
        <v>2314/2</v>
      </c>
      <c r="D31" t="s">
        <v>583</v>
      </c>
    </row>
    <row r="32" spans="1:4">
      <c r="A32" s="76">
        <v>2</v>
      </c>
      <c r="B32">
        <v>406</v>
      </c>
      <c r="C32" t="str">
        <f t="shared" si="0"/>
        <v>2406</v>
      </c>
      <c r="D32" t="s">
        <v>583</v>
      </c>
    </row>
    <row r="33" spans="1:4">
      <c r="A33" s="76">
        <v>2</v>
      </c>
      <c r="B33" t="s">
        <v>597</v>
      </c>
      <c r="C33" t="str">
        <f t="shared" si="0"/>
        <v>2407/1</v>
      </c>
      <c r="D33" t="s">
        <v>583</v>
      </c>
    </row>
    <row r="34" spans="1:4">
      <c r="A34" s="76">
        <v>2</v>
      </c>
      <c r="B34" t="s">
        <v>598</v>
      </c>
      <c r="C34" t="str">
        <f t="shared" si="0"/>
        <v>2407/2</v>
      </c>
      <c r="D34" t="s">
        <v>583</v>
      </c>
    </row>
    <row r="35" spans="1:4">
      <c r="A35" s="76">
        <v>2</v>
      </c>
      <c r="B35" t="s">
        <v>599</v>
      </c>
      <c r="C35" t="str">
        <f t="shared" si="0"/>
        <v>2408/1</v>
      </c>
      <c r="D35" t="s">
        <v>583</v>
      </c>
    </row>
    <row r="36" spans="1:4">
      <c r="A36" s="76">
        <v>2</v>
      </c>
      <c r="B36" t="s">
        <v>600</v>
      </c>
      <c r="C36" t="str">
        <f t="shared" si="0"/>
        <v>2408/2</v>
      </c>
      <c r="D36" t="s">
        <v>583</v>
      </c>
    </row>
    <row r="37" spans="1:4">
      <c r="A37" s="76">
        <v>2</v>
      </c>
      <c r="B37" t="s">
        <v>601</v>
      </c>
      <c r="C37" t="str">
        <f t="shared" si="0"/>
        <v>2413/1</v>
      </c>
      <c r="D37" t="s">
        <v>583</v>
      </c>
    </row>
    <row r="38" spans="1:4">
      <c r="A38" s="76">
        <v>2</v>
      </c>
      <c r="B38" t="s">
        <v>602</v>
      </c>
      <c r="C38" t="str">
        <f t="shared" si="0"/>
        <v>2413/2</v>
      </c>
      <c r="D38" t="s">
        <v>583</v>
      </c>
    </row>
    <row r="39" spans="1:4">
      <c r="A39" s="76">
        <v>2</v>
      </c>
      <c r="B39" t="s">
        <v>603</v>
      </c>
      <c r="C39" t="str">
        <f t="shared" si="0"/>
        <v>2414/1</v>
      </c>
      <c r="D39" t="s">
        <v>583</v>
      </c>
    </row>
    <row r="40" spans="1:4">
      <c r="A40" s="76">
        <v>2</v>
      </c>
      <c r="B40" t="s">
        <v>604</v>
      </c>
      <c r="C40" t="str">
        <f t="shared" si="0"/>
        <v>2414/2</v>
      </c>
      <c r="D40" t="s">
        <v>583</v>
      </c>
    </row>
    <row r="41" spans="1:4">
      <c r="A41" s="76">
        <v>2</v>
      </c>
      <c r="B41" t="s">
        <v>584</v>
      </c>
      <c r="C41" t="str">
        <f t="shared" si="0"/>
        <v>2208/1</v>
      </c>
      <c r="D41" t="s">
        <v>583</v>
      </c>
    </row>
    <row r="42" spans="1:4">
      <c r="A42" s="76">
        <v>2</v>
      </c>
      <c r="B42" t="s">
        <v>585</v>
      </c>
      <c r="C42" t="str">
        <f t="shared" si="0"/>
        <v>2208/2</v>
      </c>
      <c r="D42" t="s">
        <v>583</v>
      </c>
    </row>
    <row r="43" spans="1:4">
      <c r="A43" s="76">
        <v>2</v>
      </c>
      <c r="B43" t="s">
        <v>1266</v>
      </c>
      <c r="C43" t="str">
        <f t="shared" si="0"/>
        <v>2208/3</v>
      </c>
      <c r="D43" t="s">
        <v>583</v>
      </c>
    </row>
    <row r="44" spans="1:4">
      <c r="A44" s="76">
        <v>2</v>
      </c>
      <c r="B44" t="s">
        <v>1267</v>
      </c>
      <c r="C44" t="str">
        <f t="shared" si="0"/>
        <v>2208/4</v>
      </c>
      <c r="D44" t="s">
        <v>583</v>
      </c>
    </row>
    <row r="45" spans="1:4" s="262" customFormat="1">
      <c r="A45" s="261">
        <v>1</v>
      </c>
      <c r="B45" s="262" t="s">
        <v>615</v>
      </c>
      <c r="C45" s="262" t="str">
        <f>A45&amp;B45</f>
        <v>1302/1</v>
      </c>
      <c r="D45" s="262" t="s">
        <v>583</v>
      </c>
    </row>
    <row r="46" spans="1:4">
      <c r="A46" s="261">
        <v>1</v>
      </c>
      <c r="B46" s="262" t="s">
        <v>616</v>
      </c>
      <c r="C46" s="262" t="str">
        <f t="shared" si="0"/>
        <v>1302/2</v>
      </c>
      <c r="D46" s="262" t="s">
        <v>583</v>
      </c>
    </row>
    <row r="47" spans="1:4">
      <c r="A47" s="261">
        <v>1</v>
      </c>
      <c r="B47" s="262" t="s">
        <v>617</v>
      </c>
      <c r="C47" s="262" t="str">
        <f t="shared" si="0"/>
        <v>1304/1</v>
      </c>
      <c r="D47" s="262" t="s">
        <v>583</v>
      </c>
    </row>
    <row r="48" spans="1:4">
      <c r="A48" s="261">
        <v>1</v>
      </c>
      <c r="B48" s="262" t="s">
        <v>618</v>
      </c>
      <c r="C48" s="262" t="str">
        <f t="shared" si="0"/>
        <v>1304/2</v>
      </c>
      <c r="D48" s="262" t="s">
        <v>583</v>
      </c>
    </row>
    <row r="49" spans="1:4">
      <c r="A49" s="261">
        <v>1</v>
      </c>
      <c r="B49" s="262">
        <v>305</v>
      </c>
      <c r="C49" s="262" t="str">
        <f t="shared" si="0"/>
        <v>1305</v>
      </c>
      <c r="D49" s="262" t="s">
        <v>583</v>
      </c>
    </row>
    <row r="50" spans="1:4">
      <c r="A50" s="261">
        <v>1</v>
      </c>
      <c r="B50" s="262" t="s">
        <v>590</v>
      </c>
      <c r="C50" s="262" t="str">
        <f t="shared" si="0"/>
        <v>1307/1</v>
      </c>
      <c r="D50" s="262" t="s">
        <v>583</v>
      </c>
    </row>
    <row r="51" spans="1:4">
      <c r="A51" s="261">
        <v>1</v>
      </c>
      <c r="B51" s="262" t="s">
        <v>591</v>
      </c>
      <c r="C51" s="262" t="str">
        <f t="shared" si="0"/>
        <v>1307/2</v>
      </c>
      <c r="D51" s="262" t="s">
        <v>583</v>
      </c>
    </row>
    <row r="52" spans="1:4">
      <c r="A52" s="261">
        <v>1</v>
      </c>
      <c r="B52" s="262">
        <v>308</v>
      </c>
      <c r="C52" s="262" t="str">
        <f t="shared" si="0"/>
        <v>1308</v>
      </c>
      <c r="D52" s="262" t="s">
        <v>583</v>
      </c>
    </row>
    <row r="53" spans="1:4">
      <c r="A53" s="261">
        <v>1</v>
      </c>
      <c r="B53" s="262" t="s">
        <v>619</v>
      </c>
      <c r="C53" s="262" t="str">
        <f t="shared" si="0"/>
        <v>1310/1</v>
      </c>
      <c r="D53" s="262" t="s">
        <v>583</v>
      </c>
    </row>
    <row r="54" spans="1:4">
      <c r="A54" s="261">
        <v>1</v>
      </c>
      <c r="B54" s="262" t="s">
        <v>620</v>
      </c>
      <c r="C54" s="262" t="str">
        <f t="shared" ref="C54:C91" si="2">A54&amp;B54</f>
        <v>1310/2</v>
      </c>
      <c r="D54" s="262" t="s">
        <v>583</v>
      </c>
    </row>
    <row r="55" spans="1:4">
      <c r="A55" s="261">
        <v>1</v>
      </c>
      <c r="B55" s="262" t="s">
        <v>621</v>
      </c>
      <c r="C55" s="262" t="str">
        <f t="shared" si="2"/>
        <v>1510/1</v>
      </c>
      <c r="D55" s="262" t="s">
        <v>583</v>
      </c>
    </row>
    <row r="56" spans="1:4">
      <c r="A56" s="261">
        <v>1</v>
      </c>
      <c r="B56" s="262" t="s">
        <v>622</v>
      </c>
      <c r="C56" s="262" t="str">
        <f t="shared" si="2"/>
        <v>1510/2</v>
      </c>
      <c r="D56" s="262" t="s">
        <v>583</v>
      </c>
    </row>
    <row r="57" spans="1:4">
      <c r="A57" s="261">
        <v>1</v>
      </c>
      <c r="B57" s="262" t="s">
        <v>623</v>
      </c>
      <c r="C57" s="262" t="str">
        <f t="shared" si="2"/>
        <v>1510/3</v>
      </c>
      <c r="D57" s="262" t="s">
        <v>583</v>
      </c>
    </row>
    <row r="58" spans="1:4">
      <c r="A58" s="261">
        <v>1</v>
      </c>
      <c r="B58" s="262">
        <v>612</v>
      </c>
      <c r="C58" s="262" t="str">
        <f t="shared" si="2"/>
        <v>1612</v>
      </c>
      <c r="D58" s="262" t="s">
        <v>583</v>
      </c>
    </row>
    <row r="59" spans="1:4">
      <c r="A59" s="261">
        <v>1</v>
      </c>
      <c r="B59" s="262">
        <v>801</v>
      </c>
      <c r="C59" s="262" t="str">
        <f t="shared" si="2"/>
        <v>1801</v>
      </c>
      <c r="D59" s="262" t="s">
        <v>583</v>
      </c>
    </row>
    <row r="60" spans="1:4">
      <c r="A60" s="261">
        <v>1</v>
      </c>
      <c r="B60" s="262">
        <v>802</v>
      </c>
      <c r="C60" s="262" t="str">
        <f t="shared" si="2"/>
        <v>1802</v>
      </c>
      <c r="D60" s="262" t="s">
        <v>583</v>
      </c>
    </row>
    <row r="61" spans="1:4">
      <c r="A61" s="261">
        <v>1</v>
      </c>
      <c r="B61" s="262">
        <v>803</v>
      </c>
      <c r="C61" s="262" t="str">
        <f t="shared" si="2"/>
        <v>1803</v>
      </c>
      <c r="D61" s="262" t="s">
        <v>583</v>
      </c>
    </row>
    <row r="62" spans="1:4">
      <c r="A62" s="261">
        <v>1</v>
      </c>
      <c r="B62" s="262">
        <v>805</v>
      </c>
      <c r="C62" s="262" t="str">
        <f t="shared" si="2"/>
        <v>1805</v>
      </c>
      <c r="D62" s="262" t="s">
        <v>583</v>
      </c>
    </row>
    <row r="63" spans="1:4">
      <c r="A63" s="261">
        <v>1</v>
      </c>
      <c r="B63" s="262">
        <v>806</v>
      </c>
      <c r="C63" s="262" t="str">
        <f t="shared" si="2"/>
        <v>1806</v>
      </c>
      <c r="D63" s="262" t="s">
        <v>583</v>
      </c>
    </row>
    <row r="64" spans="1:4">
      <c r="A64" s="261">
        <v>1</v>
      </c>
      <c r="B64" s="262">
        <v>807</v>
      </c>
      <c r="C64" s="262" t="str">
        <f t="shared" si="2"/>
        <v>1807</v>
      </c>
      <c r="D64" s="262" t="s">
        <v>583</v>
      </c>
    </row>
    <row r="65" spans="1:4">
      <c r="A65" s="261">
        <v>1</v>
      </c>
      <c r="B65" s="262" t="s">
        <v>1257</v>
      </c>
      <c r="C65" s="262" t="str">
        <f t="shared" si="2"/>
        <v>1613/1</v>
      </c>
      <c r="D65" s="262" t="s">
        <v>583</v>
      </c>
    </row>
    <row r="66" spans="1:4">
      <c r="A66" s="261">
        <v>1</v>
      </c>
      <c r="B66" s="262" t="s">
        <v>1258</v>
      </c>
      <c r="C66" s="262" t="str">
        <f t="shared" si="2"/>
        <v>1613/2</v>
      </c>
      <c r="D66" s="262" t="s">
        <v>583</v>
      </c>
    </row>
    <row r="67" spans="1:4">
      <c r="A67" s="261">
        <v>1</v>
      </c>
      <c r="B67" s="262" t="s">
        <v>1259</v>
      </c>
      <c r="C67" s="262" t="str">
        <f t="shared" si="2"/>
        <v>1613/3</v>
      </c>
      <c r="D67" s="262" t="s">
        <v>583</v>
      </c>
    </row>
    <row r="68" spans="1:4">
      <c r="A68" s="261">
        <v>1</v>
      </c>
      <c r="B68" s="262" t="s">
        <v>1260</v>
      </c>
      <c r="C68" s="262" t="str">
        <f t="shared" si="2"/>
        <v>1613/4</v>
      </c>
      <c r="D68" s="262" t="s">
        <v>583</v>
      </c>
    </row>
    <row r="69" spans="1:4">
      <c r="A69" s="261">
        <v>1</v>
      </c>
      <c r="B69" s="262" t="s">
        <v>1261</v>
      </c>
      <c r="C69" s="262" t="str">
        <f t="shared" si="2"/>
        <v>1613/5</v>
      </c>
      <c r="D69" s="262" t="s">
        <v>583</v>
      </c>
    </row>
    <row r="70" spans="1:4">
      <c r="A70" s="261">
        <v>1</v>
      </c>
      <c r="B70" s="262" t="s">
        <v>1262</v>
      </c>
      <c r="C70" s="262" t="str">
        <f t="shared" si="2"/>
        <v>1613/6</v>
      </c>
      <c r="D70" s="262" t="s">
        <v>583</v>
      </c>
    </row>
    <row r="71" spans="1:4">
      <c r="A71" s="261">
        <v>1</v>
      </c>
      <c r="B71" s="262" t="s">
        <v>1263</v>
      </c>
      <c r="C71" s="262" t="str">
        <f t="shared" si="2"/>
        <v>1613/7</v>
      </c>
      <c r="D71" s="262" t="s">
        <v>583</v>
      </c>
    </row>
    <row r="72" spans="1:4">
      <c r="A72" s="266">
        <v>3</v>
      </c>
      <c r="B72" s="262" t="s">
        <v>1268</v>
      </c>
      <c r="C72" s="262" t="str">
        <f t="shared" si="2"/>
        <v>3133/1-A</v>
      </c>
      <c r="D72" s="262" t="s">
        <v>583</v>
      </c>
    </row>
    <row r="73" spans="1:4">
      <c r="A73" s="266">
        <v>3</v>
      </c>
      <c r="B73" s="262" t="s">
        <v>1269</v>
      </c>
      <c r="C73" s="262" t="str">
        <f t="shared" si="2"/>
        <v>3133/2-A</v>
      </c>
      <c r="D73" s="262" t="s">
        <v>583</v>
      </c>
    </row>
    <row r="74" spans="1:4">
      <c r="A74" s="266">
        <v>3</v>
      </c>
      <c r="B74" s="262" t="s">
        <v>1299</v>
      </c>
      <c r="C74" s="262" t="str">
        <f t="shared" ref="C74" si="3">A74&amp;B74</f>
        <v>3131-A</v>
      </c>
      <c r="D74" s="262" t="s">
        <v>583</v>
      </c>
    </row>
    <row r="75" spans="1:4">
      <c r="A75" s="266">
        <v>3</v>
      </c>
      <c r="B75" s="262" t="s">
        <v>1270</v>
      </c>
      <c r="C75" s="262" t="str">
        <f t="shared" si="2"/>
        <v>3109-B</v>
      </c>
      <c r="D75" s="262" t="s">
        <v>583</v>
      </c>
    </row>
    <row r="76" spans="1:4">
      <c r="A76" s="266">
        <v>3</v>
      </c>
      <c r="B76" s="262" t="s">
        <v>1271</v>
      </c>
      <c r="C76" s="262" t="str">
        <f t="shared" si="2"/>
        <v>3110-B</v>
      </c>
      <c r="D76" s="262" t="s">
        <v>583</v>
      </c>
    </row>
    <row r="77" spans="1:4">
      <c r="A77" s="266">
        <v>3</v>
      </c>
      <c r="B77" s="262" t="s">
        <v>1272</v>
      </c>
      <c r="C77" s="262" t="str">
        <f t="shared" si="2"/>
        <v>3201-C</v>
      </c>
      <c r="D77" s="262" t="s">
        <v>583</v>
      </c>
    </row>
    <row r="78" spans="1:4">
      <c r="A78" s="266">
        <v>3</v>
      </c>
      <c r="B78" s="262" t="s">
        <v>1300</v>
      </c>
      <c r="C78" s="262" t="str">
        <f t="shared" si="2"/>
        <v>3501/1-C</v>
      </c>
      <c r="D78" s="262" t="s">
        <v>583</v>
      </c>
    </row>
    <row r="79" spans="1:4">
      <c r="A79" s="266">
        <v>3</v>
      </c>
      <c r="B79" s="262" t="s">
        <v>1301</v>
      </c>
      <c r="C79" s="262" t="str">
        <f t="shared" ref="C79" si="4">A79&amp;B79</f>
        <v>3501/2-C</v>
      </c>
      <c r="D79" s="262" t="s">
        <v>583</v>
      </c>
    </row>
    <row r="80" spans="1:4">
      <c r="A80" s="266">
        <v>3</v>
      </c>
      <c r="B80" t="s">
        <v>1273</v>
      </c>
      <c r="C80" s="262" t="str">
        <f t="shared" si="2"/>
        <v>3504/1-C</v>
      </c>
      <c r="D80" s="262" t="s">
        <v>583</v>
      </c>
    </row>
    <row r="81" spans="1:4">
      <c r="A81" s="266">
        <v>3</v>
      </c>
      <c r="B81" t="s">
        <v>1274</v>
      </c>
      <c r="C81" s="262" t="str">
        <f t="shared" si="2"/>
        <v>3504/2-C</v>
      </c>
      <c r="D81" s="262" t="s">
        <v>583</v>
      </c>
    </row>
    <row r="82" spans="1:4">
      <c r="A82" s="266">
        <v>3</v>
      </c>
      <c r="B82" t="s">
        <v>1275</v>
      </c>
      <c r="C82" s="262" t="str">
        <f t="shared" si="2"/>
        <v>3504/3-C</v>
      </c>
      <c r="D82" s="262" t="s">
        <v>583</v>
      </c>
    </row>
    <row r="83" spans="1:4">
      <c r="A83" s="266">
        <v>3</v>
      </c>
      <c r="B83" t="s">
        <v>1276</v>
      </c>
      <c r="C83" s="262" t="str">
        <f t="shared" si="2"/>
        <v>3504/4-C</v>
      </c>
      <c r="D83" s="262" t="s">
        <v>583</v>
      </c>
    </row>
    <row r="84" spans="1:4">
      <c r="A84" s="266">
        <v>3</v>
      </c>
      <c r="B84" t="s">
        <v>1277</v>
      </c>
      <c r="C84" s="262" t="str">
        <f t="shared" si="2"/>
        <v>3301/1-D</v>
      </c>
      <c r="D84" s="262" t="s">
        <v>583</v>
      </c>
    </row>
    <row r="85" spans="1:4">
      <c r="A85" s="266">
        <v>3</v>
      </c>
      <c r="B85" t="s">
        <v>1278</v>
      </c>
      <c r="C85" s="262" t="str">
        <f t="shared" si="2"/>
        <v>3301/2-D</v>
      </c>
      <c r="D85" s="262" t="s">
        <v>583</v>
      </c>
    </row>
    <row r="86" spans="1:4">
      <c r="A86" s="266">
        <v>3</v>
      </c>
      <c r="B86" t="s">
        <v>1279</v>
      </c>
      <c r="C86" s="262" t="str">
        <f t="shared" si="2"/>
        <v>3304/1-D</v>
      </c>
      <c r="D86" s="262" t="s">
        <v>583</v>
      </c>
    </row>
    <row r="87" spans="1:4">
      <c r="A87" s="266">
        <v>3</v>
      </c>
      <c r="B87" t="s">
        <v>1280</v>
      </c>
      <c r="C87" s="262" t="str">
        <f t="shared" si="2"/>
        <v>3304/2-D</v>
      </c>
      <c r="D87" s="262" t="s">
        <v>583</v>
      </c>
    </row>
    <row r="88" spans="1:4">
      <c r="A88" s="266">
        <v>3</v>
      </c>
      <c r="B88" t="s">
        <v>1281</v>
      </c>
      <c r="C88" s="262" t="str">
        <f t="shared" si="2"/>
        <v>3404/1-D</v>
      </c>
      <c r="D88" s="262" t="s">
        <v>583</v>
      </c>
    </row>
    <row r="89" spans="1:4">
      <c r="A89" s="266">
        <v>3</v>
      </c>
      <c r="B89" t="s">
        <v>1282</v>
      </c>
      <c r="C89" s="262" t="str">
        <f t="shared" si="2"/>
        <v>3404/2-D</v>
      </c>
      <c r="D89" s="262" t="s">
        <v>583</v>
      </c>
    </row>
    <row r="90" spans="1:4">
      <c r="A90" s="266">
        <v>3</v>
      </c>
      <c r="B90" t="s">
        <v>1283</v>
      </c>
      <c r="C90" s="262" t="str">
        <f t="shared" si="2"/>
        <v>3101/1-E</v>
      </c>
      <c r="D90" s="262" t="s">
        <v>583</v>
      </c>
    </row>
    <row r="91" spans="1:4">
      <c r="A91" s="266">
        <v>3</v>
      </c>
      <c r="B91" t="s">
        <v>1284</v>
      </c>
      <c r="C91" s="262" t="str">
        <f t="shared" si="2"/>
        <v>3101/2-E</v>
      </c>
      <c r="D91" s="262" t="s">
        <v>583</v>
      </c>
    </row>
    <row r="92" spans="1:4">
      <c r="A92" s="266">
        <v>3</v>
      </c>
      <c r="B92" t="s">
        <v>1285</v>
      </c>
      <c r="C92" s="262" t="str">
        <f t="shared" ref="C92:C101" si="5">A92&amp;B92</f>
        <v>3204-E</v>
      </c>
      <c r="D92" s="262" t="s">
        <v>583</v>
      </c>
    </row>
    <row r="93" spans="1:4">
      <c r="A93" s="266">
        <v>3</v>
      </c>
      <c r="B93" t="s">
        <v>1286</v>
      </c>
      <c r="C93" s="262" t="str">
        <f t="shared" si="5"/>
        <v>3205-E</v>
      </c>
      <c r="D93" s="262" t="s">
        <v>583</v>
      </c>
    </row>
    <row r="94" spans="1:4">
      <c r="A94" s="266">
        <v>3</v>
      </c>
      <c r="B94" t="s">
        <v>1287</v>
      </c>
      <c r="C94" s="262" t="str">
        <f t="shared" si="5"/>
        <v>3301/1-E</v>
      </c>
      <c r="D94" s="262" t="s">
        <v>583</v>
      </c>
    </row>
    <row r="95" spans="1:4">
      <c r="A95" s="266">
        <v>3</v>
      </c>
      <c r="B95" t="s">
        <v>1288</v>
      </c>
      <c r="C95" s="262" t="str">
        <f t="shared" si="5"/>
        <v>3301/2-E</v>
      </c>
      <c r="D95" s="262" t="s">
        <v>583</v>
      </c>
    </row>
    <row r="96" spans="1:4">
      <c r="A96" s="266">
        <v>3</v>
      </c>
      <c r="B96" t="s">
        <v>1289</v>
      </c>
      <c r="C96" s="262" t="str">
        <f t="shared" si="5"/>
        <v>3304/1-E</v>
      </c>
      <c r="D96" s="262" t="s">
        <v>583</v>
      </c>
    </row>
    <row r="97" spans="1:4">
      <c r="A97" s="266">
        <v>3</v>
      </c>
      <c r="B97" t="s">
        <v>1290</v>
      </c>
      <c r="C97" s="262" t="str">
        <f t="shared" si="5"/>
        <v>3304/2-E</v>
      </c>
      <c r="D97" s="262" t="s">
        <v>583</v>
      </c>
    </row>
    <row r="98" spans="1:4">
      <c r="A98" s="266">
        <v>3</v>
      </c>
      <c r="B98" t="s">
        <v>1291</v>
      </c>
      <c r="C98" s="262" t="str">
        <f t="shared" si="5"/>
        <v>3401-E</v>
      </c>
      <c r="D98" s="262" t="s">
        <v>583</v>
      </c>
    </row>
    <row r="99" spans="1:4">
      <c r="A99" s="266">
        <v>3</v>
      </c>
      <c r="B99" t="s">
        <v>1292</v>
      </c>
      <c r="C99" s="262" t="str">
        <f t="shared" si="5"/>
        <v>3402-E</v>
      </c>
      <c r="D99" s="262" t="s">
        <v>583</v>
      </c>
    </row>
    <row r="100" spans="1:4">
      <c r="A100" s="266">
        <v>3</v>
      </c>
      <c r="B100" t="s">
        <v>1293</v>
      </c>
      <c r="C100" s="262" t="str">
        <f t="shared" si="5"/>
        <v>3404-E</v>
      </c>
      <c r="D100" s="262" t="s">
        <v>583</v>
      </c>
    </row>
    <row r="101" spans="1:4">
      <c r="A101" s="266">
        <v>3</v>
      </c>
      <c r="B101" t="s">
        <v>1294</v>
      </c>
      <c r="C101" s="262" t="str">
        <f t="shared" si="5"/>
        <v>3405-E</v>
      </c>
      <c r="D101" s="262" t="s">
        <v>583</v>
      </c>
    </row>
    <row r="102" spans="1:4">
      <c r="A102" s="266">
        <v>3</v>
      </c>
      <c r="B102" t="s">
        <v>1295</v>
      </c>
      <c r="C102" s="262" t="str">
        <f t="shared" ref="C102:C104" si="6">A102&amp;B102</f>
        <v>3501/1-E</v>
      </c>
      <c r="D102" s="262" t="s">
        <v>583</v>
      </c>
    </row>
    <row r="103" spans="1:4">
      <c r="A103" s="266">
        <v>3</v>
      </c>
      <c r="B103" t="s">
        <v>1296</v>
      </c>
      <c r="C103" s="262" t="str">
        <f t="shared" si="6"/>
        <v>3501/2-E</v>
      </c>
      <c r="D103" s="262" t="s">
        <v>583</v>
      </c>
    </row>
    <row r="104" spans="1:4">
      <c r="A104" s="266">
        <v>3</v>
      </c>
      <c r="B104" t="s">
        <v>1297</v>
      </c>
      <c r="C104" s="262" t="str">
        <f t="shared" si="6"/>
        <v>3504/1-E</v>
      </c>
      <c r="D104" s="262" t="s">
        <v>583</v>
      </c>
    </row>
    <row r="105" spans="1:4">
      <c r="A105" s="266">
        <v>3</v>
      </c>
      <c r="B105" t="s">
        <v>1298</v>
      </c>
      <c r="C105" s="262" t="str">
        <f t="shared" ref="C105:C115" si="7">A105&amp;B105</f>
        <v>3504/2-E</v>
      </c>
      <c r="D105" s="262" t="s">
        <v>583</v>
      </c>
    </row>
    <row r="106" spans="1:4">
      <c r="A106" s="263">
        <v>4</v>
      </c>
      <c r="B106" s="262">
        <v>401</v>
      </c>
      <c r="C106" s="262" t="str">
        <f t="shared" si="7"/>
        <v>4401</v>
      </c>
      <c r="D106" s="262" t="s">
        <v>583</v>
      </c>
    </row>
    <row r="107" spans="1:4">
      <c r="A107" s="263">
        <v>4</v>
      </c>
      <c r="B107" s="262">
        <v>403</v>
      </c>
      <c r="C107" s="262" t="str">
        <f t="shared" si="7"/>
        <v>4403</v>
      </c>
      <c r="D107" s="262" t="s">
        <v>583</v>
      </c>
    </row>
    <row r="108" spans="1:4">
      <c r="A108" s="263">
        <v>4</v>
      </c>
      <c r="B108" s="262">
        <v>404</v>
      </c>
      <c r="C108" s="262" t="str">
        <f t="shared" si="7"/>
        <v>4404</v>
      </c>
      <c r="D108" s="262" t="s">
        <v>583</v>
      </c>
    </row>
    <row r="109" spans="1:4">
      <c r="A109" s="263">
        <v>4</v>
      </c>
      <c r="B109" s="262">
        <v>501</v>
      </c>
      <c r="C109" s="262" t="str">
        <f t="shared" si="7"/>
        <v>4501</v>
      </c>
      <c r="D109" s="262" t="s">
        <v>583</v>
      </c>
    </row>
    <row r="110" spans="1:4">
      <c r="A110" s="263">
        <v>4</v>
      </c>
      <c r="B110" s="262">
        <v>502</v>
      </c>
      <c r="C110" s="262" t="str">
        <f t="shared" si="7"/>
        <v>4502</v>
      </c>
      <c r="D110" s="262" t="s">
        <v>583</v>
      </c>
    </row>
    <row r="111" spans="1:4">
      <c r="A111" s="263">
        <v>4</v>
      </c>
      <c r="B111" s="262">
        <v>503</v>
      </c>
      <c r="C111" s="262" t="str">
        <f t="shared" si="7"/>
        <v>4503</v>
      </c>
      <c r="D111" s="262" t="s">
        <v>583</v>
      </c>
    </row>
    <row r="112" spans="1:4">
      <c r="A112" s="263">
        <v>4</v>
      </c>
      <c r="B112">
        <v>504</v>
      </c>
      <c r="C112" s="262" t="str">
        <f t="shared" si="7"/>
        <v>4504</v>
      </c>
      <c r="D112" s="262" t="s">
        <v>583</v>
      </c>
    </row>
    <row r="113" spans="1:4">
      <c r="A113" s="263">
        <v>4</v>
      </c>
      <c r="B113">
        <v>601</v>
      </c>
      <c r="C113" s="262" t="str">
        <f t="shared" si="7"/>
        <v>4601</v>
      </c>
      <c r="D113" s="262" t="s">
        <v>583</v>
      </c>
    </row>
    <row r="114" spans="1:4">
      <c r="A114" s="263">
        <v>4</v>
      </c>
      <c r="B114">
        <v>602</v>
      </c>
      <c r="C114" s="262" t="str">
        <f t="shared" si="7"/>
        <v>4602</v>
      </c>
      <c r="D114" s="262" t="s">
        <v>583</v>
      </c>
    </row>
    <row r="115" spans="1:4">
      <c r="A115" s="263">
        <v>4</v>
      </c>
      <c r="B115">
        <v>603</v>
      </c>
      <c r="C115" s="262" t="str">
        <f t="shared" si="7"/>
        <v>4603</v>
      </c>
      <c r="D115" s="262" t="s">
        <v>583</v>
      </c>
    </row>
    <row r="116" spans="1:4">
      <c r="A116" s="265">
        <v>5</v>
      </c>
      <c r="B116" s="262">
        <v>201</v>
      </c>
      <c r="C116" s="262" t="str">
        <f t="shared" ref="C116:C133" si="8">A116&amp;B116</f>
        <v>5201</v>
      </c>
      <c r="D116" s="262" t="s">
        <v>583</v>
      </c>
    </row>
    <row r="117" spans="1:4">
      <c r="A117" s="265">
        <v>5</v>
      </c>
      <c r="B117" s="262">
        <v>202</v>
      </c>
      <c r="C117" s="262" t="str">
        <f t="shared" si="8"/>
        <v>5202</v>
      </c>
      <c r="D117" s="262" t="s">
        <v>583</v>
      </c>
    </row>
    <row r="118" spans="1:4">
      <c r="A118" s="265">
        <v>5</v>
      </c>
      <c r="B118" s="262">
        <v>203</v>
      </c>
      <c r="C118" s="262" t="str">
        <f t="shared" si="8"/>
        <v>5203</v>
      </c>
      <c r="D118" s="262" t="s">
        <v>583</v>
      </c>
    </row>
    <row r="119" spans="1:4">
      <c r="A119" s="265">
        <v>5</v>
      </c>
      <c r="B119" s="262">
        <v>204</v>
      </c>
      <c r="C119" s="262" t="str">
        <f t="shared" si="8"/>
        <v>5204</v>
      </c>
      <c r="D119" s="262" t="s">
        <v>583</v>
      </c>
    </row>
    <row r="120" spans="1:4">
      <c r="A120" s="265">
        <v>5</v>
      </c>
      <c r="B120" s="262">
        <v>205</v>
      </c>
      <c r="C120" s="262" t="str">
        <f t="shared" si="8"/>
        <v>5205</v>
      </c>
      <c r="D120" s="262" t="s">
        <v>583</v>
      </c>
    </row>
    <row r="121" spans="1:4">
      <c r="A121" s="265">
        <v>5</v>
      </c>
      <c r="B121" s="262">
        <v>206</v>
      </c>
      <c r="C121" s="262" t="str">
        <f t="shared" si="8"/>
        <v>5206</v>
      </c>
      <c r="D121" s="262" t="s">
        <v>583</v>
      </c>
    </row>
    <row r="122" spans="1:4">
      <c r="A122" s="265">
        <v>5</v>
      </c>
      <c r="B122">
        <v>301</v>
      </c>
      <c r="C122" s="262" t="str">
        <f t="shared" si="8"/>
        <v>5301</v>
      </c>
      <c r="D122" s="262" t="s">
        <v>583</v>
      </c>
    </row>
    <row r="123" spans="1:4">
      <c r="A123" s="265">
        <v>5</v>
      </c>
      <c r="B123">
        <v>302</v>
      </c>
      <c r="C123" s="262" t="str">
        <f t="shared" si="8"/>
        <v>5302</v>
      </c>
      <c r="D123" s="262" t="s">
        <v>583</v>
      </c>
    </row>
    <row r="124" spans="1:4">
      <c r="A124" s="265">
        <v>5</v>
      </c>
      <c r="B124">
        <v>303</v>
      </c>
      <c r="C124" s="262" t="str">
        <f t="shared" si="8"/>
        <v>5303</v>
      </c>
      <c r="D124" s="262" t="s">
        <v>583</v>
      </c>
    </row>
    <row r="125" spans="1:4">
      <c r="A125" s="265">
        <v>5</v>
      </c>
      <c r="B125">
        <v>304</v>
      </c>
      <c r="C125" s="262" t="str">
        <f t="shared" si="8"/>
        <v>5304</v>
      </c>
      <c r="D125" s="262" t="s">
        <v>583</v>
      </c>
    </row>
    <row r="126" spans="1:4">
      <c r="A126" s="265">
        <v>5</v>
      </c>
      <c r="B126">
        <v>305</v>
      </c>
      <c r="C126" s="262" t="str">
        <f t="shared" si="8"/>
        <v>5305</v>
      </c>
      <c r="D126" s="262" t="s">
        <v>583</v>
      </c>
    </row>
    <row r="127" spans="1:4">
      <c r="A127" s="265">
        <v>5</v>
      </c>
      <c r="B127">
        <v>306</v>
      </c>
      <c r="C127" s="262" t="str">
        <f t="shared" si="8"/>
        <v>5306</v>
      </c>
      <c r="D127" s="262" t="s">
        <v>583</v>
      </c>
    </row>
    <row r="128" spans="1:4">
      <c r="A128" s="265">
        <v>5</v>
      </c>
      <c r="B128">
        <v>404</v>
      </c>
      <c r="C128" s="262" t="str">
        <f t="shared" si="8"/>
        <v>5404</v>
      </c>
      <c r="D128" s="262" t="s">
        <v>583</v>
      </c>
    </row>
    <row r="129" spans="1:4">
      <c r="A129" s="265">
        <v>5</v>
      </c>
      <c r="B129">
        <v>405</v>
      </c>
      <c r="C129" s="262" t="str">
        <f t="shared" si="8"/>
        <v>5405</v>
      </c>
      <c r="D129" s="262" t="s">
        <v>583</v>
      </c>
    </row>
    <row r="130" spans="1:4">
      <c r="A130" s="265">
        <v>5</v>
      </c>
      <c r="B130">
        <v>406</v>
      </c>
      <c r="C130" s="262" t="str">
        <f t="shared" si="8"/>
        <v>5406</v>
      </c>
      <c r="D130" s="262" t="s">
        <v>583</v>
      </c>
    </row>
    <row r="131" spans="1:4">
      <c r="A131" s="265">
        <v>5</v>
      </c>
      <c r="B131">
        <v>504</v>
      </c>
      <c r="C131" s="262" t="str">
        <f t="shared" si="8"/>
        <v>5504</v>
      </c>
      <c r="D131" s="262" t="s">
        <v>583</v>
      </c>
    </row>
    <row r="132" spans="1:4">
      <c r="A132" s="265">
        <v>5</v>
      </c>
      <c r="B132">
        <v>505</v>
      </c>
      <c r="C132" s="262" t="str">
        <f t="shared" si="8"/>
        <v>5505</v>
      </c>
      <c r="D132" s="262" t="s">
        <v>583</v>
      </c>
    </row>
    <row r="133" spans="1:4">
      <c r="A133" s="265">
        <v>5</v>
      </c>
      <c r="B133">
        <v>506</v>
      </c>
      <c r="C133" s="262" t="str">
        <f t="shared" si="8"/>
        <v>5506</v>
      </c>
      <c r="D133" s="262" t="s">
        <v>583</v>
      </c>
    </row>
    <row r="134" spans="1:4">
      <c r="A134" s="265">
        <v>5</v>
      </c>
      <c r="B134">
        <v>601</v>
      </c>
      <c r="C134" s="262" t="str">
        <f t="shared" ref="C134:C145" si="9">A134&amp;B134</f>
        <v>5601</v>
      </c>
      <c r="D134" s="262" t="s">
        <v>583</v>
      </c>
    </row>
    <row r="135" spans="1:4">
      <c r="A135" s="265">
        <v>5</v>
      </c>
      <c r="B135">
        <v>602</v>
      </c>
      <c r="C135" s="262" t="str">
        <f t="shared" si="9"/>
        <v>5602</v>
      </c>
      <c r="D135" s="262" t="s">
        <v>583</v>
      </c>
    </row>
    <row r="136" spans="1:4">
      <c r="A136" s="265">
        <v>5</v>
      </c>
      <c r="B136">
        <v>603</v>
      </c>
      <c r="C136" s="262" t="str">
        <f t="shared" si="9"/>
        <v>5603</v>
      </c>
      <c r="D136" s="262" t="s">
        <v>583</v>
      </c>
    </row>
    <row r="137" spans="1:4">
      <c r="A137" s="265">
        <v>5</v>
      </c>
      <c r="B137">
        <v>604</v>
      </c>
      <c r="C137" s="262" t="str">
        <f t="shared" si="9"/>
        <v>5604</v>
      </c>
      <c r="D137" s="262" t="s">
        <v>583</v>
      </c>
    </row>
    <row r="138" spans="1:4">
      <c r="A138" s="265">
        <v>5</v>
      </c>
      <c r="B138">
        <v>605</v>
      </c>
      <c r="C138" s="262" t="str">
        <f t="shared" si="9"/>
        <v>5605</v>
      </c>
      <c r="D138" s="262" t="s">
        <v>583</v>
      </c>
    </row>
    <row r="139" spans="1:4">
      <c r="A139" s="265">
        <v>5</v>
      </c>
      <c r="B139">
        <v>606</v>
      </c>
      <c r="C139" s="262" t="str">
        <f t="shared" si="9"/>
        <v>5606</v>
      </c>
      <c r="D139" s="262" t="s">
        <v>583</v>
      </c>
    </row>
    <row r="140" spans="1:4">
      <c r="A140" s="265">
        <v>5</v>
      </c>
      <c r="B140" t="s">
        <v>605</v>
      </c>
      <c r="C140" s="262" t="str">
        <f t="shared" si="9"/>
        <v>5401/1</v>
      </c>
      <c r="D140" s="262" t="s">
        <v>583</v>
      </c>
    </row>
    <row r="141" spans="1:4">
      <c r="A141" s="265">
        <v>5</v>
      </c>
      <c r="B141" t="s">
        <v>606</v>
      </c>
      <c r="C141" s="262" t="str">
        <f t="shared" si="9"/>
        <v>5401/2</v>
      </c>
      <c r="D141" s="262" t="s">
        <v>583</v>
      </c>
    </row>
    <row r="142" spans="1:4">
      <c r="A142" s="265">
        <v>5</v>
      </c>
      <c r="B142" t="s">
        <v>624</v>
      </c>
      <c r="C142" s="262" t="str">
        <f t="shared" ref="C142:C143" si="10">A142&amp;B142</f>
        <v>5401/3</v>
      </c>
      <c r="D142" s="262" t="s">
        <v>583</v>
      </c>
    </row>
    <row r="143" spans="1:4">
      <c r="A143" s="265">
        <v>5</v>
      </c>
      <c r="B143" t="s">
        <v>607</v>
      </c>
      <c r="C143" s="262" t="str">
        <f t="shared" si="10"/>
        <v>5501/1</v>
      </c>
      <c r="D143" s="262" t="s">
        <v>583</v>
      </c>
    </row>
    <row r="144" spans="1:4">
      <c r="A144" s="265">
        <v>5</v>
      </c>
      <c r="B144" t="s">
        <v>608</v>
      </c>
      <c r="C144" s="262" t="str">
        <f t="shared" ref="C144" si="11">A144&amp;B144</f>
        <v>5501/2</v>
      </c>
      <c r="D144" s="262" t="s">
        <v>583</v>
      </c>
    </row>
    <row r="145" spans="1:4">
      <c r="A145" s="265">
        <v>5</v>
      </c>
      <c r="B145" t="s">
        <v>625</v>
      </c>
      <c r="C145" s="262" t="str">
        <f t="shared" si="9"/>
        <v>5501/3</v>
      </c>
      <c r="D145" s="262" t="s">
        <v>583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Z798"/>
  <sheetViews>
    <sheetView topLeftCell="A782" workbookViewId="0">
      <selection activeCell="D803" sqref="D803"/>
    </sheetView>
  </sheetViews>
  <sheetFormatPr defaultRowHeight="12.75"/>
  <cols>
    <col min="1" max="2" width="9.140625" style="125"/>
    <col min="3" max="3" width="12.85546875" style="126" bestFit="1" customWidth="1"/>
    <col min="4" max="4" width="85.7109375" style="127" bestFit="1" customWidth="1"/>
    <col min="5" max="5" width="6.5703125" style="125" bestFit="1" customWidth="1"/>
    <col min="6" max="6" width="6.7109375" style="125" bestFit="1" customWidth="1"/>
    <col min="7" max="7" width="10.140625" style="125" bestFit="1" customWidth="1"/>
    <col min="8" max="8" width="5.140625" style="125" bestFit="1" customWidth="1"/>
    <col min="9" max="13" width="9.140625" style="125"/>
    <col min="14" max="26" width="9.140625" style="128"/>
    <col min="27" max="16384" width="9.140625" style="104"/>
  </cols>
  <sheetData>
    <row r="1" spans="1:26" ht="25.5">
      <c r="A1" s="116" t="s">
        <v>156</v>
      </c>
      <c r="B1" s="116"/>
      <c r="C1" s="116"/>
      <c r="D1" s="360" t="s">
        <v>157</v>
      </c>
      <c r="E1" s="361" t="s">
        <v>158</v>
      </c>
      <c r="F1" s="361" t="s">
        <v>159</v>
      </c>
      <c r="G1" s="361" t="s">
        <v>160</v>
      </c>
      <c r="H1" s="117" t="s">
        <v>161</v>
      </c>
      <c r="I1" s="117"/>
      <c r="J1" s="117"/>
      <c r="K1" s="117"/>
      <c r="L1" s="117"/>
      <c r="M1" s="362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</row>
    <row r="2" spans="1:26" ht="40.5">
      <c r="A2" s="119" t="s">
        <v>162</v>
      </c>
      <c r="B2" s="120" t="s">
        <v>163</v>
      </c>
      <c r="C2" s="120" t="s">
        <v>177</v>
      </c>
      <c r="D2" s="360"/>
      <c r="E2" s="361"/>
      <c r="F2" s="361"/>
      <c r="G2" s="361"/>
      <c r="H2" s="117"/>
      <c r="I2" s="117"/>
      <c r="J2" s="117"/>
      <c r="K2" s="117"/>
      <c r="L2" s="117"/>
      <c r="M2" s="362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</row>
    <row r="3" spans="1:26" ht="13.5">
      <c r="A3" s="121"/>
      <c r="B3" s="122"/>
      <c r="C3" s="120"/>
      <c r="D3" s="123"/>
      <c r="E3" s="124"/>
      <c r="F3" s="124"/>
      <c r="G3" s="124"/>
      <c r="H3" s="117"/>
      <c r="I3" s="117"/>
      <c r="J3" s="117"/>
      <c r="K3" s="117"/>
      <c r="L3" s="117"/>
      <c r="M3" s="117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</row>
    <row r="4" spans="1:26">
      <c r="A4" s="125" t="str">
        <f>LEFT(C4,3)</f>
        <v>AHI</v>
      </c>
      <c r="B4" s="125" t="str">
        <f>RIGHT(C4,3)</f>
        <v>391</v>
      </c>
      <c r="C4" s="126" t="s">
        <v>195</v>
      </c>
      <c r="D4" s="127" t="s">
        <v>196</v>
      </c>
      <c r="E4" s="125">
        <v>2</v>
      </c>
      <c r="I4" s="125">
        <v>1</v>
      </c>
      <c r="J4" s="127" t="s">
        <v>631</v>
      </c>
    </row>
    <row r="5" spans="1:26">
      <c r="A5" s="125" t="str">
        <f t="shared" ref="A5:A39" si="0">LEFT(C5,3)</f>
        <v>AHI</v>
      </c>
      <c r="B5" s="125" t="str">
        <f t="shared" ref="B5:B39" si="1">RIGHT(C5,3)</f>
        <v>392</v>
      </c>
      <c r="C5" s="126" t="s">
        <v>197</v>
      </c>
      <c r="D5" s="127" t="s">
        <v>198</v>
      </c>
      <c r="E5" s="125">
        <v>2</v>
      </c>
      <c r="I5" s="125">
        <v>2</v>
      </c>
      <c r="J5" s="127" t="s">
        <v>188</v>
      </c>
    </row>
    <row r="6" spans="1:26">
      <c r="A6" s="125" t="str">
        <f t="shared" si="0"/>
        <v>AHI</v>
      </c>
      <c r="B6" s="125" t="str">
        <f t="shared" si="1"/>
        <v>394</v>
      </c>
      <c r="C6" s="126" t="s">
        <v>199</v>
      </c>
      <c r="D6" s="127" t="s">
        <v>200</v>
      </c>
      <c r="E6" s="125">
        <v>1</v>
      </c>
      <c r="I6" s="125">
        <v>3</v>
      </c>
      <c r="J6" s="127" t="s">
        <v>194</v>
      </c>
    </row>
    <row r="7" spans="1:26">
      <c r="A7" s="125" t="str">
        <f t="shared" si="0"/>
        <v>ARC</v>
      </c>
      <c r="B7" s="125" t="str">
        <f t="shared" si="1"/>
        <v>101</v>
      </c>
      <c r="C7" s="126" t="s">
        <v>201</v>
      </c>
      <c r="D7" s="127" t="s">
        <v>202</v>
      </c>
      <c r="E7" s="125">
        <v>2</v>
      </c>
      <c r="I7" s="125">
        <v>4</v>
      </c>
      <c r="J7" s="127" t="s">
        <v>633</v>
      </c>
    </row>
    <row r="8" spans="1:26">
      <c r="A8" s="125" t="str">
        <f t="shared" si="0"/>
        <v>ARC</v>
      </c>
      <c r="B8" s="125" t="str">
        <f t="shared" si="1"/>
        <v>102</v>
      </c>
      <c r="C8" s="126" t="s">
        <v>203</v>
      </c>
      <c r="D8" s="127" t="s">
        <v>204</v>
      </c>
      <c r="E8" s="125">
        <v>3</v>
      </c>
      <c r="I8" s="125">
        <v>5</v>
      </c>
      <c r="J8" s="127" t="s">
        <v>632</v>
      </c>
    </row>
    <row r="9" spans="1:26">
      <c r="A9" s="125" t="str">
        <f t="shared" si="0"/>
        <v>ARC</v>
      </c>
      <c r="B9" s="125" t="str">
        <f t="shared" si="1"/>
        <v>112</v>
      </c>
      <c r="C9" s="126" t="s">
        <v>205</v>
      </c>
      <c r="D9" s="127" t="s">
        <v>206</v>
      </c>
      <c r="E9" s="125">
        <v>2</v>
      </c>
      <c r="J9" s="127"/>
    </row>
    <row r="10" spans="1:26">
      <c r="A10" s="125" t="str">
        <f t="shared" si="0"/>
        <v>ARC</v>
      </c>
      <c r="B10" s="125" t="str">
        <f t="shared" si="1"/>
        <v>116</v>
      </c>
      <c r="C10" s="126" t="s">
        <v>207</v>
      </c>
      <c r="D10" s="127" t="s">
        <v>208</v>
      </c>
      <c r="E10" s="125">
        <v>2</v>
      </c>
    </row>
    <row r="11" spans="1:26">
      <c r="A11" s="125" t="str">
        <f t="shared" si="0"/>
        <v>ARC</v>
      </c>
      <c r="B11" s="125" t="str">
        <f t="shared" si="1"/>
        <v>117</v>
      </c>
      <c r="C11" s="126" t="s">
        <v>209</v>
      </c>
      <c r="D11" s="127" t="s">
        <v>210</v>
      </c>
      <c r="E11" s="125">
        <v>2</v>
      </c>
    </row>
    <row r="12" spans="1:26">
      <c r="A12" s="125" t="str">
        <f t="shared" si="0"/>
        <v>ARC</v>
      </c>
      <c r="B12" s="125" t="str">
        <f t="shared" si="1"/>
        <v>200</v>
      </c>
      <c r="C12" s="126" t="s">
        <v>211</v>
      </c>
      <c r="D12" s="127" t="s">
        <v>212</v>
      </c>
      <c r="E12" s="125">
        <v>2</v>
      </c>
    </row>
    <row r="13" spans="1:26">
      <c r="A13" s="125" t="str">
        <f t="shared" si="0"/>
        <v>ARC</v>
      </c>
      <c r="B13" s="125" t="str">
        <f t="shared" si="1"/>
        <v>201</v>
      </c>
      <c r="C13" s="126" t="s">
        <v>213</v>
      </c>
      <c r="D13" s="127" t="s">
        <v>214</v>
      </c>
      <c r="E13" s="125">
        <v>3</v>
      </c>
    </row>
    <row r="14" spans="1:26">
      <c r="A14" s="125" t="str">
        <f t="shared" si="0"/>
        <v>ARC</v>
      </c>
      <c r="B14" s="125" t="str">
        <f t="shared" si="1"/>
        <v>216</v>
      </c>
      <c r="C14" s="126" t="s">
        <v>215</v>
      </c>
      <c r="D14" s="127" t="s">
        <v>216</v>
      </c>
      <c r="E14" s="125">
        <v>2</v>
      </c>
    </row>
    <row r="15" spans="1:26">
      <c r="A15" s="125" t="str">
        <f t="shared" si="0"/>
        <v>ARC</v>
      </c>
      <c r="B15" s="125" t="str">
        <f t="shared" si="1"/>
        <v>245</v>
      </c>
      <c r="C15" s="126" t="s">
        <v>217</v>
      </c>
      <c r="D15" s="127" t="s">
        <v>218</v>
      </c>
      <c r="E15" s="125">
        <v>2</v>
      </c>
    </row>
    <row r="16" spans="1:26" s="128" customFormat="1">
      <c r="A16" s="125" t="str">
        <f t="shared" si="0"/>
        <v>ARC</v>
      </c>
      <c r="B16" s="125" t="str">
        <f t="shared" si="1"/>
        <v>246</v>
      </c>
      <c r="C16" s="126" t="s">
        <v>219</v>
      </c>
      <c r="D16" s="127" t="s">
        <v>220</v>
      </c>
      <c r="E16" s="125">
        <v>2</v>
      </c>
      <c r="F16" s="125"/>
      <c r="G16" s="125"/>
      <c r="H16" s="125"/>
      <c r="I16" s="125"/>
      <c r="J16" s="125"/>
      <c r="K16" s="125"/>
      <c r="L16" s="125"/>
      <c r="M16" s="125"/>
    </row>
    <row r="17" spans="1:13" s="128" customFormat="1">
      <c r="A17" s="125" t="str">
        <f t="shared" si="0"/>
        <v>ARC</v>
      </c>
      <c r="B17" s="125" t="str">
        <f t="shared" si="1"/>
        <v>252</v>
      </c>
      <c r="C17" s="126" t="s">
        <v>221</v>
      </c>
      <c r="D17" s="127" t="s">
        <v>222</v>
      </c>
      <c r="E17" s="125">
        <v>2</v>
      </c>
      <c r="F17" s="125"/>
      <c r="G17" s="125"/>
      <c r="H17" s="125"/>
      <c r="I17" s="125"/>
      <c r="J17" s="125"/>
      <c r="K17" s="125"/>
      <c r="L17" s="125"/>
      <c r="M17" s="125"/>
    </row>
    <row r="18" spans="1:13" s="128" customFormat="1">
      <c r="A18" s="125" t="str">
        <f t="shared" si="0"/>
        <v>ARC</v>
      </c>
      <c r="B18" s="125" t="str">
        <f t="shared" si="1"/>
        <v>261</v>
      </c>
      <c r="C18" s="126" t="s">
        <v>223</v>
      </c>
      <c r="D18" s="127" t="s">
        <v>224</v>
      </c>
      <c r="E18" s="125">
        <v>1</v>
      </c>
      <c r="F18" s="125"/>
      <c r="G18" s="125"/>
      <c r="H18" s="125"/>
      <c r="I18" s="125"/>
      <c r="J18" s="125"/>
      <c r="K18" s="125"/>
      <c r="L18" s="125"/>
      <c r="M18" s="125"/>
    </row>
    <row r="19" spans="1:13" s="128" customFormat="1">
      <c r="A19" s="125" t="str">
        <f t="shared" si="0"/>
        <v>ARC</v>
      </c>
      <c r="B19" s="125" t="str">
        <f t="shared" si="1"/>
        <v>265</v>
      </c>
      <c r="C19" s="126" t="s">
        <v>225</v>
      </c>
      <c r="D19" s="127" t="s">
        <v>226</v>
      </c>
      <c r="E19" s="125">
        <v>2</v>
      </c>
      <c r="F19" s="125"/>
      <c r="G19" s="125"/>
      <c r="H19" s="125"/>
      <c r="I19" s="125"/>
      <c r="J19" s="125"/>
      <c r="K19" s="125"/>
      <c r="L19" s="125"/>
      <c r="M19" s="125"/>
    </row>
    <row r="20" spans="1:13" s="128" customFormat="1">
      <c r="A20" s="125" t="str">
        <f t="shared" si="0"/>
        <v>ARC</v>
      </c>
      <c r="B20" s="125" t="str">
        <f t="shared" si="1"/>
        <v>272</v>
      </c>
      <c r="C20" s="126" t="s">
        <v>227</v>
      </c>
      <c r="D20" s="127" t="s">
        <v>228</v>
      </c>
      <c r="E20" s="125">
        <v>2</v>
      </c>
      <c r="F20" s="125"/>
      <c r="G20" s="125"/>
      <c r="H20" s="125"/>
      <c r="I20" s="125"/>
      <c r="J20" s="125"/>
      <c r="K20" s="125"/>
      <c r="L20" s="125"/>
      <c r="M20" s="125"/>
    </row>
    <row r="21" spans="1:13" s="128" customFormat="1">
      <c r="A21" s="125" t="str">
        <f t="shared" si="0"/>
        <v>ARC</v>
      </c>
      <c r="B21" s="125" t="str">
        <f t="shared" si="1"/>
        <v>278</v>
      </c>
      <c r="C21" s="126" t="s">
        <v>229</v>
      </c>
      <c r="D21" s="127" t="s">
        <v>230</v>
      </c>
      <c r="E21" s="125">
        <v>2</v>
      </c>
      <c r="F21" s="125"/>
      <c r="G21" s="125"/>
      <c r="H21" s="125"/>
      <c r="I21" s="125"/>
      <c r="J21" s="125"/>
      <c r="K21" s="125"/>
      <c r="L21" s="125"/>
      <c r="M21" s="125"/>
    </row>
    <row r="22" spans="1:13" s="128" customFormat="1">
      <c r="A22" s="125" t="str">
        <f t="shared" si="0"/>
        <v>ARC</v>
      </c>
      <c r="B22" s="125" t="str">
        <f t="shared" si="1"/>
        <v>279</v>
      </c>
      <c r="C22" s="126" t="s">
        <v>231</v>
      </c>
      <c r="D22" s="127" t="s">
        <v>232</v>
      </c>
      <c r="E22" s="125">
        <v>2</v>
      </c>
      <c r="F22" s="125"/>
      <c r="G22" s="125"/>
      <c r="H22" s="125"/>
      <c r="I22" s="125"/>
      <c r="J22" s="125"/>
      <c r="K22" s="125"/>
      <c r="L22" s="125"/>
      <c r="M22" s="125"/>
    </row>
    <row r="23" spans="1:13" s="128" customFormat="1">
      <c r="A23" s="125" t="str">
        <f t="shared" si="0"/>
        <v>ARC</v>
      </c>
      <c r="B23" s="125" t="str">
        <f t="shared" si="1"/>
        <v>296</v>
      </c>
      <c r="C23" s="126" t="s">
        <v>233</v>
      </c>
      <c r="D23" s="127" t="s">
        <v>234</v>
      </c>
      <c r="E23" s="125">
        <v>1</v>
      </c>
      <c r="F23" s="125"/>
      <c r="G23" s="125"/>
      <c r="H23" s="125"/>
      <c r="I23" s="125"/>
      <c r="J23" s="125"/>
      <c r="K23" s="125"/>
      <c r="L23" s="125"/>
      <c r="M23" s="125"/>
    </row>
    <row r="24" spans="1:13" s="128" customFormat="1">
      <c r="A24" s="125" t="str">
        <f t="shared" si="0"/>
        <v>ARC</v>
      </c>
      <c r="B24" s="125" t="str">
        <f t="shared" si="1"/>
        <v>303</v>
      </c>
      <c r="C24" s="126" t="s">
        <v>235</v>
      </c>
      <c r="D24" s="127" t="s">
        <v>236</v>
      </c>
      <c r="E24" s="125">
        <v>2</v>
      </c>
      <c r="F24" s="125"/>
      <c r="G24" s="125"/>
      <c r="H24" s="125"/>
      <c r="I24" s="125"/>
      <c r="J24" s="125"/>
      <c r="K24" s="125"/>
      <c r="L24" s="125"/>
      <c r="M24" s="125"/>
    </row>
    <row r="25" spans="1:13" s="128" customFormat="1">
      <c r="A25" s="125" t="str">
        <f t="shared" si="0"/>
        <v>ARC</v>
      </c>
      <c r="B25" s="125" t="str">
        <f t="shared" si="1"/>
        <v>328</v>
      </c>
      <c r="C25" s="126" t="s">
        <v>237</v>
      </c>
      <c r="D25" s="127" t="s">
        <v>238</v>
      </c>
      <c r="E25" s="125">
        <v>2</v>
      </c>
      <c r="F25" s="125"/>
      <c r="G25" s="125"/>
      <c r="H25" s="125"/>
      <c r="I25" s="125"/>
      <c r="J25" s="125"/>
      <c r="K25" s="125"/>
      <c r="L25" s="125"/>
      <c r="M25" s="125"/>
    </row>
    <row r="26" spans="1:13" s="128" customFormat="1">
      <c r="A26" s="125" t="str">
        <f t="shared" si="0"/>
        <v>ARC</v>
      </c>
      <c r="B26" s="125" t="str">
        <f t="shared" si="1"/>
        <v>329</v>
      </c>
      <c r="C26" s="126" t="s">
        <v>239</v>
      </c>
      <c r="D26" s="127" t="s">
        <v>240</v>
      </c>
      <c r="E26" s="125">
        <v>2</v>
      </c>
      <c r="F26" s="125"/>
      <c r="G26" s="125"/>
      <c r="H26" s="125"/>
      <c r="I26" s="125"/>
      <c r="J26" s="125"/>
      <c r="K26" s="125"/>
      <c r="L26" s="125"/>
      <c r="M26" s="125"/>
    </row>
    <row r="27" spans="1:13" s="128" customFormat="1">
      <c r="A27" s="125" t="str">
        <f t="shared" si="0"/>
        <v>ARC</v>
      </c>
      <c r="B27" s="125" t="str">
        <f t="shared" si="1"/>
        <v>348</v>
      </c>
      <c r="C27" s="126" t="s">
        <v>241</v>
      </c>
      <c r="D27" s="127" t="s">
        <v>242</v>
      </c>
      <c r="E27" s="125">
        <v>1</v>
      </c>
      <c r="F27" s="125"/>
      <c r="G27" s="125"/>
      <c r="H27" s="125"/>
      <c r="I27" s="125"/>
      <c r="J27" s="125"/>
      <c r="K27" s="125"/>
      <c r="L27" s="125"/>
      <c r="M27" s="125"/>
    </row>
    <row r="28" spans="1:13" s="128" customFormat="1">
      <c r="A28" s="125" t="str">
        <f t="shared" si="0"/>
        <v>ARC</v>
      </c>
      <c r="B28" s="125" t="str">
        <f t="shared" si="1"/>
        <v>361</v>
      </c>
      <c r="C28" s="126" t="s">
        <v>243</v>
      </c>
      <c r="D28" s="127" t="s">
        <v>244</v>
      </c>
      <c r="E28" s="125">
        <v>1</v>
      </c>
      <c r="F28" s="125"/>
      <c r="G28" s="125"/>
      <c r="H28" s="125"/>
      <c r="I28" s="125"/>
      <c r="J28" s="125"/>
      <c r="K28" s="125"/>
      <c r="L28" s="125"/>
      <c r="M28" s="125"/>
    </row>
    <row r="29" spans="1:13" s="128" customFormat="1">
      <c r="A29" s="125" t="str">
        <f t="shared" si="0"/>
        <v>ARC</v>
      </c>
      <c r="B29" s="125" t="str">
        <f t="shared" si="1"/>
        <v>362</v>
      </c>
      <c r="C29" s="126" t="s">
        <v>245</v>
      </c>
      <c r="D29" s="127" t="s">
        <v>246</v>
      </c>
      <c r="E29" s="125">
        <v>1</v>
      </c>
      <c r="F29" s="125"/>
      <c r="G29" s="125"/>
      <c r="H29" s="125"/>
      <c r="I29" s="125"/>
      <c r="J29" s="125"/>
      <c r="K29" s="125"/>
      <c r="L29" s="125"/>
      <c r="M29" s="125"/>
    </row>
    <row r="30" spans="1:13" s="128" customFormat="1">
      <c r="A30" s="125" t="str">
        <f t="shared" si="0"/>
        <v>ARC</v>
      </c>
      <c r="B30" s="125" t="str">
        <f t="shared" si="1"/>
        <v>378</v>
      </c>
      <c r="C30" s="126" t="s">
        <v>247</v>
      </c>
      <c r="D30" s="127" t="s">
        <v>248</v>
      </c>
      <c r="E30" s="125">
        <v>2</v>
      </c>
      <c r="F30" s="125"/>
      <c r="G30" s="125"/>
      <c r="H30" s="125"/>
      <c r="I30" s="125"/>
      <c r="J30" s="125"/>
      <c r="K30" s="125"/>
      <c r="L30" s="125"/>
      <c r="M30" s="125"/>
    </row>
    <row r="31" spans="1:13" s="128" customFormat="1">
      <c r="A31" s="125" t="str">
        <f t="shared" si="0"/>
        <v>ARC</v>
      </c>
      <c r="B31" s="125" t="str">
        <f t="shared" si="1"/>
        <v>387</v>
      </c>
      <c r="C31" s="126" t="s">
        <v>249</v>
      </c>
      <c r="D31" s="127" t="s">
        <v>250</v>
      </c>
      <c r="E31" s="125">
        <v>2</v>
      </c>
      <c r="F31" s="125"/>
      <c r="G31" s="125"/>
      <c r="H31" s="125"/>
      <c r="I31" s="125"/>
      <c r="J31" s="125"/>
      <c r="K31" s="125"/>
      <c r="L31" s="125"/>
      <c r="M31" s="125"/>
    </row>
    <row r="32" spans="1:13" s="128" customFormat="1">
      <c r="A32" s="125" t="str">
        <f t="shared" si="0"/>
        <v>ARC</v>
      </c>
      <c r="B32" s="125" t="str">
        <f t="shared" si="1"/>
        <v>388</v>
      </c>
      <c r="C32" s="126" t="s">
        <v>251</v>
      </c>
      <c r="D32" s="127" t="s">
        <v>252</v>
      </c>
      <c r="E32" s="125">
        <v>2</v>
      </c>
      <c r="F32" s="125"/>
      <c r="G32" s="125"/>
      <c r="H32" s="125"/>
      <c r="I32" s="125"/>
      <c r="J32" s="125"/>
      <c r="K32" s="125"/>
      <c r="L32" s="125"/>
      <c r="M32" s="125"/>
    </row>
    <row r="33" spans="1:13" s="128" customFormat="1">
      <c r="A33" s="125" t="str">
        <f t="shared" si="0"/>
        <v>ARC</v>
      </c>
      <c r="B33" s="125" t="str">
        <f t="shared" si="1"/>
        <v>389</v>
      </c>
      <c r="C33" s="126" t="s">
        <v>253</v>
      </c>
      <c r="D33" s="127" t="s">
        <v>254</v>
      </c>
      <c r="E33" s="125">
        <v>2</v>
      </c>
      <c r="F33" s="125"/>
      <c r="G33" s="125"/>
      <c r="H33" s="125"/>
      <c r="I33" s="125"/>
      <c r="J33" s="125"/>
      <c r="K33" s="125"/>
      <c r="L33" s="125"/>
      <c r="M33" s="125"/>
    </row>
    <row r="34" spans="1:13" s="128" customFormat="1">
      <c r="A34" s="125" t="str">
        <f t="shared" si="0"/>
        <v>ARC</v>
      </c>
      <c r="B34" s="125" t="str">
        <f t="shared" si="1"/>
        <v>391</v>
      </c>
      <c r="C34" s="126" t="s">
        <v>255</v>
      </c>
      <c r="D34" s="127" t="s">
        <v>256</v>
      </c>
      <c r="E34" s="125">
        <v>4</v>
      </c>
      <c r="F34" s="125"/>
      <c r="G34" s="125"/>
      <c r="H34" s="125"/>
      <c r="I34" s="125"/>
      <c r="J34" s="125"/>
      <c r="K34" s="125"/>
      <c r="L34" s="125"/>
      <c r="M34" s="125"/>
    </row>
    <row r="35" spans="1:13" s="128" customFormat="1">
      <c r="A35" s="125" t="str">
        <f t="shared" si="0"/>
        <v>ARC</v>
      </c>
      <c r="B35" s="125" t="str">
        <f t="shared" si="1"/>
        <v>392</v>
      </c>
      <c r="C35" s="126" t="s">
        <v>257</v>
      </c>
      <c r="D35" s="127" t="s">
        <v>258</v>
      </c>
      <c r="E35" s="125">
        <v>3</v>
      </c>
      <c r="F35" s="125"/>
      <c r="G35" s="125"/>
      <c r="H35" s="125"/>
      <c r="I35" s="125"/>
      <c r="J35" s="125"/>
      <c r="K35" s="125"/>
      <c r="L35" s="125"/>
      <c r="M35" s="125"/>
    </row>
    <row r="36" spans="1:13" s="128" customFormat="1">
      <c r="A36" s="125" t="str">
        <f t="shared" si="0"/>
        <v>ARC</v>
      </c>
      <c r="B36" s="125" t="str">
        <f t="shared" si="1"/>
        <v>396</v>
      </c>
      <c r="C36" s="126" t="s">
        <v>259</v>
      </c>
      <c r="D36" s="127" t="s">
        <v>234</v>
      </c>
      <c r="E36" s="125">
        <v>1</v>
      </c>
      <c r="F36" s="125"/>
      <c r="G36" s="125"/>
      <c r="H36" s="125"/>
      <c r="I36" s="125"/>
      <c r="J36" s="125"/>
      <c r="K36" s="125"/>
      <c r="L36" s="125"/>
      <c r="M36" s="125"/>
    </row>
    <row r="37" spans="1:13" s="128" customFormat="1">
      <c r="A37" s="125" t="str">
        <f t="shared" si="0"/>
        <v>ARC</v>
      </c>
      <c r="B37" s="125" t="str">
        <f t="shared" si="1"/>
        <v>401</v>
      </c>
      <c r="C37" s="126" t="s">
        <v>260</v>
      </c>
      <c r="D37" s="127" t="s">
        <v>261</v>
      </c>
      <c r="E37" s="125">
        <v>2</v>
      </c>
      <c r="F37" s="125"/>
      <c r="G37" s="125"/>
      <c r="H37" s="125"/>
      <c r="I37" s="125"/>
      <c r="J37" s="125"/>
      <c r="K37" s="125"/>
      <c r="L37" s="125"/>
      <c r="M37" s="125"/>
    </row>
    <row r="38" spans="1:13" s="128" customFormat="1">
      <c r="A38" s="125" t="str">
        <f t="shared" si="0"/>
        <v>ARC</v>
      </c>
      <c r="B38" s="125" t="str">
        <f t="shared" si="1"/>
        <v>405</v>
      </c>
      <c r="C38" s="126" t="s">
        <v>262</v>
      </c>
      <c r="D38" s="127" t="s">
        <v>263</v>
      </c>
      <c r="E38" s="125">
        <v>2</v>
      </c>
      <c r="F38" s="125"/>
      <c r="G38" s="125"/>
      <c r="H38" s="125"/>
      <c r="I38" s="125"/>
      <c r="J38" s="125"/>
      <c r="K38" s="125"/>
      <c r="L38" s="125"/>
      <c r="M38" s="125"/>
    </row>
    <row r="39" spans="1:13" s="128" customFormat="1">
      <c r="A39" s="125" t="str">
        <f t="shared" si="0"/>
        <v>ARC</v>
      </c>
      <c r="B39" s="125" t="str">
        <f t="shared" si="1"/>
        <v>415</v>
      </c>
      <c r="C39" s="126" t="s">
        <v>264</v>
      </c>
      <c r="D39" s="127" t="s">
        <v>265</v>
      </c>
      <c r="E39" s="125">
        <v>2</v>
      </c>
      <c r="F39" s="125"/>
      <c r="G39" s="125"/>
      <c r="H39" s="125"/>
      <c r="I39" s="125"/>
      <c r="J39" s="125"/>
      <c r="K39" s="125"/>
      <c r="L39" s="125"/>
      <c r="M39" s="125"/>
    </row>
    <row r="40" spans="1:13" s="128" customFormat="1">
      <c r="A40" s="125" t="str">
        <f>LEFT(C40,3)</f>
        <v>ARC</v>
      </c>
      <c r="B40" s="125" t="str">
        <f>RIGHT(C40,3)</f>
        <v>416</v>
      </c>
      <c r="C40" s="126" t="s">
        <v>266</v>
      </c>
      <c r="D40" s="127" t="s">
        <v>267</v>
      </c>
      <c r="E40" s="125">
        <v>2</v>
      </c>
      <c r="F40" s="125"/>
      <c r="G40" s="125"/>
      <c r="H40" s="125"/>
      <c r="I40" s="125"/>
      <c r="J40" s="125"/>
      <c r="K40" s="125"/>
      <c r="L40" s="125"/>
      <c r="M40" s="125"/>
    </row>
    <row r="41" spans="1:13" s="128" customFormat="1">
      <c r="A41" s="125" t="str">
        <f t="shared" ref="A41:A105" si="2">LEFT(C41,3)</f>
        <v>ARC</v>
      </c>
      <c r="B41" s="125" t="str">
        <f t="shared" ref="B41:B105" si="3">RIGHT(C41,3)</f>
        <v>417</v>
      </c>
      <c r="C41" s="126" t="s">
        <v>268</v>
      </c>
      <c r="D41" s="127" t="s">
        <v>269</v>
      </c>
      <c r="E41" s="125">
        <v>2</v>
      </c>
      <c r="F41" s="125"/>
      <c r="G41" s="125"/>
      <c r="H41" s="125"/>
      <c r="I41" s="125"/>
      <c r="J41" s="125"/>
      <c r="K41" s="125"/>
      <c r="L41" s="125"/>
      <c r="M41" s="125"/>
    </row>
    <row r="42" spans="1:13" s="128" customFormat="1">
      <c r="A42" s="125" t="str">
        <f t="shared" si="2"/>
        <v>ARC</v>
      </c>
      <c r="B42" s="125" t="str">
        <f t="shared" si="3"/>
        <v>418</v>
      </c>
      <c r="C42" s="126" t="s">
        <v>270</v>
      </c>
      <c r="D42" s="127" t="s">
        <v>271</v>
      </c>
      <c r="E42" s="125">
        <v>3</v>
      </c>
      <c r="F42" s="125"/>
      <c r="G42" s="125"/>
      <c r="H42" s="125"/>
      <c r="I42" s="125"/>
      <c r="J42" s="125"/>
      <c r="K42" s="125"/>
      <c r="L42" s="125"/>
      <c r="M42" s="125"/>
    </row>
    <row r="43" spans="1:13" s="128" customFormat="1">
      <c r="A43" s="125" t="str">
        <f t="shared" si="2"/>
        <v>ARC</v>
      </c>
      <c r="B43" s="125" t="str">
        <f t="shared" si="3"/>
        <v>419</v>
      </c>
      <c r="C43" s="126" t="s">
        <v>272</v>
      </c>
      <c r="D43" s="127" t="s">
        <v>273</v>
      </c>
      <c r="E43" s="125">
        <v>2</v>
      </c>
      <c r="F43" s="125"/>
      <c r="G43" s="125"/>
      <c r="H43" s="125"/>
      <c r="I43" s="125"/>
      <c r="J43" s="125"/>
      <c r="K43" s="125"/>
      <c r="L43" s="125"/>
      <c r="M43" s="125"/>
    </row>
    <row r="44" spans="1:13" s="128" customFormat="1">
      <c r="A44" s="125" t="str">
        <f t="shared" si="2"/>
        <v>ARC</v>
      </c>
      <c r="B44" s="125" t="str">
        <f t="shared" si="3"/>
        <v>428</v>
      </c>
      <c r="C44" s="126" t="s">
        <v>274</v>
      </c>
      <c r="D44" s="127" t="s">
        <v>275</v>
      </c>
      <c r="E44" s="125">
        <v>2</v>
      </c>
      <c r="F44" s="125"/>
      <c r="G44" s="125"/>
      <c r="H44" s="125"/>
      <c r="I44" s="125"/>
      <c r="J44" s="125"/>
      <c r="K44" s="125"/>
      <c r="L44" s="125"/>
      <c r="M44" s="125"/>
    </row>
    <row r="45" spans="1:13" s="128" customFormat="1">
      <c r="A45" s="125" t="str">
        <f t="shared" si="2"/>
        <v>ARC</v>
      </c>
      <c r="B45" s="125" t="str">
        <f t="shared" si="3"/>
        <v>446</v>
      </c>
      <c r="C45" s="126" t="s">
        <v>276</v>
      </c>
      <c r="D45" s="127" t="s">
        <v>277</v>
      </c>
      <c r="E45" s="125">
        <v>3</v>
      </c>
      <c r="F45" s="125"/>
      <c r="G45" s="125"/>
      <c r="H45" s="125"/>
      <c r="I45" s="125"/>
      <c r="J45" s="125"/>
      <c r="K45" s="125"/>
      <c r="L45" s="125"/>
      <c r="M45" s="125"/>
    </row>
    <row r="46" spans="1:13" s="128" customFormat="1">
      <c r="A46" s="125" t="str">
        <f t="shared" si="2"/>
        <v>ARC</v>
      </c>
      <c r="B46" s="125" t="str">
        <f t="shared" si="3"/>
        <v>447</v>
      </c>
      <c r="C46" s="126" t="s">
        <v>278</v>
      </c>
      <c r="D46" s="127" t="s">
        <v>279</v>
      </c>
      <c r="E46" s="125">
        <v>8</v>
      </c>
      <c r="F46" s="125"/>
      <c r="G46" s="125"/>
      <c r="H46" s="125"/>
      <c r="I46" s="125"/>
      <c r="J46" s="125"/>
      <c r="K46" s="125"/>
      <c r="L46" s="125"/>
      <c r="M46" s="125"/>
    </row>
    <row r="47" spans="1:13" s="128" customFormat="1">
      <c r="A47" s="125" t="str">
        <f t="shared" si="2"/>
        <v>ARC</v>
      </c>
      <c r="B47" s="125" t="str">
        <f t="shared" si="3"/>
        <v>448</v>
      </c>
      <c r="C47" s="126" t="s">
        <v>280</v>
      </c>
      <c r="D47" s="127" t="s">
        <v>281</v>
      </c>
      <c r="E47" s="125">
        <v>2</v>
      </c>
      <c r="F47" s="125"/>
      <c r="G47" s="125"/>
      <c r="H47" s="125"/>
      <c r="I47" s="125"/>
      <c r="J47" s="125"/>
      <c r="K47" s="125"/>
      <c r="L47" s="125"/>
      <c r="M47" s="125"/>
    </row>
    <row r="48" spans="1:13" s="128" customFormat="1">
      <c r="A48" s="125" t="str">
        <f t="shared" si="2"/>
        <v>ARC</v>
      </c>
      <c r="B48" s="125" t="str">
        <f t="shared" si="3"/>
        <v>449</v>
      </c>
      <c r="C48" s="126" t="s">
        <v>282</v>
      </c>
      <c r="D48" s="127" t="s">
        <v>283</v>
      </c>
      <c r="E48" s="125">
        <v>10</v>
      </c>
      <c r="F48" s="125"/>
      <c r="G48" s="125"/>
      <c r="H48" s="125"/>
      <c r="I48" s="125"/>
      <c r="J48" s="125"/>
      <c r="K48" s="125"/>
      <c r="L48" s="125"/>
      <c r="M48" s="125"/>
    </row>
    <row r="49" spans="1:13" s="128" customFormat="1">
      <c r="A49" s="125" t="str">
        <f t="shared" si="2"/>
        <v>ARC</v>
      </c>
      <c r="B49" s="125" t="str">
        <f t="shared" si="3"/>
        <v>455</v>
      </c>
      <c r="C49" s="126" t="s">
        <v>284</v>
      </c>
      <c r="D49" s="127" t="s">
        <v>285</v>
      </c>
      <c r="E49" s="125">
        <v>2</v>
      </c>
      <c r="F49" s="125"/>
      <c r="G49" s="125"/>
      <c r="H49" s="125"/>
      <c r="I49" s="125"/>
      <c r="J49" s="125"/>
      <c r="K49" s="125"/>
      <c r="L49" s="125"/>
      <c r="M49" s="125"/>
    </row>
    <row r="50" spans="1:13" s="128" customFormat="1">
      <c r="A50" s="125" t="str">
        <f t="shared" si="2"/>
        <v>ARC</v>
      </c>
      <c r="B50" s="125" t="str">
        <f t="shared" si="3"/>
        <v>460</v>
      </c>
      <c r="C50" s="126" t="s">
        <v>286</v>
      </c>
      <c r="D50" s="127" t="s">
        <v>287</v>
      </c>
      <c r="E50" s="125">
        <v>2</v>
      </c>
      <c r="F50" s="125"/>
      <c r="G50" s="125"/>
      <c r="H50" s="125"/>
      <c r="I50" s="125"/>
      <c r="J50" s="125"/>
      <c r="K50" s="125"/>
      <c r="L50" s="125"/>
      <c r="M50" s="125"/>
    </row>
    <row r="51" spans="1:13" s="128" customFormat="1">
      <c r="A51" s="125" t="str">
        <f t="shared" si="2"/>
        <v>ARC</v>
      </c>
      <c r="B51" s="125" t="str">
        <f t="shared" si="3"/>
        <v>496</v>
      </c>
      <c r="C51" s="126" t="s">
        <v>288</v>
      </c>
      <c r="D51" s="127" t="s">
        <v>234</v>
      </c>
      <c r="E51" s="125">
        <v>1</v>
      </c>
      <c r="F51" s="125"/>
      <c r="G51" s="125"/>
      <c r="H51" s="125"/>
      <c r="I51" s="125"/>
      <c r="J51" s="125"/>
      <c r="K51" s="125"/>
      <c r="L51" s="125"/>
      <c r="M51" s="125"/>
    </row>
    <row r="52" spans="1:13" s="128" customFormat="1">
      <c r="A52" s="125" t="str">
        <f t="shared" si="2"/>
        <v>ART</v>
      </c>
      <c r="B52" s="125" t="str">
        <f t="shared" si="3"/>
        <v>111</v>
      </c>
      <c r="C52" s="126" t="s">
        <v>289</v>
      </c>
      <c r="D52" s="127" t="s">
        <v>290</v>
      </c>
      <c r="E52" s="125">
        <v>4</v>
      </c>
      <c r="F52" s="125"/>
      <c r="G52" s="125"/>
      <c r="H52" s="125"/>
      <c r="I52" s="125"/>
      <c r="J52" s="125"/>
      <c r="K52" s="125"/>
      <c r="L52" s="125"/>
      <c r="M52" s="125"/>
    </row>
    <row r="53" spans="1:13" s="128" customFormat="1">
      <c r="A53" s="125" t="str">
        <f t="shared" si="2"/>
        <v>ART</v>
      </c>
      <c r="B53" s="125" t="str">
        <f t="shared" si="3"/>
        <v>151</v>
      </c>
      <c r="C53" s="126" t="s">
        <v>291</v>
      </c>
      <c r="D53" s="127" t="s">
        <v>292</v>
      </c>
      <c r="E53" s="125">
        <v>2</v>
      </c>
      <c r="F53" s="125"/>
      <c r="G53" s="125"/>
      <c r="H53" s="125"/>
      <c r="I53" s="125"/>
      <c r="J53" s="125"/>
      <c r="K53" s="125"/>
      <c r="L53" s="125"/>
      <c r="M53" s="125"/>
    </row>
    <row r="54" spans="1:13" s="128" customFormat="1">
      <c r="A54" s="125" t="str">
        <f t="shared" si="2"/>
        <v>ART</v>
      </c>
      <c r="B54" s="125" t="str">
        <f t="shared" si="3"/>
        <v>161</v>
      </c>
      <c r="C54" s="126" t="s">
        <v>293</v>
      </c>
      <c r="D54" s="127" t="s">
        <v>294</v>
      </c>
      <c r="E54" s="125">
        <v>2</v>
      </c>
      <c r="F54" s="125"/>
      <c r="G54" s="125"/>
      <c r="H54" s="125"/>
      <c r="I54" s="125"/>
      <c r="J54" s="125"/>
      <c r="K54" s="125"/>
      <c r="L54" s="125"/>
      <c r="M54" s="125"/>
    </row>
    <row r="55" spans="1:13" s="128" customFormat="1">
      <c r="A55" s="125" t="str">
        <f t="shared" si="2"/>
        <v>ART</v>
      </c>
      <c r="B55" s="125" t="str">
        <f t="shared" si="3"/>
        <v>201</v>
      </c>
      <c r="C55" s="126" t="s">
        <v>295</v>
      </c>
      <c r="D55" s="127" t="s">
        <v>296</v>
      </c>
      <c r="E55" s="125">
        <v>2</v>
      </c>
      <c r="F55" s="125"/>
      <c r="G55" s="125"/>
      <c r="H55" s="125"/>
      <c r="I55" s="125"/>
      <c r="J55" s="125"/>
      <c r="K55" s="125"/>
      <c r="L55" s="125"/>
      <c r="M55" s="125"/>
    </row>
    <row r="56" spans="1:13" s="128" customFormat="1">
      <c r="A56" s="125" t="str">
        <f t="shared" si="2"/>
        <v>ART</v>
      </c>
      <c r="B56" s="125" t="str">
        <f t="shared" si="3"/>
        <v>202</v>
      </c>
      <c r="C56" s="126" t="s">
        <v>297</v>
      </c>
      <c r="D56" s="127" t="s">
        <v>298</v>
      </c>
      <c r="E56" s="125">
        <v>2</v>
      </c>
      <c r="F56" s="125"/>
      <c r="G56" s="125"/>
      <c r="H56" s="125"/>
      <c r="I56" s="125"/>
      <c r="J56" s="125"/>
      <c r="K56" s="125"/>
      <c r="L56" s="125"/>
      <c r="M56" s="125"/>
    </row>
    <row r="57" spans="1:13" s="128" customFormat="1">
      <c r="A57" s="125" t="str">
        <f t="shared" si="2"/>
        <v>ART</v>
      </c>
      <c r="B57" s="125" t="str">
        <f t="shared" si="3"/>
        <v>203</v>
      </c>
      <c r="C57" s="126" t="s">
        <v>299</v>
      </c>
      <c r="D57" s="127" t="s">
        <v>300</v>
      </c>
      <c r="E57" s="125">
        <v>2</v>
      </c>
      <c r="F57" s="125"/>
      <c r="G57" s="125"/>
      <c r="H57" s="125"/>
      <c r="I57" s="125"/>
      <c r="J57" s="125"/>
      <c r="K57" s="125"/>
      <c r="L57" s="125"/>
      <c r="M57" s="125"/>
    </row>
    <row r="58" spans="1:13" s="128" customFormat="1">
      <c r="A58" s="125" t="str">
        <f t="shared" si="2"/>
        <v>ART</v>
      </c>
      <c r="B58" s="125" t="str">
        <f t="shared" si="3"/>
        <v>205</v>
      </c>
      <c r="C58" s="126" t="s">
        <v>301</v>
      </c>
      <c r="D58" s="127" t="s">
        <v>302</v>
      </c>
      <c r="E58" s="125">
        <v>2</v>
      </c>
      <c r="F58" s="125"/>
      <c r="G58" s="125"/>
      <c r="H58" s="125"/>
      <c r="I58" s="125"/>
      <c r="J58" s="125"/>
      <c r="K58" s="125"/>
      <c r="L58" s="125"/>
      <c r="M58" s="125"/>
    </row>
    <row r="59" spans="1:13" s="128" customFormat="1">
      <c r="A59" s="125" t="str">
        <f t="shared" si="2"/>
        <v>ART</v>
      </c>
      <c r="B59" s="125" t="str">
        <f t="shared" si="3"/>
        <v>213</v>
      </c>
      <c r="C59" s="126" t="s">
        <v>303</v>
      </c>
      <c r="D59" s="127" t="s">
        <v>304</v>
      </c>
      <c r="E59" s="125">
        <v>2</v>
      </c>
      <c r="F59" s="125"/>
      <c r="G59" s="125"/>
      <c r="H59" s="125"/>
      <c r="I59" s="125"/>
      <c r="J59" s="125"/>
      <c r="K59" s="125"/>
      <c r="L59" s="125"/>
      <c r="M59" s="125"/>
    </row>
    <row r="60" spans="1:13" s="128" customFormat="1">
      <c r="A60" s="125" t="str">
        <f t="shared" si="2"/>
        <v>ART</v>
      </c>
      <c r="B60" s="125" t="str">
        <f t="shared" si="3"/>
        <v>221</v>
      </c>
      <c r="C60" s="126" t="s">
        <v>305</v>
      </c>
      <c r="D60" s="127" t="s">
        <v>306</v>
      </c>
      <c r="E60" s="125">
        <v>2</v>
      </c>
      <c r="F60" s="125"/>
      <c r="G60" s="125"/>
      <c r="H60" s="125"/>
      <c r="I60" s="125"/>
      <c r="J60" s="125"/>
      <c r="K60" s="125"/>
      <c r="L60" s="125"/>
      <c r="M60" s="125"/>
    </row>
    <row r="61" spans="1:13" s="128" customFormat="1">
      <c r="A61" s="125" t="str">
        <f t="shared" si="2"/>
        <v>ART</v>
      </c>
      <c r="B61" s="125" t="str">
        <f t="shared" si="3"/>
        <v>251</v>
      </c>
      <c r="C61" s="126" t="s">
        <v>307</v>
      </c>
      <c r="D61" s="127" t="s">
        <v>308</v>
      </c>
      <c r="E61" s="125">
        <v>2</v>
      </c>
      <c r="F61" s="125"/>
      <c r="G61" s="125"/>
      <c r="H61" s="125"/>
      <c r="I61" s="125"/>
      <c r="J61" s="125"/>
      <c r="K61" s="125"/>
      <c r="L61" s="125"/>
      <c r="M61" s="125"/>
    </row>
    <row r="62" spans="1:13" s="128" customFormat="1">
      <c r="A62" s="125" t="str">
        <f t="shared" si="2"/>
        <v>ART</v>
      </c>
      <c r="B62" s="125" t="str">
        <f t="shared" si="3"/>
        <v>270</v>
      </c>
      <c r="C62" s="126" t="s">
        <v>309</v>
      </c>
      <c r="D62" s="127" t="s">
        <v>310</v>
      </c>
      <c r="E62" s="125">
        <v>2</v>
      </c>
      <c r="F62" s="125"/>
      <c r="G62" s="125"/>
      <c r="H62" s="125"/>
      <c r="I62" s="125"/>
      <c r="J62" s="125"/>
      <c r="K62" s="125"/>
      <c r="L62" s="125"/>
      <c r="M62" s="125"/>
    </row>
    <row r="63" spans="1:13" s="128" customFormat="1">
      <c r="A63" s="125" t="str">
        <f t="shared" si="2"/>
        <v>ART</v>
      </c>
      <c r="B63" s="125" t="str">
        <f t="shared" si="3"/>
        <v>271</v>
      </c>
      <c r="C63" s="126" t="s">
        <v>311</v>
      </c>
      <c r="D63" s="127" t="s">
        <v>312</v>
      </c>
      <c r="E63" s="125">
        <v>3</v>
      </c>
      <c r="F63" s="125"/>
      <c r="G63" s="125"/>
      <c r="H63" s="125"/>
      <c r="I63" s="125"/>
      <c r="J63" s="125"/>
      <c r="K63" s="125"/>
      <c r="L63" s="125"/>
      <c r="M63" s="125"/>
    </row>
    <row r="64" spans="1:13" s="128" customFormat="1">
      <c r="A64" s="125" t="str">
        <f t="shared" si="2"/>
        <v>ART</v>
      </c>
      <c r="B64" s="125" t="str">
        <f t="shared" si="3"/>
        <v>301</v>
      </c>
      <c r="C64" s="126" t="s">
        <v>313</v>
      </c>
      <c r="D64" s="127" t="s">
        <v>314</v>
      </c>
      <c r="E64" s="125">
        <v>2</v>
      </c>
      <c r="F64" s="125"/>
      <c r="G64" s="125"/>
      <c r="H64" s="125"/>
      <c r="I64" s="125"/>
      <c r="J64" s="125"/>
      <c r="K64" s="125"/>
      <c r="L64" s="125"/>
      <c r="M64" s="125"/>
    </row>
    <row r="65" spans="1:13" s="128" customFormat="1">
      <c r="A65" s="125" t="str">
        <f t="shared" si="2"/>
        <v>ART</v>
      </c>
      <c r="B65" s="125" t="str">
        <f t="shared" si="3"/>
        <v>341</v>
      </c>
      <c r="C65" s="126" t="s">
        <v>315</v>
      </c>
      <c r="D65" s="127" t="s">
        <v>316</v>
      </c>
      <c r="E65" s="125">
        <v>3</v>
      </c>
      <c r="F65" s="125"/>
      <c r="G65" s="125"/>
      <c r="H65" s="125"/>
      <c r="I65" s="125"/>
      <c r="J65" s="125"/>
      <c r="K65" s="125"/>
      <c r="L65" s="125"/>
      <c r="M65" s="125"/>
    </row>
    <row r="66" spans="1:13" s="128" customFormat="1">
      <c r="A66" s="125" t="str">
        <f t="shared" si="2"/>
        <v>ART</v>
      </c>
      <c r="B66" s="125" t="str">
        <f t="shared" si="3"/>
        <v>343</v>
      </c>
      <c r="C66" s="126" t="s">
        <v>317</v>
      </c>
      <c r="D66" s="127" t="s">
        <v>318</v>
      </c>
      <c r="E66" s="125">
        <v>2</v>
      </c>
      <c r="F66" s="125"/>
      <c r="G66" s="125"/>
      <c r="H66" s="125"/>
      <c r="I66" s="125"/>
      <c r="J66" s="125"/>
      <c r="K66" s="125"/>
      <c r="L66" s="125"/>
      <c r="M66" s="125"/>
    </row>
    <row r="67" spans="1:13" s="128" customFormat="1">
      <c r="A67" s="125" t="str">
        <f t="shared" si="2"/>
        <v>ART</v>
      </c>
      <c r="B67" s="125" t="str">
        <f t="shared" si="3"/>
        <v>386</v>
      </c>
      <c r="C67" s="126" t="s">
        <v>319</v>
      </c>
      <c r="D67" s="127" t="s">
        <v>320</v>
      </c>
      <c r="E67" s="125">
        <v>2</v>
      </c>
      <c r="F67" s="125"/>
      <c r="G67" s="125"/>
      <c r="H67" s="125"/>
      <c r="I67" s="125"/>
      <c r="J67" s="125"/>
      <c r="K67" s="125"/>
      <c r="L67" s="125"/>
      <c r="M67" s="125"/>
    </row>
    <row r="68" spans="1:13" s="128" customFormat="1">
      <c r="A68" s="125" t="str">
        <f t="shared" si="2"/>
        <v>CIE</v>
      </c>
      <c r="B68" s="125" t="str">
        <f t="shared" si="3"/>
        <v>340</v>
      </c>
      <c r="C68" s="126" t="s">
        <v>321</v>
      </c>
      <c r="D68" s="127" t="s">
        <v>322</v>
      </c>
      <c r="E68" s="125">
        <v>2</v>
      </c>
      <c r="F68" s="125"/>
      <c r="G68" s="125"/>
      <c r="H68" s="125"/>
      <c r="I68" s="125"/>
      <c r="J68" s="125"/>
      <c r="K68" s="125"/>
      <c r="L68" s="125"/>
      <c r="M68" s="125"/>
    </row>
    <row r="69" spans="1:13" s="128" customFormat="1">
      <c r="A69" s="125" t="str">
        <f t="shared" si="2"/>
        <v>CIE</v>
      </c>
      <c r="B69" s="125" t="str">
        <f t="shared" si="3"/>
        <v>341</v>
      </c>
      <c r="C69" s="126" t="s">
        <v>323</v>
      </c>
      <c r="D69" s="127" t="s">
        <v>324</v>
      </c>
      <c r="E69" s="125">
        <v>2</v>
      </c>
      <c r="F69" s="125"/>
      <c r="G69" s="125"/>
      <c r="H69" s="125"/>
      <c r="I69" s="125"/>
      <c r="J69" s="125"/>
      <c r="K69" s="125"/>
      <c r="L69" s="125"/>
      <c r="M69" s="125"/>
    </row>
    <row r="70" spans="1:13" s="128" customFormat="1">
      <c r="A70" s="125" t="str">
        <f t="shared" si="2"/>
        <v>CHE</v>
      </c>
      <c r="B70" s="125" t="str">
        <f t="shared" si="3"/>
        <v>309</v>
      </c>
      <c r="C70" s="126" t="s">
        <v>176</v>
      </c>
      <c r="D70" s="127" t="s">
        <v>164</v>
      </c>
      <c r="E70" s="125">
        <v>3</v>
      </c>
      <c r="F70" s="125"/>
      <c r="G70" s="125"/>
      <c r="H70" s="125"/>
      <c r="I70" s="125"/>
      <c r="J70" s="125"/>
      <c r="K70" s="125"/>
      <c r="L70" s="125"/>
      <c r="M70" s="125"/>
    </row>
    <row r="71" spans="1:13" s="128" customFormat="1">
      <c r="A71" s="125" t="str">
        <f t="shared" si="2"/>
        <v>DMS</v>
      </c>
      <c r="B71" s="125" t="str">
        <f t="shared" si="3"/>
        <v>221</v>
      </c>
      <c r="C71" s="126" t="s">
        <v>325</v>
      </c>
      <c r="D71" s="127" t="s">
        <v>326</v>
      </c>
      <c r="E71" s="125">
        <v>3</v>
      </c>
      <c r="F71" s="125"/>
      <c r="G71" s="125"/>
      <c r="H71" s="125"/>
      <c r="I71" s="125"/>
      <c r="J71" s="125"/>
      <c r="K71" s="125"/>
      <c r="L71" s="125"/>
      <c r="M71" s="125"/>
    </row>
    <row r="72" spans="1:13" s="128" customFormat="1">
      <c r="A72" s="125" t="str">
        <f t="shared" si="2"/>
        <v>DMS</v>
      </c>
      <c r="B72" s="125" t="str">
        <f t="shared" si="3"/>
        <v>231</v>
      </c>
      <c r="C72" s="126" t="s">
        <v>327</v>
      </c>
      <c r="D72" s="127" t="s">
        <v>328</v>
      </c>
      <c r="E72" s="125">
        <v>3</v>
      </c>
      <c r="F72" s="125"/>
      <c r="G72" s="125"/>
      <c r="H72" s="125"/>
      <c r="I72" s="125"/>
      <c r="J72" s="125"/>
      <c r="K72" s="125"/>
      <c r="L72" s="125"/>
      <c r="M72" s="125"/>
    </row>
    <row r="73" spans="1:13" s="128" customFormat="1">
      <c r="A73" s="125" t="str">
        <f t="shared" si="2"/>
        <v>DMS</v>
      </c>
      <c r="B73" s="125" t="str">
        <f t="shared" si="3"/>
        <v>271</v>
      </c>
      <c r="C73" s="126" t="s">
        <v>329</v>
      </c>
      <c r="D73" s="127" t="s">
        <v>330</v>
      </c>
      <c r="E73" s="125">
        <v>3</v>
      </c>
      <c r="F73" s="125"/>
      <c r="G73" s="125"/>
      <c r="H73" s="125"/>
      <c r="I73" s="125"/>
      <c r="J73" s="125"/>
      <c r="K73" s="125"/>
      <c r="L73" s="125"/>
      <c r="M73" s="125"/>
    </row>
    <row r="74" spans="1:13" s="128" customFormat="1">
      <c r="A74" s="125" t="str">
        <f t="shared" si="2"/>
        <v>DMS</v>
      </c>
      <c r="B74" s="125" t="str">
        <f t="shared" si="3"/>
        <v>296</v>
      </c>
      <c r="C74" s="126" t="s">
        <v>331</v>
      </c>
      <c r="D74" s="127" t="s">
        <v>332</v>
      </c>
      <c r="E74" s="125">
        <v>1</v>
      </c>
      <c r="F74" s="125"/>
      <c r="G74" s="125"/>
      <c r="H74" s="125"/>
      <c r="I74" s="125"/>
      <c r="J74" s="125"/>
      <c r="K74" s="125"/>
      <c r="L74" s="125"/>
      <c r="M74" s="125"/>
    </row>
    <row r="75" spans="1:13" s="128" customFormat="1">
      <c r="A75" s="125" t="str">
        <f t="shared" si="2"/>
        <v>DMS</v>
      </c>
      <c r="B75" s="125" t="str">
        <f t="shared" si="3"/>
        <v>341</v>
      </c>
      <c r="C75" s="126" t="s">
        <v>333</v>
      </c>
      <c r="D75" s="127" t="s">
        <v>334</v>
      </c>
      <c r="E75" s="125">
        <v>3</v>
      </c>
      <c r="F75" s="125"/>
      <c r="G75" s="125"/>
      <c r="H75" s="125"/>
      <c r="I75" s="125"/>
      <c r="J75" s="125"/>
      <c r="K75" s="125"/>
      <c r="L75" s="125"/>
      <c r="M75" s="125"/>
    </row>
    <row r="76" spans="1:13" s="128" customFormat="1">
      <c r="A76" s="125" t="str">
        <f t="shared" si="2"/>
        <v>DMS</v>
      </c>
      <c r="B76" s="125" t="str">
        <f t="shared" si="3"/>
        <v>344</v>
      </c>
      <c r="C76" s="126" t="s">
        <v>335</v>
      </c>
      <c r="D76" s="127" t="s">
        <v>336</v>
      </c>
      <c r="E76" s="125">
        <v>2</v>
      </c>
      <c r="F76" s="125"/>
      <c r="G76" s="125"/>
      <c r="H76" s="125"/>
      <c r="I76" s="125"/>
      <c r="J76" s="125"/>
      <c r="K76" s="125"/>
      <c r="L76" s="125"/>
      <c r="M76" s="125"/>
    </row>
    <row r="77" spans="1:13" s="128" customFormat="1">
      <c r="A77" s="125" t="str">
        <f t="shared" si="2"/>
        <v>DMS</v>
      </c>
      <c r="B77" s="125" t="str">
        <f t="shared" si="3"/>
        <v>348</v>
      </c>
      <c r="C77" s="126" t="s">
        <v>337</v>
      </c>
      <c r="D77" s="127" t="s">
        <v>281</v>
      </c>
      <c r="E77" s="125">
        <v>2</v>
      </c>
      <c r="F77" s="125"/>
      <c r="G77" s="125"/>
      <c r="H77" s="125"/>
      <c r="I77" s="125"/>
      <c r="J77" s="125"/>
      <c r="K77" s="125"/>
      <c r="L77" s="125"/>
      <c r="M77" s="125"/>
    </row>
    <row r="78" spans="1:13" s="128" customFormat="1">
      <c r="A78" s="125" t="str">
        <f t="shared" si="2"/>
        <v>DMS</v>
      </c>
      <c r="B78" s="125" t="str">
        <f t="shared" si="3"/>
        <v>349</v>
      </c>
      <c r="C78" s="126" t="s">
        <v>338</v>
      </c>
      <c r="D78" s="127" t="s">
        <v>339</v>
      </c>
      <c r="E78" s="125">
        <v>1</v>
      </c>
      <c r="F78" s="125"/>
      <c r="G78" s="125"/>
      <c r="H78" s="125"/>
      <c r="I78" s="125"/>
      <c r="J78" s="125"/>
      <c r="K78" s="125"/>
      <c r="L78" s="125"/>
      <c r="M78" s="125"/>
    </row>
    <row r="79" spans="1:13" s="128" customFormat="1">
      <c r="A79" s="125" t="str">
        <f t="shared" si="2"/>
        <v>DMS</v>
      </c>
      <c r="B79" s="125" t="str">
        <f t="shared" si="3"/>
        <v>365</v>
      </c>
      <c r="C79" s="126" t="s">
        <v>340</v>
      </c>
      <c r="D79" s="127" t="s">
        <v>341</v>
      </c>
      <c r="E79" s="125">
        <v>3</v>
      </c>
      <c r="F79" s="125"/>
      <c r="G79" s="125"/>
      <c r="H79" s="125"/>
      <c r="I79" s="125"/>
      <c r="J79" s="125"/>
      <c r="K79" s="125"/>
      <c r="L79" s="125"/>
      <c r="M79" s="125"/>
    </row>
    <row r="80" spans="1:13" s="128" customFormat="1">
      <c r="A80" s="125" t="str">
        <f t="shared" si="2"/>
        <v>DMS</v>
      </c>
      <c r="B80" s="125" t="str">
        <f t="shared" si="3"/>
        <v>371</v>
      </c>
      <c r="C80" s="126" t="s">
        <v>342</v>
      </c>
      <c r="D80" s="127" t="s">
        <v>343</v>
      </c>
      <c r="E80" s="125">
        <v>3</v>
      </c>
      <c r="F80" s="125"/>
      <c r="G80" s="125"/>
      <c r="H80" s="125"/>
      <c r="I80" s="125"/>
      <c r="J80" s="125"/>
      <c r="K80" s="125"/>
      <c r="L80" s="125"/>
      <c r="M80" s="125"/>
    </row>
    <row r="81" spans="1:13" s="128" customFormat="1">
      <c r="A81" s="125" t="str">
        <f t="shared" si="2"/>
        <v>DMS</v>
      </c>
      <c r="B81" s="125" t="str">
        <f t="shared" si="3"/>
        <v>396</v>
      </c>
      <c r="C81" s="126" t="s">
        <v>344</v>
      </c>
      <c r="D81" s="127" t="s">
        <v>332</v>
      </c>
      <c r="E81" s="125">
        <v>1</v>
      </c>
      <c r="F81" s="125"/>
      <c r="G81" s="125"/>
      <c r="H81" s="125"/>
      <c r="I81" s="125"/>
      <c r="J81" s="125"/>
      <c r="K81" s="125"/>
      <c r="L81" s="125"/>
      <c r="M81" s="125"/>
    </row>
    <row r="82" spans="1:13" s="128" customFormat="1">
      <c r="A82" s="125" t="str">
        <f t="shared" si="2"/>
        <v>DMS</v>
      </c>
      <c r="B82" s="125" t="str">
        <f t="shared" si="3"/>
        <v>441</v>
      </c>
      <c r="C82" s="126" t="s">
        <v>345</v>
      </c>
      <c r="D82" s="127" t="s">
        <v>346</v>
      </c>
      <c r="E82" s="125">
        <v>3</v>
      </c>
      <c r="F82" s="125"/>
      <c r="G82" s="125"/>
      <c r="H82" s="125"/>
      <c r="I82" s="125"/>
      <c r="J82" s="125"/>
      <c r="K82" s="125"/>
      <c r="L82" s="125"/>
      <c r="M82" s="125"/>
    </row>
    <row r="83" spans="1:13" s="128" customFormat="1">
      <c r="A83" s="125" t="str">
        <f t="shared" si="2"/>
        <v>DMS</v>
      </c>
      <c r="B83" s="125" t="str">
        <f t="shared" si="3"/>
        <v>444</v>
      </c>
      <c r="C83" s="126" t="s">
        <v>347</v>
      </c>
      <c r="D83" s="127" t="s">
        <v>348</v>
      </c>
      <c r="E83" s="125">
        <v>2</v>
      </c>
      <c r="F83" s="125"/>
      <c r="G83" s="125"/>
      <c r="H83" s="125"/>
      <c r="I83" s="125"/>
      <c r="J83" s="125"/>
      <c r="K83" s="125"/>
      <c r="L83" s="125"/>
      <c r="M83" s="125"/>
    </row>
    <row r="84" spans="1:13" s="128" customFormat="1">
      <c r="A84" s="125" t="str">
        <f t="shared" si="2"/>
        <v>DMS</v>
      </c>
      <c r="B84" s="125" t="str">
        <f t="shared" si="3"/>
        <v>448</v>
      </c>
      <c r="C84" s="126" t="s">
        <v>349</v>
      </c>
      <c r="D84" s="127" t="s">
        <v>281</v>
      </c>
      <c r="E84" s="125">
        <v>3</v>
      </c>
      <c r="F84" s="125"/>
      <c r="G84" s="125"/>
      <c r="H84" s="125"/>
      <c r="I84" s="125"/>
      <c r="J84" s="125"/>
      <c r="K84" s="125"/>
      <c r="L84" s="125"/>
      <c r="M84" s="125"/>
    </row>
    <row r="85" spans="1:13" s="128" customFormat="1">
      <c r="A85" s="125" t="str">
        <f t="shared" si="2"/>
        <v>DMS</v>
      </c>
      <c r="B85" s="125" t="str">
        <f t="shared" si="3"/>
        <v>449</v>
      </c>
      <c r="C85" s="126" t="s">
        <v>350</v>
      </c>
      <c r="D85" s="127" t="s">
        <v>283</v>
      </c>
      <c r="E85" s="125">
        <v>3</v>
      </c>
      <c r="F85" s="125"/>
      <c r="G85" s="125"/>
      <c r="H85" s="125"/>
      <c r="I85" s="125"/>
      <c r="J85" s="125"/>
      <c r="K85" s="125"/>
      <c r="L85" s="125"/>
      <c r="M85" s="125"/>
    </row>
    <row r="86" spans="1:13" s="128" customFormat="1">
      <c r="A86" s="125" t="str">
        <f t="shared" si="2"/>
        <v>DMS</v>
      </c>
      <c r="B86" s="125" t="str">
        <f t="shared" si="3"/>
        <v>460</v>
      </c>
      <c r="C86" s="126" t="s">
        <v>351</v>
      </c>
      <c r="D86" s="127" t="s">
        <v>352</v>
      </c>
      <c r="E86" s="125">
        <v>3</v>
      </c>
      <c r="F86" s="125"/>
      <c r="G86" s="125"/>
      <c r="H86" s="125"/>
      <c r="I86" s="125"/>
      <c r="J86" s="125"/>
      <c r="K86" s="125"/>
      <c r="L86" s="125"/>
      <c r="M86" s="125"/>
    </row>
    <row r="87" spans="1:13" s="128" customFormat="1">
      <c r="A87" s="125" t="str">
        <f t="shared" si="2"/>
        <v>DMS</v>
      </c>
      <c r="B87" s="125" t="str">
        <f t="shared" si="3"/>
        <v>464</v>
      </c>
      <c r="C87" s="126" t="s">
        <v>353</v>
      </c>
      <c r="D87" s="127" t="s">
        <v>354</v>
      </c>
      <c r="E87" s="125">
        <v>2</v>
      </c>
      <c r="F87" s="125"/>
      <c r="G87" s="125"/>
      <c r="H87" s="125"/>
      <c r="I87" s="125"/>
      <c r="J87" s="125"/>
      <c r="K87" s="125"/>
      <c r="L87" s="125"/>
      <c r="M87" s="125"/>
    </row>
    <row r="88" spans="1:13" s="128" customFormat="1">
      <c r="A88" s="125" t="str">
        <f t="shared" si="2"/>
        <v>DMS</v>
      </c>
      <c r="B88" s="125" t="str">
        <f t="shared" si="3"/>
        <v>496</v>
      </c>
      <c r="C88" s="126" t="s">
        <v>355</v>
      </c>
      <c r="D88" s="127" t="s">
        <v>332</v>
      </c>
      <c r="E88" s="125">
        <v>1</v>
      </c>
      <c r="F88" s="125"/>
      <c r="G88" s="125"/>
      <c r="H88" s="125"/>
      <c r="I88" s="125"/>
      <c r="J88" s="125"/>
      <c r="K88" s="125"/>
      <c r="L88" s="125"/>
      <c r="M88" s="125"/>
    </row>
    <row r="89" spans="1:13" s="128" customFormat="1">
      <c r="A89" s="125" t="str">
        <f t="shared" si="2"/>
        <v>DTE</v>
      </c>
      <c r="B89" s="125" t="str">
        <f t="shared" si="3"/>
        <v>102</v>
      </c>
      <c r="C89" s="126" t="s">
        <v>356</v>
      </c>
      <c r="D89" s="127" t="s">
        <v>357</v>
      </c>
      <c r="E89" s="125">
        <v>1</v>
      </c>
      <c r="F89" s="125"/>
      <c r="G89" s="125"/>
      <c r="H89" s="125"/>
      <c r="I89" s="125"/>
      <c r="J89" s="125"/>
      <c r="K89" s="125"/>
      <c r="L89" s="125"/>
      <c r="M89" s="125"/>
    </row>
    <row r="90" spans="1:13" s="128" customFormat="1">
      <c r="A90" s="125" t="str">
        <f t="shared" si="2"/>
        <v>DTE</v>
      </c>
      <c r="B90" s="125" t="str">
        <f t="shared" si="3"/>
        <v>152</v>
      </c>
      <c r="C90" s="126" t="s">
        <v>358</v>
      </c>
      <c r="D90" s="127" t="s">
        <v>359</v>
      </c>
      <c r="E90" s="125">
        <v>1</v>
      </c>
      <c r="F90" s="125"/>
      <c r="G90" s="125"/>
      <c r="H90" s="125"/>
      <c r="I90" s="125"/>
      <c r="J90" s="125"/>
      <c r="K90" s="125"/>
      <c r="L90" s="125"/>
      <c r="M90" s="125"/>
    </row>
    <row r="91" spans="1:13" s="128" customFormat="1">
      <c r="A91" s="125" t="str">
        <f t="shared" si="2"/>
        <v>DTE</v>
      </c>
      <c r="B91" s="125" t="str">
        <f t="shared" si="3"/>
        <v>202</v>
      </c>
      <c r="C91" s="126" t="s">
        <v>360</v>
      </c>
      <c r="D91" s="127" t="s">
        <v>361</v>
      </c>
      <c r="E91" s="125">
        <v>1</v>
      </c>
      <c r="F91" s="125"/>
      <c r="G91" s="125"/>
      <c r="H91" s="125"/>
      <c r="I91" s="125"/>
      <c r="J91" s="125"/>
      <c r="K91" s="125"/>
      <c r="L91" s="125"/>
      <c r="M91" s="125"/>
    </row>
    <row r="92" spans="1:13" s="128" customFormat="1">
      <c r="A92" s="125" t="str">
        <f t="shared" si="2"/>
        <v>DTE</v>
      </c>
      <c r="B92" s="125" t="str">
        <f t="shared" si="3"/>
        <v>102</v>
      </c>
      <c r="C92" s="126" t="s">
        <v>362</v>
      </c>
      <c r="D92" s="127" t="s">
        <v>357</v>
      </c>
      <c r="E92" s="125">
        <v>1</v>
      </c>
      <c r="F92" s="125"/>
      <c r="G92" s="125"/>
      <c r="H92" s="125"/>
      <c r="I92" s="125"/>
      <c r="J92" s="125"/>
      <c r="K92" s="125"/>
      <c r="L92" s="125"/>
      <c r="M92" s="125"/>
    </row>
    <row r="93" spans="1:13" s="128" customFormat="1">
      <c r="A93" s="125" t="str">
        <f t="shared" si="2"/>
        <v>DTE</v>
      </c>
      <c r="B93" s="125" t="str">
        <f t="shared" si="3"/>
        <v>152</v>
      </c>
      <c r="C93" s="126" t="s">
        <v>363</v>
      </c>
      <c r="D93" s="127" t="s">
        <v>359</v>
      </c>
      <c r="E93" s="125">
        <v>1</v>
      </c>
      <c r="F93" s="125"/>
      <c r="G93" s="125"/>
      <c r="H93" s="125"/>
      <c r="I93" s="125"/>
      <c r="J93" s="125"/>
      <c r="K93" s="125"/>
      <c r="L93" s="125"/>
      <c r="M93" s="125"/>
    </row>
    <row r="94" spans="1:13" s="128" customFormat="1">
      <c r="A94" s="125" t="str">
        <f t="shared" si="2"/>
        <v>DTE</v>
      </c>
      <c r="B94" s="125" t="str">
        <f t="shared" si="3"/>
        <v>202</v>
      </c>
      <c r="C94" s="126" t="s">
        <v>364</v>
      </c>
      <c r="D94" s="127" t="s">
        <v>361</v>
      </c>
      <c r="E94" s="125">
        <v>1</v>
      </c>
      <c r="F94" s="125"/>
      <c r="G94" s="125"/>
      <c r="H94" s="125"/>
      <c r="I94" s="125"/>
      <c r="J94" s="125"/>
      <c r="K94" s="125"/>
      <c r="L94" s="125"/>
      <c r="M94" s="125"/>
    </row>
    <row r="95" spans="1:13" s="128" customFormat="1">
      <c r="A95" s="125" t="str">
        <f t="shared" ref="A95" si="4">LEFT(C95,3)</f>
        <v>DTE</v>
      </c>
      <c r="B95" s="125" t="str">
        <f t="shared" ref="B95" si="5">RIGHT(C95,3)</f>
        <v>102</v>
      </c>
      <c r="C95" s="126" t="s">
        <v>640</v>
      </c>
      <c r="D95" s="127" t="s">
        <v>357</v>
      </c>
      <c r="E95" s="125">
        <v>1</v>
      </c>
      <c r="F95" s="125"/>
      <c r="G95" s="125"/>
      <c r="H95" s="125"/>
      <c r="I95" s="125"/>
      <c r="J95" s="125"/>
      <c r="K95" s="125"/>
      <c r="L95" s="125"/>
      <c r="M95" s="125"/>
    </row>
    <row r="96" spans="1:13" s="128" customFormat="1">
      <c r="A96" s="125" t="str">
        <f t="shared" si="2"/>
        <v>ECL</v>
      </c>
      <c r="B96" s="125" t="str">
        <f t="shared" si="3"/>
        <v>301</v>
      </c>
      <c r="C96" s="126" t="s">
        <v>365</v>
      </c>
      <c r="D96" s="127" t="s">
        <v>366</v>
      </c>
      <c r="E96" s="125">
        <v>2</v>
      </c>
      <c r="F96" s="125"/>
      <c r="G96" s="125"/>
      <c r="H96" s="125"/>
      <c r="I96" s="125"/>
      <c r="J96" s="125"/>
      <c r="K96" s="125"/>
      <c r="L96" s="125"/>
      <c r="M96" s="125"/>
    </row>
    <row r="97" spans="1:13" s="128" customFormat="1">
      <c r="A97" s="125" t="str">
        <f t="shared" si="2"/>
        <v>ECL</v>
      </c>
      <c r="B97" s="125" t="str">
        <f t="shared" si="3"/>
        <v>352</v>
      </c>
      <c r="C97" s="126" t="s">
        <v>367</v>
      </c>
      <c r="D97" s="127" t="s">
        <v>368</v>
      </c>
      <c r="E97" s="125">
        <v>2</v>
      </c>
      <c r="F97" s="125"/>
      <c r="G97" s="125"/>
      <c r="H97" s="125"/>
      <c r="I97" s="125"/>
      <c r="J97" s="125"/>
      <c r="K97" s="125"/>
      <c r="L97" s="125"/>
      <c r="M97" s="125"/>
    </row>
    <row r="98" spans="1:13" s="128" customFormat="1">
      <c r="A98" s="125" t="str">
        <f t="shared" si="2"/>
        <v>ECL</v>
      </c>
      <c r="B98" s="125" t="str">
        <f t="shared" si="3"/>
        <v>394</v>
      </c>
      <c r="C98" s="126" t="s">
        <v>369</v>
      </c>
      <c r="D98" s="127" t="s">
        <v>370</v>
      </c>
      <c r="E98" s="125">
        <v>2</v>
      </c>
      <c r="F98" s="125"/>
      <c r="G98" s="125"/>
      <c r="H98" s="125"/>
      <c r="I98" s="125"/>
      <c r="J98" s="125"/>
      <c r="K98" s="125"/>
      <c r="L98" s="125"/>
      <c r="M98" s="125"/>
    </row>
    <row r="99" spans="1:13" s="128" customFormat="1">
      <c r="A99" s="125" t="str">
        <f t="shared" si="2"/>
        <v>ECL</v>
      </c>
      <c r="B99" s="125" t="str">
        <f t="shared" si="3"/>
        <v>420</v>
      </c>
      <c r="C99" s="126" t="s">
        <v>371</v>
      </c>
      <c r="D99" s="127" t="s">
        <v>372</v>
      </c>
      <c r="E99" s="125">
        <v>2</v>
      </c>
      <c r="F99" s="125"/>
      <c r="G99" s="125"/>
      <c r="H99" s="125"/>
      <c r="I99" s="125"/>
      <c r="J99" s="125"/>
      <c r="K99" s="125"/>
      <c r="L99" s="125"/>
      <c r="M99" s="125"/>
    </row>
    <row r="100" spans="1:13" s="128" customFormat="1">
      <c r="A100" s="125" t="str">
        <f t="shared" si="2"/>
        <v>ECO</v>
      </c>
      <c r="B100" s="125" t="str">
        <f t="shared" si="3"/>
        <v>391</v>
      </c>
      <c r="C100" s="126" t="s">
        <v>373</v>
      </c>
      <c r="D100" s="127" t="s">
        <v>374</v>
      </c>
      <c r="E100" s="125">
        <v>2</v>
      </c>
      <c r="F100" s="125"/>
      <c r="G100" s="125"/>
      <c r="H100" s="125"/>
      <c r="I100" s="125"/>
      <c r="J100" s="125"/>
      <c r="K100" s="125"/>
      <c r="L100" s="125"/>
      <c r="M100" s="125"/>
    </row>
    <row r="101" spans="1:13" s="128" customFormat="1">
      <c r="A101" s="125" t="str">
        <f t="shared" si="2"/>
        <v xml:space="preserve">ES </v>
      </c>
      <c r="B101" s="125" t="str">
        <f t="shared" si="3"/>
        <v>101</v>
      </c>
      <c r="C101" s="126" t="s">
        <v>375</v>
      </c>
      <c r="D101" s="127" t="s">
        <v>376</v>
      </c>
      <c r="E101" s="125">
        <v>1</v>
      </c>
      <c r="F101" s="125"/>
      <c r="G101" s="125"/>
      <c r="H101" s="125"/>
      <c r="I101" s="125"/>
      <c r="J101" s="125"/>
      <c r="K101" s="125"/>
      <c r="L101" s="125"/>
      <c r="M101" s="125"/>
    </row>
    <row r="102" spans="1:13" s="128" customFormat="1">
      <c r="A102" s="125" t="str">
        <f t="shared" si="2"/>
        <v xml:space="preserve">ES </v>
      </c>
      <c r="B102" s="125" t="str">
        <f t="shared" si="3"/>
        <v>102</v>
      </c>
      <c r="C102" s="126" t="s">
        <v>377</v>
      </c>
      <c r="D102" s="127" t="s">
        <v>378</v>
      </c>
      <c r="E102" s="125">
        <v>1</v>
      </c>
      <c r="F102" s="125"/>
      <c r="G102" s="125"/>
      <c r="H102" s="125"/>
      <c r="I102" s="125"/>
      <c r="J102" s="125"/>
      <c r="K102" s="125"/>
      <c r="L102" s="125"/>
      <c r="M102" s="125"/>
    </row>
    <row r="103" spans="1:13" s="128" customFormat="1">
      <c r="A103" s="125" t="str">
        <f t="shared" si="2"/>
        <v xml:space="preserve">ES </v>
      </c>
      <c r="B103" s="125" t="str">
        <f t="shared" si="3"/>
        <v>221</v>
      </c>
      <c r="C103" s="126" t="s">
        <v>379</v>
      </c>
      <c r="D103" s="127" t="s">
        <v>380</v>
      </c>
      <c r="E103" s="125">
        <v>1</v>
      </c>
      <c r="F103" s="125"/>
      <c r="G103" s="125"/>
      <c r="H103" s="125"/>
      <c r="I103" s="125"/>
      <c r="J103" s="125"/>
      <c r="K103" s="125"/>
      <c r="L103" s="125"/>
      <c r="M103" s="125"/>
    </row>
    <row r="104" spans="1:13" s="128" customFormat="1">
      <c r="A104" s="125" t="str">
        <f t="shared" si="2"/>
        <v xml:space="preserve">ES </v>
      </c>
      <c r="B104" s="125" t="str">
        <f t="shared" si="3"/>
        <v>222</v>
      </c>
      <c r="C104" s="126" t="s">
        <v>381</v>
      </c>
      <c r="D104" s="127" t="s">
        <v>382</v>
      </c>
      <c r="E104" s="125">
        <v>1</v>
      </c>
      <c r="F104" s="125"/>
      <c r="G104" s="125"/>
      <c r="H104" s="125"/>
      <c r="I104" s="125"/>
      <c r="J104" s="125"/>
      <c r="K104" s="125"/>
      <c r="L104" s="125"/>
      <c r="M104" s="125"/>
    </row>
    <row r="105" spans="1:13" s="128" customFormat="1">
      <c r="A105" s="125" t="str">
        <f t="shared" si="2"/>
        <v xml:space="preserve">ES </v>
      </c>
      <c r="B105" s="125" t="str">
        <f t="shared" si="3"/>
        <v>223</v>
      </c>
      <c r="C105" s="126" t="s">
        <v>383</v>
      </c>
      <c r="D105" s="127" t="s">
        <v>384</v>
      </c>
      <c r="E105" s="125">
        <v>1</v>
      </c>
      <c r="F105" s="125"/>
      <c r="G105" s="125"/>
      <c r="H105" s="125"/>
      <c r="I105" s="125"/>
      <c r="J105" s="125"/>
      <c r="K105" s="125"/>
      <c r="L105" s="125"/>
      <c r="M105" s="125"/>
    </row>
    <row r="106" spans="1:13" s="128" customFormat="1">
      <c r="A106" s="125" t="str">
        <f t="shared" ref="A106:A169" si="6">LEFT(C106,3)</f>
        <v xml:space="preserve">ES </v>
      </c>
      <c r="B106" s="125" t="str">
        <f t="shared" ref="B106:B169" si="7">RIGHT(C106,3)</f>
        <v>226</v>
      </c>
      <c r="C106" s="126" t="s">
        <v>385</v>
      </c>
      <c r="D106" s="127" t="s">
        <v>386</v>
      </c>
      <c r="E106" s="125">
        <v>1</v>
      </c>
      <c r="F106" s="125"/>
      <c r="G106" s="125"/>
      <c r="H106" s="125"/>
      <c r="I106" s="125"/>
      <c r="J106" s="125"/>
      <c r="K106" s="125"/>
      <c r="L106" s="125"/>
      <c r="M106" s="125"/>
    </row>
    <row r="107" spans="1:13" s="128" customFormat="1">
      <c r="A107" s="125" t="str">
        <f t="shared" si="6"/>
        <v xml:space="preserve">ES </v>
      </c>
      <c r="B107" s="125" t="str">
        <f t="shared" si="7"/>
        <v>271</v>
      </c>
      <c r="C107" s="126" t="s">
        <v>387</v>
      </c>
      <c r="D107" s="127" t="s">
        <v>388</v>
      </c>
      <c r="E107" s="125">
        <v>1</v>
      </c>
      <c r="F107" s="125"/>
      <c r="G107" s="125"/>
      <c r="H107" s="125"/>
      <c r="I107" s="125"/>
      <c r="J107" s="125"/>
      <c r="K107" s="125"/>
      <c r="L107" s="125"/>
      <c r="M107" s="125"/>
    </row>
    <row r="108" spans="1:13" s="128" customFormat="1">
      <c r="A108" s="125" t="str">
        <f t="shared" si="6"/>
        <v xml:space="preserve">ES </v>
      </c>
      <c r="B108" s="125" t="str">
        <f t="shared" si="7"/>
        <v>272</v>
      </c>
      <c r="C108" s="126" t="s">
        <v>389</v>
      </c>
      <c r="D108" s="127" t="s">
        <v>390</v>
      </c>
      <c r="E108" s="125">
        <v>1</v>
      </c>
      <c r="F108" s="125"/>
      <c r="G108" s="125"/>
      <c r="H108" s="125"/>
      <c r="I108" s="125"/>
      <c r="J108" s="125"/>
      <c r="K108" s="125"/>
      <c r="L108" s="125"/>
      <c r="M108" s="125"/>
    </row>
    <row r="109" spans="1:13" s="128" customFormat="1">
      <c r="A109" s="125" t="str">
        <f t="shared" si="6"/>
        <v xml:space="preserve">ES </v>
      </c>
      <c r="B109" s="125" t="str">
        <f t="shared" si="7"/>
        <v>273</v>
      </c>
      <c r="C109" s="126" t="s">
        <v>391</v>
      </c>
      <c r="D109" s="127" t="s">
        <v>392</v>
      </c>
      <c r="E109" s="125">
        <v>1</v>
      </c>
      <c r="F109" s="125"/>
      <c r="G109" s="125"/>
      <c r="H109" s="125"/>
      <c r="I109" s="125"/>
      <c r="J109" s="125"/>
      <c r="K109" s="125"/>
      <c r="L109" s="125"/>
      <c r="M109" s="125"/>
    </row>
    <row r="110" spans="1:13" s="128" customFormat="1">
      <c r="A110" s="125" t="str">
        <f t="shared" si="6"/>
        <v xml:space="preserve">ES </v>
      </c>
      <c r="B110" s="125" t="str">
        <f t="shared" si="7"/>
        <v>276</v>
      </c>
      <c r="C110" s="126" t="s">
        <v>393</v>
      </c>
      <c r="D110" s="127" t="s">
        <v>394</v>
      </c>
      <c r="E110" s="125">
        <v>1</v>
      </c>
      <c r="F110" s="125"/>
      <c r="G110" s="125"/>
      <c r="H110" s="125"/>
      <c r="I110" s="125"/>
      <c r="J110" s="125"/>
      <c r="K110" s="125"/>
      <c r="L110" s="125"/>
      <c r="M110" s="125"/>
    </row>
    <row r="111" spans="1:13" s="128" customFormat="1">
      <c r="A111" s="125" t="str">
        <f t="shared" si="6"/>
        <v xml:space="preserve">ES </v>
      </c>
      <c r="B111" s="125" t="str">
        <f t="shared" si="7"/>
        <v>303</v>
      </c>
      <c r="C111" s="126" t="s">
        <v>395</v>
      </c>
      <c r="D111" s="127" t="s">
        <v>396</v>
      </c>
      <c r="E111" s="125">
        <v>1</v>
      </c>
      <c r="F111" s="125"/>
      <c r="G111" s="125"/>
      <c r="H111" s="125"/>
      <c r="I111" s="125"/>
      <c r="J111" s="125"/>
      <c r="K111" s="125"/>
      <c r="L111" s="125"/>
      <c r="M111" s="125"/>
    </row>
    <row r="112" spans="1:13" s="128" customFormat="1">
      <c r="A112" s="125" t="str">
        <f t="shared" si="6"/>
        <v>EVR</v>
      </c>
      <c r="B112" s="125" t="str">
        <f t="shared" si="7"/>
        <v>101</v>
      </c>
      <c r="C112" s="126" t="s">
        <v>397</v>
      </c>
      <c r="D112" s="127" t="s">
        <v>398</v>
      </c>
      <c r="E112" s="125">
        <v>3</v>
      </c>
      <c r="F112" s="125"/>
      <c r="G112" s="125"/>
      <c r="H112" s="125"/>
      <c r="I112" s="125"/>
      <c r="J112" s="125"/>
      <c r="K112" s="125"/>
      <c r="L112" s="125"/>
      <c r="M112" s="125"/>
    </row>
    <row r="113" spans="1:13" s="128" customFormat="1">
      <c r="A113" s="125" t="str">
        <f t="shared" si="6"/>
        <v>EVR</v>
      </c>
      <c r="B113" s="125" t="str">
        <f t="shared" si="7"/>
        <v>103</v>
      </c>
      <c r="C113" s="126" t="s">
        <v>399</v>
      </c>
      <c r="D113" s="127" t="s">
        <v>400</v>
      </c>
      <c r="E113" s="125">
        <v>1</v>
      </c>
      <c r="F113" s="125"/>
      <c r="G113" s="125"/>
      <c r="H113" s="125"/>
      <c r="I113" s="125"/>
      <c r="J113" s="125"/>
      <c r="K113" s="125"/>
      <c r="L113" s="125"/>
      <c r="M113" s="125"/>
    </row>
    <row r="114" spans="1:13" s="128" customFormat="1">
      <c r="A114" s="125" t="str">
        <f t="shared" si="6"/>
        <v>EVR</v>
      </c>
      <c r="B114" s="125" t="str">
        <f t="shared" si="7"/>
        <v>205</v>
      </c>
      <c r="C114" s="126" t="s">
        <v>401</v>
      </c>
      <c r="D114" s="127" t="s">
        <v>402</v>
      </c>
      <c r="E114" s="125">
        <v>2</v>
      </c>
      <c r="F114" s="125"/>
      <c r="G114" s="125"/>
      <c r="H114" s="125"/>
      <c r="I114" s="125"/>
      <c r="J114" s="125"/>
      <c r="K114" s="125"/>
      <c r="L114" s="125"/>
      <c r="M114" s="125"/>
    </row>
    <row r="115" spans="1:13" s="128" customFormat="1">
      <c r="A115" s="125" t="str">
        <f t="shared" si="6"/>
        <v>EVR</v>
      </c>
      <c r="B115" s="125" t="str">
        <f t="shared" si="7"/>
        <v>248</v>
      </c>
      <c r="C115" s="126" t="s">
        <v>403</v>
      </c>
      <c r="D115" s="127" t="s">
        <v>242</v>
      </c>
      <c r="E115" s="125">
        <v>1</v>
      </c>
      <c r="F115" s="125"/>
      <c r="G115" s="125"/>
      <c r="H115" s="125"/>
      <c r="I115" s="125"/>
      <c r="J115" s="125"/>
      <c r="K115" s="125"/>
      <c r="L115" s="125"/>
      <c r="M115" s="125"/>
    </row>
    <row r="116" spans="1:13" s="128" customFormat="1">
      <c r="A116" s="125" t="str">
        <f t="shared" si="6"/>
        <v>EVR</v>
      </c>
      <c r="B116" s="125" t="str">
        <f t="shared" si="7"/>
        <v>296</v>
      </c>
      <c r="C116" s="126" t="s">
        <v>404</v>
      </c>
      <c r="D116" s="127" t="s">
        <v>332</v>
      </c>
      <c r="E116" s="125">
        <v>1</v>
      </c>
      <c r="F116" s="125"/>
      <c r="G116" s="125"/>
      <c r="H116" s="125"/>
      <c r="I116" s="125"/>
      <c r="J116" s="125"/>
      <c r="K116" s="125"/>
      <c r="L116" s="125"/>
      <c r="M116" s="125"/>
    </row>
    <row r="117" spans="1:13" s="128" customFormat="1">
      <c r="A117" s="125" t="str">
        <f t="shared" si="6"/>
        <v>EVR</v>
      </c>
      <c r="B117" s="125" t="str">
        <f t="shared" si="7"/>
        <v>348</v>
      </c>
      <c r="C117" s="126" t="s">
        <v>405</v>
      </c>
      <c r="D117" s="127" t="s">
        <v>281</v>
      </c>
      <c r="E117" s="125">
        <v>2</v>
      </c>
      <c r="F117" s="125"/>
      <c r="G117" s="125"/>
      <c r="H117" s="125"/>
      <c r="I117" s="125"/>
      <c r="J117" s="125"/>
      <c r="K117" s="125"/>
      <c r="L117" s="125"/>
      <c r="M117" s="125"/>
    </row>
    <row r="118" spans="1:13" s="128" customFormat="1">
      <c r="A118" s="125" t="str">
        <f t="shared" si="6"/>
        <v>EVR</v>
      </c>
      <c r="B118" s="125" t="str">
        <f t="shared" si="7"/>
        <v>349</v>
      </c>
      <c r="C118" s="126" t="s">
        <v>406</v>
      </c>
      <c r="D118" s="127" t="s">
        <v>339</v>
      </c>
      <c r="E118" s="125">
        <v>1</v>
      </c>
      <c r="F118" s="125"/>
      <c r="G118" s="125"/>
      <c r="H118" s="125"/>
      <c r="I118" s="125"/>
      <c r="J118" s="125"/>
      <c r="K118" s="125"/>
      <c r="L118" s="125"/>
      <c r="M118" s="125"/>
    </row>
    <row r="119" spans="1:13" s="128" customFormat="1">
      <c r="A119" s="125" t="str">
        <f t="shared" si="6"/>
        <v>EVR</v>
      </c>
      <c r="B119" s="125" t="str">
        <f t="shared" si="7"/>
        <v>350</v>
      </c>
      <c r="C119" s="126" t="s">
        <v>407</v>
      </c>
      <c r="D119" s="127" t="s">
        <v>408</v>
      </c>
      <c r="E119" s="125">
        <v>2</v>
      </c>
      <c r="F119" s="125"/>
      <c r="G119" s="125"/>
      <c r="H119" s="125"/>
      <c r="I119" s="125"/>
      <c r="J119" s="125"/>
      <c r="K119" s="125"/>
      <c r="L119" s="125"/>
      <c r="M119" s="125"/>
    </row>
    <row r="120" spans="1:13" s="128" customFormat="1">
      <c r="A120" s="125" t="str">
        <f t="shared" si="6"/>
        <v>EVR</v>
      </c>
      <c r="B120" s="125" t="str">
        <f t="shared" si="7"/>
        <v>353</v>
      </c>
      <c r="C120" s="126" t="s">
        <v>409</v>
      </c>
      <c r="D120" s="127" t="s">
        <v>410</v>
      </c>
      <c r="E120" s="125">
        <v>2</v>
      </c>
      <c r="F120" s="125"/>
      <c r="G120" s="125"/>
      <c r="H120" s="125"/>
      <c r="I120" s="125"/>
      <c r="J120" s="125"/>
      <c r="K120" s="125"/>
      <c r="L120" s="125"/>
      <c r="M120" s="125"/>
    </row>
    <row r="121" spans="1:13" s="128" customFormat="1">
      <c r="A121" s="125" t="str">
        <f t="shared" si="6"/>
        <v>EVR</v>
      </c>
      <c r="B121" s="125" t="str">
        <f t="shared" si="7"/>
        <v>354</v>
      </c>
      <c r="C121" s="126" t="s">
        <v>411</v>
      </c>
      <c r="D121" s="127" t="s">
        <v>412</v>
      </c>
      <c r="E121" s="125">
        <v>3</v>
      </c>
      <c r="F121" s="125"/>
      <c r="G121" s="125"/>
      <c r="H121" s="125"/>
      <c r="I121" s="125"/>
      <c r="J121" s="125"/>
      <c r="K121" s="125"/>
      <c r="L121" s="125"/>
      <c r="M121" s="125"/>
    </row>
    <row r="122" spans="1:13" s="128" customFormat="1">
      <c r="A122" s="125" t="str">
        <f t="shared" si="6"/>
        <v>EVR</v>
      </c>
      <c r="B122" s="125" t="str">
        <f t="shared" si="7"/>
        <v>355</v>
      </c>
      <c r="C122" s="126" t="s">
        <v>413</v>
      </c>
      <c r="D122" s="127" t="s">
        <v>414</v>
      </c>
      <c r="E122" s="125">
        <v>2</v>
      </c>
      <c r="F122" s="125"/>
      <c r="G122" s="125"/>
      <c r="H122" s="125"/>
      <c r="I122" s="125"/>
      <c r="J122" s="125"/>
      <c r="K122" s="125"/>
      <c r="L122" s="125"/>
      <c r="M122" s="125"/>
    </row>
    <row r="123" spans="1:13" s="128" customFormat="1">
      <c r="A123" s="125" t="str">
        <f t="shared" si="6"/>
        <v>EVR</v>
      </c>
      <c r="B123" s="125" t="str">
        <f t="shared" si="7"/>
        <v>396</v>
      </c>
      <c r="C123" s="126" t="s">
        <v>415</v>
      </c>
      <c r="D123" s="127" t="s">
        <v>332</v>
      </c>
      <c r="E123" s="125">
        <v>1</v>
      </c>
      <c r="F123" s="125"/>
      <c r="G123" s="125"/>
      <c r="H123" s="125"/>
      <c r="I123" s="125"/>
      <c r="J123" s="125"/>
      <c r="K123" s="125"/>
      <c r="L123" s="125"/>
      <c r="M123" s="125"/>
    </row>
    <row r="124" spans="1:13" s="128" customFormat="1">
      <c r="A124" s="125" t="str">
        <f t="shared" si="6"/>
        <v>EVR</v>
      </c>
      <c r="B124" s="125" t="str">
        <f t="shared" si="7"/>
        <v>405</v>
      </c>
      <c r="C124" s="126" t="s">
        <v>416</v>
      </c>
      <c r="D124" s="127" t="s">
        <v>417</v>
      </c>
      <c r="E124" s="125">
        <v>2</v>
      </c>
      <c r="F124" s="125"/>
      <c r="G124" s="125"/>
      <c r="H124" s="125"/>
      <c r="I124" s="125"/>
      <c r="J124" s="125"/>
      <c r="K124" s="125"/>
      <c r="L124" s="125"/>
      <c r="M124" s="125"/>
    </row>
    <row r="125" spans="1:13" s="128" customFormat="1">
      <c r="A125" s="125" t="str">
        <f t="shared" si="6"/>
        <v>EVR</v>
      </c>
      <c r="B125" s="125" t="str">
        <f t="shared" si="7"/>
        <v>406</v>
      </c>
      <c r="C125" s="126" t="s">
        <v>418</v>
      </c>
      <c r="D125" s="127" t="s">
        <v>419</v>
      </c>
      <c r="E125" s="125">
        <v>2</v>
      </c>
      <c r="F125" s="125"/>
      <c r="G125" s="125"/>
      <c r="H125" s="125"/>
      <c r="I125" s="125"/>
      <c r="J125" s="125"/>
      <c r="K125" s="125"/>
      <c r="L125" s="125"/>
      <c r="M125" s="125"/>
    </row>
    <row r="126" spans="1:13" s="128" customFormat="1">
      <c r="A126" s="125" t="str">
        <f t="shared" si="6"/>
        <v>EVR</v>
      </c>
      <c r="B126" s="125" t="str">
        <f t="shared" si="7"/>
        <v>407</v>
      </c>
      <c r="C126" s="126" t="s">
        <v>420</v>
      </c>
      <c r="D126" s="127" t="s">
        <v>421</v>
      </c>
      <c r="E126" s="125">
        <v>2</v>
      </c>
      <c r="F126" s="125"/>
      <c r="G126" s="125"/>
      <c r="H126" s="125"/>
      <c r="I126" s="125"/>
      <c r="J126" s="125"/>
      <c r="K126" s="125"/>
      <c r="L126" s="125"/>
      <c r="M126" s="125"/>
    </row>
    <row r="127" spans="1:13" s="128" customFormat="1">
      <c r="A127" s="125" t="str">
        <f t="shared" si="6"/>
        <v>EVR</v>
      </c>
      <c r="B127" s="125" t="str">
        <f t="shared" si="7"/>
        <v>408</v>
      </c>
      <c r="C127" s="126" t="s">
        <v>422</v>
      </c>
      <c r="D127" s="127" t="s">
        <v>423</v>
      </c>
      <c r="E127" s="125">
        <v>2</v>
      </c>
      <c r="F127" s="125"/>
      <c r="G127" s="125"/>
      <c r="H127" s="125"/>
      <c r="I127" s="125"/>
      <c r="J127" s="125"/>
      <c r="K127" s="125"/>
      <c r="L127" s="125"/>
      <c r="M127" s="125"/>
    </row>
    <row r="128" spans="1:13" s="128" customFormat="1">
      <c r="A128" s="125" t="str">
        <f t="shared" si="6"/>
        <v>EVR</v>
      </c>
      <c r="B128" s="125" t="str">
        <f t="shared" si="7"/>
        <v>414</v>
      </c>
      <c r="C128" s="126" t="s">
        <v>424</v>
      </c>
      <c r="D128" s="127" t="s">
        <v>425</v>
      </c>
      <c r="E128" s="125">
        <v>2</v>
      </c>
      <c r="F128" s="125"/>
      <c r="G128" s="125"/>
      <c r="H128" s="125"/>
      <c r="I128" s="125"/>
      <c r="J128" s="125"/>
      <c r="K128" s="125"/>
      <c r="L128" s="125"/>
      <c r="M128" s="125"/>
    </row>
    <row r="129" spans="1:13" s="128" customFormat="1">
      <c r="A129" s="125" t="str">
        <f t="shared" si="6"/>
        <v>EVR</v>
      </c>
      <c r="B129" s="125" t="str">
        <f t="shared" si="7"/>
        <v>415</v>
      </c>
      <c r="C129" s="126" t="s">
        <v>426</v>
      </c>
      <c r="D129" s="127" t="s">
        <v>427</v>
      </c>
      <c r="E129" s="125">
        <v>2</v>
      </c>
      <c r="F129" s="125"/>
      <c r="G129" s="125"/>
      <c r="H129" s="125"/>
      <c r="I129" s="125"/>
      <c r="J129" s="125"/>
      <c r="K129" s="125"/>
      <c r="L129" s="125"/>
      <c r="M129" s="125"/>
    </row>
    <row r="130" spans="1:13" s="128" customFormat="1">
      <c r="A130" s="125" t="str">
        <f t="shared" si="6"/>
        <v>EVR</v>
      </c>
      <c r="B130" s="125" t="str">
        <f t="shared" si="7"/>
        <v>434</v>
      </c>
      <c r="C130" s="126" t="s">
        <v>428</v>
      </c>
      <c r="D130" s="127" t="s">
        <v>429</v>
      </c>
      <c r="E130" s="125">
        <v>3</v>
      </c>
      <c r="F130" s="125"/>
      <c r="G130" s="125"/>
      <c r="H130" s="125"/>
      <c r="I130" s="125"/>
      <c r="J130" s="125"/>
      <c r="K130" s="125"/>
      <c r="L130" s="125"/>
      <c r="M130" s="125"/>
    </row>
    <row r="131" spans="1:13" s="128" customFormat="1">
      <c r="A131" s="125" t="str">
        <f t="shared" si="6"/>
        <v>EVR</v>
      </c>
      <c r="B131" s="125" t="str">
        <f t="shared" si="7"/>
        <v>447</v>
      </c>
      <c r="C131" s="126" t="s">
        <v>430</v>
      </c>
      <c r="D131" s="127" t="s">
        <v>279</v>
      </c>
      <c r="E131" s="125">
        <v>8</v>
      </c>
      <c r="F131" s="125"/>
      <c r="G131" s="125"/>
      <c r="H131" s="125"/>
      <c r="I131" s="125"/>
      <c r="J131" s="125"/>
      <c r="K131" s="125"/>
      <c r="L131" s="125"/>
      <c r="M131" s="125"/>
    </row>
    <row r="132" spans="1:13" s="128" customFormat="1">
      <c r="A132" s="125" t="str">
        <f t="shared" si="6"/>
        <v>EVR</v>
      </c>
      <c r="B132" s="125" t="str">
        <f t="shared" si="7"/>
        <v>448</v>
      </c>
      <c r="C132" s="126" t="s">
        <v>431</v>
      </c>
      <c r="D132" s="127" t="s">
        <v>281</v>
      </c>
      <c r="E132" s="125">
        <v>2</v>
      </c>
      <c r="F132" s="125"/>
      <c r="G132" s="125"/>
      <c r="H132" s="125"/>
      <c r="I132" s="125"/>
      <c r="J132" s="125"/>
      <c r="K132" s="125"/>
      <c r="L132" s="125"/>
      <c r="M132" s="125"/>
    </row>
    <row r="133" spans="1:13" s="128" customFormat="1">
      <c r="A133" s="125" t="str">
        <f t="shared" si="6"/>
        <v>EVR</v>
      </c>
      <c r="B133" s="125" t="str">
        <f t="shared" si="7"/>
        <v>449</v>
      </c>
      <c r="C133" s="126" t="s">
        <v>432</v>
      </c>
      <c r="D133" s="127" t="s">
        <v>283</v>
      </c>
      <c r="E133" s="125">
        <v>8</v>
      </c>
      <c r="F133" s="125"/>
      <c r="G133" s="125"/>
      <c r="H133" s="125"/>
      <c r="I133" s="125"/>
      <c r="J133" s="125"/>
      <c r="K133" s="125"/>
      <c r="L133" s="125"/>
      <c r="M133" s="125"/>
    </row>
    <row r="134" spans="1:13" s="128" customFormat="1">
      <c r="A134" s="125" t="str">
        <f t="shared" si="6"/>
        <v>EVR</v>
      </c>
      <c r="B134" s="125" t="str">
        <f t="shared" si="7"/>
        <v>450</v>
      </c>
      <c r="C134" s="126" t="s">
        <v>433</v>
      </c>
      <c r="D134" s="127" t="s">
        <v>434</v>
      </c>
      <c r="E134" s="125">
        <v>2</v>
      </c>
      <c r="F134" s="125"/>
      <c r="G134" s="125"/>
      <c r="H134" s="125"/>
      <c r="I134" s="125"/>
      <c r="J134" s="125"/>
      <c r="K134" s="125"/>
      <c r="L134" s="125"/>
      <c r="M134" s="125"/>
    </row>
    <row r="135" spans="1:13" s="128" customFormat="1">
      <c r="A135" s="125" t="str">
        <f t="shared" si="6"/>
        <v>EVR</v>
      </c>
      <c r="B135" s="125" t="str">
        <f t="shared" si="7"/>
        <v>453</v>
      </c>
      <c r="C135" s="126" t="s">
        <v>435</v>
      </c>
      <c r="D135" s="127" t="s">
        <v>436</v>
      </c>
      <c r="E135" s="125">
        <v>2</v>
      </c>
      <c r="F135" s="125"/>
      <c r="G135" s="125"/>
      <c r="H135" s="125"/>
      <c r="I135" s="125"/>
      <c r="J135" s="125"/>
      <c r="K135" s="125"/>
      <c r="L135" s="125"/>
      <c r="M135" s="125"/>
    </row>
    <row r="136" spans="1:13" s="128" customFormat="1">
      <c r="A136" s="125" t="str">
        <f t="shared" si="6"/>
        <v>EVR</v>
      </c>
      <c r="B136" s="125" t="str">
        <f t="shared" si="7"/>
        <v>455</v>
      </c>
      <c r="C136" s="126" t="s">
        <v>437</v>
      </c>
      <c r="D136" s="127" t="s">
        <v>438</v>
      </c>
      <c r="E136" s="125">
        <v>2</v>
      </c>
      <c r="F136" s="125"/>
      <c r="G136" s="125"/>
      <c r="H136" s="125"/>
      <c r="I136" s="125"/>
      <c r="J136" s="125"/>
      <c r="K136" s="125"/>
      <c r="L136" s="125"/>
      <c r="M136" s="125"/>
    </row>
    <row r="137" spans="1:13" s="128" customFormat="1">
      <c r="A137" s="125" t="str">
        <f t="shared" si="6"/>
        <v>EVR</v>
      </c>
      <c r="B137" s="125" t="str">
        <f t="shared" si="7"/>
        <v>456</v>
      </c>
      <c r="C137" s="126" t="s">
        <v>439</v>
      </c>
      <c r="D137" s="127" t="s">
        <v>440</v>
      </c>
      <c r="E137" s="125">
        <v>3</v>
      </c>
      <c r="F137" s="125"/>
      <c r="G137" s="125"/>
      <c r="H137" s="125"/>
      <c r="I137" s="125"/>
      <c r="J137" s="125"/>
      <c r="K137" s="125"/>
      <c r="L137" s="125"/>
      <c r="M137" s="125"/>
    </row>
    <row r="138" spans="1:13" s="128" customFormat="1">
      <c r="A138" s="125" t="str">
        <f t="shared" si="6"/>
        <v>EVR</v>
      </c>
      <c r="B138" s="125" t="str">
        <f t="shared" si="7"/>
        <v>457</v>
      </c>
      <c r="C138" s="126" t="s">
        <v>441</v>
      </c>
      <c r="D138" s="127" t="s">
        <v>442</v>
      </c>
      <c r="E138" s="125">
        <v>2</v>
      </c>
      <c r="F138" s="125"/>
      <c r="G138" s="125"/>
      <c r="H138" s="125"/>
      <c r="I138" s="125"/>
      <c r="J138" s="125"/>
      <c r="K138" s="125"/>
      <c r="L138" s="125"/>
      <c r="M138" s="125"/>
    </row>
    <row r="139" spans="1:13">
      <c r="A139" s="125" t="str">
        <f t="shared" si="6"/>
        <v>EVR</v>
      </c>
      <c r="B139" s="125" t="str">
        <f t="shared" si="7"/>
        <v>496</v>
      </c>
      <c r="C139" s="126" t="s">
        <v>443</v>
      </c>
      <c r="D139" s="127" t="s">
        <v>332</v>
      </c>
      <c r="E139" s="125">
        <v>1</v>
      </c>
    </row>
    <row r="140" spans="1:13">
      <c r="A140" s="125" t="str">
        <f t="shared" si="6"/>
        <v>EVR</v>
      </c>
      <c r="B140" s="125" t="str">
        <f t="shared" si="7"/>
        <v>497</v>
      </c>
      <c r="C140" s="126" t="s">
        <v>444</v>
      </c>
      <c r="D140" s="127" t="s">
        <v>279</v>
      </c>
      <c r="E140" s="125">
        <v>5</v>
      </c>
    </row>
    <row r="141" spans="1:13">
      <c r="A141" s="125" t="str">
        <f t="shared" si="6"/>
        <v>EVR</v>
      </c>
      <c r="B141" s="125" t="str">
        <f t="shared" si="7"/>
        <v>499</v>
      </c>
      <c r="C141" s="126" t="s">
        <v>445</v>
      </c>
      <c r="D141" s="127" t="s">
        <v>283</v>
      </c>
      <c r="E141" s="125">
        <v>5</v>
      </c>
    </row>
    <row r="142" spans="1:13">
      <c r="A142" s="125" t="str">
        <f t="shared" si="6"/>
        <v>FSH</v>
      </c>
      <c r="B142" s="125" t="str">
        <f t="shared" si="7"/>
        <v>161</v>
      </c>
      <c r="C142" s="126" t="s">
        <v>446</v>
      </c>
      <c r="D142" s="127" t="s">
        <v>447</v>
      </c>
      <c r="E142" s="125">
        <v>2</v>
      </c>
    </row>
    <row r="143" spans="1:13" s="128" customFormat="1">
      <c r="A143" s="125" t="str">
        <f t="shared" si="6"/>
        <v>GEO</v>
      </c>
      <c r="B143" s="125" t="str">
        <f t="shared" si="7"/>
        <v>311</v>
      </c>
      <c r="C143" s="126" t="s">
        <v>448</v>
      </c>
      <c r="D143" s="127" t="s">
        <v>449</v>
      </c>
      <c r="E143" s="125">
        <v>3</v>
      </c>
      <c r="F143" s="125"/>
      <c r="G143" s="125"/>
      <c r="H143" s="125"/>
      <c r="I143" s="125"/>
      <c r="J143" s="125"/>
      <c r="K143" s="125"/>
      <c r="L143" s="125"/>
      <c r="M143" s="125"/>
    </row>
    <row r="144" spans="1:13" s="128" customFormat="1">
      <c r="A144" s="125" t="str">
        <f t="shared" si="6"/>
        <v>GEO</v>
      </c>
      <c r="B144" s="125" t="str">
        <f t="shared" si="7"/>
        <v>372</v>
      </c>
      <c r="C144" s="130" t="s">
        <v>450</v>
      </c>
      <c r="D144" s="127" t="s">
        <v>451</v>
      </c>
      <c r="E144" s="125">
        <v>3</v>
      </c>
      <c r="F144" s="129"/>
      <c r="G144" s="129"/>
      <c r="H144" s="129"/>
      <c r="I144" s="129"/>
      <c r="J144" s="129"/>
      <c r="K144" s="129"/>
      <c r="L144" s="125"/>
      <c r="M144" s="125"/>
    </row>
    <row r="145" spans="1:13" s="128" customFormat="1">
      <c r="A145" s="125" t="str">
        <f t="shared" si="6"/>
        <v>GLY</v>
      </c>
      <c r="B145" s="125" t="str">
        <f t="shared" si="7"/>
        <v>290</v>
      </c>
      <c r="C145" s="130" t="s">
        <v>452</v>
      </c>
      <c r="D145" s="127" t="s">
        <v>453</v>
      </c>
      <c r="E145" s="125">
        <v>2</v>
      </c>
      <c r="F145" s="129"/>
      <c r="G145" s="129"/>
      <c r="H145" s="129"/>
      <c r="I145" s="129"/>
      <c r="J145" s="129"/>
      <c r="K145" s="129"/>
      <c r="L145" s="125"/>
      <c r="M145" s="125"/>
    </row>
    <row r="146" spans="1:13" s="128" customFormat="1">
      <c r="A146" s="125" t="str">
        <f t="shared" si="6"/>
        <v>HYD</v>
      </c>
      <c r="B146" s="125" t="str">
        <f t="shared" si="7"/>
        <v>393</v>
      </c>
      <c r="C146" s="130" t="s">
        <v>454</v>
      </c>
      <c r="D146" s="127" t="s">
        <v>455</v>
      </c>
      <c r="E146" s="125">
        <v>3</v>
      </c>
      <c r="F146" s="129"/>
      <c r="G146" s="129"/>
      <c r="H146" s="129"/>
      <c r="I146" s="129"/>
      <c r="J146" s="129"/>
      <c r="K146" s="129"/>
      <c r="L146" s="125"/>
      <c r="M146" s="125"/>
    </row>
    <row r="147" spans="1:13" s="128" customFormat="1">
      <c r="A147" s="125" t="str">
        <f t="shared" si="6"/>
        <v>HYD</v>
      </c>
      <c r="B147" s="125" t="str">
        <f t="shared" si="7"/>
        <v>398</v>
      </c>
      <c r="C147" s="130" t="s">
        <v>456</v>
      </c>
      <c r="D147" s="127" t="s">
        <v>457</v>
      </c>
      <c r="E147" s="125">
        <v>3</v>
      </c>
      <c r="F147" s="129"/>
      <c r="G147" s="129"/>
      <c r="H147" s="129"/>
      <c r="I147" s="129"/>
      <c r="J147" s="129"/>
      <c r="K147" s="130"/>
      <c r="L147" s="125"/>
      <c r="M147" s="125"/>
    </row>
    <row r="148" spans="1:13" s="128" customFormat="1">
      <c r="A148" s="125" t="str">
        <f t="shared" si="6"/>
        <v>HYD</v>
      </c>
      <c r="B148" s="125" t="str">
        <f t="shared" si="7"/>
        <v>443</v>
      </c>
      <c r="C148" s="130" t="s">
        <v>458</v>
      </c>
      <c r="D148" s="127" t="s">
        <v>459</v>
      </c>
      <c r="E148" s="125">
        <v>3</v>
      </c>
      <c r="F148" s="129"/>
      <c r="G148" s="129"/>
      <c r="H148" s="129"/>
      <c r="I148" s="129"/>
      <c r="J148" s="129"/>
      <c r="K148" s="129"/>
      <c r="L148" s="125"/>
      <c r="M148" s="125"/>
    </row>
    <row r="149" spans="1:13" s="128" customFormat="1">
      <c r="A149" s="125" t="str">
        <f t="shared" si="6"/>
        <v xml:space="preserve">IE </v>
      </c>
      <c r="B149" s="125" t="str">
        <f t="shared" si="7"/>
        <v>109</v>
      </c>
      <c r="C149" s="130" t="s">
        <v>460</v>
      </c>
      <c r="D149" s="127" t="s">
        <v>461</v>
      </c>
      <c r="E149" s="125">
        <v>2</v>
      </c>
      <c r="F149" s="129"/>
      <c r="G149" s="129"/>
      <c r="H149" s="129"/>
      <c r="I149" s="129"/>
      <c r="J149" s="129"/>
      <c r="K149" s="129"/>
      <c r="L149" s="125"/>
      <c r="M149" s="125"/>
    </row>
    <row r="150" spans="1:13" s="128" customFormat="1">
      <c r="A150" s="125" t="str">
        <f t="shared" si="6"/>
        <v xml:space="preserve">IE </v>
      </c>
      <c r="B150" s="125" t="str">
        <f t="shared" si="7"/>
        <v>409</v>
      </c>
      <c r="C150" s="130" t="s">
        <v>462</v>
      </c>
      <c r="D150" s="127" t="s">
        <v>463</v>
      </c>
      <c r="E150" s="125">
        <v>2</v>
      </c>
      <c r="F150" s="129"/>
      <c r="G150" s="129"/>
      <c r="H150" s="129"/>
      <c r="I150" s="129"/>
      <c r="J150" s="129"/>
      <c r="K150" s="129"/>
      <c r="L150" s="125"/>
      <c r="M150" s="125"/>
    </row>
    <row r="151" spans="1:13" s="128" customFormat="1">
      <c r="A151" s="125" t="str">
        <f t="shared" si="6"/>
        <v xml:space="preserve">IS </v>
      </c>
      <c r="B151" s="125" t="str">
        <f t="shared" si="7"/>
        <v>439</v>
      </c>
      <c r="C151" s="130" t="s">
        <v>464</v>
      </c>
      <c r="D151" s="127" t="s">
        <v>465</v>
      </c>
      <c r="E151" s="125">
        <v>3</v>
      </c>
      <c r="F151" s="129"/>
      <c r="G151" s="129"/>
      <c r="H151" s="129"/>
      <c r="I151" s="129"/>
      <c r="J151" s="129"/>
      <c r="K151" s="129"/>
      <c r="L151" s="125"/>
      <c r="M151" s="125"/>
    </row>
    <row r="152" spans="1:13" s="128" customFormat="1">
      <c r="A152" s="125" t="str">
        <f t="shared" si="6"/>
        <v>ITD</v>
      </c>
      <c r="B152" s="125" t="str">
        <f t="shared" si="7"/>
        <v>201</v>
      </c>
      <c r="C152" s="130" t="s">
        <v>466</v>
      </c>
      <c r="D152" s="127" t="s">
        <v>467</v>
      </c>
      <c r="E152" s="125">
        <v>2</v>
      </c>
      <c r="F152" s="129"/>
      <c r="G152" s="129"/>
      <c r="H152" s="129"/>
      <c r="I152" s="129"/>
      <c r="J152" s="129"/>
      <c r="K152" s="129"/>
      <c r="L152" s="125"/>
      <c r="M152" s="125"/>
    </row>
    <row r="153" spans="1:13" s="128" customFormat="1">
      <c r="A153" s="125" t="str">
        <f t="shared" si="6"/>
        <v>ITD</v>
      </c>
      <c r="B153" s="125" t="str">
        <f t="shared" si="7"/>
        <v>250</v>
      </c>
      <c r="C153" s="126" t="s">
        <v>468</v>
      </c>
      <c r="D153" s="127" t="s">
        <v>469</v>
      </c>
      <c r="E153" s="125">
        <v>2</v>
      </c>
      <c r="F153" s="125"/>
      <c r="G153" s="125"/>
      <c r="H153" s="125"/>
      <c r="I153" s="125"/>
      <c r="J153" s="125"/>
      <c r="K153" s="125"/>
      <c r="L153" s="125"/>
      <c r="M153" s="125"/>
    </row>
    <row r="154" spans="1:13" s="128" customFormat="1">
      <c r="A154" s="125" t="str">
        <f t="shared" si="6"/>
        <v>ITD</v>
      </c>
      <c r="B154" s="125" t="str">
        <f t="shared" si="7"/>
        <v>395</v>
      </c>
      <c r="C154" s="126" t="s">
        <v>470</v>
      </c>
      <c r="D154" s="127" t="s">
        <v>471</v>
      </c>
      <c r="E154" s="125">
        <v>2</v>
      </c>
      <c r="F154" s="125"/>
      <c r="G154" s="125"/>
      <c r="H154" s="125"/>
      <c r="I154" s="125"/>
      <c r="J154" s="125"/>
      <c r="K154" s="125"/>
      <c r="L154" s="125"/>
      <c r="M154" s="125"/>
    </row>
    <row r="155" spans="1:13" s="128" customFormat="1">
      <c r="A155" s="125" t="str">
        <f t="shared" si="6"/>
        <v>ITD</v>
      </c>
      <c r="B155" s="125" t="str">
        <f t="shared" si="7"/>
        <v>396</v>
      </c>
      <c r="C155" s="126" t="s">
        <v>472</v>
      </c>
      <c r="D155" s="127" t="s">
        <v>473</v>
      </c>
      <c r="E155" s="125">
        <v>2</v>
      </c>
      <c r="F155" s="125"/>
      <c r="G155" s="125"/>
      <c r="H155" s="125"/>
      <c r="I155" s="125"/>
      <c r="J155" s="125"/>
      <c r="K155" s="125"/>
      <c r="L155" s="125"/>
      <c r="M155" s="125"/>
    </row>
    <row r="156" spans="1:13" s="128" customFormat="1">
      <c r="A156" s="125" t="str">
        <f t="shared" si="6"/>
        <v>ITD</v>
      </c>
      <c r="B156" s="125" t="str">
        <f t="shared" si="7"/>
        <v>403</v>
      </c>
      <c r="C156" s="126" t="s">
        <v>474</v>
      </c>
      <c r="D156" s="127" t="s">
        <v>475</v>
      </c>
      <c r="E156" s="125">
        <v>2</v>
      </c>
      <c r="F156" s="125"/>
      <c r="G156" s="125"/>
      <c r="H156" s="125"/>
      <c r="I156" s="125"/>
      <c r="J156" s="125"/>
      <c r="K156" s="125"/>
      <c r="L156" s="125"/>
      <c r="M156" s="125"/>
    </row>
    <row r="157" spans="1:13" s="128" customFormat="1">
      <c r="A157" s="125" t="str">
        <f t="shared" si="6"/>
        <v>ITD</v>
      </c>
      <c r="B157" s="125" t="str">
        <f t="shared" si="7"/>
        <v>405</v>
      </c>
      <c r="C157" s="126" t="s">
        <v>476</v>
      </c>
      <c r="D157" s="127" t="s">
        <v>477</v>
      </c>
      <c r="E157" s="125">
        <v>2</v>
      </c>
      <c r="F157" s="125"/>
      <c r="G157" s="125"/>
      <c r="H157" s="125"/>
      <c r="I157" s="125"/>
      <c r="J157" s="125"/>
      <c r="K157" s="125"/>
      <c r="L157" s="125"/>
      <c r="M157" s="125"/>
    </row>
    <row r="158" spans="1:13" s="128" customFormat="1">
      <c r="A158" s="125" t="str">
        <f t="shared" si="6"/>
        <v>ITD</v>
      </c>
      <c r="B158" s="125" t="str">
        <f t="shared" si="7"/>
        <v>445</v>
      </c>
      <c r="C158" s="126" t="s">
        <v>478</v>
      </c>
      <c r="D158" s="127" t="s">
        <v>479</v>
      </c>
      <c r="E158" s="125">
        <v>2</v>
      </c>
      <c r="F158" s="125"/>
      <c r="G158" s="125"/>
      <c r="H158" s="125"/>
      <c r="I158" s="125"/>
      <c r="J158" s="125"/>
      <c r="K158" s="125"/>
      <c r="L158" s="125"/>
      <c r="M158" s="125"/>
    </row>
    <row r="159" spans="1:13" s="128" customFormat="1">
      <c r="A159" s="125" t="str">
        <f t="shared" si="6"/>
        <v>ITD</v>
      </c>
      <c r="B159" s="125" t="str">
        <f t="shared" si="7"/>
        <v>446</v>
      </c>
      <c r="C159" s="126" t="s">
        <v>480</v>
      </c>
      <c r="D159" s="127" t="s">
        <v>481</v>
      </c>
      <c r="E159" s="125">
        <v>2</v>
      </c>
      <c r="F159" s="125"/>
      <c r="G159" s="125"/>
      <c r="H159" s="125"/>
      <c r="I159" s="125"/>
      <c r="J159" s="125"/>
      <c r="K159" s="125"/>
      <c r="L159" s="125"/>
      <c r="M159" s="125"/>
    </row>
    <row r="160" spans="1:13" s="128" customFormat="1">
      <c r="A160" s="125" t="str">
        <f t="shared" si="6"/>
        <v>ITD</v>
      </c>
      <c r="B160" s="125" t="str">
        <f t="shared" si="7"/>
        <v>447</v>
      </c>
      <c r="C160" s="126" t="s">
        <v>482</v>
      </c>
      <c r="D160" s="127" t="s">
        <v>279</v>
      </c>
      <c r="E160" s="125">
        <v>6</v>
      </c>
      <c r="F160" s="125"/>
      <c r="G160" s="125"/>
      <c r="H160" s="125"/>
      <c r="I160" s="125"/>
      <c r="J160" s="125"/>
      <c r="K160" s="125"/>
      <c r="L160" s="125"/>
      <c r="M160" s="125"/>
    </row>
    <row r="161" spans="1:13" s="128" customFormat="1">
      <c r="A161" s="125" t="str">
        <f t="shared" si="6"/>
        <v>ITD</v>
      </c>
      <c r="B161" s="125" t="str">
        <f t="shared" si="7"/>
        <v>448</v>
      </c>
      <c r="C161" s="126" t="s">
        <v>483</v>
      </c>
      <c r="D161" s="127" t="s">
        <v>281</v>
      </c>
      <c r="E161" s="125">
        <v>2</v>
      </c>
      <c r="F161" s="125"/>
      <c r="G161" s="125"/>
      <c r="H161" s="125"/>
      <c r="I161" s="125"/>
      <c r="J161" s="125"/>
      <c r="K161" s="125"/>
      <c r="L161" s="125"/>
      <c r="M161" s="125"/>
    </row>
    <row r="162" spans="1:13" s="128" customFormat="1">
      <c r="A162" s="125" t="str">
        <f t="shared" si="6"/>
        <v>ITD</v>
      </c>
      <c r="B162" s="125" t="str">
        <f t="shared" si="7"/>
        <v>449</v>
      </c>
      <c r="C162" s="126" t="s">
        <v>484</v>
      </c>
      <c r="D162" s="127" t="s">
        <v>283</v>
      </c>
      <c r="E162" s="125">
        <v>8</v>
      </c>
      <c r="F162" s="125"/>
      <c r="G162" s="125"/>
      <c r="H162" s="125"/>
      <c r="I162" s="125"/>
      <c r="J162" s="125"/>
      <c r="K162" s="125"/>
      <c r="L162" s="125"/>
      <c r="M162" s="125"/>
    </row>
    <row r="163" spans="1:13" s="128" customFormat="1">
      <c r="A163" s="125" t="str">
        <f t="shared" si="6"/>
        <v>LAW</v>
      </c>
      <c r="B163" s="125" t="str">
        <f t="shared" si="7"/>
        <v>391</v>
      </c>
      <c r="C163" s="126" t="s">
        <v>485</v>
      </c>
      <c r="D163" s="127" t="s">
        <v>486</v>
      </c>
      <c r="E163" s="125">
        <v>2</v>
      </c>
      <c r="F163" s="125"/>
      <c r="G163" s="125"/>
      <c r="H163" s="125"/>
      <c r="I163" s="125"/>
      <c r="J163" s="125"/>
      <c r="K163" s="125"/>
      <c r="L163" s="125"/>
      <c r="M163" s="125"/>
    </row>
    <row r="164" spans="1:13" s="128" customFormat="1">
      <c r="A164" s="125" t="str">
        <f t="shared" si="6"/>
        <v>MEC</v>
      </c>
      <c r="B164" s="125" t="str">
        <f t="shared" si="7"/>
        <v>206</v>
      </c>
      <c r="C164" s="126" t="s">
        <v>487</v>
      </c>
      <c r="D164" s="127" t="s">
        <v>488</v>
      </c>
      <c r="E164" s="125">
        <v>3</v>
      </c>
      <c r="F164" s="125"/>
      <c r="G164" s="125"/>
      <c r="H164" s="125"/>
      <c r="I164" s="125"/>
      <c r="J164" s="125"/>
      <c r="K164" s="125"/>
      <c r="L164" s="125"/>
      <c r="M164" s="125"/>
    </row>
    <row r="165" spans="1:13" s="128" customFormat="1">
      <c r="A165" s="125" t="str">
        <f t="shared" si="6"/>
        <v>PSY</v>
      </c>
      <c r="B165" s="125" t="str">
        <f t="shared" si="7"/>
        <v>111</v>
      </c>
      <c r="C165" s="126" t="s">
        <v>489</v>
      </c>
      <c r="D165" s="127" t="s">
        <v>490</v>
      </c>
      <c r="E165" s="125">
        <v>2</v>
      </c>
      <c r="F165" s="125"/>
      <c r="G165" s="125"/>
      <c r="H165" s="125"/>
      <c r="I165" s="125"/>
      <c r="J165" s="125"/>
      <c r="K165" s="125"/>
      <c r="L165" s="125"/>
      <c r="M165" s="125"/>
    </row>
    <row r="166" spans="1:13" s="128" customFormat="1">
      <c r="A166" s="125" t="str">
        <f t="shared" si="6"/>
        <v>PHY</v>
      </c>
      <c r="B166" s="125" t="str">
        <f t="shared" si="7"/>
        <v>306</v>
      </c>
      <c r="C166" s="126" t="s">
        <v>491</v>
      </c>
      <c r="D166" s="127" t="s">
        <v>492</v>
      </c>
      <c r="E166" s="125">
        <v>2</v>
      </c>
      <c r="F166" s="125"/>
      <c r="G166" s="125"/>
      <c r="H166" s="125"/>
      <c r="I166" s="125"/>
      <c r="J166" s="125"/>
      <c r="K166" s="125"/>
      <c r="L166" s="125"/>
      <c r="M166" s="125"/>
    </row>
    <row r="167" spans="1:13" s="128" customFormat="1">
      <c r="A167" s="125" t="str">
        <f t="shared" si="6"/>
        <v>PHY</v>
      </c>
      <c r="B167" s="125" t="str">
        <f t="shared" si="7"/>
        <v>307</v>
      </c>
      <c r="C167" s="126" t="s">
        <v>493</v>
      </c>
      <c r="D167" s="127" t="s">
        <v>494</v>
      </c>
      <c r="E167" s="125">
        <v>2</v>
      </c>
      <c r="F167" s="125"/>
      <c r="G167" s="125"/>
      <c r="H167" s="125"/>
      <c r="I167" s="125"/>
      <c r="J167" s="125"/>
      <c r="K167" s="125"/>
      <c r="L167" s="125"/>
      <c r="M167" s="125"/>
    </row>
    <row r="168" spans="1:13" s="128" customFormat="1">
      <c r="A168" s="125" t="str">
        <f t="shared" si="6"/>
        <v>TOX</v>
      </c>
      <c r="B168" s="125" t="str">
        <f t="shared" si="7"/>
        <v>301</v>
      </c>
      <c r="C168" s="126" t="s">
        <v>495</v>
      </c>
      <c r="D168" s="127" t="s">
        <v>496</v>
      </c>
      <c r="E168" s="125">
        <v>2</v>
      </c>
      <c r="F168" s="125"/>
      <c r="G168" s="125"/>
      <c r="H168" s="125"/>
      <c r="I168" s="125"/>
      <c r="J168" s="125"/>
      <c r="K168" s="125"/>
      <c r="L168" s="125"/>
      <c r="M168" s="125"/>
    </row>
    <row r="169" spans="1:13" s="128" customFormat="1">
      <c r="A169" s="125" t="str">
        <f t="shared" si="6"/>
        <v>TOX</v>
      </c>
      <c r="B169" s="125" t="str">
        <f t="shared" si="7"/>
        <v>405</v>
      </c>
      <c r="C169" s="126" t="s">
        <v>497</v>
      </c>
      <c r="D169" s="127" t="s">
        <v>498</v>
      </c>
      <c r="E169" s="125">
        <v>2</v>
      </c>
      <c r="F169" s="125"/>
      <c r="G169" s="125"/>
      <c r="H169" s="125"/>
      <c r="I169" s="125"/>
      <c r="J169" s="125"/>
      <c r="K169" s="125"/>
      <c r="L169" s="125"/>
      <c r="M169" s="125"/>
    </row>
    <row r="170" spans="1:13" s="128" customFormat="1">
      <c r="A170" s="125" t="str">
        <f t="shared" ref="A170:A171" si="8">LEFT(C170,3)</f>
        <v>TOX</v>
      </c>
      <c r="B170" s="125" t="str">
        <f t="shared" ref="B170:B171" si="9">RIGHT(C170,3)</f>
        <v>423</v>
      </c>
      <c r="C170" s="126" t="s">
        <v>499</v>
      </c>
      <c r="D170" s="127" t="s">
        <v>500</v>
      </c>
      <c r="E170" s="125">
        <v>3</v>
      </c>
      <c r="F170" s="125"/>
      <c r="G170" s="125"/>
      <c r="H170" s="125"/>
      <c r="I170" s="125"/>
      <c r="J170" s="125"/>
      <c r="K170" s="125"/>
      <c r="L170" s="125"/>
      <c r="M170" s="125"/>
    </row>
    <row r="171" spans="1:13" s="128" customFormat="1">
      <c r="A171" s="125" t="str">
        <f t="shared" si="8"/>
        <v>THR</v>
      </c>
      <c r="B171" s="125" t="str">
        <f t="shared" si="9"/>
        <v>391</v>
      </c>
      <c r="C171" s="126" t="s">
        <v>501</v>
      </c>
      <c r="D171" s="127" t="s">
        <v>502</v>
      </c>
      <c r="E171" s="125">
        <v>2</v>
      </c>
      <c r="F171" s="125"/>
      <c r="G171" s="125"/>
      <c r="H171" s="125"/>
      <c r="I171" s="125"/>
      <c r="J171" s="125"/>
      <c r="K171" s="125"/>
      <c r="L171" s="125"/>
      <c r="M171" s="125"/>
    </row>
    <row r="172" spans="1:13" s="128" customFormat="1">
      <c r="A172" s="125" t="str">
        <f>LEFT(C172,3)</f>
        <v>BCH</v>
      </c>
      <c r="B172" s="125" t="str">
        <f>RIGHT(C172,3)</f>
        <v>201</v>
      </c>
      <c r="C172" s="126" t="s">
        <v>508</v>
      </c>
      <c r="D172" s="127" t="s">
        <v>509</v>
      </c>
      <c r="E172" s="125">
        <v>3</v>
      </c>
      <c r="F172" s="125"/>
      <c r="G172" s="125"/>
      <c r="H172" s="125"/>
      <c r="I172" s="125"/>
      <c r="J172" s="125"/>
      <c r="K172" s="125"/>
      <c r="L172" s="125"/>
      <c r="M172" s="125"/>
    </row>
    <row r="173" spans="1:13" s="128" customFormat="1">
      <c r="A173" s="125" t="str">
        <f t="shared" ref="A173:A179" si="10">LEFT(C173,3)</f>
        <v>BCH</v>
      </c>
      <c r="B173" s="125" t="str">
        <f t="shared" ref="B173:B179" si="11">RIGHT(C173,3)</f>
        <v>301</v>
      </c>
      <c r="C173" s="126" t="s">
        <v>510</v>
      </c>
      <c r="D173" s="127" t="s">
        <v>511</v>
      </c>
      <c r="E173" s="125">
        <v>3</v>
      </c>
      <c r="F173" s="125"/>
      <c r="G173" s="125"/>
      <c r="H173" s="125"/>
      <c r="I173" s="125"/>
      <c r="J173" s="125"/>
      <c r="K173" s="125"/>
      <c r="L173" s="125"/>
      <c r="M173" s="125"/>
    </row>
    <row r="174" spans="1:13" s="128" customFormat="1">
      <c r="A174" s="125" t="str">
        <f t="shared" si="10"/>
        <v>BIO</v>
      </c>
      <c r="B174" s="125" t="str">
        <f t="shared" si="11"/>
        <v>101</v>
      </c>
      <c r="C174" s="126" t="s">
        <v>512</v>
      </c>
      <c r="D174" s="127" t="s">
        <v>513</v>
      </c>
      <c r="E174" s="125">
        <v>3</v>
      </c>
      <c r="F174" s="125"/>
      <c r="G174" s="125"/>
      <c r="H174" s="125"/>
      <c r="I174" s="125"/>
      <c r="J174" s="125"/>
      <c r="K174" s="125"/>
      <c r="L174" s="125"/>
      <c r="M174" s="125"/>
    </row>
    <row r="175" spans="1:13" s="128" customFormat="1">
      <c r="A175" s="125" t="str">
        <f t="shared" si="10"/>
        <v>CHE</v>
      </c>
      <c r="B175" s="125" t="str">
        <f t="shared" si="11"/>
        <v>100</v>
      </c>
      <c r="C175" s="126" t="s">
        <v>514</v>
      </c>
      <c r="D175" s="127" t="s">
        <v>515</v>
      </c>
      <c r="E175" s="125">
        <v>1</v>
      </c>
      <c r="F175" s="125"/>
      <c r="G175" s="125"/>
      <c r="H175" s="125"/>
      <c r="I175" s="125"/>
      <c r="J175" s="125"/>
      <c r="K175" s="125"/>
      <c r="L175" s="125"/>
      <c r="M175" s="125"/>
    </row>
    <row r="176" spans="1:13" s="128" customFormat="1">
      <c r="A176" s="125" t="str">
        <f t="shared" si="10"/>
        <v>CHE</v>
      </c>
      <c r="B176" s="125" t="str">
        <f t="shared" si="11"/>
        <v>101</v>
      </c>
      <c r="C176" s="126" t="s">
        <v>516</v>
      </c>
      <c r="D176" s="127" t="s">
        <v>517</v>
      </c>
      <c r="E176" s="125">
        <v>3</v>
      </c>
      <c r="F176" s="125"/>
      <c r="G176" s="125"/>
      <c r="H176" s="125"/>
      <c r="I176" s="125"/>
      <c r="J176" s="125"/>
      <c r="K176" s="125"/>
      <c r="L176" s="125"/>
      <c r="M176" s="125"/>
    </row>
    <row r="177" spans="1:13" s="128" customFormat="1">
      <c r="A177" s="125" t="str">
        <f t="shared" si="10"/>
        <v>CHE</v>
      </c>
      <c r="B177" s="125" t="str">
        <f t="shared" si="11"/>
        <v>202</v>
      </c>
      <c r="C177" s="126" t="s">
        <v>518</v>
      </c>
      <c r="D177" s="127" t="s">
        <v>519</v>
      </c>
      <c r="E177" s="125">
        <v>2</v>
      </c>
      <c r="F177" s="125"/>
      <c r="G177" s="125"/>
      <c r="H177" s="125"/>
      <c r="I177" s="125"/>
      <c r="J177" s="125"/>
      <c r="K177" s="125"/>
      <c r="L177" s="125"/>
      <c r="M177" s="125"/>
    </row>
    <row r="178" spans="1:13" s="128" customFormat="1">
      <c r="A178" s="125" t="str">
        <f t="shared" si="10"/>
        <v>CHE</v>
      </c>
      <c r="B178" s="125" t="str">
        <f t="shared" si="11"/>
        <v>203</v>
      </c>
      <c r="C178" s="126" t="s">
        <v>520</v>
      </c>
      <c r="D178" s="127" t="s">
        <v>521</v>
      </c>
      <c r="E178" s="125">
        <v>3</v>
      </c>
      <c r="F178" s="125"/>
      <c r="G178" s="125"/>
      <c r="H178" s="125"/>
      <c r="I178" s="125"/>
      <c r="J178" s="125"/>
      <c r="K178" s="125"/>
      <c r="L178" s="125"/>
      <c r="M178" s="125"/>
    </row>
    <row r="179" spans="1:13" s="128" customFormat="1">
      <c r="A179" s="125" t="str">
        <f t="shared" si="10"/>
        <v>CHE</v>
      </c>
      <c r="B179" s="125" t="str">
        <f t="shared" si="11"/>
        <v>215</v>
      </c>
      <c r="C179" s="126" t="s">
        <v>522</v>
      </c>
      <c r="D179" s="127" t="s">
        <v>523</v>
      </c>
      <c r="E179" s="125">
        <v>3</v>
      </c>
      <c r="F179" s="125"/>
      <c r="G179" s="125"/>
      <c r="H179" s="125"/>
      <c r="I179" s="125"/>
      <c r="J179" s="125"/>
      <c r="K179" s="125"/>
      <c r="L179" s="125"/>
      <c r="M179" s="125"/>
    </row>
    <row r="180" spans="1:13" s="128" customFormat="1">
      <c r="A180" s="125" t="str">
        <f t="shared" ref="A180:A222" si="12">LEFT(C180,3)</f>
        <v>CHE</v>
      </c>
      <c r="B180" s="125" t="str">
        <f t="shared" ref="B180:B222" si="13">RIGHT(C180,3)</f>
        <v>230</v>
      </c>
      <c r="C180" s="126" t="s">
        <v>524</v>
      </c>
      <c r="D180" s="127" t="s">
        <v>525</v>
      </c>
      <c r="E180" s="125">
        <v>1</v>
      </c>
      <c r="F180" s="125"/>
      <c r="G180" s="125"/>
      <c r="H180" s="125"/>
      <c r="I180" s="125"/>
      <c r="J180" s="125"/>
      <c r="K180" s="125"/>
      <c r="L180" s="125"/>
      <c r="M180" s="125"/>
    </row>
    <row r="181" spans="1:13" s="128" customFormat="1">
      <c r="A181" s="125" t="str">
        <f t="shared" si="12"/>
        <v>CHE</v>
      </c>
      <c r="B181" s="125" t="str">
        <f t="shared" si="13"/>
        <v>254</v>
      </c>
      <c r="C181" s="126" t="s">
        <v>526</v>
      </c>
      <c r="D181" s="127" t="s">
        <v>527</v>
      </c>
      <c r="E181" s="125">
        <v>3</v>
      </c>
      <c r="F181" s="125"/>
      <c r="G181" s="125"/>
      <c r="H181" s="125"/>
      <c r="I181" s="125"/>
      <c r="J181" s="125"/>
      <c r="K181" s="125"/>
      <c r="L181" s="125"/>
      <c r="M181" s="125"/>
    </row>
    <row r="182" spans="1:13" s="128" customFormat="1">
      <c r="A182" s="125" t="str">
        <f t="shared" si="12"/>
        <v>CHE</v>
      </c>
      <c r="B182" s="125" t="str">
        <f t="shared" si="13"/>
        <v>260</v>
      </c>
      <c r="C182" s="126" t="s">
        <v>528</v>
      </c>
      <c r="D182" s="127" t="s">
        <v>529</v>
      </c>
      <c r="E182" s="125">
        <v>1</v>
      </c>
      <c r="F182" s="125"/>
      <c r="G182" s="125"/>
      <c r="H182" s="125"/>
      <c r="I182" s="125"/>
      <c r="J182" s="125"/>
      <c r="K182" s="125"/>
      <c r="L182" s="125"/>
      <c r="M182" s="125"/>
    </row>
    <row r="183" spans="1:13" s="128" customFormat="1">
      <c r="A183" s="125" t="str">
        <f t="shared" si="12"/>
        <v>CHE</v>
      </c>
      <c r="B183" s="125" t="str">
        <f t="shared" si="13"/>
        <v>263</v>
      </c>
      <c r="C183" s="126" t="s">
        <v>530</v>
      </c>
      <c r="D183" s="127" t="s">
        <v>531</v>
      </c>
      <c r="E183" s="125">
        <v>3</v>
      </c>
      <c r="F183" s="125"/>
      <c r="G183" s="125"/>
      <c r="H183" s="125"/>
      <c r="I183" s="125"/>
      <c r="J183" s="125"/>
      <c r="K183" s="125"/>
      <c r="L183" s="125"/>
      <c r="M183" s="125"/>
    </row>
    <row r="184" spans="1:13" s="128" customFormat="1">
      <c r="A184" s="125" t="str">
        <f t="shared" si="12"/>
        <v>CHE</v>
      </c>
      <c r="B184" s="125" t="str">
        <f t="shared" si="13"/>
        <v>265</v>
      </c>
      <c r="C184" s="126" t="s">
        <v>532</v>
      </c>
      <c r="D184" s="127" t="s">
        <v>533</v>
      </c>
      <c r="E184" s="125">
        <v>3</v>
      </c>
      <c r="F184" s="125"/>
      <c r="G184" s="125"/>
      <c r="H184" s="125"/>
      <c r="I184" s="125"/>
      <c r="J184" s="125"/>
      <c r="K184" s="125"/>
      <c r="L184" s="125"/>
      <c r="M184" s="125"/>
    </row>
    <row r="185" spans="1:13" s="128" customFormat="1">
      <c r="A185" s="125" t="str">
        <f t="shared" si="12"/>
        <v>CHE</v>
      </c>
      <c r="B185" s="125" t="str">
        <f t="shared" si="13"/>
        <v>273</v>
      </c>
      <c r="C185" s="126" t="s">
        <v>534</v>
      </c>
      <c r="D185" s="127" t="s">
        <v>535</v>
      </c>
      <c r="E185" s="125">
        <v>2</v>
      </c>
      <c r="F185" s="125"/>
      <c r="G185" s="125"/>
      <c r="H185" s="125"/>
      <c r="I185" s="125"/>
      <c r="J185" s="125"/>
      <c r="K185" s="125"/>
      <c r="L185" s="125"/>
      <c r="M185" s="125"/>
    </row>
    <row r="186" spans="1:13" s="128" customFormat="1">
      <c r="A186" s="125" t="str">
        <f t="shared" si="12"/>
        <v>CHE</v>
      </c>
      <c r="B186" s="125" t="str">
        <f t="shared" si="13"/>
        <v>274</v>
      </c>
      <c r="C186" s="126" t="s">
        <v>536</v>
      </c>
      <c r="D186" s="127" t="s">
        <v>537</v>
      </c>
      <c r="E186" s="125">
        <v>3</v>
      </c>
      <c r="F186" s="125"/>
      <c r="G186" s="125"/>
      <c r="H186" s="125"/>
      <c r="I186" s="125"/>
      <c r="J186" s="125"/>
      <c r="K186" s="125"/>
      <c r="L186" s="125"/>
      <c r="M186" s="125"/>
    </row>
    <row r="187" spans="1:13" s="128" customFormat="1">
      <c r="A187" s="125" t="str">
        <f t="shared" si="12"/>
        <v>CHE</v>
      </c>
      <c r="B187" s="125" t="str">
        <f t="shared" si="13"/>
        <v>309</v>
      </c>
      <c r="C187" s="126" t="s">
        <v>176</v>
      </c>
      <c r="D187" s="127" t="s">
        <v>164</v>
      </c>
      <c r="E187" s="125">
        <v>3</v>
      </c>
      <c r="F187" s="125"/>
      <c r="G187" s="125"/>
      <c r="H187" s="125"/>
      <c r="I187" s="125"/>
      <c r="J187" s="125"/>
      <c r="K187" s="125"/>
      <c r="L187" s="125"/>
      <c r="M187" s="125"/>
    </row>
    <row r="188" spans="1:13" s="128" customFormat="1">
      <c r="A188" s="125" t="str">
        <f t="shared" si="12"/>
        <v>CHE</v>
      </c>
      <c r="B188" s="125" t="str">
        <f t="shared" si="13"/>
        <v>371</v>
      </c>
      <c r="C188" s="126" t="s">
        <v>538</v>
      </c>
      <c r="D188" s="127" t="s">
        <v>539</v>
      </c>
      <c r="E188" s="125">
        <v>3</v>
      </c>
      <c r="F188" s="125"/>
      <c r="G188" s="125"/>
      <c r="H188" s="125"/>
      <c r="I188" s="125"/>
      <c r="J188" s="125"/>
      <c r="K188" s="125"/>
      <c r="L188" s="125"/>
      <c r="M188" s="125"/>
    </row>
    <row r="189" spans="1:13" s="128" customFormat="1">
      <c r="A189" s="125" t="str">
        <f t="shared" si="12"/>
        <v>CHE</v>
      </c>
      <c r="B189" s="125" t="str">
        <f t="shared" si="13"/>
        <v>373</v>
      </c>
      <c r="C189" s="126" t="s">
        <v>540</v>
      </c>
      <c r="D189" s="127" t="s">
        <v>541</v>
      </c>
      <c r="E189" s="125">
        <v>3</v>
      </c>
      <c r="F189" s="125"/>
      <c r="G189" s="125"/>
      <c r="H189" s="125"/>
      <c r="I189" s="125"/>
      <c r="J189" s="125"/>
      <c r="K189" s="125"/>
      <c r="L189" s="125"/>
      <c r="M189" s="125"/>
    </row>
    <row r="190" spans="1:13" s="128" customFormat="1">
      <c r="A190" s="125" t="str">
        <f t="shared" si="12"/>
        <v>CHE</v>
      </c>
      <c r="B190" s="125" t="str">
        <f t="shared" si="13"/>
        <v>473</v>
      </c>
      <c r="C190" s="126" t="s">
        <v>542</v>
      </c>
      <c r="D190" s="127" t="s">
        <v>543</v>
      </c>
      <c r="E190" s="125">
        <v>1</v>
      </c>
      <c r="F190" s="125"/>
      <c r="G190" s="125"/>
      <c r="H190" s="125"/>
      <c r="I190" s="125"/>
      <c r="J190" s="125"/>
      <c r="K190" s="125"/>
      <c r="L190" s="125"/>
      <c r="M190" s="125"/>
    </row>
    <row r="191" spans="1:13" s="128" customFormat="1">
      <c r="A191" s="125" t="str">
        <f t="shared" si="12"/>
        <v>LAW</v>
      </c>
      <c r="B191" s="125" t="str">
        <f t="shared" si="13"/>
        <v>403</v>
      </c>
      <c r="C191" s="126" t="s">
        <v>544</v>
      </c>
      <c r="D191" s="127" t="s">
        <v>545</v>
      </c>
      <c r="E191" s="125">
        <v>3</v>
      </c>
      <c r="F191" s="125"/>
      <c r="G191" s="125"/>
      <c r="H191" s="125"/>
      <c r="I191" s="125"/>
      <c r="J191" s="125"/>
      <c r="K191" s="125"/>
      <c r="L191" s="125"/>
      <c r="M191" s="125"/>
    </row>
    <row r="192" spans="1:13" s="128" customFormat="1">
      <c r="A192" s="125" t="str">
        <f t="shared" si="12"/>
        <v>MTH</v>
      </c>
      <c r="B192" s="125" t="str">
        <f t="shared" si="13"/>
        <v>100</v>
      </c>
      <c r="C192" s="126" t="s">
        <v>546</v>
      </c>
      <c r="D192" s="127" t="s">
        <v>547</v>
      </c>
      <c r="E192" s="125">
        <v>3</v>
      </c>
      <c r="F192" s="125"/>
      <c r="G192" s="125"/>
      <c r="H192" s="125"/>
      <c r="I192" s="125"/>
      <c r="J192" s="125"/>
      <c r="K192" s="125"/>
      <c r="L192" s="125"/>
      <c r="M192" s="125"/>
    </row>
    <row r="193" spans="1:13" s="128" customFormat="1">
      <c r="A193" s="125" t="str">
        <f t="shared" si="12"/>
        <v>MTH</v>
      </c>
      <c r="B193" s="125" t="str">
        <f t="shared" si="13"/>
        <v>101</v>
      </c>
      <c r="C193" s="126" t="s">
        <v>548</v>
      </c>
      <c r="D193" s="127" t="s">
        <v>549</v>
      </c>
      <c r="E193" s="125">
        <v>3</v>
      </c>
      <c r="F193" s="125"/>
      <c r="G193" s="125"/>
      <c r="H193" s="125"/>
      <c r="I193" s="125"/>
      <c r="J193" s="125"/>
      <c r="K193" s="125"/>
      <c r="L193" s="125"/>
      <c r="M193" s="125"/>
    </row>
    <row r="194" spans="1:13" s="128" customFormat="1">
      <c r="A194" s="125" t="str">
        <f t="shared" si="12"/>
        <v>MTH</v>
      </c>
      <c r="B194" s="125" t="str">
        <f t="shared" si="13"/>
        <v>102</v>
      </c>
      <c r="C194" s="126" t="s">
        <v>550</v>
      </c>
      <c r="D194" s="127" t="s">
        <v>551</v>
      </c>
      <c r="E194" s="125">
        <v>2</v>
      </c>
      <c r="F194" s="125"/>
      <c r="G194" s="125"/>
      <c r="H194" s="125"/>
      <c r="I194" s="125"/>
      <c r="J194" s="125"/>
      <c r="K194" s="125"/>
      <c r="L194" s="125"/>
      <c r="M194" s="125"/>
    </row>
    <row r="195" spans="1:13" s="128" customFormat="1">
      <c r="A195" s="125" t="str">
        <f t="shared" si="12"/>
        <v>MTH</v>
      </c>
      <c r="B195" s="125" t="str">
        <f t="shared" si="13"/>
        <v>103</v>
      </c>
      <c r="C195" s="126" t="s">
        <v>552</v>
      </c>
      <c r="D195" s="127" t="s">
        <v>553</v>
      </c>
      <c r="E195" s="125">
        <v>3</v>
      </c>
      <c r="F195" s="125"/>
      <c r="G195" s="125"/>
      <c r="H195" s="125"/>
      <c r="I195" s="125"/>
      <c r="J195" s="125"/>
      <c r="K195" s="125"/>
      <c r="L195" s="125"/>
      <c r="M195" s="125"/>
    </row>
    <row r="196" spans="1:13" s="128" customFormat="1">
      <c r="A196" s="125" t="str">
        <f t="shared" si="12"/>
        <v>MTH</v>
      </c>
      <c r="B196" s="125" t="str">
        <f t="shared" si="13"/>
        <v>104</v>
      </c>
      <c r="C196" s="126" t="s">
        <v>554</v>
      </c>
      <c r="D196" s="127" t="s">
        <v>555</v>
      </c>
      <c r="E196" s="125">
        <v>4</v>
      </c>
      <c r="F196" s="125"/>
      <c r="G196" s="125"/>
      <c r="H196" s="125"/>
      <c r="I196" s="125"/>
      <c r="J196" s="125"/>
      <c r="K196" s="125"/>
      <c r="L196" s="125"/>
      <c r="M196" s="125"/>
    </row>
    <row r="197" spans="1:13" s="128" customFormat="1">
      <c r="A197" s="125" t="str">
        <f t="shared" si="12"/>
        <v>MTH</v>
      </c>
      <c r="B197" s="125" t="str">
        <f t="shared" si="13"/>
        <v>203</v>
      </c>
      <c r="C197" s="126" t="s">
        <v>556</v>
      </c>
      <c r="D197" s="127" t="s">
        <v>557</v>
      </c>
      <c r="E197" s="125">
        <v>3</v>
      </c>
      <c r="F197" s="125"/>
      <c r="G197" s="125"/>
      <c r="H197" s="125"/>
      <c r="I197" s="125"/>
      <c r="J197" s="125"/>
      <c r="K197" s="125"/>
      <c r="L197" s="125"/>
      <c r="M197" s="125"/>
    </row>
    <row r="198" spans="1:13" s="128" customFormat="1">
      <c r="A198" s="125" t="str">
        <f t="shared" si="12"/>
        <v>MTH</v>
      </c>
      <c r="B198" s="125" t="str">
        <f t="shared" si="13"/>
        <v>233</v>
      </c>
      <c r="C198" s="126" t="s">
        <v>558</v>
      </c>
      <c r="D198" s="127" t="s">
        <v>559</v>
      </c>
      <c r="E198" s="125">
        <v>2</v>
      </c>
      <c r="F198" s="125"/>
      <c r="G198" s="125"/>
      <c r="H198" s="125"/>
      <c r="I198" s="125"/>
      <c r="J198" s="125"/>
      <c r="K198" s="125"/>
      <c r="L198" s="125"/>
      <c r="M198" s="125"/>
    </row>
    <row r="199" spans="1:13" s="128" customFormat="1">
      <c r="A199" s="125" t="str">
        <f t="shared" si="12"/>
        <v>MTH</v>
      </c>
      <c r="B199" s="125" t="str">
        <f t="shared" si="13"/>
        <v>283</v>
      </c>
      <c r="C199" s="126" t="s">
        <v>560</v>
      </c>
      <c r="D199" s="127" t="s">
        <v>561</v>
      </c>
      <c r="E199" s="125">
        <v>2</v>
      </c>
      <c r="F199" s="125"/>
      <c r="G199" s="125"/>
      <c r="H199" s="125"/>
      <c r="I199" s="125"/>
      <c r="J199" s="125"/>
      <c r="K199" s="125"/>
      <c r="L199" s="125"/>
      <c r="M199" s="125"/>
    </row>
    <row r="200" spans="1:13" s="128" customFormat="1">
      <c r="A200" s="125" t="str">
        <f t="shared" si="12"/>
        <v>MTH</v>
      </c>
      <c r="B200" s="125" t="str">
        <f t="shared" si="13"/>
        <v>293</v>
      </c>
      <c r="C200" s="126" t="s">
        <v>562</v>
      </c>
      <c r="D200" s="127" t="s">
        <v>563</v>
      </c>
      <c r="E200" s="125">
        <v>2</v>
      </c>
      <c r="F200" s="125"/>
      <c r="G200" s="125"/>
      <c r="H200" s="125"/>
      <c r="I200" s="125"/>
      <c r="J200" s="125"/>
      <c r="K200" s="125"/>
      <c r="L200" s="125"/>
      <c r="M200" s="125"/>
    </row>
    <row r="201" spans="1:13" s="128" customFormat="1">
      <c r="A201" s="125" t="str">
        <f t="shared" si="12"/>
        <v>MTH</v>
      </c>
      <c r="B201" s="125" t="str">
        <f t="shared" si="13"/>
        <v>554</v>
      </c>
      <c r="C201" s="126" t="s">
        <v>564</v>
      </c>
      <c r="D201" s="127" t="s">
        <v>565</v>
      </c>
      <c r="E201" s="125">
        <v>2</v>
      </c>
      <c r="F201" s="125"/>
      <c r="G201" s="125"/>
      <c r="H201" s="125"/>
      <c r="I201" s="125"/>
      <c r="J201" s="125"/>
      <c r="K201" s="125"/>
      <c r="L201" s="125"/>
      <c r="M201" s="125"/>
    </row>
    <row r="202" spans="1:13" s="128" customFormat="1">
      <c r="A202" s="125" t="str">
        <f t="shared" si="12"/>
        <v>PHY</v>
      </c>
      <c r="B202" s="125" t="str">
        <f t="shared" si="13"/>
        <v>101</v>
      </c>
      <c r="C202" s="126" t="s">
        <v>566</v>
      </c>
      <c r="D202" s="127" t="s">
        <v>567</v>
      </c>
      <c r="E202" s="125">
        <v>3</v>
      </c>
      <c r="F202" s="125"/>
      <c r="G202" s="125"/>
      <c r="H202" s="125"/>
      <c r="I202" s="125"/>
      <c r="J202" s="125"/>
      <c r="K202" s="125"/>
      <c r="L202" s="125"/>
      <c r="M202" s="125"/>
    </row>
    <row r="203" spans="1:13" s="128" customFormat="1">
      <c r="A203" s="125" t="str">
        <f t="shared" si="12"/>
        <v>PHY</v>
      </c>
      <c r="B203" s="125" t="str">
        <f t="shared" si="13"/>
        <v>102</v>
      </c>
      <c r="C203" s="126" t="s">
        <v>568</v>
      </c>
      <c r="D203" s="127" t="s">
        <v>569</v>
      </c>
      <c r="E203" s="125">
        <v>4</v>
      </c>
      <c r="F203" s="125"/>
      <c r="G203" s="125"/>
      <c r="H203" s="125"/>
      <c r="I203" s="125"/>
      <c r="J203" s="125"/>
      <c r="K203" s="125"/>
      <c r="L203" s="125"/>
      <c r="M203" s="125"/>
    </row>
    <row r="204" spans="1:13" s="128" customFormat="1">
      <c r="A204" s="125" t="str">
        <f t="shared" si="12"/>
        <v>PHY</v>
      </c>
      <c r="B204" s="125" t="str">
        <f t="shared" si="13"/>
        <v>142</v>
      </c>
      <c r="C204" s="126" t="s">
        <v>570</v>
      </c>
      <c r="D204" s="127" t="s">
        <v>571</v>
      </c>
      <c r="E204" s="125">
        <v>4</v>
      </c>
      <c r="F204" s="125"/>
      <c r="G204" s="125"/>
      <c r="H204" s="125"/>
      <c r="I204" s="125"/>
      <c r="J204" s="125"/>
      <c r="K204" s="125"/>
      <c r="L204" s="125"/>
      <c r="M204" s="125"/>
    </row>
    <row r="205" spans="1:13" s="128" customFormat="1">
      <c r="A205" s="125" t="str">
        <f t="shared" si="12"/>
        <v>PHY</v>
      </c>
      <c r="B205" s="125" t="str">
        <f t="shared" si="13"/>
        <v>443</v>
      </c>
      <c r="C205" s="126" t="s">
        <v>572</v>
      </c>
      <c r="D205" s="127" t="s">
        <v>573</v>
      </c>
      <c r="E205" s="125">
        <v>1</v>
      </c>
      <c r="F205" s="125"/>
      <c r="G205" s="125"/>
      <c r="H205" s="125"/>
      <c r="I205" s="125"/>
      <c r="J205" s="125"/>
      <c r="K205" s="125"/>
      <c r="L205" s="125"/>
      <c r="M205" s="125"/>
    </row>
    <row r="206" spans="1:13" s="128" customFormat="1">
      <c r="A206" s="125" t="str">
        <f t="shared" si="12"/>
        <v>STA</v>
      </c>
      <c r="B206" s="125" t="str">
        <f t="shared" si="13"/>
        <v>151</v>
      </c>
      <c r="C206" s="126" t="s">
        <v>574</v>
      </c>
      <c r="D206" s="127" t="s">
        <v>575</v>
      </c>
      <c r="E206" s="125">
        <v>3</v>
      </c>
      <c r="F206" s="125"/>
      <c r="G206" s="125"/>
      <c r="H206" s="125"/>
      <c r="I206" s="125"/>
      <c r="J206" s="125"/>
      <c r="K206" s="125"/>
      <c r="L206" s="125"/>
      <c r="M206" s="125"/>
    </row>
    <row r="207" spans="1:13" s="128" customFormat="1">
      <c r="A207" s="125" t="str">
        <f t="shared" si="12"/>
        <v>STA</v>
      </c>
      <c r="B207" s="125" t="str">
        <f t="shared" si="13"/>
        <v>277</v>
      </c>
      <c r="C207" s="126" t="s">
        <v>626</v>
      </c>
      <c r="D207" s="127" t="s">
        <v>627</v>
      </c>
      <c r="E207" s="125">
        <v>3</v>
      </c>
      <c r="F207" s="125"/>
      <c r="G207" s="125"/>
      <c r="H207" s="125"/>
      <c r="I207" s="125"/>
      <c r="J207" s="125"/>
      <c r="K207" s="125"/>
      <c r="L207" s="125"/>
      <c r="M207" s="125"/>
    </row>
    <row r="208" spans="1:13" s="128" customFormat="1">
      <c r="A208" s="125" t="str">
        <f t="shared" si="12"/>
        <v>STA</v>
      </c>
      <c r="B208" s="125" t="str">
        <f t="shared" si="13"/>
        <v>212</v>
      </c>
      <c r="C208" s="126" t="s">
        <v>576</v>
      </c>
      <c r="D208" s="127" t="s">
        <v>577</v>
      </c>
      <c r="E208" s="125">
        <v>3</v>
      </c>
      <c r="F208" s="125"/>
      <c r="G208" s="125"/>
      <c r="H208" s="125"/>
      <c r="I208" s="125"/>
      <c r="J208" s="125"/>
      <c r="K208" s="125"/>
      <c r="L208" s="125"/>
      <c r="M208" s="125"/>
    </row>
    <row r="209" spans="1:13" s="128" customFormat="1">
      <c r="A209" s="125" t="str">
        <f t="shared" si="12"/>
        <v>IS-</v>
      </c>
      <c r="B209" s="125" t="str">
        <f t="shared" si="13"/>
        <v>101</v>
      </c>
      <c r="C209" s="126" t="s">
        <v>641</v>
      </c>
      <c r="D209" s="127" t="s">
        <v>642</v>
      </c>
      <c r="E209" s="125">
        <v>4</v>
      </c>
      <c r="F209" s="125"/>
      <c r="G209" s="125"/>
      <c r="H209" s="125"/>
      <c r="I209" s="125"/>
      <c r="J209" s="125"/>
      <c r="K209" s="125"/>
      <c r="L209" s="125"/>
      <c r="M209" s="125"/>
    </row>
    <row r="210" spans="1:13" s="128" customFormat="1">
      <c r="A210" s="125" t="str">
        <f t="shared" si="12"/>
        <v xml:space="preserve">ID </v>
      </c>
      <c r="B210" s="125" t="str">
        <f t="shared" si="13"/>
        <v>302</v>
      </c>
      <c r="C210" s="126" t="s">
        <v>634</v>
      </c>
      <c r="D210" s="127" t="s">
        <v>635</v>
      </c>
      <c r="E210" s="125">
        <v>2</v>
      </c>
      <c r="F210" s="125"/>
      <c r="G210" s="125"/>
      <c r="H210" s="125"/>
      <c r="I210" s="125"/>
      <c r="J210" s="125"/>
      <c r="K210" s="125"/>
      <c r="L210" s="125"/>
      <c r="M210" s="125"/>
    </row>
    <row r="211" spans="1:13" s="128" customFormat="1">
      <c r="A211" s="125" t="str">
        <f t="shared" si="12"/>
        <v xml:space="preserve">ID </v>
      </c>
      <c r="B211" s="125" t="str">
        <f t="shared" si="13"/>
        <v>330</v>
      </c>
      <c r="C211" s="126" t="s">
        <v>657</v>
      </c>
      <c r="D211" s="127" t="s">
        <v>658</v>
      </c>
      <c r="E211" s="125">
        <v>2</v>
      </c>
      <c r="F211" s="125"/>
      <c r="G211" s="125"/>
      <c r="H211" s="125"/>
      <c r="I211" s="125"/>
      <c r="J211" s="125"/>
      <c r="K211" s="125"/>
      <c r="L211" s="125"/>
      <c r="M211" s="125"/>
    </row>
    <row r="212" spans="1:13" s="128" customFormat="1">
      <c r="A212" s="125" t="str">
        <f t="shared" si="12"/>
        <v>STA</v>
      </c>
      <c r="B212" s="125" t="str">
        <f t="shared" si="13"/>
        <v>571</v>
      </c>
      <c r="C212" s="126" t="s">
        <v>578</v>
      </c>
      <c r="D212" s="127" t="s">
        <v>579</v>
      </c>
      <c r="E212" s="125">
        <v>2</v>
      </c>
      <c r="F212" s="125"/>
      <c r="G212" s="125"/>
      <c r="H212" s="125"/>
      <c r="I212" s="125"/>
      <c r="J212" s="125"/>
      <c r="K212" s="125"/>
      <c r="L212" s="125"/>
      <c r="M212" s="125"/>
    </row>
    <row r="213" spans="1:13" s="128" customFormat="1">
      <c r="A213" s="125" t="str">
        <f t="shared" si="12"/>
        <v>FSE</v>
      </c>
      <c r="B213" s="125" t="str">
        <f t="shared" si="13"/>
        <v>101</v>
      </c>
      <c r="C213" s="126" t="s">
        <v>636</v>
      </c>
      <c r="D213" s="128" t="s">
        <v>637</v>
      </c>
      <c r="E213" s="125">
        <v>3</v>
      </c>
      <c r="F213" s="125"/>
      <c r="G213" s="125"/>
      <c r="H213" s="125"/>
      <c r="I213" s="125"/>
      <c r="J213" s="125"/>
      <c r="K213" s="125"/>
      <c r="L213" s="125"/>
      <c r="M213" s="125"/>
    </row>
    <row r="214" spans="1:13" s="128" customFormat="1">
      <c r="A214" s="125" t="str">
        <f t="shared" si="12"/>
        <v>FSE</v>
      </c>
      <c r="B214" s="125" t="str">
        <f t="shared" si="13"/>
        <v>296</v>
      </c>
      <c r="C214" s="126" t="s">
        <v>643</v>
      </c>
      <c r="D214" s="128" t="s">
        <v>332</v>
      </c>
      <c r="E214" s="125">
        <v>1</v>
      </c>
      <c r="F214" s="125"/>
      <c r="G214" s="125"/>
      <c r="H214" s="125"/>
      <c r="I214" s="125"/>
      <c r="J214" s="125"/>
      <c r="K214" s="125"/>
      <c r="L214" s="125"/>
      <c r="M214" s="125"/>
    </row>
    <row r="215" spans="1:13" s="128" customFormat="1">
      <c r="A215" s="125" t="str">
        <f t="shared" si="12"/>
        <v>DTE</v>
      </c>
      <c r="B215" s="125" t="str">
        <f t="shared" si="13"/>
        <v>152</v>
      </c>
      <c r="C215" s="126" t="s">
        <v>646</v>
      </c>
      <c r="D215" s="128" t="s">
        <v>359</v>
      </c>
      <c r="E215" s="125">
        <v>1</v>
      </c>
      <c r="F215" s="125"/>
      <c r="G215" s="125"/>
      <c r="H215" s="125"/>
      <c r="I215" s="125"/>
      <c r="J215" s="125"/>
      <c r="K215" s="125"/>
      <c r="L215" s="125"/>
      <c r="M215" s="125"/>
    </row>
    <row r="216" spans="1:13" s="128" customFormat="1">
      <c r="A216" s="125" t="str">
        <f t="shared" si="12"/>
        <v>CHE</v>
      </c>
      <c r="B216" s="125" t="str">
        <f t="shared" si="13"/>
        <v>359</v>
      </c>
      <c r="C216" s="126" t="s">
        <v>647</v>
      </c>
      <c r="D216" s="128" t="s">
        <v>648</v>
      </c>
      <c r="E216" s="125">
        <v>3</v>
      </c>
      <c r="F216" s="125"/>
      <c r="G216" s="125"/>
      <c r="H216" s="125"/>
      <c r="I216" s="125"/>
      <c r="J216" s="125"/>
      <c r="K216" s="125"/>
      <c r="L216" s="125"/>
      <c r="M216" s="125"/>
    </row>
    <row r="217" spans="1:13" s="128" customFormat="1">
      <c r="A217" s="125" t="str">
        <f t="shared" si="12"/>
        <v>ENG</v>
      </c>
      <c r="B217" s="125" t="str">
        <f t="shared" si="13"/>
        <v>381</v>
      </c>
      <c r="C217" s="126" t="s">
        <v>644</v>
      </c>
      <c r="D217" s="128" t="s">
        <v>645</v>
      </c>
      <c r="E217" s="125">
        <v>2</v>
      </c>
      <c r="F217" s="125"/>
      <c r="G217" s="125"/>
      <c r="H217" s="125"/>
      <c r="I217" s="125"/>
      <c r="J217" s="125"/>
      <c r="K217" s="125"/>
      <c r="L217" s="125"/>
      <c r="M217" s="125"/>
    </row>
    <row r="218" spans="1:13" s="128" customFormat="1">
      <c r="A218" s="125" t="str">
        <f t="shared" si="12"/>
        <v>ENG</v>
      </c>
      <c r="B218" s="125" t="str">
        <f t="shared" si="13"/>
        <v>331</v>
      </c>
      <c r="C218" s="126" t="s">
        <v>651</v>
      </c>
      <c r="D218" s="128" t="s">
        <v>652</v>
      </c>
      <c r="E218" s="125">
        <v>2</v>
      </c>
      <c r="F218" s="125"/>
      <c r="G218" s="125"/>
      <c r="H218" s="125"/>
      <c r="I218" s="125"/>
      <c r="J218" s="125"/>
      <c r="K218" s="125"/>
      <c r="L218" s="125"/>
      <c r="M218" s="125"/>
    </row>
    <row r="219" spans="1:13" s="128" customFormat="1">
      <c r="A219" s="125" t="str">
        <f t="shared" si="12"/>
        <v>EVR</v>
      </c>
      <c r="B219" s="125" t="str">
        <f t="shared" si="13"/>
        <v>100</v>
      </c>
      <c r="C219" s="126" t="s">
        <v>649</v>
      </c>
      <c r="D219" s="128" t="s">
        <v>650</v>
      </c>
      <c r="E219" s="125">
        <v>3</v>
      </c>
      <c r="F219" s="125"/>
      <c r="G219" s="125"/>
      <c r="H219" s="125"/>
      <c r="I219" s="125"/>
      <c r="J219" s="125"/>
      <c r="K219" s="125"/>
      <c r="L219" s="125"/>
      <c r="M219" s="125"/>
    </row>
    <row r="220" spans="1:13" s="128" customFormat="1">
      <c r="A220" s="125" t="str">
        <f t="shared" si="12"/>
        <v>EVR</v>
      </c>
      <c r="B220" s="125" t="str">
        <f t="shared" si="13"/>
        <v>413</v>
      </c>
      <c r="C220" s="126" t="s">
        <v>653</v>
      </c>
      <c r="D220" s="128" t="s">
        <v>654</v>
      </c>
      <c r="E220" s="125">
        <v>2</v>
      </c>
      <c r="F220" s="125"/>
      <c r="G220" s="125"/>
      <c r="H220" s="125"/>
      <c r="I220" s="125"/>
      <c r="J220" s="125"/>
      <c r="K220" s="125"/>
      <c r="L220" s="125"/>
      <c r="M220" s="125"/>
    </row>
    <row r="221" spans="1:13" s="128" customFormat="1">
      <c r="A221" s="125" t="str">
        <f t="shared" si="12"/>
        <v>THR</v>
      </c>
      <c r="B221" s="125" t="str">
        <f t="shared" si="13"/>
        <v>201</v>
      </c>
      <c r="C221" s="126" t="s">
        <v>655</v>
      </c>
      <c r="D221" s="128" t="s">
        <v>656</v>
      </c>
      <c r="E221" s="125">
        <v>3</v>
      </c>
      <c r="F221" s="125"/>
      <c r="G221" s="125"/>
      <c r="H221" s="125"/>
      <c r="I221" s="125"/>
      <c r="J221" s="125"/>
      <c r="K221" s="125"/>
      <c r="L221" s="125"/>
      <c r="M221" s="125"/>
    </row>
    <row r="222" spans="1:13" s="128" customFormat="1">
      <c r="A222" s="280" t="str">
        <f t="shared" si="12"/>
        <v>EVR</v>
      </c>
      <c r="B222" s="280" t="str">
        <f t="shared" si="13"/>
        <v>404</v>
      </c>
      <c r="C222" s="281" t="s">
        <v>638</v>
      </c>
      <c r="D222" s="282" t="s">
        <v>639</v>
      </c>
      <c r="E222" s="280">
        <v>2</v>
      </c>
      <c r="F222" s="125"/>
      <c r="G222" s="125"/>
      <c r="H222" s="125"/>
      <c r="I222" s="125"/>
      <c r="J222" s="125"/>
      <c r="K222" s="125"/>
      <c r="L222" s="125"/>
      <c r="M222" s="125"/>
    </row>
    <row r="223" spans="1:13" s="128" customFormat="1">
      <c r="A223" s="125" t="str">
        <f t="shared" ref="A223:A224" si="14">LEFT(C223,3)</f>
        <v>EVR</v>
      </c>
      <c r="B223" s="125" t="str">
        <f t="shared" ref="B223:B224" si="15">RIGHT(C223,3)</f>
        <v>404</v>
      </c>
      <c r="C223" s="126" t="s">
        <v>638</v>
      </c>
      <c r="D223" s="128" t="s">
        <v>639</v>
      </c>
      <c r="E223" s="125">
        <v>2</v>
      </c>
      <c r="F223" s="125"/>
      <c r="G223" s="125"/>
      <c r="H223" s="125"/>
      <c r="I223" s="125"/>
      <c r="J223" s="125"/>
      <c r="K223" s="125"/>
      <c r="L223" s="125"/>
      <c r="M223" s="125"/>
    </row>
    <row r="224" spans="1:13" customFormat="1" ht="15">
      <c r="A224" s="125" t="str">
        <f t="shared" si="14"/>
        <v>ANA</v>
      </c>
      <c r="B224" s="125" t="str">
        <f t="shared" si="15"/>
        <v>201</v>
      </c>
      <c r="C224" s="268" t="s">
        <v>660</v>
      </c>
      <c r="D224" s="269" t="s">
        <v>661</v>
      </c>
      <c r="E224" s="267">
        <v>2</v>
      </c>
    </row>
    <row r="225" spans="1:5" customFormat="1" ht="15">
      <c r="A225" s="125" t="str">
        <f t="shared" ref="A225:A288" si="16">LEFT(C225,3)</f>
        <v>ANA</v>
      </c>
      <c r="B225" s="125" t="str">
        <f t="shared" ref="B225:B288" si="17">RIGHT(C225,3)</f>
        <v>202</v>
      </c>
      <c r="C225" s="268" t="s">
        <v>662</v>
      </c>
      <c r="D225" s="269" t="s">
        <v>663</v>
      </c>
      <c r="E225" s="267">
        <v>2</v>
      </c>
    </row>
    <row r="226" spans="1:5" customFormat="1" ht="15">
      <c r="A226" s="125" t="str">
        <f t="shared" si="16"/>
        <v>ANA</v>
      </c>
      <c r="B226" s="125" t="str">
        <f t="shared" si="17"/>
        <v>203</v>
      </c>
      <c r="C226" s="268" t="s">
        <v>664</v>
      </c>
      <c r="D226" s="269" t="s">
        <v>665</v>
      </c>
      <c r="E226" s="267">
        <v>2</v>
      </c>
    </row>
    <row r="227" spans="1:5" customFormat="1" ht="15">
      <c r="A227" s="125" t="str">
        <f t="shared" si="16"/>
        <v>BIO</v>
      </c>
      <c r="B227" s="125" t="str">
        <f t="shared" si="17"/>
        <v>213</v>
      </c>
      <c r="C227" s="268" t="s">
        <v>666</v>
      </c>
      <c r="D227" s="269" t="s">
        <v>667</v>
      </c>
      <c r="E227" s="267">
        <v>3</v>
      </c>
    </row>
    <row r="228" spans="1:5" customFormat="1" ht="15">
      <c r="A228" s="125" t="str">
        <f t="shared" si="16"/>
        <v>BIO</v>
      </c>
      <c r="B228" s="125" t="str">
        <f t="shared" si="17"/>
        <v>220</v>
      </c>
      <c r="C228" s="268" t="s">
        <v>668</v>
      </c>
      <c r="D228" s="269" t="s">
        <v>669</v>
      </c>
      <c r="E228" s="267">
        <v>1</v>
      </c>
    </row>
    <row r="229" spans="1:5" customFormat="1" ht="15">
      <c r="A229" s="125" t="str">
        <f t="shared" si="16"/>
        <v>BIO</v>
      </c>
      <c r="B229" s="125" t="str">
        <f t="shared" si="17"/>
        <v>221</v>
      </c>
      <c r="C229" s="268" t="s">
        <v>670</v>
      </c>
      <c r="D229" s="269" t="s">
        <v>671</v>
      </c>
      <c r="E229" s="267">
        <v>2</v>
      </c>
    </row>
    <row r="230" spans="1:5" customFormat="1" ht="15">
      <c r="A230" s="125" t="str">
        <f t="shared" si="16"/>
        <v>BPH</v>
      </c>
      <c r="B230" s="125" t="str">
        <f t="shared" si="17"/>
        <v>250</v>
      </c>
      <c r="C230" s="268" t="s">
        <v>672</v>
      </c>
      <c r="D230" s="269" t="s">
        <v>673</v>
      </c>
      <c r="E230" s="267">
        <v>4</v>
      </c>
    </row>
    <row r="231" spans="1:5" customFormat="1" ht="15">
      <c r="A231" s="125" t="str">
        <f t="shared" si="16"/>
        <v xml:space="preserve">CR </v>
      </c>
      <c r="B231" s="125" t="str">
        <f t="shared" si="17"/>
        <v>250</v>
      </c>
      <c r="C231" s="268" t="s">
        <v>674</v>
      </c>
      <c r="D231" s="269" t="s">
        <v>675</v>
      </c>
      <c r="E231" s="267">
        <v>3</v>
      </c>
    </row>
    <row r="232" spans="1:5" customFormat="1" ht="15">
      <c r="A232" s="125" t="str">
        <f t="shared" si="16"/>
        <v xml:space="preserve">CR </v>
      </c>
      <c r="B232" s="125" t="str">
        <f t="shared" si="17"/>
        <v>424</v>
      </c>
      <c r="C232" s="268" t="s">
        <v>676</v>
      </c>
      <c r="D232" s="269" t="s">
        <v>677</v>
      </c>
      <c r="E232" s="267">
        <v>3</v>
      </c>
    </row>
    <row r="233" spans="1:5" customFormat="1" ht="15">
      <c r="A233" s="125" t="str">
        <f t="shared" si="16"/>
        <v xml:space="preserve">CS </v>
      </c>
      <c r="B233" s="125" t="str">
        <f t="shared" si="17"/>
        <v>100</v>
      </c>
      <c r="C233" s="268" t="s">
        <v>678</v>
      </c>
      <c r="D233" s="269" t="s">
        <v>679</v>
      </c>
      <c r="E233" s="267">
        <v>1</v>
      </c>
    </row>
    <row r="234" spans="1:5" customFormat="1" ht="15">
      <c r="A234" s="125" t="str">
        <f t="shared" si="16"/>
        <v xml:space="preserve">CS </v>
      </c>
      <c r="B234" s="125" t="str">
        <f t="shared" si="17"/>
        <v>101</v>
      </c>
      <c r="C234" s="268" t="s">
        <v>680</v>
      </c>
      <c r="D234" s="269" t="s">
        <v>681</v>
      </c>
      <c r="E234" s="267">
        <v>3</v>
      </c>
    </row>
    <row r="235" spans="1:5" customFormat="1" ht="15">
      <c r="A235" s="125" t="str">
        <f t="shared" si="16"/>
        <v xml:space="preserve">CS </v>
      </c>
      <c r="B235" s="125" t="str">
        <f t="shared" si="17"/>
        <v>201</v>
      </c>
      <c r="C235" s="268" t="s">
        <v>682</v>
      </c>
      <c r="D235" s="269" t="s">
        <v>683</v>
      </c>
      <c r="E235" s="267">
        <v>3</v>
      </c>
    </row>
    <row r="236" spans="1:5" customFormat="1" ht="15">
      <c r="A236" s="125" t="str">
        <f t="shared" si="16"/>
        <v xml:space="preserve">CS </v>
      </c>
      <c r="B236" s="125" t="str">
        <f t="shared" si="17"/>
        <v>211</v>
      </c>
      <c r="C236" s="268" t="s">
        <v>684</v>
      </c>
      <c r="D236" s="269" t="s">
        <v>685</v>
      </c>
      <c r="E236" s="267">
        <v>4</v>
      </c>
    </row>
    <row r="237" spans="1:5" customFormat="1" ht="15">
      <c r="A237" s="125" t="str">
        <f t="shared" si="16"/>
        <v xml:space="preserve">CS </v>
      </c>
      <c r="B237" s="125" t="str">
        <f t="shared" si="17"/>
        <v>223</v>
      </c>
      <c r="C237" s="268" t="s">
        <v>686</v>
      </c>
      <c r="D237" s="269" t="s">
        <v>687</v>
      </c>
      <c r="E237" s="267">
        <v>2</v>
      </c>
    </row>
    <row r="238" spans="1:5" customFormat="1" ht="15">
      <c r="A238" s="125" t="str">
        <f t="shared" si="16"/>
        <v xml:space="preserve">CS </v>
      </c>
      <c r="B238" s="125" t="str">
        <f t="shared" si="17"/>
        <v>226</v>
      </c>
      <c r="C238" s="268" t="s">
        <v>688</v>
      </c>
      <c r="D238" s="269" t="s">
        <v>689</v>
      </c>
      <c r="E238" s="267">
        <v>2</v>
      </c>
    </row>
    <row r="239" spans="1:5" customFormat="1" ht="15">
      <c r="A239" s="125" t="str">
        <f t="shared" si="16"/>
        <v xml:space="preserve">CS </v>
      </c>
      <c r="B239" s="125" t="str">
        <f t="shared" si="17"/>
        <v>246</v>
      </c>
      <c r="C239" s="268" t="s">
        <v>690</v>
      </c>
      <c r="D239" s="269" t="s">
        <v>691</v>
      </c>
      <c r="E239" s="267">
        <v>1</v>
      </c>
    </row>
    <row r="240" spans="1:5" customFormat="1" ht="15">
      <c r="A240" s="125" t="str">
        <f t="shared" si="16"/>
        <v xml:space="preserve">CS </v>
      </c>
      <c r="B240" s="125" t="str">
        <f t="shared" si="17"/>
        <v>252</v>
      </c>
      <c r="C240" s="268" t="s">
        <v>692</v>
      </c>
      <c r="D240" s="269" t="s">
        <v>693</v>
      </c>
      <c r="E240" s="267">
        <v>3</v>
      </c>
    </row>
    <row r="241" spans="1:5" customFormat="1" ht="15">
      <c r="A241" s="125" t="str">
        <f t="shared" si="16"/>
        <v xml:space="preserve">CS </v>
      </c>
      <c r="B241" s="125" t="str">
        <f t="shared" si="17"/>
        <v>297</v>
      </c>
      <c r="C241" s="268" t="s">
        <v>694</v>
      </c>
      <c r="D241" s="269" t="s">
        <v>695</v>
      </c>
      <c r="E241" s="267">
        <v>1</v>
      </c>
    </row>
    <row r="242" spans="1:5" customFormat="1" ht="15">
      <c r="A242" s="125" t="str">
        <f t="shared" si="16"/>
        <v xml:space="preserve">CS </v>
      </c>
      <c r="B242" s="125" t="str">
        <f t="shared" si="17"/>
        <v>303</v>
      </c>
      <c r="C242" s="268" t="s">
        <v>696</v>
      </c>
      <c r="D242" s="269" t="s">
        <v>697</v>
      </c>
      <c r="E242" s="267">
        <v>3</v>
      </c>
    </row>
    <row r="243" spans="1:5" customFormat="1" ht="15">
      <c r="A243" s="125" t="str">
        <f t="shared" si="16"/>
        <v xml:space="preserve">CS </v>
      </c>
      <c r="B243" s="125" t="str">
        <f t="shared" si="17"/>
        <v>311</v>
      </c>
      <c r="C243" s="268" t="s">
        <v>698</v>
      </c>
      <c r="D243" s="269" t="s">
        <v>699</v>
      </c>
      <c r="E243" s="267">
        <v>4</v>
      </c>
    </row>
    <row r="244" spans="1:5" customFormat="1" ht="15">
      <c r="A244" s="125" t="str">
        <f t="shared" si="16"/>
        <v xml:space="preserve">CS </v>
      </c>
      <c r="B244" s="125" t="str">
        <f t="shared" si="17"/>
        <v>313</v>
      </c>
      <c r="C244" s="268" t="s">
        <v>700</v>
      </c>
      <c r="D244" s="269" t="s">
        <v>701</v>
      </c>
      <c r="E244" s="267">
        <v>3</v>
      </c>
    </row>
    <row r="245" spans="1:5" customFormat="1" ht="15">
      <c r="A245" s="125" t="str">
        <f t="shared" si="16"/>
        <v xml:space="preserve">CS </v>
      </c>
      <c r="B245" s="125" t="str">
        <f t="shared" si="17"/>
        <v>314</v>
      </c>
      <c r="C245" s="268" t="s">
        <v>702</v>
      </c>
      <c r="D245" s="269" t="s">
        <v>703</v>
      </c>
      <c r="E245" s="267">
        <v>3</v>
      </c>
    </row>
    <row r="246" spans="1:5" customFormat="1" ht="15">
      <c r="A246" s="125" t="str">
        <f t="shared" si="16"/>
        <v xml:space="preserve">CS </v>
      </c>
      <c r="B246" s="125" t="str">
        <f t="shared" si="17"/>
        <v>316</v>
      </c>
      <c r="C246" s="268" t="s">
        <v>704</v>
      </c>
      <c r="D246" s="269" t="s">
        <v>705</v>
      </c>
      <c r="E246" s="267">
        <v>3</v>
      </c>
    </row>
    <row r="247" spans="1:5" customFormat="1" ht="15">
      <c r="A247" s="125" t="str">
        <f t="shared" si="16"/>
        <v xml:space="preserve">CS </v>
      </c>
      <c r="B247" s="125" t="str">
        <f t="shared" si="17"/>
        <v>343</v>
      </c>
      <c r="C247" s="268" t="s">
        <v>706</v>
      </c>
      <c r="D247" s="269" t="s">
        <v>707</v>
      </c>
      <c r="E247" s="267">
        <v>2</v>
      </c>
    </row>
    <row r="248" spans="1:5" customFormat="1" ht="15">
      <c r="A248" s="125" t="str">
        <f t="shared" si="16"/>
        <v xml:space="preserve">CS </v>
      </c>
      <c r="B248" s="125" t="str">
        <f t="shared" si="17"/>
        <v>345</v>
      </c>
      <c r="C248" s="268" t="s">
        <v>708</v>
      </c>
      <c r="D248" s="269" t="s">
        <v>709</v>
      </c>
      <c r="E248" s="267">
        <v>1</v>
      </c>
    </row>
    <row r="249" spans="1:5" customFormat="1" ht="15">
      <c r="A249" s="125" t="str">
        <f t="shared" si="16"/>
        <v xml:space="preserve">CS </v>
      </c>
      <c r="B249" s="125" t="str">
        <f t="shared" si="17"/>
        <v>346</v>
      </c>
      <c r="C249" s="268" t="s">
        <v>710</v>
      </c>
      <c r="D249" s="269" t="s">
        <v>711</v>
      </c>
      <c r="E249" s="267">
        <v>1</v>
      </c>
    </row>
    <row r="250" spans="1:5" customFormat="1" ht="15">
      <c r="A250" s="125" t="str">
        <f t="shared" si="16"/>
        <v xml:space="preserve">CS </v>
      </c>
      <c r="B250" s="125" t="str">
        <f t="shared" si="17"/>
        <v>347</v>
      </c>
      <c r="C250" s="268" t="s">
        <v>712</v>
      </c>
      <c r="D250" s="269" t="s">
        <v>695</v>
      </c>
      <c r="E250" s="267">
        <v>1</v>
      </c>
    </row>
    <row r="251" spans="1:5" customFormat="1" ht="15">
      <c r="A251" s="125" t="str">
        <f t="shared" si="16"/>
        <v xml:space="preserve">CS </v>
      </c>
      <c r="B251" s="125" t="str">
        <f t="shared" si="17"/>
        <v>348</v>
      </c>
      <c r="C251" s="268" t="s">
        <v>713</v>
      </c>
      <c r="D251" s="269" t="s">
        <v>714</v>
      </c>
      <c r="E251" s="267">
        <v>3</v>
      </c>
    </row>
    <row r="252" spans="1:5" customFormat="1" ht="15">
      <c r="A252" s="125" t="str">
        <f t="shared" si="16"/>
        <v xml:space="preserve">CS </v>
      </c>
      <c r="B252" s="125" t="str">
        <f t="shared" si="17"/>
        <v>349</v>
      </c>
      <c r="C252" s="268" t="s">
        <v>715</v>
      </c>
      <c r="D252" s="269" t="s">
        <v>716</v>
      </c>
      <c r="E252" s="267">
        <v>1</v>
      </c>
    </row>
    <row r="253" spans="1:5" customFormat="1" ht="15">
      <c r="A253" s="125" t="str">
        <f t="shared" si="16"/>
        <v xml:space="preserve">CS </v>
      </c>
      <c r="B253" s="125" t="str">
        <f t="shared" si="17"/>
        <v>353</v>
      </c>
      <c r="C253" s="268" t="s">
        <v>717</v>
      </c>
      <c r="D253" s="269" t="s">
        <v>718</v>
      </c>
      <c r="E253" s="267">
        <v>2</v>
      </c>
    </row>
    <row r="254" spans="1:5" customFormat="1" ht="15">
      <c r="A254" s="125" t="str">
        <f t="shared" si="16"/>
        <v xml:space="preserve">CS </v>
      </c>
      <c r="B254" s="125" t="str">
        <f t="shared" si="17"/>
        <v>366</v>
      </c>
      <c r="C254" s="268" t="s">
        <v>719</v>
      </c>
      <c r="D254" s="269" t="s">
        <v>720</v>
      </c>
      <c r="E254" s="267">
        <v>2</v>
      </c>
    </row>
    <row r="255" spans="1:5" customFormat="1" ht="15">
      <c r="A255" s="125" t="str">
        <f t="shared" si="16"/>
        <v xml:space="preserve">CS </v>
      </c>
      <c r="B255" s="125" t="str">
        <f t="shared" si="17"/>
        <v>372</v>
      </c>
      <c r="C255" s="268" t="s">
        <v>721</v>
      </c>
      <c r="D255" s="269" t="s">
        <v>722</v>
      </c>
      <c r="E255" s="267">
        <v>3</v>
      </c>
    </row>
    <row r="256" spans="1:5" customFormat="1" ht="15">
      <c r="A256" s="125" t="str">
        <f t="shared" si="16"/>
        <v xml:space="preserve">CS </v>
      </c>
      <c r="B256" s="125" t="str">
        <f t="shared" si="17"/>
        <v>376</v>
      </c>
      <c r="C256" s="268" t="s">
        <v>723</v>
      </c>
      <c r="D256" s="269" t="s">
        <v>724</v>
      </c>
      <c r="E256" s="267">
        <v>3</v>
      </c>
    </row>
    <row r="257" spans="1:5" customFormat="1" ht="15">
      <c r="A257" s="125" t="str">
        <f t="shared" si="16"/>
        <v xml:space="preserve">CS </v>
      </c>
      <c r="B257" s="125" t="str">
        <f t="shared" si="17"/>
        <v>397</v>
      </c>
      <c r="C257" s="268" t="s">
        <v>725</v>
      </c>
      <c r="D257" s="269" t="s">
        <v>695</v>
      </c>
      <c r="E257" s="267">
        <v>1</v>
      </c>
    </row>
    <row r="258" spans="1:5" customFormat="1" ht="15">
      <c r="A258" s="125" t="str">
        <f t="shared" si="16"/>
        <v xml:space="preserve">CS </v>
      </c>
      <c r="B258" s="125" t="str">
        <f t="shared" si="17"/>
        <v>403</v>
      </c>
      <c r="C258" s="268" t="s">
        <v>726</v>
      </c>
      <c r="D258" s="269" t="s">
        <v>727</v>
      </c>
      <c r="E258" s="267">
        <v>3</v>
      </c>
    </row>
    <row r="259" spans="1:5" customFormat="1" ht="15">
      <c r="A259" s="125" t="str">
        <f t="shared" si="16"/>
        <v xml:space="preserve">CS </v>
      </c>
      <c r="B259" s="125" t="str">
        <f t="shared" si="17"/>
        <v>414</v>
      </c>
      <c r="C259" s="268" t="s">
        <v>728</v>
      </c>
      <c r="D259" s="269" t="s">
        <v>729</v>
      </c>
      <c r="E259" s="267">
        <v>3</v>
      </c>
    </row>
    <row r="260" spans="1:5" customFormat="1" ht="15">
      <c r="A260" s="125" t="str">
        <f t="shared" si="16"/>
        <v xml:space="preserve">CS </v>
      </c>
      <c r="B260" s="125" t="str">
        <f t="shared" si="17"/>
        <v>415</v>
      </c>
      <c r="C260" s="268" t="s">
        <v>730</v>
      </c>
      <c r="D260" s="269" t="s">
        <v>731</v>
      </c>
      <c r="E260" s="267">
        <v>3</v>
      </c>
    </row>
    <row r="261" spans="1:5" customFormat="1" ht="15">
      <c r="A261" s="125" t="str">
        <f t="shared" si="16"/>
        <v xml:space="preserve">CS </v>
      </c>
      <c r="B261" s="125" t="str">
        <f t="shared" si="17"/>
        <v>416</v>
      </c>
      <c r="C261" s="268" t="s">
        <v>732</v>
      </c>
      <c r="D261" s="269" t="s">
        <v>733</v>
      </c>
      <c r="E261" s="267">
        <v>3</v>
      </c>
    </row>
    <row r="262" spans="1:5" customFormat="1" ht="15">
      <c r="A262" s="125" t="str">
        <f t="shared" si="16"/>
        <v xml:space="preserve">CS </v>
      </c>
      <c r="B262" s="125" t="str">
        <f t="shared" si="17"/>
        <v>417</v>
      </c>
      <c r="C262" s="268" t="s">
        <v>734</v>
      </c>
      <c r="D262" s="269" t="s">
        <v>735</v>
      </c>
      <c r="E262" s="267">
        <v>3</v>
      </c>
    </row>
    <row r="263" spans="1:5" customFormat="1" ht="15">
      <c r="A263" s="125" t="str">
        <f t="shared" si="16"/>
        <v xml:space="preserve">CS </v>
      </c>
      <c r="B263" s="125" t="str">
        <f t="shared" si="17"/>
        <v>418</v>
      </c>
      <c r="C263" s="268" t="s">
        <v>736</v>
      </c>
      <c r="D263" s="269" t="s">
        <v>737</v>
      </c>
      <c r="E263" s="267">
        <v>3</v>
      </c>
    </row>
    <row r="264" spans="1:5" customFormat="1" ht="15">
      <c r="A264" s="125" t="str">
        <f t="shared" si="16"/>
        <v xml:space="preserve">CS </v>
      </c>
      <c r="B264" s="125" t="str">
        <f t="shared" si="17"/>
        <v>419</v>
      </c>
      <c r="C264" s="268" t="s">
        <v>738</v>
      </c>
      <c r="D264" s="269" t="s">
        <v>739</v>
      </c>
      <c r="E264" s="267">
        <v>3</v>
      </c>
    </row>
    <row r="265" spans="1:5" customFormat="1" ht="15">
      <c r="A265" s="125" t="str">
        <f t="shared" si="16"/>
        <v xml:space="preserve">CS </v>
      </c>
      <c r="B265" s="125" t="str">
        <f t="shared" si="17"/>
        <v>420</v>
      </c>
      <c r="C265" s="268" t="s">
        <v>740</v>
      </c>
      <c r="D265" s="269" t="s">
        <v>741</v>
      </c>
      <c r="E265" s="267">
        <v>3</v>
      </c>
    </row>
    <row r="266" spans="1:5" customFormat="1" ht="15">
      <c r="A266" s="125" t="str">
        <f t="shared" si="16"/>
        <v xml:space="preserve">CS </v>
      </c>
      <c r="B266" s="125" t="str">
        <f t="shared" si="17"/>
        <v>421</v>
      </c>
      <c r="C266" s="268" t="s">
        <v>742</v>
      </c>
      <c r="D266" s="269" t="s">
        <v>743</v>
      </c>
      <c r="E266" s="267">
        <v>3</v>
      </c>
    </row>
    <row r="267" spans="1:5" customFormat="1" ht="15">
      <c r="A267" s="125" t="str">
        <f t="shared" si="16"/>
        <v xml:space="preserve">CS </v>
      </c>
      <c r="B267" s="125" t="str">
        <f t="shared" si="17"/>
        <v>423</v>
      </c>
      <c r="C267" s="268" t="s">
        <v>744</v>
      </c>
      <c r="D267" s="269" t="s">
        <v>745</v>
      </c>
      <c r="E267" s="267">
        <v>3</v>
      </c>
    </row>
    <row r="268" spans="1:5" customFormat="1" ht="15">
      <c r="A268" s="125" t="str">
        <f t="shared" si="16"/>
        <v xml:space="preserve">CS </v>
      </c>
      <c r="B268" s="125" t="str">
        <f t="shared" si="17"/>
        <v>426</v>
      </c>
      <c r="C268" s="268" t="s">
        <v>746</v>
      </c>
      <c r="D268" s="269" t="s">
        <v>747</v>
      </c>
      <c r="E268" s="267">
        <v>2</v>
      </c>
    </row>
    <row r="269" spans="1:5" customFormat="1" ht="15">
      <c r="A269" s="125" t="str">
        <f t="shared" si="16"/>
        <v xml:space="preserve">CS </v>
      </c>
      <c r="B269" s="125" t="str">
        <f t="shared" si="17"/>
        <v>427</v>
      </c>
      <c r="C269" s="268" t="s">
        <v>748</v>
      </c>
      <c r="D269" s="269" t="s">
        <v>749</v>
      </c>
      <c r="E269" s="267">
        <v>2</v>
      </c>
    </row>
    <row r="270" spans="1:5" customFormat="1" ht="15">
      <c r="A270" s="125" t="str">
        <f t="shared" si="16"/>
        <v xml:space="preserve">CS </v>
      </c>
      <c r="B270" s="125" t="str">
        <f t="shared" si="17"/>
        <v>428</v>
      </c>
      <c r="C270" s="268" t="s">
        <v>750</v>
      </c>
      <c r="D270" s="269" t="s">
        <v>751</v>
      </c>
      <c r="E270" s="267">
        <v>2</v>
      </c>
    </row>
    <row r="271" spans="1:5" customFormat="1" ht="15">
      <c r="A271" s="125" t="str">
        <f t="shared" si="16"/>
        <v xml:space="preserve">CS </v>
      </c>
      <c r="B271" s="125" t="str">
        <f t="shared" si="17"/>
        <v>429</v>
      </c>
      <c r="C271" s="268" t="s">
        <v>752</v>
      </c>
      <c r="D271" s="269" t="s">
        <v>753</v>
      </c>
      <c r="E271" s="267">
        <v>2</v>
      </c>
    </row>
    <row r="272" spans="1:5" customFormat="1" ht="15">
      <c r="A272" s="125" t="str">
        <f t="shared" si="16"/>
        <v xml:space="preserve">CS </v>
      </c>
      <c r="B272" s="125" t="str">
        <f t="shared" si="17"/>
        <v>430</v>
      </c>
      <c r="C272" s="268" t="s">
        <v>754</v>
      </c>
      <c r="D272" s="269" t="s">
        <v>755</v>
      </c>
      <c r="E272" s="267">
        <v>3</v>
      </c>
    </row>
    <row r="273" spans="1:5" customFormat="1" ht="15">
      <c r="A273" s="125" t="str">
        <f t="shared" si="16"/>
        <v xml:space="preserve">CS </v>
      </c>
      <c r="B273" s="125" t="str">
        <f t="shared" si="17"/>
        <v>434</v>
      </c>
      <c r="C273" s="268" t="s">
        <v>756</v>
      </c>
      <c r="D273" s="269" t="s">
        <v>757</v>
      </c>
      <c r="E273" s="267">
        <v>2</v>
      </c>
    </row>
    <row r="274" spans="1:5" customFormat="1" ht="15">
      <c r="A274" s="125" t="str">
        <f t="shared" si="16"/>
        <v xml:space="preserve">CS </v>
      </c>
      <c r="B274" s="125" t="str">
        <f t="shared" si="17"/>
        <v>445</v>
      </c>
      <c r="C274" s="268" t="s">
        <v>758</v>
      </c>
      <c r="D274" s="269" t="s">
        <v>759</v>
      </c>
      <c r="E274" s="267">
        <v>1</v>
      </c>
    </row>
    <row r="275" spans="1:5" customFormat="1" ht="15">
      <c r="A275" s="125" t="str">
        <f t="shared" si="16"/>
        <v xml:space="preserve">CS </v>
      </c>
      <c r="B275" s="125" t="str">
        <f t="shared" si="17"/>
        <v>446</v>
      </c>
      <c r="C275" s="268" t="s">
        <v>760</v>
      </c>
      <c r="D275" s="269" t="s">
        <v>761</v>
      </c>
      <c r="E275" s="267">
        <v>1</v>
      </c>
    </row>
    <row r="276" spans="1:5" customFormat="1" ht="15">
      <c r="A276" s="125" t="str">
        <f t="shared" si="16"/>
        <v xml:space="preserve">CS </v>
      </c>
      <c r="B276" s="125" t="str">
        <f t="shared" si="17"/>
        <v>447</v>
      </c>
      <c r="C276" s="268" t="s">
        <v>762</v>
      </c>
      <c r="D276" s="269" t="s">
        <v>695</v>
      </c>
      <c r="E276" s="267">
        <v>1</v>
      </c>
    </row>
    <row r="277" spans="1:5" customFormat="1" ht="15">
      <c r="A277" s="125" t="str">
        <f t="shared" si="16"/>
        <v xml:space="preserve">CS </v>
      </c>
      <c r="B277" s="125" t="str">
        <f t="shared" si="17"/>
        <v>448</v>
      </c>
      <c r="C277" s="268" t="s">
        <v>763</v>
      </c>
      <c r="D277" s="269" t="s">
        <v>714</v>
      </c>
      <c r="E277" s="267">
        <v>3</v>
      </c>
    </row>
    <row r="278" spans="1:5" customFormat="1" ht="15">
      <c r="A278" s="125" t="str">
        <f t="shared" si="16"/>
        <v xml:space="preserve">CS </v>
      </c>
      <c r="B278" s="125" t="str">
        <f t="shared" si="17"/>
        <v>449</v>
      </c>
      <c r="C278" s="268" t="s">
        <v>764</v>
      </c>
      <c r="D278" s="269" t="s">
        <v>765</v>
      </c>
      <c r="E278" s="267">
        <v>3</v>
      </c>
    </row>
    <row r="279" spans="1:5" customFormat="1" ht="15">
      <c r="A279" s="125" t="str">
        <f t="shared" si="16"/>
        <v xml:space="preserve">CS </v>
      </c>
      <c r="B279" s="125" t="str">
        <f t="shared" si="17"/>
        <v>462</v>
      </c>
      <c r="C279" s="268" t="s">
        <v>766</v>
      </c>
      <c r="D279" s="269" t="s">
        <v>767</v>
      </c>
      <c r="E279" s="267">
        <v>3</v>
      </c>
    </row>
    <row r="280" spans="1:5" customFormat="1" ht="15">
      <c r="A280" s="125" t="str">
        <f t="shared" si="16"/>
        <v xml:space="preserve">CS </v>
      </c>
      <c r="B280" s="125" t="str">
        <f t="shared" si="17"/>
        <v>463</v>
      </c>
      <c r="C280" s="268" t="s">
        <v>768</v>
      </c>
      <c r="D280" s="269" t="s">
        <v>769</v>
      </c>
      <c r="E280" s="267">
        <v>3</v>
      </c>
    </row>
    <row r="281" spans="1:5" customFormat="1" ht="15">
      <c r="A281" s="125" t="str">
        <f t="shared" si="16"/>
        <v xml:space="preserve">CS </v>
      </c>
      <c r="B281" s="125" t="str">
        <f t="shared" si="17"/>
        <v>466</v>
      </c>
      <c r="C281" s="268" t="s">
        <v>770</v>
      </c>
      <c r="D281" s="269" t="s">
        <v>771</v>
      </c>
      <c r="E281" s="267">
        <v>2</v>
      </c>
    </row>
    <row r="282" spans="1:5" customFormat="1" ht="15">
      <c r="A282" s="125" t="str">
        <f t="shared" si="16"/>
        <v>CSN</v>
      </c>
      <c r="B282" s="125" t="str">
        <f t="shared" si="17"/>
        <v>161</v>
      </c>
      <c r="C282" s="268" t="s">
        <v>772</v>
      </c>
      <c r="D282" s="269" t="s">
        <v>773</v>
      </c>
      <c r="E282" s="267">
        <v>2</v>
      </c>
    </row>
    <row r="283" spans="1:5" customFormat="1" ht="15">
      <c r="A283" s="125" t="str">
        <f t="shared" si="16"/>
        <v>CHE</v>
      </c>
      <c r="B283" s="125" t="str">
        <f t="shared" si="17"/>
        <v>473</v>
      </c>
      <c r="C283" s="268" t="s">
        <v>542</v>
      </c>
      <c r="D283" s="269" t="s">
        <v>774</v>
      </c>
      <c r="E283" s="267">
        <v>1</v>
      </c>
    </row>
    <row r="284" spans="1:5" customFormat="1" ht="15">
      <c r="A284" s="125" t="str">
        <f t="shared" si="16"/>
        <v>DTE</v>
      </c>
      <c r="B284" s="125" t="str">
        <f t="shared" si="17"/>
        <v>102</v>
      </c>
      <c r="C284" s="268" t="s">
        <v>775</v>
      </c>
      <c r="D284" s="269" t="s">
        <v>776</v>
      </c>
      <c r="E284" s="267">
        <v>1</v>
      </c>
    </row>
    <row r="285" spans="1:5" customFormat="1" ht="15">
      <c r="A285" s="125" t="str">
        <f t="shared" si="16"/>
        <v>DTE</v>
      </c>
      <c r="B285" s="125" t="str">
        <f t="shared" si="17"/>
        <v>152</v>
      </c>
      <c r="C285" s="268" t="s">
        <v>777</v>
      </c>
      <c r="D285" s="269" t="s">
        <v>778</v>
      </c>
      <c r="E285" s="267">
        <v>1</v>
      </c>
    </row>
    <row r="286" spans="1:5" customFormat="1" ht="15">
      <c r="A286" s="125" t="str">
        <f t="shared" si="16"/>
        <v>DTE</v>
      </c>
      <c r="B286" s="125" t="str">
        <f t="shared" si="17"/>
        <v>202</v>
      </c>
      <c r="C286" s="268" t="s">
        <v>779</v>
      </c>
      <c r="D286" s="269" t="s">
        <v>780</v>
      </c>
      <c r="E286" s="267">
        <v>1</v>
      </c>
    </row>
    <row r="287" spans="1:5" customFormat="1" ht="15">
      <c r="A287" s="125" t="str">
        <f t="shared" si="16"/>
        <v>DTE</v>
      </c>
      <c r="B287" s="125" t="str">
        <f t="shared" si="17"/>
        <v>102</v>
      </c>
      <c r="C287" s="268" t="s">
        <v>781</v>
      </c>
      <c r="D287" s="269" t="s">
        <v>776</v>
      </c>
      <c r="E287" s="267">
        <v>1</v>
      </c>
    </row>
    <row r="288" spans="1:5" customFormat="1" ht="15">
      <c r="A288" s="125" t="str">
        <f t="shared" si="16"/>
        <v>DTE</v>
      </c>
      <c r="B288" s="125" t="str">
        <f t="shared" si="17"/>
        <v>152</v>
      </c>
      <c r="C288" s="268" t="s">
        <v>782</v>
      </c>
      <c r="D288" s="269" t="s">
        <v>778</v>
      </c>
      <c r="E288" s="267">
        <v>1</v>
      </c>
    </row>
    <row r="289" spans="1:5" customFormat="1" ht="15">
      <c r="A289" s="125" t="str">
        <f t="shared" ref="A289:A352" si="18">LEFT(C289,3)</f>
        <v>DTE</v>
      </c>
      <c r="B289" s="125" t="str">
        <f t="shared" ref="B289:B352" si="19">RIGHT(C289,3)</f>
        <v>202</v>
      </c>
      <c r="C289" s="268" t="s">
        <v>783</v>
      </c>
      <c r="D289" s="269" t="s">
        <v>780</v>
      </c>
      <c r="E289" s="267">
        <v>1</v>
      </c>
    </row>
    <row r="290" spans="1:5" customFormat="1" ht="15">
      <c r="A290" s="125" t="str">
        <f t="shared" si="18"/>
        <v>DTE</v>
      </c>
      <c r="B290" s="125" t="str">
        <f t="shared" si="19"/>
        <v>102</v>
      </c>
      <c r="C290" s="268" t="s">
        <v>784</v>
      </c>
      <c r="D290" s="269" t="s">
        <v>776</v>
      </c>
      <c r="E290" s="267">
        <v>1</v>
      </c>
    </row>
    <row r="291" spans="1:5" customFormat="1" ht="15">
      <c r="A291" s="125" t="str">
        <f t="shared" si="18"/>
        <v>DTE</v>
      </c>
      <c r="B291" s="125" t="str">
        <f t="shared" si="19"/>
        <v>152</v>
      </c>
      <c r="C291" s="268" t="s">
        <v>785</v>
      </c>
      <c r="D291" s="269" t="s">
        <v>778</v>
      </c>
      <c r="E291" s="267">
        <v>1</v>
      </c>
    </row>
    <row r="292" spans="1:5" customFormat="1" ht="15">
      <c r="A292" s="125" t="str">
        <f t="shared" si="18"/>
        <v>DTE</v>
      </c>
      <c r="B292" s="125" t="str">
        <f t="shared" si="19"/>
        <v>102</v>
      </c>
      <c r="C292" s="268" t="s">
        <v>786</v>
      </c>
      <c r="D292" s="269" t="s">
        <v>776</v>
      </c>
      <c r="E292" s="267">
        <v>1</v>
      </c>
    </row>
    <row r="293" spans="1:5" customFormat="1" ht="15">
      <c r="A293" s="125" t="str">
        <f t="shared" si="18"/>
        <v>DTE</v>
      </c>
      <c r="B293" s="125" t="str">
        <f t="shared" si="19"/>
        <v>152</v>
      </c>
      <c r="C293" s="268" t="s">
        <v>787</v>
      </c>
      <c r="D293" s="269" t="s">
        <v>778</v>
      </c>
      <c r="E293" s="267">
        <v>1</v>
      </c>
    </row>
    <row r="294" spans="1:5" customFormat="1" ht="15">
      <c r="A294" s="125" t="str">
        <f t="shared" si="18"/>
        <v>DTE</v>
      </c>
      <c r="B294" s="125" t="str">
        <f t="shared" si="19"/>
        <v>202</v>
      </c>
      <c r="C294" s="268" t="s">
        <v>788</v>
      </c>
      <c r="D294" s="269" t="s">
        <v>780</v>
      </c>
      <c r="E294" s="267">
        <v>1</v>
      </c>
    </row>
    <row r="295" spans="1:5" customFormat="1" ht="15">
      <c r="A295" s="125" t="str">
        <f t="shared" si="18"/>
        <v>DTE</v>
      </c>
      <c r="B295" s="125" t="str">
        <f t="shared" si="19"/>
        <v>102</v>
      </c>
      <c r="C295" s="268" t="s">
        <v>789</v>
      </c>
      <c r="D295" s="269" t="s">
        <v>776</v>
      </c>
      <c r="E295" s="267">
        <v>1</v>
      </c>
    </row>
    <row r="296" spans="1:5" customFormat="1" ht="15">
      <c r="A296" s="125" t="str">
        <f t="shared" si="18"/>
        <v>DTE</v>
      </c>
      <c r="B296" s="125" t="str">
        <f t="shared" si="19"/>
        <v>152</v>
      </c>
      <c r="C296" s="268" t="s">
        <v>790</v>
      </c>
      <c r="D296" s="269" t="s">
        <v>778</v>
      </c>
      <c r="E296" s="267">
        <v>1</v>
      </c>
    </row>
    <row r="297" spans="1:5" customFormat="1" ht="15">
      <c r="A297" s="125" t="str">
        <f t="shared" si="18"/>
        <v>DTE</v>
      </c>
      <c r="B297" s="125" t="str">
        <f t="shared" si="19"/>
        <v>202</v>
      </c>
      <c r="C297" s="268" t="s">
        <v>791</v>
      </c>
      <c r="D297" s="269" t="s">
        <v>780</v>
      </c>
      <c r="E297" s="267">
        <v>1</v>
      </c>
    </row>
    <row r="298" spans="1:5" customFormat="1" ht="15">
      <c r="A298" s="125" t="str">
        <f t="shared" si="18"/>
        <v>FIN</v>
      </c>
      <c r="B298" s="125" t="str">
        <f t="shared" si="19"/>
        <v>413</v>
      </c>
      <c r="C298" s="268" t="s">
        <v>792</v>
      </c>
      <c r="D298" s="269" t="s">
        <v>793</v>
      </c>
      <c r="E298" s="267">
        <v>3</v>
      </c>
    </row>
    <row r="299" spans="1:5" customFormat="1" ht="15">
      <c r="A299" s="125" t="str">
        <f t="shared" si="18"/>
        <v>FST</v>
      </c>
      <c r="B299" s="125" t="str">
        <f t="shared" si="19"/>
        <v>323</v>
      </c>
      <c r="C299" s="268" t="s">
        <v>794</v>
      </c>
      <c r="D299" s="269" t="s">
        <v>795</v>
      </c>
      <c r="E299" s="267">
        <v>3</v>
      </c>
    </row>
    <row r="300" spans="1:5" customFormat="1" ht="15">
      <c r="A300" s="125" t="str">
        <f t="shared" si="18"/>
        <v>FST</v>
      </c>
      <c r="B300" s="125" t="str">
        <f t="shared" si="19"/>
        <v>438</v>
      </c>
      <c r="C300" s="268" t="s">
        <v>796</v>
      </c>
      <c r="D300" s="269" t="s">
        <v>797</v>
      </c>
      <c r="E300" s="267">
        <v>3</v>
      </c>
    </row>
    <row r="301" spans="1:5" customFormat="1" ht="15">
      <c r="A301" s="125" t="str">
        <f t="shared" si="18"/>
        <v>HOS</v>
      </c>
      <c r="B301" s="125" t="str">
        <f t="shared" si="19"/>
        <v>151</v>
      </c>
      <c r="C301" s="268" t="s">
        <v>798</v>
      </c>
      <c r="D301" s="269" t="s">
        <v>799</v>
      </c>
      <c r="E301" s="267">
        <v>2</v>
      </c>
    </row>
    <row r="302" spans="1:5" customFormat="1" ht="15">
      <c r="A302" s="125" t="str">
        <f t="shared" si="18"/>
        <v>HOS</v>
      </c>
      <c r="B302" s="125" t="str">
        <f t="shared" si="19"/>
        <v>250</v>
      </c>
      <c r="C302" s="268" t="s">
        <v>800</v>
      </c>
      <c r="D302" s="269" t="s">
        <v>801</v>
      </c>
      <c r="E302" s="267">
        <v>3</v>
      </c>
    </row>
    <row r="303" spans="1:5" customFormat="1" ht="15">
      <c r="A303" s="125" t="str">
        <f t="shared" si="18"/>
        <v>HOS</v>
      </c>
      <c r="B303" s="125" t="str">
        <f t="shared" si="19"/>
        <v>296</v>
      </c>
      <c r="C303" s="268" t="s">
        <v>802</v>
      </c>
      <c r="D303" s="269" t="s">
        <v>803</v>
      </c>
      <c r="E303" s="267">
        <v>1</v>
      </c>
    </row>
    <row r="304" spans="1:5" customFormat="1" ht="15">
      <c r="A304" s="125" t="str">
        <f t="shared" si="18"/>
        <v>HOS</v>
      </c>
      <c r="B304" s="125" t="str">
        <f t="shared" si="19"/>
        <v>348</v>
      </c>
      <c r="C304" s="268" t="s">
        <v>804</v>
      </c>
      <c r="D304" s="269" t="s">
        <v>805</v>
      </c>
      <c r="E304" s="267">
        <v>5</v>
      </c>
    </row>
    <row r="305" spans="1:5" customFormat="1" ht="15">
      <c r="A305" s="125" t="str">
        <f t="shared" si="18"/>
        <v>HOS</v>
      </c>
      <c r="B305" s="125" t="str">
        <f t="shared" si="19"/>
        <v>349</v>
      </c>
      <c r="C305" s="268" t="s">
        <v>806</v>
      </c>
      <c r="D305" s="269" t="s">
        <v>716</v>
      </c>
      <c r="E305" s="267">
        <v>1</v>
      </c>
    </row>
    <row r="306" spans="1:5" customFormat="1" ht="15">
      <c r="A306" s="125" t="str">
        <f t="shared" si="18"/>
        <v>HOS</v>
      </c>
      <c r="B306" s="125" t="str">
        <f t="shared" si="19"/>
        <v>361</v>
      </c>
      <c r="C306" s="268" t="s">
        <v>807</v>
      </c>
      <c r="D306" s="269" t="s">
        <v>808</v>
      </c>
      <c r="E306" s="267">
        <v>3</v>
      </c>
    </row>
    <row r="307" spans="1:5" customFormat="1" ht="15">
      <c r="A307" s="125" t="str">
        <f t="shared" si="18"/>
        <v>HOS</v>
      </c>
      <c r="B307" s="125" t="str">
        <f t="shared" si="19"/>
        <v>362</v>
      </c>
      <c r="C307" s="268" t="s">
        <v>809</v>
      </c>
      <c r="D307" s="269" t="s">
        <v>810</v>
      </c>
      <c r="E307" s="267">
        <v>2</v>
      </c>
    </row>
    <row r="308" spans="1:5" customFormat="1" ht="15">
      <c r="A308" s="125" t="str">
        <f t="shared" si="18"/>
        <v>HOS</v>
      </c>
      <c r="B308" s="125" t="str">
        <f t="shared" si="19"/>
        <v>364</v>
      </c>
      <c r="C308" s="268" t="s">
        <v>811</v>
      </c>
      <c r="D308" s="269" t="s">
        <v>812</v>
      </c>
      <c r="E308" s="267">
        <v>2</v>
      </c>
    </row>
    <row r="309" spans="1:5" customFormat="1" ht="15">
      <c r="A309" s="125" t="str">
        <f t="shared" si="18"/>
        <v>HOS</v>
      </c>
      <c r="B309" s="125" t="str">
        <f t="shared" si="19"/>
        <v>371</v>
      </c>
      <c r="C309" s="268" t="s">
        <v>813</v>
      </c>
      <c r="D309" s="269" t="s">
        <v>814</v>
      </c>
      <c r="E309" s="267">
        <v>3</v>
      </c>
    </row>
    <row r="310" spans="1:5" customFormat="1" ht="15">
      <c r="A310" s="125" t="str">
        <f t="shared" si="18"/>
        <v>HOS</v>
      </c>
      <c r="B310" s="125" t="str">
        <f t="shared" si="19"/>
        <v>372</v>
      </c>
      <c r="C310" s="268" t="s">
        <v>815</v>
      </c>
      <c r="D310" s="269" t="s">
        <v>816</v>
      </c>
      <c r="E310" s="267">
        <v>2</v>
      </c>
    </row>
    <row r="311" spans="1:5" customFormat="1" ht="15">
      <c r="A311" s="125" t="str">
        <f t="shared" si="18"/>
        <v>HOS</v>
      </c>
      <c r="B311" s="125" t="str">
        <f t="shared" si="19"/>
        <v>374</v>
      </c>
      <c r="C311" s="268" t="s">
        <v>817</v>
      </c>
      <c r="D311" s="269" t="s">
        <v>818</v>
      </c>
      <c r="E311" s="267">
        <v>2</v>
      </c>
    </row>
    <row r="312" spans="1:5" customFormat="1" ht="15">
      <c r="A312" s="125" t="str">
        <f t="shared" si="18"/>
        <v>HOS</v>
      </c>
      <c r="B312" s="125" t="str">
        <f t="shared" si="19"/>
        <v>396</v>
      </c>
      <c r="C312" s="268" t="s">
        <v>819</v>
      </c>
      <c r="D312" s="269" t="s">
        <v>803</v>
      </c>
      <c r="E312" s="267">
        <v>1</v>
      </c>
    </row>
    <row r="313" spans="1:5" customFormat="1" ht="15">
      <c r="A313" s="125" t="str">
        <f t="shared" si="18"/>
        <v>HOS</v>
      </c>
      <c r="B313" s="125" t="str">
        <f t="shared" si="19"/>
        <v>399</v>
      </c>
      <c r="C313" s="268" t="s">
        <v>820</v>
      </c>
      <c r="D313" s="269" t="s">
        <v>765</v>
      </c>
      <c r="E313" s="267">
        <v>5</v>
      </c>
    </row>
    <row r="314" spans="1:5" customFormat="1" ht="15">
      <c r="A314" s="125" t="str">
        <f t="shared" si="18"/>
        <v>HOS</v>
      </c>
      <c r="B314" s="125" t="str">
        <f t="shared" si="19"/>
        <v>401</v>
      </c>
      <c r="C314" s="268" t="s">
        <v>821</v>
      </c>
      <c r="D314" s="269" t="s">
        <v>822</v>
      </c>
      <c r="E314" s="267">
        <v>2</v>
      </c>
    </row>
    <row r="315" spans="1:5" customFormat="1" ht="15">
      <c r="A315" s="125" t="str">
        <f t="shared" si="18"/>
        <v>HOS</v>
      </c>
      <c r="B315" s="125" t="str">
        <f t="shared" si="19"/>
        <v>403</v>
      </c>
      <c r="C315" s="268" t="s">
        <v>823</v>
      </c>
      <c r="D315" s="269" t="s">
        <v>824</v>
      </c>
      <c r="E315" s="267">
        <v>3</v>
      </c>
    </row>
    <row r="316" spans="1:5" customFormat="1" ht="15">
      <c r="A316" s="125" t="str">
        <f t="shared" si="18"/>
        <v>HOS</v>
      </c>
      <c r="B316" s="125" t="str">
        <f t="shared" si="19"/>
        <v>405</v>
      </c>
      <c r="C316" s="268" t="s">
        <v>825</v>
      </c>
      <c r="D316" s="269" t="s">
        <v>826</v>
      </c>
      <c r="E316" s="267">
        <v>3</v>
      </c>
    </row>
    <row r="317" spans="1:5" customFormat="1" ht="15">
      <c r="A317" s="125" t="str">
        <f t="shared" si="18"/>
        <v>HOS</v>
      </c>
      <c r="B317" s="125" t="str">
        <f t="shared" si="19"/>
        <v>408</v>
      </c>
      <c r="C317" s="268" t="s">
        <v>827</v>
      </c>
      <c r="D317" s="269" t="s">
        <v>828</v>
      </c>
      <c r="E317" s="267">
        <v>3</v>
      </c>
    </row>
    <row r="318" spans="1:5" customFormat="1" ht="15">
      <c r="A318" s="125" t="str">
        <f t="shared" si="18"/>
        <v>HOS</v>
      </c>
      <c r="B318" s="125" t="str">
        <f t="shared" si="19"/>
        <v>414</v>
      </c>
      <c r="C318" s="268" t="s">
        <v>829</v>
      </c>
      <c r="D318" s="269" t="s">
        <v>830</v>
      </c>
      <c r="E318" s="267">
        <v>2</v>
      </c>
    </row>
    <row r="319" spans="1:5" customFormat="1" ht="15">
      <c r="A319" s="125" t="str">
        <f t="shared" si="18"/>
        <v>HOS</v>
      </c>
      <c r="B319" s="125" t="str">
        <f t="shared" si="19"/>
        <v>416</v>
      </c>
      <c r="C319" s="268" t="s">
        <v>831</v>
      </c>
      <c r="D319" s="269" t="s">
        <v>832</v>
      </c>
      <c r="E319" s="267">
        <v>2</v>
      </c>
    </row>
    <row r="320" spans="1:5" customFormat="1" ht="15">
      <c r="A320" s="125" t="str">
        <f t="shared" si="18"/>
        <v>HOS</v>
      </c>
      <c r="B320" s="125" t="str">
        <f t="shared" si="19"/>
        <v>448</v>
      </c>
      <c r="C320" s="268" t="s">
        <v>833</v>
      </c>
      <c r="D320" s="269" t="s">
        <v>834</v>
      </c>
      <c r="E320" s="267">
        <v>5</v>
      </c>
    </row>
    <row r="321" spans="1:5" customFormat="1" ht="15">
      <c r="A321" s="125" t="str">
        <f t="shared" si="18"/>
        <v>HOS</v>
      </c>
      <c r="B321" s="125" t="str">
        <f t="shared" si="19"/>
        <v>449</v>
      </c>
      <c r="C321" s="268" t="s">
        <v>835</v>
      </c>
      <c r="D321" s="269" t="s">
        <v>836</v>
      </c>
      <c r="E321" s="267">
        <v>5</v>
      </c>
    </row>
    <row r="322" spans="1:5" customFormat="1" ht="15">
      <c r="A322" s="125" t="str">
        <f t="shared" si="18"/>
        <v>HOS</v>
      </c>
      <c r="B322" s="125" t="str">
        <f t="shared" si="19"/>
        <v>496</v>
      </c>
      <c r="C322" s="268" t="s">
        <v>837</v>
      </c>
      <c r="D322" s="269" t="s">
        <v>803</v>
      </c>
      <c r="E322" s="267">
        <v>1</v>
      </c>
    </row>
    <row r="323" spans="1:5" customFormat="1" ht="15">
      <c r="A323" s="125" t="str">
        <f t="shared" si="18"/>
        <v>HRM</v>
      </c>
      <c r="B323" s="125" t="str">
        <f t="shared" si="19"/>
        <v>303</v>
      </c>
      <c r="C323" s="268" t="s">
        <v>838</v>
      </c>
      <c r="D323" s="269" t="s">
        <v>839</v>
      </c>
      <c r="E323" s="267">
        <v>3</v>
      </c>
    </row>
    <row r="324" spans="1:5" customFormat="1" ht="15">
      <c r="A324" s="125" t="str">
        <f t="shared" si="18"/>
        <v>IMD</v>
      </c>
      <c r="B324" s="125" t="str">
        <f t="shared" si="19"/>
        <v>251</v>
      </c>
      <c r="C324" s="268" t="s">
        <v>840</v>
      </c>
      <c r="D324" s="269" t="s">
        <v>841</v>
      </c>
      <c r="E324" s="267">
        <v>2</v>
      </c>
    </row>
    <row r="325" spans="1:5" customFormat="1" ht="15">
      <c r="A325" s="125" t="str">
        <f t="shared" si="18"/>
        <v>IMN</v>
      </c>
      <c r="B325" s="125" t="str">
        <f t="shared" si="19"/>
        <v>250</v>
      </c>
      <c r="C325" s="268" t="s">
        <v>842</v>
      </c>
      <c r="D325" s="269" t="s">
        <v>843</v>
      </c>
      <c r="E325" s="267">
        <v>2</v>
      </c>
    </row>
    <row r="326" spans="1:5" customFormat="1" ht="15">
      <c r="A326" s="125" t="str">
        <f t="shared" si="18"/>
        <v>IMN</v>
      </c>
      <c r="B326" s="125" t="str">
        <f t="shared" si="19"/>
        <v>324</v>
      </c>
      <c r="C326" s="268" t="s">
        <v>844</v>
      </c>
      <c r="D326" s="269" t="s">
        <v>845</v>
      </c>
      <c r="E326" s="267">
        <v>2</v>
      </c>
    </row>
    <row r="327" spans="1:5" customFormat="1" ht="15">
      <c r="A327" s="125" t="str">
        <f t="shared" si="18"/>
        <v xml:space="preserve">IS </v>
      </c>
      <c r="B327" s="125" t="str">
        <f t="shared" si="19"/>
        <v>251</v>
      </c>
      <c r="C327" s="268" t="s">
        <v>846</v>
      </c>
      <c r="D327" s="269" t="s">
        <v>847</v>
      </c>
      <c r="E327" s="267">
        <v>3</v>
      </c>
    </row>
    <row r="328" spans="1:5" customFormat="1" ht="15">
      <c r="A328" s="125" t="str">
        <f t="shared" si="18"/>
        <v xml:space="preserve">IS </v>
      </c>
      <c r="B328" s="125" t="str">
        <f t="shared" si="19"/>
        <v>252</v>
      </c>
      <c r="C328" s="268" t="s">
        <v>848</v>
      </c>
      <c r="D328" s="269" t="s">
        <v>849</v>
      </c>
      <c r="E328" s="267">
        <v>3</v>
      </c>
    </row>
    <row r="329" spans="1:5" customFormat="1" ht="15">
      <c r="A329" s="125" t="str">
        <f t="shared" si="18"/>
        <v xml:space="preserve">IS </v>
      </c>
      <c r="B329" s="125" t="str">
        <f t="shared" si="19"/>
        <v>253</v>
      </c>
      <c r="C329" s="268" t="s">
        <v>850</v>
      </c>
      <c r="D329" s="269" t="s">
        <v>851</v>
      </c>
      <c r="E329" s="267">
        <v>3</v>
      </c>
    </row>
    <row r="330" spans="1:5" customFormat="1" ht="15">
      <c r="A330" s="125" t="str">
        <f t="shared" si="18"/>
        <v xml:space="preserve">IS </v>
      </c>
      <c r="B330" s="125" t="str">
        <f t="shared" si="19"/>
        <v>301</v>
      </c>
      <c r="C330" s="268" t="s">
        <v>852</v>
      </c>
      <c r="D330" s="269" t="s">
        <v>853</v>
      </c>
      <c r="E330" s="267">
        <v>3</v>
      </c>
    </row>
    <row r="331" spans="1:5" customFormat="1" ht="15">
      <c r="A331" s="125" t="str">
        <f t="shared" si="18"/>
        <v xml:space="preserve">IS </v>
      </c>
      <c r="B331" s="125" t="str">
        <f t="shared" si="19"/>
        <v>342</v>
      </c>
      <c r="C331" s="268" t="s">
        <v>854</v>
      </c>
      <c r="D331" s="269" t="s">
        <v>855</v>
      </c>
      <c r="E331" s="267">
        <v>2</v>
      </c>
    </row>
    <row r="332" spans="1:5" customFormat="1" ht="15">
      <c r="A332" s="125" t="str">
        <f t="shared" si="18"/>
        <v xml:space="preserve">IS </v>
      </c>
      <c r="B332" s="125" t="str">
        <f t="shared" si="19"/>
        <v>348</v>
      </c>
      <c r="C332" s="268" t="s">
        <v>856</v>
      </c>
      <c r="D332" s="269" t="s">
        <v>714</v>
      </c>
      <c r="E332" s="267">
        <v>3</v>
      </c>
    </row>
    <row r="333" spans="1:5" customFormat="1" ht="15">
      <c r="A333" s="125" t="str">
        <f t="shared" si="18"/>
        <v xml:space="preserve">IS </v>
      </c>
      <c r="B333" s="125" t="str">
        <f t="shared" si="19"/>
        <v>381</v>
      </c>
      <c r="C333" s="268" t="s">
        <v>857</v>
      </c>
      <c r="D333" s="269" t="s">
        <v>858</v>
      </c>
      <c r="E333" s="267">
        <v>3</v>
      </c>
    </row>
    <row r="334" spans="1:5" customFormat="1" ht="15">
      <c r="A334" s="125" t="str">
        <f t="shared" si="18"/>
        <v xml:space="preserve">IS </v>
      </c>
      <c r="B334" s="125" t="str">
        <f t="shared" si="19"/>
        <v>384</v>
      </c>
      <c r="C334" s="268" t="s">
        <v>859</v>
      </c>
      <c r="D334" s="269" t="s">
        <v>860</v>
      </c>
      <c r="E334" s="267">
        <v>3</v>
      </c>
    </row>
    <row r="335" spans="1:5" customFormat="1" ht="15">
      <c r="A335" s="125" t="str">
        <f t="shared" si="18"/>
        <v xml:space="preserve">IS </v>
      </c>
      <c r="B335" s="125" t="str">
        <f t="shared" si="19"/>
        <v>400</v>
      </c>
      <c r="C335" s="268" t="s">
        <v>861</v>
      </c>
      <c r="D335" s="269" t="s">
        <v>862</v>
      </c>
      <c r="E335" s="267">
        <v>2</v>
      </c>
    </row>
    <row r="336" spans="1:5" customFormat="1" ht="15">
      <c r="A336" s="125" t="str">
        <f t="shared" si="18"/>
        <v xml:space="preserve">IS </v>
      </c>
      <c r="B336" s="125" t="str">
        <f t="shared" si="19"/>
        <v>401</v>
      </c>
      <c r="C336" s="268" t="s">
        <v>863</v>
      </c>
      <c r="D336" s="269" t="s">
        <v>864</v>
      </c>
      <c r="E336" s="267">
        <v>3</v>
      </c>
    </row>
    <row r="337" spans="1:5" customFormat="1" ht="15">
      <c r="A337" s="125" t="str">
        <f t="shared" si="18"/>
        <v xml:space="preserve">IS </v>
      </c>
      <c r="B337" s="125" t="str">
        <f t="shared" si="19"/>
        <v>402</v>
      </c>
      <c r="C337" s="268" t="s">
        <v>865</v>
      </c>
      <c r="D337" s="269" t="s">
        <v>866</v>
      </c>
      <c r="E337" s="267">
        <v>3</v>
      </c>
    </row>
    <row r="338" spans="1:5" customFormat="1" ht="15">
      <c r="A338" s="125" t="str">
        <f t="shared" si="18"/>
        <v xml:space="preserve">IS </v>
      </c>
      <c r="B338" s="125" t="str">
        <f t="shared" si="19"/>
        <v>413</v>
      </c>
      <c r="C338" s="268" t="s">
        <v>867</v>
      </c>
      <c r="D338" s="269" t="s">
        <v>868</v>
      </c>
      <c r="E338" s="267">
        <v>3</v>
      </c>
    </row>
    <row r="339" spans="1:5" customFormat="1" ht="15">
      <c r="A339" s="125" t="str">
        <f t="shared" si="18"/>
        <v xml:space="preserve">IS </v>
      </c>
      <c r="B339" s="125" t="str">
        <f t="shared" si="19"/>
        <v>422</v>
      </c>
      <c r="C339" s="268" t="s">
        <v>869</v>
      </c>
      <c r="D339" s="269" t="s">
        <v>870</v>
      </c>
      <c r="E339" s="267">
        <v>2</v>
      </c>
    </row>
    <row r="340" spans="1:5" customFormat="1" ht="15">
      <c r="A340" s="125" t="str">
        <f t="shared" si="18"/>
        <v xml:space="preserve">IS </v>
      </c>
      <c r="B340" s="125" t="str">
        <f t="shared" si="19"/>
        <v>432</v>
      </c>
      <c r="C340" s="268" t="s">
        <v>871</v>
      </c>
      <c r="D340" s="269" t="s">
        <v>872</v>
      </c>
      <c r="E340" s="267">
        <v>3</v>
      </c>
    </row>
    <row r="341" spans="1:5" customFormat="1" ht="15">
      <c r="A341" s="125" t="str">
        <f t="shared" si="18"/>
        <v xml:space="preserve">IS </v>
      </c>
      <c r="B341" s="125" t="str">
        <f t="shared" si="19"/>
        <v>433</v>
      </c>
      <c r="C341" s="268" t="s">
        <v>873</v>
      </c>
      <c r="D341" s="269" t="s">
        <v>874</v>
      </c>
      <c r="E341" s="267">
        <v>2</v>
      </c>
    </row>
    <row r="342" spans="1:5" customFormat="1" ht="15">
      <c r="A342" s="125" t="str">
        <f t="shared" si="18"/>
        <v xml:space="preserve">IS </v>
      </c>
      <c r="B342" s="125" t="str">
        <f t="shared" si="19"/>
        <v>436</v>
      </c>
      <c r="C342" s="268" t="s">
        <v>875</v>
      </c>
      <c r="D342" s="269" t="s">
        <v>876</v>
      </c>
      <c r="E342" s="267">
        <v>2</v>
      </c>
    </row>
    <row r="343" spans="1:5" customFormat="1" ht="15">
      <c r="A343" s="125" t="str">
        <f t="shared" si="18"/>
        <v xml:space="preserve">IS </v>
      </c>
      <c r="B343" s="125" t="str">
        <f t="shared" si="19"/>
        <v>437</v>
      </c>
      <c r="C343" s="268" t="s">
        <v>877</v>
      </c>
      <c r="D343" s="269" t="s">
        <v>878</v>
      </c>
      <c r="E343" s="267">
        <v>2</v>
      </c>
    </row>
    <row r="344" spans="1:5" customFormat="1" ht="15">
      <c r="A344" s="125" t="str">
        <f t="shared" si="18"/>
        <v xml:space="preserve">IS </v>
      </c>
      <c r="B344" s="125" t="str">
        <f t="shared" si="19"/>
        <v>442</v>
      </c>
      <c r="C344" s="268" t="s">
        <v>879</v>
      </c>
      <c r="D344" s="269" t="s">
        <v>880</v>
      </c>
      <c r="E344" s="267">
        <v>2</v>
      </c>
    </row>
    <row r="345" spans="1:5" customFormat="1" ht="15">
      <c r="A345" s="125" t="str">
        <f t="shared" si="18"/>
        <v xml:space="preserve">IS </v>
      </c>
      <c r="B345" s="125" t="str">
        <f t="shared" si="19"/>
        <v>448</v>
      </c>
      <c r="C345" s="268" t="s">
        <v>881</v>
      </c>
      <c r="D345" s="269" t="s">
        <v>714</v>
      </c>
      <c r="E345" s="267">
        <v>3</v>
      </c>
    </row>
    <row r="346" spans="1:5" customFormat="1" ht="15">
      <c r="A346" s="125" t="str">
        <f t="shared" si="18"/>
        <v xml:space="preserve">IS </v>
      </c>
      <c r="B346" s="125" t="str">
        <f t="shared" si="19"/>
        <v>449</v>
      </c>
      <c r="C346" s="268" t="s">
        <v>882</v>
      </c>
      <c r="D346" s="269" t="s">
        <v>765</v>
      </c>
      <c r="E346" s="267">
        <v>3</v>
      </c>
    </row>
    <row r="347" spans="1:5" customFormat="1" ht="15">
      <c r="A347" s="125" t="str">
        <f t="shared" si="18"/>
        <v xml:space="preserve">IS </v>
      </c>
      <c r="B347" s="125" t="str">
        <f t="shared" si="19"/>
        <v>632</v>
      </c>
      <c r="C347" s="268" t="s">
        <v>883</v>
      </c>
      <c r="D347" s="269" t="s">
        <v>884</v>
      </c>
      <c r="E347" s="267">
        <v>3</v>
      </c>
    </row>
    <row r="348" spans="1:5" customFormat="1" ht="15">
      <c r="A348" s="125" t="str">
        <f t="shared" si="18"/>
        <v xml:space="preserve">IS </v>
      </c>
      <c r="B348" s="125" t="str">
        <f t="shared" si="19"/>
        <v>651</v>
      </c>
      <c r="C348" s="268" t="s">
        <v>885</v>
      </c>
      <c r="D348" s="269" t="s">
        <v>847</v>
      </c>
      <c r="E348" s="267">
        <v>3</v>
      </c>
    </row>
    <row r="349" spans="1:5" customFormat="1" ht="15">
      <c r="A349" s="125" t="str">
        <f t="shared" si="18"/>
        <v xml:space="preserve">IS </v>
      </c>
      <c r="B349" s="125" t="str">
        <f t="shared" si="19"/>
        <v>681</v>
      </c>
      <c r="C349" s="268" t="s">
        <v>886</v>
      </c>
      <c r="D349" s="269" t="s">
        <v>858</v>
      </c>
      <c r="E349" s="267">
        <v>3</v>
      </c>
    </row>
    <row r="350" spans="1:5" customFormat="1" ht="15">
      <c r="A350" s="125" t="str">
        <f t="shared" si="18"/>
        <v xml:space="preserve">IS </v>
      </c>
      <c r="B350" s="125" t="str">
        <f t="shared" si="19"/>
        <v>701</v>
      </c>
      <c r="C350" s="268" t="s">
        <v>887</v>
      </c>
      <c r="D350" s="269" t="s">
        <v>888</v>
      </c>
      <c r="E350" s="267">
        <v>3</v>
      </c>
    </row>
    <row r="351" spans="1:5" customFormat="1" ht="15">
      <c r="A351" s="125" t="str">
        <f t="shared" si="18"/>
        <v xml:space="preserve">IS </v>
      </c>
      <c r="B351" s="125" t="str">
        <f t="shared" si="19"/>
        <v>702</v>
      </c>
      <c r="C351" s="268" t="s">
        <v>889</v>
      </c>
      <c r="D351" s="269" t="s">
        <v>866</v>
      </c>
      <c r="E351" s="267">
        <v>2</v>
      </c>
    </row>
    <row r="352" spans="1:5" customFormat="1" ht="15">
      <c r="A352" s="125" t="str">
        <f t="shared" si="18"/>
        <v xml:space="preserve">IS </v>
      </c>
      <c r="B352" s="125" t="str">
        <f t="shared" si="19"/>
        <v>722</v>
      </c>
      <c r="C352" s="268" t="s">
        <v>890</v>
      </c>
      <c r="D352" s="269" t="s">
        <v>891</v>
      </c>
      <c r="E352" s="267">
        <v>2</v>
      </c>
    </row>
    <row r="353" spans="1:5" customFormat="1" ht="15">
      <c r="A353" s="125" t="str">
        <f t="shared" ref="A353:A416" si="20">LEFT(C353,3)</f>
        <v>LAW</v>
      </c>
      <c r="B353" s="125" t="str">
        <f t="shared" ref="B353:B416" si="21">RIGHT(C353,3)</f>
        <v>392</v>
      </c>
      <c r="C353" s="268" t="s">
        <v>892</v>
      </c>
      <c r="D353" s="269" t="s">
        <v>893</v>
      </c>
      <c r="E353" s="267">
        <v>3</v>
      </c>
    </row>
    <row r="354" spans="1:5" customFormat="1" ht="15">
      <c r="A354" s="125" t="str">
        <f t="shared" si="20"/>
        <v>LAW</v>
      </c>
      <c r="B354" s="125" t="str">
        <f t="shared" si="21"/>
        <v>413</v>
      </c>
      <c r="C354" s="268" t="s">
        <v>894</v>
      </c>
      <c r="D354" s="269" t="s">
        <v>895</v>
      </c>
      <c r="E354" s="267">
        <v>2</v>
      </c>
    </row>
    <row r="355" spans="1:5" customFormat="1" ht="15">
      <c r="A355" s="125" t="str">
        <f t="shared" si="20"/>
        <v>MCC</v>
      </c>
      <c r="B355" s="125" t="str">
        <f t="shared" si="21"/>
        <v>201</v>
      </c>
      <c r="C355" s="268" t="s">
        <v>896</v>
      </c>
      <c r="D355" s="269" t="s">
        <v>897</v>
      </c>
      <c r="E355" s="267">
        <v>3</v>
      </c>
    </row>
    <row r="356" spans="1:5" customFormat="1" ht="15">
      <c r="A356" s="125" t="str">
        <f t="shared" si="20"/>
        <v>MCC</v>
      </c>
      <c r="B356" s="125" t="str">
        <f t="shared" si="21"/>
        <v>351</v>
      </c>
      <c r="C356" s="268" t="s">
        <v>898</v>
      </c>
      <c r="D356" s="269" t="s">
        <v>899</v>
      </c>
      <c r="E356" s="267">
        <v>3</v>
      </c>
    </row>
    <row r="357" spans="1:5" customFormat="1" ht="15">
      <c r="A357" s="125" t="str">
        <f t="shared" si="20"/>
        <v>MCC</v>
      </c>
      <c r="B357" s="125" t="str">
        <f t="shared" si="21"/>
        <v>401</v>
      </c>
      <c r="C357" s="268" t="s">
        <v>900</v>
      </c>
      <c r="D357" s="269" t="s">
        <v>901</v>
      </c>
      <c r="E357" s="267">
        <v>3</v>
      </c>
    </row>
    <row r="358" spans="1:5" customFormat="1" ht="15">
      <c r="A358" s="125" t="str">
        <f t="shared" si="20"/>
        <v>MCC</v>
      </c>
      <c r="B358" s="125" t="str">
        <f t="shared" si="21"/>
        <v>410</v>
      </c>
      <c r="C358" s="268" t="s">
        <v>902</v>
      </c>
      <c r="D358" s="269" t="s">
        <v>903</v>
      </c>
      <c r="E358" s="267">
        <v>1</v>
      </c>
    </row>
    <row r="359" spans="1:5" customFormat="1" ht="15">
      <c r="A359" s="125" t="str">
        <f t="shared" si="20"/>
        <v>MCC</v>
      </c>
      <c r="B359" s="125" t="str">
        <f t="shared" si="21"/>
        <v>413</v>
      </c>
      <c r="C359" s="268" t="s">
        <v>904</v>
      </c>
      <c r="D359" s="269" t="s">
        <v>905</v>
      </c>
      <c r="E359" s="267">
        <v>1</v>
      </c>
    </row>
    <row r="360" spans="1:5" customFormat="1" ht="15">
      <c r="A360" s="125" t="str">
        <f t="shared" si="20"/>
        <v>MCC</v>
      </c>
      <c r="B360" s="125" t="str">
        <f t="shared" si="21"/>
        <v>414</v>
      </c>
      <c r="C360" s="268" t="s">
        <v>906</v>
      </c>
      <c r="D360" s="269" t="s">
        <v>907</v>
      </c>
      <c r="E360" s="267">
        <v>1</v>
      </c>
    </row>
    <row r="361" spans="1:5" customFormat="1" ht="15">
      <c r="A361" s="125" t="str">
        <f t="shared" si="20"/>
        <v>MCC</v>
      </c>
      <c r="B361" s="125" t="str">
        <f t="shared" si="21"/>
        <v>418</v>
      </c>
      <c r="C361" s="268" t="s">
        <v>908</v>
      </c>
      <c r="D361" s="269" t="s">
        <v>909</v>
      </c>
      <c r="E361" s="267">
        <v>1</v>
      </c>
    </row>
    <row r="362" spans="1:5" customFormat="1" ht="15">
      <c r="A362" s="125" t="str">
        <f t="shared" si="20"/>
        <v>MCH</v>
      </c>
      <c r="B362" s="125" t="str">
        <f t="shared" si="21"/>
        <v>250</v>
      </c>
      <c r="C362" s="268" t="s">
        <v>910</v>
      </c>
      <c r="D362" s="269" t="s">
        <v>911</v>
      </c>
      <c r="E362" s="267">
        <v>2</v>
      </c>
    </row>
    <row r="363" spans="1:5" customFormat="1" ht="15">
      <c r="A363" s="125" t="str">
        <f t="shared" si="20"/>
        <v>MED</v>
      </c>
      <c r="B363" s="125" t="str">
        <f t="shared" si="21"/>
        <v>263</v>
      </c>
      <c r="C363" s="268" t="s">
        <v>912</v>
      </c>
      <c r="D363" s="269" t="s">
        <v>913</v>
      </c>
      <c r="E363" s="267">
        <v>1</v>
      </c>
    </row>
    <row r="364" spans="1:5" customFormat="1" ht="15">
      <c r="A364" s="125" t="str">
        <f t="shared" si="20"/>
        <v>MED</v>
      </c>
      <c r="B364" s="125" t="str">
        <f t="shared" si="21"/>
        <v>268</v>
      </c>
      <c r="C364" s="268" t="s">
        <v>914</v>
      </c>
      <c r="D364" s="269" t="s">
        <v>913</v>
      </c>
      <c r="E364" s="267">
        <v>2</v>
      </c>
    </row>
    <row r="365" spans="1:5" customFormat="1" ht="15">
      <c r="A365" s="125" t="str">
        <f t="shared" si="20"/>
        <v>MED</v>
      </c>
      <c r="B365" s="125" t="str">
        <f t="shared" si="21"/>
        <v>362</v>
      </c>
      <c r="C365" s="268" t="s">
        <v>915</v>
      </c>
      <c r="D365" s="269" t="s">
        <v>916</v>
      </c>
      <c r="E365" s="267">
        <v>2</v>
      </c>
    </row>
    <row r="366" spans="1:5" customFormat="1" ht="15">
      <c r="A366" s="125" t="str">
        <f t="shared" si="20"/>
        <v>MGT</v>
      </c>
      <c r="B366" s="125" t="str">
        <f t="shared" si="21"/>
        <v>433</v>
      </c>
      <c r="C366" s="268" t="s">
        <v>917</v>
      </c>
      <c r="D366" s="269" t="s">
        <v>918</v>
      </c>
      <c r="E366" s="267">
        <v>2</v>
      </c>
    </row>
    <row r="367" spans="1:5" customFormat="1" ht="15">
      <c r="A367" s="125" t="str">
        <f t="shared" si="20"/>
        <v>MIB</v>
      </c>
      <c r="B367" s="125" t="str">
        <f t="shared" si="21"/>
        <v>251</v>
      </c>
      <c r="C367" s="268" t="s">
        <v>919</v>
      </c>
      <c r="D367" s="269" t="s">
        <v>920</v>
      </c>
      <c r="E367" s="267">
        <v>3</v>
      </c>
    </row>
    <row r="368" spans="1:5" customFormat="1" ht="15">
      <c r="A368" s="125" t="str">
        <f t="shared" si="20"/>
        <v>MIB</v>
      </c>
      <c r="B368" s="125" t="str">
        <f t="shared" si="21"/>
        <v>253</v>
      </c>
      <c r="C368" s="268" t="s">
        <v>921</v>
      </c>
      <c r="D368" s="269" t="s">
        <v>922</v>
      </c>
      <c r="E368" s="267">
        <v>1</v>
      </c>
    </row>
    <row r="369" spans="1:5" customFormat="1" ht="15">
      <c r="A369" s="125" t="str">
        <f t="shared" si="20"/>
        <v>MIB</v>
      </c>
      <c r="B369" s="125" t="str">
        <f t="shared" si="21"/>
        <v>254</v>
      </c>
      <c r="C369" s="268" t="s">
        <v>923</v>
      </c>
      <c r="D369" s="269" t="s">
        <v>922</v>
      </c>
      <c r="E369" s="267">
        <v>1</v>
      </c>
    </row>
    <row r="370" spans="1:5" customFormat="1" ht="15">
      <c r="A370" s="125" t="str">
        <f t="shared" si="20"/>
        <v>MKT</v>
      </c>
      <c r="B370" s="125" t="str">
        <f t="shared" si="21"/>
        <v>253</v>
      </c>
      <c r="C370" s="268" t="s">
        <v>924</v>
      </c>
      <c r="D370" s="269" t="s">
        <v>925</v>
      </c>
      <c r="E370" s="267">
        <v>3</v>
      </c>
    </row>
    <row r="371" spans="1:5" customFormat="1" ht="15">
      <c r="A371" s="125" t="str">
        <f t="shared" si="20"/>
        <v>MKT</v>
      </c>
      <c r="B371" s="125" t="str">
        <f t="shared" si="21"/>
        <v>424</v>
      </c>
      <c r="C371" s="268" t="s">
        <v>926</v>
      </c>
      <c r="D371" s="269" t="s">
        <v>927</v>
      </c>
      <c r="E371" s="267">
        <v>2</v>
      </c>
    </row>
    <row r="372" spans="1:5" customFormat="1" ht="15">
      <c r="A372" s="125" t="str">
        <f t="shared" si="20"/>
        <v>MTH</v>
      </c>
      <c r="B372" s="125" t="str">
        <f t="shared" si="21"/>
        <v>254</v>
      </c>
      <c r="C372" s="268" t="s">
        <v>928</v>
      </c>
      <c r="D372" s="269" t="s">
        <v>929</v>
      </c>
      <c r="E372" s="267">
        <v>3</v>
      </c>
    </row>
    <row r="373" spans="1:5" customFormat="1" ht="15">
      <c r="A373" s="125" t="str">
        <f t="shared" si="20"/>
        <v>NTR</v>
      </c>
      <c r="B373" s="125" t="str">
        <f t="shared" si="21"/>
        <v>151</v>
      </c>
      <c r="C373" s="268" t="s">
        <v>930</v>
      </c>
      <c r="D373" s="269" t="s">
        <v>931</v>
      </c>
      <c r="E373" s="267">
        <v>2</v>
      </c>
    </row>
    <row r="374" spans="1:5" customFormat="1" ht="15">
      <c r="A374" s="125" t="str">
        <f t="shared" si="20"/>
        <v>NTR</v>
      </c>
      <c r="B374" s="125" t="str">
        <f t="shared" si="21"/>
        <v>413</v>
      </c>
      <c r="C374" s="268" t="s">
        <v>932</v>
      </c>
      <c r="D374" s="269" t="s">
        <v>933</v>
      </c>
      <c r="E374" s="267">
        <v>1</v>
      </c>
    </row>
    <row r="375" spans="1:5" customFormat="1" ht="15">
      <c r="A375" s="125" t="str">
        <f t="shared" si="20"/>
        <v>NTR</v>
      </c>
      <c r="B375" s="125" t="str">
        <f t="shared" si="21"/>
        <v>431</v>
      </c>
      <c r="C375" s="268" t="s">
        <v>934</v>
      </c>
      <c r="D375" s="269" t="s">
        <v>935</v>
      </c>
      <c r="E375" s="267">
        <v>1</v>
      </c>
    </row>
    <row r="376" spans="1:5" customFormat="1" ht="15">
      <c r="A376" s="125" t="str">
        <f t="shared" si="20"/>
        <v>NUR</v>
      </c>
      <c r="B376" s="125" t="str">
        <f t="shared" si="21"/>
        <v>248</v>
      </c>
      <c r="C376" s="268" t="s">
        <v>936</v>
      </c>
      <c r="D376" s="269" t="s">
        <v>937</v>
      </c>
      <c r="E376" s="267">
        <v>3</v>
      </c>
    </row>
    <row r="377" spans="1:5" customFormat="1" ht="15">
      <c r="A377" s="125" t="str">
        <f t="shared" si="20"/>
        <v>NUR</v>
      </c>
      <c r="B377" s="125" t="str">
        <f t="shared" si="21"/>
        <v>251</v>
      </c>
      <c r="C377" s="268" t="s">
        <v>938</v>
      </c>
      <c r="D377" s="269" t="s">
        <v>939</v>
      </c>
      <c r="E377" s="267">
        <v>4</v>
      </c>
    </row>
    <row r="378" spans="1:5" customFormat="1" ht="15">
      <c r="A378" s="125" t="str">
        <f t="shared" si="20"/>
        <v>NUR</v>
      </c>
      <c r="B378" s="125" t="str">
        <f t="shared" si="21"/>
        <v>296</v>
      </c>
      <c r="C378" s="268" t="s">
        <v>940</v>
      </c>
      <c r="D378" s="269" t="s">
        <v>803</v>
      </c>
      <c r="E378" s="267">
        <v>1</v>
      </c>
    </row>
    <row r="379" spans="1:5" customFormat="1" ht="15">
      <c r="A379" s="125" t="str">
        <f t="shared" si="20"/>
        <v>NUR</v>
      </c>
      <c r="B379" s="125" t="str">
        <f t="shared" si="21"/>
        <v>300</v>
      </c>
      <c r="C379" s="268" t="s">
        <v>941</v>
      </c>
      <c r="D379" s="269" t="s">
        <v>942</v>
      </c>
      <c r="E379" s="267">
        <v>3</v>
      </c>
    </row>
    <row r="380" spans="1:5" customFormat="1" ht="15">
      <c r="A380" s="125" t="str">
        <f t="shared" si="20"/>
        <v>NUR</v>
      </c>
      <c r="B380" s="125" t="str">
        <f t="shared" si="21"/>
        <v>301</v>
      </c>
      <c r="C380" s="268" t="s">
        <v>943</v>
      </c>
      <c r="D380" s="269" t="s">
        <v>942</v>
      </c>
      <c r="E380" s="267">
        <v>4</v>
      </c>
    </row>
    <row r="381" spans="1:5" customFormat="1" ht="15">
      <c r="A381" s="125" t="str">
        <f t="shared" si="20"/>
        <v>NUR</v>
      </c>
      <c r="B381" s="125" t="str">
        <f t="shared" si="21"/>
        <v>302</v>
      </c>
      <c r="C381" s="268" t="s">
        <v>944</v>
      </c>
      <c r="D381" s="269" t="s">
        <v>945</v>
      </c>
      <c r="E381" s="267">
        <v>2</v>
      </c>
    </row>
    <row r="382" spans="1:5" customFormat="1" ht="15">
      <c r="A382" s="125" t="str">
        <f t="shared" si="20"/>
        <v>NUR</v>
      </c>
      <c r="B382" s="125" t="str">
        <f t="shared" si="21"/>
        <v>303</v>
      </c>
      <c r="C382" s="268" t="s">
        <v>946</v>
      </c>
      <c r="D382" s="269" t="s">
        <v>947</v>
      </c>
      <c r="E382" s="267">
        <v>2</v>
      </c>
    </row>
    <row r="383" spans="1:5" customFormat="1" ht="15">
      <c r="A383" s="125" t="str">
        <f t="shared" si="20"/>
        <v>NUR</v>
      </c>
      <c r="B383" s="125" t="str">
        <f t="shared" si="21"/>
        <v>305</v>
      </c>
      <c r="C383" s="268" t="s">
        <v>948</v>
      </c>
      <c r="D383" s="269" t="s">
        <v>949</v>
      </c>
      <c r="E383" s="267">
        <v>2</v>
      </c>
    </row>
    <row r="384" spans="1:5" customFormat="1" ht="15">
      <c r="A384" s="125" t="str">
        <f t="shared" si="20"/>
        <v>NUR</v>
      </c>
      <c r="B384" s="125" t="str">
        <f t="shared" si="21"/>
        <v>306</v>
      </c>
      <c r="C384" s="268" t="s">
        <v>950</v>
      </c>
      <c r="D384" s="269" t="s">
        <v>951</v>
      </c>
      <c r="E384" s="267">
        <v>2</v>
      </c>
    </row>
    <row r="385" spans="1:5" customFormat="1" ht="15">
      <c r="A385" s="125" t="str">
        <f t="shared" si="20"/>
        <v>NUR</v>
      </c>
      <c r="B385" s="125" t="str">
        <f t="shared" si="21"/>
        <v>313</v>
      </c>
      <c r="C385" s="268" t="s">
        <v>952</v>
      </c>
      <c r="D385" s="269" t="s">
        <v>953</v>
      </c>
      <c r="E385" s="267">
        <v>2</v>
      </c>
    </row>
    <row r="386" spans="1:5" customFormat="1" ht="15">
      <c r="A386" s="125" t="str">
        <f t="shared" si="20"/>
        <v>NUR</v>
      </c>
      <c r="B386" s="125" t="str">
        <f t="shared" si="21"/>
        <v>323</v>
      </c>
      <c r="C386" s="268" t="s">
        <v>954</v>
      </c>
      <c r="D386" s="269" t="s">
        <v>955</v>
      </c>
      <c r="E386" s="267">
        <v>3</v>
      </c>
    </row>
    <row r="387" spans="1:5" customFormat="1" ht="15">
      <c r="A387" s="125" t="str">
        <f t="shared" si="20"/>
        <v>NUR</v>
      </c>
      <c r="B387" s="125" t="str">
        <f t="shared" si="21"/>
        <v>324</v>
      </c>
      <c r="C387" s="268" t="s">
        <v>956</v>
      </c>
      <c r="D387" s="269" t="s">
        <v>955</v>
      </c>
      <c r="E387" s="267">
        <v>4</v>
      </c>
    </row>
    <row r="388" spans="1:5" customFormat="1" ht="15">
      <c r="A388" s="125" t="str">
        <f t="shared" si="20"/>
        <v>NUR</v>
      </c>
      <c r="B388" s="125" t="str">
        <f t="shared" si="21"/>
        <v>333</v>
      </c>
      <c r="C388" s="268" t="s">
        <v>957</v>
      </c>
      <c r="D388" s="269" t="s">
        <v>958</v>
      </c>
      <c r="E388" s="267">
        <v>3</v>
      </c>
    </row>
    <row r="389" spans="1:5" customFormat="1" ht="15">
      <c r="A389" s="125" t="str">
        <f t="shared" si="20"/>
        <v>NUR</v>
      </c>
      <c r="B389" s="125" t="str">
        <f t="shared" si="21"/>
        <v>334</v>
      </c>
      <c r="C389" s="268" t="s">
        <v>959</v>
      </c>
      <c r="D389" s="269" t="s">
        <v>958</v>
      </c>
      <c r="E389" s="267">
        <v>4</v>
      </c>
    </row>
    <row r="390" spans="1:5" customFormat="1" ht="15">
      <c r="A390" s="125" t="str">
        <f t="shared" si="20"/>
        <v>NUR</v>
      </c>
      <c r="B390" s="125" t="str">
        <f t="shared" si="21"/>
        <v>343</v>
      </c>
      <c r="C390" s="268" t="s">
        <v>960</v>
      </c>
      <c r="D390" s="269" t="s">
        <v>961</v>
      </c>
      <c r="E390" s="267">
        <v>2</v>
      </c>
    </row>
    <row r="391" spans="1:5" customFormat="1" ht="15">
      <c r="A391" s="125" t="str">
        <f t="shared" si="20"/>
        <v>NUR</v>
      </c>
      <c r="B391" s="125" t="str">
        <f t="shared" si="21"/>
        <v>344</v>
      </c>
      <c r="C391" s="268" t="s">
        <v>962</v>
      </c>
      <c r="D391" s="269" t="s">
        <v>961</v>
      </c>
      <c r="E391" s="267">
        <v>3</v>
      </c>
    </row>
    <row r="392" spans="1:5" customFormat="1" ht="15">
      <c r="A392" s="125" t="str">
        <f t="shared" si="20"/>
        <v>NUR</v>
      </c>
      <c r="B392" s="125" t="str">
        <f t="shared" si="21"/>
        <v>348</v>
      </c>
      <c r="C392" s="268" t="s">
        <v>963</v>
      </c>
      <c r="D392" s="269" t="s">
        <v>964</v>
      </c>
      <c r="E392" s="267">
        <v>3</v>
      </c>
    </row>
    <row r="393" spans="1:5" customFormat="1" ht="15">
      <c r="A393" s="125" t="str">
        <f t="shared" si="20"/>
        <v>NUR</v>
      </c>
      <c r="B393" s="125" t="str">
        <f t="shared" si="21"/>
        <v>349</v>
      </c>
      <c r="C393" s="268" t="s">
        <v>965</v>
      </c>
      <c r="D393" s="269" t="s">
        <v>716</v>
      </c>
      <c r="E393" s="267">
        <v>1</v>
      </c>
    </row>
    <row r="394" spans="1:5" customFormat="1" ht="15">
      <c r="A394" s="125" t="str">
        <f t="shared" si="20"/>
        <v>NUR</v>
      </c>
      <c r="B394" s="125" t="str">
        <f t="shared" si="21"/>
        <v>396</v>
      </c>
      <c r="C394" s="268" t="s">
        <v>966</v>
      </c>
      <c r="D394" s="269" t="s">
        <v>803</v>
      </c>
      <c r="E394" s="267">
        <v>1</v>
      </c>
    </row>
    <row r="395" spans="1:5" customFormat="1" ht="15">
      <c r="A395" s="125" t="str">
        <f t="shared" si="20"/>
        <v>NUR</v>
      </c>
      <c r="B395" s="125" t="str">
        <f t="shared" si="21"/>
        <v>402</v>
      </c>
      <c r="C395" s="268" t="s">
        <v>967</v>
      </c>
      <c r="D395" s="269" t="s">
        <v>968</v>
      </c>
      <c r="E395" s="267">
        <v>2</v>
      </c>
    </row>
    <row r="396" spans="1:5" customFormat="1" ht="15">
      <c r="A396" s="125" t="str">
        <f t="shared" si="20"/>
        <v>NUR</v>
      </c>
      <c r="B396" s="125" t="str">
        <f t="shared" si="21"/>
        <v>403</v>
      </c>
      <c r="C396" s="268" t="s">
        <v>969</v>
      </c>
      <c r="D396" s="269" t="s">
        <v>970</v>
      </c>
      <c r="E396" s="267">
        <v>2</v>
      </c>
    </row>
    <row r="397" spans="1:5" customFormat="1" ht="15">
      <c r="A397" s="125" t="str">
        <f t="shared" si="20"/>
        <v>NUR</v>
      </c>
      <c r="B397" s="125" t="str">
        <f t="shared" si="21"/>
        <v>405</v>
      </c>
      <c r="C397" s="268" t="s">
        <v>971</v>
      </c>
      <c r="D397" s="269" t="s">
        <v>972</v>
      </c>
      <c r="E397" s="267">
        <v>2</v>
      </c>
    </row>
    <row r="398" spans="1:5" customFormat="1" ht="15">
      <c r="A398" s="125" t="str">
        <f t="shared" si="20"/>
        <v>NUR</v>
      </c>
      <c r="B398" s="125" t="str">
        <f t="shared" si="21"/>
        <v>406</v>
      </c>
      <c r="C398" s="268" t="s">
        <v>973</v>
      </c>
      <c r="D398" s="269" t="s">
        <v>974</v>
      </c>
      <c r="E398" s="267">
        <v>2</v>
      </c>
    </row>
    <row r="399" spans="1:5" customFormat="1" ht="15">
      <c r="A399" s="125" t="str">
        <f t="shared" si="20"/>
        <v>NUR</v>
      </c>
      <c r="B399" s="125" t="str">
        <f t="shared" si="21"/>
        <v>413</v>
      </c>
      <c r="C399" s="268" t="s">
        <v>975</v>
      </c>
      <c r="D399" s="269" t="s">
        <v>976</v>
      </c>
      <c r="E399" s="267">
        <v>2</v>
      </c>
    </row>
    <row r="400" spans="1:5" customFormat="1" ht="15">
      <c r="A400" s="125" t="str">
        <f t="shared" si="20"/>
        <v>NUR</v>
      </c>
      <c r="B400" s="125" t="str">
        <f t="shared" si="21"/>
        <v>414</v>
      </c>
      <c r="C400" s="268" t="s">
        <v>977</v>
      </c>
      <c r="D400" s="269" t="s">
        <v>978</v>
      </c>
      <c r="E400" s="267">
        <v>2</v>
      </c>
    </row>
    <row r="401" spans="1:5" customFormat="1" ht="15">
      <c r="A401" s="125" t="str">
        <f t="shared" si="20"/>
        <v>NUR</v>
      </c>
      <c r="B401" s="125" t="str">
        <f t="shared" si="21"/>
        <v>423</v>
      </c>
      <c r="C401" s="268" t="s">
        <v>979</v>
      </c>
      <c r="D401" s="269" t="s">
        <v>980</v>
      </c>
      <c r="E401" s="267">
        <v>2</v>
      </c>
    </row>
    <row r="402" spans="1:5" customFormat="1" ht="15">
      <c r="A402" s="125" t="str">
        <f t="shared" si="20"/>
        <v>NUR</v>
      </c>
      <c r="B402" s="125" t="str">
        <f t="shared" si="21"/>
        <v>433</v>
      </c>
      <c r="C402" s="268" t="s">
        <v>981</v>
      </c>
      <c r="D402" s="269" t="s">
        <v>982</v>
      </c>
      <c r="E402" s="267">
        <v>2</v>
      </c>
    </row>
    <row r="403" spans="1:5" customFormat="1" ht="15">
      <c r="A403" s="125" t="str">
        <f t="shared" si="20"/>
        <v>NUR</v>
      </c>
      <c r="B403" s="125" t="str">
        <f t="shared" si="21"/>
        <v>448</v>
      </c>
      <c r="C403" s="268" t="s">
        <v>983</v>
      </c>
      <c r="D403" s="269" t="s">
        <v>984</v>
      </c>
      <c r="E403" s="267">
        <v>5</v>
      </c>
    </row>
    <row r="404" spans="1:5" customFormat="1" ht="15">
      <c r="A404" s="125" t="str">
        <f t="shared" si="20"/>
        <v>NUR</v>
      </c>
      <c r="B404" s="125" t="str">
        <f t="shared" si="21"/>
        <v>452</v>
      </c>
      <c r="C404" s="268" t="s">
        <v>985</v>
      </c>
      <c r="D404" s="269" t="s">
        <v>980</v>
      </c>
      <c r="E404" s="267">
        <v>3</v>
      </c>
    </row>
    <row r="405" spans="1:5" customFormat="1" ht="15">
      <c r="A405" s="125" t="str">
        <f t="shared" si="20"/>
        <v>NUR</v>
      </c>
      <c r="B405" s="125" t="str">
        <f t="shared" si="21"/>
        <v>453</v>
      </c>
      <c r="C405" s="268" t="s">
        <v>986</v>
      </c>
      <c r="D405" s="269" t="s">
        <v>982</v>
      </c>
      <c r="E405" s="267">
        <v>3</v>
      </c>
    </row>
    <row r="406" spans="1:5" customFormat="1" ht="15">
      <c r="A406" s="125" t="str">
        <f t="shared" si="20"/>
        <v>NUR</v>
      </c>
      <c r="B406" s="125" t="str">
        <f t="shared" si="21"/>
        <v>455</v>
      </c>
      <c r="C406" s="268" t="s">
        <v>987</v>
      </c>
      <c r="D406" s="269" t="s">
        <v>988</v>
      </c>
      <c r="E406" s="267">
        <v>2</v>
      </c>
    </row>
    <row r="407" spans="1:5" customFormat="1" ht="15">
      <c r="A407" s="125" t="str">
        <f t="shared" si="20"/>
        <v>PMY</v>
      </c>
      <c r="B407" s="125" t="str">
        <f t="shared" si="21"/>
        <v>300</v>
      </c>
      <c r="C407" s="268" t="s">
        <v>989</v>
      </c>
      <c r="D407" s="269" t="s">
        <v>990</v>
      </c>
      <c r="E407" s="267">
        <v>2</v>
      </c>
    </row>
    <row r="408" spans="1:5" customFormat="1" ht="15">
      <c r="A408" s="125" t="str">
        <f t="shared" si="20"/>
        <v>PMY</v>
      </c>
      <c r="B408" s="125" t="str">
        <f t="shared" si="21"/>
        <v>301</v>
      </c>
      <c r="C408" s="268" t="s">
        <v>991</v>
      </c>
      <c r="D408" s="269" t="s">
        <v>992</v>
      </c>
      <c r="E408" s="267">
        <v>3</v>
      </c>
    </row>
    <row r="409" spans="1:5" customFormat="1" ht="15">
      <c r="A409" s="125" t="str">
        <f t="shared" si="20"/>
        <v>PMY</v>
      </c>
      <c r="B409" s="125" t="str">
        <f t="shared" si="21"/>
        <v>302</v>
      </c>
      <c r="C409" s="268" t="s">
        <v>993</v>
      </c>
      <c r="D409" s="269" t="s">
        <v>994</v>
      </c>
      <c r="E409" s="267">
        <v>3</v>
      </c>
    </row>
    <row r="410" spans="1:5" customFormat="1" ht="15">
      <c r="A410" s="125" t="str">
        <f t="shared" si="20"/>
        <v>PMY</v>
      </c>
      <c r="B410" s="125" t="str">
        <f t="shared" si="21"/>
        <v>304</v>
      </c>
      <c r="C410" s="268" t="s">
        <v>995</v>
      </c>
      <c r="D410" s="269" t="s">
        <v>996</v>
      </c>
      <c r="E410" s="267">
        <v>3</v>
      </c>
    </row>
    <row r="411" spans="1:5" customFormat="1" ht="15">
      <c r="A411" s="125" t="str">
        <f t="shared" si="20"/>
        <v>PMY</v>
      </c>
      <c r="B411" s="125" t="str">
        <f t="shared" si="21"/>
        <v>443</v>
      </c>
      <c r="C411" s="268" t="s">
        <v>997</v>
      </c>
      <c r="D411" s="269" t="s">
        <v>998</v>
      </c>
      <c r="E411" s="267">
        <v>1</v>
      </c>
    </row>
    <row r="412" spans="1:5" customFormat="1" ht="15">
      <c r="A412" s="125" t="str">
        <f t="shared" si="20"/>
        <v>PTH</v>
      </c>
      <c r="B412" s="125" t="str">
        <f t="shared" si="21"/>
        <v>350</v>
      </c>
      <c r="C412" s="268" t="s">
        <v>999</v>
      </c>
      <c r="D412" s="269" t="s">
        <v>1000</v>
      </c>
      <c r="E412" s="267">
        <v>3</v>
      </c>
    </row>
    <row r="413" spans="1:5" customFormat="1" ht="15">
      <c r="A413" s="125" t="str">
        <f t="shared" si="20"/>
        <v>PHC</v>
      </c>
      <c r="B413" s="125" t="str">
        <f t="shared" si="21"/>
        <v>351</v>
      </c>
      <c r="C413" s="268" t="s">
        <v>1001</v>
      </c>
      <c r="D413" s="269" t="s">
        <v>1002</v>
      </c>
      <c r="E413" s="267">
        <v>3</v>
      </c>
    </row>
    <row r="414" spans="1:5" customFormat="1" ht="15">
      <c r="A414" s="125" t="str">
        <f t="shared" si="20"/>
        <v>PHC</v>
      </c>
      <c r="B414" s="125" t="str">
        <f t="shared" si="21"/>
        <v>401</v>
      </c>
      <c r="C414" s="268" t="s">
        <v>1003</v>
      </c>
      <c r="D414" s="269" t="s">
        <v>1004</v>
      </c>
      <c r="E414" s="267">
        <v>3</v>
      </c>
    </row>
    <row r="415" spans="1:5" customFormat="1" ht="15">
      <c r="A415" s="125" t="str">
        <f t="shared" si="20"/>
        <v>PHC</v>
      </c>
      <c r="B415" s="125" t="str">
        <f t="shared" si="21"/>
        <v>402</v>
      </c>
      <c r="C415" s="268" t="s">
        <v>1005</v>
      </c>
      <c r="D415" s="269" t="s">
        <v>1006</v>
      </c>
      <c r="E415" s="267">
        <v>2</v>
      </c>
    </row>
    <row r="416" spans="1:5" customFormat="1" ht="15">
      <c r="A416" s="125" t="str">
        <f t="shared" si="20"/>
        <v>PHC</v>
      </c>
      <c r="B416" s="125" t="str">
        <f t="shared" si="21"/>
        <v>406</v>
      </c>
      <c r="C416" s="268" t="s">
        <v>1007</v>
      </c>
      <c r="D416" s="269" t="s">
        <v>1008</v>
      </c>
      <c r="E416" s="267">
        <v>3</v>
      </c>
    </row>
    <row r="417" spans="1:5" customFormat="1" ht="15">
      <c r="A417" s="125" t="str">
        <f t="shared" ref="A417:A480" si="22">LEFT(C417,3)</f>
        <v>PHC</v>
      </c>
      <c r="B417" s="125" t="str">
        <f t="shared" ref="B417:B480" si="23">RIGHT(C417,3)</f>
        <v>414</v>
      </c>
      <c r="C417" s="268" t="s">
        <v>1009</v>
      </c>
      <c r="D417" s="269" t="s">
        <v>1010</v>
      </c>
      <c r="E417" s="267">
        <v>1</v>
      </c>
    </row>
    <row r="418" spans="1:5" customFormat="1" ht="15">
      <c r="A418" s="125" t="str">
        <f t="shared" si="22"/>
        <v>PHC</v>
      </c>
      <c r="B418" s="125" t="str">
        <f t="shared" si="23"/>
        <v>422</v>
      </c>
      <c r="C418" s="268" t="s">
        <v>1011</v>
      </c>
      <c r="D418" s="269" t="s">
        <v>1012</v>
      </c>
      <c r="E418" s="267">
        <v>1</v>
      </c>
    </row>
    <row r="419" spans="1:5" customFormat="1" ht="15">
      <c r="A419" s="125" t="str">
        <f t="shared" si="22"/>
        <v>PHC</v>
      </c>
      <c r="B419" s="125" t="str">
        <f t="shared" si="23"/>
        <v>424</v>
      </c>
      <c r="C419" s="268" t="s">
        <v>1013</v>
      </c>
      <c r="D419" s="269" t="s">
        <v>1014</v>
      </c>
      <c r="E419" s="267">
        <v>1</v>
      </c>
    </row>
    <row r="420" spans="1:5" customFormat="1" ht="15">
      <c r="A420" s="125" t="str">
        <f t="shared" si="22"/>
        <v>PHC</v>
      </c>
      <c r="B420" s="125" t="str">
        <f t="shared" si="23"/>
        <v>434</v>
      </c>
      <c r="C420" s="268" t="s">
        <v>1015</v>
      </c>
      <c r="D420" s="269" t="s">
        <v>1016</v>
      </c>
      <c r="E420" s="267">
        <v>1</v>
      </c>
    </row>
    <row r="421" spans="1:5" customFormat="1" ht="15">
      <c r="A421" s="125" t="str">
        <f t="shared" si="22"/>
        <v>PHC</v>
      </c>
      <c r="B421" s="125" t="str">
        <f t="shared" si="23"/>
        <v>451</v>
      </c>
      <c r="C421" s="268" t="s">
        <v>1017</v>
      </c>
      <c r="D421" s="269" t="s">
        <v>1018</v>
      </c>
      <c r="E421" s="267">
        <v>3</v>
      </c>
    </row>
    <row r="422" spans="1:5" customFormat="1" ht="15">
      <c r="A422" s="125" t="str">
        <f t="shared" si="22"/>
        <v>PHM</v>
      </c>
      <c r="B422" s="125" t="str">
        <f t="shared" si="23"/>
        <v>296</v>
      </c>
      <c r="C422" s="268" t="s">
        <v>1019</v>
      </c>
      <c r="D422" s="269" t="s">
        <v>803</v>
      </c>
      <c r="E422" s="267">
        <v>1</v>
      </c>
    </row>
    <row r="423" spans="1:5" customFormat="1" ht="15">
      <c r="A423" s="125" t="str">
        <f t="shared" si="22"/>
        <v>PHM</v>
      </c>
      <c r="B423" s="125" t="str">
        <f t="shared" si="23"/>
        <v>396</v>
      </c>
      <c r="C423" s="268" t="s">
        <v>1020</v>
      </c>
      <c r="D423" s="269" t="s">
        <v>803</v>
      </c>
      <c r="E423" s="267">
        <v>1</v>
      </c>
    </row>
    <row r="424" spans="1:5" customFormat="1" ht="15">
      <c r="A424" s="125" t="str">
        <f t="shared" si="22"/>
        <v>PHM</v>
      </c>
      <c r="B424" s="125" t="str">
        <f t="shared" si="23"/>
        <v>402</v>
      </c>
      <c r="C424" s="268" t="s">
        <v>1021</v>
      </c>
      <c r="D424" s="269" t="s">
        <v>1022</v>
      </c>
      <c r="E424" s="267">
        <v>3</v>
      </c>
    </row>
    <row r="425" spans="1:5" customFormat="1" ht="15">
      <c r="A425" s="125" t="str">
        <f t="shared" si="22"/>
        <v>PHM</v>
      </c>
      <c r="B425" s="125" t="str">
        <f t="shared" si="23"/>
        <v>404</v>
      </c>
      <c r="C425" s="268" t="s">
        <v>1023</v>
      </c>
      <c r="D425" s="269" t="s">
        <v>1024</v>
      </c>
      <c r="E425" s="267">
        <v>3</v>
      </c>
    </row>
    <row r="426" spans="1:5" customFormat="1" ht="15">
      <c r="A426" s="125" t="str">
        <f t="shared" si="22"/>
        <v>PHM</v>
      </c>
      <c r="B426" s="125" t="str">
        <f t="shared" si="23"/>
        <v>407</v>
      </c>
      <c r="C426" s="268" t="s">
        <v>1025</v>
      </c>
      <c r="D426" s="269" t="s">
        <v>1026</v>
      </c>
      <c r="E426" s="267">
        <v>3</v>
      </c>
    </row>
    <row r="427" spans="1:5" customFormat="1" ht="15">
      <c r="A427" s="125" t="str">
        <f t="shared" si="22"/>
        <v>PHM</v>
      </c>
      <c r="B427" s="125" t="str">
        <f t="shared" si="23"/>
        <v>410</v>
      </c>
      <c r="C427" s="268" t="s">
        <v>1027</v>
      </c>
      <c r="D427" s="269" t="s">
        <v>1028</v>
      </c>
      <c r="E427" s="267">
        <v>2</v>
      </c>
    </row>
    <row r="428" spans="1:5" customFormat="1" ht="15">
      <c r="A428" s="125" t="str">
        <f t="shared" si="22"/>
        <v>PHM</v>
      </c>
      <c r="B428" s="125" t="str">
        <f t="shared" si="23"/>
        <v>413</v>
      </c>
      <c r="C428" s="268" t="s">
        <v>1029</v>
      </c>
      <c r="D428" s="269" t="s">
        <v>1030</v>
      </c>
      <c r="E428" s="267">
        <v>2</v>
      </c>
    </row>
    <row r="429" spans="1:5" customFormat="1" ht="15">
      <c r="A429" s="125" t="str">
        <f t="shared" si="22"/>
        <v>PHM</v>
      </c>
      <c r="B429" s="125" t="str">
        <f t="shared" si="23"/>
        <v>447</v>
      </c>
      <c r="C429" s="268" t="s">
        <v>1031</v>
      </c>
      <c r="D429" s="269" t="s">
        <v>1032</v>
      </c>
      <c r="E429" s="267">
        <v>4</v>
      </c>
    </row>
    <row r="430" spans="1:5" customFormat="1" ht="15">
      <c r="A430" s="125" t="str">
        <f t="shared" si="22"/>
        <v>PHM</v>
      </c>
      <c r="B430" s="125" t="str">
        <f t="shared" si="23"/>
        <v>448</v>
      </c>
      <c r="C430" s="268" t="s">
        <v>1033</v>
      </c>
      <c r="D430" s="269" t="s">
        <v>1034</v>
      </c>
      <c r="E430" s="267">
        <v>4</v>
      </c>
    </row>
    <row r="431" spans="1:5" customFormat="1" ht="15">
      <c r="A431" s="125" t="str">
        <f t="shared" si="22"/>
        <v>PHM</v>
      </c>
      <c r="B431" s="125" t="str">
        <f t="shared" si="23"/>
        <v>496</v>
      </c>
      <c r="C431" s="268" t="s">
        <v>1035</v>
      </c>
      <c r="D431" s="269" t="s">
        <v>803</v>
      </c>
      <c r="E431" s="267">
        <v>1</v>
      </c>
    </row>
    <row r="432" spans="1:5" customFormat="1" ht="15">
      <c r="A432" s="125" t="str">
        <f t="shared" si="22"/>
        <v>REM</v>
      </c>
      <c r="B432" s="125" t="str">
        <f t="shared" si="23"/>
        <v>400</v>
      </c>
      <c r="C432" s="268" t="s">
        <v>1036</v>
      </c>
      <c r="D432" s="269" t="s">
        <v>1037</v>
      </c>
      <c r="E432" s="267">
        <v>2</v>
      </c>
    </row>
    <row r="433" spans="1:5" customFormat="1" ht="15">
      <c r="A433" s="125" t="str">
        <f t="shared" si="22"/>
        <v xml:space="preserve">SE </v>
      </c>
      <c r="B433" s="125" t="str">
        <f t="shared" si="23"/>
        <v>445</v>
      </c>
      <c r="C433" s="268" t="s">
        <v>1038</v>
      </c>
      <c r="D433" s="269" t="s">
        <v>1039</v>
      </c>
      <c r="E433" s="267">
        <v>3</v>
      </c>
    </row>
    <row r="434" spans="1:5" customFormat="1" ht="15">
      <c r="A434" s="125" t="str">
        <f t="shared" si="22"/>
        <v>SOC</v>
      </c>
      <c r="B434" s="125" t="str">
        <f t="shared" si="23"/>
        <v>323</v>
      </c>
      <c r="C434" s="268" t="s">
        <v>1040</v>
      </c>
      <c r="D434" s="269" t="s">
        <v>1041</v>
      </c>
      <c r="E434" s="267">
        <v>1</v>
      </c>
    </row>
    <row r="435" spans="1:5" customFormat="1" ht="15">
      <c r="A435" s="125" t="str">
        <f t="shared" si="22"/>
        <v>SPM</v>
      </c>
      <c r="B435" s="125" t="str">
        <f t="shared" si="23"/>
        <v>200</v>
      </c>
      <c r="C435" s="268" t="s">
        <v>1042</v>
      </c>
      <c r="D435" s="269" t="s">
        <v>1043</v>
      </c>
      <c r="E435" s="267">
        <v>1</v>
      </c>
    </row>
    <row r="436" spans="1:5" customFormat="1" ht="15">
      <c r="A436" s="125" t="str">
        <f t="shared" si="22"/>
        <v>SPM</v>
      </c>
      <c r="B436" s="125" t="str">
        <f t="shared" si="23"/>
        <v>300</v>
      </c>
      <c r="C436" s="268" t="s">
        <v>1044</v>
      </c>
      <c r="D436" s="269" t="s">
        <v>1045</v>
      </c>
      <c r="E436" s="267">
        <v>1</v>
      </c>
    </row>
    <row r="437" spans="1:5" customFormat="1" ht="15">
      <c r="A437" s="125" t="str">
        <f t="shared" si="22"/>
        <v>SPM</v>
      </c>
      <c r="B437" s="125" t="str">
        <f t="shared" si="23"/>
        <v>302</v>
      </c>
      <c r="C437" s="268" t="s">
        <v>1046</v>
      </c>
      <c r="D437" s="269" t="s">
        <v>1047</v>
      </c>
      <c r="E437" s="267">
        <v>2</v>
      </c>
    </row>
    <row r="438" spans="1:5" customFormat="1" ht="15">
      <c r="A438" s="125" t="str">
        <f t="shared" si="22"/>
        <v>SPM</v>
      </c>
      <c r="B438" s="125" t="str">
        <f t="shared" si="23"/>
        <v>413</v>
      </c>
      <c r="C438" s="268" t="s">
        <v>1048</v>
      </c>
      <c r="D438" s="269" t="s">
        <v>1049</v>
      </c>
      <c r="E438" s="267">
        <v>1</v>
      </c>
    </row>
    <row r="439" spans="1:5" customFormat="1" ht="15">
      <c r="A439" s="125" t="str">
        <f t="shared" si="22"/>
        <v>STA</v>
      </c>
      <c r="B439" s="125" t="str">
        <f t="shared" si="23"/>
        <v>423</v>
      </c>
      <c r="C439" s="268" t="s">
        <v>1050</v>
      </c>
      <c r="D439" s="269" t="s">
        <v>1051</v>
      </c>
      <c r="E439" s="267">
        <v>3</v>
      </c>
    </row>
    <row r="440" spans="1:5" customFormat="1" ht="15">
      <c r="A440" s="125" t="str">
        <f t="shared" si="22"/>
        <v>SUR</v>
      </c>
      <c r="B440" s="125" t="str">
        <f t="shared" si="23"/>
        <v>251</v>
      </c>
      <c r="C440" s="268" t="s">
        <v>1052</v>
      </c>
      <c r="D440" s="269" t="s">
        <v>1053</v>
      </c>
      <c r="E440" s="267">
        <v>2</v>
      </c>
    </row>
    <row r="441" spans="1:5" customFormat="1" ht="15">
      <c r="A441" s="125" t="str">
        <f t="shared" si="22"/>
        <v>TOU</v>
      </c>
      <c r="B441" s="125" t="str">
        <f t="shared" si="23"/>
        <v>151</v>
      </c>
      <c r="C441" s="268" t="s">
        <v>1054</v>
      </c>
      <c r="D441" s="269" t="s">
        <v>1055</v>
      </c>
      <c r="E441" s="267">
        <v>2</v>
      </c>
    </row>
    <row r="442" spans="1:5" customFormat="1" ht="15">
      <c r="A442" s="125" t="str">
        <f t="shared" si="22"/>
        <v>TOU</v>
      </c>
      <c r="B442" s="125" t="str">
        <f t="shared" si="23"/>
        <v>296</v>
      </c>
      <c r="C442" s="268" t="s">
        <v>1056</v>
      </c>
      <c r="D442" s="269" t="s">
        <v>803</v>
      </c>
      <c r="E442" s="267">
        <v>1</v>
      </c>
    </row>
    <row r="443" spans="1:5" customFormat="1" ht="15">
      <c r="A443" s="125" t="str">
        <f t="shared" si="22"/>
        <v>TOU</v>
      </c>
      <c r="B443" s="125" t="str">
        <f t="shared" si="23"/>
        <v>348</v>
      </c>
      <c r="C443" s="268" t="s">
        <v>1057</v>
      </c>
      <c r="D443" s="269" t="s">
        <v>805</v>
      </c>
      <c r="E443" s="267">
        <v>5</v>
      </c>
    </row>
    <row r="444" spans="1:5" customFormat="1" ht="15">
      <c r="A444" s="125" t="str">
        <f t="shared" si="22"/>
        <v>TOU</v>
      </c>
      <c r="B444" s="125" t="str">
        <f t="shared" si="23"/>
        <v>349</v>
      </c>
      <c r="C444" s="268" t="s">
        <v>1058</v>
      </c>
      <c r="D444" s="269" t="s">
        <v>716</v>
      </c>
      <c r="E444" s="267">
        <v>1</v>
      </c>
    </row>
    <row r="445" spans="1:5" customFormat="1" ht="15">
      <c r="A445" s="125" t="str">
        <f t="shared" si="22"/>
        <v>TOU</v>
      </c>
      <c r="B445" s="125" t="str">
        <f t="shared" si="23"/>
        <v>361</v>
      </c>
      <c r="C445" s="268" t="s">
        <v>1059</v>
      </c>
      <c r="D445" s="269" t="s">
        <v>1060</v>
      </c>
      <c r="E445" s="267">
        <v>2</v>
      </c>
    </row>
    <row r="446" spans="1:5" customFormat="1" ht="15">
      <c r="A446" s="125" t="str">
        <f t="shared" si="22"/>
        <v>TOU</v>
      </c>
      <c r="B446" s="125" t="str">
        <f t="shared" si="23"/>
        <v>362</v>
      </c>
      <c r="C446" s="268" t="s">
        <v>1061</v>
      </c>
      <c r="D446" s="269" t="s">
        <v>1062</v>
      </c>
      <c r="E446" s="267">
        <v>2</v>
      </c>
    </row>
    <row r="447" spans="1:5" customFormat="1" ht="15">
      <c r="A447" s="125" t="str">
        <f t="shared" si="22"/>
        <v>TOU</v>
      </c>
      <c r="B447" s="125" t="str">
        <f t="shared" si="23"/>
        <v>364</v>
      </c>
      <c r="C447" s="268" t="s">
        <v>1063</v>
      </c>
      <c r="D447" s="269" t="s">
        <v>1064</v>
      </c>
      <c r="E447" s="267">
        <v>3</v>
      </c>
    </row>
    <row r="448" spans="1:5" customFormat="1" ht="15">
      <c r="A448" s="125" t="str">
        <f t="shared" si="22"/>
        <v>TOU</v>
      </c>
      <c r="B448" s="125" t="str">
        <f t="shared" si="23"/>
        <v>396</v>
      </c>
      <c r="C448" s="268" t="s">
        <v>1065</v>
      </c>
      <c r="D448" s="269" t="s">
        <v>803</v>
      </c>
      <c r="E448" s="267">
        <v>1</v>
      </c>
    </row>
    <row r="449" spans="1:5" customFormat="1" ht="15">
      <c r="A449" s="125" t="str">
        <f t="shared" si="22"/>
        <v>TOU</v>
      </c>
      <c r="B449" s="125" t="str">
        <f t="shared" si="23"/>
        <v>399</v>
      </c>
      <c r="C449" s="268" t="s">
        <v>1066</v>
      </c>
      <c r="D449" s="269" t="s">
        <v>765</v>
      </c>
      <c r="E449" s="267">
        <v>5</v>
      </c>
    </row>
    <row r="450" spans="1:5" customFormat="1" ht="15">
      <c r="A450" s="125" t="str">
        <f t="shared" si="22"/>
        <v>TOU</v>
      </c>
      <c r="B450" s="125" t="str">
        <f t="shared" si="23"/>
        <v>404</v>
      </c>
      <c r="C450" s="268" t="s">
        <v>1067</v>
      </c>
      <c r="D450" s="269" t="s">
        <v>1068</v>
      </c>
      <c r="E450" s="267">
        <v>3</v>
      </c>
    </row>
    <row r="451" spans="1:5" customFormat="1" ht="15">
      <c r="A451" s="125" t="str">
        <f t="shared" si="22"/>
        <v>TOU</v>
      </c>
      <c r="B451" s="125" t="str">
        <f t="shared" si="23"/>
        <v>405</v>
      </c>
      <c r="C451" s="268" t="s">
        <v>1069</v>
      </c>
      <c r="D451" s="269" t="s">
        <v>1070</v>
      </c>
      <c r="E451" s="267">
        <v>2</v>
      </c>
    </row>
    <row r="452" spans="1:5" customFormat="1" ht="15">
      <c r="A452" s="125" t="str">
        <f t="shared" si="22"/>
        <v>TOU</v>
      </c>
      <c r="B452" s="125" t="str">
        <f t="shared" si="23"/>
        <v>411</v>
      </c>
      <c r="C452" s="268" t="s">
        <v>1071</v>
      </c>
      <c r="D452" s="269" t="s">
        <v>1072</v>
      </c>
      <c r="E452" s="267">
        <v>2</v>
      </c>
    </row>
    <row r="453" spans="1:5" customFormat="1" ht="15">
      <c r="A453" s="125" t="str">
        <f t="shared" si="22"/>
        <v>TOU</v>
      </c>
      <c r="B453" s="125" t="str">
        <f t="shared" si="23"/>
        <v>431</v>
      </c>
      <c r="C453" s="268" t="s">
        <v>1073</v>
      </c>
      <c r="D453" s="269" t="s">
        <v>1074</v>
      </c>
      <c r="E453" s="267">
        <v>2</v>
      </c>
    </row>
    <row r="454" spans="1:5" customFormat="1" ht="15">
      <c r="A454" s="125" t="str">
        <f t="shared" si="22"/>
        <v>TOU</v>
      </c>
      <c r="B454" s="125" t="str">
        <f t="shared" si="23"/>
        <v>448</v>
      </c>
      <c r="C454" s="270" t="s">
        <v>1075</v>
      </c>
      <c r="D454" s="271" t="s">
        <v>1076</v>
      </c>
      <c r="E454" s="270">
        <v>5</v>
      </c>
    </row>
    <row r="455" spans="1:5" customFormat="1" ht="15">
      <c r="A455" s="125" t="str">
        <f t="shared" si="22"/>
        <v>TOU</v>
      </c>
      <c r="B455" s="125" t="str">
        <f t="shared" si="23"/>
        <v>449</v>
      </c>
      <c r="C455" s="270" t="s">
        <v>1077</v>
      </c>
      <c r="D455" s="271" t="s">
        <v>1078</v>
      </c>
      <c r="E455" s="270">
        <v>5</v>
      </c>
    </row>
    <row r="456" spans="1:5" customFormat="1" ht="15">
      <c r="A456" s="125" t="str">
        <f t="shared" si="22"/>
        <v>TOU</v>
      </c>
      <c r="B456" s="125" t="str">
        <f t="shared" si="23"/>
        <v>496</v>
      </c>
      <c r="C456" s="270" t="s">
        <v>1079</v>
      </c>
      <c r="D456" s="272" t="s">
        <v>803</v>
      </c>
      <c r="E456" s="270">
        <v>1</v>
      </c>
    </row>
    <row r="457" spans="1:5" customFormat="1" ht="15">
      <c r="A457" s="125" t="str">
        <f t="shared" si="22"/>
        <v>UIU</v>
      </c>
      <c r="B457" s="125" t="str">
        <f t="shared" si="23"/>
        <v>101</v>
      </c>
      <c r="C457" s="270" t="s">
        <v>1080</v>
      </c>
      <c r="D457" s="272" t="s">
        <v>1081</v>
      </c>
      <c r="E457" s="270">
        <v>3</v>
      </c>
    </row>
    <row r="458" spans="1:5" customFormat="1" ht="15">
      <c r="A458" s="125" t="str">
        <f t="shared" si="22"/>
        <v>UIU</v>
      </c>
      <c r="B458" s="125" t="str">
        <f t="shared" si="23"/>
        <v>211</v>
      </c>
      <c r="C458" s="270" t="s">
        <v>1082</v>
      </c>
      <c r="D458" s="272" t="s">
        <v>1083</v>
      </c>
      <c r="E458" s="270">
        <v>4</v>
      </c>
    </row>
    <row r="459" spans="1:5" customFormat="1" ht="15">
      <c r="A459" s="125" t="str">
        <f t="shared" si="22"/>
        <v>UIU</v>
      </c>
      <c r="B459" s="125" t="str">
        <f t="shared" si="23"/>
        <v>303</v>
      </c>
      <c r="C459" s="270" t="s">
        <v>1084</v>
      </c>
      <c r="D459" s="272" t="s">
        <v>1085</v>
      </c>
      <c r="E459" s="270">
        <v>3</v>
      </c>
    </row>
    <row r="460" spans="1:5" customFormat="1" ht="15">
      <c r="A460" s="125" t="str">
        <f t="shared" si="22"/>
        <v>PHM</v>
      </c>
      <c r="B460" s="125" t="str">
        <f t="shared" si="23"/>
        <v>410</v>
      </c>
      <c r="C460" s="270" t="s">
        <v>1086</v>
      </c>
      <c r="D460" s="272" t="s">
        <v>1028</v>
      </c>
      <c r="E460" s="270">
        <v>2</v>
      </c>
    </row>
    <row r="461" spans="1:5" customFormat="1" ht="15">
      <c r="A461" s="125" t="str">
        <f t="shared" si="22"/>
        <v>PHM</v>
      </c>
      <c r="B461" s="125" t="str">
        <f t="shared" si="23"/>
        <v>413</v>
      </c>
      <c r="C461" s="270" t="s">
        <v>1087</v>
      </c>
      <c r="D461" s="272" t="s">
        <v>1030</v>
      </c>
      <c r="E461" s="273">
        <v>2</v>
      </c>
    </row>
    <row r="462" spans="1:5" customFormat="1" ht="15">
      <c r="A462" s="125" t="str">
        <f t="shared" si="22"/>
        <v>PHM</v>
      </c>
      <c r="B462" s="125" t="str">
        <f t="shared" si="23"/>
        <v>447</v>
      </c>
      <c r="C462" s="270" t="s">
        <v>1088</v>
      </c>
      <c r="D462" s="272" t="s">
        <v>1032</v>
      </c>
      <c r="E462" s="273">
        <v>4</v>
      </c>
    </row>
    <row r="463" spans="1:5" customFormat="1" ht="15">
      <c r="A463" s="125" t="str">
        <f t="shared" si="22"/>
        <v>PHM</v>
      </c>
      <c r="B463" s="125" t="str">
        <f t="shared" si="23"/>
        <v>448</v>
      </c>
      <c r="C463" s="268" t="s">
        <v>1089</v>
      </c>
      <c r="D463" s="274" t="s">
        <v>1034</v>
      </c>
      <c r="E463" s="275">
        <v>4</v>
      </c>
    </row>
    <row r="464" spans="1:5" customFormat="1" ht="15">
      <c r="A464" s="125" t="str">
        <f t="shared" si="22"/>
        <v>PHM</v>
      </c>
      <c r="B464" s="125" t="str">
        <f t="shared" si="23"/>
        <v>496</v>
      </c>
      <c r="C464" s="268" t="s">
        <v>1090</v>
      </c>
      <c r="D464" s="274" t="s">
        <v>803</v>
      </c>
      <c r="E464" s="275">
        <v>1</v>
      </c>
    </row>
    <row r="465" spans="1:5" customFormat="1" ht="15">
      <c r="A465" s="125" t="str">
        <f t="shared" si="22"/>
        <v>REM</v>
      </c>
      <c r="B465" s="125" t="str">
        <f t="shared" si="23"/>
        <v>400</v>
      </c>
      <c r="C465" s="268" t="s">
        <v>1091</v>
      </c>
      <c r="D465" s="274" t="s">
        <v>1037</v>
      </c>
      <c r="E465" s="268">
        <v>2</v>
      </c>
    </row>
    <row r="466" spans="1:5" customFormat="1" ht="15">
      <c r="A466" s="125" t="str">
        <f t="shared" si="22"/>
        <v>SE4</v>
      </c>
      <c r="B466" s="125" t="str">
        <f t="shared" si="23"/>
        <v>445</v>
      </c>
      <c r="C466" s="268" t="s">
        <v>1092</v>
      </c>
      <c r="D466" s="274" t="s">
        <v>1039</v>
      </c>
      <c r="E466" s="268">
        <v>3</v>
      </c>
    </row>
    <row r="467" spans="1:5" customFormat="1" ht="15">
      <c r="A467" s="125" t="str">
        <f t="shared" si="22"/>
        <v>SOC</v>
      </c>
      <c r="B467" s="125" t="str">
        <f t="shared" si="23"/>
        <v>323</v>
      </c>
      <c r="C467" s="268" t="s">
        <v>1093</v>
      </c>
      <c r="D467" s="274" t="s">
        <v>1041</v>
      </c>
      <c r="E467" s="268">
        <v>1</v>
      </c>
    </row>
    <row r="468" spans="1:5" customFormat="1" ht="15">
      <c r="A468" s="125" t="str">
        <f t="shared" si="22"/>
        <v>SPM</v>
      </c>
      <c r="B468" s="125" t="str">
        <f t="shared" si="23"/>
        <v>200</v>
      </c>
      <c r="C468" s="268" t="s">
        <v>1094</v>
      </c>
      <c r="D468" s="274" t="s">
        <v>1043</v>
      </c>
      <c r="E468" s="275">
        <v>1</v>
      </c>
    </row>
    <row r="469" spans="1:5" customFormat="1" ht="15">
      <c r="A469" s="125" t="str">
        <f t="shared" si="22"/>
        <v>SPM</v>
      </c>
      <c r="B469" s="125" t="str">
        <f t="shared" si="23"/>
        <v>300</v>
      </c>
      <c r="C469" s="268" t="s">
        <v>1095</v>
      </c>
      <c r="D469" s="274" t="s">
        <v>1045</v>
      </c>
      <c r="E469" s="275">
        <v>1</v>
      </c>
    </row>
    <row r="470" spans="1:5" customFormat="1" ht="15">
      <c r="A470" s="125" t="str">
        <f t="shared" si="22"/>
        <v>SPM</v>
      </c>
      <c r="B470" s="125" t="str">
        <f t="shared" si="23"/>
        <v>302</v>
      </c>
      <c r="C470" s="268" t="s">
        <v>1096</v>
      </c>
      <c r="D470" s="274" t="s">
        <v>1047</v>
      </c>
      <c r="E470" s="275">
        <v>2</v>
      </c>
    </row>
    <row r="471" spans="1:5" customFormat="1" ht="15">
      <c r="A471" s="125" t="str">
        <f t="shared" si="22"/>
        <v>SPM</v>
      </c>
      <c r="B471" s="125" t="str">
        <f t="shared" si="23"/>
        <v>413</v>
      </c>
      <c r="C471" s="268" t="s">
        <v>1097</v>
      </c>
      <c r="D471" s="274" t="s">
        <v>1049</v>
      </c>
      <c r="E471" s="275">
        <v>1</v>
      </c>
    </row>
    <row r="472" spans="1:5" customFormat="1" ht="15">
      <c r="A472" s="125" t="str">
        <f t="shared" si="22"/>
        <v>STA</v>
      </c>
      <c r="B472" s="125" t="str">
        <f t="shared" si="23"/>
        <v>423</v>
      </c>
      <c r="C472" s="268" t="s">
        <v>1098</v>
      </c>
      <c r="D472" s="274" t="s">
        <v>1051</v>
      </c>
      <c r="E472" s="275">
        <v>3</v>
      </c>
    </row>
    <row r="473" spans="1:5" customFormat="1" ht="15">
      <c r="A473" s="125" t="str">
        <f t="shared" si="22"/>
        <v>SUR</v>
      </c>
      <c r="B473" s="125" t="str">
        <f t="shared" si="23"/>
        <v>251</v>
      </c>
      <c r="C473" s="268" t="s">
        <v>1099</v>
      </c>
      <c r="D473" s="274" t="s">
        <v>1100</v>
      </c>
      <c r="E473" s="268">
        <v>2</v>
      </c>
    </row>
    <row r="474" spans="1:5" customFormat="1" ht="15">
      <c r="A474" s="125" t="str">
        <f t="shared" si="22"/>
        <v>TOU</v>
      </c>
      <c r="B474" s="125" t="str">
        <f t="shared" si="23"/>
        <v>151</v>
      </c>
      <c r="C474" s="268" t="s">
        <v>1101</v>
      </c>
      <c r="D474" s="274" t="s">
        <v>1055</v>
      </c>
      <c r="E474" s="268">
        <v>2</v>
      </c>
    </row>
    <row r="475" spans="1:5" customFormat="1" ht="15">
      <c r="A475" s="125" t="str">
        <f t="shared" si="22"/>
        <v>TOU</v>
      </c>
      <c r="B475" s="125" t="str">
        <f t="shared" si="23"/>
        <v>296</v>
      </c>
      <c r="C475" s="268" t="s">
        <v>1102</v>
      </c>
      <c r="D475" s="274" t="s">
        <v>803</v>
      </c>
      <c r="E475" s="268">
        <v>1</v>
      </c>
    </row>
    <row r="476" spans="1:5" customFormat="1" ht="15">
      <c r="A476" s="125" t="str">
        <f t="shared" si="22"/>
        <v>TOU</v>
      </c>
      <c r="B476" s="125" t="str">
        <f t="shared" si="23"/>
        <v>348</v>
      </c>
      <c r="C476" s="268" t="s">
        <v>1103</v>
      </c>
      <c r="D476" s="274" t="s">
        <v>805</v>
      </c>
      <c r="E476" s="268">
        <v>5</v>
      </c>
    </row>
    <row r="477" spans="1:5" customFormat="1" ht="15">
      <c r="A477" s="125" t="str">
        <f t="shared" si="22"/>
        <v>TOU</v>
      </c>
      <c r="B477" s="125" t="str">
        <f t="shared" si="23"/>
        <v>349</v>
      </c>
      <c r="C477" s="268" t="s">
        <v>1104</v>
      </c>
      <c r="D477" s="274" t="s">
        <v>716</v>
      </c>
      <c r="E477" s="268">
        <v>1</v>
      </c>
    </row>
    <row r="478" spans="1:5" customFormat="1" ht="15">
      <c r="A478" s="125" t="str">
        <f t="shared" si="22"/>
        <v>TOU</v>
      </c>
      <c r="B478" s="125" t="str">
        <f t="shared" si="23"/>
        <v>361</v>
      </c>
      <c r="C478" s="268" t="s">
        <v>1105</v>
      </c>
      <c r="D478" s="274" t="s">
        <v>1060</v>
      </c>
      <c r="E478" s="275">
        <v>2</v>
      </c>
    </row>
    <row r="479" spans="1:5" customFormat="1" ht="15">
      <c r="A479" s="125" t="str">
        <f t="shared" si="22"/>
        <v>TOU</v>
      </c>
      <c r="B479" s="125" t="str">
        <f t="shared" si="23"/>
        <v>362</v>
      </c>
      <c r="C479" s="268" t="s">
        <v>1106</v>
      </c>
      <c r="D479" s="274" t="s">
        <v>1062</v>
      </c>
      <c r="E479" s="275">
        <v>2</v>
      </c>
    </row>
    <row r="480" spans="1:5" customFormat="1" ht="15">
      <c r="A480" s="125" t="str">
        <f t="shared" si="22"/>
        <v>TOU</v>
      </c>
      <c r="B480" s="125" t="str">
        <f t="shared" si="23"/>
        <v>364</v>
      </c>
      <c r="C480" s="268" t="s">
        <v>1107</v>
      </c>
      <c r="D480" s="274" t="s">
        <v>1064</v>
      </c>
      <c r="E480" s="275">
        <v>3</v>
      </c>
    </row>
    <row r="481" spans="1:5" customFormat="1" ht="15">
      <c r="A481" s="125" t="str">
        <f t="shared" ref="A481:A544" si="24">LEFT(C481,3)</f>
        <v>TOU</v>
      </c>
      <c r="B481" s="125" t="str">
        <f t="shared" ref="B481:B544" si="25">RIGHT(C481,3)</f>
        <v>396</v>
      </c>
      <c r="C481" s="268" t="s">
        <v>1108</v>
      </c>
      <c r="D481" s="274" t="s">
        <v>803</v>
      </c>
      <c r="E481" s="275">
        <v>1</v>
      </c>
    </row>
    <row r="482" spans="1:5" customFormat="1" ht="15">
      <c r="A482" s="125" t="str">
        <f t="shared" si="24"/>
        <v>TOU</v>
      </c>
      <c r="B482" s="125" t="str">
        <f t="shared" si="25"/>
        <v>399</v>
      </c>
      <c r="C482" s="268" t="s">
        <v>1109</v>
      </c>
      <c r="D482" s="274" t="s">
        <v>765</v>
      </c>
      <c r="E482" s="275">
        <v>5</v>
      </c>
    </row>
    <row r="483" spans="1:5" customFormat="1" ht="15">
      <c r="A483" s="125" t="str">
        <f t="shared" si="24"/>
        <v>TOU</v>
      </c>
      <c r="B483" s="125" t="str">
        <f t="shared" si="25"/>
        <v>404</v>
      </c>
      <c r="C483" s="268" t="s">
        <v>1110</v>
      </c>
      <c r="D483" s="269" t="s">
        <v>1068</v>
      </c>
      <c r="E483" s="268">
        <v>3</v>
      </c>
    </row>
    <row r="484" spans="1:5" customFormat="1" ht="15">
      <c r="A484" s="125" t="str">
        <f t="shared" si="24"/>
        <v>TOU</v>
      </c>
      <c r="B484" s="125" t="str">
        <f t="shared" si="25"/>
        <v>405</v>
      </c>
      <c r="C484" s="268" t="s">
        <v>1111</v>
      </c>
      <c r="D484" s="269" t="s">
        <v>1070</v>
      </c>
      <c r="E484" s="268">
        <v>2</v>
      </c>
    </row>
    <row r="485" spans="1:5" customFormat="1" ht="15">
      <c r="A485" s="125" t="str">
        <f t="shared" si="24"/>
        <v>TOU</v>
      </c>
      <c r="B485" s="125" t="str">
        <f t="shared" si="25"/>
        <v>411</v>
      </c>
      <c r="C485" s="268" t="s">
        <v>1112</v>
      </c>
      <c r="D485" s="269" t="s">
        <v>1072</v>
      </c>
      <c r="E485" s="268">
        <v>2</v>
      </c>
    </row>
    <row r="486" spans="1:5" customFormat="1" ht="15">
      <c r="A486" s="125" t="str">
        <f t="shared" si="24"/>
        <v>TOU</v>
      </c>
      <c r="B486" s="125" t="str">
        <f t="shared" si="25"/>
        <v>431</v>
      </c>
      <c r="C486" s="268" t="s">
        <v>1113</v>
      </c>
      <c r="D486" s="269" t="s">
        <v>1074</v>
      </c>
      <c r="E486" s="268">
        <v>2</v>
      </c>
    </row>
    <row r="487" spans="1:5" customFormat="1" ht="15">
      <c r="A487" s="125" t="str">
        <f t="shared" si="24"/>
        <v>TOU</v>
      </c>
      <c r="B487" s="125" t="str">
        <f t="shared" si="25"/>
        <v>448</v>
      </c>
      <c r="C487" s="268" t="s">
        <v>1114</v>
      </c>
      <c r="D487" s="269" t="s">
        <v>1076</v>
      </c>
      <c r="E487" s="268">
        <v>5</v>
      </c>
    </row>
    <row r="488" spans="1:5" customFormat="1" ht="15">
      <c r="A488" s="125" t="str">
        <f t="shared" si="24"/>
        <v>TOU</v>
      </c>
      <c r="B488" s="125" t="str">
        <f t="shared" si="25"/>
        <v>449</v>
      </c>
      <c r="C488" s="268" t="s">
        <v>1115</v>
      </c>
      <c r="D488" s="269" t="s">
        <v>1078</v>
      </c>
      <c r="E488" s="267">
        <v>5</v>
      </c>
    </row>
    <row r="489" spans="1:5" customFormat="1" ht="15">
      <c r="A489" s="125" t="str">
        <f t="shared" si="24"/>
        <v>TOU</v>
      </c>
      <c r="B489" s="125" t="str">
        <f t="shared" si="25"/>
        <v>496</v>
      </c>
      <c r="C489" s="268" t="s">
        <v>1116</v>
      </c>
      <c r="D489" s="269" t="s">
        <v>803</v>
      </c>
      <c r="E489" s="275">
        <v>1</v>
      </c>
    </row>
    <row r="490" spans="1:5" customFormat="1" ht="15">
      <c r="A490" s="125" t="str">
        <f t="shared" si="24"/>
        <v>ANA</v>
      </c>
      <c r="B490" s="125" t="str">
        <f t="shared" si="25"/>
        <v>201</v>
      </c>
      <c r="C490" s="268" t="s">
        <v>660</v>
      </c>
      <c r="D490" s="269" t="s">
        <v>661</v>
      </c>
      <c r="E490" s="267">
        <v>2</v>
      </c>
    </row>
    <row r="491" spans="1:5" customFormat="1" ht="15">
      <c r="A491" s="125" t="str">
        <f t="shared" si="24"/>
        <v>ANA</v>
      </c>
      <c r="B491" s="125" t="str">
        <f t="shared" si="25"/>
        <v>202</v>
      </c>
      <c r="C491" s="268" t="s">
        <v>662</v>
      </c>
      <c r="D491" s="269" t="s">
        <v>663</v>
      </c>
      <c r="E491" s="267">
        <v>2</v>
      </c>
    </row>
    <row r="492" spans="1:5" customFormat="1" ht="15">
      <c r="A492" s="125" t="str">
        <f t="shared" si="24"/>
        <v>ANA</v>
      </c>
      <c r="B492" s="125" t="str">
        <f t="shared" si="25"/>
        <v>203</v>
      </c>
      <c r="C492" s="268" t="s">
        <v>664</v>
      </c>
      <c r="D492" s="269" t="s">
        <v>665</v>
      </c>
      <c r="E492" s="267">
        <v>2</v>
      </c>
    </row>
    <row r="493" spans="1:5" customFormat="1" ht="15">
      <c r="A493" s="125" t="str">
        <f t="shared" si="24"/>
        <v>ANA</v>
      </c>
      <c r="B493" s="125" t="str">
        <f t="shared" si="25"/>
        <v>251</v>
      </c>
      <c r="C493" s="268" t="s">
        <v>1117</v>
      </c>
      <c r="D493" s="269" t="s">
        <v>1118</v>
      </c>
      <c r="E493" s="267">
        <v>4</v>
      </c>
    </row>
    <row r="494" spans="1:5" customFormat="1" ht="15">
      <c r="A494" s="125" t="str">
        <f t="shared" si="24"/>
        <v>ANA</v>
      </c>
      <c r="B494" s="125" t="str">
        <f t="shared" si="25"/>
        <v>252</v>
      </c>
      <c r="C494" s="268" t="s">
        <v>1119</v>
      </c>
      <c r="D494" s="269" t="s">
        <v>1120</v>
      </c>
      <c r="E494" s="267">
        <v>4</v>
      </c>
    </row>
    <row r="495" spans="1:5" customFormat="1" ht="15">
      <c r="A495" s="125" t="str">
        <f t="shared" si="24"/>
        <v>ANA</v>
      </c>
      <c r="B495" s="125" t="str">
        <f t="shared" si="25"/>
        <v>271</v>
      </c>
      <c r="C495" s="268" t="s">
        <v>1121</v>
      </c>
      <c r="D495" s="269" t="s">
        <v>1122</v>
      </c>
      <c r="E495" s="268">
        <v>2</v>
      </c>
    </row>
    <row r="496" spans="1:5" customFormat="1" ht="15">
      <c r="A496" s="125" t="str">
        <f t="shared" si="24"/>
        <v>ANA</v>
      </c>
      <c r="B496" s="125" t="str">
        <f t="shared" si="25"/>
        <v>272</v>
      </c>
      <c r="C496" s="268" t="s">
        <v>1123</v>
      </c>
      <c r="D496" s="269" t="s">
        <v>1124</v>
      </c>
      <c r="E496" s="268">
        <v>2</v>
      </c>
    </row>
    <row r="497" spans="1:5" customFormat="1" ht="15">
      <c r="A497" s="125" t="str">
        <f t="shared" si="24"/>
        <v>ANA</v>
      </c>
      <c r="B497" s="125" t="str">
        <f t="shared" si="25"/>
        <v>275</v>
      </c>
      <c r="C497" s="268" t="s">
        <v>1125</v>
      </c>
      <c r="D497" s="269" t="s">
        <v>1126</v>
      </c>
      <c r="E497" s="268">
        <v>2</v>
      </c>
    </row>
    <row r="498" spans="1:5" customFormat="1" ht="15">
      <c r="A498" s="125" t="str">
        <f t="shared" si="24"/>
        <v>ANA</v>
      </c>
      <c r="B498" s="125" t="str">
        <f t="shared" si="25"/>
        <v>301</v>
      </c>
      <c r="C498" s="268" t="s">
        <v>1127</v>
      </c>
      <c r="D498" s="269" t="s">
        <v>1128</v>
      </c>
      <c r="E498" s="268">
        <v>4</v>
      </c>
    </row>
    <row r="499" spans="1:5" customFormat="1" ht="15">
      <c r="A499" s="125" t="str">
        <f t="shared" si="24"/>
        <v>ANA</v>
      </c>
      <c r="B499" s="125" t="str">
        <f t="shared" si="25"/>
        <v>375</v>
      </c>
      <c r="C499" s="268" t="s">
        <v>1129</v>
      </c>
      <c r="D499" s="269" t="s">
        <v>1126</v>
      </c>
      <c r="E499" s="268">
        <v>2</v>
      </c>
    </row>
    <row r="500" spans="1:5" customFormat="1" ht="15">
      <c r="A500" s="125" t="str">
        <f t="shared" si="24"/>
        <v>BCH</v>
      </c>
      <c r="B500" s="125" t="str">
        <f t="shared" si="25"/>
        <v>251</v>
      </c>
      <c r="C500" s="268" t="s">
        <v>1130</v>
      </c>
      <c r="D500" s="269" t="s">
        <v>1131</v>
      </c>
      <c r="E500" s="268">
        <v>3</v>
      </c>
    </row>
    <row r="501" spans="1:5" customFormat="1" ht="15">
      <c r="A501" s="125" t="str">
        <f t="shared" si="24"/>
        <v>BIO</v>
      </c>
      <c r="B501" s="125" t="str">
        <f t="shared" si="25"/>
        <v>213</v>
      </c>
      <c r="C501" s="268" t="s">
        <v>666</v>
      </c>
      <c r="D501" s="269" t="s">
        <v>667</v>
      </c>
      <c r="E501" s="268">
        <v>3</v>
      </c>
    </row>
    <row r="502" spans="1:5" customFormat="1" ht="15">
      <c r="A502" s="125" t="str">
        <f t="shared" si="24"/>
        <v>BIO</v>
      </c>
      <c r="B502" s="125" t="str">
        <f t="shared" si="25"/>
        <v>220</v>
      </c>
      <c r="C502" s="268" t="s">
        <v>668</v>
      </c>
      <c r="D502" s="269" t="s">
        <v>669</v>
      </c>
      <c r="E502" s="268">
        <v>1</v>
      </c>
    </row>
    <row r="503" spans="1:5" customFormat="1" ht="15">
      <c r="A503" s="125" t="str">
        <f t="shared" si="24"/>
        <v>BIO</v>
      </c>
      <c r="B503" s="125" t="str">
        <f t="shared" si="25"/>
        <v>221</v>
      </c>
      <c r="C503" s="268" t="s">
        <v>670</v>
      </c>
      <c r="D503" s="269" t="s">
        <v>671</v>
      </c>
      <c r="E503" s="268">
        <v>2</v>
      </c>
    </row>
    <row r="504" spans="1:5" customFormat="1" ht="15">
      <c r="A504" s="125" t="str">
        <f t="shared" si="24"/>
        <v>BIO</v>
      </c>
      <c r="B504" s="125" t="str">
        <f t="shared" si="25"/>
        <v>252</v>
      </c>
      <c r="C504" s="268" t="s">
        <v>1132</v>
      </c>
      <c r="D504" s="269" t="s">
        <v>1133</v>
      </c>
      <c r="E504" s="268">
        <v>3</v>
      </c>
    </row>
    <row r="505" spans="1:5" customFormat="1" ht="15">
      <c r="A505" s="125" t="str">
        <f t="shared" si="24"/>
        <v>BPH</v>
      </c>
      <c r="B505" s="125" t="str">
        <f t="shared" si="25"/>
        <v>250</v>
      </c>
      <c r="C505" s="268" t="s">
        <v>672</v>
      </c>
      <c r="D505" s="269" t="s">
        <v>673</v>
      </c>
      <c r="E505" s="268">
        <v>4</v>
      </c>
    </row>
    <row r="506" spans="1:5" customFormat="1" ht="15">
      <c r="A506" s="125" t="str">
        <f t="shared" si="24"/>
        <v xml:space="preserve">CR </v>
      </c>
      <c r="B506" s="125" t="str">
        <f t="shared" si="25"/>
        <v>250</v>
      </c>
      <c r="C506" s="268" t="s">
        <v>674</v>
      </c>
      <c r="D506" s="269" t="s">
        <v>675</v>
      </c>
      <c r="E506" s="267">
        <v>3</v>
      </c>
    </row>
    <row r="507" spans="1:5" customFormat="1" ht="15">
      <c r="A507" s="125" t="str">
        <f t="shared" si="24"/>
        <v xml:space="preserve">CR </v>
      </c>
      <c r="B507" s="125" t="str">
        <f t="shared" si="25"/>
        <v>348</v>
      </c>
      <c r="C507" s="268" t="s">
        <v>1134</v>
      </c>
      <c r="D507" s="269" t="s">
        <v>714</v>
      </c>
      <c r="E507" s="275">
        <v>3</v>
      </c>
    </row>
    <row r="508" spans="1:5" customFormat="1" ht="15">
      <c r="A508" s="125" t="str">
        <f t="shared" si="24"/>
        <v xml:space="preserve">CR </v>
      </c>
      <c r="B508" s="125" t="str">
        <f t="shared" si="25"/>
        <v>424</v>
      </c>
      <c r="C508" s="268" t="s">
        <v>676</v>
      </c>
      <c r="D508" s="269" t="s">
        <v>677</v>
      </c>
      <c r="E508" s="267">
        <v>3</v>
      </c>
    </row>
    <row r="509" spans="1:5" customFormat="1" ht="15">
      <c r="A509" s="125" t="str">
        <f t="shared" si="24"/>
        <v xml:space="preserve">CR </v>
      </c>
      <c r="B509" s="125" t="str">
        <f t="shared" si="25"/>
        <v>448</v>
      </c>
      <c r="C509" s="268" t="s">
        <v>1135</v>
      </c>
      <c r="D509" s="269" t="s">
        <v>714</v>
      </c>
      <c r="E509" s="267">
        <v>3</v>
      </c>
    </row>
    <row r="510" spans="1:5" customFormat="1" ht="15">
      <c r="A510" s="125" t="str">
        <f t="shared" si="24"/>
        <v xml:space="preserve">CR </v>
      </c>
      <c r="B510" s="125" t="str">
        <f t="shared" si="25"/>
        <v>449</v>
      </c>
      <c r="C510" s="268" t="s">
        <v>1136</v>
      </c>
      <c r="D510" s="269" t="s">
        <v>765</v>
      </c>
      <c r="E510" s="275">
        <v>3</v>
      </c>
    </row>
    <row r="511" spans="1:5" customFormat="1" ht="15">
      <c r="A511" s="125" t="str">
        <f t="shared" si="24"/>
        <v xml:space="preserve">CS </v>
      </c>
      <c r="B511" s="125" t="str">
        <f t="shared" si="25"/>
        <v>100</v>
      </c>
      <c r="C511" s="268" t="s">
        <v>678</v>
      </c>
      <c r="D511" s="269" t="s">
        <v>679</v>
      </c>
      <c r="E511" s="267">
        <v>1</v>
      </c>
    </row>
    <row r="512" spans="1:5" customFormat="1" ht="15">
      <c r="A512" s="125" t="str">
        <f t="shared" si="24"/>
        <v xml:space="preserve">CS </v>
      </c>
      <c r="B512" s="125" t="str">
        <f t="shared" si="25"/>
        <v>101</v>
      </c>
      <c r="C512" s="268" t="s">
        <v>680</v>
      </c>
      <c r="D512" s="269" t="s">
        <v>681</v>
      </c>
      <c r="E512" s="267">
        <v>3</v>
      </c>
    </row>
    <row r="513" spans="1:5" customFormat="1" ht="15">
      <c r="A513" s="125" t="str">
        <f t="shared" si="24"/>
        <v xml:space="preserve">CS </v>
      </c>
      <c r="B513" s="125" t="str">
        <f t="shared" si="25"/>
        <v>201</v>
      </c>
      <c r="C513" s="268" t="s">
        <v>682</v>
      </c>
      <c r="D513" s="269" t="s">
        <v>683</v>
      </c>
      <c r="E513" s="267">
        <v>3</v>
      </c>
    </row>
    <row r="514" spans="1:5" customFormat="1" ht="15">
      <c r="A514" s="125" t="str">
        <f t="shared" si="24"/>
        <v xml:space="preserve">CS </v>
      </c>
      <c r="B514" s="125" t="str">
        <f t="shared" si="25"/>
        <v>211</v>
      </c>
      <c r="C514" s="268" t="s">
        <v>684</v>
      </c>
      <c r="D514" s="269" t="s">
        <v>685</v>
      </c>
      <c r="E514" s="267">
        <v>4</v>
      </c>
    </row>
    <row r="515" spans="1:5" customFormat="1" ht="15">
      <c r="A515" s="125" t="str">
        <f t="shared" si="24"/>
        <v xml:space="preserve">CS </v>
      </c>
      <c r="B515" s="125" t="str">
        <f t="shared" si="25"/>
        <v>223</v>
      </c>
      <c r="C515" s="268" t="s">
        <v>686</v>
      </c>
      <c r="D515" s="276" t="s">
        <v>687</v>
      </c>
      <c r="E515" s="267">
        <v>2</v>
      </c>
    </row>
    <row r="516" spans="1:5" customFormat="1" ht="15">
      <c r="A516" s="125" t="str">
        <f t="shared" si="24"/>
        <v xml:space="preserve">CS </v>
      </c>
      <c r="B516" s="125" t="str">
        <f t="shared" si="25"/>
        <v>226</v>
      </c>
      <c r="C516" s="268" t="s">
        <v>688</v>
      </c>
      <c r="D516" s="276" t="s">
        <v>689</v>
      </c>
      <c r="E516" s="267">
        <v>2</v>
      </c>
    </row>
    <row r="517" spans="1:5" customFormat="1" ht="15">
      <c r="A517" s="125" t="str">
        <f t="shared" si="24"/>
        <v xml:space="preserve">CS </v>
      </c>
      <c r="B517" s="125" t="str">
        <f t="shared" si="25"/>
        <v>246</v>
      </c>
      <c r="C517" s="268" t="s">
        <v>690</v>
      </c>
      <c r="D517" s="276" t="s">
        <v>691</v>
      </c>
      <c r="E517" s="267">
        <v>1</v>
      </c>
    </row>
    <row r="518" spans="1:5" customFormat="1" ht="15">
      <c r="A518" s="125" t="str">
        <f t="shared" si="24"/>
        <v xml:space="preserve">CS </v>
      </c>
      <c r="B518" s="125" t="str">
        <f t="shared" si="25"/>
        <v>252</v>
      </c>
      <c r="C518" s="268" t="s">
        <v>692</v>
      </c>
      <c r="D518" s="276" t="s">
        <v>693</v>
      </c>
      <c r="E518" s="267">
        <v>3</v>
      </c>
    </row>
    <row r="519" spans="1:5" customFormat="1" ht="15">
      <c r="A519" s="125" t="str">
        <f t="shared" si="24"/>
        <v xml:space="preserve">CS </v>
      </c>
      <c r="B519" s="125" t="str">
        <f t="shared" si="25"/>
        <v>297</v>
      </c>
      <c r="C519" s="268" t="s">
        <v>694</v>
      </c>
      <c r="D519" s="276" t="s">
        <v>695</v>
      </c>
      <c r="E519" s="267">
        <v>1</v>
      </c>
    </row>
    <row r="520" spans="1:5" customFormat="1" ht="15">
      <c r="A520" s="125" t="str">
        <f t="shared" si="24"/>
        <v xml:space="preserve">CS </v>
      </c>
      <c r="B520" s="125" t="str">
        <f t="shared" si="25"/>
        <v>303</v>
      </c>
      <c r="C520" s="268" t="s">
        <v>696</v>
      </c>
      <c r="D520" s="276" t="s">
        <v>697</v>
      </c>
      <c r="E520" s="267">
        <v>3</v>
      </c>
    </row>
    <row r="521" spans="1:5" customFormat="1" ht="15">
      <c r="A521" s="125" t="str">
        <f t="shared" si="24"/>
        <v xml:space="preserve">CS </v>
      </c>
      <c r="B521" s="125" t="str">
        <f t="shared" si="25"/>
        <v>311</v>
      </c>
      <c r="C521" s="268" t="s">
        <v>698</v>
      </c>
      <c r="D521" s="276" t="s">
        <v>699</v>
      </c>
      <c r="E521" s="267">
        <v>4</v>
      </c>
    </row>
    <row r="522" spans="1:5" customFormat="1" ht="15">
      <c r="A522" s="125" t="str">
        <f t="shared" si="24"/>
        <v xml:space="preserve">CS </v>
      </c>
      <c r="B522" s="125" t="str">
        <f t="shared" si="25"/>
        <v>313</v>
      </c>
      <c r="C522" s="268" t="s">
        <v>700</v>
      </c>
      <c r="D522" s="276" t="s">
        <v>701</v>
      </c>
      <c r="E522" s="267">
        <v>3</v>
      </c>
    </row>
    <row r="523" spans="1:5" customFormat="1" ht="15">
      <c r="A523" s="125" t="str">
        <f t="shared" si="24"/>
        <v xml:space="preserve">CS </v>
      </c>
      <c r="B523" s="125" t="str">
        <f t="shared" si="25"/>
        <v>314</v>
      </c>
      <c r="C523" s="268" t="s">
        <v>702</v>
      </c>
      <c r="D523" s="276" t="s">
        <v>703</v>
      </c>
      <c r="E523" s="267">
        <v>3</v>
      </c>
    </row>
    <row r="524" spans="1:5" customFormat="1" ht="15">
      <c r="A524" s="125" t="str">
        <f t="shared" si="24"/>
        <v xml:space="preserve">CS </v>
      </c>
      <c r="B524" s="125" t="str">
        <f t="shared" si="25"/>
        <v>316</v>
      </c>
      <c r="C524" s="268" t="s">
        <v>704</v>
      </c>
      <c r="D524" s="276" t="s">
        <v>705</v>
      </c>
      <c r="E524" s="267">
        <v>3</v>
      </c>
    </row>
    <row r="525" spans="1:5" customFormat="1" ht="15">
      <c r="A525" s="125" t="str">
        <f t="shared" si="24"/>
        <v xml:space="preserve">CS </v>
      </c>
      <c r="B525" s="125" t="str">
        <f t="shared" si="25"/>
        <v>343</v>
      </c>
      <c r="C525" s="268" t="s">
        <v>706</v>
      </c>
      <c r="D525" s="276" t="s">
        <v>707</v>
      </c>
      <c r="E525" s="267">
        <v>2</v>
      </c>
    </row>
    <row r="526" spans="1:5" customFormat="1" ht="15">
      <c r="A526" s="125" t="str">
        <f t="shared" si="24"/>
        <v xml:space="preserve">CS </v>
      </c>
      <c r="B526" s="125" t="str">
        <f t="shared" si="25"/>
        <v>345</v>
      </c>
      <c r="C526" s="268" t="s">
        <v>708</v>
      </c>
      <c r="D526" s="269" t="s">
        <v>709</v>
      </c>
      <c r="E526" s="267">
        <v>1</v>
      </c>
    </row>
    <row r="527" spans="1:5" customFormat="1" ht="15">
      <c r="A527" s="125" t="str">
        <f t="shared" si="24"/>
        <v xml:space="preserve">CS </v>
      </c>
      <c r="B527" s="125" t="str">
        <f t="shared" si="25"/>
        <v>346</v>
      </c>
      <c r="C527" s="268" t="s">
        <v>710</v>
      </c>
      <c r="D527" s="269" t="s">
        <v>711</v>
      </c>
      <c r="E527" s="267">
        <v>1</v>
      </c>
    </row>
    <row r="528" spans="1:5" customFormat="1" ht="15">
      <c r="A528" s="125" t="str">
        <f t="shared" si="24"/>
        <v xml:space="preserve">CS </v>
      </c>
      <c r="B528" s="125" t="str">
        <f t="shared" si="25"/>
        <v>347</v>
      </c>
      <c r="C528" s="268" t="s">
        <v>712</v>
      </c>
      <c r="D528" s="276" t="s">
        <v>695</v>
      </c>
      <c r="E528" s="268">
        <v>1</v>
      </c>
    </row>
    <row r="529" spans="1:5" customFormat="1" ht="15">
      <c r="A529" s="125" t="str">
        <f t="shared" si="24"/>
        <v xml:space="preserve">CS </v>
      </c>
      <c r="B529" s="125" t="str">
        <f t="shared" si="25"/>
        <v>348</v>
      </c>
      <c r="C529" s="268" t="s">
        <v>713</v>
      </c>
      <c r="D529" s="276" t="s">
        <v>714</v>
      </c>
      <c r="E529" s="268">
        <v>3</v>
      </c>
    </row>
    <row r="530" spans="1:5" customFormat="1" ht="15">
      <c r="A530" s="125" t="str">
        <f t="shared" si="24"/>
        <v xml:space="preserve">CS </v>
      </c>
      <c r="B530" s="125" t="str">
        <f t="shared" si="25"/>
        <v>349</v>
      </c>
      <c r="C530" s="268" t="s">
        <v>715</v>
      </c>
      <c r="D530" s="276" t="s">
        <v>716</v>
      </c>
      <c r="E530" s="268">
        <v>1</v>
      </c>
    </row>
    <row r="531" spans="1:5" customFormat="1" ht="15">
      <c r="A531" s="125" t="str">
        <f t="shared" si="24"/>
        <v xml:space="preserve">CS </v>
      </c>
      <c r="B531" s="125" t="str">
        <f t="shared" si="25"/>
        <v>353</v>
      </c>
      <c r="C531" s="268" t="s">
        <v>717</v>
      </c>
      <c r="D531" s="276" t="s">
        <v>718</v>
      </c>
      <c r="E531" s="268">
        <v>2</v>
      </c>
    </row>
    <row r="532" spans="1:5" customFormat="1" ht="15">
      <c r="A532" s="125" t="str">
        <f t="shared" si="24"/>
        <v xml:space="preserve">CS </v>
      </c>
      <c r="B532" s="125" t="str">
        <f t="shared" si="25"/>
        <v>366</v>
      </c>
      <c r="C532" s="268" t="s">
        <v>719</v>
      </c>
      <c r="D532" s="276" t="s">
        <v>720</v>
      </c>
      <c r="E532" s="267">
        <v>2</v>
      </c>
    </row>
    <row r="533" spans="1:5" customFormat="1" ht="15">
      <c r="A533" s="125" t="str">
        <f t="shared" si="24"/>
        <v xml:space="preserve">CS </v>
      </c>
      <c r="B533" s="125" t="str">
        <f t="shared" si="25"/>
        <v>372</v>
      </c>
      <c r="C533" s="268" t="s">
        <v>721</v>
      </c>
      <c r="D533" s="276" t="s">
        <v>722</v>
      </c>
      <c r="E533" s="267">
        <v>3</v>
      </c>
    </row>
    <row r="534" spans="1:5" customFormat="1" ht="15">
      <c r="A534" s="125" t="str">
        <f t="shared" si="24"/>
        <v xml:space="preserve">CS </v>
      </c>
      <c r="B534" s="125" t="str">
        <f t="shared" si="25"/>
        <v>376</v>
      </c>
      <c r="C534" s="268" t="s">
        <v>723</v>
      </c>
      <c r="D534" s="276" t="s">
        <v>724</v>
      </c>
      <c r="E534" s="275">
        <v>3</v>
      </c>
    </row>
    <row r="535" spans="1:5" customFormat="1" ht="15">
      <c r="A535" s="125" t="str">
        <f t="shared" si="24"/>
        <v xml:space="preserve">CS </v>
      </c>
      <c r="B535" s="125" t="str">
        <f t="shared" si="25"/>
        <v>397</v>
      </c>
      <c r="C535" s="268" t="s">
        <v>725</v>
      </c>
      <c r="D535" s="276" t="s">
        <v>695</v>
      </c>
      <c r="E535" s="267">
        <v>1</v>
      </c>
    </row>
    <row r="536" spans="1:5" customFormat="1" ht="15">
      <c r="A536" s="125" t="str">
        <f t="shared" si="24"/>
        <v xml:space="preserve">CS </v>
      </c>
      <c r="B536" s="125" t="str">
        <f t="shared" si="25"/>
        <v>403</v>
      </c>
      <c r="C536" s="268" t="s">
        <v>726</v>
      </c>
      <c r="D536" s="276" t="s">
        <v>727</v>
      </c>
      <c r="E536" s="267">
        <v>3</v>
      </c>
    </row>
    <row r="537" spans="1:5" customFormat="1" ht="15">
      <c r="A537" s="125" t="str">
        <f t="shared" si="24"/>
        <v xml:space="preserve">CS </v>
      </c>
      <c r="B537" s="125" t="str">
        <f t="shared" si="25"/>
        <v>414</v>
      </c>
      <c r="C537" s="268" t="s">
        <v>728</v>
      </c>
      <c r="D537" s="276" t="s">
        <v>729</v>
      </c>
      <c r="E537" s="267">
        <v>3</v>
      </c>
    </row>
    <row r="538" spans="1:5" customFormat="1" ht="15">
      <c r="A538" s="125" t="str">
        <f t="shared" si="24"/>
        <v xml:space="preserve">CS </v>
      </c>
      <c r="B538" s="125" t="str">
        <f t="shared" si="25"/>
        <v>415</v>
      </c>
      <c r="C538" s="268" t="s">
        <v>730</v>
      </c>
      <c r="D538" s="276" t="s">
        <v>731</v>
      </c>
      <c r="E538" s="275">
        <v>3</v>
      </c>
    </row>
    <row r="539" spans="1:5" customFormat="1" ht="15">
      <c r="A539" s="125" t="str">
        <f t="shared" si="24"/>
        <v xml:space="preserve">CS </v>
      </c>
      <c r="B539" s="125" t="str">
        <f t="shared" si="25"/>
        <v>416</v>
      </c>
      <c r="C539" s="268" t="s">
        <v>732</v>
      </c>
      <c r="D539" s="276" t="s">
        <v>733</v>
      </c>
      <c r="E539" s="268">
        <v>3</v>
      </c>
    </row>
    <row r="540" spans="1:5" customFormat="1" ht="15">
      <c r="A540" s="125" t="str">
        <f t="shared" si="24"/>
        <v xml:space="preserve">CS </v>
      </c>
      <c r="B540" s="125" t="str">
        <f t="shared" si="25"/>
        <v>417</v>
      </c>
      <c r="C540" s="268" t="s">
        <v>734</v>
      </c>
      <c r="D540" s="276" t="s">
        <v>735</v>
      </c>
      <c r="E540" s="268">
        <v>3</v>
      </c>
    </row>
    <row r="541" spans="1:5" customFormat="1" ht="15">
      <c r="A541" s="125" t="str">
        <f t="shared" si="24"/>
        <v xml:space="preserve">CS </v>
      </c>
      <c r="B541" s="125" t="str">
        <f t="shared" si="25"/>
        <v>418</v>
      </c>
      <c r="C541" s="268" t="s">
        <v>736</v>
      </c>
      <c r="D541" s="276" t="s">
        <v>737</v>
      </c>
      <c r="E541" s="268">
        <v>3</v>
      </c>
    </row>
    <row r="542" spans="1:5" customFormat="1" ht="15">
      <c r="A542" s="125" t="str">
        <f t="shared" si="24"/>
        <v xml:space="preserve">CS </v>
      </c>
      <c r="B542" s="125" t="str">
        <f t="shared" si="25"/>
        <v>419</v>
      </c>
      <c r="C542" s="268" t="s">
        <v>738</v>
      </c>
      <c r="D542" s="276" t="s">
        <v>739</v>
      </c>
      <c r="E542" s="275">
        <v>3</v>
      </c>
    </row>
    <row r="543" spans="1:5" customFormat="1" ht="15">
      <c r="A543" s="125" t="str">
        <f t="shared" si="24"/>
        <v xml:space="preserve">CS </v>
      </c>
      <c r="B543" s="125" t="str">
        <f t="shared" si="25"/>
        <v>420</v>
      </c>
      <c r="C543" s="268" t="s">
        <v>740</v>
      </c>
      <c r="D543" s="276" t="s">
        <v>741</v>
      </c>
      <c r="E543" s="275">
        <v>3</v>
      </c>
    </row>
    <row r="544" spans="1:5" customFormat="1" ht="15">
      <c r="A544" s="125" t="str">
        <f t="shared" si="24"/>
        <v xml:space="preserve">CS </v>
      </c>
      <c r="B544" s="125" t="str">
        <f t="shared" si="25"/>
        <v>421</v>
      </c>
      <c r="C544" s="268" t="s">
        <v>742</v>
      </c>
      <c r="D544" s="269" t="s">
        <v>743</v>
      </c>
      <c r="E544" s="267">
        <v>3</v>
      </c>
    </row>
    <row r="545" spans="1:5" customFormat="1" ht="15">
      <c r="A545" s="125" t="str">
        <f t="shared" ref="A545:A608" si="26">LEFT(C545,3)</f>
        <v xml:space="preserve">CS </v>
      </c>
      <c r="B545" s="125" t="str">
        <f t="shared" ref="B545:B608" si="27">RIGHT(C545,3)</f>
        <v>423</v>
      </c>
      <c r="C545" s="268" t="s">
        <v>744</v>
      </c>
      <c r="D545" s="269" t="s">
        <v>745</v>
      </c>
      <c r="E545" s="275">
        <v>3</v>
      </c>
    </row>
    <row r="546" spans="1:5" customFormat="1" ht="15">
      <c r="A546" s="125" t="str">
        <f t="shared" si="26"/>
        <v xml:space="preserve">CS </v>
      </c>
      <c r="B546" s="125" t="str">
        <f t="shared" si="27"/>
        <v>426</v>
      </c>
      <c r="C546" s="268" t="s">
        <v>746</v>
      </c>
      <c r="D546" s="269" t="s">
        <v>747</v>
      </c>
      <c r="E546" s="275">
        <v>2</v>
      </c>
    </row>
    <row r="547" spans="1:5" customFormat="1" ht="15">
      <c r="A547" s="125" t="str">
        <f t="shared" si="26"/>
        <v xml:space="preserve">CS </v>
      </c>
      <c r="B547" s="125" t="str">
        <f t="shared" si="27"/>
        <v>427</v>
      </c>
      <c r="C547" s="268" t="s">
        <v>748</v>
      </c>
      <c r="D547" s="269" t="s">
        <v>749</v>
      </c>
      <c r="E547" s="275">
        <v>2</v>
      </c>
    </row>
    <row r="548" spans="1:5" customFormat="1" ht="15">
      <c r="A548" s="125" t="str">
        <f t="shared" si="26"/>
        <v xml:space="preserve">CS </v>
      </c>
      <c r="B548" s="125" t="str">
        <f t="shared" si="27"/>
        <v>428</v>
      </c>
      <c r="C548" s="268" t="s">
        <v>750</v>
      </c>
      <c r="D548" s="277" t="s">
        <v>751</v>
      </c>
      <c r="E548" s="278">
        <v>2</v>
      </c>
    </row>
    <row r="549" spans="1:5" customFormat="1" ht="15">
      <c r="A549" s="125" t="str">
        <f t="shared" si="26"/>
        <v xml:space="preserve">CS </v>
      </c>
      <c r="B549" s="125" t="str">
        <f t="shared" si="27"/>
        <v>429</v>
      </c>
      <c r="C549" s="268" t="s">
        <v>752</v>
      </c>
      <c r="D549" s="269" t="s">
        <v>753</v>
      </c>
      <c r="E549" s="275">
        <v>2</v>
      </c>
    </row>
    <row r="550" spans="1:5" customFormat="1" ht="15">
      <c r="A550" s="125" t="str">
        <f t="shared" si="26"/>
        <v xml:space="preserve">CS </v>
      </c>
      <c r="B550" s="125" t="str">
        <f t="shared" si="27"/>
        <v>430</v>
      </c>
      <c r="C550" s="268" t="s">
        <v>754</v>
      </c>
      <c r="D550" s="269" t="s">
        <v>755</v>
      </c>
      <c r="E550" s="275">
        <v>3</v>
      </c>
    </row>
    <row r="551" spans="1:5" customFormat="1" ht="15">
      <c r="A551" s="125" t="str">
        <f t="shared" si="26"/>
        <v xml:space="preserve">CS </v>
      </c>
      <c r="B551" s="125" t="str">
        <f t="shared" si="27"/>
        <v>434</v>
      </c>
      <c r="C551" s="268" t="s">
        <v>756</v>
      </c>
      <c r="D551" s="269" t="s">
        <v>757</v>
      </c>
      <c r="E551" s="275">
        <v>2</v>
      </c>
    </row>
    <row r="552" spans="1:5" customFormat="1" ht="15">
      <c r="A552" s="125" t="str">
        <f t="shared" si="26"/>
        <v xml:space="preserve">CS </v>
      </c>
      <c r="B552" s="125" t="str">
        <f t="shared" si="27"/>
        <v>445</v>
      </c>
      <c r="C552" s="268" t="s">
        <v>758</v>
      </c>
      <c r="D552" s="269" t="s">
        <v>759</v>
      </c>
      <c r="E552" s="275">
        <v>1</v>
      </c>
    </row>
    <row r="553" spans="1:5" customFormat="1" ht="15">
      <c r="A553" s="125" t="str">
        <f t="shared" si="26"/>
        <v xml:space="preserve">CS </v>
      </c>
      <c r="B553" s="125" t="str">
        <f t="shared" si="27"/>
        <v>446</v>
      </c>
      <c r="C553" s="268" t="s">
        <v>760</v>
      </c>
      <c r="D553" s="269" t="s">
        <v>761</v>
      </c>
      <c r="E553" s="275">
        <v>1</v>
      </c>
    </row>
    <row r="554" spans="1:5" customFormat="1" ht="15">
      <c r="A554" s="125" t="str">
        <f t="shared" si="26"/>
        <v xml:space="preserve">CS </v>
      </c>
      <c r="B554" s="125" t="str">
        <f t="shared" si="27"/>
        <v>447</v>
      </c>
      <c r="C554" s="268" t="s">
        <v>762</v>
      </c>
      <c r="D554" s="269" t="s">
        <v>695</v>
      </c>
      <c r="E554" s="275">
        <v>1</v>
      </c>
    </row>
    <row r="555" spans="1:5" customFormat="1" ht="15">
      <c r="A555" s="125" t="str">
        <f t="shared" si="26"/>
        <v xml:space="preserve">CS </v>
      </c>
      <c r="B555" s="125" t="str">
        <f t="shared" si="27"/>
        <v>448</v>
      </c>
      <c r="C555" s="268" t="s">
        <v>763</v>
      </c>
      <c r="D555" s="269" t="s">
        <v>714</v>
      </c>
      <c r="E555" s="275">
        <v>3</v>
      </c>
    </row>
    <row r="556" spans="1:5" customFormat="1" ht="15">
      <c r="A556" s="125" t="str">
        <f t="shared" si="26"/>
        <v xml:space="preserve">CS </v>
      </c>
      <c r="B556" s="125" t="str">
        <f t="shared" si="27"/>
        <v>449</v>
      </c>
      <c r="C556" s="268" t="s">
        <v>764</v>
      </c>
      <c r="D556" s="269" t="s">
        <v>765</v>
      </c>
      <c r="E556" s="275">
        <v>3</v>
      </c>
    </row>
    <row r="557" spans="1:5" customFormat="1" ht="15">
      <c r="A557" s="125" t="str">
        <f t="shared" si="26"/>
        <v xml:space="preserve">CS </v>
      </c>
      <c r="B557" s="125" t="str">
        <f t="shared" si="27"/>
        <v>462</v>
      </c>
      <c r="C557" s="268" t="s">
        <v>766</v>
      </c>
      <c r="D557" s="269" t="s">
        <v>767</v>
      </c>
      <c r="E557" s="275">
        <v>3</v>
      </c>
    </row>
    <row r="558" spans="1:5" customFormat="1" ht="15">
      <c r="A558" s="125" t="str">
        <f t="shared" si="26"/>
        <v xml:space="preserve">CS </v>
      </c>
      <c r="B558" s="125" t="str">
        <f t="shared" si="27"/>
        <v>463</v>
      </c>
      <c r="C558" s="268" t="s">
        <v>768</v>
      </c>
      <c r="D558" s="269" t="s">
        <v>769</v>
      </c>
      <c r="E558" s="275">
        <v>3</v>
      </c>
    </row>
    <row r="559" spans="1:5" customFormat="1" ht="15">
      <c r="A559" s="125" t="str">
        <f t="shared" si="26"/>
        <v xml:space="preserve">CS </v>
      </c>
      <c r="B559" s="125" t="str">
        <f t="shared" si="27"/>
        <v>466</v>
      </c>
      <c r="C559" s="268" t="s">
        <v>770</v>
      </c>
      <c r="D559" s="269" t="s">
        <v>771</v>
      </c>
      <c r="E559" s="275">
        <v>2</v>
      </c>
    </row>
    <row r="560" spans="1:5" customFormat="1" ht="15">
      <c r="A560" s="125" t="str">
        <f t="shared" si="26"/>
        <v>CSN</v>
      </c>
      <c r="B560" s="125" t="str">
        <f t="shared" si="27"/>
        <v>161</v>
      </c>
      <c r="C560" s="268" t="s">
        <v>772</v>
      </c>
      <c r="D560" s="269" t="s">
        <v>773</v>
      </c>
      <c r="E560" s="275">
        <v>2</v>
      </c>
    </row>
    <row r="561" spans="1:5" customFormat="1" ht="15">
      <c r="A561" s="125" t="str">
        <f t="shared" si="26"/>
        <v>CHE</v>
      </c>
      <c r="B561" s="125" t="str">
        <f t="shared" si="27"/>
        <v>473</v>
      </c>
      <c r="C561" s="268" t="s">
        <v>542</v>
      </c>
      <c r="D561" s="277" t="s">
        <v>774</v>
      </c>
      <c r="E561" s="278">
        <v>1</v>
      </c>
    </row>
    <row r="562" spans="1:5" customFormat="1" ht="15">
      <c r="A562" s="125" t="str">
        <f t="shared" si="26"/>
        <v>DEN</v>
      </c>
      <c r="B562" s="125" t="str">
        <f t="shared" si="27"/>
        <v>600</v>
      </c>
      <c r="C562" s="268" t="s">
        <v>1137</v>
      </c>
      <c r="D562" s="269" t="s">
        <v>1138</v>
      </c>
      <c r="E562" s="268">
        <v>2</v>
      </c>
    </row>
    <row r="563" spans="1:5" customFormat="1" ht="15">
      <c r="A563" s="125" t="str">
        <f t="shared" si="26"/>
        <v>DTE</v>
      </c>
      <c r="B563" s="125" t="str">
        <f t="shared" si="27"/>
        <v>102</v>
      </c>
      <c r="C563" s="268" t="s">
        <v>775</v>
      </c>
      <c r="D563" s="269" t="s">
        <v>776</v>
      </c>
      <c r="E563" s="275">
        <v>1</v>
      </c>
    </row>
    <row r="564" spans="1:5" customFormat="1" ht="15">
      <c r="A564" s="125" t="str">
        <f t="shared" si="26"/>
        <v>DTE</v>
      </c>
      <c r="B564" s="125" t="str">
        <f t="shared" si="27"/>
        <v>152</v>
      </c>
      <c r="C564" s="268" t="s">
        <v>777</v>
      </c>
      <c r="D564" s="269" t="s">
        <v>778</v>
      </c>
      <c r="E564" s="275">
        <v>1</v>
      </c>
    </row>
    <row r="565" spans="1:5" customFormat="1" ht="15">
      <c r="A565" s="125" t="str">
        <f t="shared" si="26"/>
        <v>DTE</v>
      </c>
      <c r="B565" s="125" t="str">
        <f t="shared" si="27"/>
        <v>202</v>
      </c>
      <c r="C565" s="268" t="s">
        <v>779</v>
      </c>
      <c r="D565" s="269" t="s">
        <v>780</v>
      </c>
      <c r="E565" s="275">
        <v>1</v>
      </c>
    </row>
    <row r="566" spans="1:5" customFormat="1" ht="15">
      <c r="A566" s="125" t="str">
        <f t="shared" si="26"/>
        <v>DTE</v>
      </c>
      <c r="B566" s="125" t="str">
        <f t="shared" si="27"/>
        <v>102</v>
      </c>
      <c r="C566" s="268" t="s">
        <v>781</v>
      </c>
      <c r="D566" s="269" t="s">
        <v>776</v>
      </c>
      <c r="E566" s="275">
        <v>1</v>
      </c>
    </row>
    <row r="567" spans="1:5" customFormat="1" ht="15">
      <c r="A567" s="125" t="str">
        <f t="shared" si="26"/>
        <v>DTE</v>
      </c>
      <c r="B567" s="125" t="str">
        <f t="shared" si="27"/>
        <v>152</v>
      </c>
      <c r="C567" s="268" t="s">
        <v>782</v>
      </c>
      <c r="D567" s="269" t="s">
        <v>778</v>
      </c>
      <c r="E567" s="275">
        <v>1</v>
      </c>
    </row>
    <row r="568" spans="1:5" customFormat="1" ht="15">
      <c r="A568" s="125" t="str">
        <f t="shared" si="26"/>
        <v>DTE</v>
      </c>
      <c r="B568" s="125" t="str">
        <f t="shared" si="27"/>
        <v>202</v>
      </c>
      <c r="C568" s="268" t="s">
        <v>783</v>
      </c>
      <c r="D568" s="269" t="s">
        <v>780</v>
      </c>
      <c r="E568" s="275">
        <v>1</v>
      </c>
    </row>
    <row r="569" spans="1:5" customFormat="1" ht="15">
      <c r="A569" s="125" t="str">
        <f t="shared" si="26"/>
        <v>DTE</v>
      </c>
      <c r="B569" s="125" t="str">
        <f t="shared" si="27"/>
        <v>102</v>
      </c>
      <c r="C569" s="268" t="s">
        <v>784</v>
      </c>
      <c r="D569" s="269" t="s">
        <v>776</v>
      </c>
      <c r="E569" s="275">
        <v>1</v>
      </c>
    </row>
    <row r="570" spans="1:5" customFormat="1" ht="15">
      <c r="A570" s="125" t="str">
        <f t="shared" si="26"/>
        <v>DTE</v>
      </c>
      <c r="B570" s="125" t="str">
        <f t="shared" si="27"/>
        <v>152</v>
      </c>
      <c r="C570" s="268" t="s">
        <v>785</v>
      </c>
      <c r="D570" s="269" t="s">
        <v>778</v>
      </c>
      <c r="E570" s="275">
        <v>1</v>
      </c>
    </row>
    <row r="571" spans="1:5" customFormat="1" ht="15">
      <c r="A571" s="125" t="str">
        <f t="shared" si="26"/>
        <v>DTE</v>
      </c>
      <c r="B571" s="125" t="str">
        <f t="shared" si="27"/>
        <v>102</v>
      </c>
      <c r="C571" s="268" t="s">
        <v>786</v>
      </c>
      <c r="D571" s="269" t="s">
        <v>776</v>
      </c>
      <c r="E571" s="275">
        <v>1</v>
      </c>
    </row>
    <row r="572" spans="1:5" customFormat="1" ht="15">
      <c r="A572" s="125" t="str">
        <f t="shared" si="26"/>
        <v>DTE</v>
      </c>
      <c r="B572" s="125" t="str">
        <f t="shared" si="27"/>
        <v>152</v>
      </c>
      <c r="C572" s="268" t="s">
        <v>787</v>
      </c>
      <c r="D572" s="269" t="s">
        <v>778</v>
      </c>
      <c r="E572" s="275">
        <v>1</v>
      </c>
    </row>
    <row r="573" spans="1:5" customFormat="1" ht="15">
      <c r="A573" s="125" t="str">
        <f t="shared" si="26"/>
        <v>DTE</v>
      </c>
      <c r="B573" s="125" t="str">
        <f t="shared" si="27"/>
        <v>202</v>
      </c>
      <c r="C573" s="268" t="s">
        <v>788</v>
      </c>
      <c r="D573" s="269" t="s">
        <v>780</v>
      </c>
      <c r="E573" s="268">
        <v>1</v>
      </c>
    </row>
    <row r="574" spans="1:5" customFormat="1" ht="15">
      <c r="A574" s="125" t="str">
        <f t="shared" si="26"/>
        <v>DTE</v>
      </c>
      <c r="B574" s="125" t="str">
        <f t="shared" si="27"/>
        <v>102</v>
      </c>
      <c r="C574" s="268" t="s">
        <v>789</v>
      </c>
      <c r="D574" s="269" t="s">
        <v>776</v>
      </c>
      <c r="E574" s="268">
        <v>1</v>
      </c>
    </row>
    <row r="575" spans="1:5" customFormat="1" ht="15">
      <c r="A575" s="125" t="str">
        <f t="shared" si="26"/>
        <v>DTE</v>
      </c>
      <c r="B575" s="125" t="str">
        <f t="shared" si="27"/>
        <v>152</v>
      </c>
      <c r="C575" s="268" t="s">
        <v>790</v>
      </c>
      <c r="D575" s="269" t="s">
        <v>778</v>
      </c>
      <c r="E575" s="268">
        <v>1</v>
      </c>
    </row>
    <row r="576" spans="1:5" customFormat="1" ht="15">
      <c r="A576" s="125" t="str">
        <f t="shared" si="26"/>
        <v>DTE</v>
      </c>
      <c r="B576" s="125" t="str">
        <f t="shared" si="27"/>
        <v>202</v>
      </c>
      <c r="C576" s="268" t="s">
        <v>791</v>
      </c>
      <c r="D576" s="269" t="s">
        <v>780</v>
      </c>
      <c r="E576" s="268">
        <v>1</v>
      </c>
    </row>
    <row r="577" spans="1:5" customFormat="1" ht="15">
      <c r="A577" s="125" t="str">
        <f t="shared" si="26"/>
        <v>ECO</v>
      </c>
      <c r="B577" s="125" t="str">
        <f t="shared" si="27"/>
        <v>395</v>
      </c>
      <c r="C577" s="268" t="s">
        <v>1139</v>
      </c>
      <c r="D577" s="269" t="s">
        <v>1140</v>
      </c>
      <c r="E577" s="268">
        <v>1</v>
      </c>
    </row>
    <row r="578" spans="1:5" customFormat="1" ht="15">
      <c r="A578" s="125" t="str">
        <f t="shared" si="26"/>
        <v>ENT</v>
      </c>
      <c r="B578" s="125" t="str">
        <f t="shared" si="27"/>
        <v>600</v>
      </c>
      <c r="C578" s="268" t="s">
        <v>1141</v>
      </c>
      <c r="D578" s="269" t="s">
        <v>1142</v>
      </c>
      <c r="E578" s="268">
        <v>2</v>
      </c>
    </row>
    <row r="579" spans="1:5" customFormat="1" ht="15">
      <c r="A579" s="125" t="str">
        <f t="shared" si="26"/>
        <v>FIN</v>
      </c>
      <c r="B579" s="125" t="str">
        <f t="shared" si="27"/>
        <v>413</v>
      </c>
      <c r="C579" s="268" t="s">
        <v>792</v>
      </c>
      <c r="D579" s="269" t="s">
        <v>793</v>
      </c>
      <c r="E579" s="268">
        <v>3</v>
      </c>
    </row>
    <row r="580" spans="1:5" customFormat="1" ht="15">
      <c r="A580" s="125" t="str">
        <f t="shared" si="26"/>
        <v>FST</v>
      </c>
      <c r="B580" s="125" t="str">
        <f t="shared" si="27"/>
        <v>323</v>
      </c>
      <c r="C580" s="268" t="s">
        <v>794</v>
      </c>
      <c r="D580" s="269" t="s">
        <v>795</v>
      </c>
      <c r="E580" s="268">
        <v>3</v>
      </c>
    </row>
    <row r="581" spans="1:5" customFormat="1" ht="15">
      <c r="A581" s="125" t="str">
        <f t="shared" si="26"/>
        <v>FST</v>
      </c>
      <c r="B581" s="125" t="str">
        <f t="shared" si="27"/>
        <v>438</v>
      </c>
      <c r="C581" s="268" t="s">
        <v>796</v>
      </c>
      <c r="D581" s="269" t="s">
        <v>797</v>
      </c>
      <c r="E581" s="268">
        <v>3</v>
      </c>
    </row>
    <row r="582" spans="1:5" customFormat="1" ht="15">
      <c r="A582" s="125" t="str">
        <f t="shared" si="26"/>
        <v>HOS</v>
      </c>
      <c r="B582" s="125" t="str">
        <f t="shared" si="27"/>
        <v>151</v>
      </c>
      <c r="C582" s="268" t="s">
        <v>798</v>
      </c>
      <c r="D582" s="269" t="s">
        <v>799</v>
      </c>
      <c r="E582" s="275">
        <v>2</v>
      </c>
    </row>
    <row r="583" spans="1:5" customFormat="1" ht="15">
      <c r="A583" s="125" t="str">
        <f t="shared" si="26"/>
        <v>HOS</v>
      </c>
      <c r="B583" s="125" t="str">
        <f t="shared" si="27"/>
        <v>250</v>
      </c>
      <c r="C583" s="268" t="s">
        <v>800</v>
      </c>
      <c r="D583" s="269" t="s">
        <v>801</v>
      </c>
      <c r="E583" s="275">
        <v>3</v>
      </c>
    </row>
    <row r="584" spans="1:5" customFormat="1" ht="15">
      <c r="A584" s="125" t="str">
        <f t="shared" si="26"/>
        <v>HOS</v>
      </c>
      <c r="B584" s="125" t="str">
        <f t="shared" si="27"/>
        <v>296</v>
      </c>
      <c r="C584" s="268" t="s">
        <v>802</v>
      </c>
      <c r="D584" s="269" t="s">
        <v>803</v>
      </c>
      <c r="E584" s="275">
        <v>1</v>
      </c>
    </row>
    <row r="585" spans="1:5" customFormat="1" ht="15">
      <c r="A585" s="125" t="str">
        <f t="shared" si="26"/>
        <v>HOS</v>
      </c>
      <c r="B585" s="125" t="str">
        <f t="shared" si="27"/>
        <v>348</v>
      </c>
      <c r="C585" s="268" t="s">
        <v>804</v>
      </c>
      <c r="D585" s="269" t="s">
        <v>805</v>
      </c>
      <c r="E585" s="275">
        <v>5</v>
      </c>
    </row>
    <row r="586" spans="1:5" customFormat="1" ht="15">
      <c r="A586" s="125" t="str">
        <f t="shared" si="26"/>
        <v>HOS</v>
      </c>
      <c r="B586" s="125" t="str">
        <f t="shared" si="27"/>
        <v>349</v>
      </c>
      <c r="C586" s="268" t="s">
        <v>806</v>
      </c>
      <c r="D586" s="269" t="s">
        <v>716</v>
      </c>
      <c r="E586" s="275">
        <v>1</v>
      </c>
    </row>
    <row r="587" spans="1:5" customFormat="1" ht="15">
      <c r="A587" s="125" t="str">
        <f t="shared" si="26"/>
        <v>HOS</v>
      </c>
      <c r="B587" s="125" t="str">
        <f t="shared" si="27"/>
        <v>361</v>
      </c>
      <c r="C587" s="268" t="s">
        <v>807</v>
      </c>
      <c r="D587" s="269" t="s">
        <v>808</v>
      </c>
      <c r="E587" s="275">
        <v>3</v>
      </c>
    </row>
    <row r="588" spans="1:5" customFormat="1" ht="15">
      <c r="A588" s="125" t="str">
        <f t="shared" si="26"/>
        <v>HOS</v>
      </c>
      <c r="B588" s="125" t="str">
        <f t="shared" si="27"/>
        <v>362</v>
      </c>
      <c r="C588" s="268" t="s">
        <v>809</v>
      </c>
      <c r="D588" s="269" t="s">
        <v>810</v>
      </c>
      <c r="E588" s="275">
        <v>2</v>
      </c>
    </row>
    <row r="589" spans="1:5" customFormat="1" ht="15">
      <c r="A589" s="125" t="str">
        <f t="shared" si="26"/>
        <v>HOS</v>
      </c>
      <c r="B589" s="125" t="str">
        <f t="shared" si="27"/>
        <v>364</v>
      </c>
      <c r="C589" s="268" t="s">
        <v>811</v>
      </c>
      <c r="D589" s="269" t="s">
        <v>812</v>
      </c>
      <c r="E589" s="275">
        <v>2</v>
      </c>
    </row>
    <row r="590" spans="1:5" customFormat="1" ht="15">
      <c r="A590" s="125" t="str">
        <f t="shared" si="26"/>
        <v>HOS</v>
      </c>
      <c r="B590" s="125" t="str">
        <f t="shared" si="27"/>
        <v>371</v>
      </c>
      <c r="C590" s="268" t="s">
        <v>813</v>
      </c>
      <c r="D590" s="269" t="s">
        <v>814</v>
      </c>
      <c r="E590" s="275">
        <v>3</v>
      </c>
    </row>
    <row r="591" spans="1:5" customFormat="1" ht="15">
      <c r="A591" s="125" t="str">
        <f t="shared" si="26"/>
        <v>HOS</v>
      </c>
      <c r="B591" s="125" t="str">
        <f t="shared" si="27"/>
        <v>372</v>
      </c>
      <c r="C591" s="268" t="s">
        <v>815</v>
      </c>
      <c r="D591" s="269" t="s">
        <v>816</v>
      </c>
      <c r="E591" s="275">
        <v>2</v>
      </c>
    </row>
    <row r="592" spans="1:5" customFormat="1" ht="15">
      <c r="A592" s="125" t="str">
        <f t="shared" si="26"/>
        <v>HOS</v>
      </c>
      <c r="B592" s="125" t="str">
        <f t="shared" si="27"/>
        <v>374</v>
      </c>
      <c r="C592" s="268" t="s">
        <v>817</v>
      </c>
      <c r="D592" s="269" t="s">
        <v>818</v>
      </c>
      <c r="E592" s="275">
        <v>2</v>
      </c>
    </row>
    <row r="593" spans="1:5" customFormat="1" ht="15">
      <c r="A593" s="125" t="str">
        <f t="shared" si="26"/>
        <v>HOS</v>
      </c>
      <c r="B593" s="125" t="str">
        <f t="shared" si="27"/>
        <v>396</v>
      </c>
      <c r="C593" s="268" t="s">
        <v>819</v>
      </c>
      <c r="D593" s="269" t="s">
        <v>803</v>
      </c>
      <c r="E593" s="268">
        <v>1</v>
      </c>
    </row>
    <row r="594" spans="1:5" customFormat="1" ht="15">
      <c r="A594" s="125" t="str">
        <f t="shared" si="26"/>
        <v>HOS</v>
      </c>
      <c r="B594" s="125" t="str">
        <f t="shared" si="27"/>
        <v>399</v>
      </c>
      <c r="C594" s="268" t="s">
        <v>820</v>
      </c>
      <c r="D594" s="269" t="s">
        <v>765</v>
      </c>
      <c r="E594" s="268">
        <v>5</v>
      </c>
    </row>
    <row r="595" spans="1:5" customFormat="1" ht="15">
      <c r="A595" s="125" t="str">
        <f t="shared" si="26"/>
        <v>HOS</v>
      </c>
      <c r="B595" s="125" t="str">
        <f t="shared" si="27"/>
        <v>401</v>
      </c>
      <c r="C595" s="268" t="s">
        <v>821</v>
      </c>
      <c r="D595" s="269" t="s">
        <v>822</v>
      </c>
      <c r="E595" s="275">
        <v>2</v>
      </c>
    </row>
    <row r="596" spans="1:5" customFormat="1" ht="15">
      <c r="A596" s="125" t="str">
        <f t="shared" si="26"/>
        <v>HOS</v>
      </c>
      <c r="B596" s="125" t="str">
        <f t="shared" si="27"/>
        <v>403</v>
      </c>
      <c r="C596" s="268" t="s">
        <v>823</v>
      </c>
      <c r="D596" s="269" t="s">
        <v>824</v>
      </c>
      <c r="E596" s="275">
        <v>3</v>
      </c>
    </row>
    <row r="597" spans="1:5" customFormat="1" ht="15">
      <c r="A597" s="125" t="str">
        <f t="shared" si="26"/>
        <v>HOS</v>
      </c>
      <c r="B597" s="125" t="str">
        <f t="shared" si="27"/>
        <v>405</v>
      </c>
      <c r="C597" s="268" t="s">
        <v>825</v>
      </c>
      <c r="D597" s="269" t="s">
        <v>826</v>
      </c>
      <c r="E597" s="275">
        <v>3</v>
      </c>
    </row>
    <row r="598" spans="1:5" customFormat="1" ht="15">
      <c r="A598" s="125" t="str">
        <f t="shared" si="26"/>
        <v>HOS</v>
      </c>
      <c r="B598" s="125" t="str">
        <f t="shared" si="27"/>
        <v>408</v>
      </c>
      <c r="C598" s="268" t="s">
        <v>827</v>
      </c>
      <c r="D598" s="269" t="s">
        <v>828</v>
      </c>
      <c r="E598" s="275">
        <v>3</v>
      </c>
    </row>
    <row r="599" spans="1:5" customFormat="1" ht="15">
      <c r="A599" s="125" t="str">
        <f t="shared" si="26"/>
        <v>HOS</v>
      </c>
      <c r="B599" s="125" t="str">
        <f t="shared" si="27"/>
        <v>414</v>
      </c>
      <c r="C599" s="268" t="s">
        <v>829</v>
      </c>
      <c r="D599" s="269" t="s">
        <v>830</v>
      </c>
      <c r="E599" s="275">
        <v>2</v>
      </c>
    </row>
    <row r="600" spans="1:5" customFormat="1" ht="15">
      <c r="A600" s="125" t="str">
        <f t="shared" si="26"/>
        <v>HOS</v>
      </c>
      <c r="B600" s="125" t="str">
        <f t="shared" si="27"/>
        <v>416</v>
      </c>
      <c r="C600" s="268" t="s">
        <v>831</v>
      </c>
      <c r="D600" s="269" t="s">
        <v>832</v>
      </c>
      <c r="E600" s="275">
        <v>2</v>
      </c>
    </row>
    <row r="601" spans="1:5" customFormat="1" ht="15">
      <c r="A601" s="125" t="str">
        <f t="shared" si="26"/>
        <v>HOS</v>
      </c>
      <c r="B601" s="125" t="str">
        <f t="shared" si="27"/>
        <v>448</v>
      </c>
      <c r="C601" s="268" t="s">
        <v>833</v>
      </c>
      <c r="D601" s="269" t="s">
        <v>834</v>
      </c>
      <c r="E601" s="275">
        <v>5</v>
      </c>
    </row>
    <row r="602" spans="1:5" customFormat="1" ht="15">
      <c r="A602" s="125" t="str">
        <f t="shared" si="26"/>
        <v>HOS</v>
      </c>
      <c r="B602" s="125" t="str">
        <f t="shared" si="27"/>
        <v>449</v>
      </c>
      <c r="C602" s="268" t="s">
        <v>835</v>
      </c>
      <c r="D602" s="269" t="s">
        <v>836</v>
      </c>
      <c r="E602" s="268">
        <v>5</v>
      </c>
    </row>
    <row r="603" spans="1:5" customFormat="1" ht="15">
      <c r="A603" s="125" t="str">
        <f t="shared" si="26"/>
        <v>HOS</v>
      </c>
      <c r="B603" s="125" t="str">
        <f t="shared" si="27"/>
        <v>496</v>
      </c>
      <c r="C603" s="268" t="s">
        <v>837</v>
      </c>
      <c r="D603" s="269" t="s">
        <v>803</v>
      </c>
      <c r="E603" s="268">
        <v>1</v>
      </c>
    </row>
    <row r="604" spans="1:5" customFormat="1" ht="15">
      <c r="A604" s="125" t="str">
        <f t="shared" si="26"/>
        <v>HRM</v>
      </c>
      <c r="B604" s="125" t="str">
        <f t="shared" si="27"/>
        <v>303</v>
      </c>
      <c r="C604" s="268" t="s">
        <v>838</v>
      </c>
      <c r="D604" s="269" t="s">
        <v>839</v>
      </c>
      <c r="E604" s="268">
        <v>3</v>
      </c>
    </row>
    <row r="605" spans="1:5" customFormat="1" ht="15">
      <c r="A605" s="125" t="str">
        <f t="shared" si="26"/>
        <v>IMD</v>
      </c>
      <c r="B605" s="125" t="str">
        <f t="shared" si="27"/>
        <v>251</v>
      </c>
      <c r="C605" s="268" t="s">
        <v>840</v>
      </c>
      <c r="D605" s="269" t="s">
        <v>841</v>
      </c>
      <c r="E605" s="268">
        <v>2</v>
      </c>
    </row>
    <row r="606" spans="1:5" customFormat="1" ht="15">
      <c r="A606" s="125" t="str">
        <f t="shared" si="26"/>
        <v>IMD</v>
      </c>
      <c r="B606" s="125" t="str">
        <f t="shared" si="27"/>
        <v>252</v>
      </c>
      <c r="C606" s="268" t="s">
        <v>1143</v>
      </c>
      <c r="D606" s="269" t="s">
        <v>841</v>
      </c>
      <c r="E606" s="268">
        <v>4</v>
      </c>
    </row>
    <row r="607" spans="1:5" customFormat="1" ht="15">
      <c r="A607" s="125" t="str">
        <f t="shared" si="26"/>
        <v>IMD</v>
      </c>
      <c r="B607" s="125" t="str">
        <f t="shared" si="27"/>
        <v>351</v>
      </c>
      <c r="C607" s="268" t="s">
        <v>1144</v>
      </c>
      <c r="D607" s="269" t="s">
        <v>1145</v>
      </c>
      <c r="E607" s="268">
        <v>4</v>
      </c>
    </row>
    <row r="608" spans="1:5" customFormat="1" ht="15">
      <c r="A608" s="125" t="str">
        <f t="shared" si="26"/>
        <v>IMD</v>
      </c>
      <c r="B608" s="125" t="str">
        <f t="shared" si="27"/>
        <v>352</v>
      </c>
      <c r="C608" s="268" t="s">
        <v>1146</v>
      </c>
      <c r="D608" s="269" t="s">
        <v>1145</v>
      </c>
      <c r="E608" s="268">
        <v>4</v>
      </c>
    </row>
    <row r="609" spans="1:5" customFormat="1" ht="15">
      <c r="A609" s="125" t="str">
        <f t="shared" ref="A609:A672" si="28">LEFT(C609,3)</f>
        <v>IMD</v>
      </c>
      <c r="B609" s="125" t="str">
        <f t="shared" ref="B609:B672" si="29">RIGHT(C609,3)</f>
        <v>413</v>
      </c>
      <c r="C609" s="268" t="s">
        <v>1147</v>
      </c>
      <c r="D609" s="269" t="s">
        <v>1148</v>
      </c>
      <c r="E609" s="268">
        <v>2</v>
      </c>
    </row>
    <row r="610" spans="1:5" customFormat="1" ht="15">
      <c r="A610" s="125" t="str">
        <f t="shared" si="28"/>
        <v>IMD</v>
      </c>
      <c r="B610" s="125" t="str">
        <f t="shared" si="29"/>
        <v>508</v>
      </c>
      <c r="C610" s="268" t="s">
        <v>1149</v>
      </c>
      <c r="D610" s="269" t="s">
        <v>1150</v>
      </c>
      <c r="E610" s="268">
        <v>4</v>
      </c>
    </row>
    <row r="611" spans="1:5" customFormat="1" ht="15">
      <c r="A611" s="125" t="str">
        <f t="shared" si="28"/>
        <v>IMD</v>
      </c>
      <c r="B611" s="125" t="str">
        <f t="shared" si="29"/>
        <v>509</v>
      </c>
      <c r="C611" s="268" t="s">
        <v>1151</v>
      </c>
      <c r="D611" s="269" t="s">
        <v>1152</v>
      </c>
      <c r="E611" s="268">
        <v>3</v>
      </c>
    </row>
    <row r="612" spans="1:5" customFormat="1" ht="15">
      <c r="A612" s="125" t="str">
        <f t="shared" si="28"/>
        <v>IMD</v>
      </c>
      <c r="B612" s="125" t="str">
        <f t="shared" si="29"/>
        <v>708</v>
      </c>
      <c r="C612" s="268" t="s">
        <v>1153</v>
      </c>
      <c r="D612" s="269" t="s">
        <v>1154</v>
      </c>
      <c r="E612" s="268">
        <v>3</v>
      </c>
    </row>
    <row r="613" spans="1:5" customFormat="1" ht="15">
      <c r="A613" s="125" t="str">
        <f t="shared" si="28"/>
        <v>IMD</v>
      </c>
      <c r="B613" s="125" t="str">
        <f t="shared" si="29"/>
        <v>709</v>
      </c>
      <c r="C613" s="268" t="s">
        <v>1155</v>
      </c>
      <c r="D613" s="269" t="s">
        <v>1156</v>
      </c>
      <c r="E613" s="268">
        <v>3</v>
      </c>
    </row>
    <row r="614" spans="1:5" customFormat="1" ht="15">
      <c r="A614" s="125" t="str">
        <f t="shared" si="28"/>
        <v>IMN</v>
      </c>
      <c r="B614" s="125" t="str">
        <f t="shared" si="29"/>
        <v>250</v>
      </c>
      <c r="C614" s="268" t="s">
        <v>842</v>
      </c>
      <c r="D614" s="269" t="s">
        <v>843</v>
      </c>
      <c r="E614" s="268">
        <v>2</v>
      </c>
    </row>
    <row r="615" spans="1:5" customFormat="1" ht="15">
      <c r="A615" s="125" t="str">
        <f t="shared" si="28"/>
        <v>IMN</v>
      </c>
      <c r="B615" s="125" t="str">
        <f t="shared" si="29"/>
        <v>324</v>
      </c>
      <c r="C615" s="268" t="s">
        <v>844</v>
      </c>
      <c r="D615" s="269" t="s">
        <v>845</v>
      </c>
      <c r="E615" s="268">
        <v>2</v>
      </c>
    </row>
    <row r="616" spans="1:5" customFormat="1" ht="15">
      <c r="A616" s="125" t="str">
        <f t="shared" si="28"/>
        <v>IMN</v>
      </c>
      <c r="B616" s="125" t="str">
        <f t="shared" si="29"/>
        <v>350</v>
      </c>
      <c r="C616" s="268" t="s">
        <v>1157</v>
      </c>
      <c r="D616" s="269" t="s">
        <v>1158</v>
      </c>
      <c r="E616" s="268">
        <v>3</v>
      </c>
    </row>
    <row r="617" spans="1:5" customFormat="1" ht="15">
      <c r="A617" s="125" t="str">
        <f t="shared" si="28"/>
        <v xml:space="preserve">IS </v>
      </c>
      <c r="B617" s="125" t="str">
        <f t="shared" si="29"/>
        <v>251</v>
      </c>
      <c r="C617" s="268" t="s">
        <v>846</v>
      </c>
      <c r="D617" s="269" t="s">
        <v>847</v>
      </c>
      <c r="E617" s="268">
        <v>3</v>
      </c>
    </row>
    <row r="618" spans="1:5" customFormat="1" ht="15">
      <c r="A618" s="125" t="str">
        <f t="shared" si="28"/>
        <v xml:space="preserve">IS </v>
      </c>
      <c r="B618" s="125" t="str">
        <f t="shared" si="29"/>
        <v>252</v>
      </c>
      <c r="C618" s="268" t="s">
        <v>848</v>
      </c>
      <c r="D618" s="269" t="s">
        <v>849</v>
      </c>
      <c r="E618" s="268">
        <v>3</v>
      </c>
    </row>
    <row r="619" spans="1:5" customFormat="1" ht="15">
      <c r="A619" s="125" t="str">
        <f t="shared" si="28"/>
        <v xml:space="preserve">IS </v>
      </c>
      <c r="B619" s="125" t="str">
        <f t="shared" si="29"/>
        <v>253</v>
      </c>
      <c r="C619" s="268" t="s">
        <v>850</v>
      </c>
      <c r="D619" s="269" t="s">
        <v>851</v>
      </c>
      <c r="E619" s="268">
        <v>3</v>
      </c>
    </row>
    <row r="620" spans="1:5" customFormat="1" ht="15">
      <c r="A620" s="125" t="str">
        <f t="shared" si="28"/>
        <v xml:space="preserve">IS </v>
      </c>
      <c r="B620" s="125" t="str">
        <f t="shared" si="29"/>
        <v>301</v>
      </c>
      <c r="C620" s="268" t="s">
        <v>852</v>
      </c>
      <c r="D620" s="269" t="s">
        <v>853</v>
      </c>
      <c r="E620" s="268">
        <v>3</v>
      </c>
    </row>
    <row r="621" spans="1:5" customFormat="1" ht="15">
      <c r="A621" s="125" t="str">
        <f t="shared" si="28"/>
        <v xml:space="preserve">IS </v>
      </c>
      <c r="B621" s="125" t="str">
        <f t="shared" si="29"/>
        <v>342</v>
      </c>
      <c r="C621" s="268" t="s">
        <v>854</v>
      </c>
      <c r="D621" s="269" t="s">
        <v>855</v>
      </c>
      <c r="E621" s="275">
        <v>2</v>
      </c>
    </row>
    <row r="622" spans="1:5" customFormat="1" ht="15">
      <c r="A622" s="125" t="str">
        <f t="shared" si="28"/>
        <v xml:space="preserve">IS </v>
      </c>
      <c r="B622" s="125" t="str">
        <f t="shared" si="29"/>
        <v>348</v>
      </c>
      <c r="C622" s="268" t="s">
        <v>856</v>
      </c>
      <c r="D622" s="269" t="s">
        <v>714</v>
      </c>
      <c r="E622" s="275">
        <v>3</v>
      </c>
    </row>
    <row r="623" spans="1:5" customFormat="1" ht="15">
      <c r="A623" s="125" t="str">
        <f t="shared" si="28"/>
        <v xml:space="preserve">IS </v>
      </c>
      <c r="B623" s="125" t="str">
        <f t="shared" si="29"/>
        <v>356</v>
      </c>
      <c r="C623" s="268" t="s">
        <v>1159</v>
      </c>
      <c r="D623" s="269" t="s">
        <v>1160</v>
      </c>
      <c r="E623" s="268">
        <v>3</v>
      </c>
    </row>
    <row r="624" spans="1:5" customFormat="1" ht="15">
      <c r="A624" s="125" t="str">
        <f t="shared" si="28"/>
        <v xml:space="preserve">IS </v>
      </c>
      <c r="B624" s="125" t="str">
        <f t="shared" si="29"/>
        <v>381</v>
      </c>
      <c r="C624" s="268" t="s">
        <v>857</v>
      </c>
      <c r="D624" s="269" t="s">
        <v>858</v>
      </c>
      <c r="E624" s="275">
        <v>3</v>
      </c>
    </row>
    <row r="625" spans="1:5" customFormat="1" ht="15">
      <c r="A625" s="125" t="str">
        <f t="shared" si="28"/>
        <v xml:space="preserve">IS </v>
      </c>
      <c r="B625" s="125" t="str">
        <f t="shared" si="29"/>
        <v>384</v>
      </c>
      <c r="C625" s="268" t="s">
        <v>859</v>
      </c>
      <c r="D625" s="269" t="s">
        <v>860</v>
      </c>
      <c r="E625" s="268">
        <v>3</v>
      </c>
    </row>
    <row r="626" spans="1:5" customFormat="1" ht="15">
      <c r="A626" s="125" t="str">
        <f t="shared" si="28"/>
        <v xml:space="preserve">IS </v>
      </c>
      <c r="B626" s="125" t="str">
        <f t="shared" si="29"/>
        <v>400</v>
      </c>
      <c r="C626" s="268" t="s">
        <v>861</v>
      </c>
      <c r="D626" s="269" t="s">
        <v>862</v>
      </c>
      <c r="E626" s="275">
        <v>2</v>
      </c>
    </row>
    <row r="627" spans="1:5" customFormat="1" ht="15">
      <c r="A627" s="125" t="str">
        <f t="shared" si="28"/>
        <v xml:space="preserve">IS </v>
      </c>
      <c r="B627" s="125" t="str">
        <f t="shared" si="29"/>
        <v>401</v>
      </c>
      <c r="C627" s="268" t="s">
        <v>863</v>
      </c>
      <c r="D627" s="269" t="s">
        <v>864</v>
      </c>
      <c r="E627" s="275">
        <v>3</v>
      </c>
    </row>
    <row r="628" spans="1:5" customFormat="1" ht="15">
      <c r="A628" s="125" t="str">
        <f t="shared" si="28"/>
        <v xml:space="preserve">IS </v>
      </c>
      <c r="B628" s="125" t="str">
        <f t="shared" si="29"/>
        <v>402</v>
      </c>
      <c r="C628" s="268" t="s">
        <v>865</v>
      </c>
      <c r="D628" s="269" t="s">
        <v>866</v>
      </c>
      <c r="E628" s="275">
        <v>3</v>
      </c>
    </row>
    <row r="629" spans="1:5" customFormat="1" ht="15">
      <c r="A629" s="125" t="str">
        <f t="shared" si="28"/>
        <v xml:space="preserve">IS </v>
      </c>
      <c r="B629" s="125" t="str">
        <f t="shared" si="29"/>
        <v>413</v>
      </c>
      <c r="C629" s="268" t="s">
        <v>867</v>
      </c>
      <c r="D629" s="269" t="s">
        <v>868</v>
      </c>
      <c r="E629" s="275">
        <v>3</v>
      </c>
    </row>
    <row r="630" spans="1:5" customFormat="1" ht="15">
      <c r="A630" s="125" t="str">
        <f t="shared" si="28"/>
        <v xml:space="preserve">IS </v>
      </c>
      <c r="B630" s="125" t="str">
        <f t="shared" si="29"/>
        <v>422</v>
      </c>
      <c r="C630" s="268" t="s">
        <v>869</v>
      </c>
      <c r="D630" s="269" t="s">
        <v>870</v>
      </c>
      <c r="E630" s="275">
        <v>2</v>
      </c>
    </row>
    <row r="631" spans="1:5" customFormat="1" ht="15">
      <c r="A631" s="125" t="str">
        <f t="shared" si="28"/>
        <v xml:space="preserve">IS </v>
      </c>
      <c r="B631" s="125" t="str">
        <f t="shared" si="29"/>
        <v>432</v>
      </c>
      <c r="C631" s="268" t="s">
        <v>871</v>
      </c>
      <c r="D631" s="269" t="s">
        <v>872</v>
      </c>
      <c r="E631" s="268">
        <v>3</v>
      </c>
    </row>
    <row r="632" spans="1:5" customFormat="1" ht="15">
      <c r="A632" s="125" t="str">
        <f t="shared" si="28"/>
        <v xml:space="preserve">IS </v>
      </c>
      <c r="B632" s="125" t="str">
        <f t="shared" si="29"/>
        <v>433</v>
      </c>
      <c r="C632" s="268" t="s">
        <v>873</v>
      </c>
      <c r="D632" s="269" t="s">
        <v>874</v>
      </c>
      <c r="E632" s="275">
        <v>2</v>
      </c>
    </row>
    <row r="633" spans="1:5" customFormat="1" ht="15">
      <c r="A633" s="125" t="str">
        <f t="shared" si="28"/>
        <v xml:space="preserve">IS </v>
      </c>
      <c r="B633" s="125" t="str">
        <f t="shared" si="29"/>
        <v>436</v>
      </c>
      <c r="C633" s="268" t="s">
        <v>875</v>
      </c>
      <c r="D633" s="269" t="s">
        <v>876</v>
      </c>
      <c r="E633" s="268">
        <v>2</v>
      </c>
    </row>
    <row r="634" spans="1:5" customFormat="1" ht="15">
      <c r="A634" s="125" t="str">
        <f t="shared" si="28"/>
        <v xml:space="preserve">IS </v>
      </c>
      <c r="B634" s="125" t="str">
        <f t="shared" si="29"/>
        <v>437</v>
      </c>
      <c r="C634" s="268" t="s">
        <v>877</v>
      </c>
      <c r="D634" s="269" t="s">
        <v>878</v>
      </c>
      <c r="E634" s="268">
        <v>2</v>
      </c>
    </row>
    <row r="635" spans="1:5" customFormat="1" ht="15">
      <c r="A635" s="125" t="str">
        <f t="shared" si="28"/>
        <v xml:space="preserve">IS </v>
      </c>
      <c r="B635" s="125" t="str">
        <f t="shared" si="29"/>
        <v>442</v>
      </c>
      <c r="C635" s="268" t="s">
        <v>879</v>
      </c>
      <c r="D635" s="269" t="s">
        <v>880</v>
      </c>
      <c r="E635" s="268">
        <v>2</v>
      </c>
    </row>
    <row r="636" spans="1:5" customFormat="1" ht="15">
      <c r="A636" s="125" t="str">
        <f t="shared" si="28"/>
        <v xml:space="preserve">IS </v>
      </c>
      <c r="B636" s="125" t="str">
        <f t="shared" si="29"/>
        <v>448</v>
      </c>
      <c r="C636" s="268" t="s">
        <v>881</v>
      </c>
      <c r="D636" s="269" t="s">
        <v>714</v>
      </c>
      <c r="E636" s="275">
        <v>3</v>
      </c>
    </row>
    <row r="637" spans="1:5" customFormat="1" ht="15">
      <c r="A637" s="125" t="str">
        <f t="shared" si="28"/>
        <v xml:space="preserve">IS </v>
      </c>
      <c r="B637" s="125" t="str">
        <f t="shared" si="29"/>
        <v>449</v>
      </c>
      <c r="C637" s="268" t="s">
        <v>882</v>
      </c>
      <c r="D637" s="269" t="s">
        <v>765</v>
      </c>
      <c r="E637" s="275">
        <v>3</v>
      </c>
    </row>
    <row r="638" spans="1:5" customFormat="1" ht="15">
      <c r="A638" s="125" t="str">
        <f t="shared" si="28"/>
        <v xml:space="preserve">IS </v>
      </c>
      <c r="B638" s="125" t="str">
        <f t="shared" si="29"/>
        <v>722</v>
      </c>
      <c r="C638" s="268" t="s">
        <v>890</v>
      </c>
      <c r="D638" s="269" t="s">
        <v>891</v>
      </c>
      <c r="E638" s="275">
        <v>2</v>
      </c>
    </row>
    <row r="639" spans="1:5" customFormat="1" ht="15">
      <c r="A639" s="125" t="str">
        <f t="shared" si="28"/>
        <v>LAW</v>
      </c>
      <c r="B639" s="125" t="str">
        <f t="shared" si="29"/>
        <v>392</v>
      </c>
      <c r="C639" s="268" t="s">
        <v>892</v>
      </c>
      <c r="D639" s="269" t="s">
        <v>893</v>
      </c>
      <c r="E639" s="275">
        <v>3</v>
      </c>
    </row>
    <row r="640" spans="1:5" customFormat="1" ht="15">
      <c r="A640" s="125" t="str">
        <f t="shared" si="28"/>
        <v>LAW</v>
      </c>
      <c r="B640" s="125" t="str">
        <f t="shared" si="29"/>
        <v>413</v>
      </c>
      <c r="C640" s="268" t="s">
        <v>894</v>
      </c>
      <c r="D640" s="269" t="s">
        <v>895</v>
      </c>
      <c r="E640" s="275">
        <v>2</v>
      </c>
    </row>
    <row r="641" spans="1:5" customFormat="1" ht="15">
      <c r="A641" s="125" t="str">
        <f t="shared" si="28"/>
        <v>MCC</v>
      </c>
      <c r="B641" s="125" t="str">
        <f t="shared" si="29"/>
        <v>201</v>
      </c>
      <c r="C641" s="268" t="s">
        <v>896</v>
      </c>
      <c r="D641" s="269" t="s">
        <v>897</v>
      </c>
      <c r="E641" s="275">
        <v>3</v>
      </c>
    </row>
    <row r="642" spans="1:5" customFormat="1" ht="15">
      <c r="A642" s="125" t="str">
        <f t="shared" si="28"/>
        <v>MCC</v>
      </c>
      <c r="B642" s="125" t="str">
        <f t="shared" si="29"/>
        <v>351</v>
      </c>
      <c r="C642" s="268" t="s">
        <v>898</v>
      </c>
      <c r="D642" s="269" t="s">
        <v>899</v>
      </c>
      <c r="E642" s="275">
        <v>3</v>
      </c>
    </row>
    <row r="643" spans="1:5" customFormat="1" ht="15">
      <c r="A643" s="125" t="str">
        <f t="shared" si="28"/>
        <v>MCC</v>
      </c>
      <c r="B643" s="125" t="str">
        <f t="shared" si="29"/>
        <v>401</v>
      </c>
      <c r="C643" s="268" t="s">
        <v>900</v>
      </c>
      <c r="D643" s="269" t="s">
        <v>901</v>
      </c>
      <c r="E643" s="275">
        <v>3</v>
      </c>
    </row>
    <row r="644" spans="1:5" customFormat="1" ht="15">
      <c r="A644" s="125" t="str">
        <f t="shared" si="28"/>
        <v>MCC</v>
      </c>
      <c r="B644" s="125" t="str">
        <f t="shared" si="29"/>
        <v>410</v>
      </c>
      <c r="C644" s="268" t="s">
        <v>902</v>
      </c>
      <c r="D644" s="269" t="s">
        <v>903</v>
      </c>
      <c r="E644" s="275">
        <v>1</v>
      </c>
    </row>
    <row r="645" spans="1:5" customFormat="1" ht="15">
      <c r="A645" s="125" t="str">
        <f t="shared" si="28"/>
        <v>MCC</v>
      </c>
      <c r="B645" s="125" t="str">
        <f t="shared" si="29"/>
        <v>413</v>
      </c>
      <c r="C645" s="268" t="s">
        <v>904</v>
      </c>
      <c r="D645" s="269" t="s">
        <v>905</v>
      </c>
      <c r="E645" s="275">
        <v>1</v>
      </c>
    </row>
    <row r="646" spans="1:5" customFormat="1" ht="15">
      <c r="A646" s="125" t="str">
        <f t="shared" si="28"/>
        <v>MCC</v>
      </c>
      <c r="B646" s="125" t="str">
        <f t="shared" si="29"/>
        <v>414</v>
      </c>
      <c r="C646" s="268" t="s">
        <v>906</v>
      </c>
      <c r="D646" s="269" t="s">
        <v>907</v>
      </c>
      <c r="E646" s="275">
        <v>1</v>
      </c>
    </row>
    <row r="647" spans="1:5" customFormat="1" ht="15">
      <c r="A647" s="125" t="str">
        <f t="shared" si="28"/>
        <v>MCC</v>
      </c>
      <c r="B647" s="125" t="str">
        <f t="shared" si="29"/>
        <v>418</v>
      </c>
      <c r="C647" s="268" t="s">
        <v>908</v>
      </c>
      <c r="D647" s="269" t="s">
        <v>909</v>
      </c>
      <c r="E647" s="275">
        <v>1</v>
      </c>
    </row>
    <row r="648" spans="1:5" customFormat="1" ht="15">
      <c r="A648" s="125" t="str">
        <f t="shared" si="28"/>
        <v>MCH</v>
      </c>
      <c r="B648" s="125" t="str">
        <f t="shared" si="29"/>
        <v>250</v>
      </c>
      <c r="C648" s="268" t="s">
        <v>910</v>
      </c>
      <c r="D648" s="269" t="s">
        <v>911</v>
      </c>
      <c r="E648" s="275">
        <v>2</v>
      </c>
    </row>
    <row r="649" spans="1:5" customFormat="1" ht="15">
      <c r="A649" s="125" t="str">
        <f t="shared" si="28"/>
        <v>MCH</v>
      </c>
      <c r="B649" s="125" t="str">
        <f t="shared" si="29"/>
        <v>506</v>
      </c>
      <c r="C649" s="268" t="s">
        <v>1161</v>
      </c>
      <c r="D649" s="269" t="s">
        <v>1162</v>
      </c>
      <c r="E649" s="275">
        <v>3</v>
      </c>
    </row>
    <row r="650" spans="1:5" customFormat="1" ht="15">
      <c r="A650" s="125" t="str">
        <f t="shared" si="28"/>
        <v>MCH</v>
      </c>
      <c r="B650" s="125" t="str">
        <f t="shared" si="29"/>
        <v>507</v>
      </c>
      <c r="C650" s="268" t="s">
        <v>1163</v>
      </c>
      <c r="D650" s="269" t="s">
        <v>1164</v>
      </c>
      <c r="E650" s="275">
        <v>4</v>
      </c>
    </row>
    <row r="651" spans="1:5" customFormat="1" ht="15">
      <c r="A651" s="125" t="str">
        <f t="shared" si="28"/>
        <v>MCH</v>
      </c>
      <c r="B651" s="125" t="str">
        <f t="shared" si="29"/>
        <v>508</v>
      </c>
      <c r="C651" s="268" t="s">
        <v>1165</v>
      </c>
      <c r="D651" s="269" t="s">
        <v>1166</v>
      </c>
      <c r="E651" s="268">
        <v>3</v>
      </c>
    </row>
    <row r="652" spans="1:5" customFormat="1" ht="15">
      <c r="A652" s="125" t="str">
        <f t="shared" si="28"/>
        <v>MCH</v>
      </c>
      <c r="B652" s="125" t="str">
        <f t="shared" si="29"/>
        <v>509</v>
      </c>
      <c r="C652" s="268" t="s">
        <v>1167</v>
      </c>
      <c r="D652" s="269" t="s">
        <v>1168</v>
      </c>
      <c r="E652" s="275">
        <v>4</v>
      </c>
    </row>
    <row r="653" spans="1:5" customFormat="1" ht="15">
      <c r="A653" s="125" t="str">
        <f t="shared" si="28"/>
        <v>MCH</v>
      </c>
      <c r="B653" s="125" t="str">
        <f t="shared" si="29"/>
        <v>706</v>
      </c>
      <c r="C653" s="268" t="s">
        <v>1169</v>
      </c>
      <c r="D653" s="269" t="s">
        <v>1170</v>
      </c>
      <c r="E653" s="275">
        <v>3</v>
      </c>
    </row>
    <row r="654" spans="1:5" customFormat="1" ht="15">
      <c r="A654" s="125" t="str">
        <f t="shared" si="28"/>
        <v>MCH</v>
      </c>
      <c r="B654" s="125" t="str">
        <f t="shared" si="29"/>
        <v>708</v>
      </c>
      <c r="C654" s="268" t="s">
        <v>1171</v>
      </c>
      <c r="D654" s="269" t="s">
        <v>1172</v>
      </c>
      <c r="E654" s="268">
        <v>3</v>
      </c>
    </row>
    <row r="655" spans="1:5" customFormat="1" ht="15">
      <c r="A655" s="125" t="str">
        <f t="shared" si="28"/>
        <v>MED</v>
      </c>
      <c r="B655" s="125" t="str">
        <f t="shared" si="29"/>
        <v>263</v>
      </c>
      <c r="C655" s="268" t="s">
        <v>912</v>
      </c>
      <c r="D655" s="269" t="s">
        <v>913</v>
      </c>
      <c r="E655" s="268">
        <v>1</v>
      </c>
    </row>
    <row r="656" spans="1:5" customFormat="1" ht="15">
      <c r="A656" s="125" t="str">
        <f t="shared" si="28"/>
        <v>MED</v>
      </c>
      <c r="B656" s="125" t="str">
        <f t="shared" si="29"/>
        <v>268</v>
      </c>
      <c r="C656" s="268" t="s">
        <v>914</v>
      </c>
      <c r="D656" s="269" t="s">
        <v>913</v>
      </c>
      <c r="E656" s="275">
        <v>2</v>
      </c>
    </row>
    <row r="657" spans="1:5" customFormat="1" ht="15">
      <c r="A657" s="125" t="str">
        <f t="shared" si="28"/>
        <v>MED</v>
      </c>
      <c r="B657" s="125" t="str">
        <f t="shared" si="29"/>
        <v>310</v>
      </c>
      <c r="C657" s="268" t="s">
        <v>1173</v>
      </c>
      <c r="D657" s="269" t="s">
        <v>1174</v>
      </c>
      <c r="E657" s="275">
        <v>2</v>
      </c>
    </row>
    <row r="658" spans="1:5" customFormat="1" ht="15">
      <c r="A658" s="125" t="str">
        <f t="shared" si="28"/>
        <v>MED</v>
      </c>
      <c r="B658" s="125" t="str">
        <f t="shared" si="29"/>
        <v>362</v>
      </c>
      <c r="C658" s="268" t="s">
        <v>915</v>
      </c>
      <c r="D658" s="269" t="s">
        <v>916</v>
      </c>
      <c r="E658" s="275">
        <v>2</v>
      </c>
    </row>
    <row r="659" spans="1:5" customFormat="1" ht="15">
      <c r="A659" s="125" t="str">
        <f t="shared" si="28"/>
        <v>MED</v>
      </c>
      <c r="B659" s="125" t="str">
        <f t="shared" si="29"/>
        <v>363</v>
      </c>
      <c r="C659" s="268" t="s">
        <v>1175</v>
      </c>
      <c r="D659" s="269" t="s">
        <v>1176</v>
      </c>
      <c r="E659" s="275">
        <v>1</v>
      </c>
    </row>
    <row r="660" spans="1:5" customFormat="1" ht="15">
      <c r="A660" s="125" t="str">
        <f t="shared" si="28"/>
        <v>MED</v>
      </c>
      <c r="B660" s="125" t="str">
        <f t="shared" si="29"/>
        <v>410</v>
      </c>
      <c r="C660" s="268" t="s">
        <v>1177</v>
      </c>
      <c r="D660" s="269" t="s">
        <v>1178</v>
      </c>
      <c r="E660" s="279">
        <v>2</v>
      </c>
    </row>
    <row r="661" spans="1:5" customFormat="1" ht="15">
      <c r="A661" s="125" t="str">
        <f t="shared" si="28"/>
        <v>MED</v>
      </c>
      <c r="B661" s="125" t="str">
        <f t="shared" si="29"/>
        <v>446</v>
      </c>
      <c r="C661" s="268" t="s">
        <v>1179</v>
      </c>
      <c r="D661" s="269" t="s">
        <v>1180</v>
      </c>
      <c r="E661" s="275">
        <v>1</v>
      </c>
    </row>
    <row r="662" spans="1:5" customFormat="1" ht="15">
      <c r="A662" s="125" t="str">
        <f t="shared" si="28"/>
        <v>MED</v>
      </c>
      <c r="B662" s="125" t="str">
        <f t="shared" si="29"/>
        <v>460</v>
      </c>
      <c r="C662" s="268" t="s">
        <v>1181</v>
      </c>
      <c r="D662" s="269" t="s">
        <v>1182</v>
      </c>
      <c r="E662" s="275">
        <v>1</v>
      </c>
    </row>
    <row r="663" spans="1:5" customFormat="1" ht="15">
      <c r="A663" s="125" t="str">
        <f t="shared" si="28"/>
        <v>MED</v>
      </c>
      <c r="B663" s="125" t="str">
        <f t="shared" si="29"/>
        <v>613</v>
      </c>
      <c r="C663" s="268" t="s">
        <v>1183</v>
      </c>
      <c r="D663" s="269" t="s">
        <v>1184</v>
      </c>
      <c r="E663" s="275">
        <v>2</v>
      </c>
    </row>
    <row r="664" spans="1:5" customFormat="1" ht="15">
      <c r="A664" s="125" t="str">
        <f t="shared" si="28"/>
        <v>MED</v>
      </c>
      <c r="B664" s="125" t="str">
        <f t="shared" si="29"/>
        <v>646</v>
      </c>
      <c r="C664" s="268" t="s">
        <v>1185</v>
      </c>
      <c r="D664" s="269" t="s">
        <v>1186</v>
      </c>
      <c r="E664" s="275">
        <v>2</v>
      </c>
    </row>
    <row r="665" spans="1:5" customFormat="1" ht="15">
      <c r="A665" s="125" t="str">
        <f t="shared" si="28"/>
        <v>MED</v>
      </c>
      <c r="B665" s="125" t="str">
        <f t="shared" si="29"/>
        <v>661</v>
      </c>
      <c r="C665" s="268" t="s">
        <v>1187</v>
      </c>
      <c r="D665" s="269" t="s">
        <v>1188</v>
      </c>
      <c r="E665" s="275">
        <v>2</v>
      </c>
    </row>
    <row r="666" spans="1:5" customFormat="1" ht="15">
      <c r="A666" s="125" t="str">
        <f t="shared" si="28"/>
        <v>MED</v>
      </c>
      <c r="B666" s="125" t="str">
        <f t="shared" si="29"/>
        <v>705</v>
      </c>
      <c r="C666" s="268" t="s">
        <v>1189</v>
      </c>
      <c r="D666" s="269" t="s">
        <v>1190</v>
      </c>
      <c r="E666" s="268">
        <v>2</v>
      </c>
    </row>
    <row r="667" spans="1:5" customFormat="1" ht="15">
      <c r="A667" s="125" t="str">
        <f t="shared" si="28"/>
        <v>MED</v>
      </c>
      <c r="B667" s="125" t="str">
        <f t="shared" si="29"/>
        <v>709</v>
      </c>
      <c r="C667" s="268" t="s">
        <v>1191</v>
      </c>
      <c r="D667" s="269" t="s">
        <v>1192</v>
      </c>
      <c r="E667" s="275">
        <v>1</v>
      </c>
    </row>
    <row r="668" spans="1:5" customFormat="1" ht="15">
      <c r="A668" s="125" t="str">
        <f t="shared" si="28"/>
        <v>MED</v>
      </c>
      <c r="B668" s="125" t="str">
        <f t="shared" si="29"/>
        <v>747</v>
      </c>
      <c r="C668" s="268" t="s">
        <v>1193</v>
      </c>
      <c r="D668" s="269" t="s">
        <v>716</v>
      </c>
      <c r="E668" s="268">
        <v>6</v>
      </c>
    </row>
    <row r="669" spans="1:5" customFormat="1" ht="15">
      <c r="A669" s="125" t="str">
        <f t="shared" si="28"/>
        <v>MED</v>
      </c>
      <c r="B669" s="125" t="str">
        <f t="shared" si="29"/>
        <v>749</v>
      </c>
      <c r="C669" s="268" t="s">
        <v>1194</v>
      </c>
      <c r="D669" s="269" t="s">
        <v>1195</v>
      </c>
      <c r="E669" s="268">
        <v>10</v>
      </c>
    </row>
    <row r="670" spans="1:5" customFormat="1" ht="15">
      <c r="A670" s="125" t="str">
        <f t="shared" si="28"/>
        <v>MGT</v>
      </c>
      <c r="B670" s="125" t="str">
        <f t="shared" si="29"/>
        <v>433</v>
      </c>
      <c r="C670" s="268" t="s">
        <v>917</v>
      </c>
      <c r="D670" s="269" t="s">
        <v>918</v>
      </c>
      <c r="E670" s="275">
        <v>2</v>
      </c>
    </row>
    <row r="671" spans="1:5" customFormat="1" ht="15">
      <c r="A671" s="125" t="str">
        <f t="shared" si="28"/>
        <v>MIB</v>
      </c>
      <c r="B671" s="125" t="str">
        <f t="shared" si="29"/>
        <v>251</v>
      </c>
      <c r="C671" s="268" t="s">
        <v>919</v>
      </c>
      <c r="D671" s="269" t="s">
        <v>920</v>
      </c>
      <c r="E671" s="279">
        <v>3</v>
      </c>
    </row>
    <row r="672" spans="1:5" customFormat="1" ht="15">
      <c r="A672" s="125" t="str">
        <f t="shared" si="28"/>
        <v>MIB</v>
      </c>
      <c r="B672" s="125" t="str">
        <f t="shared" si="29"/>
        <v>253</v>
      </c>
      <c r="C672" s="268" t="s">
        <v>921</v>
      </c>
      <c r="D672" s="269" t="s">
        <v>922</v>
      </c>
      <c r="E672" s="279">
        <v>1</v>
      </c>
    </row>
    <row r="673" spans="1:5" customFormat="1" ht="15">
      <c r="A673" s="125" t="str">
        <f t="shared" ref="A673:A736" si="30">LEFT(C673,3)</f>
        <v>MIB</v>
      </c>
      <c r="B673" s="125" t="str">
        <f t="shared" ref="B673:B736" si="31">RIGHT(C673,3)</f>
        <v>254</v>
      </c>
      <c r="C673" s="268" t="s">
        <v>923</v>
      </c>
      <c r="D673" s="269" t="s">
        <v>922</v>
      </c>
      <c r="E673" s="275">
        <v>1</v>
      </c>
    </row>
    <row r="674" spans="1:5" customFormat="1" ht="15">
      <c r="A674" s="125" t="str">
        <f t="shared" si="30"/>
        <v>MIB</v>
      </c>
      <c r="B674" s="125" t="str">
        <f t="shared" si="31"/>
        <v>264</v>
      </c>
      <c r="C674" s="268" t="s">
        <v>1196</v>
      </c>
      <c r="D674" s="269" t="s">
        <v>1197</v>
      </c>
      <c r="E674" s="275">
        <v>3</v>
      </c>
    </row>
    <row r="675" spans="1:5" customFormat="1" ht="15">
      <c r="A675" s="125" t="str">
        <f t="shared" si="30"/>
        <v>MIB</v>
      </c>
      <c r="B675" s="125" t="str">
        <f t="shared" si="31"/>
        <v>280</v>
      </c>
      <c r="C675" s="268" t="s">
        <v>1198</v>
      </c>
      <c r="D675" s="269" t="s">
        <v>1199</v>
      </c>
      <c r="E675" s="268">
        <v>4</v>
      </c>
    </row>
    <row r="676" spans="1:5" customFormat="1" ht="15">
      <c r="A676" s="125" t="str">
        <f t="shared" si="30"/>
        <v>MKT</v>
      </c>
      <c r="B676" s="125" t="str">
        <f t="shared" si="31"/>
        <v>253</v>
      </c>
      <c r="C676" s="268" t="s">
        <v>924</v>
      </c>
      <c r="D676" s="269" t="s">
        <v>925</v>
      </c>
      <c r="E676" s="268">
        <v>3</v>
      </c>
    </row>
    <row r="677" spans="1:5" customFormat="1" ht="15">
      <c r="A677" s="125" t="str">
        <f t="shared" si="30"/>
        <v>MKT</v>
      </c>
      <c r="B677" s="125" t="str">
        <f t="shared" si="31"/>
        <v>424</v>
      </c>
      <c r="C677" s="268" t="s">
        <v>926</v>
      </c>
      <c r="D677" s="269" t="s">
        <v>927</v>
      </c>
      <c r="E677" s="268">
        <v>2</v>
      </c>
    </row>
    <row r="678" spans="1:5" customFormat="1" ht="15">
      <c r="A678" s="125" t="str">
        <f t="shared" si="30"/>
        <v xml:space="preserve">MT </v>
      </c>
      <c r="B678" s="125" t="str">
        <f t="shared" si="31"/>
        <v>400</v>
      </c>
      <c r="C678" s="268" t="s">
        <v>1200</v>
      </c>
      <c r="D678" s="269" t="s">
        <v>1201</v>
      </c>
      <c r="E678" s="268">
        <v>2</v>
      </c>
    </row>
    <row r="679" spans="1:5" customFormat="1" ht="15">
      <c r="A679" s="125" t="str">
        <f t="shared" si="30"/>
        <v xml:space="preserve">MT </v>
      </c>
      <c r="B679" s="125" t="str">
        <f t="shared" si="31"/>
        <v>402</v>
      </c>
      <c r="C679" s="268" t="s">
        <v>1202</v>
      </c>
      <c r="D679" s="269" t="s">
        <v>1203</v>
      </c>
      <c r="E679" s="268">
        <v>3</v>
      </c>
    </row>
    <row r="680" spans="1:5" customFormat="1" ht="15">
      <c r="A680" s="125" t="str">
        <f t="shared" si="30"/>
        <v xml:space="preserve">MT </v>
      </c>
      <c r="B680" s="125" t="str">
        <f t="shared" si="31"/>
        <v>406</v>
      </c>
      <c r="C680" s="268" t="s">
        <v>1204</v>
      </c>
      <c r="D680" s="269" t="s">
        <v>1205</v>
      </c>
      <c r="E680" s="268">
        <v>1</v>
      </c>
    </row>
    <row r="681" spans="1:5" customFormat="1" ht="15">
      <c r="A681" s="125" t="str">
        <f t="shared" si="30"/>
        <v>MTH</v>
      </c>
      <c r="B681" s="125" t="str">
        <f t="shared" si="31"/>
        <v>254</v>
      </c>
      <c r="C681" s="268" t="s">
        <v>928</v>
      </c>
      <c r="D681" s="269" t="s">
        <v>929</v>
      </c>
      <c r="E681" s="268">
        <v>3</v>
      </c>
    </row>
    <row r="682" spans="1:5" customFormat="1" ht="15">
      <c r="A682" s="125" t="str">
        <f t="shared" si="30"/>
        <v>NTR</v>
      </c>
      <c r="B682" s="125" t="str">
        <f t="shared" si="31"/>
        <v>151</v>
      </c>
      <c r="C682" s="268" t="s">
        <v>930</v>
      </c>
      <c r="D682" s="269" t="s">
        <v>931</v>
      </c>
      <c r="E682" s="275">
        <v>2</v>
      </c>
    </row>
    <row r="683" spans="1:5" customFormat="1" ht="15">
      <c r="A683" s="125" t="str">
        <f t="shared" si="30"/>
        <v>NTR</v>
      </c>
      <c r="B683" s="125" t="str">
        <f t="shared" si="31"/>
        <v>152</v>
      </c>
      <c r="C683" s="268" t="s">
        <v>1206</v>
      </c>
      <c r="D683" s="269" t="s">
        <v>1207</v>
      </c>
      <c r="E683" s="268">
        <v>1</v>
      </c>
    </row>
    <row r="684" spans="1:5" customFormat="1" ht="15">
      <c r="A684" s="125" t="str">
        <f t="shared" si="30"/>
        <v>NTR</v>
      </c>
      <c r="B684" s="125" t="str">
        <f t="shared" si="31"/>
        <v>413</v>
      </c>
      <c r="C684" s="268" t="s">
        <v>932</v>
      </c>
      <c r="D684" s="269" t="s">
        <v>933</v>
      </c>
      <c r="E684" s="275">
        <v>1</v>
      </c>
    </row>
    <row r="685" spans="1:5" customFormat="1" ht="15">
      <c r="A685" s="125" t="str">
        <f t="shared" si="30"/>
        <v>NTR</v>
      </c>
      <c r="B685" s="125" t="str">
        <f t="shared" si="31"/>
        <v>431</v>
      </c>
      <c r="C685" s="268" t="s">
        <v>934</v>
      </c>
      <c r="D685" s="269" t="s">
        <v>935</v>
      </c>
      <c r="E685" s="268">
        <v>1</v>
      </c>
    </row>
    <row r="686" spans="1:5" customFormat="1" ht="15">
      <c r="A686" s="125" t="str">
        <f t="shared" si="30"/>
        <v>NUR</v>
      </c>
      <c r="B686" s="125" t="str">
        <f t="shared" si="31"/>
        <v>248</v>
      </c>
      <c r="C686" s="268" t="s">
        <v>936</v>
      </c>
      <c r="D686" s="269" t="s">
        <v>937</v>
      </c>
      <c r="E686" s="268">
        <v>3</v>
      </c>
    </row>
    <row r="687" spans="1:5" customFormat="1" ht="15">
      <c r="A687" s="125" t="str">
        <f t="shared" si="30"/>
        <v>NUR</v>
      </c>
      <c r="B687" s="125" t="str">
        <f t="shared" si="31"/>
        <v>251</v>
      </c>
      <c r="C687" s="268" t="s">
        <v>938</v>
      </c>
      <c r="D687" s="269" t="s">
        <v>939</v>
      </c>
      <c r="E687" s="275">
        <v>4</v>
      </c>
    </row>
    <row r="688" spans="1:5" customFormat="1" ht="15">
      <c r="A688" s="125" t="str">
        <f t="shared" si="30"/>
        <v>NUR</v>
      </c>
      <c r="B688" s="125" t="str">
        <f t="shared" si="31"/>
        <v>296</v>
      </c>
      <c r="C688" s="268" t="s">
        <v>940</v>
      </c>
      <c r="D688" s="269" t="s">
        <v>803</v>
      </c>
      <c r="E688" s="275">
        <v>1</v>
      </c>
    </row>
    <row r="689" spans="1:5" customFormat="1" ht="15">
      <c r="A689" s="125" t="str">
        <f t="shared" si="30"/>
        <v>NUR</v>
      </c>
      <c r="B689" s="125" t="str">
        <f t="shared" si="31"/>
        <v>300</v>
      </c>
      <c r="C689" s="268" t="s">
        <v>941</v>
      </c>
      <c r="D689" s="269" t="s">
        <v>942</v>
      </c>
      <c r="E689" s="275">
        <v>3</v>
      </c>
    </row>
    <row r="690" spans="1:5" customFormat="1" ht="15">
      <c r="A690" s="125" t="str">
        <f t="shared" si="30"/>
        <v>NUR</v>
      </c>
      <c r="B690" s="125" t="str">
        <f t="shared" si="31"/>
        <v>301</v>
      </c>
      <c r="C690" s="268" t="s">
        <v>943</v>
      </c>
      <c r="D690" s="269" t="s">
        <v>942</v>
      </c>
      <c r="E690" s="275">
        <v>4</v>
      </c>
    </row>
    <row r="691" spans="1:5" customFormat="1" ht="15">
      <c r="A691" s="125" t="str">
        <f t="shared" si="30"/>
        <v>NUR</v>
      </c>
      <c r="B691" s="125" t="str">
        <f t="shared" si="31"/>
        <v>302</v>
      </c>
      <c r="C691" s="268" t="s">
        <v>944</v>
      </c>
      <c r="D691" s="269" t="s">
        <v>945</v>
      </c>
      <c r="E691" s="275">
        <v>2</v>
      </c>
    </row>
    <row r="692" spans="1:5" customFormat="1" ht="15">
      <c r="A692" s="125" t="str">
        <f t="shared" si="30"/>
        <v>NUR</v>
      </c>
      <c r="B692" s="125" t="str">
        <f t="shared" si="31"/>
        <v>303</v>
      </c>
      <c r="C692" s="268" t="s">
        <v>946</v>
      </c>
      <c r="D692" s="269" t="s">
        <v>947</v>
      </c>
      <c r="E692" s="268">
        <v>2</v>
      </c>
    </row>
    <row r="693" spans="1:5" customFormat="1" ht="15">
      <c r="A693" s="125" t="str">
        <f t="shared" si="30"/>
        <v>NUR</v>
      </c>
      <c r="B693" s="125" t="str">
        <f t="shared" si="31"/>
        <v>305</v>
      </c>
      <c r="C693" s="268" t="s">
        <v>948</v>
      </c>
      <c r="D693" s="269" t="s">
        <v>949</v>
      </c>
      <c r="E693" s="268">
        <v>2</v>
      </c>
    </row>
    <row r="694" spans="1:5" customFormat="1" ht="15">
      <c r="A694" s="125" t="str">
        <f t="shared" si="30"/>
        <v>NUR</v>
      </c>
      <c r="B694" s="125" t="str">
        <f t="shared" si="31"/>
        <v>306</v>
      </c>
      <c r="C694" s="268" t="s">
        <v>950</v>
      </c>
      <c r="D694" s="269" t="s">
        <v>951</v>
      </c>
      <c r="E694" s="275">
        <v>2</v>
      </c>
    </row>
    <row r="695" spans="1:5" customFormat="1" ht="15">
      <c r="A695" s="125" t="str">
        <f t="shared" si="30"/>
        <v>NUR</v>
      </c>
      <c r="B695" s="125" t="str">
        <f t="shared" si="31"/>
        <v>313</v>
      </c>
      <c r="C695" s="268" t="s">
        <v>952</v>
      </c>
      <c r="D695" s="269" t="s">
        <v>953</v>
      </c>
      <c r="E695" s="275">
        <v>2</v>
      </c>
    </row>
    <row r="696" spans="1:5" customFormat="1" ht="15">
      <c r="A696" s="125" t="str">
        <f t="shared" si="30"/>
        <v>NUR</v>
      </c>
      <c r="B696" s="125" t="str">
        <f t="shared" si="31"/>
        <v>323</v>
      </c>
      <c r="C696" s="268" t="s">
        <v>954</v>
      </c>
      <c r="D696" s="269" t="s">
        <v>955</v>
      </c>
      <c r="E696" s="275">
        <v>3</v>
      </c>
    </row>
    <row r="697" spans="1:5" customFormat="1" ht="15">
      <c r="A697" s="125" t="str">
        <f t="shared" si="30"/>
        <v>NUR</v>
      </c>
      <c r="B697" s="125" t="str">
        <f t="shared" si="31"/>
        <v>324</v>
      </c>
      <c r="C697" s="268" t="s">
        <v>956</v>
      </c>
      <c r="D697" s="269" t="s">
        <v>955</v>
      </c>
      <c r="E697" s="275">
        <v>4</v>
      </c>
    </row>
    <row r="698" spans="1:5" customFormat="1" ht="15">
      <c r="A698" s="125" t="str">
        <f t="shared" si="30"/>
        <v>NUR</v>
      </c>
      <c r="B698" s="125" t="str">
        <f t="shared" si="31"/>
        <v>333</v>
      </c>
      <c r="C698" s="268" t="s">
        <v>957</v>
      </c>
      <c r="D698" s="269" t="s">
        <v>958</v>
      </c>
      <c r="E698" s="268">
        <v>3</v>
      </c>
    </row>
    <row r="699" spans="1:5" customFormat="1" ht="15">
      <c r="A699" s="125" t="str">
        <f t="shared" si="30"/>
        <v>NUR</v>
      </c>
      <c r="B699" s="125" t="str">
        <f t="shared" si="31"/>
        <v>334</v>
      </c>
      <c r="C699" s="268" t="s">
        <v>959</v>
      </c>
      <c r="D699" s="269" t="s">
        <v>958</v>
      </c>
      <c r="E699" s="268">
        <v>4</v>
      </c>
    </row>
    <row r="700" spans="1:5" customFormat="1" ht="15">
      <c r="A700" s="125" t="str">
        <f t="shared" si="30"/>
        <v>NUR</v>
      </c>
      <c r="B700" s="125" t="str">
        <f t="shared" si="31"/>
        <v>343</v>
      </c>
      <c r="C700" s="268" t="s">
        <v>960</v>
      </c>
      <c r="D700" s="269" t="s">
        <v>961</v>
      </c>
      <c r="E700" s="268">
        <v>2</v>
      </c>
    </row>
    <row r="701" spans="1:5" customFormat="1" ht="15">
      <c r="A701" s="125" t="str">
        <f t="shared" si="30"/>
        <v>NUR</v>
      </c>
      <c r="B701" s="125" t="str">
        <f t="shared" si="31"/>
        <v>344</v>
      </c>
      <c r="C701" s="268" t="s">
        <v>962</v>
      </c>
      <c r="D701" s="269" t="s">
        <v>961</v>
      </c>
      <c r="E701" s="268">
        <v>3</v>
      </c>
    </row>
    <row r="702" spans="1:5" customFormat="1" ht="15">
      <c r="A702" s="125" t="str">
        <f t="shared" si="30"/>
        <v>NUR</v>
      </c>
      <c r="B702" s="125" t="str">
        <f t="shared" si="31"/>
        <v>348</v>
      </c>
      <c r="C702" s="268" t="s">
        <v>963</v>
      </c>
      <c r="D702" s="269" t="s">
        <v>964</v>
      </c>
      <c r="E702" s="268">
        <v>3</v>
      </c>
    </row>
    <row r="703" spans="1:5" customFormat="1" ht="15">
      <c r="A703" s="125" t="str">
        <f t="shared" si="30"/>
        <v>NUR</v>
      </c>
      <c r="B703" s="125" t="str">
        <f t="shared" si="31"/>
        <v>349</v>
      </c>
      <c r="C703" s="268" t="s">
        <v>965</v>
      </c>
      <c r="D703" s="269" t="s">
        <v>716</v>
      </c>
      <c r="E703" s="268">
        <v>1</v>
      </c>
    </row>
    <row r="704" spans="1:5" customFormat="1" ht="15">
      <c r="A704" s="125" t="str">
        <f t="shared" si="30"/>
        <v>NUR</v>
      </c>
      <c r="B704" s="125" t="str">
        <f t="shared" si="31"/>
        <v>396</v>
      </c>
      <c r="C704" s="268" t="s">
        <v>966</v>
      </c>
      <c r="D704" s="269" t="s">
        <v>803</v>
      </c>
      <c r="E704" s="268">
        <v>1</v>
      </c>
    </row>
    <row r="705" spans="1:5" customFormat="1" ht="15">
      <c r="A705" s="125" t="str">
        <f t="shared" si="30"/>
        <v>NUR</v>
      </c>
      <c r="B705" s="125" t="str">
        <f t="shared" si="31"/>
        <v>402</v>
      </c>
      <c r="C705" s="268" t="s">
        <v>967</v>
      </c>
      <c r="D705" s="269" t="s">
        <v>968</v>
      </c>
      <c r="E705" s="275">
        <v>2</v>
      </c>
    </row>
    <row r="706" spans="1:5" customFormat="1" ht="15">
      <c r="A706" s="125" t="str">
        <f t="shared" si="30"/>
        <v>NUR</v>
      </c>
      <c r="B706" s="125" t="str">
        <f t="shared" si="31"/>
        <v>403</v>
      </c>
      <c r="C706" s="268" t="s">
        <v>969</v>
      </c>
      <c r="D706" s="269" t="s">
        <v>970</v>
      </c>
      <c r="E706" s="268">
        <v>2</v>
      </c>
    </row>
    <row r="707" spans="1:5" customFormat="1" ht="15">
      <c r="A707" s="125" t="str">
        <f t="shared" si="30"/>
        <v>NUR</v>
      </c>
      <c r="B707" s="125" t="str">
        <f t="shared" si="31"/>
        <v>405</v>
      </c>
      <c r="C707" s="268" t="s">
        <v>971</v>
      </c>
      <c r="D707" s="269" t="s">
        <v>972</v>
      </c>
      <c r="E707" s="268">
        <v>2</v>
      </c>
    </row>
    <row r="708" spans="1:5" customFormat="1" ht="15">
      <c r="A708" s="125" t="str">
        <f t="shared" si="30"/>
        <v>NUR</v>
      </c>
      <c r="B708" s="125" t="str">
        <f t="shared" si="31"/>
        <v>406</v>
      </c>
      <c r="C708" s="268" t="s">
        <v>973</v>
      </c>
      <c r="D708" s="269" t="s">
        <v>974</v>
      </c>
      <c r="E708" s="268">
        <v>2</v>
      </c>
    </row>
    <row r="709" spans="1:5" customFormat="1" ht="15">
      <c r="A709" s="125" t="str">
        <f t="shared" si="30"/>
        <v>NUR</v>
      </c>
      <c r="B709" s="125" t="str">
        <f t="shared" si="31"/>
        <v>413</v>
      </c>
      <c r="C709" s="268" t="s">
        <v>975</v>
      </c>
      <c r="D709" s="269" t="s">
        <v>976</v>
      </c>
      <c r="E709" s="268">
        <v>2</v>
      </c>
    </row>
    <row r="710" spans="1:5" customFormat="1" ht="15">
      <c r="A710" s="125" t="str">
        <f t="shared" si="30"/>
        <v>NUR</v>
      </c>
      <c r="B710" s="125" t="str">
        <f t="shared" si="31"/>
        <v>414</v>
      </c>
      <c r="C710" s="268" t="s">
        <v>977</v>
      </c>
      <c r="D710" s="269" t="s">
        <v>978</v>
      </c>
      <c r="E710" s="268">
        <v>2</v>
      </c>
    </row>
    <row r="711" spans="1:5" customFormat="1" ht="15">
      <c r="A711" s="125" t="str">
        <f t="shared" si="30"/>
        <v>NUR</v>
      </c>
      <c r="B711" s="125" t="str">
        <f t="shared" si="31"/>
        <v>423</v>
      </c>
      <c r="C711" s="268" t="s">
        <v>979</v>
      </c>
      <c r="D711" s="269" t="s">
        <v>980</v>
      </c>
      <c r="E711" s="268">
        <v>2</v>
      </c>
    </row>
    <row r="712" spans="1:5" customFormat="1" ht="15">
      <c r="A712" s="125" t="str">
        <f t="shared" si="30"/>
        <v>NUR</v>
      </c>
      <c r="B712" s="125" t="str">
        <f t="shared" si="31"/>
        <v>433</v>
      </c>
      <c r="C712" s="268" t="s">
        <v>981</v>
      </c>
      <c r="D712" s="269" t="s">
        <v>982</v>
      </c>
      <c r="E712" s="268">
        <v>2</v>
      </c>
    </row>
    <row r="713" spans="1:5" customFormat="1" ht="15">
      <c r="A713" s="125" t="str">
        <f t="shared" si="30"/>
        <v>NUR</v>
      </c>
      <c r="B713" s="125" t="str">
        <f t="shared" si="31"/>
        <v>448</v>
      </c>
      <c r="C713" s="268" t="s">
        <v>983</v>
      </c>
      <c r="D713" s="269" t="s">
        <v>984</v>
      </c>
      <c r="E713" s="268">
        <v>5</v>
      </c>
    </row>
    <row r="714" spans="1:5" customFormat="1" ht="15">
      <c r="A714" s="125" t="str">
        <f t="shared" si="30"/>
        <v>NUR</v>
      </c>
      <c r="B714" s="125" t="str">
        <f t="shared" si="31"/>
        <v>452</v>
      </c>
      <c r="C714" s="268" t="s">
        <v>985</v>
      </c>
      <c r="D714" s="269" t="s">
        <v>980</v>
      </c>
      <c r="E714" s="268">
        <v>3</v>
      </c>
    </row>
    <row r="715" spans="1:5" customFormat="1" ht="15">
      <c r="A715" s="125" t="str">
        <f t="shared" si="30"/>
        <v>NUR</v>
      </c>
      <c r="B715" s="125" t="str">
        <f t="shared" si="31"/>
        <v>453</v>
      </c>
      <c r="C715" s="268" t="s">
        <v>986</v>
      </c>
      <c r="D715" s="269" t="s">
        <v>982</v>
      </c>
      <c r="E715" s="268">
        <v>3</v>
      </c>
    </row>
    <row r="716" spans="1:5" customFormat="1" ht="15">
      <c r="A716" s="125" t="str">
        <f t="shared" si="30"/>
        <v>NUR</v>
      </c>
      <c r="B716" s="125" t="str">
        <f t="shared" si="31"/>
        <v>455</v>
      </c>
      <c r="C716" s="268" t="s">
        <v>987</v>
      </c>
      <c r="D716" s="269" t="s">
        <v>988</v>
      </c>
      <c r="E716" s="268">
        <v>2</v>
      </c>
    </row>
    <row r="717" spans="1:5" customFormat="1" ht="15">
      <c r="A717" s="125" t="str">
        <f t="shared" si="30"/>
        <v>OPT</v>
      </c>
      <c r="B717" s="125" t="str">
        <f t="shared" si="31"/>
        <v>600</v>
      </c>
      <c r="C717" s="268" t="s">
        <v>1208</v>
      </c>
      <c r="D717" s="269" t="s">
        <v>1209</v>
      </c>
      <c r="E717" s="268">
        <v>2</v>
      </c>
    </row>
    <row r="718" spans="1:5" customFormat="1" ht="15">
      <c r="A718" s="125" t="str">
        <f t="shared" si="30"/>
        <v>PGY</v>
      </c>
      <c r="B718" s="125" t="str">
        <f t="shared" si="31"/>
        <v>251</v>
      </c>
      <c r="C718" s="268" t="s">
        <v>1210</v>
      </c>
      <c r="D718" s="269" t="s">
        <v>1211</v>
      </c>
      <c r="E718" s="268">
        <v>3</v>
      </c>
    </row>
    <row r="719" spans="1:5" customFormat="1" ht="15">
      <c r="A719" s="125" t="str">
        <f t="shared" si="30"/>
        <v>PGY</v>
      </c>
      <c r="B719" s="125" t="str">
        <f t="shared" si="31"/>
        <v>301</v>
      </c>
      <c r="C719" s="268" t="s">
        <v>1212</v>
      </c>
      <c r="D719" s="269" t="s">
        <v>1213</v>
      </c>
      <c r="E719" s="268">
        <v>4</v>
      </c>
    </row>
    <row r="720" spans="1:5" customFormat="1" ht="15">
      <c r="A720" s="125" t="str">
        <f t="shared" si="30"/>
        <v>PMY</v>
      </c>
      <c r="B720" s="125" t="str">
        <f t="shared" si="31"/>
        <v>300</v>
      </c>
      <c r="C720" s="268" t="s">
        <v>989</v>
      </c>
      <c r="D720" s="269" t="s">
        <v>990</v>
      </c>
      <c r="E720" s="268">
        <v>2</v>
      </c>
    </row>
    <row r="721" spans="1:5" customFormat="1" ht="15">
      <c r="A721" s="125" t="str">
        <f t="shared" si="30"/>
        <v>PMY</v>
      </c>
      <c r="B721" s="125" t="str">
        <f t="shared" si="31"/>
        <v>301</v>
      </c>
      <c r="C721" s="268" t="s">
        <v>991</v>
      </c>
      <c r="D721" s="269" t="s">
        <v>992</v>
      </c>
      <c r="E721" s="268">
        <v>3</v>
      </c>
    </row>
    <row r="722" spans="1:5" customFormat="1" ht="15">
      <c r="A722" s="125" t="str">
        <f t="shared" si="30"/>
        <v>PMY</v>
      </c>
      <c r="B722" s="125" t="str">
        <f t="shared" si="31"/>
        <v>302</v>
      </c>
      <c r="C722" s="268" t="s">
        <v>993</v>
      </c>
      <c r="D722" s="269" t="s">
        <v>994</v>
      </c>
      <c r="E722" s="268">
        <v>3</v>
      </c>
    </row>
    <row r="723" spans="1:5" customFormat="1" ht="15">
      <c r="A723" s="125" t="str">
        <f t="shared" si="30"/>
        <v>PMY</v>
      </c>
      <c r="B723" s="125" t="str">
        <f t="shared" si="31"/>
        <v>304</v>
      </c>
      <c r="C723" s="268" t="s">
        <v>995</v>
      </c>
      <c r="D723" s="269" t="s">
        <v>996</v>
      </c>
      <c r="E723" s="267">
        <v>3</v>
      </c>
    </row>
    <row r="724" spans="1:5" customFormat="1" ht="15">
      <c r="A724" s="125" t="str">
        <f t="shared" si="30"/>
        <v>PMY</v>
      </c>
      <c r="B724" s="125" t="str">
        <f t="shared" si="31"/>
        <v>443</v>
      </c>
      <c r="C724" s="268" t="s">
        <v>997</v>
      </c>
      <c r="D724" s="269" t="s">
        <v>998</v>
      </c>
      <c r="E724" s="267">
        <v>1</v>
      </c>
    </row>
    <row r="725" spans="1:5" customFormat="1" ht="15">
      <c r="A725" s="125" t="str">
        <f t="shared" si="30"/>
        <v>PTY</v>
      </c>
      <c r="B725" s="125" t="str">
        <f t="shared" si="31"/>
        <v>601</v>
      </c>
      <c r="C725" s="268" t="s">
        <v>1214</v>
      </c>
      <c r="D725" s="269" t="s">
        <v>1215</v>
      </c>
      <c r="E725" s="268">
        <v>2</v>
      </c>
    </row>
    <row r="726" spans="1:5" customFormat="1" ht="15">
      <c r="A726" s="125" t="str">
        <f t="shared" si="30"/>
        <v>PTH</v>
      </c>
      <c r="B726" s="125" t="str">
        <f t="shared" si="31"/>
        <v>350</v>
      </c>
      <c r="C726" s="268" t="s">
        <v>999</v>
      </c>
      <c r="D726" s="269" t="s">
        <v>1000</v>
      </c>
      <c r="E726" s="268">
        <v>3</v>
      </c>
    </row>
    <row r="727" spans="1:5" customFormat="1" ht="15">
      <c r="A727" s="125" t="str">
        <f t="shared" si="30"/>
        <v>PTH</v>
      </c>
      <c r="B727" s="125" t="str">
        <f t="shared" si="31"/>
        <v>351</v>
      </c>
      <c r="C727" s="268" t="s">
        <v>1216</v>
      </c>
      <c r="D727" s="276" t="s">
        <v>1217</v>
      </c>
      <c r="E727" s="268">
        <v>3</v>
      </c>
    </row>
    <row r="728" spans="1:5" customFormat="1" ht="15">
      <c r="A728" s="125" t="str">
        <f t="shared" si="30"/>
        <v>PTH</v>
      </c>
      <c r="B728" s="125" t="str">
        <f t="shared" si="31"/>
        <v>603</v>
      </c>
      <c r="C728" s="268" t="s">
        <v>1218</v>
      </c>
      <c r="D728" s="269" t="s">
        <v>1219</v>
      </c>
      <c r="E728" s="268">
        <v>2</v>
      </c>
    </row>
    <row r="729" spans="1:5" customFormat="1" ht="15">
      <c r="A729" s="125" t="str">
        <f t="shared" si="30"/>
        <v>PTH</v>
      </c>
      <c r="B729" s="125" t="str">
        <f t="shared" si="31"/>
        <v>604</v>
      </c>
      <c r="C729" s="268" t="s">
        <v>1220</v>
      </c>
      <c r="D729" s="269" t="s">
        <v>1221</v>
      </c>
      <c r="E729" s="268">
        <v>3</v>
      </c>
    </row>
    <row r="730" spans="1:5" customFormat="1" ht="15">
      <c r="A730" s="125" t="str">
        <f t="shared" si="30"/>
        <v>PTH</v>
      </c>
      <c r="B730" s="125" t="str">
        <f t="shared" si="31"/>
        <v>605</v>
      </c>
      <c r="C730" s="268" t="s">
        <v>1222</v>
      </c>
      <c r="D730" s="276" t="s">
        <v>1223</v>
      </c>
      <c r="E730" s="268">
        <v>4</v>
      </c>
    </row>
    <row r="731" spans="1:5" customFormat="1" ht="15">
      <c r="A731" s="125" t="str">
        <f t="shared" si="30"/>
        <v>PTH</v>
      </c>
      <c r="B731" s="125" t="str">
        <f t="shared" si="31"/>
        <v>606</v>
      </c>
      <c r="C731" s="268" t="s">
        <v>1224</v>
      </c>
      <c r="D731" s="276" t="s">
        <v>1225</v>
      </c>
      <c r="E731" s="268">
        <v>2</v>
      </c>
    </row>
    <row r="732" spans="1:5" customFormat="1" ht="15">
      <c r="A732" s="125" t="str">
        <f t="shared" si="30"/>
        <v>PTH</v>
      </c>
      <c r="B732" s="125" t="str">
        <f t="shared" si="31"/>
        <v>615</v>
      </c>
      <c r="C732" s="268" t="s">
        <v>1226</v>
      </c>
      <c r="D732" s="276" t="s">
        <v>1227</v>
      </c>
      <c r="E732" s="268">
        <v>1</v>
      </c>
    </row>
    <row r="733" spans="1:5" customFormat="1" ht="15">
      <c r="A733" s="125" t="str">
        <f t="shared" si="30"/>
        <v>PTH</v>
      </c>
      <c r="B733" s="125" t="str">
        <f t="shared" si="31"/>
        <v>655</v>
      </c>
      <c r="C733" s="268" t="s">
        <v>1228</v>
      </c>
      <c r="D733" s="276" t="s">
        <v>1229</v>
      </c>
      <c r="E733" s="268">
        <v>3</v>
      </c>
    </row>
    <row r="734" spans="1:5" customFormat="1" ht="15">
      <c r="A734" s="125" t="str">
        <f t="shared" si="30"/>
        <v>PHC</v>
      </c>
      <c r="B734" s="125" t="str">
        <f t="shared" si="31"/>
        <v>351</v>
      </c>
      <c r="C734" s="268" t="s">
        <v>1001</v>
      </c>
      <c r="D734" s="276" t="s">
        <v>1002</v>
      </c>
      <c r="E734" s="268">
        <v>3</v>
      </c>
    </row>
    <row r="735" spans="1:5" customFormat="1" ht="15">
      <c r="A735" s="125" t="str">
        <f t="shared" si="30"/>
        <v>PHC</v>
      </c>
      <c r="B735" s="125" t="str">
        <f t="shared" si="31"/>
        <v>401</v>
      </c>
      <c r="C735" s="268" t="s">
        <v>1003</v>
      </c>
      <c r="D735" s="276" t="s">
        <v>1004</v>
      </c>
      <c r="E735" s="268">
        <v>3</v>
      </c>
    </row>
    <row r="736" spans="1:5" customFormat="1" ht="15">
      <c r="A736" s="125" t="str">
        <f t="shared" si="30"/>
        <v>PHC</v>
      </c>
      <c r="B736" s="125" t="str">
        <f t="shared" si="31"/>
        <v>402</v>
      </c>
      <c r="C736" s="268" t="s">
        <v>1005</v>
      </c>
      <c r="D736" s="276" t="s">
        <v>1006</v>
      </c>
      <c r="E736" s="268">
        <v>2</v>
      </c>
    </row>
    <row r="737" spans="1:5" customFormat="1" ht="15">
      <c r="A737" s="125" t="str">
        <f t="shared" ref="A737:A797" si="32">LEFT(C737,3)</f>
        <v>PHC</v>
      </c>
      <c r="B737" s="125" t="str">
        <f t="shared" ref="B737:B797" si="33">RIGHT(C737,3)</f>
        <v>406</v>
      </c>
      <c r="C737" s="268" t="s">
        <v>1007</v>
      </c>
      <c r="D737" s="276" t="s">
        <v>1008</v>
      </c>
      <c r="E737" s="268">
        <v>3</v>
      </c>
    </row>
    <row r="738" spans="1:5" customFormat="1" ht="15">
      <c r="A738" s="125" t="str">
        <f t="shared" si="32"/>
        <v>PHC</v>
      </c>
      <c r="B738" s="125" t="str">
        <f t="shared" si="33"/>
        <v>414</v>
      </c>
      <c r="C738" s="268" t="s">
        <v>1009</v>
      </c>
      <c r="D738" s="269" t="s">
        <v>1010</v>
      </c>
      <c r="E738" s="268">
        <v>1</v>
      </c>
    </row>
    <row r="739" spans="1:5" customFormat="1" ht="15">
      <c r="A739" s="125" t="str">
        <f t="shared" si="32"/>
        <v>PHC</v>
      </c>
      <c r="B739" s="125" t="str">
        <f t="shared" si="33"/>
        <v>422</v>
      </c>
      <c r="C739" s="268" t="s">
        <v>1011</v>
      </c>
      <c r="D739" s="269" t="s">
        <v>1012</v>
      </c>
      <c r="E739" s="268">
        <v>1</v>
      </c>
    </row>
    <row r="740" spans="1:5" customFormat="1" ht="15">
      <c r="A740" s="125" t="str">
        <f t="shared" si="32"/>
        <v>PHC</v>
      </c>
      <c r="B740" s="125" t="str">
        <f t="shared" si="33"/>
        <v>424</v>
      </c>
      <c r="C740" s="268" t="s">
        <v>1013</v>
      </c>
      <c r="D740" s="269" t="s">
        <v>1014</v>
      </c>
      <c r="E740" s="268">
        <v>1</v>
      </c>
    </row>
    <row r="741" spans="1:5" customFormat="1" ht="15">
      <c r="A741" s="125" t="str">
        <f t="shared" si="32"/>
        <v>PHC</v>
      </c>
      <c r="B741" s="125" t="str">
        <f t="shared" si="33"/>
        <v>434</v>
      </c>
      <c r="C741" s="268" t="s">
        <v>1015</v>
      </c>
      <c r="D741" s="269" t="s">
        <v>1016</v>
      </c>
      <c r="E741" s="268">
        <v>1</v>
      </c>
    </row>
    <row r="742" spans="1:5" customFormat="1" ht="15">
      <c r="A742" s="125" t="str">
        <f t="shared" si="32"/>
        <v>PHC</v>
      </c>
      <c r="B742" s="125" t="str">
        <f t="shared" si="33"/>
        <v>451</v>
      </c>
      <c r="C742" s="268" t="s">
        <v>1017</v>
      </c>
      <c r="D742" s="269" t="s">
        <v>1018</v>
      </c>
      <c r="E742" s="268">
        <v>3</v>
      </c>
    </row>
    <row r="743" spans="1:5" customFormat="1" ht="15">
      <c r="A743" s="125" t="str">
        <f t="shared" si="32"/>
        <v>PHI</v>
      </c>
      <c r="B743" s="125" t="str">
        <f t="shared" si="33"/>
        <v>461</v>
      </c>
      <c r="C743" s="268" t="s">
        <v>1230</v>
      </c>
      <c r="D743" s="269" t="s">
        <v>1231</v>
      </c>
      <c r="E743" s="268">
        <v>2</v>
      </c>
    </row>
    <row r="744" spans="1:5" customFormat="1" ht="15">
      <c r="A744" s="125" t="str">
        <f t="shared" si="32"/>
        <v>PHM</v>
      </c>
      <c r="B744" s="125" t="str">
        <f t="shared" si="33"/>
        <v>296</v>
      </c>
      <c r="C744" s="268" t="s">
        <v>1019</v>
      </c>
      <c r="D744" s="269" t="s">
        <v>803</v>
      </c>
      <c r="E744" s="268">
        <v>1</v>
      </c>
    </row>
    <row r="745" spans="1:5" customFormat="1" ht="15">
      <c r="A745" s="125" t="str">
        <f t="shared" si="32"/>
        <v>PHM</v>
      </c>
      <c r="B745" s="125" t="str">
        <f t="shared" si="33"/>
        <v>396</v>
      </c>
      <c r="C745" s="268" t="s">
        <v>1020</v>
      </c>
      <c r="D745" s="269" t="s">
        <v>803</v>
      </c>
      <c r="E745" s="268">
        <v>1</v>
      </c>
    </row>
    <row r="746" spans="1:5" customFormat="1" ht="15">
      <c r="A746" s="125" t="str">
        <f t="shared" si="32"/>
        <v>PHM</v>
      </c>
      <c r="B746" s="125" t="str">
        <f t="shared" si="33"/>
        <v>402</v>
      </c>
      <c r="C746" s="268" t="s">
        <v>1021</v>
      </c>
      <c r="D746" s="269" t="s">
        <v>1022</v>
      </c>
      <c r="E746" s="268">
        <v>3</v>
      </c>
    </row>
    <row r="747" spans="1:5" customFormat="1" ht="15">
      <c r="A747" s="125" t="str">
        <f t="shared" si="32"/>
        <v>PHM</v>
      </c>
      <c r="B747" s="125" t="str">
        <f t="shared" si="33"/>
        <v>404</v>
      </c>
      <c r="C747" s="268" t="s">
        <v>1023</v>
      </c>
      <c r="D747" s="269" t="s">
        <v>1024</v>
      </c>
      <c r="E747" s="268">
        <v>3</v>
      </c>
    </row>
    <row r="748" spans="1:5" customFormat="1" ht="15">
      <c r="A748" s="125" t="str">
        <f t="shared" si="32"/>
        <v>PHM</v>
      </c>
      <c r="B748" s="125" t="str">
        <f t="shared" si="33"/>
        <v>407</v>
      </c>
      <c r="C748" s="268" t="s">
        <v>1025</v>
      </c>
      <c r="D748" s="269" t="s">
        <v>1026</v>
      </c>
      <c r="E748" s="268">
        <v>3</v>
      </c>
    </row>
    <row r="749" spans="1:5" customFormat="1" ht="15">
      <c r="A749" s="125" t="str">
        <f t="shared" si="32"/>
        <v>PHM</v>
      </c>
      <c r="B749" s="125" t="str">
        <f t="shared" si="33"/>
        <v>410</v>
      </c>
      <c r="C749" s="268" t="s">
        <v>1027</v>
      </c>
      <c r="D749" s="269" t="s">
        <v>1028</v>
      </c>
      <c r="E749" s="268">
        <v>2</v>
      </c>
    </row>
    <row r="750" spans="1:5" customFormat="1" ht="15">
      <c r="A750" s="125" t="str">
        <f t="shared" si="32"/>
        <v>PHM</v>
      </c>
      <c r="B750" s="125" t="str">
        <f t="shared" si="33"/>
        <v>413</v>
      </c>
      <c r="C750" s="268" t="s">
        <v>1029</v>
      </c>
      <c r="D750" s="269" t="s">
        <v>1030</v>
      </c>
      <c r="E750" s="268">
        <v>2</v>
      </c>
    </row>
    <row r="751" spans="1:5" customFormat="1" ht="15">
      <c r="A751" s="125" t="str">
        <f t="shared" si="32"/>
        <v>PHM</v>
      </c>
      <c r="B751" s="125" t="str">
        <f t="shared" si="33"/>
        <v>446</v>
      </c>
      <c r="C751" s="268" t="s">
        <v>1232</v>
      </c>
      <c r="D751" s="269" t="s">
        <v>716</v>
      </c>
      <c r="E751" s="268">
        <v>3</v>
      </c>
    </row>
    <row r="752" spans="1:5" customFormat="1" ht="15">
      <c r="A752" s="125" t="str">
        <f t="shared" si="32"/>
        <v>PHM</v>
      </c>
      <c r="B752" s="125" t="str">
        <f t="shared" si="33"/>
        <v>447</v>
      </c>
      <c r="C752" s="268" t="s">
        <v>1031</v>
      </c>
      <c r="D752" s="269" t="s">
        <v>1032</v>
      </c>
      <c r="E752" s="267">
        <v>4</v>
      </c>
    </row>
    <row r="753" spans="1:5" customFormat="1" ht="15">
      <c r="A753" s="125" t="str">
        <f t="shared" si="32"/>
        <v>PHM</v>
      </c>
      <c r="B753" s="125" t="str">
        <f t="shared" si="33"/>
        <v>448</v>
      </c>
      <c r="C753" s="268" t="s">
        <v>1033</v>
      </c>
      <c r="D753" s="269" t="s">
        <v>1034</v>
      </c>
      <c r="E753" s="267">
        <v>4</v>
      </c>
    </row>
    <row r="754" spans="1:5" customFormat="1" ht="15">
      <c r="A754" s="125" t="str">
        <f t="shared" si="32"/>
        <v>PHM</v>
      </c>
      <c r="B754" s="125" t="str">
        <f t="shared" si="33"/>
        <v>449</v>
      </c>
      <c r="C754" s="268" t="s">
        <v>1233</v>
      </c>
      <c r="D754" s="269" t="s">
        <v>765</v>
      </c>
      <c r="E754" s="275">
        <v>3</v>
      </c>
    </row>
    <row r="755" spans="1:5" customFormat="1" ht="15">
      <c r="A755" s="125" t="str">
        <f t="shared" si="32"/>
        <v>PHM</v>
      </c>
      <c r="B755" s="125" t="str">
        <f t="shared" si="33"/>
        <v>496</v>
      </c>
      <c r="C755" s="268" t="s">
        <v>1035</v>
      </c>
      <c r="D755" s="269" t="s">
        <v>803</v>
      </c>
      <c r="E755" s="275">
        <v>1</v>
      </c>
    </row>
    <row r="756" spans="1:5" customFormat="1" ht="15">
      <c r="A756" s="125" t="str">
        <f t="shared" si="32"/>
        <v>PHM</v>
      </c>
      <c r="B756" s="125" t="str">
        <f t="shared" si="33"/>
        <v>497</v>
      </c>
      <c r="C756" s="268" t="s">
        <v>1234</v>
      </c>
      <c r="D756" s="269" t="s">
        <v>1235</v>
      </c>
      <c r="E756" s="267">
        <v>8</v>
      </c>
    </row>
    <row r="757" spans="1:5" customFormat="1" ht="15">
      <c r="A757" s="125" t="str">
        <f t="shared" si="32"/>
        <v>REM</v>
      </c>
      <c r="B757" s="125" t="str">
        <f t="shared" si="33"/>
        <v>400</v>
      </c>
      <c r="C757" s="268" t="s">
        <v>1036</v>
      </c>
      <c r="D757" s="269" t="s">
        <v>1037</v>
      </c>
      <c r="E757" s="267">
        <v>2</v>
      </c>
    </row>
    <row r="758" spans="1:5" customFormat="1" ht="15">
      <c r="A758" s="125" t="str">
        <f t="shared" si="32"/>
        <v xml:space="preserve">SE </v>
      </c>
      <c r="B758" s="125" t="str">
        <f t="shared" si="33"/>
        <v>445</v>
      </c>
      <c r="C758" s="268" t="s">
        <v>1038</v>
      </c>
      <c r="D758" s="269" t="s">
        <v>1039</v>
      </c>
      <c r="E758" s="267">
        <v>3</v>
      </c>
    </row>
    <row r="759" spans="1:5" customFormat="1" ht="15">
      <c r="A759" s="125" t="str">
        <f t="shared" si="32"/>
        <v>SOC</v>
      </c>
      <c r="B759" s="125" t="str">
        <f t="shared" si="33"/>
        <v>323</v>
      </c>
      <c r="C759" s="268" t="s">
        <v>1040</v>
      </c>
      <c r="D759" s="269" t="s">
        <v>1041</v>
      </c>
      <c r="E759" s="267">
        <v>1</v>
      </c>
    </row>
    <row r="760" spans="1:5" customFormat="1" ht="15">
      <c r="A760" s="125" t="str">
        <f t="shared" si="32"/>
        <v>SPM</v>
      </c>
      <c r="B760" s="125" t="str">
        <f t="shared" si="33"/>
        <v>200</v>
      </c>
      <c r="C760" s="268" t="s">
        <v>1042</v>
      </c>
      <c r="D760" s="269" t="s">
        <v>1043</v>
      </c>
      <c r="E760" s="267">
        <v>1</v>
      </c>
    </row>
    <row r="761" spans="1:5" customFormat="1" ht="15">
      <c r="A761" s="125" t="str">
        <f t="shared" si="32"/>
        <v>SPM</v>
      </c>
      <c r="B761" s="125" t="str">
        <f t="shared" si="33"/>
        <v>300</v>
      </c>
      <c r="C761" s="268" t="s">
        <v>1044</v>
      </c>
      <c r="D761" s="269" t="s">
        <v>1045</v>
      </c>
      <c r="E761" s="267">
        <v>1</v>
      </c>
    </row>
    <row r="762" spans="1:5" customFormat="1" ht="15">
      <c r="A762" s="125" t="str">
        <f t="shared" si="32"/>
        <v>SPM</v>
      </c>
      <c r="B762" s="125" t="str">
        <f t="shared" si="33"/>
        <v>302</v>
      </c>
      <c r="C762" s="268" t="s">
        <v>1046</v>
      </c>
      <c r="D762" s="269" t="s">
        <v>1047</v>
      </c>
      <c r="E762" s="267">
        <v>2</v>
      </c>
    </row>
    <row r="763" spans="1:5" customFormat="1" ht="15">
      <c r="A763" s="125" t="str">
        <f t="shared" si="32"/>
        <v>SPM</v>
      </c>
      <c r="B763" s="125" t="str">
        <f t="shared" si="33"/>
        <v>303</v>
      </c>
      <c r="C763" s="268" t="s">
        <v>1236</v>
      </c>
      <c r="D763" s="269" t="s">
        <v>1237</v>
      </c>
      <c r="E763" s="267">
        <v>1</v>
      </c>
    </row>
    <row r="764" spans="1:5" customFormat="1" ht="15">
      <c r="A764" s="125" t="str">
        <f t="shared" si="32"/>
        <v>SPM</v>
      </c>
      <c r="B764" s="125" t="str">
        <f t="shared" si="33"/>
        <v>413</v>
      </c>
      <c r="C764" s="268" t="s">
        <v>1048</v>
      </c>
      <c r="D764" s="269" t="s">
        <v>1049</v>
      </c>
      <c r="E764" s="267">
        <v>1</v>
      </c>
    </row>
    <row r="765" spans="1:5" customFormat="1" ht="15">
      <c r="A765" s="125" t="str">
        <f t="shared" si="32"/>
        <v>SPM</v>
      </c>
      <c r="B765" s="125" t="str">
        <f t="shared" si="33"/>
        <v>513</v>
      </c>
      <c r="C765" s="268" t="s">
        <v>1238</v>
      </c>
      <c r="D765" s="269" t="s">
        <v>1239</v>
      </c>
      <c r="E765" s="275">
        <v>2</v>
      </c>
    </row>
    <row r="766" spans="1:5" customFormat="1" ht="15">
      <c r="A766" s="125" t="str">
        <f t="shared" si="32"/>
        <v>STA</v>
      </c>
      <c r="B766" s="125" t="str">
        <f t="shared" si="33"/>
        <v>423</v>
      </c>
      <c r="C766" s="268" t="s">
        <v>1050</v>
      </c>
      <c r="D766" s="269" t="s">
        <v>1051</v>
      </c>
      <c r="E766" s="267">
        <v>3</v>
      </c>
    </row>
    <row r="767" spans="1:5" customFormat="1" ht="15">
      <c r="A767" s="125" t="str">
        <f t="shared" si="32"/>
        <v>SUR</v>
      </c>
      <c r="B767" s="125" t="str">
        <f t="shared" si="33"/>
        <v>251</v>
      </c>
      <c r="C767" s="268" t="s">
        <v>1052</v>
      </c>
      <c r="D767" s="269" t="s">
        <v>1053</v>
      </c>
      <c r="E767" s="267">
        <v>2</v>
      </c>
    </row>
    <row r="768" spans="1:5" customFormat="1" ht="15">
      <c r="A768" s="125" t="str">
        <f t="shared" si="32"/>
        <v>SUR</v>
      </c>
      <c r="B768" s="125" t="str">
        <f t="shared" si="33"/>
        <v>252</v>
      </c>
      <c r="C768" s="268" t="s">
        <v>1240</v>
      </c>
      <c r="D768" s="269" t="s">
        <v>1053</v>
      </c>
      <c r="E768" s="268">
        <v>4</v>
      </c>
    </row>
    <row r="769" spans="1:5" customFormat="1" ht="15">
      <c r="A769" s="125" t="str">
        <f t="shared" si="32"/>
        <v>SUR</v>
      </c>
      <c r="B769" s="125" t="str">
        <f t="shared" si="33"/>
        <v>351</v>
      </c>
      <c r="C769" s="268" t="s">
        <v>1241</v>
      </c>
      <c r="D769" s="269" t="s">
        <v>1242</v>
      </c>
      <c r="E769" s="268">
        <v>4</v>
      </c>
    </row>
    <row r="770" spans="1:5" customFormat="1" ht="15">
      <c r="A770" s="125" t="str">
        <f t="shared" si="32"/>
        <v>SUR</v>
      </c>
      <c r="B770" s="125" t="str">
        <f t="shared" si="33"/>
        <v>352</v>
      </c>
      <c r="C770" s="268" t="s">
        <v>1243</v>
      </c>
      <c r="D770" s="269" t="s">
        <v>1242</v>
      </c>
      <c r="E770" s="268">
        <v>4</v>
      </c>
    </row>
    <row r="771" spans="1:5" customFormat="1" ht="15">
      <c r="A771" s="125" t="str">
        <f t="shared" si="32"/>
        <v>SUR</v>
      </c>
      <c r="B771" s="125" t="str">
        <f t="shared" si="33"/>
        <v>508</v>
      </c>
      <c r="C771" s="268" t="s">
        <v>1244</v>
      </c>
      <c r="D771" s="269" t="s">
        <v>1245</v>
      </c>
      <c r="E771" s="267">
        <v>4</v>
      </c>
    </row>
    <row r="772" spans="1:5" customFormat="1" ht="15">
      <c r="A772" s="125" t="str">
        <f t="shared" si="32"/>
        <v>SUR</v>
      </c>
      <c r="B772" s="125" t="str">
        <f t="shared" si="33"/>
        <v>509</v>
      </c>
      <c r="C772" s="268" t="s">
        <v>1246</v>
      </c>
      <c r="D772" s="269" t="s">
        <v>1247</v>
      </c>
      <c r="E772" s="267">
        <v>3</v>
      </c>
    </row>
    <row r="773" spans="1:5" customFormat="1" ht="15">
      <c r="A773" s="125" t="str">
        <f t="shared" si="32"/>
        <v>SUR</v>
      </c>
      <c r="B773" s="125" t="str">
        <f t="shared" si="33"/>
        <v>708</v>
      </c>
      <c r="C773" s="268" t="s">
        <v>1248</v>
      </c>
      <c r="D773" s="269" t="s">
        <v>1249</v>
      </c>
      <c r="E773" s="275">
        <v>3</v>
      </c>
    </row>
    <row r="774" spans="1:5" customFormat="1" ht="15">
      <c r="A774" s="125" t="str">
        <f t="shared" si="32"/>
        <v>SUR</v>
      </c>
      <c r="B774" s="125" t="str">
        <f t="shared" si="33"/>
        <v>709</v>
      </c>
      <c r="C774" s="268" t="s">
        <v>1250</v>
      </c>
      <c r="D774" s="269" t="s">
        <v>1251</v>
      </c>
      <c r="E774" s="275">
        <v>3</v>
      </c>
    </row>
    <row r="775" spans="1:5" customFormat="1" ht="15">
      <c r="A775" s="125" t="str">
        <f t="shared" si="32"/>
        <v>TOU</v>
      </c>
      <c r="B775" s="125" t="str">
        <f t="shared" si="33"/>
        <v>151</v>
      </c>
      <c r="C775" s="268" t="s">
        <v>1054</v>
      </c>
      <c r="D775" s="269" t="s">
        <v>1055</v>
      </c>
      <c r="E775" s="275">
        <v>2</v>
      </c>
    </row>
    <row r="776" spans="1:5" customFormat="1" ht="15">
      <c r="A776" s="125" t="str">
        <f t="shared" si="32"/>
        <v>TOU</v>
      </c>
      <c r="B776" s="125" t="str">
        <f t="shared" si="33"/>
        <v>296</v>
      </c>
      <c r="C776" s="268" t="s">
        <v>1056</v>
      </c>
      <c r="D776" s="269" t="s">
        <v>803</v>
      </c>
      <c r="E776" s="275">
        <v>1</v>
      </c>
    </row>
    <row r="777" spans="1:5" customFormat="1" ht="15">
      <c r="A777" s="125" t="str">
        <f t="shared" si="32"/>
        <v>TOU</v>
      </c>
      <c r="B777" s="125" t="str">
        <f t="shared" si="33"/>
        <v>348</v>
      </c>
      <c r="C777" s="268" t="s">
        <v>1057</v>
      </c>
      <c r="D777" s="269" t="s">
        <v>805</v>
      </c>
      <c r="E777" s="275">
        <v>5</v>
      </c>
    </row>
    <row r="778" spans="1:5" customFormat="1" ht="15">
      <c r="A778" s="125" t="str">
        <f t="shared" si="32"/>
        <v>TOU</v>
      </c>
      <c r="B778" s="125" t="str">
        <f t="shared" si="33"/>
        <v>349</v>
      </c>
      <c r="C778" s="268" t="s">
        <v>1058</v>
      </c>
      <c r="D778" s="269" t="s">
        <v>716</v>
      </c>
      <c r="E778" s="275">
        <v>1</v>
      </c>
    </row>
    <row r="779" spans="1:5" customFormat="1" ht="15">
      <c r="A779" s="125" t="str">
        <f t="shared" si="32"/>
        <v>TOU</v>
      </c>
      <c r="B779" s="125" t="str">
        <f t="shared" si="33"/>
        <v>361</v>
      </c>
      <c r="C779" s="268" t="s">
        <v>1059</v>
      </c>
      <c r="D779" s="269" t="s">
        <v>1060</v>
      </c>
      <c r="E779" s="268">
        <v>2</v>
      </c>
    </row>
    <row r="780" spans="1:5" customFormat="1" ht="15">
      <c r="A780" s="125" t="str">
        <f t="shared" si="32"/>
        <v>TOU</v>
      </c>
      <c r="B780" s="125" t="str">
        <f t="shared" si="33"/>
        <v>362</v>
      </c>
      <c r="C780" s="268" t="s">
        <v>1061</v>
      </c>
      <c r="D780" s="269" t="s">
        <v>1062</v>
      </c>
      <c r="E780" s="268">
        <v>2</v>
      </c>
    </row>
    <row r="781" spans="1:5" customFormat="1" ht="15">
      <c r="A781" s="125" t="str">
        <f t="shared" si="32"/>
        <v>TOU</v>
      </c>
      <c r="B781" s="125" t="str">
        <f t="shared" si="33"/>
        <v>364</v>
      </c>
      <c r="C781" s="268" t="s">
        <v>1063</v>
      </c>
      <c r="D781" s="269" t="s">
        <v>1064</v>
      </c>
      <c r="E781" s="268">
        <v>3</v>
      </c>
    </row>
    <row r="782" spans="1:5" customFormat="1" ht="15">
      <c r="A782" s="125" t="str">
        <f t="shared" si="32"/>
        <v>TOU</v>
      </c>
      <c r="B782" s="125" t="str">
        <f t="shared" si="33"/>
        <v>396</v>
      </c>
      <c r="C782" s="268" t="s">
        <v>1065</v>
      </c>
      <c r="D782" s="269" t="s">
        <v>803</v>
      </c>
      <c r="E782" s="268">
        <v>1</v>
      </c>
    </row>
    <row r="783" spans="1:5" customFormat="1" ht="15">
      <c r="A783" s="125" t="str">
        <f t="shared" si="32"/>
        <v>TOU</v>
      </c>
      <c r="B783" s="125" t="str">
        <f t="shared" si="33"/>
        <v>399</v>
      </c>
      <c r="C783" s="268" t="s">
        <v>1066</v>
      </c>
      <c r="D783" s="269" t="s">
        <v>765</v>
      </c>
      <c r="E783" s="268">
        <v>5</v>
      </c>
    </row>
    <row r="784" spans="1:5" customFormat="1" ht="15">
      <c r="A784" s="125" t="str">
        <f t="shared" si="32"/>
        <v>TOU</v>
      </c>
      <c r="B784" s="125" t="str">
        <f t="shared" si="33"/>
        <v>404</v>
      </c>
      <c r="C784" s="268" t="s">
        <v>1067</v>
      </c>
      <c r="D784" s="269" t="s">
        <v>1068</v>
      </c>
      <c r="E784" s="268">
        <v>3</v>
      </c>
    </row>
    <row r="785" spans="1:13" customFormat="1" ht="15">
      <c r="A785" s="125" t="str">
        <f t="shared" si="32"/>
        <v>TOU</v>
      </c>
      <c r="B785" s="125" t="str">
        <f t="shared" si="33"/>
        <v>405</v>
      </c>
      <c r="C785" s="268" t="s">
        <v>1069</v>
      </c>
      <c r="D785" s="269" t="s">
        <v>1070</v>
      </c>
      <c r="E785" s="275">
        <v>2</v>
      </c>
    </row>
    <row r="786" spans="1:13" customFormat="1" ht="15">
      <c r="A786" s="125" t="str">
        <f t="shared" si="32"/>
        <v>TOU</v>
      </c>
      <c r="B786" s="125" t="str">
        <f t="shared" si="33"/>
        <v>411</v>
      </c>
      <c r="C786" s="268" t="s">
        <v>1071</v>
      </c>
      <c r="D786" s="269" t="s">
        <v>1072</v>
      </c>
      <c r="E786" s="275">
        <v>2</v>
      </c>
    </row>
    <row r="787" spans="1:13" customFormat="1" ht="15">
      <c r="A787" s="125" t="str">
        <f t="shared" si="32"/>
        <v>TOU</v>
      </c>
      <c r="B787" s="125" t="str">
        <f t="shared" si="33"/>
        <v>431</v>
      </c>
      <c r="C787" s="268" t="s">
        <v>1073</v>
      </c>
      <c r="D787" s="269" t="s">
        <v>1074</v>
      </c>
      <c r="E787" s="275">
        <v>2</v>
      </c>
    </row>
    <row r="788" spans="1:13" customFormat="1" ht="15">
      <c r="A788" s="125" t="str">
        <f t="shared" si="32"/>
        <v>TOU</v>
      </c>
      <c r="B788" s="125" t="str">
        <f t="shared" si="33"/>
        <v>448</v>
      </c>
      <c r="C788" s="268" t="s">
        <v>1075</v>
      </c>
      <c r="D788" s="269" t="s">
        <v>1076</v>
      </c>
      <c r="E788" s="275">
        <v>5</v>
      </c>
    </row>
    <row r="789" spans="1:13" customFormat="1" ht="15">
      <c r="A789" s="125" t="str">
        <f t="shared" si="32"/>
        <v>TOU</v>
      </c>
      <c r="B789" s="125" t="str">
        <f t="shared" si="33"/>
        <v>449</v>
      </c>
      <c r="C789" s="268" t="s">
        <v>1077</v>
      </c>
      <c r="D789" s="269" t="s">
        <v>1078</v>
      </c>
      <c r="E789" s="275">
        <v>5</v>
      </c>
    </row>
    <row r="790" spans="1:13" customFormat="1" ht="15">
      <c r="A790" s="125" t="str">
        <f t="shared" si="32"/>
        <v>TOU</v>
      </c>
      <c r="B790" s="125" t="str">
        <f t="shared" si="33"/>
        <v>496</v>
      </c>
      <c r="C790" s="268" t="s">
        <v>1079</v>
      </c>
      <c r="D790" s="269" t="s">
        <v>803</v>
      </c>
      <c r="E790" s="275">
        <v>1</v>
      </c>
    </row>
    <row r="791" spans="1:13" customFormat="1" ht="15">
      <c r="A791" s="125" t="str">
        <f t="shared" si="32"/>
        <v>THR</v>
      </c>
      <c r="B791" s="125" t="str">
        <f t="shared" si="33"/>
        <v>201</v>
      </c>
      <c r="C791" s="268" t="s">
        <v>655</v>
      </c>
      <c r="D791" s="269" t="s">
        <v>1252</v>
      </c>
      <c r="E791" s="268">
        <v>3</v>
      </c>
    </row>
    <row r="792" spans="1:13" customFormat="1" ht="15">
      <c r="A792" s="125" t="str">
        <f t="shared" si="32"/>
        <v>UIU</v>
      </c>
      <c r="B792" s="125" t="str">
        <f t="shared" si="33"/>
        <v>101</v>
      </c>
      <c r="C792" s="268" t="s">
        <v>1080</v>
      </c>
      <c r="D792" s="269" t="s">
        <v>1081</v>
      </c>
      <c r="E792" s="275">
        <v>3</v>
      </c>
    </row>
    <row r="793" spans="1:13" customFormat="1" ht="15">
      <c r="A793" s="125" t="str">
        <f t="shared" si="32"/>
        <v>UIU</v>
      </c>
      <c r="B793" s="125" t="str">
        <f t="shared" si="33"/>
        <v>211</v>
      </c>
      <c r="C793" s="268" t="s">
        <v>1082</v>
      </c>
      <c r="D793" s="269" t="s">
        <v>1083</v>
      </c>
      <c r="E793" s="275">
        <v>4</v>
      </c>
    </row>
    <row r="794" spans="1:13" customFormat="1" ht="15">
      <c r="A794" s="125" t="str">
        <f t="shared" si="32"/>
        <v>UIU</v>
      </c>
      <c r="B794" s="125" t="str">
        <f t="shared" si="33"/>
        <v>303</v>
      </c>
      <c r="C794" s="268" t="s">
        <v>1084</v>
      </c>
      <c r="D794" s="269" t="s">
        <v>1085</v>
      </c>
      <c r="E794" s="268">
        <v>3</v>
      </c>
    </row>
    <row r="795" spans="1:13" customFormat="1" ht="15">
      <c r="A795" s="125" t="str">
        <f t="shared" si="32"/>
        <v>UIU</v>
      </c>
      <c r="B795" s="125" t="str">
        <f t="shared" si="33"/>
        <v>301</v>
      </c>
      <c r="C795" s="268" t="s">
        <v>1253</v>
      </c>
      <c r="D795" s="269" t="s">
        <v>1254</v>
      </c>
      <c r="E795" s="275">
        <v>3</v>
      </c>
    </row>
    <row r="796" spans="1:13" customFormat="1" ht="15">
      <c r="A796" s="125" t="s">
        <v>1302</v>
      </c>
      <c r="B796" s="125">
        <v>335</v>
      </c>
      <c r="C796" s="268" t="s">
        <v>1303</v>
      </c>
      <c r="D796" s="269" t="s">
        <v>1304</v>
      </c>
      <c r="E796" s="275">
        <v>2</v>
      </c>
    </row>
    <row r="797" spans="1:13" customFormat="1" ht="15">
      <c r="A797" s="125" t="str">
        <f t="shared" si="32"/>
        <v>UIU</v>
      </c>
      <c r="B797" s="125" t="str">
        <f t="shared" si="33"/>
        <v>254</v>
      </c>
      <c r="C797" s="268" t="s">
        <v>1255</v>
      </c>
      <c r="D797" s="269" t="s">
        <v>1256</v>
      </c>
      <c r="E797" s="275">
        <v>3</v>
      </c>
    </row>
    <row r="798" spans="1:13" s="128" customFormat="1">
      <c r="A798" s="125"/>
      <c r="B798" s="125"/>
      <c r="C798" s="126"/>
      <c r="E798" s="125"/>
      <c r="F798" s="125"/>
      <c r="G798" s="125"/>
      <c r="H798" s="125"/>
      <c r="I798" s="125"/>
      <c r="J798" s="125"/>
      <c r="K798" s="125"/>
      <c r="L798" s="125"/>
      <c r="M798" s="125"/>
    </row>
  </sheetData>
  <mergeCells count="5">
    <mergeCell ref="D1:D2"/>
    <mergeCell ref="E1:E2"/>
    <mergeCell ref="F1:F2"/>
    <mergeCell ref="G1:G2"/>
    <mergeCell ref="M1:M2"/>
  </mergeCells>
  <conditionalFormatting sqref="D8:D94 D96:D143">
    <cfRule type="expression" dxfId="13" priority="48" stopIfTrue="1">
      <formula>C8&gt;0</formula>
    </cfRule>
  </conditionalFormatting>
  <conditionalFormatting sqref="D4:D7">
    <cfRule type="expression" dxfId="12" priority="47" stopIfTrue="1">
      <formula>C4&gt;0</formula>
    </cfRule>
  </conditionalFormatting>
  <conditionalFormatting sqref="D8:D94 D96:D143">
    <cfRule type="expression" dxfId="11" priority="46" stopIfTrue="1">
      <formula>C8&gt;0</formula>
    </cfRule>
  </conditionalFormatting>
  <conditionalFormatting sqref="D4:D7">
    <cfRule type="expression" dxfId="10" priority="45" stopIfTrue="1">
      <formula>C4&gt;0</formula>
    </cfRule>
  </conditionalFormatting>
  <conditionalFormatting sqref="D144:D171">
    <cfRule type="expression" dxfId="9" priority="44" stopIfTrue="1">
      <formula>C144&gt;0</formula>
    </cfRule>
  </conditionalFormatting>
  <conditionalFormatting sqref="D176:D210 D212">
    <cfRule type="expression" dxfId="8" priority="43" stopIfTrue="1">
      <formula>C176&gt;0</formula>
    </cfRule>
  </conditionalFormatting>
  <conditionalFormatting sqref="D172:D175">
    <cfRule type="expression" dxfId="7" priority="42" stopIfTrue="1">
      <formula>C172&gt;0</formula>
    </cfRule>
  </conditionalFormatting>
  <conditionalFormatting sqref="D207">
    <cfRule type="expression" dxfId="6" priority="41" stopIfTrue="1">
      <formula>C207&gt;0</formula>
    </cfRule>
  </conditionalFormatting>
  <conditionalFormatting sqref="D95">
    <cfRule type="expression" dxfId="5" priority="40" stopIfTrue="1">
      <formula>C95&gt;0</formula>
    </cfRule>
  </conditionalFormatting>
  <conditionalFormatting sqref="D95">
    <cfRule type="expression" dxfId="4" priority="39" stopIfTrue="1">
      <formula>C95&gt;0</formula>
    </cfRule>
  </conditionalFormatting>
  <conditionalFormatting sqref="D211">
    <cfRule type="expression" dxfId="3" priority="37" stopIfTrue="1">
      <formula>C211&gt;0</formula>
    </cfRule>
  </conditionalFormatting>
  <conditionalFormatting sqref="D229:D453">
    <cfRule type="expression" dxfId="2" priority="3" stopIfTrue="1">
      <formula>C229&gt;0</formula>
    </cfRule>
  </conditionalFormatting>
  <conditionalFormatting sqref="D229:D453">
    <cfRule type="expression" dxfId="1" priority="2" stopIfTrue="1">
      <formula>C229&gt;0</formula>
    </cfRule>
  </conditionalFormatting>
  <conditionalFormatting sqref="D229:D453">
    <cfRule type="expression" dxfId="0" priority="1" stopIfTrue="1">
      <formula>C229&gt;0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75"/>
  <sheetViews>
    <sheetView workbookViewId="0">
      <pane ySplit="1" topLeftCell="A2" activePane="bottomLeft" state="frozen"/>
      <selection pane="bottomLeft" activeCell="G7" sqref="G7"/>
    </sheetView>
  </sheetViews>
  <sheetFormatPr defaultRowHeight="15"/>
  <cols>
    <col min="1" max="1" width="8.5703125" bestFit="1" customWidth="1"/>
    <col min="2" max="2" width="4.7109375" style="236" customWidth="1"/>
    <col min="3" max="3" width="5.140625" customWidth="1"/>
    <col min="4" max="4" width="5.42578125" customWidth="1"/>
    <col min="5" max="5" width="9.140625" style="236"/>
    <col min="6" max="6" width="28.5703125" customWidth="1"/>
    <col min="7" max="7" width="12.85546875" style="236" customWidth="1"/>
    <col min="8" max="8" width="7.28515625" style="236" customWidth="1"/>
    <col min="9" max="9" width="19.5703125" style="224" customWidth="1"/>
    <col min="10" max="10" width="9.140625" style="76"/>
    <col min="11" max="11" width="12.85546875" style="236" customWidth="1"/>
    <col min="12" max="12" width="3.28515625" style="224" customWidth="1"/>
    <col min="13" max="13" width="15.85546875" bestFit="1" customWidth="1"/>
    <col min="14" max="14" width="5.42578125" customWidth="1"/>
    <col min="15" max="15" width="9.5703125" style="236" customWidth="1"/>
    <col min="16" max="16" width="5" customWidth="1"/>
  </cols>
  <sheetData>
    <row r="1" spans="1:17" s="21" customFormat="1" ht="40.5" customHeight="1">
      <c r="A1" s="19" t="s">
        <v>8</v>
      </c>
      <c r="B1" s="235" t="s">
        <v>9</v>
      </c>
      <c r="C1" s="20" t="s">
        <v>10</v>
      </c>
      <c r="D1" s="20" t="s">
        <v>11</v>
      </c>
      <c r="E1" s="237" t="s">
        <v>12</v>
      </c>
      <c r="F1" s="19" t="s">
        <v>13</v>
      </c>
      <c r="G1" s="237" t="s">
        <v>14</v>
      </c>
      <c r="H1" s="237" t="s">
        <v>15</v>
      </c>
      <c r="I1" s="222" t="s">
        <v>16</v>
      </c>
      <c r="J1" s="189" t="s">
        <v>179</v>
      </c>
      <c r="K1" s="237" t="s">
        <v>180</v>
      </c>
      <c r="L1" s="225" t="s">
        <v>190</v>
      </c>
      <c r="M1" s="21" t="s">
        <v>181</v>
      </c>
      <c r="N1" s="188" t="s">
        <v>178</v>
      </c>
      <c r="O1" s="237" t="s">
        <v>41</v>
      </c>
      <c r="P1" s="21" t="s">
        <v>42</v>
      </c>
    </row>
    <row r="2" spans="1:17">
      <c r="A2" s="86" t="str">
        <f t="shared" ref="A2:A33" si="0">O2&amp;"-"&amp;P2</f>
        <v>201-90</v>
      </c>
      <c r="B2" s="221">
        <v>16</v>
      </c>
      <c r="C2" s="86">
        <v>1</v>
      </c>
      <c r="D2" s="86">
        <f>B2</f>
        <v>16</v>
      </c>
      <c r="E2" s="238" t="s">
        <v>1309</v>
      </c>
      <c r="F2" s="88" t="s">
        <v>1310</v>
      </c>
      <c r="G2" s="239">
        <v>43744</v>
      </c>
      <c r="H2" s="221" t="s">
        <v>1308</v>
      </c>
      <c r="I2" s="223" t="str">
        <f>VLOOKUP(L2,CODEMON!$I$4:$J$21,2,0)</f>
        <v>K334/4 Nguyễn Văn Linh</v>
      </c>
      <c r="J2" s="87">
        <v>1</v>
      </c>
      <c r="K2" s="241" t="s">
        <v>48</v>
      </c>
      <c r="L2" s="223">
        <v>5</v>
      </c>
      <c r="M2" s="86" t="str">
        <f>A2&amp;"-"&amp;B2&amp;"-"&amp;N2&amp;"-"&amp;J2</f>
        <v>201-90-16-1-1</v>
      </c>
      <c r="N2" s="86">
        <v>1</v>
      </c>
      <c r="O2" s="221">
        <v>201</v>
      </c>
      <c r="P2" s="86">
        <v>90</v>
      </c>
      <c r="Q2" s="264" t="str">
        <f>VLOOKUP(L2&amp;O2,phong_coso!$C$2:$D$145,2,0)</f>
        <v>OK</v>
      </c>
    </row>
    <row r="3" spans="1:17">
      <c r="A3" s="86" t="str">
        <f t="shared" si="0"/>
        <v>504-91</v>
      </c>
      <c r="B3" s="221">
        <v>16</v>
      </c>
      <c r="C3" s="86">
        <f>D2+1</f>
        <v>17</v>
      </c>
      <c r="D3" s="86">
        <f>C3+B3-1</f>
        <v>32</v>
      </c>
      <c r="E3" s="238" t="s">
        <v>1309</v>
      </c>
      <c r="F3" s="88" t="s">
        <v>1310</v>
      </c>
      <c r="G3" s="239">
        <v>43744</v>
      </c>
      <c r="H3" s="221" t="s">
        <v>1308</v>
      </c>
      <c r="I3" s="223" t="str">
        <f>VLOOKUP(L3,CODEMON!$I$4:$J$21,2,0)</f>
        <v>K334/4 Nguyễn Văn Linh</v>
      </c>
      <c r="J3" s="87">
        <f>IF((B2/30)&gt;2,J2+3,IF(AND((B2/30)&gt;1,(B2/30)&lt;=2),J2+2,J2+1))</f>
        <v>2</v>
      </c>
      <c r="K3" s="241" t="s">
        <v>48</v>
      </c>
      <c r="L3" s="223">
        <v>5</v>
      </c>
      <c r="M3" s="86" t="str">
        <f t="shared" ref="M3:M66" si="1">A3&amp;"-"&amp;B3&amp;"-"&amp;N3&amp;"-"&amp;J3</f>
        <v>504-91-16-1-2</v>
      </c>
      <c r="N3" s="86">
        <f>N2</f>
        <v>1</v>
      </c>
      <c r="O3" s="221">
        <v>504</v>
      </c>
      <c r="P3" s="86">
        <v>91</v>
      </c>
      <c r="Q3" s="264" t="str">
        <f>VLOOKUP(L3&amp;O3,phong_coso!$C$2:$D$145,2,0)</f>
        <v>OK</v>
      </c>
    </row>
    <row r="4" spans="1:17">
      <c r="A4" s="86" t="str">
        <f t="shared" si="0"/>
        <v>-92</v>
      </c>
      <c r="B4" s="221"/>
      <c r="C4" s="86">
        <f t="shared" ref="C4:C67" si="2">D3+1</f>
        <v>33</v>
      </c>
      <c r="D4" s="86">
        <f t="shared" ref="D4:D67" si="3">C4+B4-1</f>
        <v>32</v>
      </c>
      <c r="E4" s="238"/>
      <c r="F4" s="88" t="e">
        <f>VLOOKUP(E4,CODEMON!$C$4:$D$989,2,0)</f>
        <v>#N/A</v>
      </c>
      <c r="G4" s="239"/>
      <c r="H4" s="221"/>
      <c r="I4" s="223" t="e">
        <f>VLOOKUP(L4,CODEMON!$I$4:$J$21,2,0)</f>
        <v>#N/A</v>
      </c>
      <c r="J4" s="87">
        <f t="shared" ref="J4:J51" si="4">IF((B3/30)&gt;2,J3+3,IF(AND((B3/30)&gt;1,(B3/30)&lt;=2),J3+2,J3+1))</f>
        <v>3</v>
      </c>
      <c r="K4" s="241"/>
      <c r="L4" s="223"/>
      <c r="M4" s="86" t="str">
        <f t="shared" si="1"/>
        <v>-92--1-3</v>
      </c>
      <c r="N4" s="86">
        <f t="shared" ref="N4:N51" si="5">N3</f>
        <v>1</v>
      </c>
      <c r="O4" s="221"/>
      <c r="P4" s="86">
        <v>92</v>
      </c>
      <c r="Q4" s="264" t="e">
        <f>VLOOKUP(L4&amp;O4,phong_coso!$C$2:$D$145,2,0)</f>
        <v>#N/A</v>
      </c>
    </row>
    <row r="5" spans="1:17">
      <c r="A5" s="86" t="str">
        <f t="shared" si="0"/>
        <v>-93</v>
      </c>
      <c r="B5" s="221"/>
      <c r="C5" s="86">
        <f t="shared" si="2"/>
        <v>33</v>
      </c>
      <c r="D5" s="86">
        <f t="shared" si="3"/>
        <v>32</v>
      </c>
      <c r="E5" s="238"/>
      <c r="F5" s="88" t="e">
        <f>VLOOKUP(E5,CODEMON!$C$4:$D$989,2,0)</f>
        <v>#N/A</v>
      </c>
      <c r="G5" s="239"/>
      <c r="H5" s="221"/>
      <c r="I5" s="223" t="e">
        <f>VLOOKUP(L5,CODEMON!$I$4:$J$21,2,0)</f>
        <v>#N/A</v>
      </c>
      <c r="J5" s="87">
        <f t="shared" si="4"/>
        <v>4</v>
      </c>
      <c r="K5" s="241"/>
      <c r="L5" s="223"/>
      <c r="M5" s="86" t="str">
        <f t="shared" si="1"/>
        <v>-93--1-4</v>
      </c>
      <c r="N5" s="86">
        <f t="shared" si="5"/>
        <v>1</v>
      </c>
      <c r="O5" s="221"/>
      <c r="P5" s="86">
        <v>93</v>
      </c>
      <c r="Q5" s="264" t="e">
        <f>VLOOKUP(L5&amp;O5,phong_coso!$C$2:$D$145,2,0)</f>
        <v>#N/A</v>
      </c>
    </row>
    <row r="6" spans="1:17">
      <c r="A6" s="86" t="str">
        <f t="shared" si="0"/>
        <v>-94</v>
      </c>
      <c r="B6" s="221"/>
      <c r="C6" s="86">
        <f t="shared" si="2"/>
        <v>33</v>
      </c>
      <c r="D6" s="86">
        <f t="shared" si="3"/>
        <v>32</v>
      </c>
      <c r="E6" s="238"/>
      <c r="F6" s="88" t="e">
        <f>VLOOKUP(E6,CODEMON!$C$4:$D$989,2,0)</f>
        <v>#N/A</v>
      </c>
      <c r="G6" s="239"/>
      <c r="H6" s="221"/>
      <c r="I6" s="223" t="e">
        <f>VLOOKUP(L6,CODEMON!$I$4:$J$21,2,0)</f>
        <v>#N/A</v>
      </c>
      <c r="J6" s="87">
        <f t="shared" si="4"/>
        <v>5</v>
      </c>
      <c r="K6" s="241"/>
      <c r="L6" s="223"/>
      <c r="M6" s="86" t="str">
        <f t="shared" si="1"/>
        <v>-94--1-5</v>
      </c>
      <c r="N6" s="86">
        <f t="shared" si="5"/>
        <v>1</v>
      </c>
      <c r="O6" s="221"/>
      <c r="P6" s="86">
        <v>94</v>
      </c>
      <c r="Q6" s="264" t="e">
        <f>VLOOKUP(L6&amp;O6,phong_coso!$C$2:$D$145,2,0)</f>
        <v>#N/A</v>
      </c>
    </row>
    <row r="7" spans="1:17">
      <c r="A7" s="86" t="str">
        <f t="shared" si="0"/>
        <v>-95</v>
      </c>
      <c r="B7" s="221"/>
      <c r="C7" s="86">
        <f t="shared" si="2"/>
        <v>33</v>
      </c>
      <c r="D7" s="86">
        <f t="shared" si="3"/>
        <v>32</v>
      </c>
      <c r="E7" s="238"/>
      <c r="F7" s="88" t="e">
        <f>VLOOKUP(E7,CODEMON!$C$4:$D$989,2,0)</f>
        <v>#N/A</v>
      </c>
      <c r="G7" s="239"/>
      <c r="H7" s="221"/>
      <c r="I7" s="223" t="e">
        <f>VLOOKUP(L7,CODEMON!$I$4:$J$21,2,0)</f>
        <v>#N/A</v>
      </c>
      <c r="J7" s="87">
        <f t="shared" si="4"/>
        <v>6</v>
      </c>
      <c r="K7" s="241"/>
      <c r="L7" s="223"/>
      <c r="M7" s="86" t="str">
        <f t="shared" si="1"/>
        <v>-95--1-6</v>
      </c>
      <c r="N7" s="86">
        <f t="shared" si="5"/>
        <v>1</v>
      </c>
      <c r="O7" s="221"/>
      <c r="P7" s="86">
        <v>95</v>
      </c>
      <c r="Q7" s="264" t="e">
        <f>VLOOKUP(L7&amp;O7,phong_coso!$C$2:$D$145,2,0)</f>
        <v>#N/A</v>
      </c>
    </row>
    <row r="8" spans="1:17">
      <c r="A8" s="86" t="str">
        <f t="shared" si="0"/>
        <v>-96</v>
      </c>
      <c r="B8" s="221"/>
      <c r="C8" s="86">
        <f t="shared" si="2"/>
        <v>33</v>
      </c>
      <c r="D8" s="86">
        <f t="shared" si="3"/>
        <v>32</v>
      </c>
      <c r="E8" s="238"/>
      <c r="F8" s="88" t="e">
        <f>VLOOKUP(E8,CODEMON!$C$4:$D$989,2,0)</f>
        <v>#N/A</v>
      </c>
      <c r="G8" s="239"/>
      <c r="H8" s="221"/>
      <c r="I8" s="223" t="e">
        <f>VLOOKUP(L8,CODEMON!$I$4:$J$21,2,0)</f>
        <v>#N/A</v>
      </c>
      <c r="J8" s="87">
        <f t="shared" si="4"/>
        <v>7</v>
      </c>
      <c r="K8" s="241"/>
      <c r="L8" s="223"/>
      <c r="M8" s="86" t="str">
        <f t="shared" si="1"/>
        <v>-96--1-7</v>
      </c>
      <c r="N8" s="86">
        <f t="shared" si="5"/>
        <v>1</v>
      </c>
      <c r="O8" s="221"/>
      <c r="P8" s="86">
        <v>96</v>
      </c>
      <c r="Q8" s="264" t="e">
        <f>VLOOKUP(L8&amp;O8,phong_coso!$C$2:$D$145,2,0)</f>
        <v>#N/A</v>
      </c>
    </row>
    <row r="9" spans="1:17">
      <c r="A9" s="86" t="str">
        <f t="shared" si="0"/>
        <v>-97</v>
      </c>
      <c r="B9" s="221"/>
      <c r="C9" s="86">
        <f t="shared" si="2"/>
        <v>33</v>
      </c>
      <c r="D9" s="86">
        <f t="shared" si="3"/>
        <v>32</v>
      </c>
      <c r="E9" s="238"/>
      <c r="F9" s="88" t="e">
        <f>VLOOKUP(E9,CODEMON!$C$4:$D$989,2,0)</f>
        <v>#N/A</v>
      </c>
      <c r="G9" s="239"/>
      <c r="H9" s="221"/>
      <c r="I9" s="223" t="e">
        <f>VLOOKUP(L9,CODEMON!$I$4:$J$21,2,0)</f>
        <v>#N/A</v>
      </c>
      <c r="J9" s="87">
        <f t="shared" si="4"/>
        <v>8</v>
      </c>
      <c r="K9" s="241"/>
      <c r="L9" s="223"/>
      <c r="M9" s="86" t="str">
        <f t="shared" si="1"/>
        <v>-97--1-8</v>
      </c>
      <c r="N9" s="86">
        <f t="shared" si="5"/>
        <v>1</v>
      </c>
      <c r="O9" s="221"/>
      <c r="P9" s="86">
        <v>97</v>
      </c>
      <c r="Q9" s="264" t="e">
        <f>VLOOKUP(L9&amp;O9,phong_coso!$C$2:$D$145,2,0)</f>
        <v>#N/A</v>
      </c>
    </row>
    <row r="10" spans="1:17">
      <c r="A10" s="86" t="str">
        <f t="shared" si="0"/>
        <v>-98</v>
      </c>
      <c r="B10" s="221"/>
      <c r="C10" s="86">
        <f t="shared" si="2"/>
        <v>33</v>
      </c>
      <c r="D10" s="86">
        <f t="shared" si="3"/>
        <v>32</v>
      </c>
      <c r="E10" s="238"/>
      <c r="F10" s="88" t="e">
        <f>VLOOKUP(E10,CODEMON!$C$4:$D$989,2,0)</f>
        <v>#N/A</v>
      </c>
      <c r="G10" s="239"/>
      <c r="H10" s="221"/>
      <c r="I10" s="223" t="e">
        <f>VLOOKUP(L10,CODEMON!$I$4:$J$21,2,0)</f>
        <v>#N/A</v>
      </c>
      <c r="J10" s="87">
        <f t="shared" si="4"/>
        <v>9</v>
      </c>
      <c r="K10" s="241"/>
      <c r="L10" s="223"/>
      <c r="M10" s="86" t="str">
        <f t="shared" si="1"/>
        <v>-98--1-9</v>
      </c>
      <c r="N10" s="86">
        <f t="shared" si="5"/>
        <v>1</v>
      </c>
      <c r="O10" s="221"/>
      <c r="P10" s="86">
        <v>98</v>
      </c>
      <c r="Q10" s="264" t="e">
        <f>VLOOKUP(L10&amp;O10,phong_coso!$C$2:$D$145,2,0)</f>
        <v>#N/A</v>
      </c>
    </row>
    <row r="11" spans="1:17">
      <c r="A11" s="86" t="str">
        <f t="shared" si="0"/>
        <v>-99</v>
      </c>
      <c r="B11" s="221"/>
      <c r="C11" s="86">
        <f t="shared" si="2"/>
        <v>33</v>
      </c>
      <c r="D11" s="86">
        <f t="shared" si="3"/>
        <v>32</v>
      </c>
      <c r="E11" s="238"/>
      <c r="F11" s="88" t="e">
        <f>VLOOKUP(E11,CODEMON!$C$4:$D$989,2,0)</f>
        <v>#N/A</v>
      </c>
      <c r="G11" s="239"/>
      <c r="H11" s="221"/>
      <c r="I11" s="223" t="e">
        <f>VLOOKUP(L11,CODEMON!$I$4:$J$21,2,0)</f>
        <v>#N/A</v>
      </c>
      <c r="J11" s="87">
        <f t="shared" si="4"/>
        <v>10</v>
      </c>
      <c r="K11" s="241"/>
      <c r="L11" s="223"/>
      <c r="M11" s="86" t="str">
        <f t="shared" si="1"/>
        <v>-99--1-10</v>
      </c>
      <c r="N11" s="86">
        <f t="shared" si="5"/>
        <v>1</v>
      </c>
      <c r="O11" s="221"/>
      <c r="P11" s="86">
        <v>99</v>
      </c>
      <c r="Q11" s="264" t="e">
        <f>VLOOKUP(L11&amp;O11,phong_coso!$C$2:$D$145,2,0)</f>
        <v>#N/A</v>
      </c>
    </row>
    <row r="12" spans="1:17">
      <c r="A12" s="86" t="str">
        <f t="shared" si="0"/>
        <v>-100</v>
      </c>
      <c r="B12" s="221"/>
      <c r="C12" s="86">
        <f t="shared" si="2"/>
        <v>33</v>
      </c>
      <c r="D12" s="86">
        <f t="shared" si="3"/>
        <v>32</v>
      </c>
      <c r="E12" s="238"/>
      <c r="F12" s="88" t="e">
        <f>VLOOKUP(E12,CODEMON!$C$4:$D$989,2,0)</f>
        <v>#N/A</v>
      </c>
      <c r="G12" s="239"/>
      <c r="H12" s="221"/>
      <c r="I12" s="223" t="e">
        <f>VLOOKUP(L12,CODEMON!$I$4:$J$21,2,0)</f>
        <v>#N/A</v>
      </c>
      <c r="J12" s="87">
        <f t="shared" si="4"/>
        <v>11</v>
      </c>
      <c r="K12" s="241"/>
      <c r="L12" s="223"/>
      <c r="M12" s="86" t="str">
        <f t="shared" si="1"/>
        <v>-100--1-11</v>
      </c>
      <c r="N12" s="86">
        <f t="shared" si="5"/>
        <v>1</v>
      </c>
      <c r="O12" s="221"/>
      <c r="P12" s="86">
        <v>100</v>
      </c>
      <c r="Q12" s="264" t="e">
        <f>VLOOKUP(L12&amp;O12,phong_coso!$C$2:$D$145,2,0)</f>
        <v>#N/A</v>
      </c>
    </row>
    <row r="13" spans="1:17">
      <c r="A13" s="86" t="str">
        <f t="shared" si="0"/>
        <v>-101</v>
      </c>
      <c r="B13" s="221"/>
      <c r="C13" s="86">
        <f t="shared" si="2"/>
        <v>33</v>
      </c>
      <c r="D13" s="86">
        <f t="shared" si="3"/>
        <v>32</v>
      </c>
      <c r="E13" s="238"/>
      <c r="F13" s="88" t="e">
        <f>VLOOKUP(E13,CODEMON!$C$4:$D$989,2,0)</f>
        <v>#N/A</v>
      </c>
      <c r="G13" s="239"/>
      <c r="H13" s="221"/>
      <c r="I13" s="223" t="e">
        <f>VLOOKUP(L13,CODEMON!$I$4:$J$21,2,0)</f>
        <v>#N/A</v>
      </c>
      <c r="J13" s="87">
        <f t="shared" si="4"/>
        <v>12</v>
      </c>
      <c r="K13" s="241"/>
      <c r="L13" s="223"/>
      <c r="M13" s="86" t="str">
        <f t="shared" si="1"/>
        <v>-101--1-12</v>
      </c>
      <c r="N13" s="86">
        <f t="shared" si="5"/>
        <v>1</v>
      </c>
      <c r="O13" s="221"/>
      <c r="P13" s="86">
        <v>101</v>
      </c>
      <c r="Q13" s="264" t="e">
        <f>VLOOKUP(L13&amp;O13,phong_coso!$C$2:$D$145,2,0)</f>
        <v>#N/A</v>
      </c>
    </row>
    <row r="14" spans="1:17">
      <c r="A14" s="86" t="str">
        <f t="shared" si="0"/>
        <v>-102</v>
      </c>
      <c r="B14" s="221"/>
      <c r="C14" s="86">
        <f t="shared" si="2"/>
        <v>33</v>
      </c>
      <c r="D14" s="86">
        <f t="shared" si="3"/>
        <v>32</v>
      </c>
      <c r="E14" s="238"/>
      <c r="F14" s="88" t="e">
        <f>VLOOKUP(E14,CODEMON!$C$4:$D$989,2,0)</f>
        <v>#N/A</v>
      </c>
      <c r="G14" s="239"/>
      <c r="H14" s="221"/>
      <c r="I14" s="223" t="e">
        <f>VLOOKUP(L14,CODEMON!$I$4:$J$21,2,0)</f>
        <v>#N/A</v>
      </c>
      <c r="J14" s="87">
        <f t="shared" si="4"/>
        <v>13</v>
      </c>
      <c r="K14" s="241"/>
      <c r="L14" s="223"/>
      <c r="M14" s="86" t="str">
        <f t="shared" si="1"/>
        <v>-102--1-13</v>
      </c>
      <c r="N14" s="86">
        <f t="shared" si="5"/>
        <v>1</v>
      </c>
      <c r="O14" s="221"/>
      <c r="P14" s="86">
        <v>102</v>
      </c>
      <c r="Q14" s="264" t="e">
        <f>VLOOKUP(L14&amp;O14,phong_coso!$C$2:$D$145,2,0)</f>
        <v>#N/A</v>
      </c>
    </row>
    <row r="15" spans="1:17">
      <c r="A15" s="86" t="str">
        <f t="shared" si="0"/>
        <v>-103</v>
      </c>
      <c r="B15" s="221"/>
      <c r="C15" s="86">
        <f t="shared" si="2"/>
        <v>33</v>
      </c>
      <c r="D15" s="86">
        <f t="shared" si="3"/>
        <v>32</v>
      </c>
      <c r="E15" s="238"/>
      <c r="F15" s="88" t="e">
        <f>VLOOKUP(E15,CODEMON!$C$4:$D$989,2,0)</f>
        <v>#N/A</v>
      </c>
      <c r="G15" s="239"/>
      <c r="H15" s="221"/>
      <c r="I15" s="223" t="e">
        <f>VLOOKUP(L15,CODEMON!$I$4:$J$21,2,0)</f>
        <v>#N/A</v>
      </c>
      <c r="J15" s="87">
        <f t="shared" si="4"/>
        <v>14</v>
      </c>
      <c r="K15" s="241"/>
      <c r="L15" s="223"/>
      <c r="M15" s="86" t="str">
        <f t="shared" si="1"/>
        <v>-103--1-14</v>
      </c>
      <c r="N15" s="86">
        <f t="shared" si="5"/>
        <v>1</v>
      </c>
      <c r="O15" s="221"/>
      <c r="P15" s="86">
        <v>103</v>
      </c>
      <c r="Q15" s="264" t="e">
        <f>VLOOKUP(L15&amp;O15,phong_coso!$C$2:$D$145,2,0)</f>
        <v>#N/A</v>
      </c>
    </row>
    <row r="16" spans="1:17">
      <c r="A16" s="86" t="str">
        <f t="shared" si="0"/>
        <v>-104</v>
      </c>
      <c r="B16" s="221"/>
      <c r="C16" s="86">
        <f t="shared" si="2"/>
        <v>33</v>
      </c>
      <c r="D16" s="86">
        <f t="shared" si="3"/>
        <v>32</v>
      </c>
      <c r="E16" s="238"/>
      <c r="F16" s="88" t="e">
        <f>VLOOKUP(E16,CODEMON!$C$4:$D$989,2,0)</f>
        <v>#N/A</v>
      </c>
      <c r="G16" s="239"/>
      <c r="H16" s="221"/>
      <c r="I16" s="223" t="e">
        <f>VLOOKUP(L16,CODEMON!$I$4:$J$21,2,0)</f>
        <v>#N/A</v>
      </c>
      <c r="J16" s="87">
        <f t="shared" si="4"/>
        <v>15</v>
      </c>
      <c r="K16" s="241"/>
      <c r="L16" s="223"/>
      <c r="M16" s="86" t="str">
        <f t="shared" si="1"/>
        <v>-104--1-15</v>
      </c>
      <c r="N16" s="86">
        <f t="shared" si="5"/>
        <v>1</v>
      </c>
      <c r="O16" s="221"/>
      <c r="P16" s="86">
        <v>104</v>
      </c>
      <c r="Q16" s="264" t="e">
        <f>VLOOKUP(L16&amp;O16,phong_coso!$C$2:$D$145,2,0)</f>
        <v>#N/A</v>
      </c>
    </row>
    <row r="17" spans="1:17">
      <c r="A17" s="86" t="str">
        <f t="shared" si="0"/>
        <v>-105</v>
      </c>
      <c r="B17" s="221"/>
      <c r="C17" s="86">
        <f t="shared" si="2"/>
        <v>33</v>
      </c>
      <c r="D17" s="86">
        <f t="shared" si="3"/>
        <v>32</v>
      </c>
      <c r="E17" s="238"/>
      <c r="F17" s="88" t="e">
        <f>VLOOKUP(E17,CODEMON!$C$4:$D$989,2,0)</f>
        <v>#N/A</v>
      </c>
      <c r="G17" s="239"/>
      <c r="H17" s="221"/>
      <c r="I17" s="223" t="e">
        <f>VLOOKUP(L17,CODEMON!$I$4:$J$21,2,0)</f>
        <v>#N/A</v>
      </c>
      <c r="J17" s="87">
        <f t="shared" si="4"/>
        <v>16</v>
      </c>
      <c r="K17" s="241"/>
      <c r="L17" s="223"/>
      <c r="M17" s="86" t="str">
        <f t="shared" si="1"/>
        <v>-105--1-16</v>
      </c>
      <c r="N17" s="86">
        <f t="shared" si="5"/>
        <v>1</v>
      </c>
      <c r="O17" s="221"/>
      <c r="P17" s="86">
        <v>105</v>
      </c>
      <c r="Q17" s="264" t="e">
        <f>VLOOKUP(L17&amp;O17,phong_coso!$C$2:$D$145,2,0)</f>
        <v>#N/A</v>
      </c>
    </row>
    <row r="18" spans="1:17">
      <c r="A18" s="86" t="str">
        <f t="shared" si="0"/>
        <v>-106</v>
      </c>
      <c r="B18" s="221"/>
      <c r="C18" s="86">
        <f t="shared" si="2"/>
        <v>33</v>
      </c>
      <c r="D18" s="86">
        <f t="shared" si="3"/>
        <v>32</v>
      </c>
      <c r="E18" s="238"/>
      <c r="F18" s="88" t="e">
        <f>VLOOKUP(E18,CODEMON!$C$4:$D$989,2,0)</f>
        <v>#N/A</v>
      </c>
      <c r="G18" s="239"/>
      <c r="H18" s="221"/>
      <c r="I18" s="223" t="e">
        <f>VLOOKUP(L18,CODEMON!$I$4:$J$21,2,0)</f>
        <v>#N/A</v>
      </c>
      <c r="J18" s="87">
        <f t="shared" si="4"/>
        <v>17</v>
      </c>
      <c r="K18" s="241"/>
      <c r="L18" s="223"/>
      <c r="M18" s="86" t="str">
        <f t="shared" si="1"/>
        <v>-106--1-17</v>
      </c>
      <c r="N18" s="86">
        <f t="shared" si="5"/>
        <v>1</v>
      </c>
      <c r="O18" s="221"/>
      <c r="P18" s="86">
        <v>106</v>
      </c>
      <c r="Q18" s="264" t="e">
        <f>VLOOKUP(L18&amp;O18,phong_coso!$C$2:$D$145,2,0)</f>
        <v>#N/A</v>
      </c>
    </row>
    <row r="19" spans="1:17">
      <c r="A19" s="86" t="str">
        <f t="shared" si="0"/>
        <v>-107</v>
      </c>
      <c r="B19" s="221"/>
      <c r="C19" s="86">
        <f t="shared" si="2"/>
        <v>33</v>
      </c>
      <c r="D19" s="86">
        <f t="shared" si="3"/>
        <v>32</v>
      </c>
      <c r="E19" s="238"/>
      <c r="F19" s="88" t="e">
        <f>VLOOKUP(E19,CODEMON!$C$4:$D$989,2,0)</f>
        <v>#N/A</v>
      </c>
      <c r="G19" s="239"/>
      <c r="H19" s="221"/>
      <c r="I19" s="223" t="e">
        <f>VLOOKUP(L19,CODEMON!$I$4:$J$21,2,0)</f>
        <v>#N/A</v>
      </c>
      <c r="J19" s="87">
        <f t="shared" si="4"/>
        <v>18</v>
      </c>
      <c r="K19" s="241"/>
      <c r="L19" s="223"/>
      <c r="M19" s="86" t="str">
        <f t="shared" si="1"/>
        <v>-107--1-18</v>
      </c>
      <c r="N19" s="86">
        <f t="shared" si="5"/>
        <v>1</v>
      </c>
      <c r="O19" s="221"/>
      <c r="P19" s="86">
        <v>107</v>
      </c>
      <c r="Q19" s="264" t="e">
        <f>VLOOKUP(L19&amp;O19,phong_coso!$C$2:$D$145,2,0)</f>
        <v>#N/A</v>
      </c>
    </row>
    <row r="20" spans="1:17">
      <c r="A20" s="86" t="str">
        <f t="shared" si="0"/>
        <v>-108</v>
      </c>
      <c r="B20" s="221"/>
      <c r="C20" s="86">
        <f t="shared" si="2"/>
        <v>33</v>
      </c>
      <c r="D20" s="86">
        <f t="shared" si="3"/>
        <v>32</v>
      </c>
      <c r="E20" s="238"/>
      <c r="F20" s="88" t="e">
        <f>VLOOKUP(E20,CODEMON!$C$4:$D$989,2,0)</f>
        <v>#N/A</v>
      </c>
      <c r="G20" s="239"/>
      <c r="H20" s="221"/>
      <c r="I20" s="223" t="e">
        <f>VLOOKUP(L20,CODEMON!$I$4:$J$21,2,0)</f>
        <v>#N/A</v>
      </c>
      <c r="J20" s="87">
        <f t="shared" si="4"/>
        <v>19</v>
      </c>
      <c r="K20" s="241"/>
      <c r="L20" s="223"/>
      <c r="M20" s="86" t="str">
        <f t="shared" si="1"/>
        <v>-108--1-19</v>
      </c>
      <c r="N20" s="86">
        <f t="shared" si="5"/>
        <v>1</v>
      </c>
      <c r="O20" s="221"/>
      <c r="P20" s="86">
        <v>108</v>
      </c>
      <c r="Q20" s="264" t="e">
        <f>VLOOKUP(L20&amp;O20,phong_coso!$C$2:$D$145,2,0)</f>
        <v>#N/A</v>
      </c>
    </row>
    <row r="21" spans="1:17">
      <c r="A21" s="86" t="str">
        <f t="shared" si="0"/>
        <v>-109</v>
      </c>
      <c r="B21" s="221"/>
      <c r="C21" s="86">
        <f t="shared" si="2"/>
        <v>33</v>
      </c>
      <c r="D21" s="86">
        <f t="shared" si="3"/>
        <v>32</v>
      </c>
      <c r="E21" s="238"/>
      <c r="F21" s="88" t="e">
        <f>VLOOKUP(E21,CODEMON!$C$4:$D$989,2,0)</f>
        <v>#N/A</v>
      </c>
      <c r="G21" s="239"/>
      <c r="H21" s="221"/>
      <c r="I21" s="223" t="e">
        <f>VLOOKUP(L21,CODEMON!$I$4:$J$21,2,0)</f>
        <v>#N/A</v>
      </c>
      <c r="J21" s="87">
        <f t="shared" si="4"/>
        <v>20</v>
      </c>
      <c r="K21" s="241"/>
      <c r="L21" s="223"/>
      <c r="M21" s="86" t="str">
        <f t="shared" si="1"/>
        <v>-109--1-20</v>
      </c>
      <c r="N21" s="86">
        <f t="shared" si="5"/>
        <v>1</v>
      </c>
      <c r="O21" s="221"/>
      <c r="P21" s="86">
        <v>109</v>
      </c>
      <c r="Q21" s="264" t="e">
        <f>VLOOKUP(L21&amp;O21,phong_coso!$C$2:$D$145,2,0)</f>
        <v>#N/A</v>
      </c>
    </row>
    <row r="22" spans="1:17">
      <c r="A22" t="str">
        <f t="shared" si="0"/>
        <v>-110</v>
      </c>
      <c r="B22" s="221"/>
      <c r="C22">
        <f t="shared" si="2"/>
        <v>33</v>
      </c>
      <c r="D22">
        <f t="shared" si="3"/>
        <v>32</v>
      </c>
      <c r="E22" s="238"/>
      <c r="F22" s="88" t="e">
        <f>VLOOKUP(E22,CODEMON!$C$4:$D$989,2,0)</f>
        <v>#N/A</v>
      </c>
      <c r="G22" s="240"/>
      <c r="H22" s="221"/>
      <c r="I22" s="223" t="e">
        <f>VLOOKUP(L22,CODEMON!$I$4:$J$21,2,0)</f>
        <v>#N/A</v>
      </c>
      <c r="J22" s="87">
        <f t="shared" si="4"/>
        <v>21</v>
      </c>
      <c r="K22" s="242"/>
      <c r="M22" s="86" t="str">
        <f t="shared" si="1"/>
        <v>-110--1-21</v>
      </c>
      <c r="N22" s="86">
        <f t="shared" si="5"/>
        <v>1</v>
      </c>
      <c r="O22" s="221"/>
      <c r="P22" s="86">
        <v>110</v>
      </c>
      <c r="Q22" s="264" t="e">
        <f>VLOOKUP(L22&amp;O22,phong_coso!$C$2:$D$145,2,0)</f>
        <v>#N/A</v>
      </c>
    </row>
    <row r="23" spans="1:17">
      <c r="A23" t="str">
        <f t="shared" si="0"/>
        <v>-111</v>
      </c>
      <c r="B23" s="221"/>
      <c r="C23">
        <f t="shared" si="2"/>
        <v>33</v>
      </c>
      <c r="D23">
        <f t="shared" si="3"/>
        <v>32</v>
      </c>
      <c r="E23" s="238"/>
      <c r="F23" s="88" t="e">
        <f>VLOOKUP(E23,CODEMON!$C$4:$D$989,2,0)</f>
        <v>#N/A</v>
      </c>
      <c r="G23" s="240"/>
      <c r="H23" s="221"/>
      <c r="I23" s="223" t="e">
        <f>VLOOKUP(L23,CODEMON!$I$4:$J$21,2,0)</f>
        <v>#N/A</v>
      </c>
      <c r="J23" s="87">
        <f t="shared" si="4"/>
        <v>22</v>
      </c>
      <c r="K23" s="242"/>
      <c r="M23" s="86" t="str">
        <f t="shared" si="1"/>
        <v>-111--1-22</v>
      </c>
      <c r="N23" s="86">
        <f t="shared" si="5"/>
        <v>1</v>
      </c>
      <c r="O23" s="221"/>
      <c r="P23" s="86">
        <v>111</v>
      </c>
      <c r="Q23" s="264" t="e">
        <f>VLOOKUP(L23&amp;O23,phong_coso!$C$2:$D$145,2,0)</f>
        <v>#N/A</v>
      </c>
    </row>
    <row r="24" spans="1:17">
      <c r="A24" t="str">
        <f t="shared" si="0"/>
        <v>-112</v>
      </c>
      <c r="B24" s="221"/>
      <c r="C24">
        <f t="shared" si="2"/>
        <v>33</v>
      </c>
      <c r="D24">
        <f t="shared" si="3"/>
        <v>32</v>
      </c>
      <c r="E24" s="238"/>
      <c r="F24" s="88" t="e">
        <f>VLOOKUP(E24,CODEMON!$C$4:$D$989,2,0)</f>
        <v>#N/A</v>
      </c>
      <c r="G24" s="240"/>
      <c r="H24" s="221"/>
      <c r="I24" s="223" t="e">
        <f>VLOOKUP(L24,CODEMON!$I$4:$J$21,2,0)</f>
        <v>#N/A</v>
      </c>
      <c r="J24" s="87">
        <f t="shared" si="4"/>
        <v>23</v>
      </c>
      <c r="K24" s="242"/>
      <c r="M24" s="86" t="str">
        <f t="shared" si="1"/>
        <v>-112--1-23</v>
      </c>
      <c r="N24" s="86">
        <f t="shared" si="5"/>
        <v>1</v>
      </c>
      <c r="O24" s="221"/>
      <c r="P24" s="86">
        <v>112</v>
      </c>
      <c r="Q24" s="264" t="e">
        <f>VLOOKUP(L24&amp;O24,phong_coso!$C$2:$D$145,2,0)</f>
        <v>#N/A</v>
      </c>
    </row>
    <row r="25" spans="1:17">
      <c r="A25" t="str">
        <f t="shared" si="0"/>
        <v>-113</v>
      </c>
      <c r="B25" s="221"/>
      <c r="C25">
        <f t="shared" si="2"/>
        <v>33</v>
      </c>
      <c r="D25">
        <f t="shared" si="3"/>
        <v>32</v>
      </c>
      <c r="E25" s="238"/>
      <c r="F25" s="88" t="e">
        <f>VLOOKUP(E25,CODEMON!$C$4:$D$989,2,0)</f>
        <v>#N/A</v>
      </c>
      <c r="G25" s="240"/>
      <c r="H25" s="221"/>
      <c r="I25" s="223" t="e">
        <f>VLOOKUP(L25,CODEMON!$I$4:$J$21,2,0)</f>
        <v>#N/A</v>
      </c>
      <c r="J25" s="87">
        <f t="shared" si="4"/>
        <v>24</v>
      </c>
      <c r="K25" s="242"/>
      <c r="M25" s="86" t="str">
        <f t="shared" si="1"/>
        <v>-113--1-24</v>
      </c>
      <c r="N25" s="86">
        <f t="shared" si="5"/>
        <v>1</v>
      </c>
      <c r="O25" s="221"/>
      <c r="P25" s="86">
        <v>113</v>
      </c>
      <c r="Q25" s="264" t="e">
        <f>VLOOKUP(L25&amp;O25,phong_coso!$C$2:$D$145,2,0)</f>
        <v>#N/A</v>
      </c>
    </row>
    <row r="26" spans="1:17">
      <c r="A26" t="str">
        <f t="shared" si="0"/>
        <v>-114</v>
      </c>
      <c r="B26" s="221"/>
      <c r="C26">
        <f t="shared" si="2"/>
        <v>33</v>
      </c>
      <c r="D26">
        <f t="shared" si="3"/>
        <v>32</v>
      </c>
      <c r="E26" s="238"/>
      <c r="F26" s="88" t="e">
        <f>VLOOKUP(E26,CODEMON!$C$4:$D$989,2,0)</f>
        <v>#N/A</v>
      </c>
      <c r="G26" s="240"/>
      <c r="H26" s="221"/>
      <c r="I26" s="223" t="e">
        <f>VLOOKUP(L26,CODEMON!$I$4:$J$21,2,0)</f>
        <v>#N/A</v>
      </c>
      <c r="J26" s="87">
        <f t="shared" si="4"/>
        <v>25</v>
      </c>
      <c r="K26" s="242"/>
      <c r="M26" s="86" t="str">
        <f t="shared" si="1"/>
        <v>-114--1-25</v>
      </c>
      <c r="N26" s="86">
        <f t="shared" si="5"/>
        <v>1</v>
      </c>
      <c r="O26" s="221"/>
      <c r="P26" s="86">
        <v>114</v>
      </c>
      <c r="Q26" s="264" t="e">
        <f>VLOOKUP(L26&amp;O26,phong_coso!$C$2:$D$145,2,0)</f>
        <v>#N/A</v>
      </c>
    </row>
    <row r="27" spans="1:17">
      <c r="A27" t="str">
        <f t="shared" si="0"/>
        <v>-115</v>
      </c>
      <c r="B27" s="221"/>
      <c r="C27">
        <f t="shared" si="2"/>
        <v>33</v>
      </c>
      <c r="D27">
        <f t="shared" si="3"/>
        <v>32</v>
      </c>
      <c r="E27" s="238"/>
      <c r="F27" s="88" t="e">
        <f>VLOOKUP(E27,CODEMON!$C$4:$D$989,2,0)</f>
        <v>#N/A</v>
      </c>
      <c r="G27" s="240"/>
      <c r="H27" s="221"/>
      <c r="I27" s="223" t="e">
        <f>VLOOKUP(L27,CODEMON!$I$4:$J$21,2,0)</f>
        <v>#N/A</v>
      </c>
      <c r="J27" s="87">
        <f t="shared" si="4"/>
        <v>26</v>
      </c>
      <c r="K27" s="242"/>
      <c r="M27" s="86" t="str">
        <f t="shared" si="1"/>
        <v>-115--1-26</v>
      </c>
      <c r="N27" s="86">
        <f t="shared" si="5"/>
        <v>1</v>
      </c>
      <c r="O27" s="221"/>
      <c r="P27" s="86">
        <v>115</v>
      </c>
      <c r="Q27" s="264" t="e">
        <f>VLOOKUP(L27&amp;O27,phong_coso!$C$2:$D$145,2,0)</f>
        <v>#N/A</v>
      </c>
    </row>
    <row r="28" spans="1:17">
      <c r="A28" t="str">
        <f t="shared" si="0"/>
        <v>-116</v>
      </c>
      <c r="B28" s="221"/>
      <c r="C28">
        <f t="shared" si="2"/>
        <v>33</v>
      </c>
      <c r="D28">
        <f t="shared" si="3"/>
        <v>32</v>
      </c>
      <c r="E28" s="238"/>
      <c r="F28" s="88" t="e">
        <f>VLOOKUP(E28,CODEMON!$C$4:$D$989,2,0)</f>
        <v>#N/A</v>
      </c>
      <c r="G28" s="240"/>
      <c r="H28" s="221"/>
      <c r="I28" s="223" t="e">
        <f>VLOOKUP(L28,CODEMON!$I$4:$J$21,2,0)</f>
        <v>#N/A</v>
      </c>
      <c r="J28" s="87">
        <f t="shared" si="4"/>
        <v>27</v>
      </c>
      <c r="K28" s="242"/>
      <c r="M28" s="86" t="str">
        <f t="shared" si="1"/>
        <v>-116--1-27</v>
      </c>
      <c r="N28" s="86">
        <f t="shared" si="5"/>
        <v>1</v>
      </c>
      <c r="O28" s="221"/>
      <c r="P28" s="86">
        <v>116</v>
      </c>
      <c r="Q28" s="264" t="e">
        <f>VLOOKUP(L28&amp;O28,phong_coso!$C$2:$D$145,2,0)</f>
        <v>#N/A</v>
      </c>
    </row>
    <row r="29" spans="1:17">
      <c r="A29" t="str">
        <f t="shared" si="0"/>
        <v>-117</v>
      </c>
      <c r="B29" s="221"/>
      <c r="C29">
        <f t="shared" si="2"/>
        <v>33</v>
      </c>
      <c r="D29">
        <f t="shared" si="3"/>
        <v>32</v>
      </c>
      <c r="E29" s="238"/>
      <c r="F29" s="88" t="e">
        <f>VLOOKUP(E29,CODEMON!$C$4:$D$989,2,0)</f>
        <v>#N/A</v>
      </c>
      <c r="G29" s="240"/>
      <c r="H29" s="221"/>
      <c r="I29" s="223" t="e">
        <f>VLOOKUP(L29,CODEMON!$I$4:$J$21,2,0)</f>
        <v>#N/A</v>
      </c>
      <c r="J29" s="87">
        <f t="shared" si="4"/>
        <v>28</v>
      </c>
      <c r="K29" s="242"/>
      <c r="M29" s="86" t="str">
        <f t="shared" si="1"/>
        <v>-117--1-28</v>
      </c>
      <c r="N29" s="86">
        <f t="shared" si="5"/>
        <v>1</v>
      </c>
      <c r="O29" s="221"/>
      <c r="P29" s="86">
        <v>117</v>
      </c>
      <c r="Q29" s="264" t="e">
        <f>VLOOKUP(L29&amp;O29,phong_coso!$C$2:$D$145,2,0)</f>
        <v>#N/A</v>
      </c>
    </row>
    <row r="30" spans="1:17">
      <c r="A30" t="str">
        <f t="shared" si="0"/>
        <v>-118</v>
      </c>
      <c r="B30" s="221"/>
      <c r="C30">
        <f t="shared" si="2"/>
        <v>33</v>
      </c>
      <c r="D30">
        <f t="shared" si="3"/>
        <v>32</v>
      </c>
      <c r="E30" s="238"/>
      <c r="F30" s="88" t="e">
        <f>VLOOKUP(E30,CODEMON!$C$4:$D$989,2,0)</f>
        <v>#N/A</v>
      </c>
      <c r="G30" s="240"/>
      <c r="H30" s="221"/>
      <c r="I30" s="223" t="e">
        <f>VLOOKUP(L30,CODEMON!$I$4:$J$21,2,0)</f>
        <v>#N/A</v>
      </c>
      <c r="J30" s="87">
        <f t="shared" si="4"/>
        <v>29</v>
      </c>
      <c r="K30" s="242"/>
      <c r="M30" s="86" t="str">
        <f t="shared" si="1"/>
        <v>-118--1-29</v>
      </c>
      <c r="N30" s="86">
        <f t="shared" si="5"/>
        <v>1</v>
      </c>
      <c r="O30" s="221"/>
      <c r="P30" s="86">
        <v>118</v>
      </c>
      <c r="Q30" s="264" t="e">
        <f>VLOOKUP(L30&amp;O30,phong_coso!$C$2:$D$145,2,0)</f>
        <v>#N/A</v>
      </c>
    </row>
    <row r="31" spans="1:17">
      <c r="A31" t="str">
        <f t="shared" si="0"/>
        <v>-119</v>
      </c>
      <c r="B31" s="221"/>
      <c r="C31">
        <f t="shared" si="2"/>
        <v>33</v>
      </c>
      <c r="D31">
        <f t="shared" si="3"/>
        <v>32</v>
      </c>
      <c r="E31" s="238"/>
      <c r="F31" s="88" t="e">
        <f>VLOOKUP(E31,CODEMON!$C$4:$D$989,2,0)</f>
        <v>#N/A</v>
      </c>
      <c r="G31" s="240"/>
      <c r="H31" s="221"/>
      <c r="I31" s="223" t="e">
        <f>VLOOKUP(L31,CODEMON!$I$4:$J$21,2,0)</f>
        <v>#N/A</v>
      </c>
      <c r="J31" s="87">
        <f t="shared" si="4"/>
        <v>30</v>
      </c>
      <c r="K31" s="242"/>
      <c r="M31" s="86" t="str">
        <f t="shared" si="1"/>
        <v>-119--1-30</v>
      </c>
      <c r="N31" s="86">
        <f t="shared" si="5"/>
        <v>1</v>
      </c>
      <c r="O31" s="221"/>
      <c r="P31" s="86">
        <v>119</v>
      </c>
      <c r="Q31" s="264" t="e">
        <f>VLOOKUP(L31&amp;O31,phong_coso!$C$2:$D$145,2,0)</f>
        <v>#N/A</v>
      </c>
    </row>
    <row r="32" spans="1:17">
      <c r="A32" t="str">
        <f t="shared" si="0"/>
        <v>-120</v>
      </c>
      <c r="B32" s="221"/>
      <c r="C32">
        <f t="shared" si="2"/>
        <v>33</v>
      </c>
      <c r="D32">
        <f t="shared" si="3"/>
        <v>32</v>
      </c>
      <c r="E32" s="238"/>
      <c r="F32" s="88" t="e">
        <f>VLOOKUP(E32,CODEMON!$C$4:$D$989,2,0)</f>
        <v>#N/A</v>
      </c>
      <c r="G32" s="240"/>
      <c r="H32" s="221"/>
      <c r="I32" s="223" t="e">
        <f>VLOOKUP(L32,CODEMON!$I$4:$J$21,2,0)</f>
        <v>#N/A</v>
      </c>
      <c r="J32" s="87">
        <f t="shared" si="4"/>
        <v>31</v>
      </c>
      <c r="K32" s="242"/>
      <c r="M32" s="86" t="str">
        <f t="shared" si="1"/>
        <v>-120--1-31</v>
      </c>
      <c r="N32" s="86">
        <f t="shared" si="5"/>
        <v>1</v>
      </c>
      <c r="O32" s="221"/>
      <c r="P32" s="86">
        <v>120</v>
      </c>
      <c r="Q32" s="264" t="e">
        <f>VLOOKUP(L32&amp;O32,phong_coso!$C$2:$D$145,2,0)</f>
        <v>#N/A</v>
      </c>
    </row>
    <row r="33" spans="1:17">
      <c r="A33" t="str">
        <f t="shared" si="0"/>
        <v>-121</v>
      </c>
      <c r="B33" s="221"/>
      <c r="C33">
        <f t="shared" si="2"/>
        <v>33</v>
      </c>
      <c r="D33">
        <f t="shared" si="3"/>
        <v>32</v>
      </c>
      <c r="E33" s="238"/>
      <c r="F33" s="88" t="e">
        <f>VLOOKUP(E33,CODEMON!$C$4:$D$989,2,0)</f>
        <v>#N/A</v>
      </c>
      <c r="G33" s="240"/>
      <c r="H33" s="221"/>
      <c r="I33" s="223" t="e">
        <f>VLOOKUP(L33,CODEMON!$I$4:$J$21,2,0)</f>
        <v>#N/A</v>
      </c>
      <c r="J33" s="87">
        <f t="shared" si="4"/>
        <v>32</v>
      </c>
      <c r="K33" s="242"/>
      <c r="M33" s="86" t="str">
        <f t="shared" si="1"/>
        <v>-121--1-32</v>
      </c>
      <c r="N33" s="86">
        <f t="shared" si="5"/>
        <v>1</v>
      </c>
      <c r="O33" s="221"/>
      <c r="P33" s="86">
        <v>121</v>
      </c>
      <c r="Q33" s="264" t="e">
        <f>VLOOKUP(L33&amp;O33,phong_coso!$C$2:$D$145,2,0)</f>
        <v>#N/A</v>
      </c>
    </row>
    <row r="34" spans="1:17">
      <c r="A34" t="str">
        <f t="shared" ref="A34:A65" si="6">O34&amp;"-"&amp;P34</f>
        <v>-122</v>
      </c>
      <c r="B34" s="221"/>
      <c r="C34">
        <f t="shared" si="2"/>
        <v>33</v>
      </c>
      <c r="D34">
        <f t="shared" si="3"/>
        <v>32</v>
      </c>
      <c r="E34" s="238"/>
      <c r="F34" s="88" t="e">
        <f>VLOOKUP(E34,CODEMON!$C$4:$D$989,2,0)</f>
        <v>#N/A</v>
      </c>
      <c r="G34" s="240"/>
      <c r="H34" s="221"/>
      <c r="I34" s="223" t="e">
        <f>VLOOKUP(L34,CODEMON!$I$4:$J$21,2,0)</f>
        <v>#N/A</v>
      </c>
      <c r="J34" s="87">
        <f t="shared" si="4"/>
        <v>33</v>
      </c>
      <c r="K34" s="242"/>
      <c r="M34" s="86" t="str">
        <f t="shared" si="1"/>
        <v>-122--1-33</v>
      </c>
      <c r="N34" s="86">
        <f t="shared" si="5"/>
        <v>1</v>
      </c>
      <c r="O34" s="221"/>
      <c r="P34" s="86">
        <v>122</v>
      </c>
      <c r="Q34" s="264" t="e">
        <f>VLOOKUP(L34&amp;O34,phong_coso!$C$2:$D$145,2,0)</f>
        <v>#N/A</v>
      </c>
    </row>
    <row r="35" spans="1:17">
      <c r="A35" t="str">
        <f t="shared" si="6"/>
        <v>-123</v>
      </c>
      <c r="B35" s="221"/>
      <c r="C35">
        <f t="shared" si="2"/>
        <v>33</v>
      </c>
      <c r="D35">
        <f t="shared" si="3"/>
        <v>32</v>
      </c>
      <c r="E35" s="238"/>
      <c r="F35" s="88" t="e">
        <f>VLOOKUP(E35,CODEMON!$C$4:$D$989,2,0)</f>
        <v>#N/A</v>
      </c>
      <c r="G35" s="240"/>
      <c r="H35" s="221"/>
      <c r="I35" s="223" t="e">
        <f>VLOOKUP(L35,CODEMON!$I$4:$J$21,2,0)</f>
        <v>#N/A</v>
      </c>
      <c r="J35" s="87">
        <f t="shared" si="4"/>
        <v>34</v>
      </c>
      <c r="K35" s="242"/>
      <c r="M35" s="86" t="str">
        <f t="shared" si="1"/>
        <v>-123--1-34</v>
      </c>
      <c r="N35" s="86">
        <f t="shared" si="5"/>
        <v>1</v>
      </c>
      <c r="O35" s="221"/>
      <c r="P35" s="86">
        <v>123</v>
      </c>
      <c r="Q35" s="264" t="e">
        <f>VLOOKUP(L35&amp;O35,phong_coso!$C$2:$D$145,2,0)</f>
        <v>#N/A</v>
      </c>
    </row>
    <row r="36" spans="1:17">
      <c r="A36" t="str">
        <f t="shared" si="6"/>
        <v>-124</v>
      </c>
      <c r="B36" s="221"/>
      <c r="C36">
        <f t="shared" si="2"/>
        <v>33</v>
      </c>
      <c r="D36">
        <f t="shared" si="3"/>
        <v>32</v>
      </c>
      <c r="E36" s="238"/>
      <c r="F36" s="88" t="e">
        <f>VLOOKUP(E36,CODEMON!$C$4:$D$989,2,0)</f>
        <v>#N/A</v>
      </c>
      <c r="G36" s="240"/>
      <c r="H36" s="221"/>
      <c r="I36" s="223" t="e">
        <f>VLOOKUP(L36,CODEMON!$I$4:$J$21,2,0)</f>
        <v>#N/A</v>
      </c>
      <c r="J36" s="87">
        <f t="shared" si="4"/>
        <v>35</v>
      </c>
      <c r="K36" s="242"/>
      <c r="M36" s="86" t="str">
        <f t="shared" si="1"/>
        <v>-124--1-35</v>
      </c>
      <c r="N36" s="86">
        <f t="shared" si="5"/>
        <v>1</v>
      </c>
      <c r="O36" s="221"/>
      <c r="P36" s="86">
        <v>124</v>
      </c>
      <c r="Q36" s="264" t="e">
        <f>VLOOKUP(L36&amp;O36,phong_coso!$C$2:$D$145,2,0)</f>
        <v>#N/A</v>
      </c>
    </row>
    <row r="37" spans="1:17">
      <c r="A37" t="str">
        <f t="shared" si="6"/>
        <v>-125</v>
      </c>
      <c r="B37" s="221"/>
      <c r="C37">
        <f t="shared" si="2"/>
        <v>33</v>
      </c>
      <c r="D37">
        <f t="shared" si="3"/>
        <v>32</v>
      </c>
      <c r="E37" s="238"/>
      <c r="F37" s="88" t="e">
        <f>VLOOKUP(E37,CODEMON!$C$4:$D$989,2,0)</f>
        <v>#N/A</v>
      </c>
      <c r="G37" s="240"/>
      <c r="H37" s="221"/>
      <c r="I37" s="223" t="e">
        <f>VLOOKUP(L37,CODEMON!$I$4:$J$21,2,0)</f>
        <v>#N/A</v>
      </c>
      <c r="J37" s="87">
        <f t="shared" si="4"/>
        <v>36</v>
      </c>
      <c r="K37" s="242"/>
      <c r="M37" s="86" t="str">
        <f t="shared" si="1"/>
        <v>-125--1-36</v>
      </c>
      <c r="N37" s="86">
        <f t="shared" si="5"/>
        <v>1</v>
      </c>
      <c r="O37" s="221"/>
      <c r="P37" s="86">
        <v>125</v>
      </c>
      <c r="Q37" s="264" t="e">
        <f>VLOOKUP(L37&amp;O37,phong_coso!$C$2:$D$145,2,0)</f>
        <v>#N/A</v>
      </c>
    </row>
    <row r="38" spans="1:17">
      <c r="A38" t="str">
        <f t="shared" si="6"/>
        <v>-126</v>
      </c>
      <c r="B38" s="221"/>
      <c r="C38">
        <f t="shared" si="2"/>
        <v>33</v>
      </c>
      <c r="D38">
        <f t="shared" si="3"/>
        <v>32</v>
      </c>
      <c r="E38" s="238"/>
      <c r="F38" s="88" t="e">
        <f>VLOOKUP(E38,CODEMON!$C$4:$D$989,2,0)</f>
        <v>#N/A</v>
      </c>
      <c r="G38" s="240"/>
      <c r="H38" s="221"/>
      <c r="I38" s="223" t="e">
        <f>VLOOKUP(L38,CODEMON!$I$4:$J$21,2,0)</f>
        <v>#N/A</v>
      </c>
      <c r="J38" s="87">
        <f t="shared" si="4"/>
        <v>37</v>
      </c>
      <c r="K38" s="242"/>
      <c r="M38" s="86" t="str">
        <f t="shared" si="1"/>
        <v>-126--1-37</v>
      </c>
      <c r="N38" s="86">
        <f t="shared" si="5"/>
        <v>1</v>
      </c>
      <c r="O38" s="221"/>
      <c r="P38" s="86">
        <v>126</v>
      </c>
      <c r="Q38" s="264" t="e">
        <f>VLOOKUP(L38&amp;O38,phong_coso!$C$2:$D$145,2,0)</f>
        <v>#N/A</v>
      </c>
    </row>
    <row r="39" spans="1:17">
      <c r="A39" t="str">
        <f t="shared" si="6"/>
        <v>-127</v>
      </c>
      <c r="B39" s="221"/>
      <c r="C39">
        <f t="shared" si="2"/>
        <v>33</v>
      </c>
      <c r="D39">
        <f t="shared" si="3"/>
        <v>32</v>
      </c>
      <c r="E39" s="238"/>
      <c r="F39" s="88" t="e">
        <f>VLOOKUP(E39,CODEMON!$C$4:$D$989,2,0)</f>
        <v>#N/A</v>
      </c>
      <c r="G39" s="240"/>
      <c r="H39" s="221"/>
      <c r="I39" s="223" t="e">
        <f>VLOOKUP(L39,CODEMON!$I$4:$J$21,2,0)</f>
        <v>#N/A</v>
      </c>
      <c r="J39" s="87">
        <f t="shared" si="4"/>
        <v>38</v>
      </c>
      <c r="K39" s="242"/>
      <c r="M39" s="86" t="str">
        <f t="shared" si="1"/>
        <v>-127--1-38</v>
      </c>
      <c r="N39" s="86">
        <f t="shared" si="5"/>
        <v>1</v>
      </c>
      <c r="O39" s="221"/>
      <c r="P39" s="86">
        <v>127</v>
      </c>
      <c r="Q39" s="264" t="e">
        <f>VLOOKUP(L39&amp;O39,phong_coso!$C$2:$D$145,2,0)</f>
        <v>#N/A</v>
      </c>
    </row>
    <row r="40" spans="1:17">
      <c r="A40" t="str">
        <f t="shared" si="6"/>
        <v>-128</v>
      </c>
      <c r="B40" s="221"/>
      <c r="C40">
        <f t="shared" si="2"/>
        <v>33</v>
      </c>
      <c r="D40">
        <f t="shared" si="3"/>
        <v>32</v>
      </c>
      <c r="E40" s="238"/>
      <c r="F40" s="88" t="e">
        <f>VLOOKUP(E40,CODEMON!$C$4:$D$989,2,0)</f>
        <v>#N/A</v>
      </c>
      <c r="G40" s="240"/>
      <c r="H40" s="221"/>
      <c r="I40" s="223" t="e">
        <f>VLOOKUP(L40,CODEMON!$I$4:$J$21,2,0)</f>
        <v>#N/A</v>
      </c>
      <c r="J40" s="87">
        <f t="shared" si="4"/>
        <v>39</v>
      </c>
      <c r="K40" s="242"/>
      <c r="M40" s="86" t="str">
        <f t="shared" si="1"/>
        <v>-128--1-39</v>
      </c>
      <c r="N40" s="86">
        <f t="shared" si="5"/>
        <v>1</v>
      </c>
      <c r="O40" s="221"/>
      <c r="P40" s="86">
        <v>128</v>
      </c>
      <c r="Q40" s="264" t="e">
        <f>VLOOKUP(L40&amp;O40,phong_coso!$C$2:$D$145,2,0)</f>
        <v>#N/A</v>
      </c>
    </row>
    <row r="41" spans="1:17">
      <c r="A41" t="str">
        <f t="shared" si="6"/>
        <v>-129</v>
      </c>
      <c r="B41" s="221"/>
      <c r="C41">
        <f t="shared" si="2"/>
        <v>33</v>
      </c>
      <c r="D41">
        <f t="shared" si="3"/>
        <v>32</v>
      </c>
      <c r="E41" s="238"/>
      <c r="F41" s="88" t="e">
        <f>VLOOKUP(E41,CODEMON!$C$4:$D$989,2,0)</f>
        <v>#N/A</v>
      </c>
      <c r="G41" s="240"/>
      <c r="H41" s="221"/>
      <c r="I41" s="223" t="e">
        <f>VLOOKUP(L41,CODEMON!$I$4:$J$21,2,0)</f>
        <v>#N/A</v>
      </c>
      <c r="J41" s="87">
        <f t="shared" si="4"/>
        <v>40</v>
      </c>
      <c r="K41" s="242"/>
      <c r="M41" s="86" t="str">
        <f t="shared" si="1"/>
        <v>-129--1-40</v>
      </c>
      <c r="N41" s="86">
        <f t="shared" si="5"/>
        <v>1</v>
      </c>
      <c r="O41" s="221"/>
      <c r="P41" s="86">
        <v>129</v>
      </c>
      <c r="Q41" s="264" t="e">
        <f>VLOOKUP(L41&amp;O41,phong_coso!$C$2:$D$145,2,0)</f>
        <v>#N/A</v>
      </c>
    </row>
    <row r="42" spans="1:17">
      <c r="A42" t="str">
        <f t="shared" si="6"/>
        <v>-130</v>
      </c>
      <c r="C42">
        <f t="shared" si="2"/>
        <v>33</v>
      </c>
      <c r="D42">
        <f t="shared" si="3"/>
        <v>32</v>
      </c>
      <c r="F42" s="88" t="e">
        <f>VLOOKUP(E42,CODEMON!$C$4:$D$989,2,0)</f>
        <v>#N/A</v>
      </c>
      <c r="G42" s="240"/>
      <c r="I42" s="223" t="e">
        <f>VLOOKUP(L42,CODEMON!$I$4:$J$21,2,0)</f>
        <v>#N/A</v>
      </c>
      <c r="J42" s="87">
        <f t="shared" si="4"/>
        <v>41</v>
      </c>
      <c r="K42" s="243"/>
      <c r="M42" s="86" t="str">
        <f t="shared" si="1"/>
        <v>-130--1-41</v>
      </c>
      <c r="N42" s="86">
        <f t="shared" si="5"/>
        <v>1</v>
      </c>
      <c r="O42" s="221"/>
      <c r="P42" s="86">
        <v>130</v>
      </c>
      <c r="Q42" s="264" t="e">
        <f>VLOOKUP(L42&amp;O42,phong_coso!$C$2:$D$145,2,0)</f>
        <v>#N/A</v>
      </c>
    </row>
    <row r="43" spans="1:17">
      <c r="A43" t="str">
        <f t="shared" si="6"/>
        <v>-131</v>
      </c>
      <c r="C43">
        <f t="shared" si="2"/>
        <v>33</v>
      </c>
      <c r="D43">
        <f t="shared" si="3"/>
        <v>32</v>
      </c>
      <c r="F43" s="88" t="e">
        <f>VLOOKUP(E43,CODEMON!$C$4:$D$989,2,0)</f>
        <v>#N/A</v>
      </c>
      <c r="G43" s="240"/>
      <c r="I43" s="223" t="e">
        <f>VLOOKUP(L43,CODEMON!$I$4:$J$21,2,0)</f>
        <v>#N/A</v>
      </c>
      <c r="J43" s="87">
        <f t="shared" si="4"/>
        <v>42</v>
      </c>
      <c r="K43" s="243"/>
      <c r="M43" s="86" t="str">
        <f t="shared" si="1"/>
        <v>-131--1-42</v>
      </c>
      <c r="N43" s="86">
        <f t="shared" si="5"/>
        <v>1</v>
      </c>
      <c r="O43" s="221"/>
      <c r="P43" s="86">
        <v>131</v>
      </c>
      <c r="Q43" s="264" t="e">
        <f>VLOOKUP(L43&amp;O43,phong_coso!$C$2:$D$145,2,0)</f>
        <v>#N/A</v>
      </c>
    </row>
    <row r="44" spans="1:17">
      <c r="A44" t="str">
        <f t="shared" si="6"/>
        <v>-132</v>
      </c>
      <c r="C44">
        <f t="shared" si="2"/>
        <v>33</v>
      </c>
      <c r="D44">
        <f t="shared" si="3"/>
        <v>32</v>
      </c>
      <c r="F44" s="88" t="e">
        <f>VLOOKUP(E44,CODEMON!$C$4:$D$989,2,0)</f>
        <v>#N/A</v>
      </c>
      <c r="G44" s="240"/>
      <c r="I44" s="223" t="e">
        <f>VLOOKUP(L44,CODEMON!$I$4:$J$21,2,0)</f>
        <v>#N/A</v>
      </c>
      <c r="J44" s="87">
        <f t="shared" si="4"/>
        <v>43</v>
      </c>
      <c r="K44" s="243"/>
      <c r="M44" s="86" t="str">
        <f t="shared" si="1"/>
        <v>-132--1-43</v>
      </c>
      <c r="N44" s="86">
        <f t="shared" si="5"/>
        <v>1</v>
      </c>
      <c r="O44" s="221"/>
      <c r="P44" s="86">
        <v>132</v>
      </c>
      <c r="Q44" s="264" t="e">
        <f>VLOOKUP(L44&amp;O44,phong_coso!$C$2:$D$145,2,0)</f>
        <v>#N/A</v>
      </c>
    </row>
    <row r="45" spans="1:17">
      <c r="A45" t="str">
        <f t="shared" si="6"/>
        <v>-133</v>
      </c>
      <c r="C45">
        <f t="shared" si="2"/>
        <v>33</v>
      </c>
      <c r="D45">
        <f t="shared" si="3"/>
        <v>32</v>
      </c>
      <c r="F45" s="88" t="e">
        <f>VLOOKUP(E45,CODEMON!$C$4:$D$989,2,0)</f>
        <v>#N/A</v>
      </c>
      <c r="G45" s="240"/>
      <c r="I45" s="223" t="e">
        <f>VLOOKUP(L45,CODEMON!$I$4:$J$21,2,0)</f>
        <v>#N/A</v>
      </c>
      <c r="J45" s="87">
        <f t="shared" si="4"/>
        <v>44</v>
      </c>
      <c r="K45" s="243"/>
      <c r="M45" s="86" t="str">
        <f t="shared" si="1"/>
        <v>-133--1-44</v>
      </c>
      <c r="N45" s="86">
        <f t="shared" si="5"/>
        <v>1</v>
      </c>
      <c r="O45" s="221"/>
      <c r="P45" s="86">
        <v>133</v>
      </c>
      <c r="Q45" s="264" t="e">
        <f>VLOOKUP(L45&amp;O45,phong_coso!$C$2:$D$145,2,0)</f>
        <v>#N/A</v>
      </c>
    </row>
    <row r="46" spans="1:17">
      <c r="A46" t="str">
        <f t="shared" si="6"/>
        <v>-134</v>
      </c>
      <c r="C46">
        <f t="shared" si="2"/>
        <v>33</v>
      </c>
      <c r="D46">
        <f t="shared" si="3"/>
        <v>32</v>
      </c>
      <c r="F46" s="88" t="e">
        <f>VLOOKUP(E46,CODEMON!$C$4:$D$989,2,0)</f>
        <v>#N/A</v>
      </c>
      <c r="G46" s="240"/>
      <c r="I46" s="223" t="e">
        <f>VLOOKUP(L46,CODEMON!$I$4:$J$21,2,0)</f>
        <v>#N/A</v>
      </c>
      <c r="J46" s="87">
        <f t="shared" si="4"/>
        <v>45</v>
      </c>
      <c r="K46" s="243"/>
      <c r="M46" s="86" t="str">
        <f t="shared" si="1"/>
        <v>-134--1-45</v>
      </c>
      <c r="N46" s="86">
        <f t="shared" si="5"/>
        <v>1</v>
      </c>
      <c r="O46" s="221"/>
      <c r="P46" s="86">
        <v>134</v>
      </c>
      <c r="Q46" s="264" t="e">
        <f>VLOOKUP(L46&amp;O46,phong_coso!$C$2:$D$145,2,0)</f>
        <v>#N/A</v>
      </c>
    </row>
    <row r="47" spans="1:17">
      <c r="A47" t="str">
        <f t="shared" si="6"/>
        <v>-135</v>
      </c>
      <c r="C47">
        <f t="shared" si="2"/>
        <v>33</v>
      </c>
      <c r="D47">
        <f t="shared" si="3"/>
        <v>32</v>
      </c>
      <c r="F47" s="88" t="e">
        <f>VLOOKUP(E47,CODEMON!$C$4:$D$989,2,0)</f>
        <v>#N/A</v>
      </c>
      <c r="G47" s="240"/>
      <c r="I47" s="223" t="e">
        <f>VLOOKUP(L47,CODEMON!$I$4:$J$21,2,0)</f>
        <v>#N/A</v>
      </c>
      <c r="J47" s="87">
        <f t="shared" si="4"/>
        <v>46</v>
      </c>
      <c r="K47" s="243"/>
      <c r="M47" s="86" t="str">
        <f t="shared" si="1"/>
        <v>-135--1-46</v>
      </c>
      <c r="N47" s="86">
        <f t="shared" si="5"/>
        <v>1</v>
      </c>
      <c r="O47" s="221"/>
      <c r="P47" s="86">
        <v>135</v>
      </c>
      <c r="Q47" s="264" t="e">
        <f>VLOOKUP(L47&amp;O47,phong_coso!$C$2:$D$145,2,0)</f>
        <v>#N/A</v>
      </c>
    </row>
    <row r="48" spans="1:17">
      <c r="A48" t="str">
        <f t="shared" si="6"/>
        <v>-136</v>
      </c>
      <c r="C48">
        <f t="shared" si="2"/>
        <v>33</v>
      </c>
      <c r="D48">
        <f t="shared" si="3"/>
        <v>32</v>
      </c>
      <c r="F48" s="88" t="e">
        <f>VLOOKUP(E48,CODEMON!$C$4:$D$989,2,0)</f>
        <v>#N/A</v>
      </c>
      <c r="G48" s="240"/>
      <c r="I48" s="223" t="e">
        <f>VLOOKUP(L48,CODEMON!$I$4:$J$21,2,0)</f>
        <v>#N/A</v>
      </c>
      <c r="J48" s="87">
        <f t="shared" si="4"/>
        <v>47</v>
      </c>
      <c r="K48" s="243"/>
      <c r="M48" s="86" t="str">
        <f t="shared" si="1"/>
        <v>-136--1-47</v>
      </c>
      <c r="N48" s="86">
        <f t="shared" si="5"/>
        <v>1</v>
      </c>
      <c r="O48" s="221"/>
      <c r="P48" s="86">
        <v>136</v>
      </c>
      <c r="Q48" s="264" t="e">
        <f>VLOOKUP(L48&amp;O48,phong_coso!$C$2:$D$145,2,0)</f>
        <v>#N/A</v>
      </c>
    </row>
    <row r="49" spans="1:17">
      <c r="A49" t="str">
        <f t="shared" si="6"/>
        <v>-137</v>
      </c>
      <c r="C49">
        <f t="shared" si="2"/>
        <v>33</v>
      </c>
      <c r="D49">
        <f t="shared" si="3"/>
        <v>32</v>
      </c>
      <c r="F49" s="88" t="e">
        <f>VLOOKUP(E49,CODEMON!$C$4:$D$989,2,0)</f>
        <v>#N/A</v>
      </c>
      <c r="G49" s="240"/>
      <c r="I49" s="223" t="e">
        <f>VLOOKUP(L49,CODEMON!$I$4:$J$21,2,0)</f>
        <v>#N/A</v>
      </c>
      <c r="J49" s="87">
        <f t="shared" si="4"/>
        <v>48</v>
      </c>
      <c r="K49" s="243"/>
      <c r="M49" s="86" t="str">
        <f t="shared" si="1"/>
        <v>-137--1-48</v>
      </c>
      <c r="N49" s="86">
        <f t="shared" si="5"/>
        <v>1</v>
      </c>
      <c r="O49" s="221"/>
      <c r="P49" s="86">
        <v>137</v>
      </c>
      <c r="Q49" s="264" t="e">
        <f>VLOOKUP(L49&amp;O49,phong_coso!$C$2:$D$145,2,0)</f>
        <v>#N/A</v>
      </c>
    </row>
    <row r="50" spans="1:17">
      <c r="A50" t="str">
        <f t="shared" si="6"/>
        <v>-138</v>
      </c>
      <c r="C50">
        <f t="shared" si="2"/>
        <v>33</v>
      </c>
      <c r="D50">
        <f t="shared" si="3"/>
        <v>32</v>
      </c>
      <c r="F50" s="88" t="e">
        <f>VLOOKUP(E50,CODEMON!$C$4:$D$989,2,0)</f>
        <v>#N/A</v>
      </c>
      <c r="G50" s="240"/>
      <c r="I50" s="223" t="e">
        <f>VLOOKUP(L50,CODEMON!$I$4:$J$21,2,0)</f>
        <v>#N/A</v>
      </c>
      <c r="J50" s="87">
        <f t="shared" si="4"/>
        <v>49</v>
      </c>
      <c r="K50" s="243"/>
      <c r="M50" s="86" t="str">
        <f t="shared" si="1"/>
        <v>-138--1-49</v>
      </c>
      <c r="N50" s="86">
        <f t="shared" si="5"/>
        <v>1</v>
      </c>
      <c r="O50" s="221"/>
      <c r="P50" s="86">
        <v>138</v>
      </c>
      <c r="Q50" s="264" t="e">
        <f>VLOOKUP(L50&amp;O50,phong_coso!$C$2:$D$145,2,0)</f>
        <v>#N/A</v>
      </c>
    </row>
    <row r="51" spans="1:17">
      <c r="A51" t="str">
        <f t="shared" si="6"/>
        <v>-139</v>
      </c>
      <c r="C51">
        <f t="shared" si="2"/>
        <v>33</v>
      </c>
      <c r="D51">
        <f t="shared" si="3"/>
        <v>32</v>
      </c>
      <c r="F51" s="88" t="e">
        <f>VLOOKUP(E51,CODEMON!$C$4:$D$989,2,0)</f>
        <v>#N/A</v>
      </c>
      <c r="G51" s="240"/>
      <c r="I51" s="223" t="e">
        <f>VLOOKUP(L51,CODEMON!$I$4:$J$21,2,0)</f>
        <v>#N/A</v>
      </c>
      <c r="J51" s="87">
        <f t="shared" si="4"/>
        <v>50</v>
      </c>
      <c r="K51" s="243"/>
      <c r="M51" s="86" t="str">
        <f t="shared" si="1"/>
        <v>-139--1-50</v>
      </c>
      <c r="N51" s="86">
        <f t="shared" si="5"/>
        <v>1</v>
      </c>
      <c r="O51" s="221"/>
      <c r="P51" s="86">
        <v>139</v>
      </c>
      <c r="Q51" s="264" t="e">
        <f>VLOOKUP(L51&amp;O51,phong_coso!$C$2:$D$145,2,0)</f>
        <v>#N/A</v>
      </c>
    </row>
    <row r="52" spans="1:17">
      <c r="A52" t="str">
        <f t="shared" si="6"/>
        <v>-</v>
      </c>
      <c r="C52">
        <f t="shared" si="2"/>
        <v>33</v>
      </c>
      <c r="D52">
        <f t="shared" si="3"/>
        <v>32</v>
      </c>
      <c r="G52" s="240"/>
      <c r="K52" s="242"/>
      <c r="M52" s="86" t="str">
        <f t="shared" si="1"/>
        <v>----</v>
      </c>
    </row>
    <row r="53" spans="1:17">
      <c r="A53" t="str">
        <f t="shared" si="6"/>
        <v>-</v>
      </c>
      <c r="C53">
        <f t="shared" si="2"/>
        <v>33</v>
      </c>
      <c r="D53">
        <f t="shared" si="3"/>
        <v>32</v>
      </c>
      <c r="G53" s="240"/>
      <c r="K53" s="242"/>
      <c r="M53" s="86" t="str">
        <f t="shared" si="1"/>
        <v>----</v>
      </c>
    </row>
    <row r="54" spans="1:17">
      <c r="A54" t="str">
        <f t="shared" si="6"/>
        <v>-</v>
      </c>
      <c r="C54">
        <f t="shared" si="2"/>
        <v>33</v>
      </c>
      <c r="D54">
        <f t="shared" si="3"/>
        <v>32</v>
      </c>
      <c r="G54" s="240"/>
      <c r="K54" s="242"/>
      <c r="M54" s="86" t="str">
        <f t="shared" si="1"/>
        <v>----</v>
      </c>
    </row>
    <row r="55" spans="1:17">
      <c r="A55" t="str">
        <f t="shared" si="6"/>
        <v>-</v>
      </c>
      <c r="C55">
        <f t="shared" si="2"/>
        <v>33</v>
      </c>
      <c r="D55">
        <f t="shared" si="3"/>
        <v>32</v>
      </c>
      <c r="G55" s="240"/>
      <c r="K55" s="242"/>
      <c r="M55" s="86" t="str">
        <f t="shared" si="1"/>
        <v>----</v>
      </c>
    </row>
    <row r="56" spans="1:17">
      <c r="A56" t="str">
        <f t="shared" si="6"/>
        <v>-</v>
      </c>
      <c r="C56">
        <f t="shared" si="2"/>
        <v>33</v>
      </c>
      <c r="D56">
        <f t="shared" si="3"/>
        <v>32</v>
      </c>
      <c r="G56" s="240"/>
      <c r="K56" s="242"/>
      <c r="M56" s="86" t="str">
        <f t="shared" si="1"/>
        <v>----</v>
      </c>
    </row>
    <row r="57" spans="1:17">
      <c r="A57" t="str">
        <f t="shared" si="6"/>
        <v>-</v>
      </c>
      <c r="C57">
        <f t="shared" si="2"/>
        <v>33</v>
      </c>
      <c r="D57">
        <f t="shared" si="3"/>
        <v>32</v>
      </c>
      <c r="G57" s="240"/>
      <c r="K57" s="242"/>
      <c r="M57" s="86" t="str">
        <f t="shared" si="1"/>
        <v>----</v>
      </c>
    </row>
    <row r="58" spans="1:17">
      <c r="A58" t="str">
        <f t="shared" si="6"/>
        <v>-</v>
      </c>
      <c r="C58">
        <f t="shared" si="2"/>
        <v>33</v>
      </c>
      <c r="D58">
        <f t="shared" si="3"/>
        <v>32</v>
      </c>
      <c r="G58" s="240"/>
      <c r="K58" s="242"/>
      <c r="M58" s="86" t="str">
        <f t="shared" si="1"/>
        <v>----</v>
      </c>
    </row>
    <row r="59" spans="1:17">
      <c r="A59" t="str">
        <f t="shared" si="6"/>
        <v>-</v>
      </c>
      <c r="C59">
        <f t="shared" si="2"/>
        <v>33</v>
      </c>
      <c r="D59">
        <f t="shared" si="3"/>
        <v>32</v>
      </c>
      <c r="G59" s="240"/>
      <c r="K59" s="242"/>
      <c r="M59" s="86" t="str">
        <f t="shared" si="1"/>
        <v>----</v>
      </c>
    </row>
    <row r="60" spans="1:17">
      <c r="A60" t="str">
        <f t="shared" si="6"/>
        <v>-</v>
      </c>
      <c r="C60">
        <f t="shared" si="2"/>
        <v>33</v>
      </c>
      <c r="D60">
        <f t="shared" si="3"/>
        <v>32</v>
      </c>
      <c r="G60" s="240"/>
      <c r="K60" s="242"/>
      <c r="M60" s="86" t="str">
        <f t="shared" si="1"/>
        <v>----</v>
      </c>
    </row>
    <row r="61" spans="1:17">
      <c r="A61" t="str">
        <f t="shared" si="6"/>
        <v>-</v>
      </c>
      <c r="C61">
        <f t="shared" si="2"/>
        <v>33</v>
      </c>
      <c r="D61">
        <f t="shared" si="3"/>
        <v>32</v>
      </c>
      <c r="G61" s="240"/>
      <c r="K61" s="242"/>
      <c r="M61" s="86" t="str">
        <f t="shared" si="1"/>
        <v>----</v>
      </c>
    </row>
    <row r="62" spans="1:17">
      <c r="A62" t="str">
        <f t="shared" si="6"/>
        <v>-</v>
      </c>
      <c r="C62">
        <f t="shared" si="2"/>
        <v>33</v>
      </c>
      <c r="D62">
        <f t="shared" si="3"/>
        <v>32</v>
      </c>
      <c r="G62" s="240"/>
      <c r="K62" s="242"/>
      <c r="M62" s="86" t="str">
        <f t="shared" si="1"/>
        <v>----</v>
      </c>
    </row>
    <row r="63" spans="1:17">
      <c r="A63" t="str">
        <f t="shared" si="6"/>
        <v>-</v>
      </c>
      <c r="C63">
        <f t="shared" si="2"/>
        <v>33</v>
      </c>
      <c r="D63">
        <f t="shared" si="3"/>
        <v>32</v>
      </c>
      <c r="G63" s="240"/>
      <c r="K63" s="242"/>
      <c r="M63" s="86" t="str">
        <f t="shared" si="1"/>
        <v>----</v>
      </c>
    </row>
    <row r="64" spans="1:17">
      <c r="A64" t="str">
        <f t="shared" si="6"/>
        <v>-</v>
      </c>
      <c r="C64">
        <f t="shared" si="2"/>
        <v>33</v>
      </c>
      <c r="D64">
        <f t="shared" si="3"/>
        <v>32</v>
      </c>
      <c r="G64" s="240"/>
      <c r="K64" s="242"/>
      <c r="M64" s="86" t="str">
        <f t="shared" si="1"/>
        <v>----</v>
      </c>
    </row>
    <row r="65" spans="1:13">
      <c r="A65" t="str">
        <f t="shared" si="6"/>
        <v>-</v>
      </c>
      <c r="C65">
        <f t="shared" si="2"/>
        <v>33</v>
      </c>
      <c r="D65">
        <f t="shared" si="3"/>
        <v>32</v>
      </c>
      <c r="G65" s="240"/>
      <c r="K65" s="243"/>
      <c r="M65" s="86" t="str">
        <f t="shared" si="1"/>
        <v>----</v>
      </c>
    </row>
    <row r="66" spans="1:13">
      <c r="A66" t="str">
        <f t="shared" ref="A66:A75" si="7">O66&amp;"-"&amp;P66</f>
        <v>-</v>
      </c>
      <c r="C66">
        <f t="shared" si="2"/>
        <v>33</v>
      </c>
      <c r="D66">
        <f t="shared" si="3"/>
        <v>32</v>
      </c>
      <c r="G66" s="240"/>
      <c r="K66" s="243"/>
      <c r="M66" s="86" t="str">
        <f t="shared" si="1"/>
        <v>----</v>
      </c>
    </row>
    <row r="67" spans="1:13">
      <c r="A67" t="str">
        <f t="shared" si="7"/>
        <v>-</v>
      </c>
      <c r="C67">
        <f t="shared" si="2"/>
        <v>33</v>
      </c>
      <c r="D67">
        <f t="shared" si="3"/>
        <v>32</v>
      </c>
      <c r="G67" s="240"/>
      <c r="K67" s="243"/>
      <c r="M67" s="86" t="str">
        <f t="shared" ref="M67:M75" si="8">A67&amp;"-"&amp;B67&amp;"-"&amp;N67&amp;"-"&amp;J67</f>
        <v>----</v>
      </c>
    </row>
    <row r="68" spans="1:13">
      <c r="A68" t="str">
        <f t="shared" si="7"/>
        <v>-</v>
      </c>
      <c r="C68">
        <f t="shared" ref="C68:C75" si="9">D67+1</f>
        <v>33</v>
      </c>
      <c r="D68">
        <f t="shared" ref="D68:D75" si="10">C68+B68-1</f>
        <v>32</v>
      </c>
      <c r="G68" s="240"/>
      <c r="K68" s="243"/>
      <c r="M68" s="86" t="str">
        <f t="shared" si="8"/>
        <v>----</v>
      </c>
    </row>
    <row r="69" spans="1:13">
      <c r="A69" t="str">
        <f t="shared" si="7"/>
        <v>-</v>
      </c>
      <c r="C69">
        <f t="shared" si="9"/>
        <v>33</v>
      </c>
      <c r="D69">
        <f t="shared" si="10"/>
        <v>32</v>
      </c>
      <c r="G69" s="240"/>
      <c r="K69" s="243"/>
      <c r="M69" s="86" t="str">
        <f t="shared" si="8"/>
        <v>----</v>
      </c>
    </row>
    <row r="70" spans="1:13">
      <c r="A70" t="str">
        <f t="shared" si="7"/>
        <v>-</v>
      </c>
      <c r="C70">
        <f t="shared" si="9"/>
        <v>33</v>
      </c>
      <c r="D70">
        <f t="shared" si="10"/>
        <v>32</v>
      </c>
      <c r="G70" s="240"/>
      <c r="K70" s="243"/>
      <c r="M70" s="86" t="str">
        <f t="shared" si="8"/>
        <v>----</v>
      </c>
    </row>
    <row r="71" spans="1:13">
      <c r="A71" t="str">
        <f t="shared" si="7"/>
        <v>-</v>
      </c>
      <c r="C71">
        <f t="shared" si="9"/>
        <v>33</v>
      </c>
      <c r="D71">
        <f t="shared" si="10"/>
        <v>32</v>
      </c>
      <c r="G71" s="240"/>
      <c r="K71" s="243"/>
      <c r="M71" s="86" t="str">
        <f t="shared" si="8"/>
        <v>----</v>
      </c>
    </row>
    <row r="72" spans="1:13">
      <c r="A72" t="str">
        <f t="shared" si="7"/>
        <v>-</v>
      </c>
      <c r="C72">
        <f t="shared" si="9"/>
        <v>33</v>
      </c>
      <c r="D72">
        <f t="shared" si="10"/>
        <v>32</v>
      </c>
      <c r="G72" s="240"/>
      <c r="K72" s="243"/>
      <c r="M72" s="86" t="str">
        <f t="shared" si="8"/>
        <v>----</v>
      </c>
    </row>
    <row r="73" spans="1:13">
      <c r="A73" t="str">
        <f t="shared" si="7"/>
        <v>-</v>
      </c>
      <c r="C73">
        <f t="shared" si="9"/>
        <v>33</v>
      </c>
      <c r="D73">
        <f t="shared" si="10"/>
        <v>32</v>
      </c>
      <c r="G73" s="240"/>
      <c r="K73" s="243"/>
      <c r="M73" s="86" t="str">
        <f t="shared" si="8"/>
        <v>----</v>
      </c>
    </row>
    <row r="74" spans="1:13">
      <c r="A74" t="str">
        <f t="shared" si="7"/>
        <v>-</v>
      </c>
      <c r="C74">
        <f t="shared" si="9"/>
        <v>33</v>
      </c>
      <c r="D74">
        <f t="shared" si="10"/>
        <v>32</v>
      </c>
      <c r="G74" s="240"/>
      <c r="K74" s="243"/>
      <c r="M74" s="86" t="str">
        <f t="shared" si="8"/>
        <v>----</v>
      </c>
    </row>
    <row r="75" spans="1:13">
      <c r="A75" t="str">
        <f t="shared" si="7"/>
        <v>-</v>
      </c>
      <c r="C75">
        <f t="shared" si="9"/>
        <v>33</v>
      </c>
      <c r="D75">
        <f t="shared" si="10"/>
        <v>32</v>
      </c>
      <c r="G75" s="240"/>
      <c r="K75" s="243"/>
      <c r="M75" s="86" t="str">
        <f t="shared" si="8"/>
        <v>----</v>
      </c>
    </row>
  </sheetData>
  <sheetProtection autoFilter="0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</sheetPr>
  <dimension ref="A1:O44"/>
  <sheetViews>
    <sheetView topLeftCell="B1" workbookViewId="0">
      <pane ySplit="7" topLeftCell="A26" activePane="bottomLeft" state="frozen"/>
      <selection pane="bottomLeft" activeCell="L1" sqref="L1"/>
    </sheetView>
  </sheetViews>
  <sheetFormatPr defaultRowHeight="15"/>
  <cols>
    <col min="1" max="1" width="5.5703125" hidden="1" customWidth="1"/>
    <col min="2" max="2" width="3.85546875" customWidth="1"/>
    <col min="3" max="3" width="9.5703125" customWidth="1"/>
    <col min="4" max="4" width="18.85546875" customWidth="1"/>
    <col min="5" max="5" width="8.140625" customWidth="1"/>
    <col min="6" max="6" width="9.42578125" customWidth="1"/>
    <col min="7" max="7" width="11.85546875" customWidth="1"/>
    <col min="8" max="8" width="3.7109375" customWidth="1"/>
    <col min="9" max="9" width="8.42578125" customWidth="1"/>
    <col min="10" max="10" width="4.140625" customWidth="1"/>
    <col min="11" max="11" width="11.7109375" customWidth="1"/>
    <col min="12" max="12" width="6.140625" customWidth="1"/>
    <col min="13" max="13" width="1.7109375" customWidth="1"/>
    <col min="14" max="14" width="1.85546875" customWidth="1"/>
    <col min="15" max="15" width="9.140625" hidden="1" customWidth="1"/>
  </cols>
  <sheetData>
    <row r="1" spans="1:15" s="22" customFormat="1" ht="14.25" customHeight="1">
      <c r="C1" s="288" t="s">
        <v>18</v>
      </c>
      <c r="D1" s="288"/>
      <c r="E1" s="289" t="s">
        <v>1307</v>
      </c>
      <c r="F1" s="289"/>
      <c r="G1" s="289"/>
      <c r="H1" s="289"/>
      <c r="I1" s="289"/>
      <c r="J1" s="289"/>
      <c r="K1" s="289"/>
      <c r="L1" s="234" t="s">
        <v>1384</v>
      </c>
    </row>
    <row r="2" spans="1:15" s="22" customFormat="1">
      <c r="C2" s="288" t="s">
        <v>19</v>
      </c>
      <c r="D2" s="288"/>
      <c r="E2" s="23" t="str">
        <f ca="1">[1]!ExtractElement(L1,1,"-")</f>
        <v>504</v>
      </c>
      <c r="F2" s="289" t="str">
        <f ca="1">"KHỐI LỚP: "&amp;VLOOKUP($E$2&amp;"-"&amp;$C$3,CHIAPHONG!$A$2:$I$447,5,0)&amp;"("&amp;VLOOKUP($E$2&amp;"-"&amp;$C$3,CHIAPHONG!$A$2:$K$447,11,0)&amp;")"</f>
        <v>KHỐI LỚP: HYD 201(A)</v>
      </c>
      <c r="G2" s="289"/>
      <c r="H2" s="289"/>
      <c r="I2" s="289"/>
      <c r="J2" s="289"/>
      <c r="K2" s="289"/>
      <c r="L2" s="24" t="s">
        <v>20</v>
      </c>
      <c r="M2" s="25" t="s">
        <v>21</v>
      </c>
      <c r="N2" s="25">
        <v>3</v>
      </c>
    </row>
    <row r="3" spans="1:15" s="26" customFormat="1" ht="18.75" customHeight="1">
      <c r="C3" s="27" t="str">
        <f ca="1">[1]!ExtractElement(L1,2,"-")</f>
        <v>91</v>
      </c>
      <c r="D3" s="290" t="str">
        <f ca="1">"MÔN : "&amp;VLOOKUP($E$2&amp;"-"&amp;$C$3,CHIAPHONG!$A$2:$I$447,6,0) &amp;" * MÃ MÔN :  "&amp;VLOOKUP($E$2&amp;"-"&amp;$C$3,CHIAPHONG!$A$2:$I$447,5,0)</f>
        <v>MÔN : Thủy Lực * MÃ MÔN :  HYD 201</v>
      </c>
      <c r="E3" s="290"/>
      <c r="F3" s="290"/>
      <c r="G3" s="290"/>
      <c r="H3" s="290"/>
      <c r="I3" s="290"/>
      <c r="J3" s="290"/>
      <c r="K3" s="290"/>
      <c r="L3" s="24" t="s">
        <v>22</v>
      </c>
      <c r="M3" s="24" t="s">
        <v>21</v>
      </c>
      <c r="N3" s="24">
        <v>1</v>
      </c>
    </row>
    <row r="4" spans="1:15" s="26" customFormat="1" ht="18.75" customHeight="1">
      <c r="B4" s="291" t="str">
        <f ca="1">"Thời gian:" &amp;VLOOKUP($E$2&amp;"-"&amp;$C$3,CHIAPHONG!$A$2:$I$447,8,0)&amp;" - Ngày "&amp;TEXT(VLOOKUP($E$2&amp;"-"&amp;$C$3,CHIAPHONG!$A$2:$I$447,7,0),"dd/mm/yyyy")&amp;" - Phòng: "&amp;$E$2 &amp; " - cơ sở:  "&amp;VLOOKUP($E$2&amp;"-"&amp;$C$3,CHIAPHONG!$A$2:$I$447,9,0)</f>
        <v>Thời gian:7h30 - Ngày 06/10/2019 - Phòng: 504 - cơ sở:  K334/4 Nguyễn Văn Linh</v>
      </c>
      <c r="C4" s="291"/>
      <c r="D4" s="291"/>
      <c r="E4" s="291"/>
      <c r="F4" s="291"/>
      <c r="G4" s="291"/>
      <c r="H4" s="291"/>
      <c r="I4" s="291"/>
      <c r="J4" s="291"/>
      <c r="K4" s="291"/>
      <c r="L4" s="24" t="s">
        <v>23</v>
      </c>
      <c r="M4" s="24" t="s">
        <v>21</v>
      </c>
      <c r="N4" s="24">
        <v>1</v>
      </c>
    </row>
    <row r="5" spans="1:15" ht="3.75" customHeight="1"/>
    <row r="6" spans="1:15" ht="15" customHeight="1">
      <c r="B6" s="287" t="s">
        <v>0</v>
      </c>
      <c r="C6" s="286" t="s">
        <v>24</v>
      </c>
      <c r="D6" s="292" t="s">
        <v>5</v>
      </c>
      <c r="E6" s="293" t="s">
        <v>6</v>
      </c>
      <c r="F6" s="286" t="s">
        <v>39</v>
      </c>
      <c r="G6" s="286" t="s">
        <v>40</v>
      </c>
      <c r="H6" s="286" t="s">
        <v>25</v>
      </c>
      <c r="I6" s="286" t="s">
        <v>26</v>
      </c>
      <c r="J6" s="297" t="s">
        <v>17</v>
      </c>
      <c r="K6" s="297"/>
      <c r="L6" s="298" t="s">
        <v>27</v>
      </c>
      <c r="M6" s="299"/>
      <c r="N6" s="300"/>
    </row>
    <row r="7" spans="1:15" ht="27" customHeight="1">
      <c r="B7" s="287"/>
      <c r="C7" s="287"/>
      <c r="D7" s="292"/>
      <c r="E7" s="293"/>
      <c r="F7" s="287"/>
      <c r="G7" s="287"/>
      <c r="H7" s="287"/>
      <c r="I7" s="287"/>
      <c r="J7" s="28" t="s">
        <v>28</v>
      </c>
      <c r="K7" s="28" t="s">
        <v>29</v>
      </c>
      <c r="L7" s="301"/>
      <c r="M7" s="302"/>
      <c r="N7" s="303"/>
    </row>
    <row r="8" spans="1:15" ht="20.100000000000001" customHeight="1">
      <c r="A8">
        <f ca="1">VLOOKUP($E$2&amp;"-"&amp;$C$3,CHIAPHONG!$A$2:$K$381,3,FALSE)</f>
        <v>17</v>
      </c>
      <c r="B8" s="29">
        <v>1</v>
      </c>
      <c r="C8" s="80">
        <f ca="1">IF($A8&gt;0,VLOOKUP($A8,DS!$A$3:$K$4912,4),"")</f>
        <v>2221656554</v>
      </c>
      <c r="D8" s="30" t="str">
        <f ca="1">IF($A8&gt;0,VLOOKUP($A8,DS!$A$3:$K$4912,5),"")</f>
        <v>Nguyễn Khánh</v>
      </c>
      <c r="E8" s="31" t="str">
        <f ca="1">IF($A8&gt;0,VLOOKUP($A8,DS!$A$3:$K$4912,6),"")</f>
        <v>Phúc</v>
      </c>
      <c r="F8" s="83" t="str">
        <f ca="1">IF($A8&gt;0,VLOOKUP($A8,DS!$A$3:$K$4912,8),"")</f>
        <v>HYD 201 A</v>
      </c>
      <c r="G8" s="83" t="str">
        <f ca="1">IF($A8&gt;0,VLOOKUP($A8,DS!$A$3:$K$4912,9),"")</f>
        <v>K22TNM</v>
      </c>
      <c r="H8" s="32"/>
      <c r="I8" s="33"/>
      <c r="J8" s="33"/>
      <c r="K8" s="33"/>
      <c r="L8" s="304" t="str">
        <f ca="1">IF($A8&gt;0,VLOOKUP($A8,DS!$A$3:$Q$4912,16,0),"")</f>
        <v/>
      </c>
      <c r="M8" s="305"/>
      <c r="N8" s="306"/>
      <c r="O8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9" spans="1:15" ht="20.100000000000001" customHeight="1">
      <c r="A9">
        <f ca="1">IF(B9&gt;VLOOKUP($E$2&amp;"-"&amp;$C$3,CHIAPHONG!$A$2:$K$396,2,FALSE),0,A8+1)</f>
        <v>18</v>
      </c>
      <c r="B9" s="29">
        <f t="shared" ref="B9:B37" si="0">B8+1</f>
        <v>2</v>
      </c>
      <c r="C9" s="80">
        <f ca="1">IF($A9&gt;0,VLOOKUP($A9,DS!$A$3:$K$4912,4),"")</f>
        <v>2321624164</v>
      </c>
      <c r="D9" s="30" t="str">
        <f ca="1">IF($A9&gt;0,VLOOKUP($A9,DS!$A$3:$K$4912,5),"")</f>
        <v>Nguyễn Đức</v>
      </c>
      <c r="E9" s="31" t="str">
        <f ca="1">IF($A9&gt;0,VLOOKUP($A9,DS!$A$3:$K$4912,6),"")</f>
        <v>Phúc</v>
      </c>
      <c r="F9" s="83" t="str">
        <f ca="1">IF($A9&gt;0,VLOOKUP($A9,DS!$A$3:$K$4912,8),"")</f>
        <v>HYD 201 A</v>
      </c>
      <c r="G9" s="83" t="str">
        <f ca="1">IF($A9&gt;0,VLOOKUP($A9,DS!$A$3:$K$4912,9),"")</f>
        <v>K23XDC</v>
      </c>
      <c r="H9" s="32"/>
      <c r="I9" s="33"/>
      <c r="J9" s="33"/>
      <c r="K9" s="33"/>
      <c r="L9" s="294" t="str">
        <f ca="1">IF($A9&gt;0,VLOOKUP($A9,DS!$A$3:$Q$4912,16,0),"")</f>
        <v/>
      </c>
      <c r="M9" s="295"/>
      <c r="N9" s="296"/>
      <c r="O9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0" spans="1:15" ht="20.100000000000001" customHeight="1">
      <c r="A10">
        <f ca="1">IF(B10&gt;VLOOKUP($E$2&amp;"-"&amp;$C$3,CHIAPHONG!$A$2:$K$396,2,FALSE),0,A9+1)</f>
        <v>19</v>
      </c>
      <c r="B10" s="29">
        <f t="shared" si="0"/>
        <v>3</v>
      </c>
      <c r="C10" s="80">
        <f ca="1">IF($A10&gt;0,VLOOKUP($A10,DS!$A$3:$K$4912,4),"")</f>
        <v>2320610403</v>
      </c>
      <c r="D10" s="30" t="str">
        <f ca="1">IF($A10&gt;0,VLOOKUP($A10,DS!$A$3:$K$4912,5),"")</f>
        <v>Nguyễn Thế</v>
      </c>
      <c r="E10" s="31" t="str">
        <f ca="1">IF($A10&gt;0,VLOOKUP($A10,DS!$A$3:$K$4912,6),"")</f>
        <v>Sơn</v>
      </c>
      <c r="F10" s="83" t="str">
        <f ca="1">IF($A10&gt;0,VLOOKUP($A10,DS!$A$3:$K$4912,8),"")</f>
        <v>HYD 201 A</v>
      </c>
      <c r="G10" s="83" t="str">
        <f ca="1">IF($A10&gt;0,VLOOKUP($A10,DS!$A$3:$K$4912,9),"")</f>
        <v>K23XDD</v>
      </c>
      <c r="H10" s="32"/>
      <c r="I10" s="33"/>
      <c r="J10" s="33"/>
      <c r="K10" s="33"/>
      <c r="L10" s="294" t="str">
        <f ca="1">IF($A10&gt;0,VLOOKUP($A10,DS!$A$3:$Q$4912,16,0),"")</f>
        <v/>
      </c>
      <c r="M10" s="295"/>
      <c r="N10" s="296"/>
      <c r="O10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1" spans="1:15" ht="20.100000000000001" customHeight="1">
      <c r="A11">
        <f ca="1">IF(B11&gt;VLOOKUP($E$2&amp;"-"&amp;$C$3,CHIAPHONG!$A$2:$K$396,2,FALSE),0,A10+1)</f>
        <v>20</v>
      </c>
      <c r="B11" s="29">
        <f t="shared" si="0"/>
        <v>4</v>
      </c>
      <c r="C11" s="80">
        <f ca="1">IF($A11&gt;0,VLOOKUP($A11,DS!$A$3:$K$4912,4),"")</f>
        <v>2321612536</v>
      </c>
      <c r="D11" s="30" t="str">
        <f ca="1">IF($A11&gt;0,VLOOKUP($A11,DS!$A$3:$K$4912,5),"")</f>
        <v>Nguyễn Văn Sỹ</v>
      </c>
      <c r="E11" s="31" t="str">
        <f ca="1">IF($A11&gt;0,VLOOKUP($A11,DS!$A$3:$K$4912,6),"")</f>
        <v>Sơn</v>
      </c>
      <c r="F11" s="83" t="str">
        <f ca="1">IF($A11&gt;0,VLOOKUP($A11,DS!$A$3:$K$4912,8),"")</f>
        <v>HYD 201 A</v>
      </c>
      <c r="G11" s="83" t="str">
        <f ca="1">IF($A11&gt;0,VLOOKUP($A11,DS!$A$3:$K$4912,9),"")</f>
        <v>K23XDD</v>
      </c>
      <c r="H11" s="32"/>
      <c r="I11" s="33"/>
      <c r="J11" s="33"/>
      <c r="K11" s="33"/>
      <c r="L11" s="294" t="str">
        <f ca="1">IF($A11&gt;0,VLOOKUP($A11,DS!$A$3:$Q$4912,16,0),"")</f>
        <v/>
      </c>
      <c r="M11" s="295"/>
      <c r="N11" s="296"/>
      <c r="O11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2" spans="1:15" ht="20.100000000000001" customHeight="1">
      <c r="A12">
        <f ca="1">IF(B12&gt;VLOOKUP($E$2&amp;"-"&amp;$C$3,CHIAPHONG!$A$2:$K$396,2,FALSE),0,A11+1)</f>
        <v>21</v>
      </c>
      <c r="B12" s="29">
        <f t="shared" si="0"/>
        <v>5</v>
      </c>
      <c r="C12" s="80">
        <f ca="1">IF($A12&gt;0,VLOOKUP($A12,DS!$A$3:$K$4912,4),"")</f>
        <v>2321619923</v>
      </c>
      <c r="D12" s="30" t="str">
        <f ca="1">IF($A12&gt;0,VLOOKUP($A12,DS!$A$3:$K$4912,5),"")</f>
        <v>Vi Trọng</v>
      </c>
      <c r="E12" s="31" t="str">
        <f ca="1">IF($A12&gt;0,VLOOKUP($A12,DS!$A$3:$K$4912,6),"")</f>
        <v>Sỹ</v>
      </c>
      <c r="F12" s="83" t="str">
        <f ca="1">IF($A12&gt;0,VLOOKUP($A12,DS!$A$3:$K$4912,8),"")</f>
        <v>HYD 201 A</v>
      </c>
      <c r="G12" s="83" t="str">
        <f ca="1">IF($A12&gt;0,VLOOKUP($A12,DS!$A$3:$K$4912,9),"")</f>
        <v>K23XDD</v>
      </c>
      <c r="H12" s="32"/>
      <c r="I12" s="33"/>
      <c r="J12" s="33"/>
      <c r="K12" s="33"/>
      <c r="L12" s="294" t="str">
        <f ca="1">IF($A12&gt;0,VLOOKUP($A12,DS!$A$3:$Q$4912,16,0),"")</f>
        <v/>
      </c>
      <c r="M12" s="295"/>
      <c r="N12" s="296"/>
      <c r="O12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3" spans="1:15" ht="20.100000000000001" customHeight="1">
      <c r="A13">
        <f ca="1">IF(B13&gt;VLOOKUP($E$2&amp;"-"&amp;$C$3,CHIAPHONG!$A$2:$K$396,2,FALSE),0,A12+1)</f>
        <v>22</v>
      </c>
      <c r="B13" s="29">
        <f t="shared" si="0"/>
        <v>6</v>
      </c>
      <c r="C13" s="80">
        <f ca="1">IF($A13&gt;0,VLOOKUP($A13,DS!$A$3:$K$4912,4),"")</f>
        <v>2121616536</v>
      </c>
      <c r="D13" s="30" t="str">
        <f ca="1">IF($A13&gt;0,VLOOKUP($A13,DS!$A$3:$K$4912,5),"")</f>
        <v>Bùi Minh</v>
      </c>
      <c r="E13" s="31" t="str">
        <f ca="1">IF($A13&gt;0,VLOOKUP($A13,DS!$A$3:$K$4912,6),"")</f>
        <v>Tài</v>
      </c>
      <c r="F13" s="83" t="str">
        <f ca="1">IF($A13&gt;0,VLOOKUP($A13,DS!$A$3:$K$4912,8),"")</f>
        <v>HYD 201 A</v>
      </c>
      <c r="G13" s="83" t="str">
        <f ca="1">IF($A13&gt;0,VLOOKUP($A13,DS!$A$3:$K$4912,9),"")</f>
        <v>K21XDD</v>
      </c>
      <c r="H13" s="32"/>
      <c r="I13" s="33"/>
      <c r="J13" s="33"/>
      <c r="K13" s="33"/>
      <c r="L13" s="294" t="str">
        <f ca="1">IF($A13&gt;0,VLOOKUP($A13,DS!$A$3:$Q$4912,16,0),"")</f>
        <v>Nợ HP</v>
      </c>
      <c r="M13" s="295"/>
      <c r="N13" s="296"/>
      <c r="O13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4" spans="1:15" ht="20.100000000000001" customHeight="1">
      <c r="A14">
        <f ca="1">IF(B14&gt;VLOOKUP($E$2&amp;"-"&amp;$C$3,CHIAPHONG!$A$2:$K$396,2,FALSE),0,A13+1)</f>
        <v>23</v>
      </c>
      <c r="B14" s="29">
        <f t="shared" si="0"/>
        <v>7</v>
      </c>
      <c r="C14" s="80">
        <f ca="1">IF($A14&gt;0,VLOOKUP($A14,DS!$A$3:$K$4912,4),"")</f>
        <v>24216204147</v>
      </c>
      <c r="D14" s="30" t="str">
        <f ca="1">IF($A14&gt;0,VLOOKUP($A14,DS!$A$3:$K$4912,5),"")</f>
        <v>Nguyễn Văn</v>
      </c>
      <c r="E14" s="31" t="str">
        <f ca="1">IF($A14&gt;0,VLOOKUP($A14,DS!$A$3:$K$4912,6),"")</f>
        <v>Tân</v>
      </c>
      <c r="F14" s="83" t="str">
        <f ca="1">IF($A14&gt;0,VLOOKUP($A14,DS!$A$3:$K$4912,8),"")</f>
        <v>HYD 201 A</v>
      </c>
      <c r="G14" s="83" t="str">
        <f ca="1">IF($A14&gt;0,VLOOKUP($A14,DS!$A$3:$K$4912,9),"")</f>
        <v>K24XDC</v>
      </c>
      <c r="H14" s="32"/>
      <c r="I14" s="33"/>
      <c r="J14" s="33"/>
      <c r="K14" s="33"/>
      <c r="L14" s="294" t="str">
        <f ca="1">IF($A14&gt;0,VLOOKUP($A14,DS!$A$3:$Q$4912,16,0),"")</f>
        <v/>
      </c>
      <c r="M14" s="295"/>
      <c r="N14" s="296"/>
      <c r="O14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5" spans="1:15" ht="20.100000000000001" customHeight="1">
      <c r="A15">
        <f ca="1">IF(B15&gt;VLOOKUP($E$2&amp;"-"&amp;$C$3,CHIAPHONG!$A$2:$K$396,2,FALSE),0,A14+1)</f>
        <v>24</v>
      </c>
      <c r="B15" s="29">
        <f t="shared" si="0"/>
        <v>8</v>
      </c>
      <c r="C15" s="80">
        <f ca="1">IF($A15&gt;0,VLOOKUP($A15,DS!$A$3:$K$4912,4),"")</f>
        <v>2221639341</v>
      </c>
      <c r="D15" s="30" t="str">
        <f ca="1">IF($A15&gt;0,VLOOKUP($A15,DS!$A$3:$K$4912,5),"")</f>
        <v>Đinh Tấn</v>
      </c>
      <c r="E15" s="31" t="str">
        <f ca="1">IF($A15&gt;0,VLOOKUP($A15,DS!$A$3:$K$4912,6),"")</f>
        <v>Thái</v>
      </c>
      <c r="F15" s="83" t="str">
        <f ca="1">IF($A15&gt;0,VLOOKUP($A15,DS!$A$3:$K$4912,8),"")</f>
        <v>HYD 201 A</v>
      </c>
      <c r="G15" s="83" t="str">
        <f ca="1">IF($A15&gt;0,VLOOKUP($A15,DS!$A$3:$K$4912,9),"")</f>
        <v>K22KMT</v>
      </c>
      <c r="H15" s="32"/>
      <c r="I15" s="33"/>
      <c r="J15" s="33"/>
      <c r="K15" s="33"/>
      <c r="L15" s="294" t="str">
        <f ca="1">IF($A15&gt;0,VLOOKUP($A15,DS!$A$3:$Q$4912,16,0),"")</f>
        <v/>
      </c>
      <c r="M15" s="295"/>
      <c r="N15" s="296"/>
      <c r="O15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6" spans="1:15" ht="20.100000000000001" customHeight="1">
      <c r="A16">
        <f ca="1">IF(B16&gt;VLOOKUP($E$2&amp;"-"&amp;$C$3,CHIAPHONG!$A$2:$K$396,2,FALSE),0,A15+1)</f>
        <v>25</v>
      </c>
      <c r="B16" s="29">
        <f t="shared" si="0"/>
        <v>9</v>
      </c>
      <c r="C16" s="80">
        <f ca="1">IF($A16&gt;0,VLOOKUP($A16,DS!$A$3:$K$4912,4),"")</f>
        <v>2121649857</v>
      </c>
      <c r="D16" s="30" t="str">
        <f ca="1">IF($A16&gt;0,VLOOKUP($A16,DS!$A$3:$K$4912,5),"")</f>
        <v>Lê Quốc</v>
      </c>
      <c r="E16" s="31" t="str">
        <f ca="1">IF($A16&gt;0,VLOOKUP($A16,DS!$A$3:$K$4912,6),"")</f>
        <v>Thắng</v>
      </c>
      <c r="F16" s="83" t="str">
        <f ca="1">IF($A16&gt;0,VLOOKUP($A16,DS!$A$3:$K$4912,8),"")</f>
        <v>HYD 201 A</v>
      </c>
      <c r="G16" s="83" t="str">
        <f ca="1">IF($A16&gt;0,VLOOKUP($A16,DS!$A$3:$K$4912,9),"")</f>
        <v>K21TNM</v>
      </c>
      <c r="H16" s="32"/>
      <c r="I16" s="33"/>
      <c r="J16" s="33"/>
      <c r="K16" s="33"/>
      <c r="L16" s="294" t="str">
        <f ca="1">IF($A16&gt;0,VLOOKUP($A16,DS!$A$3:$Q$4912,16,0),"")</f>
        <v/>
      </c>
      <c r="M16" s="295"/>
      <c r="N16" s="296"/>
      <c r="O16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7" spans="1:15" ht="20.100000000000001" customHeight="1">
      <c r="A17">
        <f ca="1">IF(B17&gt;VLOOKUP($E$2&amp;"-"&amp;$C$3,CHIAPHONG!$A$2:$K$396,2,FALSE),0,A16+1)</f>
        <v>26</v>
      </c>
      <c r="B17" s="29">
        <f t="shared" si="0"/>
        <v>10</v>
      </c>
      <c r="C17" s="80">
        <f ca="1">IF($A17&gt;0,VLOOKUP($A17,DS!$A$3:$K$4912,4),"")</f>
        <v>1921617847</v>
      </c>
      <c r="D17" s="30" t="str">
        <f ca="1">IF($A17&gt;0,VLOOKUP($A17,DS!$A$3:$K$4912,5),"")</f>
        <v>Huỳnh Tấn</v>
      </c>
      <c r="E17" s="31" t="str">
        <f ca="1">IF($A17&gt;0,VLOOKUP($A17,DS!$A$3:$K$4912,6),"")</f>
        <v>Thành</v>
      </c>
      <c r="F17" s="83" t="str">
        <f ca="1">IF($A17&gt;0,VLOOKUP($A17,DS!$A$3:$K$4912,8),"")</f>
        <v>HYD 201 A</v>
      </c>
      <c r="G17" s="83" t="str">
        <f ca="1">IF($A17&gt;0,VLOOKUP($A17,DS!$A$3:$K$4912,9),"")</f>
        <v>K19XDD</v>
      </c>
      <c r="H17" s="32"/>
      <c r="I17" s="33"/>
      <c r="J17" s="33"/>
      <c r="K17" s="33"/>
      <c r="L17" s="294" t="str">
        <f ca="1">IF($A17&gt;0,VLOOKUP($A17,DS!$A$3:$Q$4912,16,0),"")</f>
        <v/>
      </c>
      <c r="M17" s="295"/>
      <c r="N17" s="296"/>
      <c r="O17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8" spans="1:15" ht="20.100000000000001" customHeight="1">
      <c r="A18">
        <f ca="1">IF(B18&gt;VLOOKUP($E$2&amp;"-"&amp;$C$3,CHIAPHONG!$A$2:$K$396,2,FALSE),0,A17+1)</f>
        <v>27</v>
      </c>
      <c r="B18" s="29">
        <f t="shared" si="0"/>
        <v>11</v>
      </c>
      <c r="C18" s="80">
        <f ca="1">IF($A18&gt;0,VLOOKUP($A18,DS!$A$3:$K$4912,4),"")</f>
        <v>2320323687</v>
      </c>
      <c r="D18" s="30" t="str">
        <f ca="1">IF($A18&gt;0,VLOOKUP($A18,DS!$A$3:$K$4912,5),"")</f>
        <v>Huỳnh Thị</v>
      </c>
      <c r="E18" s="31" t="str">
        <f ca="1">IF($A18&gt;0,VLOOKUP($A18,DS!$A$3:$K$4912,6),"")</f>
        <v>Thương</v>
      </c>
      <c r="F18" s="83" t="str">
        <f ca="1">IF($A18&gt;0,VLOOKUP($A18,DS!$A$3:$K$4912,8),"")</f>
        <v>HYD 201 A</v>
      </c>
      <c r="G18" s="83" t="str">
        <f ca="1">IF($A18&gt;0,VLOOKUP($A18,DS!$A$3:$K$4912,9),"")</f>
        <v>K23KMT</v>
      </c>
      <c r="H18" s="32"/>
      <c r="I18" s="33"/>
      <c r="J18" s="33"/>
      <c r="K18" s="33"/>
      <c r="L18" s="294" t="str">
        <f ca="1">IF($A18&gt;0,VLOOKUP($A18,DS!$A$3:$Q$4912,16,0),"")</f>
        <v/>
      </c>
      <c r="M18" s="295"/>
      <c r="N18" s="296"/>
      <c r="O18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19" spans="1:15" ht="20.100000000000001" customHeight="1">
      <c r="A19">
        <f ca="1">IF(B19&gt;VLOOKUP($E$2&amp;"-"&amp;$C$3,CHIAPHONG!$A$2:$K$396,2,FALSE),0,A18+1)</f>
        <v>28</v>
      </c>
      <c r="B19" s="29">
        <f t="shared" si="0"/>
        <v>12</v>
      </c>
      <c r="C19" s="80">
        <f ca="1">IF($A19&gt;0,VLOOKUP($A19,DS!$A$3:$K$4912,4),"")</f>
        <v>2121627665</v>
      </c>
      <c r="D19" s="30" t="str">
        <f ca="1">IF($A19&gt;0,VLOOKUP($A19,DS!$A$3:$K$4912,5),"")</f>
        <v>Đoàn Minh</v>
      </c>
      <c r="E19" s="31" t="str">
        <f ca="1">IF($A19&gt;0,VLOOKUP($A19,DS!$A$3:$K$4912,6),"")</f>
        <v>Tuấn</v>
      </c>
      <c r="F19" s="83" t="str">
        <f ca="1">IF($A19&gt;0,VLOOKUP($A19,DS!$A$3:$K$4912,8),"")</f>
        <v>HYD 201 A</v>
      </c>
      <c r="G19" s="83" t="str">
        <f ca="1">IF($A19&gt;0,VLOOKUP($A19,DS!$A$3:$K$4912,9),"")</f>
        <v>K21XDD</v>
      </c>
      <c r="H19" s="32"/>
      <c r="I19" s="33"/>
      <c r="J19" s="33"/>
      <c r="K19" s="33"/>
      <c r="L19" s="294" t="str">
        <f ca="1">IF($A19&gt;0,VLOOKUP($A19,DS!$A$3:$Q$4912,16,0),"")</f>
        <v/>
      </c>
      <c r="M19" s="295"/>
      <c r="N19" s="296"/>
      <c r="O19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0" spans="1:15" ht="20.100000000000001" customHeight="1">
      <c r="A20">
        <f ca="1">IF(B20&gt;VLOOKUP($E$2&amp;"-"&amp;$C$3,CHIAPHONG!$A$2:$K$396,2,FALSE),0,A19+1)</f>
        <v>29</v>
      </c>
      <c r="B20" s="29">
        <f t="shared" si="0"/>
        <v>13</v>
      </c>
      <c r="C20" s="80">
        <f ca="1">IF($A20&gt;0,VLOOKUP($A20,DS!$A$3:$K$4912,4),"")</f>
        <v>23216112925</v>
      </c>
      <c r="D20" s="30" t="str">
        <f ca="1">IF($A20&gt;0,VLOOKUP($A20,DS!$A$3:$K$4912,5),"")</f>
        <v>Phan Hồ Duy</v>
      </c>
      <c r="E20" s="31" t="str">
        <f ca="1">IF($A20&gt;0,VLOOKUP($A20,DS!$A$3:$K$4912,6),"")</f>
        <v>Tuấn</v>
      </c>
      <c r="F20" s="83" t="str">
        <f ca="1">IF($A20&gt;0,VLOOKUP($A20,DS!$A$3:$K$4912,8),"")</f>
        <v>HYD 201 A</v>
      </c>
      <c r="G20" s="83" t="str">
        <f ca="1">IF($A20&gt;0,VLOOKUP($A20,DS!$A$3:$K$4912,9),"")</f>
        <v>K23XDD</v>
      </c>
      <c r="H20" s="32"/>
      <c r="I20" s="33"/>
      <c r="J20" s="33"/>
      <c r="K20" s="33"/>
      <c r="L20" s="294" t="str">
        <f ca="1">IF($A20&gt;0,VLOOKUP($A20,DS!$A$3:$Q$4912,16,0),"")</f>
        <v/>
      </c>
      <c r="M20" s="295"/>
      <c r="N20" s="296"/>
      <c r="O20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1" spans="1:15" ht="20.100000000000001" customHeight="1">
      <c r="A21">
        <f ca="1">IF(B21&gt;VLOOKUP($E$2&amp;"-"&amp;$C$3,CHIAPHONG!$A$2:$K$396,2,FALSE),0,A20+1)</f>
        <v>30</v>
      </c>
      <c r="B21" s="29">
        <f t="shared" si="0"/>
        <v>14</v>
      </c>
      <c r="C21" s="80">
        <f ca="1">IF($A21&gt;0,VLOOKUP($A21,DS!$A$3:$K$4912,4),"")</f>
        <v>2321614161</v>
      </c>
      <c r="D21" s="30" t="str">
        <f ca="1">IF($A21&gt;0,VLOOKUP($A21,DS!$A$3:$K$4912,5),"")</f>
        <v>Lương Thế</v>
      </c>
      <c r="E21" s="31" t="str">
        <f ca="1">IF($A21&gt;0,VLOOKUP($A21,DS!$A$3:$K$4912,6),"")</f>
        <v>Việt</v>
      </c>
      <c r="F21" s="83" t="str">
        <f ca="1">IF($A21&gt;0,VLOOKUP($A21,DS!$A$3:$K$4912,8),"")</f>
        <v>HYD 201 A</v>
      </c>
      <c r="G21" s="83" t="str">
        <f ca="1">IF($A21&gt;0,VLOOKUP($A21,DS!$A$3:$K$4912,9),"")</f>
        <v>K23XDC</v>
      </c>
      <c r="H21" s="32"/>
      <c r="I21" s="33"/>
      <c r="J21" s="33"/>
      <c r="K21" s="33"/>
      <c r="L21" s="294" t="str">
        <f ca="1">IF($A21&gt;0,VLOOKUP($A21,DS!$A$3:$Q$4912,16,0),"")</f>
        <v/>
      </c>
      <c r="M21" s="295"/>
      <c r="N21" s="296"/>
      <c r="O21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2" spans="1:15" ht="20.100000000000001" customHeight="1">
      <c r="A22">
        <f ca="1">IF(B22&gt;VLOOKUP($E$2&amp;"-"&amp;$C$3,CHIAPHONG!$A$2:$K$396,2,FALSE),0,A21+1)</f>
        <v>31</v>
      </c>
      <c r="B22" s="29">
        <f t="shared" si="0"/>
        <v>15</v>
      </c>
      <c r="C22" s="80">
        <f ca="1">IF($A22&gt;0,VLOOKUP($A22,DS!$A$3:$K$4912,4),"")</f>
        <v>2121654952</v>
      </c>
      <c r="D22" s="30" t="str">
        <f ca="1">IF($A22&gt;0,VLOOKUP($A22,DS!$A$3:$K$4912,5),"")</f>
        <v>Phan Đình</v>
      </c>
      <c r="E22" s="31" t="str">
        <f ca="1">IF($A22&gt;0,VLOOKUP($A22,DS!$A$3:$K$4912,6),"")</f>
        <v>Vũ</v>
      </c>
      <c r="F22" s="83" t="str">
        <f ca="1">IF($A22&gt;0,VLOOKUP($A22,DS!$A$3:$K$4912,8),"")</f>
        <v>HYD 201 A</v>
      </c>
      <c r="G22" s="83" t="str">
        <f ca="1">IF($A22&gt;0,VLOOKUP($A22,DS!$A$3:$K$4912,9),"")</f>
        <v>K23KMT</v>
      </c>
      <c r="H22" s="32"/>
      <c r="I22" s="33"/>
      <c r="J22" s="33"/>
      <c r="K22" s="33"/>
      <c r="L22" s="294" t="str">
        <f ca="1">IF($A22&gt;0,VLOOKUP($A22,DS!$A$3:$Q$4912,16,0),"")</f>
        <v/>
      </c>
      <c r="M22" s="295"/>
      <c r="N22" s="296"/>
      <c r="O22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3" spans="1:15" ht="20.100000000000001" customHeight="1">
      <c r="A23">
        <f ca="1">IF(B23&gt;VLOOKUP($E$2&amp;"-"&amp;$C$3,CHIAPHONG!$A$2:$K$396,2,FALSE),0,A22+1)</f>
        <v>32</v>
      </c>
      <c r="B23" s="29">
        <f t="shared" si="0"/>
        <v>16</v>
      </c>
      <c r="C23" s="80">
        <f ca="1">IF($A23&gt;0,VLOOKUP($A23,DS!$A$3:$K$4912,4),"")</f>
        <v>2220615524</v>
      </c>
      <c r="D23" s="30" t="str">
        <f ca="1">IF($A23&gt;0,VLOOKUP($A23,DS!$A$3:$K$4912,5),"")</f>
        <v>Lê Xuân</v>
      </c>
      <c r="E23" s="31" t="str">
        <f ca="1">IF($A23&gt;0,VLOOKUP($A23,DS!$A$3:$K$4912,6),"")</f>
        <v>Vỹ</v>
      </c>
      <c r="F23" s="83" t="str">
        <f ca="1">IF($A23&gt;0,VLOOKUP($A23,DS!$A$3:$K$4912,8),"")</f>
        <v>HYD 201 A</v>
      </c>
      <c r="G23" s="83" t="str">
        <f ca="1">IF($A23&gt;0,VLOOKUP($A23,DS!$A$3:$K$4912,9),"")</f>
        <v>K22XDD</v>
      </c>
      <c r="H23" s="32"/>
      <c r="I23" s="33"/>
      <c r="J23" s="33"/>
      <c r="K23" s="33"/>
      <c r="L23" s="294" t="str">
        <f ca="1">IF($A23&gt;0,VLOOKUP($A23,DS!$A$3:$Q$4912,16,0),"")</f>
        <v/>
      </c>
      <c r="M23" s="295"/>
      <c r="N23" s="296"/>
      <c r="O23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4" spans="1:15" ht="20.100000000000001" customHeight="1">
      <c r="A24">
        <f ca="1">IF(B24&gt;VLOOKUP($E$2&amp;"-"&amp;$C$3,CHIAPHONG!$A$2:$K$396,2,FALSE),0,A23+1)</f>
        <v>0</v>
      </c>
      <c r="B24" s="29">
        <f t="shared" si="0"/>
        <v>17</v>
      </c>
      <c r="C24" s="80" t="str">
        <f ca="1">IF($A24&gt;0,VLOOKUP($A24,DS!$A$3:$K$4912,4),"")</f>
        <v/>
      </c>
      <c r="D24" s="30" t="str">
        <f ca="1">IF($A24&gt;0,VLOOKUP($A24,DS!$A$3:$K$4912,5),"")</f>
        <v/>
      </c>
      <c r="E24" s="31" t="str">
        <f ca="1">IF($A24&gt;0,VLOOKUP($A24,DS!$A$3:$K$4912,6),"")</f>
        <v/>
      </c>
      <c r="F24" s="83" t="str">
        <f ca="1">IF($A24&gt;0,VLOOKUP($A24,DS!$A$3:$K$4912,8),"")</f>
        <v/>
      </c>
      <c r="G24" s="83" t="str">
        <f ca="1">IF($A24&gt;0,VLOOKUP($A24,DS!$A$3:$K$4912,9),"")</f>
        <v/>
      </c>
      <c r="H24" s="32"/>
      <c r="I24" s="33"/>
      <c r="J24" s="33"/>
      <c r="K24" s="33"/>
      <c r="L24" s="294" t="str">
        <f ca="1">IF($A24&gt;0,VLOOKUP($A24,DS!$A$3:$Q$4912,16,0),"")</f>
        <v/>
      </c>
      <c r="M24" s="295"/>
      <c r="N24" s="296"/>
      <c r="O24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5" spans="1:15" ht="20.100000000000001" customHeight="1">
      <c r="A25">
        <f ca="1">IF(B25&gt;VLOOKUP($E$2&amp;"-"&amp;$C$3,CHIAPHONG!$A$2:$K$396,2,FALSE),0,A24+1)</f>
        <v>0</v>
      </c>
      <c r="B25" s="29">
        <f t="shared" si="0"/>
        <v>18</v>
      </c>
      <c r="C25" s="80" t="str">
        <f ca="1">IF($A25&gt;0,VLOOKUP($A25,DS!$A$3:$K$4912,4),"")</f>
        <v/>
      </c>
      <c r="D25" s="30" t="str">
        <f ca="1">IF($A25&gt;0,VLOOKUP($A25,DS!$A$3:$K$4912,5),"")</f>
        <v/>
      </c>
      <c r="E25" s="31" t="str">
        <f ca="1">IF($A25&gt;0,VLOOKUP($A25,DS!$A$3:$K$4912,6),"")</f>
        <v/>
      </c>
      <c r="F25" s="83" t="str">
        <f ca="1">IF($A25&gt;0,VLOOKUP($A25,DS!$A$3:$K$4912,8),"")</f>
        <v/>
      </c>
      <c r="G25" s="83" t="str">
        <f ca="1">IF($A25&gt;0,VLOOKUP($A25,DS!$A$3:$K$4912,9),"")</f>
        <v/>
      </c>
      <c r="H25" s="32"/>
      <c r="I25" s="33"/>
      <c r="J25" s="33"/>
      <c r="K25" s="33"/>
      <c r="L25" s="294" t="str">
        <f ca="1">IF($A25&gt;0,VLOOKUP($A25,DS!$A$3:$Q$4912,16,0),"")</f>
        <v/>
      </c>
      <c r="M25" s="295"/>
      <c r="N25" s="296"/>
      <c r="O25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6" spans="1:15" ht="20.100000000000001" customHeight="1">
      <c r="A26">
        <f ca="1">IF(B26&gt;VLOOKUP($E$2&amp;"-"&amp;$C$3,CHIAPHONG!$A$2:$K$396,2,FALSE),0,A25+1)</f>
        <v>0</v>
      </c>
      <c r="B26" s="29">
        <f t="shared" si="0"/>
        <v>19</v>
      </c>
      <c r="C26" s="80" t="str">
        <f ca="1">IF($A26&gt;0,VLOOKUP($A26,DS!$A$3:$K$4912,4),"")</f>
        <v/>
      </c>
      <c r="D26" s="30" t="str">
        <f ca="1">IF($A26&gt;0,VLOOKUP($A26,DS!$A$3:$K$4912,5),"")</f>
        <v/>
      </c>
      <c r="E26" s="31" t="str">
        <f ca="1">IF($A26&gt;0,VLOOKUP($A26,DS!$A$3:$K$4912,6),"")</f>
        <v/>
      </c>
      <c r="F26" s="83" t="str">
        <f ca="1">IF($A26&gt;0,VLOOKUP($A26,DS!$A$3:$K$4912,8),"")</f>
        <v/>
      </c>
      <c r="G26" s="83" t="str">
        <f ca="1">IF($A26&gt;0,VLOOKUP($A26,DS!$A$3:$K$4912,9),"")</f>
        <v/>
      </c>
      <c r="H26" s="32"/>
      <c r="I26" s="33"/>
      <c r="J26" s="33"/>
      <c r="K26" s="33"/>
      <c r="L26" s="294" t="str">
        <f ca="1">IF($A26&gt;0,VLOOKUP($A26,DS!$A$3:$Q$4912,16,0),"")</f>
        <v/>
      </c>
      <c r="M26" s="295"/>
      <c r="N26" s="296"/>
      <c r="O26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7" spans="1:15" ht="20.100000000000001" customHeight="1">
      <c r="A27">
        <f ca="1">IF(B27&gt;VLOOKUP($E$2&amp;"-"&amp;$C$3,CHIAPHONG!$A$2:$K$396,2,FALSE),0,A26+1)</f>
        <v>0</v>
      </c>
      <c r="B27" s="29">
        <f t="shared" si="0"/>
        <v>20</v>
      </c>
      <c r="C27" s="80" t="str">
        <f ca="1">IF($A27&gt;0,VLOOKUP($A27,DS!$A$3:$K$4912,4),"")</f>
        <v/>
      </c>
      <c r="D27" s="30" t="str">
        <f ca="1">IF($A27&gt;0,VLOOKUP($A27,DS!$A$3:$K$4912,5),"")</f>
        <v/>
      </c>
      <c r="E27" s="31" t="str">
        <f ca="1">IF($A27&gt;0,VLOOKUP($A27,DS!$A$3:$K$4912,6),"")</f>
        <v/>
      </c>
      <c r="F27" s="83" t="str">
        <f ca="1">IF($A27&gt;0,VLOOKUP($A27,DS!$A$3:$K$4912,8),"")</f>
        <v/>
      </c>
      <c r="G27" s="83" t="str">
        <f ca="1">IF($A27&gt;0,VLOOKUP($A27,DS!$A$3:$K$4912,9),"")</f>
        <v/>
      </c>
      <c r="H27" s="32"/>
      <c r="I27" s="33"/>
      <c r="J27" s="33"/>
      <c r="K27" s="33"/>
      <c r="L27" s="294" t="str">
        <f ca="1">IF($A27&gt;0,VLOOKUP($A27,DS!$A$3:$Q$4912,16,0),"")</f>
        <v/>
      </c>
      <c r="M27" s="295"/>
      <c r="N27" s="296"/>
      <c r="O27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8" spans="1:15" ht="20.100000000000001" customHeight="1">
      <c r="A28">
        <f ca="1">IF(B28&gt;VLOOKUP($E$2&amp;"-"&amp;$C$3,CHIAPHONG!$A$2:$K$396,2,FALSE),0,A27+1)</f>
        <v>0</v>
      </c>
      <c r="B28" s="29">
        <f t="shared" si="0"/>
        <v>21</v>
      </c>
      <c r="C28" s="80" t="str">
        <f ca="1">IF($A28&gt;0,VLOOKUP($A28,DS!$A$3:$K$4912,4),"")</f>
        <v/>
      </c>
      <c r="D28" s="30" t="str">
        <f ca="1">IF($A28&gt;0,VLOOKUP($A28,DS!$A$3:$K$4912,5),"")</f>
        <v/>
      </c>
      <c r="E28" s="31" t="str">
        <f ca="1">IF($A28&gt;0,VLOOKUP($A28,DS!$A$3:$K$4912,6),"")</f>
        <v/>
      </c>
      <c r="F28" s="83" t="str">
        <f ca="1">IF($A28&gt;0,VLOOKUP($A28,DS!$A$3:$K$4912,8),"")</f>
        <v/>
      </c>
      <c r="G28" s="83" t="str">
        <f ca="1">IF($A28&gt;0,VLOOKUP($A28,DS!$A$3:$K$4912,9),"")</f>
        <v/>
      </c>
      <c r="H28" s="32"/>
      <c r="I28" s="33"/>
      <c r="J28" s="33"/>
      <c r="K28" s="33"/>
      <c r="L28" s="294" t="str">
        <f ca="1">IF($A28&gt;0,VLOOKUP($A28,DS!$A$3:$Q$4912,16,0),"")</f>
        <v/>
      </c>
      <c r="M28" s="295"/>
      <c r="N28" s="296"/>
      <c r="O28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29" spans="1:15" ht="20.100000000000001" customHeight="1">
      <c r="A29">
        <f ca="1">IF(B29&gt;VLOOKUP($E$2&amp;"-"&amp;$C$3,CHIAPHONG!$A$2:$K$396,2,FALSE),0,A28+1)</f>
        <v>0</v>
      </c>
      <c r="B29" s="29">
        <f t="shared" si="0"/>
        <v>22</v>
      </c>
      <c r="C29" s="80" t="str">
        <f ca="1">IF($A29&gt;0,VLOOKUP($A29,DS!$A$3:$K$4912,4),"")</f>
        <v/>
      </c>
      <c r="D29" s="30" t="str">
        <f ca="1">IF($A29&gt;0,VLOOKUP($A29,DS!$A$3:$K$4912,5),"")</f>
        <v/>
      </c>
      <c r="E29" s="31" t="str">
        <f ca="1">IF($A29&gt;0,VLOOKUP($A29,DS!$A$3:$K$4912,6),"")</f>
        <v/>
      </c>
      <c r="F29" s="83" t="str">
        <f ca="1">IF($A29&gt;0,VLOOKUP($A29,DS!$A$3:$K$4912,8),"")</f>
        <v/>
      </c>
      <c r="G29" s="83" t="str">
        <f ca="1">IF($A29&gt;0,VLOOKUP($A29,DS!$A$3:$K$4912,9),"")</f>
        <v/>
      </c>
      <c r="H29" s="32"/>
      <c r="I29" s="33"/>
      <c r="J29" s="33"/>
      <c r="K29" s="33"/>
      <c r="L29" s="294" t="str">
        <f ca="1">IF($A29&gt;0,VLOOKUP($A29,DS!$A$3:$Q$4912,16,0),"")</f>
        <v/>
      </c>
      <c r="M29" s="295"/>
      <c r="N29" s="296"/>
      <c r="O29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0" spans="1:15" ht="20.100000000000001" customHeight="1">
      <c r="A30">
        <f ca="1">IF(B30&gt;VLOOKUP($E$2&amp;"-"&amp;$C$3,CHIAPHONG!$A$2:$K$396,2,FALSE),0,A29+1)</f>
        <v>0</v>
      </c>
      <c r="B30" s="29">
        <f t="shared" si="0"/>
        <v>23</v>
      </c>
      <c r="C30" s="80" t="str">
        <f ca="1">IF($A30&gt;0,VLOOKUP($A30,DS!$A$3:$K$4912,4),"")</f>
        <v/>
      </c>
      <c r="D30" s="30" t="str">
        <f ca="1">IF($A30&gt;0,VLOOKUP($A30,DS!$A$3:$K$4912,5),"")</f>
        <v/>
      </c>
      <c r="E30" s="31" t="str">
        <f ca="1">IF($A30&gt;0,VLOOKUP($A30,DS!$A$3:$K$4912,6),"")</f>
        <v/>
      </c>
      <c r="F30" s="83" t="str">
        <f ca="1">IF($A30&gt;0,VLOOKUP($A30,DS!$A$3:$K$4912,8),"")</f>
        <v/>
      </c>
      <c r="G30" s="83" t="str">
        <f ca="1">IF($A30&gt;0,VLOOKUP($A30,DS!$A$3:$K$4912,9),"")</f>
        <v/>
      </c>
      <c r="H30" s="32"/>
      <c r="I30" s="33"/>
      <c r="J30" s="33"/>
      <c r="K30" s="33"/>
      <c r="L30" s="294" t="str">
        <f ca="1">IF($A30&gt;0,VLOOKUP($A30,DS!$A$3:$Q$4912,16,0),"")</f>
        <v/>
      </c>
      <c r="M30" s="295"/>
      <c r="N30" s="296"/>
      <c r="O30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1" spans="1:15" ht="20.100000000000001" customHeight="1">
      <c r="A31">
        <f ca="1">IF(B31&gt;VLOOKUP($E$2&amp;"-"&amp;$C$3,CHIAPHONG!$A$2:$K$396,2,FALSE),0,A30+1)</f>
        <v>0</v>
      </c>
      <c r="B31" s="29">
        <f t="shared" si="0"/>
        <v>24</v>
      </c>
      <c r="C31" s="80" t="str">
        <f ca="1">IF($A31&gt;0,VLOOKUP($A31,DS!$A$3:$K$4912,4),"")</f>
        <v/>
      </c>
      <c r="D31" s="30" t="str">
        <f ca="1">IF($A31&gt;0,VLOOKUP($A31,DS!$A$3:$K$4912,5),"")</f>
        <v/>
      </c>
      <c r="E31" s="31" t="str">
        <f ca="1">IF($A31&gt;0,VLOOKUP($A31,DS!$A$3:$K$4912,6),"")</f>
        <v/>
      </c>
      <c r="F31" s="83" t="str">
        <f ca="1">IF($A31&gt;0,VLOOKUP($A31,DS!$A$3:$K$4912,8),"")</f>
        <v/>
      </c>
      <c r="G31" s="83" t="str">
        <f ca="1">IF($A31&gt;0,VLOOKUP($A31,DS!$A$3:$K$4912,9),"")</f>
        <v/>
      </c>
      <c r="H31" s="32"/>
      <c r="I31" s="33"/>
      <c r="J31" s="33"/>
      <c r="K31" s="33"/>
      <c r="L31" s="294" t="str">
        <f ca="1">IF($A31&gt;0,VLOOKUP($A31,DS!$A$3:$Q$4912,16,0),"")</f>
        <v/>
      </c>
      <c r="M31" s="295"/>
      <c r="N31" s="296"/>
      <c r="O31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2" spans="1:15" ht="20.100000000000001" customHeight="1">
      <c r="A32">
        <f ca="1">IF(B32&gt;VLOOKUP($E$2&amp;"-"&amp;$C$3,CHIAPHONG!$A$2:$K$396,2,FALSE),0,A31+1)</f>
        <v>0</v>
      </c>
      <c r="B32" s="29">
        <f t="shared" si="0"/>
        <v>25</v>
      </c>
      <c r="C32" s="80" t="str">
        <f ca="1">IF($A32&gt;0,VLOOKUP($A32,DS!$A$3:$K$4912,4),"")</f>
        <v/>
      </c>
      <c r="D32" s="30" t="str">
        <f ca="1">IF($A32&gt;0,VLOOKUP($A32,DS!$A$3:$K$4912,5),"")</f>
        <v/>
      </c>
      <c r="E32" s="31" t="str">
        <f ca="1">IF($A32&gt;0,VLOOKUP($A32,DS!$A$3:$K$4912,6),"")</f>
        <v/>
      </c>
      <c r="F32" s="83" t="str">
        <f ca="1">IF($A32&gt;0,VLOOKUP($A32,DS!$A$3:$K$4912,8),"")</f>
        <v/>
      </c>
      <c r="G32" s="83" t="str">
        <f ca="1">IF($A32&gt;0,VLOOKUP($A32,DS!$A$3:$K$4912,9),"")</f>
        <v/>
      </c>
      <c r="H32" s="32"/>
      <c r="I32" s="33"/>
      <c r="J32" s="33"/>
      <c r="K32" s="33"/>
      <c r="L32" s="294" t="str">
        <f ca="1">IF($A32&gt;0,VLOOKUP($A32,DS!$A$3:$Q$4912,16,0),"")</f>
        <v/>
      </c>
      <c r="M32" s="295"/>
      <c r="N32" s="296"/>
      <c r="O32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3" spans="1:15" ht="20.100000000000001" customHeight="1">
      <c r="A33">
        <f ca="1">IF(B33&gt;VLOOKUP($E$2&amp;"-"&amp;$C$3,CHIAPHONG!$A$2:$K$396,2,FALSE),0,A32+1)</f>
        <v>0</v>
      </c>
      <c r="B33" s="29">
        <f t="shared" si="0"/>
        <v>26</v>
      </c>
      <c r="C33" s="80" t="str">
        <f ca="1">IF($A33&gt;0,VLOOKUP($A33,DS!$A$3:$K$4912,4),"")</f>
        <v/>
      </c>
      <c r="D33" s="30" t="str">
        <f ca="1">IF($A33&gt;0,VLOOKUP($A33,DS!$A$3:$K$4912,5),"")</f>
        <v/>
      </c>
      <c r="E33" s="31" t="str">
        <f ca="1">IF($A33&gt;0,VLOOKUP($A33,DS!$A$3:$K$4912,6),"")</f>
        <v/>
      </c>
      <c r="F33" s="83" t="str">
        <f ca="1">IF($A33&gt;0,VLOOKUP($A33,DS!$A$3:$K$4912,8),"")</f>
        <v/>
      </c>
      <c r="G33" s="83" t="str">
        <f ca="1">IF($A33&gt;0,VLOOKUP($A33,DS!$A$3:$K$4912,9),"")</f>
        <v/>
      </c>
      <c r="H33" s="32"/>
      <c r="I33" s="33"/>
      <c r="J33" s="33"/>
      <c r="K33" s="33"/>
      <c r="L33" s="294" t="str">
        <f ca="1">IF($A33&gt;0,VLOOKUP($A33,DS!$A$3:$Q$4912,16,0),"")</f>
        <v/>
      </c>
      <c r="M33" s="295"/>
      <c r="N33" s="296"/>
      <c r="O33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4" spans="1:15" ht="20.100000000000001" customHeight="1">
      <c r="A34">
        <f ca="1">IF(B34&gt;VLOOKUP($E$2&amp;"-"&amp;$C$3,CHIAPHONG!$A$2:$K$396,2,FALSE),0,A33+1)</f>
        <v>0</v>
      </c>
      <c r="B34" s="29">
        <f t="shared" si="0"/>
        <v>27</v>
      </c>
      <c r="C34" s="80" t="str">
        <f ca="1">IF($A34&gt;0,VLOOKUP($A34,DS!$A$3:$K$4912,4),"")</f>
        <v/>
      </c>
      <c r="D34" s="30" t="str">
        <f ca="1">IF($A34&gt;0,VLOOKUP($A34,DS!$A$3:$K$4912,5),"")</f>
        <v/>
      </c>
      <c r="E34" s="31" t="str">
        <f ca="1">IF($A34&gt;0,VLOOKUP($A34,DS!$A$3:$K$4912,6),"")</f>
        <v/>
      </c>
      <c r="F34" s="83" t="str">
        <f ca="1">IF($A34&gt;0,VLOOKUP($A34,DS!$A$3:$K$4912,8),"")</f>
        <v/>
      </c>
      <c r="G34" s="83" t="str">
        <f ca="1">IF($A34&gt;0,VLOOKUP($A34,DS!$A$3:$K$4912,9),"")</f>
        <v/>
      </c>
      <c r="H34" s="32"/>
      <c r="I34" s="33"/>
      <c r="J34" s="33"/>
      <c r="K34" s="33"/>
      <c r="L34" s="294" t="str">
        <f ca="1">IF($A34&gt;0,VLOOKUP($A34,DS!$A$3:$Q$4912,16,0),"")</f>
        <v/>
      </c>
      <c r="M34" s="295"/>
      <c r="N34" s="296"/>
      <c r="O34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5" spans="1:15" ht="20.100000000000001" customHeight="1">
      <c r="A35">
        <f ca="1">IF(B35&gt;VLOOKUP($E$2&amp;"-"&amp;$C$3,CHIAPHONG!$A$2:$K$396,2,FALSE),0,A34+1)</f>
        <v>0</v>
      </c>
      <c r="B35" s="29">
        <f t="shared" si="0"/>
        <v>28</v>
      </c>
      <c r="C35" s="80" t="str">
        <f ca="1">IF($A35&gt;0,VLOOKUP($A35,DS!$A$3:$K$4912,4),"")</f>
        <v/>
      </c>
      <c r="D35" s="30" t="str">
        <f ca="1">IF($A35&gt;0,VLOOKUP($A35,DS!$A$3:$K$4912,5),"")</f>
        <v/>
      </c>
      <c r="E35" s="31" t="str">
        <f ca="1">IF($A35&gt;0,VLOOKUP($A35,DS!$A$3:$K$4912,6),"")</f>
        <v/>
      </c>
      <c r="F35" s="83" t="str">
        <f ca="1">IF($A35&gt;0,VLOOKUP($A35,DS!$A$3:$K$4912,8),"")</f>
        <v/>
      </c>
      <c r="G35" s="83" t="str">
        <f ca="1">IF($A35&gt;0,VLOOKUP($A35,DS!$A$3:$K$4912,9),"")</f>
        <v/>
      </c>
      <c r="H35" s="32"/>
      <c r="I35" s="33"/>
      <c r="J35" s="33"/>
      <c r="K35" s="33"/>
      <c r="L35" s="294" t="str">
        <f ca="1">IF($A35&gt;0,VLOOKUP($A35,DS!$A$3:$Q$4912,16,0),"")</f>
        <v/>
      </c>
      <c r="M35" s="295"/>
      <c r="N35" s="296"/>
      <c r="O35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6" spans="1:15" ht="20.100000000000001" customHeight="1">
      <c r="A36">
        <f ca="1">IF(B36&gt;VLOOKUP($E$2&amp;"-"&amp;$C$3,CHIAPHONG!$A$2:$K$396,2,FALSE),0,A35+1)</f>
        <v>0</v>
      </c>
      <c r="B36" s="29">
        <f t="shared" si="0"/>
        <v>29</v>
      </c>
      <c r="C36" s="80" t="str">
        <f ca="1">IF($A36&gt;0,VLOOKUP($A36,DS!$A$3:$K$4912,4),"")</f>
        <v/>
      </c>
      <c r="D36" s="30" t="str">
        <f ca="1">IF($A36&gt;0,VLOOKUP($A36,DS!$A$3:$K$4912,5),"")</f>
        <v/>
      </c>
      <c r="E36" s="31" t="str">
        <f ca="1">IF($A36&gt;0,VLOOKUP($A36,DS!$A$3:$K$4912,6),"")</f>
        <v/>
      </c>
      <c r="F36" s="83" t="str">
        <f ca="1">IF($A36&gt;0,VLOOKUP($A36,DS!$A$3:$K$4912,8),"")</f>
        <v/>
      </c>
      <c r="G36" s="83" t="str">
        <f ca="1">IF($A36&gt;0,VLOOKUP($A36,DS!$A$3:$K$4912,9),"")</f>
        <v/>
      </c>
      <c r="H36" s="32"/>
      <c r="I36" s="33"/>
      <c r="J36" s="33"/>
      <c r="K36" s="33"/>
      <c r="L36" s="294" t="str">
        <f ca="1">IF($A36&gt;0,VLOOKUP($A36,DS!$A$3:$Q$4912,16,0),"")</f>
        <v/>
      </c>
      <c r="M36" s="295"/>
      <c r="N36" s="296"/>
      <c r="O36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7" spans="1:15" ht="20.100000000000001" customHeight="1">
      <c r="A37">
        <f ca="1">IF(B37&gt;VLOOKUP($E$2&amp;"-"&amp;$C$3,CHIAPHONG!$A$2:$K$396,2,FALSE),0,A36+1)</f>
        <v>0</v>
      </c>
      <c r="B37" s="34">
        <f t="shared" si="0"/>
        <v>30</v>
      </c>
      <c r="C37" s="80" t="str">
        <f ca="1">IF($A37&gt;0,VLOOKUP($A37,DS!$A$3:$K$4912,4),"")</f>
        <v/>
      </c>
      <c r="D37" s="30" t="str">
        <f ca="1">IF($A37&gt;0,VLOOKUP($A37,DS!$A$3:$K$4912,5),"")</f>
        <v/>
      </c>
      <c r="E37" s="31" t="str">
        <f ca="1">IF($A37&gt;0,VLOOKUP($A37,DS!$A$3:$K$4912,6),"")</f>
        <v/>
      </c>
      <c r="F37" s="83" t="str">
        <f ca="1">IF($A37&gt;0,VLOOKUP($A37,DS!$A$3:$K$4912,8),"")</f>
        <v/>
      </c>
      <c r="G37" s="83" t="str">
        <f ca="1">IF($A37&gt;0,VLOOKUP($A37,DS!$A$3:$K$4912,9),"")</f>
        <v/>
      </c>
      <c r="H37" s="35"/>
      <c r="I37" s="36"/>
      <c r="J37" s="36"/>
      <c r="K37" s="36"/>
      <c r="L37" s="294" t="str">
        <f ca="1">IF($A37&gt;0,VLOOKUP($A37,DS!$A$3:$Q$4912,16,0),"")</f>
        <v/>
      </c>
      <c r="M37" s="295"/>
      <c r="N37" s="296"/>
      <c r="O37" t="str">
        <f ca="1">VLOOKUP($E$2&amp;"-"&amp;$C$3,CHIAPHONG!$A$2:$I$447,8,0)&amp;" - Ngày "&amp;TEXT(VLOOKUP($E$2&amp;"-"&amp;$C$3,CHIAPHONG!$A$2:$I$447,7,0),"dd/mm/yyyy")&amp;" - Phòng: " &amp; [1]!ExtractElement($L$1,1,"-")</f>
        <v>7h30 - Ngày 06/10/2019 - Phòng: 504</v>
      </c>
    </row>
    <row r="38" spans="1:15" ht="23.25" customHeight="1">
      <c r="A38">
        <v>0</v>
      </c>
      <c r="B38" s="37" t="s">
        <v>30</v>
      </c>
      <c r="C38" s="81"/>
      <c r="D38" s="38"/>
      <c r="E38" s="39"/>
      <c r="F38" s="84"/>
      <c r="G38" s="84"/>
      <c r="H38" s="40"/>
      <c r="I38" s="41"/>
      <c r="J38" s="41"/>
      <c r="K38" s="41"/>
      <c r="L38" s="89"/>
      <c r="M38" s="89"/>
      <c r="N38" s="89"/>
    </row>
    <row r="39" spans="1:15" ht="20.100000000000001" customHeight="1">
      <c r="A39">
        <v>0</v>
      </c>
      <c r="B39" s="42" t="s">
        <v>1305</v>
      </c>
      <c r="C39" s="82"/>
      <c r="D39" s="43"/>
      <c r="E39" s="44"/>
      <c r="F39" s="85"/>
      <c r="G39" s="85"/>
      <c r="H39" s="45"/>
      <c r="I39" s="46"/>
      <c r="J39" s="46"/>
      <c r="K39" s="46"/>
      <c r="L39" s="47"/>
      <c r="M39" s="47"/>
      <c r="N39" s="47"/>
    </row>
    <row r="40" spans="1:15" ht="20.100000000000001" customHeight="1">
      <c r="A40">
        <v>0</v>
      </c>
      <c r="B40" s="48"/>
      <c r="C40" s="82"/>
      <c r="D40" s="43"/>
      <c r="E40" s="44"/>
      <c r="F40" s="85"/>
      <c r="G40" s="85"/>
      <c r="H40" s="45"/>
      <c r="I40" s="46"/>
      <c r="J40" s="46"/>
      <c r="K40" s="46"/>
      <c r="L40" s="47"/>
      <c r="M40" s="47"/>
      <c r="N40" s="47"/>
    </row>
    <row r="41" spans="1:15" ht="20.100000000000001" customHeight="1">
      <c r="A41" s="77">
        <v>0</v>
      </c>
      <c r="B41" s="48"/>
      <c r="C41" s="82"/>
      <c r="D41" s="43"/>
      <c r="E41" s="44"/>
      <c r="F41" s="85"/>
      <c r="G41" s="85"/>
      <c r="H41" s="45"/>
      <c r="I41" s="46"/>
      <c r="J41" s="46"/>
      <c r="K41" s="46"/>
      <c r="L41" s="47"/>
      <c r="M41" s="47"/>
      <c r="N41" s="47"/>
    </row>
    <row r="42" spans="1:15" ht="8.25" customHeight="1">
      <c r="A42" s="77">
        <v>0</v>
      </c>
      <c r="B42" s="48"/>
      <c r="C42" s="82"/>
      <c r="D42" s="43"/>
      <c r="E42" s="44"/>
      <c r="F42" s="85"/>
      <c r="G42" s="85"/>
      <c r="H42" s="45"/>
      <c r="I42" s="46"/>
      <c r="J42" s="46"/>
      <c r="K42" s="46"/>
      <c r="L42" s="47"/>
      <c r="M42" s="47"/>
      <c r="N42" s="47"/>
    </row>
    <row r="43" spans="1:15" ht="20.100000000000001" customHeight="1">
      <c r="A43" s="77">
        <v>0</v>
      </c>
      <c r="B43" s="49" t="s">
        <v>1306</v>
      </c>
      <c r="C43" s="82"/>
      <c r="D43" s="43"/>
      <c r="E43" s="44"/>
      <c r="F43" s="85"/>
      <c r="G43" s="85"/>
      <c r="H43" s="45"/>
      <c r="I43" s="46"/>
      <c r="J43" s="46"/>
      <c r="K43" s="46"/>
      <c r="L43" s="47"/>
      <c r="M43" s="47"/>
      <c r="N43" s="47"/>
    </row>
    <row r="44" spans="1:15" ht="12" customHeight="1">
      <c r="A44" s="77">
        <v>0</v>
      </c>
      <c r="B44" s="49"/>
      <c r="C44" s="82"/>
      <c r="D44" s="43"/>
      <c r="E44" s="44"/>
      <c r="F44" s="85"/>
      <c r="G44" s="85"/>
      <c r="H44" s="45"/>
      <c r="I44" s="46"/>
      <c r="J44" s="46"/>
      <c r="K44" s="46"/>
      <c r="L44" s="78" t="str">
        <f ca="1">[1]!ExtractElement(L1,5,"-")&amp;"/"</f>
        <v>2/</v>
      </c>
      <c r="M44" s="47" t="str">
        <f ca="1">[1]!ExtractElement(L1,4,"-")</f>
        <v>1</v>
      </c>
      <c r="N44" s="47"/>
    </row>
  </sheetData>
  <mergeCells count="46">
    <mergeCell ref="L33:N33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G6:G7"/>
    <mergeCell ref="C1:D1"/>
    <mergeCell ref="C2:D2"/>
    <mergeCell ref="F2:K2"/>
    <mergeCell ref="D3:K3"/>
    <mergeCell ref="B4:K4"/>
    <mergeCell ref="E1:K1"/>
    <mergeCell ref="B6:B7"/>
    <mergeCell ref="C6:C7"/>
    <mergeCell ref="D6:D7"/>
    <mergeCell ref="E6:E7"/>
    <mergeCell ref="F6:F7"/>
  </mergeCells>
  <conditionalFormatting sqref="G6:G37 L8:N44 A8:A44">
    <cfRule type="cellIs" dxfId="30" priority="8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S1792"/>
  <sheetViews>
    <sheetView workbookViewId="0">
      <pane xSplit="6" ySplit="6" topLeftCell="H7" activePane="bottomRight" state="frozen"/>
      <selection pane="topRight" activeCell="G1" sqref="G1"/>
      <selection pane="bottomLeft" activeCell="A7" sqref="A7"/>
      <selection pane="bottomRight" activeCell="J14" sqref="J14"/>
    </sheetView>
  </sheetViews>
  <sheetFormatPr defaultRowHeight="12.75"/>
  <cols>
    <col min="1" max="1" width="4.5703125" style="90" bestFit="1" customWidth="1"/>
    <col min="2" max="2" width="12.7109375" style="91" customWidth="1"/>
    <col min="3" max="3" width="18.140625" style="90" customWidth="1"/>
    <col min="4" max="4" width="10.5703125" style="97" customWidth="1"/>
    <col min="5" max="5" width="11.5703125" style="112" customWidth="1"/>
    <col min="6" max="6" width="13" style="94" customWidth="1"/>
    <col min="7" max="7" width="4.42578125" style="94" customWidth="1"/>
    <col min="8" max="14" width="4.28515625" style="94" customWidth="1"/>
    <col min="15" max="15" width="4.28515625" style="91" customWidth="1"/>
    <col min="16" max="16" width="11.140625" style="91" bestFit="1" customWidth="1"/>
    <col min="17" max="17" width="9.42578125" style="95" customWidth="1"/>
    <col min="18" max="18" width="10.28515625" style="95" bestFit="1" customWidth="1"/>
    <col min="19" max="19" width="7.28515625" style="95" customWidth="1"/>
    <col min="20" max="16384" width="9.140625" style="90"/>
  </cols>
  <sheetData>
    <row r="1" spans="1:19">
      <c r="A1" s="308" t="s">
        <v>2</v>
      </c>
      <c r="B1" s="308"/>
      <c r="C1" s="308"/>
      <c r="D1" s="309" t="s">
        <v>659</v>
      </c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90"/>
      <c r="S1" s="90"/>
    </row>
    <row r="2" spans="1:19" ht="15" customHeight="1">
      <c r="A2" s="308" t="s">
        <v>3</v>
      </c>
      <c r="B2" s="308"/>
      <c r="C2" s="308"/>
      <c r="D2" s="93"/>
      <c r="E2" s="91"/>
      <c r="F2" s="91" t="s">
        <v>43</v>
      </c>
      <c r="G2" s="93" t="e">
        <f>VLOOKUP($G$3,CODEMON!$C$4:$D$798,2,0)</f>
        <v>#N/A</v>
      </c>
      <c r="H2" s="93"/>
      <c r="I2" s="93"/>
      <c r="J2" s="93"/>
      <c r="K2" s="93"/>
      <c r="L2" s="93"/>
      <c r="M2" s="93"/>
      <c r="N2" s="93"/>
      <c r="O2" s="93"/>
      <c r="P2" s="93" t="s">
        <v>44</v>
      </c>
      <c r="Q2" s="91" t="e">
        <f>VLOOKUP($G$3,CODEMON!$C$4:$E$989,3,0)</f>
        <v>#N/A</v>
      </c>
      <c r="R2" s="90"/>
      <c r="S2" s="90"/>
    </row>
    <row r="3" spans="1:19">
      <c r="A3" s="91"/>
      <c r="C3" s="91"/>
      <c r="D3" s="91"/>
      <c r="E3" s="91"/>
      <c r="F3" s="91" t="s">
        <v>45</v>
      </c>
      <c r="G3" s="95" t="str">
        <f>CHIAPHONG!$E$2</f>
        <v>HYD 201</v>
      </c>
      <c r="H3" s="91"/>
      <c r="J3" s="91"/>
      <c r="K3" s="91"/>
      <c r="L3" s="91"/>
      <c r="M3" s="91"/>
      <c r="N3" s="91"/>
      <c r="P3" s="92" t="s">
        <v>46</v>
      </c>
      <c r="Q3" s="96">
        <v>1</v>
      </c>
    </row>
    <row r="4" spans="1:19" s="97" customFormat="1" ht="13.5">
      <c r="A4" s="245" t="str">
        <f>"Thời gian: "&amp;CHIAPHONG!$H$2&amp;" "&amp;"-"&amp;" "&amp;TEXT(CHIAPHONG!$G$2,"dd/mm/yyyy")</f>
        <v>Thời gian: 7h30 - 06/10/2019</v>
      </c>
      <c r="B4" s="95"/>
      <c r="C4" s="105"/>
      <c r="D4" s="95"/>
      <c r="E4" s="106"/>
      <c r="F4" s="91"/>
      <c r="G4" s="91"/>
      <c r="H4" s="91"/>
      <c r="I4" s="91"/>
      <c r="J4" s="91"/>
      <c r="K4" s="91"/>
      <c r="L4" s="91"/>
      <c r="M4" s="91"/>
      <c r="N4" s="91"/>
      <c r="O4" s="91"/>
      <c r="P4" s="92" t="s">
        <v>47</v>
      </c>
      <c r="Q4" s="96">
        <v>1</v>
      </c>
      <c r="R4" s="95"/>
      <c r="S4" s="95"/>
    </row>
    <row r="5" spans="1:19" s="99" customFormat="1" ht="25.5" customHeight="1">
      <c r="A5" s="310" t="s">
        <v>0</v>
      </c>
      <c r="B5" s="307" t="s">
        <v>4</v>
      </c>
      <c r="C5" s="311" t="s">
        <v>5</v>
      </c>
      <c r="D5" s="311" t="s">
        <v>6</v>
      </c>
      <c r="E5" s="307" t="s">
        <v>39</v>
      </c>
      <c r="F5" s="307" t="s">
        <v>40</v>
      </c>
      <c r="G5" s="98" t="s">
        <v>48</v>
      </c>
      <c r="H5" s="98" t="s">
        <v>41</v>
      </c>
      <c r="I5" s="98" t="s">
        <v>49</v>
      </c>
      <c r="J5" s="98" t="s">
        <v>50</v>
      </c>
      <c r="K5" s="98" t="s">
        <v>55</v>
      </c>
      <c r="L5" s="98" t="s">
        <v>56</v>
      </c>
      <c r="M5" s="98" t="s">
        <v>57</v>
      </c>
      <c r="N5" s="98" t="s">
        <v>58</v>
      </c>
      <c r="O5" s="98" t="s">
        <v>51</v>
      </c>
      <c r="P5" s="98" t="s">
        <v>52</v>
      </c>
      <c r="Q5" s="307" t="s">
        <v>53</v>
      </c>
      <c r="R5" s="307" t="s">
        <v>7</v>
      </c>
      <c r="S5" s="98"/>
    </row>
    <row r="6" spans="1:19" s="99" customFormat="1" ht="30.75" customHeight="1">
      <c r="A6" s="310"/>
      <c r="B6" s="310"/>
      <c r="C6" s="311"/>
      <c r="D6" s="311"/>
      <c r="E6" s="310"/>
      <c r="F6" s="312"/>
      <c r="G6" s="107">
        <v>0.05</v>
      </c>
      <c r="H6" s="107">
        <v>0.05</v>
      </c>
      <c r="I6" s="107">
        <v>0.05</v>
      </c>
      <c r="J6" s="107">
        <v>0.05</v>
      </c>
      <c r="K6" s="107">
        <v>0.05</v>
      </c>
      <c r="L6" s="107">
        <v>0.05</v>
      </c>
      <c r="M6" s="107">
        <v>0.05</v>
      </c>
      <c r="N6" s="107">
        <v>0.1</v>
      </c>
      <c r="O6" s="107">
        <v>0.55000000000000004</v>
      </c>
      <c r="P6" s="107">
        <f>SUM(G6:O6)</f>
        <v>1</v>
      </c>
      <c r="Q6" s="307"/>
      <c r="R6" s="307"/>
      <c r="S6" s="98"/>
    </row>
    <row r="7" spans="1:19" s="103" customFormat="1" ht="13.5">
      <c r="A7" s="100">
        <v>1</v>
      </c>
      <c r="B7" s="108">
        <f>DS!D3</f>
        <v>2321630460</v>
      </c>
      <c r="C7" s="109" t="str">
        <f>VLOOKUP(B7,DS!$D$3:$I$2489,2,0)</f>
        <v>Trương Tuấn</v>
      </c>
      <c r="D7" s="110" t="str">
        <f>VLOOKUP(B7,DS!$D$3:$I$2489,3,0)</f>
        <v>Điệp</v>
      </c>
      <c r="E7" s="111" t="str">
        <f>VLOOKUP(B7,DS!$D$3:$I$2489,5,0)</f>
        <v>HYD 201 A</v>
      </c>
      <c r="F7" s="111" t="str">
        <f>VLOOKUP(B7,DS!$D$3:$I$2489,6,0)</f>
        <v>K23KMT</v>
      </c>
      <c r="G7" s="247">
        <v>1</v>
      </c>
      <c r="H7" s="247">
        <v>2</v>
      </c>
      <c r="I7" s="247">
        <v>3</v>
      </c>
      <c r="J7" s="247">
        <v>4</v>
      </c>
      <c r="K7" s="247">
        <v>5</v>
      </c>
      <c r="L7" s="247">
        <v>6</v>
      </c>
      <c r="M7" s="247">
        <v>7</v>
      </c>
      <c r="N7" s="247">
        <v>8</v>
      </c>
      <c r="O7" s="247">
        <v>9</v>
      </c>
      <c r="P7" s="101">
        <f>IF(OR(ISNUMBER(O7)=FALSE,$P$6&lt;&gt;100%,O7&lt;1),0,ROUND(SUMPRODUCT($G$6:$O$6,G7:O7),1))</f>
        <v>7.2</v>
      </c>
      <c r="Q7" s="102" t="str">
        <f>VLOOKUP(P7,IDCODE!$A$1:$B$96,2,0)</f>
        <v>Bảy Phẩy Hai</v>
      </c>
      <c r="R7" s="102" t="str">
        <f>VLOOKUP(B7,DS!$D$3:$P$2489,13,0)</f>
        <v/>
      </c>
      <c r="S7" s="102"/>
    </row>
    <row r="8" spans="1:19" s="103" customFormat="1" ht="13.5">
      <c r="A8" s="100">
        <v>2</v>
      </c>
      <c r="B8" s="108">
        <f>DS!D4</f>
        <v>2121616517</v>
      </c>
      <c r="C8" s="109" t="str">
        <f>VLOOKUP(B8,DS!$D$3:$I$2489,2,0)</f>
        <v>Đặng Quỳnh Anh</v>
      </c>
      <c r="D8" s="110" t="str">
        <f>VLOOKUP(B8,DS!$D$3:$I$2489,3,0)</f>
        <v>Đức</v>
      </c>
      <c r="E8" s="111" t="str">
        <f>VLOOKUP(B8,DS!$D$3:$I$2489,5,0)</f>
        <v>HYD 201 A</v>
      </c>
      <c r="F8" s="111" t="str">
        <f>VLOOKUP(B8,DS!$D$3:$I$2489,6,0)</f>
        <v>K21XDD</v>
      </c>
      <c r="G8" s="247"/>
      <c r="H8" s="247"/>
      <c r="I8" s="247"/>
      <c r="J8" s="247"/>
      <c r="K8" s="247"/>
      <c r="L8" s="247"/>
      <c r="M8" s="247"/>
      <c r="N8" s="247"/>
      <c r="O8" s="247"/>
      <c r="P8" s="101">
        <f t="shared" ref="P8:P71" si="0">IF(OR(ISNUMBER(O8)=FALSE,$P$6&lt;&gt;100%,O8&lt;1),0,ROUND(SUMPRODUCT($G$6:$O$6,G8:O8),1))</f>
        <v>0</v>
      </c>
      <c r="Q8" s="102" t="str">
        <f>VLOOKUP(P8,IDCODE!$A$1:$B$96,2,0)</f>
        <v>Không</v>
      </c>
      <c r="R8" s="102" t="str">
        <f>VLOOKUP(B8,DS!$D$3:$P$2489,13,0)</f>
        <v/>
      </c>
      <c r="S8" s="102"/>
    </row>
    <row r="9" spans="1:19" s="103" customFormat="1" ht="13.5">
      <c r="A9" s="100">
        <v>3</v>
      </c>
      <c r="B9" s="108">
        <f>DS!D5</f>
        <v>23216112079</v>
      </c>
      <c r="C9" s="109" t="str">
        <f>VLOOKUP(B9,DS!$D$3:$I$2489,2,0)</f>
        <v>Võ Đăng</v>
      </c>
      <c r="D9" s="110" t="str">
        <f>VLOOKUP(B9,DS!$D$3:$I$2489,3,0)</f>
        <v>Đức</v>
      </c>
      <c r="E9" s="111" t="str">
        <f>VLOOKUP(B9,DS!$D$3:$I$2489,5,0)</f>
        <v>HYD 201 A</v>
      </c>
      <c r="F9" s="111" t="str">
        <f>VLOOKUP(B9,DS!$D$3:$I$2489,6,0)</f>
        <v>K24XDD</v>
      </c>
      <c r="G9" s="247"/>
      <c r="H9" s="247"/>
      <c r="I9" s="247"/>
      <c r="J9" s="247"/>
      <c r="K9" s="247"/>
      <c r="L9" s="247"/>
      <c r="M9" s="247"/>
      <c r="N9" s="247"/>
      <c r="O9" s="247"/>
      <c r="P9" s="101">
        <f t="shared" si="0"/>
        <v>0</v>
      </c>
      <c r="Q9" s="102" t="str">
        <f>VLOOKUP(P9,IDCODE!$A$1:$B$96,2,0)</f>
        <v>Không</v>
      </c>
      <c r="R9" s="102" t="str">
        <f>VLOOKUP(B9,DS!$D$3:$P$2489,13,0)</f>
        <v/>
      </c>
      <c r="S9" s="102"/>
    </row>
    <row r="10" spans="1:19" s="103" customFormat="1" ht="13.5">
      <c r="A10" s="100">
        <v>4</v>
      </c>
      <c r="B10" s="108">
        <f>DS!D6</f>
        <v>2221634902</v>
      </c>
      <c r="C10" s="109" t="str">
        <f>VLOOKUP(B10,DS!$D$3:$I$2489,2,0)</f>
        <v>Nguyễn Bá</v>
      </c>
      <c r="D10" s="110" t="str">
        <f>VLOOKUP(B10,DS!$D$3:$I$2489,3,0)</f>
        <v>Duy</v>
      </c>
      <c r="E10" s="111" t="str">
        <f>VLOOKUP(B10,DS!$D$3:$I$2489,5,0)</f>
        <v>HYD 201 A</v>
      </c>
      <c r="F10" s="111" t="str">
        <f>VLOOKUP(B10,DS!$D$3:$I$2489,6,0)</f>
        <v>K22KMT</v>
      </c>
      <c r="G10" s="247"/>
      <c r="H10" s="247"/>
      <c r="I10" s="247"/>
      <c r="J10" s="247"/>
      <c r="K10" s="247"/>
      <c r="L10" s="247"/>
      <c r="M10" s="247"/>
      <c r="N10" s="247"/>
      <c r="O10" s="247"/>
      <c r="P10" s="101">
        <f t="shared" si="0"/>
        <v>0</v>
      </c>
      <c r="Q10" s="102" t="str">
        <f>VLOOKUP(P10,IDCODE!$A$1:$B$96,2,0)</f>
        <v>Không</v>
      </c>
      <c r="R10" s="102" t="str">
        <f>VLOOKUP(B10,DS!$D$3:$P$2489,13,0)</f>
        <v/>
      </c>
      <c r="S10" s="102"/>
    </row>
    <row r="11" spans="1:19" s="103" customFormat="1" ht="13.5">
      <c r="A11" s="100">
        <v>5</v>
      </c>
      <c r="B11" s="108">
        <f>DS!D7</f>
        <v>2220656529</v>
      </c>
      <c r="C11" s="109" t="str">
        <f>VLOOKUP(B11,DS!$D$3:$I$2489,2,0)</f>
        <v>Đặng Minh Nhật</v>
      </c>
      <c r="D11" s="110" t="str">
        <f>VLOOKUP(B11,DS!$D$3:$I$2489,3,0)</f>
        <v>Hà</v>
      </c>
      <c r="E11" s="111" t="str">
        <f>VLOOKUP(B11,DS!$D$3:$I$2489,5,0)</f>
        <v>HYD 201 A</v>
      </c>
      <c r="F11" s="111" t="str">
        <f>VLOOKUP(B11,DS!$D$3:$I$2489,6,0)</f>
        <v>K22TNM</v>
      </c>
      <c r="G11" s="247"/>
      <c r="H11" s="247"/>
      <c r="I11" s="247"/>
      <c r="J11" s="247"/>
      <c r="K11" s="247"/>
      <c r="L11" s="247"/>
      <c r="M11" s="247"/>
      <c r="N11" s="247"/>
      <c r="O11" s="247"/>
      <c r="P11" s="101">
        <f t="shared" si="0"/>
        <v>0</v>
      </c>
      <c r="Q11" s="102" t="str">
        <f>VLOOKUP(P11,IDCODE!$A$1:$B$96,2,0)</f>
        <v>Không</v>
      </c>
      <c r="R11" s="102" t="str">
        <f>VLOOKUP(B11,DS!$D$3:$P$2489,13,0)</f>
        <v/>
      </c>
      <c r="S11" s="102"/>
    </row>
    <row r="12" spans="1:19" s="103" customFormat="1" ht="13.5">
      <c r="A12" s="100">
        <v>6</v>
      </c>
      <c r="B12" s="108">
        <f>DS!D8</f>
        <v>2121634326</v>
      </c>
      <c r="C12" s="109" t="str">
        <f>VLOOKUP(B12,DS!$D$3:$I$2489,2,0)</f>
        <v>Lê Xuân</v>
      </c>
      <c r="D12" s="110" t="str">
        <f>VLOOKUP(B12,DS!$D$3:$I$2489,3,0)</f>
        <v>Hải</v>
      </c>
      <c r="E12" s="111" t="str">
        <f>VLOOKUP(B12,DS!$D$3:$I$2489,5,0)</f>
        <v>HYD 201 A</v>
      </c>
      <c r="F12" s="111" t="str">
        <f>VLOOKUP(B12,DS!$D$3:$I$2489,6,0)</f>
        <v>K21KMT</v>
      </c>
      <c r="G12" s="247"/>
      <c r="H12" s="247"/>
      <c r="I12" s="247"/>
      <c r="J12" s="247"/>
      <c r="K12" s="247"/>
      <c r="L12" s="247"/>
      <c r="M12" s="247"/>
      <c r="N12" s="247"/>
      <c r="O12" s="247"/>
      <c r="P12" s="101">
        <f t="shared" si="0"/>
        <v>0</v>
      </c>
      <c r="Q12" s="102" t="str">
        <f>VLOOKUP(P12,IDCODE!$A$1:$B$96,2,0)</f>
        <v>Không</v>
      </c>
      <c r="R12" s="102" t="str">
        <f>VLOOKUP(B12,DS!$D$3:$P$2489,13,0)</f>
        <v/>
      </c>
      <c r="S12" s="102"/>
    </row>
    <row r="13" spans="1:19" s="103" customFormat="1" ht="13.5">
      <c r="A13" s="100">
        <v>7</v>
      </c>
      <c r="B13" s="108">
        <f>DS!D9</f>
        <v>2321659590</v>
      </c>
      <c r="C13" s="109" t="str">
        <f>VLOOKUP(B13,DS!$D$3:$I$2489,2,0)</f>
        <v>Võ Minh</v>
      </c>
      <c r="D13" s="110" t="str">
        <f>VLOOKUP(B13,DS!$D$3:$I$2489,3,0)</f>
        <v>Hiếu</v>
      </c>
      <c r="E13" s="111" t="str">
        <f>VLOOKUP(B13,DS!$D$3:$I$2489,5,0)</f>
        <v>HYD 201 A</v>
      </c>
      <c r="F13" s="111" t="str">
        <f>VLOOKUP(B13,DS!$D$3:$I$2489,6,0)</f>
        <v>K23TNM</v>
      </c>
      <c r="G13" s="247"/>
      <c r="H13" s="247"/>
      <c r="I13" s="247"/>
      <c r="J13" s="247"/>
      <c r="K13" s="247"/>
      <c r="L13" s="247"/>
      <c r="M13" s="247"/>
      <c r="N13" s="247"/>
      <c r="O13" s="247"/>
      <c r="P13" s="101">
        <f t="shared" si="0"/>
        <v>0</v>
      </c>
      <c r="Q13" s="102" t="str">
        <f>VLOOKUP(P13,IDCODE!$A$1:$B$96,2,0)</f>
        <v>Không</v>
      </c>
      <c r="R13" s="102" t="str">
        <f>VLOOKUP(B13,DS!$D$3:$P$2489,13,0)</f>
        <v/>
      </c>
      <c r="S13" s="102"/>
    </row>
    <row r="14" spans="1:19" s="103" customFormat="1" ht="13.5">
      <c r="A14" s="100">
        <v>8</v>
      </c>
      <c r="B14" s="108">
        <f>DS!D10</f>
        <v>2320664817</v>
      </c>
      <c r="C14" s="109" t="str">
        <f>VLOOKUP(B14,DS!$D$3:$I$2489,2,0)</f>
        <v>Võ Thị</v>
      </c>
      <c r="D14" s="110" t="str">
        <f>VLOOKUP(B14,DS!$D$3:$I$2489,3,0)</f>
        <v>Hoài</v>
      </c>
      <c r="E14" s="111" t="str">
        <f>VLOOKUP(B14,DS!$D$3:$I$2489,5,0)</f>
        <v>HYD 201 A</v>
      </c>
      <c r="F14" s="111" t="str">
        <f>VLOOKUP(B14,DS!$D$3:$I$2489,6,0)</f>
        <v>K23KMT</v>
      </c>
      <c r="G14" s="247"/>
      <c r="H14" s="247"/>
      <c r="I14" s="247"/>
      <c r="J14" s="247"/>
      <c r="K14" s="247"/>
      <c r="L14" s="247"/>
      <c r="M14" s="247"/>
      <c r="N14" s="247"/>
      <c r="O14" s="247"/>
      <c r="P14" s="101">
        <f t="shared" si="0"/>
        <v>0</v>
      </c>
      <c r="Q14" s="102" t="str">
        <f>VLOOKUP(P14,IDCODE!$A$1:$B$96,2,0)</f>
        <v>Không</v>
      </c>
      <c r="R14" s="102" t="str">
        <f>VLOOKUP(B14,DS!$D$3:$P$2489,13,0)</f>
        <v/>
      </c>
      <c r="S14" s="102"/>
    </row>
    <row r="15" spans="1:19" s="103" customFormat="1" ht="13.5">
      <c r="A15" s="100">
        <v>9</v>
      </c>
      <c r="B15" s="108">
        <f>DS!D11</f>
        <v>2221658740</v>
      </c>
      <c r="C15" s="109" t="str">
        <f>VLOOKUP(B15,DS!$D$3:$I$2489,2,0)</f>
        <v>Huỳnh Phan Quốc</v>
      </c>
      <c r="D15" s="110" t="str">
        <f>VLOOKUP(B15,DS!$D$3:$I$2489,3,0)</f>
        <v>Huy</v>
      </c>
      <c r="E15" s="111" t="str">
        <f>VLOOKUP(B15,DS!$D$3:$I$2489,5,0)</f>
        <v>HYD 201 A</v>
      </c>
      <c r="F15" s="111" t="str">
        <f>VLOOKUP(B15,DS!$D$3:$I$2489,6,0)</f>
        <v>K22TNM</v>
      </c>
      <c r="G15" s="247"/>
      <c r="H15" s="247"/>
      <c r="I15" s="247"/>
      <c r="J15" s="247"/>
      <c r="K15" s="247"/>
      <c r="L15" s="247"/>
      <c r="M15" s="247"/>
      <c r="N15" s="247"/>
      <c r="O15" s="247"/>
      <c r="P15" s="101">
        <f t="shared" si="0"/>
        <v>0</v>
      </c>
      <c r="Q15" s="102" t="str">
        <f>VLOOKUP(P15,IDCODE!$A$1:$B$96,2,0)</f>
        <v>Không</v>
      </c>
      <c r="R15" s="102" t="str">
        <f>VLOOKUP(B15,DS!$D$3:$P$2489,13,0)</f>
        <v/>
      </c>
      <c r="S15" s="102"/>
    </row>
    <row r="16" spans="1:19" s="103" customFormat="1" ht="13.5">
      <c r="A16" s="100">
        <v>10</v>
      </c>
      <c r="B16" s="108">
        <f>DS!D12</f>
        <v>2221656538</v>
      </c>
      <c r="C16" s="109" t="str">
        <f>VLOOKUP(B16,DS!$D$3:$I$2489,2,0)</f>
        <v>Dương Phước Nhật</v>
      </c>
      <c r="D16" s="110" t="str">
        <f>VLOOKUP(B16,DS!$D$3:$I$2489,3,0)</f>
        <v>Huynh</v>
      </c>
      <c r="E16" s="111" t="str">
        <f>VLOOKUP(B16,DS!$D$3:$I$2489,5,0)</f>
        <v>HYD 201 A</v>
      </c>
      <c r="F16" s="111" t="str">
        <f>VLOOKUP(B16,DS!$D$3:$I$2489,6,0)</f>
        <v>K22TNM</v>
      </c>
      <c r="G16" s="247"/>
      <c r="H16" s="247"/>
      <c r="I16" s="247"/>
      <c r="J16" s="247"/>
      <c r="K16" s="247"/>
      <c r="L16" s="247"/>
      <c r="M16" s="247"/>
      <c r="N16" s="247"/>
      <c r="O16" s="247"/>
      <c r="P16" s="101">
        <f t="shared" si="0"/>
        <v>0</v>
      </c>
      <c r="Q16" s="102" t="str">
        <f>VLOOKUP(P16,IDCODE!$A$1:$B$96,2,0)</f>
        <v>Không</v>
      </c>
      <c r="R16" s="102" t="str">
        <f>VLOOKUP(B16,DS!$D$3:$P$2489,13,0)</f>
        <v/>
      </c>
      <c r="S16" s="102"/>
    </row>
    <row r="17" spans="1:19" s="103" customFormat="1" ht="13.5">
      <c r="A17" s="100">
        <v>11</v>
      </c>
      <c r="B17" s="108">
        <f>DS!D13</f>
        <v>2121614351</v>
      </c>
      <c r="C17" s="109" t="str">
        <f>VLOOKUP(B17,DS!$D$3:$I$2489,2,0)</f>
        <v>Ung Nho</v>
      </c>
      <c r="D17" s="110" t="str">
        <f>VLOOKUP(B17,DS!$D$3:$I$2489,3,0)</f>
        <v>Khánh</v>
      </c>
      <c r="E17" s="111" t="str">
        <f>VLOOKUP(B17,DS!$D$3:$I$2489,5,0)</f>
        <v>HYD 201 A</v>
      </c>
      <c r="F17" s="111" t="str">
        <f>VLOOKUP(B17,DS!$D$3:$I$2489,6,0)</f>
        <v>K22XDD</v>
      </c>
      <c r="G17" s="247"/>
      <c r="H17" s="247"/>
      <c r="I17" s="247"/>
      <c r="J17" s="247"/>
      <c r="K17" s="247"/>
      <c r="L17" s="247"/>
      <c r="M17" s="247"/>
      <c r="N17" s="247"/>
      <c r="O17" s="247"/>
      <c r="P17" s="101">
        <f t="shared" si="0"/>
        <v>0</v>
      </c>
      <c r="Q17" s="102" t="str">
        <f>VLOOKUP(P17,IDCODE!$A$1:$B$96,2,0)</f>
        <v>Không</v>
      </c>
      <c r="R17" s="102" t="str">
        <f>VLOOKUP(B17,DS!$D$3:$P$2489,13,0)</f>
        <v/>
      </c>
      <c r="S17" s="102"/>
    </row>
    <row r="18" spans="1:19" s="103" customFormat="1" ht="13.5">
      <c r="A18" s="100">
        <v>12</v>
      </c>
      <c r="B18" s="108">
        <f>DS!D14</f>
        <v>2111628737</v>
      </c>
      <c r="C18" s="109" t="str">
        <f>VLOOKUP(B18,DS!$D$3:$I$2489,2,0)</f>
        <v>Nguyễn Tuấn</v>
      </c>
      <c r="D18" s="110" t="str">
        <f>VLOOKUP(B18,DS!$D$3:$I$2489,3,0)</f>
        <v>Linh</v>
      </c>
      <c r="E18" s="111" t="str">
        <f>VLOOKUP(B18,DS!$D$3:$I$2489,5,0)</f>
        <v>HYD 201 A</v>
      </c>
      <c r="F18" s="111" t="str">
        <f>VLOOKUP(B18,DS!$D$3:$I$2489,6,0)</f>
        <v>K21TNM</v>
      </c>
      <c r="G18" s="247"/>
      <c r="H18" s="247"/>
      <c r="I18" s="247"/>
      <c r="J18" s="247"/>
      <c r="K18" s="247"/>
      <c r="L18" s="247"/>
      <c r="M18" s="247"/>
      <c r="N18" s="247"/>
      <c r="O18" s="247"/>
      <c r="P18" s="101">
        <f t="shared" si="0"/>
        <v>0</v>
      </c>
      <c r="Q18" s="102" t="str">
        <f>VLOOKUP(P18,IDCODE!$A$1:$B$96,2,0)</f>
        <v>Không</v>
      </c>
      <c r="R18" s="102" t="str">
        <f>VLOOKUP(B18,DS!$D$3:$P$2489,13,0)</f>
        <v/>
      </c>
      <c r="S18" s="102"/>
    </row>
    <row r="19" spans="1:19" s="103" customFormat="1" ht="13.5">
      <c r="A19" s="100">
        <v>13</v>
      </c>
      <c r="B19" s="108">
        <f>DS!D15</f>
        <v>1921613348</v>
      </c>
      <c r="C19" s="109" t="str">
        <f>VLOOKUP(B19,DS!$D$3:$I$2489,2,0)</f>
        <v>Nguyễn Hữu Hoàng</v>
      </c>
      <c r="D19" s="110" t="str">
        <f>VLOOKUP(B19,DS!$D$3:$I$2489,3,0)</f>
        <v>Nam</v>
      </c>
      <c r="E19" s="111" t="str">
        <f>VLOOKUP(B19,DS!$D$3:$I$2489,5,0)</f>
        <v>HYD 201 A</v>
      </c>
      <c r="F19" s="111" t="str">
        <f>VLOOKUP(B19,DS!$D$3:$I$2489,6,0)</f>
        <v>K22XDD</v>
      </c>
      <c r="G19" s="247"/>
      <c r="H19" s="247"/>
      <c r="I19" s="247"/>
      <c r="J19" s="247"/>
      <c r="K19" s="247"/>
      <c r="L19" s="247"/>
      <c r="M19" s="247"/>
      <c r="N19" s="247"/>
      <c r="O19" s="247"/>
      <c r="P19" s="101">
        <f t="shared" si="0"/>
        <v>0</v>
      </c>
      <c r="Q19" s="102" t="str">
        <f>VLOOKUP(P19,IDCODE!$A$1:$B$96,2,0)</f>
        <v>Không</v>
      </c>
      <c r="R19" s="102" t="str">
        <f>VLOOKUP(B19,DS!$D$3:$P$2489,13,0)</f>
        <v/>
      </c>
      <c r="S19" s="102"/>
    </row>
    <row r="20" spans="1:19" s="103" customFormat="1" ht="13.5">
      <c r="A20" s="100">
        <v>14</v>
      </c>
      <c r="B20" s="108">
        <f>DS!D16</f>
        <v>2220656547</v>
      </c>
      <c r="C20" s="109" t="str">
        <f>VLOOKUP(B20,DS!$D$3:$I$2489,2,0)</f>
        <v>Nguyễn Đăng</v>
      </c>
      <c r="D20" s="110" t="str">
        <f>VLOOKUP(B20,DS!$D$3:$I$2489,3,0)</f>
        <v>Ngọc</v>
      </c>
      <c r="E20" s="111" t="str">
        <f>VLOOKUP(B20,DS!$D$3:$I$2489,5,0)</f>
        <v>HYD 201 A</v>
      </c>
      <c r="F20" s="111" t="str">
        <f>VLOOKUP(B20,DS!$D$3:$I$2489,6,0)</f>
        <v>K22TNM</v>
      </c>
      <c r="G20" s="247"/>
      <c r="H20" s="247"/>
      <c r="I20" s="247"/>
      <c r="J20" s="247"/>
      <c r="K20" s="247"/>
      <c r="L20" s="247"/>
      <c r="M20" s="247"/>
      <c r="N20" s="247"/>
      <c r="O20" s="247"/>
      <c r="P20" s="101">
        <f t="shared" si="0"/>
        <v>0</v>
      </c>
      <c r="Q20" s="102" t="str">
        <f>VLOOKUP(P20,IDCODE!$A$1:$B$96,2,0)</f>
        <v>Không</v>
      </c>
      <c r="R20" s="102" t="str">
        <f>VLOOKUP(B20,DS!$D$3:$P$2489,13,0)</f>
        <v/>
      </c>
      <c r="S20" s="102"/>
    </row>
    <row r="21" spans="1:19" s="103" customFormat="1" ht="13.5">
      <c r="A21" s="100">
        <v>15</v>
      </c>
      <c r="B21" s="108">
        <f>DS!D17</f>
        <v>2021613646</v>
      </c>
      <c r="C21" s="109" t="str">
        <f>VLOOKUP(B21,DS!$D$3:$I$2489,2,0)</f>
        <v>Nguyễn Nhật</v>
      </c>
      <c r="D21" s="110" t="str">
        <f>VLOOKUP(B21,DS!$D$3:$I$2489,3,0)</f>
        <v>Nguyên</v>
      </c>
      <c r="E21" s="111" t="str">
        <f>VLOOKUP(B21,DS!$D$3:$I$2489,5,0)</f>
        <v>HYD 201 A</v>
      </c>
      <c r="F21" s="111" t="str">
        <f>VLOOKUP(B21,DS!$D$3:$I$2489,6,0)</f>
        <v>K20XDD</v>
      </c>
      <c r="G21" s="247"/>
      <c r="H21" s="247"/>
      <c r="I21" s="247"/>
      <c r="J21" s="247"/>
      <c r="K21" s="247"/>
      <c r="L21" s="247"/>
      <c r="M21" s="247"/>
      <c r="N21" s="247"/>
      <c r="O21" s="247"/>
      <c r="P21" s="101">
        <f t="shared" si="0"/>
        <v>0</v>
      </c>
      <c r="Q21" s="102" t="str">
        <f>VLOOKUP(P21,IDCODE!$A$1:$B$96,2,0)</f>
        <v>Không</v>
      </c>
      <c r="R21" s="102" t="str">
        <f>VLOOKUP(B21,DS!$D$3:$P$2489,13,0)</f>
        <v/>
      </c>
      <c r="S21" s="102"/>
    </row>
    <row r="22" spans="1:19" s="103" customFormat="1" ht="13.5">
      <c r="A22" s="100">
        <v>16</v>
      </c>
      <c r="B22" s="108">
        <f>DS!D18</f>
        <v>1921619548</v>
      </c>
      <c r="C22" s="109" t="str">
        <f>VLOOKUP(B22,DS!$D$3:$I$2489,2,0)</f>
        <v>Lê Dương</v>
      </c>
      <c r="D22" s="110" t="str">
        <f>VLOOKUP(B22,DS!$D$3:$I$2489,3,0)</f>
        <v>Phúc</v>
      </c>
      <c r="E22" s="111" t="str">
        <f>VLOOKUP(B22,DS!$D$3:$I$2489,5,0)</f>
        <v>HYD 201 A</v>
      </c>
      <c r="F22" s="111" t="str">
        <f>VLOOKUP(B22,DS!$D$3:$I$2489,6,0)</f>
        <v>K21XDD</v>
      </c>
      <c r="G22" s="247"/>
      <c r="H22" s="247"/>
      <c r="I22" s="247"/>
      <c r="J22" s="247"/>
      <c r="K22" s="247"/>
      <c r="L22" s="247"/>
      <c r="M22" s="247"/>
      <c r="N22" s="247"/>
      <c r="O22" s="247"/>
      <c r="P22" s="101">
        <f t="shared" si="0"/>
        <v>0</v>
      </c>
      <c r="Q22" s="102" t="str">
        <f>VLOOKUP(P22,IDCODE!$A$1:$B$96,2,0)</f>
        <v>Không</v>
      </c>
      <c r="R22" s="102" t="str">
        <f>VLOOKUP(B22,DS!$D$3:$P$2489,13,0)</f>
        <v/>
      </c>
      <c r="S22" s="102"/>
    </row>
    <row r="23" spans="1:19" s="103" customFormat="1" ht="13.5">
      <c r="A23" s="100">
        <v>17</v>
      </c>
      <c r="B23" s="108">
        <f>DS!D19</f>
        <v>2221656554</v>
      </c>
      <c r="C23" s="109" t="str">
        <f>VLOOKUP(B23,DS!$D$3:$I$2489,2,0)</f>
        <v>Nguyễn Khánh</v>
      </c>
      <c r="D23" s="110" t="str">
        <f>VLOOKUP(B23,DS!$D$3:$I$2489,3,0)</f>
        <v>Phúc</v>
      </c>
      <c r="E23" s="111" t="str">
        <f>VLOOKUP(B23,DS!$D$3:$I$2489,5,0)</f>
        <v>HYD 201 A</v>
      </c>
      <c r="F23" s="111" t="str">
        <f>VLOOKUP(B23,DS!$D$3:$I$2489,6,0)</f>
        <v>K22TNM</v>
      </c>
      <c r="G23" s="247"/>
      <c r="H23" s="247"/>
      <c r="I23" s="247"/>
      <c r="J23" s="247"/>
      <c r="K23" s="247"/>
      <c r="L23" s="247"/>
      <c r="M23" s="247"/>
      <c r="N23" s="247"/>
      <c r="O23" s="247"/>
      <c r="P23" s="101">
        <f t="shared" si="0"/>
        <v>0</v>
      </c>
      <c r="Q23" s="102" t="str">
        <f>VLOOKUP(P23,IDCODE!$A$1:$B$96,2,0)</f>
        <v>Không</v>
      </c>
      <c r="R23" s="102" t="str">
        <f>VLOOKUP(B23,DS!$D$3:$P$2489,13,0)</f>
        <v/>
      </c>
      <c r="S23" s="102"/>
    </row>
    <row r="24" spans="1:19" s="103" customFormat="1" ht="13.5">
      <c r="A24" s="100">
        <v>18</v>
      </c>
      <c r="B24" s="108">
        <f>DS!D20</f>
        <v>2321624164</v>
      </c>
      <c r="C24" s="109" t="str">
        <f>VLOOKUP(B24,DS!$D$3:$I$2489,2,0)</f>
        <v>Nguyễn Đức</v>
      </c>
      <c r="D24" s="110" t="str">
        <f>VLOOKUP(B24,DS!$D$3:$I$2489,3,0)</f>
        <v>Phúc</v>
      </c>
      <c r="E24" s="111" t="str">
        <f>VLOOKUP(B24,DS!$D$3:$I$2489,5,0)</f>
        <v>HYD 201 A</v>
      </c>
      <c r="F24" s="111" t="str">
        <f>VLOOKUP(B24,DS!$D$3:$I$2489,6,0)</f>
        <v>K23XDC</v>
      </c>
      <c r="G24" s="247"/>
      <c r="H24" s="247"/>
      <c r="I24" s="247"/>
      <c r="J24" s="247"/>
      <c r="K24" s="247"/>
      <c r="L24" s="247"/>
      <c r="M24" s="247"/>
      <c r="N24" s="247"/>
      <c r="O24" s="247"/>
      <c r="P24" s="101">
        <f t="shared" si="0"/>
        <v>0</v>
      </c>
      <c r="Q24" s="102" t="str">
        <f>VLOOKUP(P24,IDCODE!$A$1:$B$96,2,0)</f>
        <v>Không</v>
      </c>
      <c r="R24" s="102" t="str">
        <f>VLOOKUP(B24,DS!$D$3:$P$2489,13,0)</f>
        <v/>
      </c>
      <c r="S24" s="102"/>
    </row>
    <row r="25" spans="1:19" s="103" customFormat="1" ht="13.5">
      <c r="A25" s="100">
        <v>19</v>
      </c>
      <c r="B25" s="108">
        <f>DS!D21</f>
        <v>2320610403</v>
      </c>
      <c r="C25" s="109" t="str">
        <f>VLOOKUP(B25,DS!$D$3:$I$2489,2,0)</f>
        <v>Nguyễn Thế</v>
      </c>
      <c r="D25" s="110" t="str">
        <f>VLOOKUP(B25,DS!$D$3:$I$2489,3,0)</f>
        <v>Sơn</v>
      </c>
      <c r="E25" s="111" t="str">
        <f>VLOOKUP(B25,DS!$D$3:$I$2489,5,0)</f>
        <v>HYD 201 A</v>
      </c>
      <c r="F25" s="111" t="str">
        <f>VLOOKUP(B25,DS!$D$3:$I$2489,6,0)</f>
        <v>K23XDD</v>
      </c>
      <c r="G25" s="247"/>
      <c r="H25" s="247"/>
      <c r="I25" s="247"/>
      <c r="J25" s="247"/>
      <c r="K25" s="247"/>
      <c r="L25" s="247"/>
      <c r="M25" s="247"/>
      <c r="N25" s="247"/>
      <c r="O25" s="247"/>
      <c r="P25" s="101">
        <f t="shared" si="0"/>
        <v>0</v>
      </c>
      <c r="Q25" s="102" t="str">
        <f>VLOOKUP(P25,IDCODE!$A$1:$B$96,2,0)</f>
        <v>Không</v>
      </c>
      <c r="R25" s="102" t="str">
        <f>VLOOKUP(B25,DS!$D$3:$P$2489,13,0)</f>
        <v/>
      </c>
      <c r="S25" s="102"/>
    </row>
    <row r="26" spans="1:19" s="103" customFormat="1" ht="13.5">
      <c r="A26" s="100">
        <v>20</v>
      </c>
      <c r="B26" s="108">
        <f>DS!D22</f>
        <v>2321612536</v>
      </c>
      <c r="C26" s="109" t="str">
        <f>VLOOKUP(B26,DS!$D$3:$I$2489,2,0)</f>
        <v>Nguyễn Văn Sỹ</v>
      </c>
      <c r="D26" s="110" t="str">
        <f>VLOOKUP(B26,DS!$D$3:$I$2489,3,0)</f>
        <v>Sơn</v>
      </c>
      <c r="E26" s="111" t="str">
        <f>VLOOKUP(B26,DS!$D$3:$I$2489,5,0)</f>
        <v>HYD 201 A</v>
      </c>
      <c r="F26" s="111" t="str">
        <f>VLOOKUP(B26,DS!$D$3:$I$2489,6,0)</f>
        <v>K23XDD</v>
      </c>
      <c r="G26" s="247"/>
      <c r="H26" s="247"/>
      <c r="I26" s="247"/>
      <c r="J26" s="247"/>
      <c r="K26" s="247"/>
      <c r="L26" s="247"/>
      <c r="M26" s="247"/>
      <c r="N26" s="247"/>
      <c r="O26" s="247"/>
      <c r="P26" s="101">
        <f t="shared" si="0"/>
        <v>0</v>
      </c>
      <c r="Q26" s="102" t="str">
        <f>VLOOKUP(P26,IDCODE!$A$1:$B$96,2,0)</f>
        <v>Không</v>
      </c>
      <c r="R26" s="102" t="str">
        <f>VLOOKUP(B26,DS!$D$3:$P$2489,13,0)</f>
        <v/>
      </c>
      <c r="S26" s="102"/>
    </row>
    <row r="27" spans="1:19" s="103" customFormat="1" ht="13.5">
      <c r="A27" s="100">
        <v>21</v>
      </c>
      <c r="B27" s="108">
        <f>DS!D23</f>
        <v>2321619923</v>
      </c>
      <c r="C27" s="109" t="str">
        <f>VLOOKUP(B27,DS!$D$3:$I$2489,2,0)</f>
        <v>Vi Trọng</v>
      </c>
      <c r="D27" s="110" t="str">
        <f>VLOOKUP(B27,DS!$D$3:$I$2489,3,0)</f>
        <v>Sỹ</v>
      </c>
      <c r="E27" s="111" t="str">
        <f>VLOOKUP(B27,DS!$D$3:$I$2489,5,0)</f>
        <v>HYD 201 A</v>
      </c>
      <c r="F27" s="111" t="str">
        <f>VLOOKUP(B27,DS!$D$3:$I$2489,6,0)</f>
        <v>K23XDD</v>
      </c>
      <c r="G27" s="247"/>
      <c r="H27" s="247"/>
      <c r="I27" s="247"/>
      <c r="J27" s="247"/>
      <c r="K27" s="247"/>
      <c r="L27" s="247"/>
      <c r="M27" s="247"/>
      <c r="N27" s="247"/>
      <c r="O27" s="247"/>
      <c r="P27" s="101">
        <f t="shared" si="0"/>
        <v>0</v>
      </c>
      <c r="Q27" s="102" t="str">
        <f>VLOOKUP(P27,IDCODE!$A$1:$B$96,2,0)</f>
        <v>Không</v>
      </c>
      <c r="R27" s="102" t="str">
        <f>VLOOKUP(B27,DS!$D$3:$P$2489,13,0)</f>
        <v/>
      </c>
      <c r="S27" s="102"/>
    </row>
    <row r="28" spans="1:19" s="103" customFormat="1" ht="13.5">
      <c r="A28" s="100">
        <v>22</v>
      </c>
      <c r="B28" s="108">
        <f>DS!D24</f>
        <v>2121616536</v>
      </c>
      <c r="C28" s="109" t="str">
        <f>VLOOKUP(B28,DS!$D$3:$I$2489,2,0)</f>
        <v>Bùi Minh</v>
      </c>
      <c r="D28" s="110" t="str">
        <f>VLOOKUP(B28,DS!$D$3:$I$2489,3,0)</f>
        <v>Tài</v>
      </c>
      <c r="E28" s="111" t="str">
        <f>VLOOKUP(B28,DS!$D$3:$I$2489,5,0)</f>
        <v>HYD 201 A</v>
      </c>
      <c r="F28" s="111" t="str">
        <f>VLOOKUP(B28,DS!$D$3:$I$2489,6,0)</f>
        <v>K21XDD</v>
      </c>
      <c r="G28" s="247"/>
      <c r="H28" s="247"/>
      <c r="I28" s="247"/>
      <c r="J28" s="247"/>
      <c r="K28" s="247"/>
      <c r="L28" s="247"/>
      <c r="M28" s="247"/>
      <c r="N28" s="247"/>
      <c r="O28" s="247"/>
      <c r="P28" s="101">
        <f t="shared" si="0"/>
        <v>0</v>
      </c>
      <c r="Q28" s="102" t="str">
        <f>VLOOKUP(P28,IDCODE!$A$1:$B$96,2,0)</f>
        <v>Không</v>
      </c>
      <c r="R28" s="102" t="str">
        <f>VLOOKUP(B28,DS!$D$3:$P$2489,13,0)</f>
        <v>Nợ HP</v>
      </c>
      <c r="S28" s="102"/>
    </row>
    <row r="29" spans="1:19" s="103" customFormat="1" ht="13.5">
      <c r="A29" s="100">
        <v>23</v>
      </c>
      <c r="B29" s="108">
        <f>DS!D25</f>
        <v>24216204147</v>
      </c>
      <c r="C29" s="109" t="str">
        <f>VLOOKUP(B29,DS!$D$3:$I$2489,2,0)</f>
        <v>Nguyễn Văn</v>
      </c>
      <c r="D29" s="110" t="str">
        <f>VLOOKUP(B29,DS!$D$3:$I$2489,3,0)</f>
        <v>Tân</v>
      </c>
      <c r="E29" s="111" t="str">
        <f>VLOOKUP(B29,DS!$D$3:$I$2489,5,0)</f>
        <v>HYD 201 A</v>
      </c>
      <c r="F29" s="111" t="str">
        <f>VLOOKUP(B29,DS!$D$3:$I$2489,6,0)</f>
        <v>K24XDC</v>
      </c>
      <c r="G29" s="247"/>
      <c r="H29" s="247"/>
      <c r="I29" s="247"/>
      <c r="J29" s="247"/>
      <c r="K29" s="247"/>
      <c r="L29" s="247"/>
      <c r="M29" s="247"/>
      <c r="N29" s="247"/>
      <c r="O29" s="247"/>
      <c r="P29" s="101">
        <f t="shared" si="0"/>
        <v>0</v>
      </c>
      <c r="Q29" s="102" t="str">
        <f>VLOOKUP(P29,IDCODE!$A$1:$B$96,2,0)</f>
        <v>Không</v>
      </c>
      <c r="R29" s="102" t="str">
        <f>VLOOKUP(B29,DS!$D$3:$P$2489,13,0)</f>
        <v/>
      </c>
      <c r="S29" s="102"/>
    </row>
    <row r="30" spans="1:19" s="103" customFormat="1" ht="13.5">
      <c r="A30" s="100">
        <v>24</v>
      </c>
      <c r="B30" s="108">
        <f>DS!D26</f>
        <v>2221639341</v>
      </c>
      <c r="C30" s="109" t="str">
        <f>VLOOKUP(B30,DS!$D$3:$I$2489,2,0)</f>
        <v>Đinh Tấn</v>
      </c>
      <c r="D30" s="110" t="str">
        <f>VLOOKUP(B30,DS!$D$3:$I$2489,3,0)</f>
        <v>Thái</v>
      </c>
      <c r="E30" s="111" t="str">
        <f>VLOOKUP(B30,DS!$D$3:$I$2489,5,0)</f>
        <v>HYD 201 A</v>
      </c>
      <c r="F30" s="111" t="str">
        <f>VLOOKUP(B30,DS!$D$3:$I$2489,6,0)</f>
        <v>K22KMT</v>
      </c>
      <c r="G30" s="247"/>
      <c r="H30" s="247"/>
      <c r="I30" s="247"/>
      <c r="J30" s="247"/>
      <c r="K30" s="247"/>
      <c r="L30" s="247"/>
      <c r="M30" s="247"/>
      <c r="N30" s="247"/>
      <c r="O30" s="247"/>
      <c r="P30" s="101">
        <f t="shared" si="0"/>
        <v>0</v>
      </c>
      <c r="Q30" s="102" t="str">
        <f>VLOOKUP(P30,IDCODE!$A$1:$B$96,2,0)</f>
        <v>Không</v>
      </c>
      <c r="R30" s="102" t="str">
        <f>VLOOKUP(B30,DS!$D$3:$P$2489,13,0)</f>
        <v/>
      </c>
      <c r="S30" s="102"/>
    </row>
    <row r="31" spans="1:19" s="103" customFormat="1" ht="13.5">
      <c r="A31" s="100">
        <v>25</v>
      </c>
      <c r="B31" s="108">
        <f>DS!D27</f>
        <v>2121649857</v>
      </c>
      <c r="C31" s="109" t="str">
        <f>VLOOKUP(B31,DS!$D$3:$I$2489,2,0)</f>
        <v>Lê Quốc</v>
      </c>
      <c r="D31" s="110" t="str">
        <f>VLOOKUP(B31,DS!$D$3:$I$2489,3,0)</f>
        <v>Thắng</v>
      </c>
      <c r="E31" s="111" t="str">
        <f>VLOOKUP(B31,DS!$D$3:$I$2489,5,0)</f>
        <v>HYD 201 A</v>
      </c>
      <c r="F31" s="111" t="str">
        <f>VLOOKUP(B31,DS!$D$3:$I$2489,6,0)</f>
        <v>K21TNM</v>
      </c>
      <c r="G31" s="247"/>
      <c r="H31" s="247"/>
      <c r="I31" s="247"/>
      <c r="J31" s="247"/>
      <c r="K31" s="247"/>
      <c r="L31" s="247"/>
      <c r="M31" s="247"/>
      <c r="N31" s="247"/>
      <c r="O31" s="247"/>
      <c r="P31" s="101">
        <f t="shared" si="0"/>
        <v>0</v>
      </c>
      <c r="Q31" s="102" t="str">
        <f>VLOOKUP(P31,IDCODE!$A$1:$B$96,2,0)</f>
        <v>Không</v>
      </c>
      <c r="R31" s="102" t="str">
        <f>VLOOKUP(B31,DS!$D$3:$P$2489,13,0)</f>
        <v/>
      </c>
      <c r="S31" s="102"/>
    </row>
    <row r="32" spans="1:19" s="103" customFormat="1" ht="13.5">
      <c r="A32" s="100">
        <v>26</v>
      </c>
      <c r="B32" s="108">
        <f>DS!D28</f>
        <v>1921617847</v>
      </c>
      <c r="C32" s="109" t="str">
        <f>VLOOKUP(B32,DS!$D$3:$I$2489,2,0)</f>
        <v>Huỳnh Tấn</v>
      </c>
      <c r="D32" s="110" t="str">
        <f>VLOOKUP(B32,DS!$D$3:$I$2489,3,0)</f>
        <v>Thành</v>
      </c>
      <c r="E32" s="111" t="str">
        <f>VLOOKUP(B32,DS!$D$3:$I$2489,5,0)</f>
        <v>HYD 201 A</v>
      </c>
      <c r="F32" s="111" t="str">
        <f>VLOOKUP(B32,DS!$D$3:$I$2489,6,0)</f>
        <v>K19XDD</v>
      </c>
      <c r="G32" s="247"/>
      <c r="H32" s="247"/>
      <c r="I32" s="247"/>
      <c r="J32" s="247"/>
      <c r="K32" s="247"/>
      <c r="L32" s="247"/>
      <c r="M32" s="247"/>
      <c r="N32" s="247"/>
      <c r="O32" s="247"/>
      <c r="P32" s="101">
        <f t="shared" si="0"/>
        <v>0</v>
      </c>
      <c r="Q32" s="102" t="str">
        <f>VLOOKUP(P32,IDCODE!$A$1:$B$96,2,0)</f>
        <v>Không</v>
      </c>
      <c r="R32" s="102" t="str">
        <f>VLOOKUP(B32,DS!$D$3:$P$2489,13,0)</f>
        <v/>
      </c>
      <c r="S32" s="102"/>
    </row>
    <row r="33" spans="1:19" s="103" customFormat="1" ht="13.5">
      <c r="A33" s="100">
        <v>27</v>
      </c>
      <c r="B33" s="108">
        <f>DS!D29</f>
        <v>2320323687</v>
      </c>
      <c r="C33" s="109" t="str">
        <f>VLOOKUP(B33,DS!$D$3:$I$2489,2,0)</f>
        <v>Huỳnh Thị</v>
      </c>
      <c r="D33" s="110" t="str">
        <f>VLOOKUP(B33,DS!$D$3:$I$2489,3,0)</f>
        <v>Thương</v>
      </c>
      <c r="E33" s="111" t="str">
        <f>VLOOKUP(B33,DS!$D$3:$I$2489,5,0)</f>
        <v>HYD 201 A</v>
      </c>
      <c r="F33" s="111" t="str">
        <f>VLOOKUP(B33,DS!$D$3:$I$2489,6,0)</f>
        <v>K23KMT</v>
      </c>
      <c r="G33" s="247"/>
      <c r="H33" s="247"/>
      <c r="I33" s="247"/>
      <c r="J33" s="247"/>
      <c r="K33" s="247"/>
      <c r="L33" s="247"/>
      <c r="M33" s="247"/>
      <c r="N33" s="247"/>
      <c r="O33" s="247"/>
      <c r="P33" s="101">
        <f t="shared" si="0"/>
        <v>0</v>
      </c>
      <c r="Q33" s="102" t="str">
        <f>VLOOKUP(P33,IDCODE!$A$1:$B$96,2,0)</f>
        <v>Không</v>
      </c>
      <c r="R33" s="102" t="str">
        <f>VLOOKUP(B33,DS!$D$3:$P$2489,13,0)</f>
        <v/>
      </c>
      <c r="S33" s="102"/>
    </row>
    <row r="34" spans="1:19" s="103" customFormat="1" ht="13.5">
      <c r="A34" s="100">
        <v>28</v>
      </c>
      <c r="B34" s="108">
        <f>DS!D30</f>
        <v>2121627665</v>
      </c>
      <c r="C34" s="109" t="str">
        <f>VLOOKUP(B34,DS!$D$3:$I$2489,2,0)</f>
        <v>Đoàn Minh</v>
      </c>
      <c r="D34" s="110" t="str">
        <f>VLOOKUP(B34,DS!$D$3:$I$2489,3,0)</f>
        <v>Tuấn</v>
      </c>
      <c r="E34" s="111" t="str">
        <f>VLOOKUP(B34,DS!$D$3:$I$2489,5,0)</f>
        <v>HYD 201 A</v>
      </c>
      <c r="F34" s="111" t="str">
        <f>VLOOKUP(B34,DS!$D$3:$I$2489,6,0)</f>
        <v>K21XDD</v>
      </c>
      <c r="G34" s="247"/>
      <c r="H34" s="247"/>
      <c r="I34" s="247"/>
      <c r="J34" s="247"/>
      <c r="K34" s="247"/>
      <c r="L34" s="247"/>
      <c r="M34" s="247"/>
      <c r="N34" s="247"/>
      <c r="O34" s="247"/>
      <c r="P34" s="101">
        <f t="shared" si="0"/>
        <v>0</v>
      </c>
      <c r="Q34" s="102" t="str">
        <f>VLOOKUP(P34,IDCODE!$A$1:$B$96,2,0)</f>
        <v>Không</v>
      </c>
      <c r="R34" s="102" t="str">
        <f>VLOOKUP(B34,DS!$D$3:$P$2489,13,0)</f>
        <v/>
      </c>
      <c r="S34" s="102"/>
    </row>
    <row r="35" spans="1:19" s="103" customFormat="1" ht="13.5">
      <c r="A35" s="100">
        <v>29</v>
      </c>
      <c r="B35" s="108">
        <f>DS!D31</f>
        <v>23216112925</v>
      </c>
      <c r="C35" s="109" t="str">
        <f>VLOOKUP(B35,DS!$D$3:$I$2489,2,0)</f>
        <v>Phan Hồ Duy</v>
      </c>
      <c r="D35" s="110" t="str">
        <f>VLOOKUP(B35,DS!$D$3:$I$2489,3,0)</f>
        <v>Tuấn</v>
      </c>
      <c r="E35" s="111" t="str">
        <f>VLOOKUP(B35,DS!$D$3:$I$2489,5,0)</f>
        <v>HYD 201 A</v>
      </c>
      <c r="F35" s="111" t="str">
        <f>VLOOKUP(B35,DS!$D$3:$I$2489,6,0)</f>
        <v>K23XDD</v>
      </c>
      <c r="G35" s="247"/>
      <c r="H35" s="247"/>
      <c r="I35" s="247"/>
      <c r="J35" s="247"/>
      <c r="K35" s="247"/>
      <c r="L35" s="247"/>
      <c r="M35" s="247"/>
      <c r="N35" s="247"/>
      <c r="O35" s="247"/>
      <c r="P35" s="101">
        <f t="shared" si="0"/>
        <v>0</v>
      </c>
      <c r="Q35" s="102" t="str">
        <f>VLOOKUP(P35,IDCODE!$A$1:$B$96,2,0)</f>
        <v>Không</v>
      </c>
      <c r="R35" s="102" t="str">
        <f>VLOOKUP(B35,DS!$D$3:$P$2489,13,0)</f>
        <v/>
      </c>
      <c r="S35" s="102"/>
    </row>
    <row r="36" spans="1:19" s="103" customFormat="1" ht="13.5">
      <c r="A36" s="100">
        <v>30</v>
      </c>
      <c r="B36" s="108">
        <f>DS!D32</f>
        <v>2321614161</v>
      </c>
      <c r="C36" s="109" t="str">
        <f>VLOOKUP(B36,DS!$D$3:$I$2489,2,0)</f>
        <v>Lương Thế</v>
      </c>
      <c r="D36" s="110" t="str">
        <f>VLOOKUP(B36,DS!$D$3:$I$2489,3,0)</f>
        <v>Việt</v>
      </c>
      <c r="E36" s="111" t="str">
        <f>VLOOKUP(B36,DS!$D$3:$I$2489,5,0)</f>
        <v>HYD 201 A</v>
      </c>
      <c r="F36" s="111" t="str">
        <f>VLOOKUP(B36,DS!$D$3:$I$2489,6,0)</f>
        <v>K23XDC</v>
      </c>
      <c r="G36" s="247"/>
      <c r="H36" s="247"/>
      <c r="I36" s="247"/>
      <c r="J36" s="247"/>
      <c r="K36" s="247"/>
      <c r="L36" s="247"/>
      <c r="M36" s="247"/>
      <c r="N36" s="247"/>
      <c r="O36" s="247"/>
      <c r="P36" s="101">
        <f t="shared" si="0"/>
        <v>0</v>
      </c>
      <c r="Q36" s="102" t="str">
        <f>VLOOKUP(P36,IDCODE!$A$1:$B$96,2,0)</f>
        <v>Không</v>
      </c>
      <c r="R36" s="102" t="str">
        <f>VLOOKUP(B36,DS!$D$3:$P$2489,13,0)</f>
        <v/>
      </c>
      <c r="S36" s="102"/>
    </row>
    <row r="37" spans="1:19" s="103" customFormat="1" ht="13.5">
      <c r="A37" s="100">
        <v>31</v>
      </c>
      <c r="B37" s="108">
        <f>DS!D33</f>
        <v>2121654952</v>
      </c>
      <c r="C37" s="109" t="str">
        <f>VLOOKUP(B37,DS!$D$3:$I$2489,2,0)</f>
        <v>Phan Đình</v>
      </c>
      <c r="D37" s="110" t="str">
        <f>VLOOKUP(B37,DS!$D$3:$I$2489,3,0)</f>
        <v>Vũ</v>
      </c>
      <c r="E37" s="111" t="str">
        <f>VLOOKUP(B37,DS!$D$3:$I$2489,5,0)</f>
        <v>HYD 201 A</v>
      </c>
      <c r="F37" s="111" t="str">
        <f>VLOOKUP(B37,DS!$D$3:$I$2489,6,0)</f>
        <v>K23KMT</v>
      </c>
      <c r="G37" s="247"/>
      <c r="H37" s="247"/>
      <c r="I37" s="247"/>
      <c r="J37" s="247"/>
      <c r="K37" s="247"/>
      <c r="L37" s="247"/>
      <c r="M37" s="247"/>
      <c r="N37" s="247"/>
      <c r="O37" s="247"/>
      <c r="P37" s="101">
        <f t="shared" si="0"/>
        <v>0</v>
      </c>
      <c r="Q37" s="102" t="str">
        <f>VLOOKUP(P37,IDCODE!$A$1:$B$96,2,0)</f>
        <v>Không</v>
      </c>
      <c r="R37" s="102" t="str">
        <f>VLOOKUP(B37,DS!$D$3:$P$2489,13,0)</f>
        <v/>
      </c>
      <c r="S37" s="102"/>
    </row>
    <row r="38" spans="1:19" s="103" customFormat="1" ht="13.5">
      <c r="A38" s="100">
        <v>32</v>
      </c>
      <c r="B38" s="108">
        <f>DS!D34</f>
        <v>2220615524</v>
      </c>
      <c r="C38" s="109" t="str">
        <f>VLOOKUP(B38,DS!$D$3:$I$2489,2,0)</f>
        <v>Lê Xuân</v>
      </c>
      <c r="D38" s="110" t="str">
        <f>VLOOKUP(B38,DS!$D$3:$I$2489,3,0)</f>
        <v>Vỹ</v>
      </c>
      <c r="E38" s="111" t="str">
        <f>VLOOKUP(B38,DS!$D$3:$I$2489,5,0)</f>
        <v>HYD 201 A</v>
      </c>
      <c r="F38" s="111" t="str">
        <f>VLOOKUP(B38,DS!$D$3:$I$2489,6,0)</f>
        <v>K22XDD</v>
      </c>
      <c r="G38" s="247"/>
      <c r="H38" s="247"/>
      <c r="I38" s="247"/>
      <c r="J38" s="247"/>
      <c r="K38" s="247"/>
      <c r="L38" s="247"/>
      <c r="M38" s="247"/>
      <c r="N38" s="247"/>
      <c r="O38" s="247"/>
      <c r="P38" s="101">
        <f t="shared" si="0"/>
        <v>0</v>
      </c>
      <c r="Q38" s="102" t="str">
        <f>VLOOKUP(P38,IDCODE!$A$1:$B$96,2,0)</f>
        <v>Không</v>
      </c>
      <c r="R38" s="102" t="str">
        <f>VLOOKUP(B38,DS!$D$3:$P$2489,13,0)</f>
        <v/>
      </c>
      <c r="S38" s="102"/>
    </row>
    <row r="39" spans="1:19" s="103" customFormat="1" ht="13.5">
      <c r="A39" s="100">
        <v>33</v>
      </c>
      <c r="B39" s="108">
        <f>DS!D35</f>
        <v>0</v>
      </c>
      <c r="C39" s="109" t="e">
        <f>VLOOKUP(B39,DS!$D$3:$I$2489,2,0)</f>
        <v>#N/A</v>
      </c>
      <c r="D39" s="110" t="e">
        <f>VLOOKUP(B39,DS!$D$3:$I$2489,3,0)</f>
        <v>#N/A</v>
      </c>
      <c r="E39" s="111" t="e">
        <f>VLOOKUP(B39,DS!$D$3:$I$2489,5,0)</f>
        <v>#N/A</v>
      </c>
      <c r="F39" s="111" t="e">
        <f>VLOOKUP(B39,DS!$D$3:$I$2489,6,0)</f>
        <v>#N/A</v>
      </c>
      <c r="G39" s="247"/>
      <c r="H39" s="247"/>
      <c r="I39" s="247"/>
      <c r="J39" s="247"/>
      <c r="K39" s="247"/>
      <c r="L39" s="247"/>
      <c r="M39" s="247"/>
      <c r="N39" s="247"/>
      <c r="O39" s="247"/>
      <c r="P39" s="101">
        <f t="shared" si="0"/>
        <v>0</v>
      </c>
      <c r="Q39" s="102" t="str">
        <f>VLOOKUP(P39,IDCODE!$A$1:$B$96,2,0)</f>
        <v>Không</v>
      </c>
      <c r="R39" s="102" t="e">
        <f>VLOOKUP(B39,DS!$D$3:$P$2489,13,0)</f>
        <v>#N/A</v>
      </c>
      <c r="S39" s="102"/>
    </row>
    <row r="40" spans="1:19" s="103" customFormat="1" ht="13.5">
      <c r="A40" s="100">
        <v>34</v>
      </c>
      <c r="B40" s="108">
        <f>DS!D36</f>
        <v>0</v>
      </c>
      <c r="C40" s="109" t="e">
        <f>VLOOKUP(B40,DS!$D$3:$I$2489,2,0)</f>
        <v>#N/A</v>
      </c>
      <c r="D40" s="110" t="e">
        <f>VLOOKUP(B40,DS!$D$3:$I$2489,3,0)</f>
        <v>#N/A</v>
      </c>
      <c r="E40" s="111" t="e">
        <f>VLOOKUP(B40,DS!$D$3:$I$2489,5,0)</f>
        <v>#N/A</v>
      </c>
      <c r="F40" s="111" t="e">
        <f>VLOOKUP(B40,DS!$D$3:$I$2489,6,0)</f>
        <v>#N/A</v>
      </c>
      <c r="G40" s="247"/>
      <c r="H40" s="247"/>
      <c r="I40" s="247"/>
      <c r="J40" s="247"/>
      <c r="K40" s="247"/>
      <c r="L40" s="247"/>
      <c r="M40" s="247"/>
      <c r="N40" s="247"/>
      <c r="O40" s="247"/>
      <c r="P40" s="101">
        <f t="shared" si="0"/>
        <v>0</v>
      </c>
      <c r="Q40" s="102" t="str">
        <f>VLOOKUP(P40,IDCODE!$A$1:$B$96,2,0)</f>
        <v>Không</v>
      </c>
      <c r="R40" s="102" t="e">
        <f>VLOOKUP(B40,DS!$D$3:$P$2489,13,0)</f>
        <v>#N/A</v>
      </c>
      <c r="S40" s="102"/>
    </row>
    <row r="41" spans="1:19" s="103" customFormat="1" ht="13.5">
      <c r="A41" s="100">
        <v>35</v>
      </c>
      <c r="B41" s="108">
        <f>DS!D37</f>
        <v>0</v>
      </c>
      <c r="C41" s="109" t="e">
        <f>VLOOKUP(B41,DS!$D$3:$I$2489,2,0)</f>
        <v>#N/A</v>
      </c>
      <c r="D41" s="110" t="e">
        <f>VLOOKUP(B41,DS!$D$3:$I$2489,3,0)</f>
        <v>#N/A</v>
      </c>
      <c r="E41" s="111" t="e">
        <f>VLOOKUP(B41,DS!$D$3:$I$2489,5,0)</f>
        <v>#N/A</v>
      </c>
      <c r="F41" s="111" t="e">
        <f>VLOOKUP(B41,DS!$D$3:$I$2489,6,0)</f>
        <v>#N/A</v>
      </c>
      <c r="G41" s="247"/>
      <c r="H41" s="247"/>
      <c r="I41" s="247"/>
      <c r="J41" s="247"/>
      <c r="K41" s="247"/>
      <c r="L41" s="247"/>
      <c r="M41" s="247"/>
      <c r="N41" s="247"/>
      <c r="O41" s="247"/>
      <c r="P41" s="101">
        <f t="shared" si="0"/>
        <v>0</v>
      </c>
      <c r="Q41" s="102" t="str">
        <f>VLOOKUP(P41,IDCODE!$A$1:$B$96,2,0)</f>
        <v>Không</v>
      </c>
      <c r="R41" s="102" t="e">
        <f>VLOOKUP(B41,DS!$D$3:$P$2489,13,0)</f>
        <v>#N/A</v>
      </c>
      <c r="S41" s="102"/>
    </row>
    <row r="42" spans="1:19" s="103" customFormat="1" ht="13.5">
      <c r="A42" s="100">
        <v>36</v>
      </c>
      <c r="B42" s="108">
        <f>DS!D38</f>
        <v>0</v>
      </c>
      <c r="C42" s="109" t="e">
        <f>VLOOKUP(B42,DS!$D$3:$I$2489,2,0)</f>
        <v>#N/A</v>
      </c>
      <c r="D42" s="110" t="e">
        <f>VLOOKUP(B42,DS!$D$3:$I$2489,3,0)</f>
        <v>#N/A</v>
      </c>
      <c r="E42" s="111" t="e">
        <f>VLOOKUP(B42,DS!$D$3:$I$2489,5,0)</f>
        <v>#N/A</v>
      </c>
      <c r="F42" s="111" t="e">
        <f>VLOOKUP(B42,DS!$D$3:$I$2489,6,0)</f>
        <v>#N/A</v>
      </c>
      <c r="G42" s="247"/>
      <c r="H42" s="247"/>
      <c r="I42" s="247"/>
      <c r="J42" s="247"/>
      <c r="K42" s="247"/>
      <c r="L42" s="247"/>
      <c r="M42" s="247"/>
      <c r="N42" s="247"/>
      <c r="O42" s="247"/>
      <c r="P42" s="101">
        <f t="shared" si="0"/>
        <v>0</v>
      </c>
      <c r="Q42" s="102" t="str">
        <f>VLOOKUP(P42,IDCODE!$A$1:$B$96,2,0)</f>
        <v>Không</v>
      </c>
      <c r="R42" s="102" t="e">
        <f>VLOOKUP(B42,DS!$D$3:$P$2489,13,0)</f>
        <v>#N/A</v>
      </c>
      <c r="S42" s="102"/>
    </row>
    <row r="43" spans="1:19" s="103" customFormat="1" ht="13.5">
      <c r="A43" s="100">
        <v>37</v>
      </c>
      <c r="B43" s="108">
        <f>DS!D39</f>
        <v>0</v>
      </c>
      <c r="C43" s="109" t="e">
        <f>VLOOKUP(B43,DS!$D$3:$I$2489,2,0)</f>
        <v>#N/A</v>
      </c>
      <c r="D43" s="110" t="e">
        <f>VLOOKUP(B43,DS!$D$3:$I$2489,3,0)</f>
        <v>#N/A</v>
      </c>
      <c r="E43" s="111" t="e">
        <f>VLOOKUP(B43,DS!$D$3:$I$2489,5,0)</f>
        <v>#N/A</v>
      </c>
      <c r="F43" s="111" t="e">
        <f>VLOOKUP(B43,DS!$D$3:$I$2489,6,0)</f>
        <v>#N/A</v>
      </c>
      <c r="G43" s="247"/>
      <c r="H43" s="247"/>
      <c r="I43" s="247"/>
      <c r="J43" s="247"/>
      <c r="K43" s="247"/>
      <c r="L43" s="247"/>
      <c r="M43" s="247"/>
      <c r="N43" s="247"/>
      <c r="O43" s="247"/>
      <c r="P43" s="101">
        <f t="shared" si="0"/>
        <v>0</v>
      </c>
      <c r="Q43" s="102" t="str">
        <f>VLOOKUP(P43,IDCODE!$A$1:$B$96,2,0)</f>
        <v>Không</v>
      </c>
      <c r="R43" s="102" t="e">
        <f>VLOOKUP(B43,DS!$D$3:$P$2489,13,0)</f>
        <v>#N/A</v>
      </c>
      <c r="S43" s="102"/>
    </row>
    <row r="44" spans="1:19" s="103" customFormat="1" ht="13.5">
      <c r="A44" s="100">
        <v>38</v>
      </c>
      <c r="B44" s="108">
        <f>DS!D40</f>
        <v>0</v>
      </c>
      <c r="C44" s="109" t="e">
        <f>VLOOKUP(B44,DS!$D$3:$I$2489,2,0)</f>
        <v>#N/A</v>
      </c>
      <c r="D44" s="110" t="e">
        <f>VLOOKUP(B44,DS!$D$3:$I$2489,3,0)</f>
        <v>#N/A</v>
      </c>
      <c r="E44" s="111" t="e">
        <f>VLOOKUP(B44,DS!$D$3:$I$2489,5,0)</f>
        <v>#N/A</v>
      </c>
      <c r="F44" s="111" t="e">
        <f>VLOOKUP(B44,DS!$D$3:$I$2489,6,0)</f>
        <v>#N/A</v>
      </c>
      <c r="G44" s="247"/>
      <c r="H44" s="247"/>
      <c r="I44" s="247"/>
      <c r="J44" s="247"/>
      <c r="K44" s="247"/>
      <c r="L44" s="247"/>
      <c r="M44" s="247"/>
      <c r="N44" s="247"/>
      <c r="O44" s="247"/>
      <c r="P44" s="101">
        <f t="shared" si="0"/>
        <v>0</v>
      </c>
      <c r="Q44" s="102" t="str">
        <f>VLOOKUP(P44,IDCODE!$A$1:$B$96,2,0)</f>
        <v>Không</v>
      </c>
      <c r="R44" s="102" t="e">
        <f>VLOOKUP(B44,DS!$D$3:$P$2489,13,0)</f>
        <v>#N/A</v>
      </c>
      <c r="S44" s="102"/>
    </row>
    <row r="45" spans="1:19" s="103" customFormat="1" ht="13.5">
      <c r="A45" s="100">
        <v>39</v>
      </c>
      <c r="B45" s="108">
        <f>DS!D41</f>
        <v>0</v>
      </c>
      <c r="C45" s="109" t="e">
        <f>VLOOKUP(B45,DS!$D$3:$I$2489,2,0)</f>
        <v>#N/A</v>
      </c>
      <c r="D45" s="110" t="e">
        <f>VLOOKUP(B45,DS!$D$3:$I$2489,3,0)</f>
        <v>#N/A</v>
      </c>
      <c r="E45" s="111" t="e">
        <f>VLOOKUP(B45,DS!$D$3:$I$2489,5,0)</f>
        <v>#N/A</v>
      </c>
      <c r="F45" s="111" t="e">
        <f>VLOOKUP(B45,DS!$D$3:$I$2489,6,0)</f>
        <v>#N/A</v>
      </c>
      <c r="G45" s="247"/>
      <c r="H45" s="247"/>
      <c r="I45" s="247"/>
      <c r="J45" s="247"/>
      <c r="K45" s="247"/>
      <c r="L45" s="247"/>
      <c r="M45" s="247"/>
      <c r="N45" s="247"/>
      <c r="O45" s="247"/>
      <c r="P45" s="101">
        <f t="shared" si="0"/>
        <v>0</v>
      </c>
      <c r="Q45" s="102" t="str">
        <f>VLOOKUP(P45,IDCODE!$A$1:$B$96,2,0)</f>
        <v>Không</v>
      </c>
      <c r="R45" s="102" t="e">
        <f>VLOOKUP(B45,DS!$D$3:$P$2489,13,0)</f>
        <v>#N/A</v>
      </c>
      <c r="S45" s="102"/>
    </row>
    <row r="46" spans="1:19" s="103" customFormat="1" ht="13.5">
      <c r="A46" s="100">
        <v>40</v>
      </c>
      <c r="B46" s="108">
        <f>DS!D42</f>
        <v>0</v>
      </c>
      <c r="C46" s="109" t="e">
        <f>VLOOKUP(B46,DS!$D$3:$I$2489,2,0)</f>
        <v>#N/A</v>
      </c>
      <c r="D46" s="110" t="e">
        <f>VLOOKUP(B46,DS!$D$3:$I$2489,3,0)</f>
        <v>#N/A</v>
      </c>
      <c r="E46" s="111" t="e">
        <f>VLOOKUP(B46,DS!$D$3:$I$2489,5,0)</f>
        <v>#N/A</v>
      </c>
      <c r="F46" s="111" t="e">
        <f>VLOOKUP(B46,DS!$D$3:$I$2489,6,0)</f>
        <v>#N/A</v>
      </c>
      <c r="G46" s="247"/>
      <c r="H46" s="247"/>
      <c r="I46" s="247"/>
      <c r="J46" s="247"/>
      <c r="K46" s="247"/>
      <c r="L46" s="247"/>
      <c r="M46" s="247"/>
      <c r="N46" s="247"/>
      <c r="O46" s="247"/>
      <c r="P46" s="101">
        <f t="shared" si="0"/>
        <v>0</v>
      </c>
      <c r="Q46" s="102" t="str">
        <f>VLOOKUP(P46,IDCODE!$A$1:$B$96,2,0)</f>
        <v>Không</v>
      </c>
      <c r="R46" s="102" t="e">
        <f>VLOOKUP(B46,DS!$D$3:$P$2489,13,0)</f>
        <v>#N/A</v>
      </c>
      <c r="S46" s="102"/>
    </row>
    <row r="47" spans="1:19" s="103" customFormat="1" ht="13.5">
      <c r="A47" s="100">
        <v>41</v>
      </c>
      <c r="B47" s="108">
        <f>DS!D43</f>
        <v>0</v>
      </c>
      <c r="C47" s="109" t="e">
        <f>VLOOKUP(B47,DS!$D$3:$I$2489,2,0)</f>
        <v>#N/A</v>
      </c>
      <c r="D47" s="110" t="e">
        <f>VLOOKUP(B47,DS!$D$3:$I$2489,3,0)</f>
        <v>#N/A</v>
      </c>
      <c r="E47" s="111" t="e">
        <f>VLOOKUP(B47,DS!$D$3:$I$2489,5,0)</f>
        <v>#N/A</v>
      </c>
      <c r="F47" s="111" t="e">
        <f>VLOOKUP(B47,DS!$D$3:$I$2489,6,0)</f>
        <v>#N/A</v>
      </c>
      <c r="G47" s="247"/>
      <c r="H47" s="247"/>
      <c r="I47" s="247"/>
      <c r="J47" s="247"/>
      <c r="K47" s="247"/>
      <c r="L47" s="247"/>
      <c r="M47" s="247"/>
      <c r="N47" s="247"/>
      <c r="O47" s="247"/>
      <c r="P47" s="101">
        <f t="shared" si="0"/>
        <v>0</v>
      </c>
      <c r="Q47" s="102" t="str">
        <f>VLOOKUP(P47,IDCODE!$A$1:$B$96,2,0)</f>
        <v>Không</v>
      </c>
      <c r="R47" s="102" t="e">
        <f>VLOOKUP(B47,DS!$D$3:$P$2489,13,0)</f>
        <v>#N/A</v>
      </c>
      <c r="S47" s="102"/>
    </row>
    <row r="48" spans="1:19" s="103" customFormat="1" ht="13.5">
      <c r="A48" s="100">
        <v>42</v>
      </c>
      <c r="B48" s="108">
        <f>DS!D44</f>
        <v>0</v>
      </c>
      <c r="C48" s="109" t="e">
        <f>VLOOKUP(B48,DS!$D$3:$I$2489,2,0)</f>
        <v>#N/A</v>
      </c>
      <c r="D48" s="110" t="e">
        <f>VLOOKUP(B48,DS!$D$3:$I$2489,3,0)</f>
        <v>#N/A</v>
      </c>
      <c r="E48" s="111" t="e">
        <f>VLOOKUP(B48,DS!$D$3:$I$2489,5,0)</f>
        <v>#N/A</v>
      </c>
      <c r="F48" s="111" t="e">
        <f>VLOOKUP(B48,DS!$D$3:$I$2489,6,0)</f>
        <v>#N/A</v>
      </c>
      <c r="G48" s="247"/>
      <c r="H48" s="247"/>
      <c r="I48" s="247"/>
      <c r="J48" s="247"/>
      <c r="K48" s="247"/>
      <c r="L48" s="247"/>
      <c r="M48" s="247"/>
      <c r="N48" s="247"/>
      <c r="O48" s="247"/>
      <c r="P48" s="101">
        <f t="shared" si="0"/>
        <v>0</v>
      </c>
      <c r="Q48" s="102" t="str">
        <f>VLOOKUP(P48,IDCODE!$A$1:$B$96,2,0)</f>
        <v>Không</v>
      </c>
      <c r="R48" s="102" t="e">
        <f>VLOOKUP(B48,DS!$D$3:$P$2489,13,0)</f>
        <v>#N/A</v>
      </c>
      <c r="S48" s="102"/>
    </row>
    <row r="49" spans="1:19" s="103" customFormat="1" ht="13.5">
      <c r="A49" s="100">
        <v>43</v>
      </c>
      <c r="B49" s="108">
        <f>DS!D45</f>
        <v>0</v>
      </c>
      <c r="C49" s="109" t="e">
        <f>VLOOKUP(B49,DS!$D$3:$I$2489,2,0)</f>
        <v>#N/A</v>
      </c>
      <c r="D49" s="110" t="e">
        <f>VLOOKUP(B49,DS!$D$3:$I$2489,3,0)</f>
        <v>#N/A</v>
      </c>
      <c r="E49" s="111" t="e">
        <f>VLOOKUP(B49,DS!$D$3:$I$2489,5,0)</f>
        <v>#N/A</v>
      </c>
      <c r="F49" s="111" t="e">
        <f>VLOOKUP(B49,DS!$D$3:$I$2489,6,0)</f>
        <v>#N/A</v>
      </c>
      <c r="G49" s="247"/>
      <c r="H49" s="247"/>
      <c r="I49" s="247"/>
      <c r="J49" s="247"/>
      <c r="K49" s="247"/>
      <c r="L49" s="247"/>
      <c r="M49" s="247"/>
      <c r="N49" s="247"/>
      <c r="O49" s="247"/>
      <c r="P49" s="101">
        <f t="shared" si="0"/>
        <v>0</v>
      </c>
      <c r="Q49" s="102" t="str">
        <f>VLOOKUP(P49,IDCODE!$A$1:$B$96,2,0)</f>
        <v>Không</v>
      </c>
      <c r="R49" s="102" t="e">
        <f>VLOOKUP(B49,DS!$D$3:$P$2489,13,0)</f>
        <v>#N/A</v>
      </c>
      <c r="S49" s="102"/>
    </row>
    <row r="50" spans="1:19" s="103" customFormat="1" ht="13.5">
      <c r="A50" s="100">
        <v>44</v>
      </c>
      <c r="B50" s="108">
        <f>DS!D46</f>
        <v>0</v>
      </c>
      <c r="C50" s="109" t="e">
        <f>VLOOKUP(B50,DS!$D$3:$I$2489,2,0)</f>
        <v>#N/A</v>
      </c>
      <c r="D50" s="110" t="e">
        <f>VLOOKUP(B50,DS!$D$3:$I$2489,3,0)</f>
        <v>#N/A</v>
      </c>
      <c r="E50" s="111" t="e">
        <f>VLOOKUP(B50,DS!$D$3:$I$2489,5,0)</f>
        <v>#N/A</v>
      </c>
      <c r="F50" s="111" t="e">
        <f>VLOOKUP(B50,DS!$D$3:$I$2489,6,0)</f>
        <v>#N/A</v>
      </c>
      <c r="G50" s="247"/>
      <c r="H50" s="247"/>
      <c r="I50" s="247"/>
      <c r="J50" s="247"/>
      <c r="K50" s="247"/>
      <c r="L50" s="247"/>
      <c r="M50" s="247"/>
      <c r="N50" s="247"/>
      <c r="O50" s="247"/>
      <c r="P50" s="101">
        <f t="shared" si="0"/>
        <v>0</v>
      </c>
      <c r="Q50" s="102" t="str">
        <f>VLOOKUP(P50,IDCODE!$A$1:$B$96,2,0)</f>
        <v>Không</v>
      </c>
      <c r="R50" s="102" t="e">
        <f>VLOOKUP(B50,DS!$D$3:$P$2489,13,0)</f>
        <v>#N/A</v>
      </c>
      <c r="S50" s="102"/>
    </row>
    <row r="51" spans="1:19" s="103" customFormat="1" ht="13.5">
      <c r="A51" s="100">
        <v>45</v>
      </c>
      <c r="B51" s="108">
        <f>DS!D47</f>
        <v>0</v>
      </c>
      <c r="C51" s="109" t="e">
        <f>VLOOKUP(B51,DS!$D$3:$I$2489,2,0)</f>
        <v>#N/A</v>
      </c>
      <c r="D51" s="110" t="e">
        <f>VLOOKUP(B51,DS!$D$3:$I$2489,3,0)</f>
        <v>#N/A</v>
      </c>
      <c r="E51" s="111" t="e">
        <f>VLOOKUP(B51,DS!$D$3:$I$2489,5,0)</f>
        <v>#N/A</v>
      </c>
      <c r="F51" s="111" t="e">
        <f>VLOOKUP(B51,DS!$D$3:$I$2489,6,0)</f>
        <v>#N/A</v>
      </c>
      <c r="G51" s="247"/>
      <c r="H51" s="247"/>
      <c r="I51" s="247"/>
      <c r="J51" s="247"/>
      <c r="K51" s="247"/>
      <c r="L51" s="247"/>
      <c r="M51" s="247"/>
      <c r="N51" s="247"/>
      <c r="O51" s="247"/>
      <c r="P51" s="101">
        <f t="shared" si="0"/>
        <v>0</v>
      </c>
      <c r="Q51" s="102" t="str">
        <f>VLOOKUP(P51,IDCODE!$A$1:$B$96,2,0)</f>
        <v>Không</v>
      </c>
      <c r="R51" s="102" t="e">
        <f>VLOOKUP(B51,DS!$D$3:$P$2489,13,0)</f>
        <v>#N/A</v>
      </c>
      <c r="S51" s="102"/>
    </row>
    <row r="52" spans="1:19" s="103" customFormat="1" ht="13.5">
      <c r="A52" s="100">
        <v>46</v>
      </c>
      <c r="B52" s="108">
        <f>DS!D48</f>
        <v>0</v>
      </c>
      <c r="C52" s="109" t="e">
        <f>VLOOKUP(B52,DS!$D$3:$I$2489,2,0)</f>
        <v>#N/A</v>
      </c>
      <c r="D52" s="110" t="e">
        <f>VLOOKUP(B52,DS!$D$3:$I$2489,3,0)</f>
        <v>#N/A</v>
      </c>
      <c r="E52" s="111" t="e">
        <f>VLOOKUP(B52,DS!$D$3:$I$2489,5,0)</f>
        <v>#N/A</v>
      </c>
      <c r="F52" s="111" t="e">
        <f>VLOOKUP(B52,DS!$D$3:$I$2489,6,0)</f>
        <v>#N/A</v>
      </c>
      <c r="G52" s="247"/>
      <c r="H52" s="247"/>
      <c r="I52" s="247"/>
      <c r="J52" s="247"/>
      <c r="K52" s="247"/>
      <c r="L52" s="247"/>
      <c r="M52" s="247"/>
      <c r="N52" s="247"/>
      <c r="O52" s="247"/>
      <c r="P52" s="101">
        <f t="shared" si="0"/>
        <v>0</v>
      </c>
      <c r="Q52" s="102" t="str">
        <f>VLOOKUP(P52,IDCODE!$A$1:$B$96,2,0)</f>
        <v>Không</v>
      </c>
      <c r="R52" s="102" t="e">
        <f>VLOOKUP(B52,DS!$D$3:$P$2489,13,0)</f>
        <v>#N/A</v>
      </c>
      <c r="S52" s="102"/>
    </row>
    <row r="53" spans="1:19" s="103" customFormat="1" ht="13.5">
      <c r="A53" s="100">
        <v>47</v>
      </c>
      <c r="B53" s="108">
        <f>DS!D49</f>
        <v>0</v>
      </c>
      <c r="C53" s="109" t="e">
        <f>VLOOKUP(B53,DS!$D$3:$I$2489,2,0)</f>
        <v>#N/A</v>
      </c>
      <c r="D53" s="110" t="e">
        <f>VLOOKUP(B53,DS!$D$3:$I$2489,3,0)</f>
        <v>#N/A</v>
      </c>
      <c r="E53" s="111" t="e">
        <f>VLOOKUP(B53,DS!$D$3:$I$2489,5,0)</f>
        <v>#N/A</v>
      </c>
      <c r="F53" s="111" t="e">
        <f>VLOOKUP(B53,DS!$D$3:$I$2489,6,0)</f>
        <v>#N/A</v>
      </c>
      <c r="G53" s="247"/>
      <c r="H53" s="247"/>
      <c r="I53" s="247"/>
      <c r="J53" s="247"/>
      <c r="K53" s="247"/>
      <c r="L53" s="247"/>
      <c r="M53" s="247"/>
      <c r="N53" s="247"/>
      <c r="O53" s="247"/>
      <c r="P53" s="101">
        <f t="shared" si="0"/>
        <v>0</v>
      </c>
      <c r="Q53" s="102" t="str">
        <f>VLOOKUP(P53,IDCODE!$A$1:$B$96,2,0)</f>
        <v>Không</v>
      </c>
      <c r="R53" s="102" t="e">
        <f>VLOOKUP(B53,DS!$D$3:$P$2489,13,0)</f>
        <v>#N/A</v>
      </c>
      <c r="S53" s="102"/>
    </row>
    <row r="54" spans="1:19" s="103" customFormat="1" ht="13.5">
      <c r="A54" s="100">
        <v>48</v>
      </c>
      <c r="B54" s="108">
        <f>DS!D50</f>
        <v>0</v>
      </c>
      <c r="C54" s="109" t="e">
        <f>VLOOKUP(B54,DS!$D$3:$I$2489,2,0)</f>
        <v>#N/A</v>
      </c>
      <c r="D54" s="110" t="e">
        <f>VLOOKUP(B54,DS!$D$3:$I$2489,3,0)</f>
        <v>#N/A</v>
      </c>
      <c r="E54" s="111" t="e">
        <f>VLOOKUP(B54,DS!$D$3:$I$2489,5,0)</f>
        <v>#N/A</v>
      </c>
      <c r="F54" s="111" t="e">
        <f>VLOOKUP(B54,DS!$D$3:$I$2489,6,0)</f>
        <v>#N/A</v>
      </c>
      <c r="G54" s="247"/>
      <c r="H54" s="247"/>
      <c r="I54" s="247"/>
      <c r="J54" s="247"/>
      <c r="K54" s="247"/>
      <c r="L54" s="247"/>
      <c r="M54" s="247"/>
      <c r="N54" s="247"/>
      <c r="O54" s="247"/>
      <c r="P54" s="101">
        <f t="shared" si="0"/>
        <v>0</v>
      </c>
      <c r="Q54" s="102" t="str">
        <f>VLOOKUP(P54,IDCODE!$A$1:$B$96,2,0)</f>
        <v>Không</v>
      </c>
      <c r="R54" s="102" t="e">
        <f>VLOOKUP(B54,DS!$D$3:$P$2489,13,0)</f>
        <v>#N/A</v>
      </c>
      <c r="S54" s="102"/>
    </row>
    <row r="55" spans="1:19" s="103" customFormat="1" ht="13.5">
      <c r="A55" s="100">
        <v>49</v>
      </c>
      <c r="B55" s="108">
        <f>DS!D51</f>
        <v>0</v>
      </c>
      <c r="C55" s="109" t="e">
        <f>VLOOKUP(B55,DS!$D$3:$I$2489,2,0)</f>
        <v>#N/A</v>
      </c>
      <c r="D55" s="110" t="e">
        <f>VLOOKUP(B55,DS!$D$3:$I$2489,3,0)</f>
        <v>#N/A</v>
      </c>
      <c r="E55" s="111" t="e">
        <f>VLOOKUP(B55,DS!$D$3:$I$2489,5,0)</f>
        <v>#N/A</v>
      </c>
      <c r="F55" s="111" t="e">
        <f>VLOOKUP(B55,DS!$D$3:$I$2489,6,0)</f>
        <v>#N/A</v>
      </c>
      <c r="G55" s="247"/>
      <c r="H55" s="247"/>
      <c r="I55" s="247"/>
      <c r="J55" s="247"/>
      <c r="K55" s="247"/>
      <c r="L55" s="247"/>
      <c r="M55" s="247"/>
      <c r="N55" s="247"/>
      <c r="O55" s="247"/>
      <c r="P55" s="101">
        <f t="shared" si="0"/>
        <v>0</v>
      </c>
      <c r="Q55" s="102" t="str">
        <f>VLOOKUP(P55,IDCODE!$A$1:$B$96,2,0)</f>
        <v>Không</v>
      </c>
      <c r="R55" s="102" t="e">
        <f>VLOOKUP(B55,DS!$D$3:$P$2489,13,0)</f>
        <v>#N/A</v>
      </c>
      <c r="S55" s="102"/>
    </row>
    <row r="56" spans="1:19" s="103" customFormat="1" ht="13.5">
      <c r="A56" s="100">
        <v>50</v>
      </c>
      <c r="B56" s="108">
        <f>DS!D52</f>
        <v>0</v>
      </c>
      <c r="C56" s="109" t="e">
        <f>VLOOKUP(B56,DS!$D$3:$I$2489,2,0)</f>
        <v>#N/A</v>
      </c>
      <c r="D56" s="110" t="e">
        <f>VLOOKUP(B56,DS!$D$3:$I$2489,3,0)</f>
        <v>#N/A</v>
      </c>
      <c r="E56" s="111" t="e">
        <f>VLOOKUP(B56,DS!$D$3:$I$2489,5,0)</f>
        <v>#N/A</v>
      </c>
      <c r="F56" s="111" t="e">
        <f>VLOOKUP(B56,DS!$D$3:$I$2489,6,0)</f>
        <v>#N/A</v>
      </c>
      <c r="G56" s="247"/>
      <c r="H56" s="247"/>
      <c r="I56" s="247"/>
      <c r="J56" s="247"/>
      <c r="K56" s="247"/>
      <c r="L56" s="247"/>
      <c r="M56" s="247"/>
      <c r="N56" s="247"/>
      <c r="O56" s="247"/>
      <c r="P56" s="101">
        <f t="shared" si="0"/>
        <v>0</v>
      </c>
      <c r="Q56" s="102" t="str">
        <f>VLOOKUP(P56,IDCODE!$A$1:$B$96,2,0)</f>
        <v>Không</v>
      </c>
      <c r="R56" s="102" t="e">
        <f>VLOOKUP(B56,DS!$D$3:$P$2489,13,0)</f>
        <v>#N/A</v>
      </c>
      <c r="S56" s="102"/>
    </row>
    <row r="57" spans="1:19" s="103" customFormat="1" ht="13.5">
      <c r="A57" s="100">
        <v>51</v>
      </c>
      <c r="B57" s="108">
        <f>DS!D53</f>
        <v>0</v>
      </c>
      <c r="C57" s="109" t="e">
        <f>VLOOKUP(B57,DS!$D$3:$I$2489,2,0)</f>
        <v>#N/A</v>
      </c>
      <c r="D57" s="110" t="e">
        <f>VLOOKUP(B57,DS!$D$3:$I$2489,3,0)</f>
        <v>#N/A</v>
      </c>
      <c r="E57" s="111" t="e">
        <f>VLOOKUP(B57,DS!$D$3:$I$2489,5,0)</f>
        <v>#N/A</v>
      </c>
      <c r="F57" s="111" t="e">
        <f>VLOOKUP(B57,DS!$D$3:$I$2489,6,0)</f>
        <v>#N/A</v>
      </c>
      <c r="G57" s="247"/>
      <c r="H57" s="247"/>
      <c r="I57" s="247"/>
      <c r="J57" s="247"/>
      <c r="K57" s="247"/>
      <c r="L57" s="247"/>
      <c r="M57" s="247"/>
      <c r="N57" s="247"/>
      <c r="O57" s="247"/>
      <c r="P57" s="101">
        <f t="shared" si="0"/>
        <v>0</v>
      </c>
      <c r="Q57" s="102" t="str">
        <f>VLOOKUP(P57,IDCODE!$A$1:$B$96,2,0)</f>
        <v>Không</v>
      </c>
      <c r="R57" s="102" t="e">
        <f>VLOOKUP(B57,DS!$D$3:$P$2489,13,0)</f>
        <v>#N/A</v>
      </c>
      <c r="S57" s="102"/>
    </row>
    <row r="58" spans="1:19" s="103" customFormat="1" ht="13.5">
      <c r="A58" s="100">
        <v>52</v>
      </c>
      <c r="B58" s="108">
        <f>DS!D54</f>
        <v>0</v>
      </c>
      <c r="C58" s="109" t="e">
        <f>VLOOKUP(B58,DS!$D$3:$I$2489,2,0)</f>
        <v>#N/A</v>
      </c>
      <c r="D58" s="110" t="e">
        <f>VLOOKUP(B58,DS!$D$3:$I$2489,3,0)</f>
        <v>#N/A</v>
      </c>
      <c r="E58" s="111" t="e">
        <f>VLOOKUP(B58,DS!$D$3:$I$2489,5,0)</f>
        <v>#N/A</v>
      </c>
      <c r="F58" s="111" t="e">
        <f>VLOOKUP(B58,DS!$D$3:$I$2489,6,0)</f>
        <v>#N/A</v>
      </c>
      <c r="G58" s="247"/>
      <c r="H58" s="247"/>
      <c r="I58" s="247"/>
      <c r="J58" s="247"/>
      <c r="K58" s="247"/>
      <c r="L58" s="247"/>
      <c r="M58" s="247"/>
      <c r="N58" s="247"/>
      <c r="O58" s="247"/>
      <c r="P58" s="101">
        <f t="shared" si="0"/>
        <v>0</v>
      </c>
      <c r="Q58" s="102" t="str">
        <f>VLOOKUP(P58,IDCODE!$A$1:$B$96,2,0)</f>
        <v>Không</v>
      </c>
      <c r="R58" s="102" t="e">
        <f>VLOOKUP(B58,DS!$D$3:$P$2489,13,0)</f>
        <v>#N/A</v>
      </c>
      <c r="S58" s="102"/>
    </row>
    <row r="59" spans="1:19" s="103" customFormat="1" ht="13.5">
      <c r="A59" s="100">
        <v>53</v>
      </c>
      <c r="B59" s="108">
        <f>DS!D55</f>
        <v>0</v>
      </c>
      <c r="C59" s="109" t="e">
        <f>VLOOKUP(B59,DS!$D$3:$I$2489,2,0)</f>
        <v>#N/A</v>
      </c>
      <c r="D59" s="110" t="e">
        <f>VLOOKUP(B59,DS!$D$3:$I$2489,3,0)</f>
        <v>#N/A</v>
      </c>
      <c r="E59" s="111" t="e">
        <f>VLOOKUP(B59,DS!$D$3:$I$2489,5,0)</f>
        <v>#N/A</v>
      </c>
      <c r="F59" s="111" t="e">
        <f>VLOOKUP(B59,DS!$D$3:$I$2489,6,0)</f>
        <v>#N/A</v>
      </c>
      <c r="G59" s="247"/>
      <c r="H59" s="247"/>
      <c r="I59" s="247"/>
      <c r="J59" s="247"/>
      <c r="K59" s="247"/>
      <c r="L59" s="247"/>
      <c r="M59" s="247"/>
      <c r="N59" s="247"/>
      <c r="O59" s="247"/>
      <c r="P59" s="101">
        <f t="shared" si="0"/>
        <v>0</v>
      </c>
      <c r="Q59" s="102" t="str">
        <f>VLOOKUP(P59,IDCODE!$A$1:$B$96,2,0)</f>
        <v>Không</v>
      </c>
      <c r="R59" s="102" t="e">
        <f>VLOOKUP(B59,DS!$D$3:$P$2489,13,0)</f>
        <v>#N/A</v>
      </c>
      <c r="S59" s="102"/>
    </row>
    <row r="60" spans="1:19" s="103" customFormat="1" ht="13.5">
      <c r="A60" s="100">
        <v>54</v>
      </c>
      <c r="B60" s="108">
        <f>DS!D56</f>
        <v>0</v>
      </c>
      <c r="C60" s="109" t="e">
        <f>VLOOKUP(B60,DS!$D$3:$I$2489,2,0)</f>
        <v>#N/A</v>
      </c>
      <c r="D60" s="110" t="e">
        <f>VLOOKUP(B60,DS!$D$3:$I$2489,3,0)</f>
        <v>#N/A</v>
      </c>
      <c r="E60" s="111" t="e">
        <f>VLOOKUP(B60,DS!$D$3:$I$2489,5,0)</f>
        <v>#N/A</v>
      </c>
      <c r="F60" s="111" t="e">
        <f>VLOOKUP(B60,DS!$D$3:$I$2489,6,0)</f>
        <v>#N/A</v>
      </c>
      <c r="G60" s="247"/>
      <c r="H60" s="247"/>
      <c r="I60" s="247"/>
      <c r="J60" s="247"/>
      <c r="K60" s="247"/>
      <c r="L60" s="247"/>
      <c r="M60" s="247"/>
      <c r="N60" s="247"/>
      <c r="O60" s="247"/>
      <c r="P60" s="101">
        <f t="shared" si="0"/>
        <v>0</v>
      </c>
      <c r="Q60" s="102" t="str">
        <f>VLOOKUP(P60,IDCODE!$A$1:$B$96,2,0)</f>
        <v>Không</v>
      </c>
      <c r="R60" s="102" t="e">
        <f>VLOOKUP(B60,DS!$D$3:$P$2489,13,0)</f>
        <v>#N/A</v>
      </c>
      <c r="S60" s="102"/>
    </row>
    <row r="61" spans="1:19" s="103" customFormat="1" ht="13.5">
      <c r="A61" s="100">
        <v>55</v>
      </c>
      <c r="B61" s="108">
        <f>DS!D57</f>
        <v>0</v>
      </c>
      <c r="C61" s="109" t="e">
        <f>VLOOKUP(B61,DS!$D$3:$I$2489,2,0)</f>
        <v>#N/A</v>
      </c>
      <c r="D61" s="110" t="e">
        <f>VLOOKUP(B61,DS!$D$3:$I$2489,3,0)</f>
        <v>#N/A</v>
      </c>
      <c r="E61" s="111" t="e">
        <f>VLOOKUP(B61,DS!$D$3:$I$2489,5,0)</f>
        <v>#N/A</v>
      </c>
      <c r="F61" s="111" t="e">
        <f>VLOOKUP(B61,DS!$D$3:$I$2489,6,0)</f>
        <v>#N/A</v>
      </c>
      <c r="G61" s="247"/>
      <c r="H61" s="247"/>
      <c r="I61" s="247"/>
      <c r="J61" s="247"/>
      <c r="K61" s="247"/>
      <c r="L61" s="247"/>
      <c r="M61" s="247"/>
      <c r="N61" s="247"/>
      <c r="O61" s="247"/>
      <c r="P61" s="101">
        <f t="shared" si="0"/>
        <v>0</v>
      </c>
      <c r="Q61" s="102" t="str">
        <f>VLOOKUP(P61,IDCODE!$A$1:$B$96,2,0)</f>
        <v>Không</v>
      </c>
      <c r="R61" s="102" t="e">
        <f>VLOOKUP(B61,DS!$D$3:$P$2489,13,0)</f>
        <v>#N/A</v>
      </c>
      <c r="S61" s="102"/>
    </row>
    <row r="62" spans="1:19" s="103" customFormat="1" ht="13.5">
      <c r="A62" s="100">
        <v>56</v>
      </c>
      <c r="B62" s="108">
        <f>DS!D58</f>
        <v>0</v>
      </c>
      <c r="C62" s="109" t="e">
        <f>VLOOKUP(B62,DS!$D$3:$I$2489,2,0)</f>
        <v>#N/A</v>
      </c>
      <c r="D62" s="110" t="e">
        <f>VLOOKUP(B62,DS!$D$3:$I$2489,3,0)</f>
        <v>#N/A</v>
      </c>
      <c r="E62" s="111" t="e">
        <f>VLOOKUP(B62,DS!$D$3:$I$2489,5,0)</f>
        <v>#N/A</v>
      </c>
      <c r="F62" s="111" t="e">
        <f>VLOOKUP(B62,DS!$D$3:$I$2489,6,0)</f>
        <v>#N/A</v>
      </c>
      <c r="G62" s="247"/>
      <c r="H62" s="247"/>
      <c r="I62" s="247"/>
      <c r="J62" s="247"/>
      <c r="K62" s="247"/>
      <c r="L62" s="247"/>
      <c r="M62" s="247"/>
      <c r="N62" s="247"/>
      <c r="O62" s="247"/>
      <c r="P62" s="101">
        <f t="shared" si="0"/>
        <v>0</v>
      </c>
      <c r="Q62" s="102" t="str">
        <f>VLOOKUP(P62,IDCODE!$A$1:$B$96,2,0)</f>
        <v>Không</v>
      </c>
      <c r="R62" s="102" t="e">
        <f>VLOOKUP(B62,DS!$D$3:$P$2489,13,0)</f>
        <v>#N/A</v>
      </c>
      <c r="S62" s="102"/>
    </row>
    <row r="63" spans="1:19" s="103" customFormat="1" ht="13.5">
      <c r="A63" s="100">
        <v>57</v>
      </c>
      <c r="B63" s="108">
        <f>DS!D59</f>
        <v>0</v>
      </c>
      <c r="C63" s="109" t="e">
        <f>VLOOKUP(B63,DS!$D$3:$I$2489,2,0)</f>
        <v>#N/A</v>
      </c>
      <c r="D63" s="110" t="e">
        <f>VLOOKUP(B63,DS!$D$3:$I$2489,3,0)</f>
        <v>#N/A</v>
      </c>
      <c r="E63" s="111" t="e">
        <f>VLOOKUP(B63,DS!$D$3:$I$2489,5,0)</f>
        <v>#N/A</v>
      </c>
      <c r="F63" s="111" t="e">
        <f>VLOOKUP(B63,DS!$D$3:$I$2489,6,0)</f>
        <v>#N/A</v>
      </c>
      <c r="G63" s="247"/>
      <c r="H63" s="247"/>
      <c r="I63" s="247"/>
      <c r="J63" s="247"/>
      <c r="K63" s="247"/>
      <c r="L63" s="247"/>
      <c r="M63" s="247"/>
      <c r="N63" s="247"/>
      <c r="O63" s="247"/>
      <c r="P63" s="101">
        <f t="shared" si="0"/>
        <v>0</v>
      </c>
      <c r="Q63" s="102" t="str">
        <f>VLOOKUP(P63,IDCODE!$A$1:$B$96,2,0)</f>
        <v>Không</v>
      </c>
      <c r="R63" s="102" t="e">
        <f>VLOOKUP(B63,DS!$D$3:$P$2489,13,0)</f>
        <v>#N/A</v>
      </c>
      <c r="S63" s="102"/>
    </row>
    <row r="64" spans="1:19" s="103" customFormat="1" ht="13.5">
      <c r="A64" s="100">
        <v>58</v>
      </c>
      <c r="B64" s="108">
        <f>DS!D60</f>
        <v>0</v>
      </c>
      <c r="C64" s="109" t="e">
        <f>VLOOKUP(B64,DS!$D$3:$I$2489,2,0)</f>
        <v>#N/A</v>
      </c>
      <c r="D64" s="110" t="e">
        <f>VLOOKUP(B64,DS!$D$3:$I$2489,3,0)</f>
        <v>#N/A</v>
      </c>
      <c r="E64" s="111" t="e">
        <f>VLOOKUP(B64,DS!$D$3:$I$2489,5,0)</f>
        <v>#N/A</v>
      </c>
      <c r="F64" s="111" t="e">
        <f>VLOOKUP(B64,DS!$D$3:$I$2489,6,0)</f>
        <v>#N/A</v>
      </c>
      <c r="G64" s="247"/>
      <c r="H64" s="247"/>
      <c r="I64" s="247"/>
      <c r="J64" s="247"/>
      <c r="K64" s="247"/>
      <c r="L64" s="247"/>
      <c r="M64" s="247"/>
      <c r="N64" s="247"/>
      <c r="O64" s="247"/>
      <c r="P64" s="101">
        <f t="shared" si="0"/>
        <v>0</v>
      </c>
      <c r="Q64" s="102" t="str">
        <f>VLOOKUP(P64,IDCODE!$A$1:$B$96,2,0)</f>
        <v>Không</v>
      </c>
      <c r="R64" s="102" t="e">
        <f>VLOOKUP(B64,DS!$D$3:$P$2489,13,0)</f>
        <v>#N/A</v>
      </c>
      <c r="S64" s="102"/>
    </row>
    <row r="65" spans="1:19" s="103" customFormat="1" ht="13.5">
      <c r="A65" s="100">
        <v>59</v>
      </c>
      <c r="B65" s="108">
        <f>DS!D61</f>
        <v>0</v>
      </c>
      <c r="C65" s="109" t="e">
        <f>VLOOKUP(B65,DS!$D$3:$I$2489,2,0)</f>
        <v>#N/A</v>
      </c>
      <c r="D65" s="110" t="e">
        <f>VLOOKUP(B65,DS!$D$3:$I$2489,3,0)</f>
        <v>#N/A</v>
      </c>
      <c r="E65" s="111" t="e">
        <f>VLOOKUP(B65,DS!$D$3:$I$2489,5,0)</f>
        <v>#N/A</v>
      </c>
      <c r="F65" s="111" t="e">
        <f>VLOOKUP(B65,DS!$D$3:$I$2489,6,0)</f>
        <v>#N/A</v>
      </c>
      <c r="G65" s="247"/>
      <c r="H65" s="247"/>
      <c r="I65" s="247"/>
      <c r="J65" s="247"/>
      <c r="K65" s="247"/>
      <c r="L65" s="247"/>
      <c r="M65" s="247"/>
      <c r="N65" s="247"/>
      <c r="O65" s="247"/>
      <c r="P65" s="101">
        <f t="shared" si="0"/>
        <v>0</v>
      </c>
      <c r="Q65" s="102" t="str">
        <f>VLOOKUP(P65,IDCODE!$A$1:$B$96,2,0)</f>
        <v>Không</v>
      </c>
      <c r="R65" s="102" t="e">
        <f>VLOOKUP(B65,DS!$D$3:$P$2489,13,0)</f>
        <v>#N/A</v>
      </c>
      <c r="S65" s="102"/>
    </row>
    <row r="66" spans="1:19" s="103" customFormat="1" ht="13.5">
      <c r="A66" s="100">
        <v>60</v>
      </c>
      <c r="B66" s="108">
        <f>DS!D62</f>
        <v>0</v>
      </c>
      <c r="C66" s="109" t="e">
        <f>VLOOKUP(B66,DS!$D$3:$I$2489,2,0)</f>
        <v>#N/A</v>
      </c>
      <c r="D66" s="110" t="e">
        <f>VLOOKUP(B66,DS!$D$3:$I$2489,3,0)</f>
        <v>#N/A</v>
      </c>
      <c r="E66" s="111" t="e">
        <f>VLOOKUP(B66,DS!$D$3:$I$2489,5,0)</f>
        <v>#N/A</v>
      </c>
      <c r="F66" s="111" t="e">
        <f>VLOOKUP(B66,DS!$D$3:$I$2489,6,0)</f>
        <v>#N/A</v>
      </c>
      <c r="G66" s="247"/>
      <c r="H66" s="247"/>
      <c r="I66" s="247"/>
      <c r="J66" s="247"/>
      <c r="K66" s="247"/>
      <c r="L66" s="247"/>
      <c r="M66" s="247"/>
      <c r="N66" s="247"/>
      <c r="O66" s="247"/>
      <c r="P66" s="101">
        <f t="shared" si="0"/>
        <v>0</v>
      </c>
      <c r="Q66" s="102" t="str">
        <f>VLOOKUP(P66,IDCODE!$A$1:$B$96,2,0)</f>
        <v>Không</v>
      </c>
      <c r="R66" s="102" t="e">
        <f>VLOOKUP(B66,DS!$D$3:$P$2489,13,0)</f>
        <v>#N/A</v>
      </c>
      <c r="S66" s="102"/>
    </row>
    <row r="67" spans="1:19" s="103" customFormat="1" ht="13.5">
      <c r="A67" s="100">
        <v>61</v>
      </c>
      <c r="B67" s="108">
        <f>DS!D63</f>
        <v>0</v>
      </c>
      <c r="C67" s="109" t="e">
        <f>VLOOKUP(B67,DS!$D$3:$I$2489,2,0)</f>
        <v>#N/A</v>
      </c>
      <c r="D67" s="110" t="e">
        <f>VLOOKUP(B67,DS!$D$3:$I$2489,3,0)</f>
        <v>#N/A</v>
      </c>
      <c r="E67" s="111" t="e">
        <f>VLOOKUP(B67,DS!$D$3:$I$2489,5,0)</f>
        <v>#N/A</v>
      </c>
      <c r="F67" s="111" t="e">
        <f>VLOOKUP(B67,DS!$D$3:$I$2489,6,0)</f>
        <v>#N/A</v>
      </c>
      <c r="G67" s="247"/>
      <c r="H67" s="247"/>
      <c r="I67" s="247"/>
      <c r="J67" s="247"/>
      <c r="K67" s="247"/>
      <c r="L67" s="247"/>
      <c r="M67" s="247"/>
      <c r="N67" s="247"/>
      <c r="O67" s="247"/>
      <c r="P67" s="101">
        <f t="shared" si="0"/>
        <v>0</v>
      </c>
      <c r="Q67" s="102" t="str">
        <f>VLOOKUP(P67,IDCODE!$A$1:$B$96,2,0)</f>
        <v>Không</v>
      </c>
      <c r="R67" s="102" t="e">
        <f>VLOOKUP(B67,DS!$D$3:$P$2489,13,0)</f>
        <v>#N/A</v>
      </c>
      <c r="S67" s="102"/>
    </row>
    <row r="68" spans="1:19" s="103" customFormat="1" ht="13.5">
      <c r="A68" s="100">
        <v>62</v>
      </c>
      <c r="B68" s="108">
        <f>DS!D64</f>
        <v>0</v>
      </c>
      <c r="C68" s="109" t="e">
        <f>VLOOKUP(B68,DS!$D$3:$I$2489,2,0)</f>
        <v>#N/A</v>
      </c>
      <c r="D68" s="110" t="e">
        <f>VLOOKUP(B68,DS!$D$3:$I$2489,3,0)</f>
        <v>#N/A</v>
      </c>
      <c r="E68" s="111" t="e">
        <f>VLOOKUP(B68,DS!$D$3:$I$2489,5,0)</f>
        <v>#N/A</v>
      </c>
      <c r="F68" s="111" t="e">
        <f>VLOOKUP(B68,DS!$D$3:$I$2489,6,0)</f>
        <v>#N/A</v>
      </c>
      <c r="G68" s="247"/>
      <c r="H68" s="247"/>
      <c r="I68" s="247"/>
      <c r="J68" s="247"/>
      <c r="K68" s="247"/>
      <c r="L68" s="247"/>
      <c r="M68" s="247"/>
      <c r="N68" s="247"/>
      <c r="O68" s="247"/>
      <c r="P68" s="101">
        <f t="shared" si="0"/>
        <v>0</v>
      </c>
      <c r="Q68" s="102" t="str">
        <f>VLOOKUP(P68,IDCODE!$A$1:$B$96,2,0)</f>
        <v>Không</v>
      </c>
      <c r="R68" s="102" t="e">
        <f>VLOOKUP(B68,DS!$D$3:$P$2489,13,0)</f>
        <v>#N/A</v>
      </c>
      <c r="S68" s="102"/>
    </row>
    <row r="69" spans="1:19" s="103" customFormat="1" ht="13.5">
      <c r="A69" s="100">
        <v>63</v>
      </c>
      <c r="B69" s="108">
        <f>DS!D65</f>
        <v>0</v>
      </c>
      <c r="C69" s="109" t="e">
        <f>VLOOKUP(B69,DS!$D$3:$I$2489,2,0)</f>
        <v>#N/A</v>
      </c>
      <c r="D69" s="110" t="e">
        <f>VLOOKUP(B69,DS!$D$3:$I$2489,3,0)</f>
        <v>#N/A</v>
      </c>
      <c r="E69" s="111" t="e">
        <f>VLOOKUP(B69,DS!$D$3:$I$2489,5,0)</f>
        <v>#N/A</v>
      </c>
      <c r="F69" s="111" t="e">
        <f>VLOOKUP(B69,DS!$D$3:$I$2489,6,0)</f>
        <v>#N/A</v>
      </c>
      <c r="G69" s="247"/>
      <c r="H69" s="247"/>
      <c r="I69" s="247"/>
      <c r="J69" s="247"/>
      <c r="K69" s="247"/>
      <c r="L69" s="247"/>
      <c r="M69" s="247"/>
      <c r="N69" s="247"/>
      <c r="O69" s="247"/>
      <c r="P69" s="101">
        <f t="shared" si="0"/>
        <v>0</v>
      </c>
      <c r="Q69" s="102" t="str">
        <f>VLOOKUP(P69,IDCODE!$A$1:$B$96,2,0)</f>
        <v>Không</v>
      </c>
      <c r="R69" s="102" t="e">
        <f>VLOOKUP(B69,DS!$D$3:$P$2489,13,0)</f>
        <v>#N/A</v>
      </c>
      <c r="S69" s="102"/>
    </row>
    <row r="70" spans="1:19" s="103" customFormat="1" ht="13.5">
      <c r="A70" s="100">
        <v>64</v>
      </c>
      <c r="B70" s="108">
        <f>DS!D66</f>
        <v>0</v>
      </c>
      <c r="C70" s="109" t="e">
        <f>VLOOKUP(B70,DS!$D$3:$I$2489,2,0)</f>
        <v>#N/A</v>
      </c>
      <c r="D70" s="110" t="e">
        <f>VLOOKUP(B70,DS!$D$3:$I$2489,3,0)</f>
        <v>#N/A</v>
      </c>
      <c r="E70" s="111" t="e">
        <f>VLOOKUP(B70,DS!$D$3:$I$2489,5,0)</f>
        <v>#N/A</v>
      </c>
      <c r="F70" s="111" t="e">
        <f>VLOOKUP(B70,DS!$D$3:$I$2489,6,0)</f>
        <v>#N/A</v>
      </c>
      <c r="G70" s="247"/>
      <c r="H70" s="247"/>
      <c r="I70" s="247"/>
      <c r="J70" s="247"/>
      <c r="K70" s="247"/>
      <c r="L70" s="247"/>
      <c r="M70" s="247"/>
      <c r="N70" s="247"/>
      <c r="O70" s="247"/>
      <c r="P70" s="101">
        <f t="shared" si="0"/>
        <v>0</v>
      </c>
      <c r="Q70" s="102" t="str">
        <f>VLOOKUP(P70,IDCODE!$A$1:$B$96,2,0)</f>
        <v>Không</v>
      </c>
      <c r="R70" s="102" t="e">
        <f>VLOOKUP(B70,DS!$D$3:$P$2489,13,0)</f>
        <v>#N/A</v>
      </c>
      <c r="S70" s="102"/>
    </row>
    <row r="71" spans="1:19" s="103" customFormat="1" ht="13.5">
      <c r="A71" s="100">
        <v>65</v>
      </c>
      <c r="B71" s="108">
        <f>DS!D67</f>
        <v>0</v>
      </c>
      <c r="C71" s="109" t="e">
        <f>VLOOKUP(B71,DS!$D$3:$I$2489,2,0)</f>
        <v>#N/A</v>
      </c>
      <c r="D71" s="110" t="e">
        <f>VLOOKUP(B71,DS!$D$3:$I$2489,3,0)</f>
        <v>#N/A</v>
      </c>
      <c r="E71" s="111" t="e">
        <f>VLOOKUP(B71,DS!$D$3:$I$2489,5,0)</f>
        <v>#N/A</v>
      </c>
      <c r="F71" s="111" t="e">
        <f>VLOOKUP(B71,DS!$D$3:$I$2489,6,0)</f>
        <v>#N/A</v>
      </c>
      <c r="G71" s="247"/>
      <c r="H71" s="247"/>
      <c r="I71" s="247"/>
      <c r="J71" s="247"/>
      <c r="K71" s="247"/>
      <c r="L71" s="247"/>
      <c r="M71" s="247"/>
      <c r="N71" s="247"/>
      <c r="O71" s="247"/>
      <c r="P71" s="101">
        <f t="shared" si="0"/>
        <v>0</v>
      </c>
      <c r="Q71" s="102" t="str">
        <f>VLOOKUP(P71,IDCODE!$A$1:$B$96,2,0)</f>
        <v>Không</v>
      </c>
      <c r="R71" s="102" t="e">
        <f>VLOOKUP(B71,DS!$D$3:$P$2489,13,0)</f>
        <v>#N/A</v>
      </c>
      <c r="S71" s="102"/>
    </row>
    <row r="72" spans="1:19" s="103" customFormat="1" ht="13.5">
      <c r="A72" s="100">
        <v>66</v>
      </c>
      <c r="B72" s="108">
        <f>DS!D68</f>
        <v>0</v>
      </c>
      <c r="C72" s="109" t="e">
        <f>VLOOKUP(B72,DS!$D$3:$I$2489,2,0)</f>
        <v>#N/A</v>
      </c>
      <c r="D72" s="110" t="e">
        <f>VLOOKUP(B72,DS!$D$3:$I$2489,3,0)</f>
        <v>#N/A</v>
      </c>
      <c r="E72" s="111" t="e">
        <f>VLOOKUP(B72,DS!$D$3:$I$2489,5,0)</f>
        <v>#N/A</v>
      </c>
      <c r="F72" s="111" t="e">
        <f>VLOOKUP(B72,DS!$D$3:$I$2489,6,0)</f>
        <v>#N/A</v>
      </c>
      <c r="G72" s="247"/>
      <c r="H72" s="247"/>
      <c r="I72" s="247"/>
      <c r="J72" s="247"/>
      <c r="K72" s="247"/>
      <c r="L72" s="247"/>
      <c r="M72" s="247"/>
      <c r="N72" s="247"/>
      <c r="O72" s="247"/>
      <c r="P72" s="101">
        <f t="shared" ref="P72:P135" si="1">IF(OR(ISNUMBER(O72)=FALSE,$P$6&lt;&gt;100%,O72&lt;1),0,ROUND(SUMPRODUCT($G$6:$O$6,G72:O72),1))</f>
        <v>0</v>
      </c>
      <c r="Q72" s="102" t="str">
        <f>VLOOKUP(P72,IDCODE!$A$1:$B$96,2,0)</f>
        <v>Không</v>
      </c>
      <c r="R72" s="102" t="e">
        <f>VLOOKUP(B72,DS!$D$3:$P$2489,13,0)</f>
        <v>#N/A</v>
      </c>
      <c r="S72" s="102"/>
    </row>
    <row r="73" spans="1:19" s="103" customFormat="1" ht="13.5">
      <c r="A73" s="100">
        <v>67</v>
      </c>
      <c r="B73" s="108">
        <f>DS!D69</f>
        <v>0</v>
      </c>
      <c r="C73" s="109" t="e">
        <f>VLOOKUP(B73,DS!$D$3:$I$2489,2,0)</f>
        <v>#N/A</v>
      </c>
      <c r="D73" s="110" t="e">
        <f>VLOOKUP(B73,DS!$D$3:$I$2489,3,0)</f>
        <v>#N/A</v>
      </c>
      <c r="E73" s="111" t="e">
        <f>VLOOKUP(B73,DS!$D$3:$I$2489,5,0)</f>
        <v>#N/A</v>
      </c>
      <c r="F73" s="111" t="e">
        <f>VLOOKUP(B73,DS!$D$3:$I$2489,6,0)</f>
        <v>#N/A</v>
      </c>
      <c r="G73" s="247"/>
      <c r="H73" s="247"/>
      <c r="I73" s="247"/>
      <c r="J73" s="247"/>
      <c r="K73" s="247"/>
      <c r="L73" s="247"/>
      <c r="M73" s="247"/>
      <c r="N73" s="247"/>
      <c r="O73" s="247"/>
      <c r="P73" s="101">
        <f t="shared" si="1"/>
        <v>0</v>
      </c>
      <c r="Q73" s="102" t="str">
        <f>VLOOKUP(P73,IDCODE!$A$1:$B$96,2,0)</f>
        <v>Không</v>
      </c>
      <c r="R73" s="102" t="e">
        <f>VLOOKUP(B73,DS!$D$3:$P$2489,13,0)</f>
        <v>#N/A</v>
      </c>
      <c r="S73" s="102"/>
    </row>
    <row r="74" spans="1:19" s="103" customFormat="1" ht="13.5">
      <c r="A74" s="100">
        <v>68</v>
      </c>
      <c r="B74" s="108">
        <f>DS!D70</f>
        <v>0</v>
      </c>
      <c r="C74" s="109" t="e">
        <f>VLOOKUP(B74,DS!$D$3:$I$2489,2,0)</f>
        <v>#N/A</v>
      </c>
      <c r="D74" s="110" t="e">
        <f>VLOOKUP(B74,DS!$D$3:$I$2489,3,0)</f>
        <v>#N/A</v>
      </c>
      <c r="E74" s="111" t="e">
        <f>VLOOKUP(B74,DS!$D$3:$I$2489,5,0)</f>
        <v>#N/A</v>
      </c>
      <c r="F74" s="111" t="e">
        <f>VLOOKUP(B74,DS!$D$3:$I$2489,6,0)</f>
        <v>#N/A</v>
      </c>
      <c r="G74" s="247"/>
      <c r="H74" s="247"/>
      <c r="I74" s="247"/>
      <c r="J74" s="247"/>
      <c r="K74" s="247"/>
      <c r="L74" s="247"/>
      <c r="M74" s="247"/>
      <c r="N74" s="247"/>
      <c r="O74" s="247"/>
      <c r="P74" s="101">
        <f t="shared" si="1"/>
        <v>0</v>
      </c>
      <c r="Q74" s="102" t="str">
        <f>VLOOKUP(P74,IDCODE!$A$1:$B$96,2,0)</f>
        <v>Không</v>
      </c>
      <c r="R74" s="102" t="e">
        <f>VLOOKUP(B74,DS!$D$3:$P$2489,13,0)</f>
        <v>#N/A</v>
      </c>
      <c r="S74" s="102"/>
    </row>
    <row r="75" spans="1:19" s="103" customFormat="1" ht="13.5">
      <c r="A75" s="100">
        <v>69</v>
      </c>
      <c r="B75" s="108">
        <f>DS!D71</f>
        <v>0</v>
      </c>
      <c r="C75" s="109" t="e">
        <f>VLOOKUP(B75,DS!$D$3:$I$2489,2,0)</f>
        <v>#N/A</v>
      </c>
      <c r="D75" s="110" t="e">
        <f>VLOOKUP(B75,DS!$D$3:$I$2489,3,0)</f>
        <v>#N/A</v>
      </c>
      <c r="E75" s="111" t="e">
        <f>VLOOKUP(B75,DS!$D$3:$I$2489,5,0)</f>
        <v>#N/A</v>
      </c>
      <c r="F75" s="111" t="e">
        <f>VLOOKUP(B75,DS!$D$3:$I$2489,6,0)</f>
        <v>#N/A</v>
      </c>
      <c r="G75" s="247"/>
      <c r="H75" s="247"/>
      <c r="I75" s="247"/>
      <c r="J75" s="247"/>
      <c r="K75" s="247"/>
      <c r="L75" s="247"/>
      <c r="M75" s="247"/>
      <c r="N75" s="247"/>
      <c r="O75" s="247"/>
      <c r="P75" s="101">
        <f t="shared" si="1"/>
        <v>0</v>
      </c>
      <c r="Q75" s="102" t="str">
        <f>VLOOKUP(P75,IDCODE!$A$1:$B$96,2,0)</f>
        <v>Không</v>
      </c>
      <c r="R75" s="102" t="e">
        <f>VLOOKUP(B75,DS!$D$3:$P$2489,13,0)</f>
        <v>#N/A</v>
      </c>
      <c r="S75" s="102"/>
    </row>
    <row r="76" spans="1:19" s="103" customFormat="1" ht="13.5">
      <c r="A76" s="100">
        <v>70</v>
      </c>
      <c r="B76" s="108">
        <f>DS!D72</f>
        <v>0</v>
      </c>
      <c r="C76" s="109" t="e">
        <f>VLOOKUP(B76,DS!$D$3:$I$2489,2,0)</f>
        <v>#N/A</v>
      </c>
      <c r="D76" s="110" t="e">
        <f>VLOOKUP(B76,DS!$D$3:$I$2489,3,0)</f>
        <v>#N/A</v>
      </c>
      <c r="E76" s="111" t="e">
        <f>VLOOKUP(B76,DS!$D$3:$I$2489,5,0)</f>
        <v>#N/A</v>
      </c>
      <c r="F76" s="111" t="e">
        <f>VLOOKUP(B76,DS!$D$3:$I$2489,6,0)</f>
        <v>#N/A</v>
      </c>
      <c r="G76" s="247"/>
      <c r="H76" s="247"/>
      <c r="I76" s="247"/>
      <c r="J76" s="247"/>
      <c r="K76" s="247"/>
      <c r="L76" s="247"/>
      <c r="M76" s="247"/>
      <c r="N76" s="247"/>
      <c r="O76" s="247"/>
      <c r="P76" s="101">
        <f t="shared" si="1"/>
        <v>0</v>
      </c>
      <c r="Q76" s="102" t="str">
        <f>VLOOKUP(P76,IDCODE!$A$1:$B$96,2,0)</f>
        <v>Không</v>
      </c>
      <c r="R76" s="102" t="e">
        <f>VLOOKUP(B76,DS!$D$3:$P$2489,13,0)</f>
        <v>#N/A</v>
      </c>
      <c r="S76" s="102"/>
    </row>
    <row r="77" spans="1:19" s="103" customFormat="1" ht="13.5">
      <c r="A77" s="100">
        <v>71</v>
      </c>
      <c r="B77" s="108">
        <f>DS!D73</f>
        <v>0</v>
      </c>
      <c r="C77" s="109" t="e">
        <f>VLOOKUP(B77,DS!$D$3:$I$2489,2,0)</f>
        <v>#N/A</v>
      </c>
      <c r="D77" s="110" t="e">
        <f>VLOOKUP(B77,DS!$D$3:$I$2489,3,0)</f>
        <v>#N/A</v>
      </c>
      <c r="E77" s="111" t="e">
        <f>VLOOKUP(B77,DS!$D$3:$I$2489,5,0)</f>
        <v>#N/A</v>
      </c>
      <c r="F77" s="111" t="e">
        <f>VLOOKUP(B77,DS!$D$3:$I$2489,6,0)</f>
        <v>#N/A</v>
      </c>
      <c r="G77" s="247"/>
      <c r="H77" s="247"/>
      <c r="I77" s="247"/>
      <c r="J77" s="247"/>
      <c r="K77" s="247"/>
      <c r="L77" s="247"/>
      <c r="M77" s="247"/>
      <c r="N77" s="247"/>
      <c r="O77" s="247"/>
      <c r="P77" s="101">
        <f t="shared" si="1"/>
        <v>0</v>
      </c>
      <c r="Q77" s="102" t="str">
        <f>VLOOKUP(P77,IDCODE!$A$1:$B$96,2,0)</f>
        <v>Không</v>
      </c>
      <c r="R77" s="102" t="e">
        <f>VLOOKUP(B77,DS!$D$3:$P$2489,13,0)</f>
        <v>#N/A</v>
      </c>
      <c r="S77" s="102"/>
    </row>
    <row r="78" spans="1:19" s="103" customFormat="1" ht="13.5">
      <c r="A78" s="100">
        <v>72</v>
      </c>
      <c r="B78" s="108">
        <f>DS!D74</f>
        <v>0</v>
      </c>
      <c r="C78" s="109" t="e">
        <f>VLOOKUP(B78,DS!$D$3:$I$2489,2,0)</f>
        <v>#N/A</v>
      </c>
      <c r="D78" s="110" t="e">
        <f>VLOOKUP(B78,DS!$D$3:$I$2489,3,0)</f>
        <v>#N/A</v>
      </c>
      <c r="E78" s="111" t="e">
        <f>VLOOKUP(B78,DS!$D$3:$I$2489,5,0)</f>
        <v>#N/A</v>
      </c>
      <c r="F78" s="111" t="e">
        <f>VLOOKUP(B78,DS!$D$3:$I$2489,6,0)</f>
        <v>#N/A</v>
      </c>
      <c r="G78" s="247"/>
      <c r="H78" s="247"/>
      <c r="I78" s="247"/>
      <c r="J78" s="247"/>
      <c r="K78" s="247"/>
      <c r="L78" s="247"/>
      <c r="M78" s="247"/>
      <c r="N78" s="247"/>
      <c r="O78" s="247"/>
      <c r="P78" s="101">
        <f t="shared" si="1"/>
        <v>0</v>
      </c>
      <c r="Q78" s="102" t="str">
        <f>VLOOKUP(P78,IDCODE!$A$1:$B$96,2,0)</f>
        <v>Không</v>
      </c>
      <c r="R78" s="102" t="e">
        <f>VLOOKUP(B78,DS!$D$3:$P$2489,13,0)</f>
        <v>#N/A</v>
      </c>
      <c r="S78" s="102"/>
    </row>
    <row r="79" spans="1:19" s="103" customFormat="1" ht="13.5">
      <c r="A79" s="100">
        <v>73</v>
      </c>
      <c r="B79" s="108">
        <f>DS!D75</f>
        <v>0</v>
      </c>
      <c r="C79" s="109" t="e">
        <f>VLOOKUP(B79,DS!$D$3:$I$2489,2,0)</f>
        <v>#N/A</v>
      </c>
      <c r="D79" s="110" t="e">
        <f>VLOOKUP(B79,DS!$D$3:$I$2489,3,0)</f>
        <v>#N/A</v>
      </c>
      <c r="E79" s="111" t="e">
        <f>VLOOKUP(B79,DS!$D$3:$I$2489,5,0)</f>
        <v>#N/A</v>
      </c>
      <c r="F79" s="111" t="e">
        <f>VLOOKUP(B79,DS!$D$3:$I$2489,6,0)</f>
        <v>#N/A</v>
      </c>
      <c r="G79" s="247"/>
      <c r="H79" s="247"/>
      <c r="I79" s="247"/>
      <c r="J79" s="247"/>
      <c r="K79" s="247"/>
      <c r="L79" s="247"/>
      <c r="M79" s="247"/>
      <c r="N79" s="247"/>
      <c r="O79" s="247"/>
      <c r="P79" s="101">
        <f t="shared" si="1"/>
        <v>0</v>
      </c>
      <c r="Q79" s="102" t="str">
        <f>VLOOKUP(P79,IDCODE!$A$1:$B$96,2,0)</f>
        <v>Không</v>
      </c>
      <c r="R79" s="102" t="e">
        <f>VLOOKUP(B79,DS!$D$3:$P$2489,13,0)</f>
        <v>#N/A</v>
      </c>
      <c r="S79" s="102"/>
    </row>
    <row r="80" spans="1:19" s="103" customFormat="1" ht="13.5">
      <c r="A80" s="100">
        <v>74</v>
      </c>
      <c r="B80" s="108">
        <f>DS!D76</f>
        <v>0</v>
      </c>
      <c r="C80" s="109" t="e">
        <f>VLOOKUP(B80,DS!$D$3:$I$2489,2,0)</f>
        <v>#N/A</v>
      </c>
      <c r="D80" s="110" t="e">
        <f>VLOOKUP(B80,DS!$D$3:$I$2489,3,0)</f>
        <v>#N/A</v>
      </c>
      <c r="E80" s="111" t="e">
        <f>VLOOKUP(B80,DS!$D$3:$I$2489,5,0)</f>
        <v>#N/A</v>
      </c>
      <c r="F80" s="111" t="e">
        <f>VLOOKUP(B80,DS!$D$3:$I$2489,6,0)</f>
        <v>#N/A</v>
      </c>
      <c r="G80" s="247"/>
      <c r="H80" s="247"/>
      <c r="I80" s="247"/>
      <c r="J80" s="247"/>
      <c r="K80" s="247"/>
      <c r="L80" s="247"/>
      <c r="M80" s="247"/>
      <c r="N80" s="247"/>
      <c r="O80" s="247"/>
      <c r="P80" s="101">
        <f t="shared" si="1"/>
        <v>0</v>
      </c>
      <c r="Q80" s="102" t="str">
        <f>VLOOKUP(P80,IDCODE!$A$1:$B$96,2,0)</f>
        <v>Không</v>
      </c>
      <c r="R80" s="102" t="e">
        <f>VLOOKUP(B80,DS!$D$3:$P$2489,13,0)</f>
        <v>#N/A</v>
      </c>
      <c r="S80" s="102"/>
    </row>
    <row r="81" spans="1:19" s="103" customFormat="1" ht="13.5">
      <c r="A81" s="100">
        <v>75</v>
      </c>
      <c r="B81" s="108">
        <f>DS!D77</f>
        <v>0</v>
      </c>
      <c r="C81" s="109" t="e">
        <f>VLOOKUP(B81,DS!$D$3:$I$2489,2,0)</f>
        <v>#N/A</v>
      </c>
      <c r="D81" s="110" t="e">
        <f>VLOOKUP(B81,DS!$D$3:$I$2489,3,0)</f>
        <v>#N/A</v>
      </c>
      <c r="E81" s="111" t="e">
        <f>VLOOKUP(B81,DS!$D$3:$I$2489,5,0)</f>
        <v>#N/A</v>
      </c>
      <c r="F81" s="111" t="e">
        <f>VLOOKUP(B81,DS!$D$3:$I$2489,6,0)</f>
        <v>#N/A</v>
      </c>
      <c r="G81" s="247"/>
      <c r="H81" s="247"/>
      <c r="I81" s="247"/>
      <c r="J81" s="247"/>
      <c r="K81" s="247"/>
      <c r="L81" s="247"/>
      <c r="M81" s="247"/>
      <c r="N81" s="247"/>
      <c r="O81" s="247"/>
      <c r="P81" s="101">
        <f t="shared" si="1"/>
        <v>0</v>
      </c>
      <c r="Q81" s="102" t="str">
        <f>VLOOKUP(P81,IDCODE!$A$1:$B$96,2,0)</f>
        <v>Không</v>
      </c>
      <c r="R81" s="102" t="e">
        <f>VLOOKUP(B81,DS!$D$3:$P$2489,13,0)</f>
        <v>#N/A</v>
      </c>
      <c r="S81" s="102"/>
    </row>
    <row r="82" spans="1:19" s="103" customFormat="1" ht="13.5">
      <c r="A82" s="100">
        <v>76</v>
      </c>
      <c r="B82" s="108">
        <f>DS!D78</f>
        <v>0</v>
      </c>
      <c r="C82" s="109" t="e">
        <f>VLOOKUP(B82,DS!$D$3:$I$2489,2,0)</f>
        <v>#N/A</v>
      </c>
      <c r="D82" s="110" t="e">
        <f>VLOOKUP(B82,DS!$D$3:$I$2489,3,0)</f>
        <v>#N/A</v>
      </c>
      <c r="E82" s="111" t="e">
        <f>VLOOKUP(B82,DS!$D$3:$I$2489,5,0)</f>
        <v>#N/A</v>
      </c>
      <c r="F82" s="111" t="e">
        <f>VLOOKUP(B82,DS!$D$3:$I$2489,6,0)</f>
        <v>#N/A</v>
      </c>
      <c r="G82" s="247"/>
      <c r="H82" s="247"/>
      <c r="I82" s="247"/>
      <c r="J82" s="247"/>
      <c r="K82" s="247"/>
      <c r="L82" s="247"/>
      <c r="M82" s="247"/>
      <c r="N82" s="247"/>
      <c r="O82" s="247"/>
      <c r="P82" s="101">
        <f t="shared" si="1"/>
        <v>0</v>
      </c>
      <c r="Q82" s="102" t="str">
        <f>VLOOKUP(P82,IDCODE!$A$1:$B$96,2,0)</f>
        <v>Không</v>
      </c>
      <c r="R82" s="102" t="e">
        <f>VLOOKUP(B82,DS!$D$3:$P$2489,13,0)</f>
        <v>#N/A</v>
      </c>
      <c r="S82" s="102"/>
    </row>
    <row r="83" spans="1:19" s="103" customFormat="1" ht="13.5">
      <c r="A83" s="100">
        <v>77</v>
      </c>
      <c r="B83" s="108">
        <f>DS!D79</f>
        <v>0</v>
      </c>
      <c r="C83" s="109" t="e">
        <f>VLOOKUP(B83,DS!$D$3:$I$2489,2,0)</f>
        <v>#N/A</v>
      </c>
      <c r="D83" s="110" t="e">
        <f>VLOOKUP(B83,DS!$D$3:$I$2489,3,0)</f>
        <v>#N/A</v>
      </c>
      <c r="E83" s="111" t="e">
        <f>VLOOKUP(B83,DS!$D$3:$I$2489,5,0)</f>
        <v>#N/A</v>
      </c>
      <c r="F83" s="111" t="e">
        <f>VLOOKUP(B83,DS!$D$3:$I$2489,6,0)</f>
        <v>#N/A</v>
      </c>
      <c r="G83" s="247"/>
      <c r="H83" s="247"/>
      <c r="I83" s="247"/>
      <c r="J83" s="247"/>
      <c r="K83" s="247"/>
      <c r="L83" s="247"/>
      <c r="M83" s="247"/>
      <c r="N83" s="247"/>
      <c r="O83" s="247"/>
      <c r="P83" s="101">
        <f t="shared" si="1"/>
        <v>0</v>
      </c>
      <c r="Q83" s="102" t="str">
        <f>VLOOKUP(P83,IDCODE!$A$1:$B$96,2,0)</f>
        <v>Không</v>
      </c>
      <c r="R83" s="102" t="e">
        <f>VLOOKUP(B83,DS!$D$3:$P$2489,13,0)</f>
        <v>#N/A</v>
      </c>
      <c r="S83" s="102"/>
    </row>
    <row r="84" spans="1:19" s="103" customFormat="1" ht="13.5">
      <c r="A84" s="100">
        <v>78</v>
      </c>
      <c r="B84" s="108">
        <f>DS!D80</f>
        <v>0</v>
      </c>
      <c r="C84" s="109" t="e">
        <f>VLOOKUP(B84,DS!$D$3:$I$2489,2,0)</f>
        <v>#N/A</v>
      </c>
      <c r="D84" s="110" t="e">
        <f>VLOOKUP(B84,DS!$D$3:$I$2489,3,0)</f>
        <v>#N/A</v>
      </c>
      <c r="E84" s="111" t="e">
        <f>VLOOKUP(B84,DS!$D$3:$I$2489,5,0)</f>
        <v>#N/A</v>
      </c>
      <c r="F84" s="111" t="e">
        <f>VLOOKUP(B84,DS!$D$3:$I$2489,6,0)</f>
        <v>#N/A</v>
      </c>
      <c r="G84" s="247"/>
      <c r="H84" s="247"/>
      <c r="I84" s="247"/>
      <c r="J84" s="247"/>
      <c r="K84" s="247"/>
      <c r="L84" s="247"/>
      <c r="M84" s="247"/>
      <c r="N84" s="247"/>
      <c r="O84" s="247"/>
      <c r="P84" s="101">
        <f t="shared" si="1"/>
        <v>0</v>
      </c>
      <c r="Q84" s="102" t="str">
        <f>VLOOKUP(P84,IDCODE!$A$1:$B$96,2,0)</f>
        <v>Không</v>
      </c>
      <c r="R84" s="102" t="e">
        <f>VLOOKUP(B84,DS!$D$3:$P$2489,13,0)</f>
        <v>#N/A</v>
      </c>
      <c r="S84" s="102"/>
    </row>
    <row r="85" spans="1:19" s="103" customFormat="1" ht="13.5">
      <c r="A85" s="100">
        <v>79</v>
      </c>
      <c r="B85" s="108">
        <f>DS!D81</f>
        <v>0</v>
      </c>
      <c r="C85" s="109" t="e">
        <f>VLOOKUP(B85,DS!$D$3:$I$2489,2,0)</f>
        <v>#N/A</v>
      </c>
      <c r="D85" s="110" t="e">
        <f>VLOOKUP(B85,DS!$D$3:$I$2489,3,0)</f>
        <v>#N/A</v>
      </c>
      <c r="E85" s="111" t="e">
        <f>VLOOKUP(B85,DS!$D$3:$I$2489,5,0)</f>
        <v>#N/A</v>
      </c>
      <c r="F85" s="111" t="e">
        <f>VLOOKUP(B85,DS!$D$3:$I$2489,6,0)</f>
        <v>#N/A</v>
      </c>
      <c r="G85" s="247"/>
      <c r="H85" s="247"/>
      <c r="I85" s="247"/>
      <c r="J85" s="247"/>
      <c r="K85" s="247"/>
      <c r="L85" s="247"/>
      <c r="M85" s="247"/>
      <c r="N85" s="247"/>
      <c r="O85" s="247"/>
      <c r="P85" s="101">
        <f t="shared" si="1"/>
        <v>0</v>
      </c>
      <c r="Q85" s="102" t="str">
        <f>VLOOKUP(P85,IDCODE!$A$1:$B$96,2,0)</f>
        <v>Không</v>
      </c>
      <c r="R85" s="102" t="e">
        <f>VLOOKUP(B85,DS!$D$3:$P$2489,13,0)</f>
        <v>#N/A</v>
      </c>
      <c r="S85" s="102"/>
    </row>
    <row r="86" spans="1:19" s="103" customFormat="1" ht="13.5">
      <c r="A86" s="100">
        <v>80</v>
      </c>
      <c r="B86" s="108">
        <f>DS!D82</f>
        <v>0</v>
      </c>
      <c r="C86" s="109" t="e">
        <f>VLOOKUP(B86,DS!$D$3:$I$2489,2,0)</f>
        <v>#N/A</v>
      </c>
      <c r="D86" s="110" t="e">
        <f>VLOOKUP(B86,DS!$D$3:$I$2489,3,0)</f>
        <v>#N/A</v>
      </c>
      <c r="E86" s="111" t="e">
        <f>VLOOKUP(B86,DS!$D$3:$I$2489,5,0)</f>
        <v>#N/A</v>
      </c>
      <c r="F86" s="111" t="e">
        <f>VLOOKUP(B86,DS!$D$3:$I$2489,6,0)</f>
        <v>#N/A</v>
      </c>
      <c r="G86" s="247"/>
      <c r="H86" s="247"/>
      <c r="I86" s="247"/>
      <c r="J86" s="247"/>
      <c r="K86" s="247"/>
      <c r="L86" s="247"/>
      <c r="M86" s="247"/>
      <c r="N86" s="247"/>
      <c r="O86" s="247"/>
      <c r="P86" s="101">
        <f t="shared" si="1"/>
        <v>0</v>
      </c>
      <c r="Q86" s="102" t="str">
        <f>VLOOKUP(P86,IDCODE!$A$1:$B$96,2,0)</f>
        <v>Không</v>
      </c>
      <c r="R86" s="102" t="e">
        <f>VLOOKUP(B86,DS!$D$3:$P$2489,13,0)</f>
        <v>#N/A</v>
      </c>
      <c r="S86" s="102"/>
    </row>
    <row r="87" spans="1:19" s="103" customFormat="1" ht="13.5">
      <c r="A87" s="100">
        <v>81</v>
      </c>
      <c r="B87" s="108">
        <f>DS!D83</f>
        <v>0</v>
      </c>
      <c r="C87" s="109" t="e">
        <f>VLOOKUP(B87,DS!$D$3:$I$2489,2,0)</f>
        <v>#N/A</v>
      </c>
      <c r="D87" s="110" t="e">
        <f>VLOOKUP(B87,DS!$D$3:$I$2489,3,0)</f>
        <v>#N/A</v>
      </c>
      <c r="E87" s="111" t="e">
        <f>VLOOKUP(B87,DS!$D$3:$I$2489,5,0)</f>
        <v>#N/A</v>
      </c>
      <c r="F87" s="111" t="e">
        <f>VLOOKUP(B87,DS!$D$3:$I$2489,6,0)</f>
        <v>#N/A</v>
      </c>
      <c r="G87" s="247"/>
      <c r="H87" s="247"/>
      <c r="I87" s="247"/>
      <c r="J87" s="247"/>
      <c r="K87" s="247"/>
      <c r="L87" s="247"/>
      <c r="M87" s="247"/>
      <c r="N87" s="247"/>
      <c r="O87" s="247"/>
      <c r="P87" s="101">
        <f t="shared" si="1"/>
        <v>0</v>
      </c>
      <c r="Q87" s="102" t="str">
        <f>VLOOKUP(P87,IDCODE!$A$1:$B$96,2,0)</f>
        <v>Không</v>
      </c>
      <c r="R87" s="102" t="e">
        <f>VLOOKUP(B87,DS!$D$3:$P$2489,13,0)</f>
        <v>#N/A</v>
      </c>
      <c r="S87" s="102"/>
    </row>
    <row r="88" spans="1:19" s="103" customFormat="1" ht="13.5">
      <c r="A88" s="100">
        <v>82</v>
      </c>
      <c r="B88" s="108">
        <f>DS!D84</f>
        <v>0</v>
      </c>
      <c r="C88" s="109" t="e">
        <f>VLOOKUP(B88,DS!$D$3:$I$2489,2,0)</f>
        <v>#N/A</v>
      </c>
      <c r="D88" s="110" t="e">
        <f>VLOOKUP(B88,DS!$D$3:$I$2489,3,0)</f>
        <v>#N/A</v>
      </c>
      <c r="E88" s="111" t="e">
        <f>VLOOKUP(B88,DS!$D$3:$I$2489,5,0)</f>
        <v>#N/A</v>
      </c>
      <c r="F88" s="111" t="e">
        <f>VLOOKUP(B88,DS!$D$3:$I$2489,6,0)</f>
        <v>#N/A</v>
      </c>
      <c r="G88" s="247"/>
      <c r="H88" s="247"/>
      <c r="I88" s="247"/>
      <c r="J88" s="247"/>
      <c r="K88" s="247"/>
      <c r="L88" s="247"/>
      <c r="M88" s="247"/>
      <c r="N88" s="247"/>
      <c r="O88" s="247"/>
      <c r="P88" s="101">
        <f t="shared" si="1"/>
        <v>0</v>
      </c>
      <c r="Q88" s="102" t="str">
        <f>VLOOKUP(P88,IDCODE!$A$1:$B$96,2,0)</f>
        <v>Không</v>
      </c>
      <c r="R88" s="102" t="e">
        <f>VLOOKUP(B88,DS!$D$3:$P$2489,13,0)</f>
        <v>#N/A</v>
      </c>
      <c r="S88" s="102"/>
    </row>
    <row r="89" spans="1:19" s="103" customFormat="1" ht="13.5">
      <c r="A89" s="100">
        <v>83</v>
      </c>
      <c r="B89" s="108">
        <f>DS!D85</f>
        <v>0</v>
      </c>
      <c r="C89" s="109" t="e">
        <f>VLOOKUP(B89,DS!$D$3:$I$2489,2,0)</f>
        <v>#N/A</v>
      </c>
      <c r="D89" s="110" t="e">
        <f>VLOOKUP(B89,DS!$D$3:$I$2489,3,0)</f>
        <v>#N/A</v>
      </c>
      <c r="E89" s="111" t="e">
        <f>VLOOKUP(B89,DS!$D$3:$I$2489,5,0)</f>
        <v>#N/A</v>
      </c>
      <c r="F89" s="111" t="e">
        <f>VLOOKUP(B89,DS!$D$3:$I$2489,6,0)</f>
        <v>#N/A</v>
      </c>
      <c r="G89" s="247"/>
      <c r="H89" s="247"/>
      <c r="I89" s="247"/>
      <c r="J89" s="247"/>
      <c r="K89" s="247"/>
      <c r="L89" s="247"/>
      <c r="M89" s="247"/>
      <c r="N89" s="247"/>
      <c r="O89" s="247"/>
      <c r="P89" s="101">
        <f t="shared" si="1"/>
        <v>0</v>
      </c>
      <c r="Q89" s="102" t="str">
        <f>VLOOKUP(P89,IDCODE!$A$1:$B$96,2,0)</f>
        <v>Không</v>
      </c>
      <c r="R89" s="102" t="e">
        <f>VLOOKUP(B89,DS!$D$3:$P$2489,13,0)</f>
        <v>#N/A</v>
      </c>
      <c r="S89" s="102"/>
    </row>
    <row r="90" spans="1:19" s="103" customFormat="1" ht="13.5">
      <c r="A90" s="100">
        <v>84</v>
      </c>
      <c r="B90" s="108">
        <f>DS!D86</f>
        <v>0</v>
      </c>
      <c r="C90" s="109" t="e">
        <f>VLOOKUP(B90,DS!$D$3:$I$2489,2,0)</f>
        <v>#N/A</v>
      </c>
      <c r="D90" s="110" t="e">
        <f>VLOOKUP(B90,DS!$D$3:$I$2489,3,0)</f>
        <v>#N/A</v>
      </c>
      <c r="E90" s="111" t="e">
        <f>VLOOKUP(B90,DS!$D$3:$I$2489,5,0)</f>
        <v>#N/A</v>
      </c>
      <c r="F90" s="111" t="e">
        <f>VLOOKUP(B90,DS!$D$3:$I$2489,6,0)</f>
        <v>#N/A</v>
      </c>
      <c r="G90" s="247"/>
      <c r="H90" s="247"/>
      <c r="I90" s="247"/>
      <c r="J90" s="247"/>
      <c r="K90" s="247"/>
      <c r="L90" s="247"/>
      <c r="M90" s="247"/>
      <c r="N90" s="247"/>
      <c r="O90" s="247"/>
      <c r="P90" s="101">
        <f t="shared" si="1"/>
        <v>0</v>
      </c>
      <c r="Q90" s="102" t="str">
        <f>VLOOKUP(P90,IDCODE!$A$1:$B$96,2,0)</f>
        <v>Không</v>
      </c>
      <c r="R90" s="102" t="e">
        <f>VLOOKUP(B90,DS!$D$3:$P$2489,13,0)</f>
        <v>#N/A</v>
      </c>
      <c r="S90" s="102"/>
    </row>
    <row r="91" spans="1:19" s="103" customFormat="1" ht="13.5">
      <c r="A91" s="100">
        <v>85</v>
      </c>
      <c r="B91" s="108">
        <f>DS!D87</f>
        <v>0</v>
      </c>
      <c r="C91" s="109" t="e">
        <f>VLOOKUP(B91,DS!$D$3:$I$2489,2,0)</f>
        <v>#N/A</v>
      </c>
      <c r="D91" s="110" t="e">
        <f>VLOOKUP(B91,DS!$D$3:$I$2489,3,0)</f>
        <v>#N/A</v>
      </c>
      <c r="E91" s="111" t="e">
        <f>VLOOKUP(B91,DS!$D$3:$I$2489,5,0)</f>
        <v>#N/A</v>
      </c>
      <c r="F91" s="111" t="e">
        <f>VLOOKUP(B91,DS!$D$3:$I$2489,6,0)</f>
        <v>#N/A</v>
      </c>
      <c r="G91" s="247"/>
      <c r="H91" s="247"/>
      <c r="I91" s="247"/>
      <c r="J91" s="247"/>
      <c r="K91" s="247"/>
      <c r="L91" s="247"/>
      <c r="M91" s="247"/>
      <c r="N91" s="247"/>
      <c r="O91" s="247"/>
      <c r="P91" s="101">
        <f t="shared" si="1"/>
        <v>0</v>
      </c>
      <c r="Q91" s="102" t="str">
        <f>VLOOKUP(P91,IDCODE!$A$1:$B$96,2,0)</f>
        <v>Không</v>
      </c>
      <c r="R91" s="102" t="e">
        <f>VLOOKUP(B91,DS!$D$3:$P$2489,13,0)</f>
        <v>#N/A</v>
      </c>
      <c r="S91" s="102"/>
    </row>
    <row r="92" spans="1:19" s="103" customFormat="1" ht="13.5">
      <c r="A92" s="100">
        <v>86</v>
      </c>
      <c r="B92" s="108">
        <f>DS!D88</f>
        <v>0</v>
      </c>
      <c r="C92" s="109" t="e">
        <f>VLOOKUP(B92,DS!$D$3:$I$2489,2,0)</f>
        <v>#N/A</v>
      </c>
      <c r="D92" s="110" t="e">
        <f>VLOOKUP(B92,DS!$D$3:$I$2489,3,0)</f>
        <v>#N/A</v>
      </c>
      <c r="E92" s="111" t="e">
        <f>VLOOKUP(B92,DS!$D$3:$I$2489,5,0)</f>
        <v>#N/A</v>
      </c>
      <c r="F92" s="111" t="e">
        <f>VLOOKUP(B92,DS!$D$3:$I$2489,6,0)</f>
        <v>#N/A</v>
      </c>
      <c r="G92" s="247"/>
      <c r="H92" s="247"/>
      <c r="I92" s="247"/>
      <c r="J92" s="247"/>
      <c r="K92" s="247"/>
      <c r="L92" s="247"/>
      <c r="M92" s="247"/>
      <c r="N92" s="247"/>
      <c r="O92" s="247"/>
      <c r="P92" s="101">
        <f t="shared" si="1"/>
        <v>0</v>
      </c>
      <c r="Q92" s="102" t="str">
        <f>VLOOKUP(P92,IDCODE!$A$1:$B$96,2,0)</f>
        <v>Không</v>
      </c>
      <c r="R92" s="102" t="e">
        <f>VLOOKUP(B92,DS!$D$3:$P$2489,13,0)</f>
        <v>#N/A</v>
      </c>
      <c r="S92" s="102"/>
    </row>
    <row r="93" spans="1:19" s="103" customFormat="1" ht="13.5">
      <c r="A93" s="100">
        <v>87</v>
      </c>
      <c r="B93" s="108">
        <f>DS!D89</f>
        <v>0</v>
      </c>
      <c r="C93" s="109" t="e">
        <f>VLOOKUP(B93,DS!$D$3:$I$2489,2,0)</f>
        <v>#N/A</v>
      </c>
      <c r="D93" s="110" t="e">
        <f>VLOOKUP(B93,DS!$D$3:$I$2489,3,0)</f>
        <v>#N/A</v>
      </c>
      <c r="E93" s="111" t="e">
        <f>VLOOKUP(B93,DS!$D$3:$I$2489,5,0)</f>
        <v>#N/A</v>
      </c>
      <c r="F93" s="111" t="e">
        <f>VLOOKUP(B93,DS!$D$3:$I$2489,6,0)</f>
        <v>#N/A</v>
      </c>
      <c r="G93" s="247"/>
      <c r="H93" s="247"/>
      <c r="I93" s="247"/>
      <c r="J93" s="247"/>
      <c r="K93" s="247"/>
      <c r="L93" s="247"/>
      <c r="M93" s="247"/>
      <c r="N93" s="247"/>
      <c r="O93" s="247"/>
      <c r="P93" s="101">
        <f t="shared" si="1"/>
        <v>0</v>
      </c>
      <c r="Q93" s="102" t="str">
        <f>VLOOKUP(P93,IDCODE!$A$1:$B$96,2,0)</f>
        <v>Không</v>
      </c>
      <c r="R93" s="102" t="e">
        <f>VLOOKUP(B93,DS!$D$3:$P$2489,13,0)</f>
        <v>#N/A</v>
      </c>
      <c r="S93" s="102"/>
    </row>
    <row r="94" spans="1:19" s="103" customFormat="1" ht="13.5">
      <c r="A94" s="100">
        <v>88</v>
      </c>
      <c r="B94" s="108">
        <f>DS!D90</f>
        <v>0</v>
      </c>
      <c r="C94" s="109" t="e">
        <f>VLOOKUP(B94,DS!$D$3:$I$2489,2,0)</f>
        <v>#N/A</v>
      </c>
      <c r="D94" s="110" t="e">
        <f>VLOOKUP(B94,DS!$D$3:$I$2489,3,0)</f>
        <v>#N/A</v>
      </c>
      <c r="E94" s="111" t="e">
        <f>VLOOKUP(B94,DS!$D$3:$I$2489,5,0)</f>
        <v>#N/A</v>
      </c>
      <c r="F94" s="111" t="e">
        <f>VLOOKUP(B94,DS!$D$3:$I$2489,6,0)</f>
        <v>#N/A</v>
      </c>
      <c r="G94" s="247"/>
      <c r="H94" s="247"/>
      <c r="I94" s="247"/>
      <c r="J94" s="247"/>
      <c r="K94" s="247"/>
      <c r="L94" s="247"/>
      <c r="M94" s="247"/>
      <c r="N94" s="247"/>
      <c r="O94" s="247"/>
      <c r="P94" s="101">
        <f t="shared" si="1"/>
        <v>0</v>
      </c>
      <c r="Q94" s="102" t="str">
        <f>VLOOKUP(P94,IDCODE!$A$1:$B$96,2,0)</f>
        <v>Không</v>
      </c>
      <c r="R94" s="102" t="e">
        <f>VLOOKUP(B94,DS!$D$3:$P$2489,13,0)</f>
        <v>#N/A</v>
      </c>
      <c r="S94" s="102"/>
    </row>
    <row r="95" spans="1:19" s="103" customFormat="1" ht="13.5">
      <c r="A95" s="100">
        <v>89</v>
      </c>
      <c r="B95" s="108">
        <f>DS!D91</f>
        <v>0</v>
      </c>
      <c r="C95" s="109" t="e">
        <f>VLOOKUP(B95,DS!$D$3:$I$2489,2,0)</f>
        <v>#N/A</v>
      </c>
      <c r="D95" s="110" t="e">
        <f>VLOOKUP(B95,DS!$D$3:$I$2489,3,0)</f>
        <v>#N/A</v>
      </c>
      <c r="E95" s="111" t="e">
        <f>VLOOKUP(B95,DS!$D$3:$I$2489,5,0)</f>
        <v>#N/A</v>
      </c>
      <c r="F95" s="111" t="e">
        <f>VLOOKUP(B95,DS!$D$3:$I$2489,6,0)</f>
        <v>#N/A</v>
      </c>
      <c r="G95" s="247"/>
      <c r="H95" s="247"/>
      <c r="I95" s="247"/>
      <c r="J95" s="247"/>
      <c r="K95" s="247"/>
      <c r="L95" s="247"/>
      <c r="M95" s="247"/>
      <c r="N95" s="247"/>
      <c r="O95" s="247"/>
      <c r="P95" s="101">
        <f t="shared" si="1"/>
        <v>0</v>
      </c>
      <c r="Q95" s="102" t="str">
        <f>VLOOKUP(P95,IDCODE!$A$1:$B$96,2,0)</f>
        <v>Không</v>
      </c>
      <c r="R95" s="102" t="e">
        <f>VLOOKUP(B95,DS!$D$3:$P$2489,13,0)</f>
        <v>#N/A</v>
      </c>
      <c r="S95" s="102"/>
    </row>
    <row r="96" spans="1:19" s="103" customFormat="1" ht="13.5">
      <c r="A96" s="100">
        <v>90</v>
      </c>
      <c r="B96" s="108">
        <f>DS!D92</f>
        <v>0</v>
      </c>
      <c r="C96" s="109" t="e">
        <f>VLOOKUP(B96,DS!$D$3:$I$2489,2,0)</f>
        <v>#N/A</v>
      </c>
      <c r="D96" s="110" t="e">
        <f>VLOOKUP(B96,DS!$D$3:$I$2489,3,0)</f>
        <v>#N/A</v>
      </c>
      <c r="E96" s="111" t="e">
        <f>VLOOKUP(B96,DS!$D$3:$I$2489,5,0)</f>
        <v>#N/A</v>
      </c>
      <c r="F96" s="111" t="e">
        <f>VLOOKUP(B96,DS!$D$3:$I$2489,6,0)</f>
        <v>#N/A</v>
      </c>
      <c r="G96" s="247"/>
      <c r="H96" s="247"/>
      <c r="I96" s="247"/>
      <c r="J96" s="247"/>
      <c r="K96" s="247"/>
      <c r="L96" s="247"/>
      <c r="M96" s="247"/>
      <c r="N96" s="247"/>
      <c r="O96" s="247"/>
      <c r="P96" s="101">
        <f t="shared" si="1"/>
        <v>0</v>
      </c>
      <c r="Q96" s="102" t="str">
        <f>VLOOKUP(P96,IDCODE!$A$1:$B$96,2,0)</f>
        <v>Không</v>
      </c>
      <c r="R96" s="102" t="e">
        <f>VLOOKUP(B96,DS!$D$3:$P$2489,13,0)</f>
        <v>#N/A</v>
      </c>
      <c r="S96" s="102"/>
    </row>
    <row r="97" spans="1:19" s="103" customFormat="1" ht="13.5">
      <c r="A97" s="100">
        <v>91</v>
      </c>
      <c r="B97" s="108">
        <f>DS!D93</f>
        <v>0</v>
      </c>
      <c r="C97" s="109" t="e">
        <f>VLOOKUP(B97,DS!$D$3:$I$2489,2,0)</f>
        <v>#N/A</v>
      </c>
      <c r="D97" s="110" t="e">
        <f>VLOOKUP(B97,DS!$D$3:$I$2489,3,0)</f>
        <v>#N/A</v>
      </c>
      <c r="E97" s="111" t="e">
        <f>VLOOKUP(B97,DS!$D$3:$I$2489,5,0)</f>
        <v>#N/A</v>
      </c>
      <c r="F97" s="111" t="e">
        <f>VLOOKUP(B97,DS!$D$3:$I$2489,6,0)</f>
        <v>#N/A</v>
      </c>
      <c r="G97" s="247"/>
      <c r="H97" s="247"/>
      <c r="I97" s="247"/>
      <c r="J97" s="247"/>
      <c r="K97" s="247"/>
      <c r="L97" s="247"/>
      <c r="M97" s="247"/>
      <c r="N97" s="247"/>
      <c r="O97" s="247"/>
      <c r="P97" s="101">
        <f t="shared" si="1"/>
        <v>0</v>
      </c>
      <c r="Q97" s="102" t="str">
        <f>VLOOKUP(P97,IDCODE!$A$1:$B$96,2,0)</f>
        <v>Không</v>
      </c>
      <c r="R97" s="102" t="e">
        <f>VLOOKUP(B97,DS!$D$3:$P$2489,13,0)</f>
        <v>#N/A</v>
      </c>
      <c r="S97" s="102"/>
    </row>
    <row r="98" spans="1:19" s="103" customFormat="1" ht="13.5">
      <c r="A98" s="100">
        <v>92</v>
      </c>
      <c r="B98" s="108">
        <f>DS!D94</f>
        <v>0</v>
      </c>
      <c r="C98" s="109" t="e">
        <f>VLOOKUP(B98,DS!$D$3:$I$2489,2,0)</f>
        <v>#N/A</v>
      </c>
      <c r="D98" s="110" t="e">
        <f>VLOOKUP(B98,DS!$D$3:$I$2489,3,0)</f>
        <v>#N/A</v>
      </c>
      <c r="E98" s="111" t="e">
        <f>VLOOKUP(B98,DS!$D$3:$I$2489,5,0)</f>
        <v>#N/A</v>
      </c>
      <c r="F98" s="111" t="e">
        <f>VLOOKUP(B98,DS!$D$3:$I$2489,6,0)</f>
        <v>#N/A</v>
      </c>
      <c r="G98" s="247"/>
      <c r="H98" s="247"/>
      <c r="I98" s="247"/>
      <c r="J98" s="247"/>
      <c r="K98" s="247"/>
      <c r="L98" s="247"/>
      <c r="M98" s="247"/>
      <c r="N98" s="247"/>
      <c r="O98" s="247"/>
      <c r="P98" s="101">
        <f t="shared" si="1"/>
        <v>0</v>
      </c>
      <c r="Q98" s="102" t="str">
        <f>VLOOKUP(P98,IDCODE!$A$1:$B$96,2,0)</f>
        <v>Không</v>
      </c>
      <c r="R98" s="102" t="e">
        <f>VLOOKUP(B98,DS!$D$3:$P$2489,13,0)</f>
        <v>#N/A</v>
      </c>
      <c r="S98" s="102"/>
    </row>
    <row r="99" spans="1:19" s="103" customFormat="1" ht="13.5">
      <c r="A99" s="100">
        <v>93</v>
      </c>
      <c r="B99" s="108">
        <f>DS!D95</f>
        <v>0</v>
      </c>
      <c r="C99" s="109" t="e">
        <f>VLOOKUP(B99,DS!$D$3:$I$2489,2,0)</f>
        <v>#N/A</v>
      </c>
      <c r="D99" s="110" t="e">
        <f>VLOOKUP(B99,DS!$D$3:$I$2489,3,0)</f>
        <v>#N/A</v>
      </c>
      <c r="E99" s="111" t="e">
        <f>VLOOKUP(B99,DS!$D$3:$I$2489,5,0)</f>
        <v>#N/A</v>
      </c>
      <c r="F99" s="111" t="e">
        <f>VLOOKUP(B99,DS!$D$3:$I$2489,6,0)</f>
        <v>#N/A</v>
      </c>
      <c r="G99" s="247"/>
      <c r="H99" s="247"/>
      <c r="I99" s="247"/>
      <c r="J99" s="247"/>
      <c r="K99" s="247"/>
      <c r="L99" s="247"/>
      <c r="M99" s="247"/>
      <c r="N99" s="247"/>
      <c r="O99" s="247"/>
      <c r="P99" s="101">
        <f t="shared" si="1"/>
        <v>0</v>
      </c>
      <c r="Q99" s="102" t="str">
        <f>VLOOKUP(P99,IDCODE!$A$1:$B$96,2,0)</f>
        <v>Không</v>
      </c>
      <c r="R99" s="102" t="e">
        <f>VLOOKUP(B99,DS!$D$3:$P$2489,13,0)</f>
        <v>#N/A</v>
      </c>
      <c r="S99" s="102"/>
    </row>
    <row r="100" spans="1:19" s="103" customFormat="1" ht="13.5">
      <c r="A100" s="100">
        <v>94</v>
      </c>
      <c r="B100" s="108">
        <f>DS!D96</f>
        <v>0</v>
      </c>
      <c r="C100" s="109" t="e">
        <f>VLOOKUP(B100,DS!$D$3:$I$2489,2,0)</f>
        <v>#N/A</v>
      </c>
      <c r="D100" s="110" t="e">
        <f>VLOOKUP(B100,DS!$D$3:$I$2489,3,0)</f>
        <v>#N/A</v>
      </c>
      <c r="E100" s="111" t="e">
        <f>VLOOKUP(B100,DS!$D$3:$I$2489,5,0)</f>
        <v>#N/A</v>
      </c>
      <c r="F100" s="111" t="e">
        <f>VLOOKUP(B100,DS!$D$3:$I$2489,6,0)</f>
        <v>#N/A</v>
      </c>
      <c r="G100" s="247"/>
      <c r="H100" s="247"/>
      <c r="I100" s="247"/>
      <c r="J100" s="247"/>
      <c r="K100" s="247"/>
      <c r="L100" s="247"/>
      <c r="M100" s="247"/>
      <c r="N100" s="247"/>
      <c r="O100" s="247"/>
      <c r="P100" s="101">
        <f t="shared" si="1"/>
        <v>0</v>
      </c>
      <c r="Q100" s="102" t="str">
        <f>VLOOKUP(P100,IDCODE!$A$1:$B$96,2,0)</f>
        <v>Không</v>
      </c>
      <c r="R100" s="102" t="e">
        <f>VLOOKUP(B100,DS!$D$3:$P$2489,13,0)</f>
        <v>#N/A</v>
      </c>
      <c r="S100" s="102"/>
    </row>
    <row r="101" spans="1:19" s="103" customFormat="1" ht="13.5">
      <c r="A101" s="100">
        <v>95</v>
      </c>
      <c r="B101" s="108">
        <f>DS!D97</f>
        <v>0</v>
      </c>
      <c r="C101" s="109" t="e">
        <f>VLOOKUP(B101,DS!$D$3:$I$2489,2,0)</f>
        <v>#N/A</v>
      </c>
      <c r="D101" s="110" t="e">
        <f>VLOOKUP(B101,DS!$D$3:$I$2489,3,0)</f>
        <v>#N/A</v>
      </c>
      <c r="E101" s="111" t="e">
        <f>VLOOKUP(B101,DS!$D$3:$I$2489,5,0)</f>
        <v>#N/A</v>
      </c>
      <c r="F101" s="111" t="e">
        <f>VLOOKUP(B101,DS!$D$3:$I$2489,6,0)</f>
        <v>#N/A</v>
      </c>
      <c r="G101" s="247"/>
      <c r="H101" s="247"/>
      <c r="I101" s="247"/>
      <c r="J101" s="247"/>
      <c r="K101" s="247"/>
      <c r="L101" s="247"/>
      <c r="M101" s="247"/>
      <c r="N101" s="247"/>
      <c r="O101" s="247"/>
      <c r="P101" s="101">
        <f t="shared" si="1"/>
        <v>0</v>
      </c>
      <c r="Q101" s="102" t="str">
        <f>VLOOKUP(P101,IDCODE!$A$1:$B$96,2,0)</f>
        <v>Không</v>
      </c>
      <c r="R101" s="102" t="e">
        <f>VLOOKUP(B101,DS!$D$3:$P$2489,13,0)</f>
        <v>#N/A</v>
      </c>
      <c r="S101" s="102"/>
    </row>
    <row r="102" spans="1:19" s="103" customFormat="1" ht="13.5">
      <c r="A102" s="100">
        <v>96</v>
      </c>
      <c r="B102" s="108">
        <f>DS!D98</f>
        <v>0</v>
      </c>
      <c r="C102" s="109" t="e">
        <f>VLOOKUP(B102,DS!$D$3:$I$2489,2,0)</f>
        <v>#N/A</v>
      </c>
      <c r="D102" s="110" t="e">
        <f>VLOOKUP(B102,DS!$D$3:$I$2489,3,0)</f>
        <v>#N/A</v>
      </c>
      <c r="E102" s="111" t="e">
        <f>VLOOKUP(B102,DS!$D$3:$I$2489,5,0)</f>
        <v>#N/A</v>
      </c>
      <c r="F102" s="111" t="e">
        <f>VLOOKUP(B102,DS!$D$3:$I$2489,6,0)</f>
        <v>#N/A</v>
      </c>
      <c r="G102" s="247"/>
      <c r="H102" s="247"/>
      <c r="I102" s="247"/>
      <c r="J102" s="247"/>
      <c r="K102" s="247"/>
      <c r="L102" s="247"/>
      <c r="M102" s="247"/>
      <c r="N102" s="247"/>
      <c r="O102" s="247"/>
      <c r="P102" s="101">
        <f t="shared" si="1"/>
        <v>0</v>
      </c>
      <c r="Q102" s="102" t="str">
        <f>VLOOKUP(P102,IDCODE!$A$1:$B$96,2,0)</f>
        <v>Không</v>
      </c>
      <c r="R102" s="102" t="e">
        <f>VLOOKUP(B102,DS!$D$3:$P$2489,13,0)</f>
        <v>#N/A</v>
      </c>
      <c r="S102" s="102"/>
    </row>
    <row r="103" spans="1:19" s="103" customFormat="1" ht="13.5">
      <c r="A103" s="100">
        <v>97</v>
      </c>
      <c r="B103" s="108">
        <f>DS!D99</f>
        <v>0</v>
      </c>
      <c r="C103" s="109" t="e">
        <f>VLOOKUP(B103,DS!$D$3:$I$2489,2,0)</f>
        <v>#N/A</v>
      </c>
      <c r="D103" s="110" t="e">
        <f>VLOOKUP(B103,DS!$D$3:$I$2489,3,0)</f>
        <v>#N/A</v>
      </c>
      <c r="E103" s="111" t="e">
        <f>VLOOKUP(B103,DS!$D$3:$I$2489,5,0)</f>
        <v>#N/A</v>
      </c>
      <c r="F103" s="111" t="e">
        <f>VLOOKUP(B103,DS!$D$3:$I$2489,6,0)</f>
        <v>#N/A</v>
      </c>
      <c r="G103" s="247"/>
      <c r="H103" s="247"/>
      <c r="I103" s="247"/>
      <c r="J103" s="247"/>
      <c r="K103" s="247"/>
      <c r="L103" s="247"/>
      <c r="M103" s="247"/>
      <c r="N103" s="247"/>
      <c r="O103" s="247"/>
      <c r="P103" s="101">
        <f t="shared" si="1"/>
        <v>0</v>
      </c>
      <c r="Q103" s="102" t="str">
        <f>VLOOKUP(P103,IDCODE!$A$1:$B$96,2,0)</f>
        <v>Không</v>
      </c>
      <c r="R103" s="102" t="e">
        <f>VLOOKUP(B103,DS!$D$3:$P$2489,13,0)</f>
        <v>#N/A</v>
      </c>
      <c r="S103" s="102"/>
    </row>
    <row r="104" spans="1:19" s="103" customFormat="1" ht="13.5">
      <c r="A104" s="100">
        <v>98</v>
      </c>
      <c r="B104" s="108">
        <f>DS!D100</f>
        <v>0</v>
      </c>
      <c r="C104" s="109" t="e">
        <f>VLOOKUP(B104,DS!$D$3:$I$2489,2,0)</f>
        <v>#N/A</v>
      </c>
      <c r="D104" s="110" t="e">
        <f>VLOOKUP(B104,DS!$D$3:$I$2489,3,0)</f>
        <v>#N/A</v>
      </c>
      <c r="E104" s="111" t="e">
        <f>VLOOKUP(B104,DS!$D$3:$I$2489,5,0)</f>
        <v>#N/A</v>
      </c>
      <c r="F104" s="111" t="e">
        <f>VLOOKUP(B104,DS!$D$3:$I$2489,6,0)</f>
        <v>#N/A</v>
      </c>
      <c r="G104" s="247"/>
      <c r="H104" s="247"/>
      <c r="I104" s="247"/>
      <c r="J104" s="247"/>
      <c r="K104" s="247"/>
      <c r="L104" s="247"/>
      <c r="M104" s="247"/>
      <c r="N104" s="247"/>
      <c r="O104" s="247"/>
      <c r="P104" s="101">
        <f t="shared" si="1"/>
        <v>0</v>
      </c>
      <c r="Q104" s="102" t="str">
        <f>VLOOKUP(P104,IDCODE!$A$1:$B$96,2,0)</f>
        <v>Không</v>
      </c>
      <c r="R104" s="102" t="e">
        <f>VLOOKUP(B104,DS!$D$3:$P$2489,13,0)</f>
        <v>#N/A</v>
      </c>
      <c r="S104" s="102"/>
    </row>
    <row r="105" spans="1:19" s="103" customFormat="1" ht="13.5">
      <c r="A105" s="100">
        <v>99</v>
      </c>
      <c r="B105" s="108">
        <f>DS!D101</f>
        <v>0</v>
      </c>
      <c r="C105" s="109" t="e">
        <f>VLOOKUP(B105,DS!$D$3:$I$2489,2,0)</f>
        <v>#N/A</v>
      </c>
      <c r="D105" s="110" t="e">
        <f>VLOOKUP(B105,DS!$D$3:$I$2489,3,0)</f>
        <v>#N/A</v>
      </c>
      <c r="E105" s="111" t="e">
        <f>VLOOKUP(B105,DS!$D$3:$I$2489,5,0)</f>
        <v>#N/A</v>
      </c>
      <c r="F105" s="111" t="e">
        <f>VLOOKUP(B105,DS!$D$3:$I$2489,6,0)</f>
        <v>#N/A</v>
      </c>
      <c r="G105" s="247"/>
      <c r="H105" s="247"/>
      <c r="I105" s="247"/>
      <c r="J105" s="247"/>
      <c r="K105" s="247"/>
      <c r="L105" s="247"/>
      <c r="M105" s="247"/>
      <c r="N105" s="247"/>
      <c r="O105" s="247"/>
      <c r="P105" s="101">
        <f t="shared" si="1"/>
        <v>0</v>
      </c>
      <c r="Q105" s="102" t="str">
        <f>VLOOKUP(P105,IDCODE!$A$1:$B$96,2,0)</f>
        <v>Không</v>
      </c>
      <c r="R105" s="102" t="e">
        <f>VLOOKUP(B105,DS!$D$3:$P$2489,13,0)</f>
        <v>#N/A</v>
      </c>
      <c r="S105" s="102"/>
    </row>
    <row r="106" spans="1:19" s="103" customFormat="1" ht="13.5">
      <c r="A106" s="100">
        <v>100</v>
      </c>
      <c r="B106" s="108">
        <f>DS!D102</f>
        <v>0</v>
      </c>
      <c r="C106" s="109" t="e">
        <f>VLOOKUP(B106,DS!$D$3:$I$2489,2,0)</f>
        <v>#N/A</v>
      </c>
      <c r="D106" s="110" t="e">
        <f>VLOOKUP(B106,DS!$D$3:$I$2489,3,0)</f>
        <v>#N/A</v>
      </c>
      <c r="E106" s="111" t="e">
        <f>VLOOKUP(B106,DS!$D$3:$I$2489,5,0)</f>
        <v>#N/A</v>
      </c>
      <c r="F106" s="111" t="e">
        <f>VLOOKUP(B106,DS!$D$3:$I$2489,6,0)</f>
        <v>#N/A</v>
      </c>
      <c r="G106" s="247"/>
      <c r="H106" s="247"/>
      <c r="I106" s="247"/>
      <c r="J106" s="247"/>
      <c r="K106" s="247"/>
      <c r="L106" s="247"/>
      <c r="M106" s="247"/>
      <c r="N106" s="247"/>
      <c r="O106" s="247"/>
      <c r="P106" s="101">
        <f t="shared" si="1"/>
        <v>0</v>
      </c>
      <c r="Q106" s="102" t="str">
        <f>VLOOKUP(P106,IDCODE!$A$1:$B$96,2,0)</f>
        <v>Không</v>
      </c>
      <c r="R106" s="102" t="e">
        <f>VLOOKUP(B106,DS!$D$3:$P$2489,13,0)</f>
        <v>#N/A</v>
      </c>
      <c r="S106" s="102"/>
    </row>
    <row r="107" spans="1:19" s="103" customFormat="1" ht="13.5">
      <c r="A107" s="100">
        <v>101</v>
      </c>
      <c r="B107" s="108">
        <f>DS!D103</f>
        <v>0</v>
      </c>
      <c r="C107" s="109" t="e">
        <f>VLOOKUP(B107,DS!$D$3:$I$2489,2,0)</f>
        <v>#N/A</v>
      </c>
      <c r="D107" s="110" t="e">
        <f>VLOOKUP(B107,DS!$D$3:$I$2489,3,0)</f>
        <v>#N/A</v>
      </c>
      <c r="E107" s="111" t="e">
        <f>VLOOKUP(B107,DS!$D$3:$I$2489,5,0)</f>
        <v>#N/A</v>
      </c>
      <c r="F107" s="111" t="e">
        <f>VLOOKUP(B107,DS!$D$3:$I$2489,6,0)</f>
        <v>#N/A</v>
      </c>
      <c r="G107" s="247"/>
      <c r="H107" s="247"/>
      <c r="I107" s="247"/>
      <c r="J107" s="247"/>
      <c r="K107" s="247"/>
      <c r="L107" s="247"/>
      <c r="M107" s="247"/>
      <c r="N107" s="247"/>
      <c r="O107" s="247"/>
      <c r="P107" s="101">
        <f t="shared" si="1"/>
        <v>0</v>
      </c>
      <c r="Q107" s="102" t="str">
        <f>VLOOKUP(P107,IDCODE!$A$1:$B$96,2,0)</f>
        <v>Không</v>
      </c>
      <c r="R107" s="102" t="e">
        <f>VLOOKUP(B107,DS!$D$3:$P$2489,13,0)</f>
        <v>#N/A</v>
      </c>
      <c r="S107" s="102"/>
    </row>
    <row r="108" spans="1:19" s="103" customFormat="1" ht="13.5">
      <c r="A108" s="100">
        <v>102</v>
      </c>
      <c r="B108" s="108">
        <f>DS!D104</f>
        <v>0</v>
      </c>
      <c r="C108" s="109" t="e">
        <f>VLOOKUP(B108,DS!$D$3:$I$2489,2,0)</f>
        <v>#N/A</v>
      </c>
      <c r="D108" s="110" t="e">
        <f>VLOOKUP(B108,DS!$D$3:$I$2489,3,0)</f>
        <v>#N/A</v>
      </c>
      <c r="E108" s="111" t="e">
        <f>VLOOKUP(B108,DS!$D$3:$I$2489,5,0)</f>
        <v>#N/A</v>
      </c>
      <c r="F108" s="111" t="e">
        <f>VLOOKUP(B108,DS!$D$3:$I$2489,6,0)</f>
        <v>#N/A</v>
      </c>
      <c r="G108" s="247"/>
      <c r="H108" s="247"/>
      <c r="I108" s="247"/>
      <c r="J108" s="247"/>
      <c r="K108" s="247"/>
      <c r="L108" s="247"/>
      <c r="M108" s="247"/>
      <c r="N108" s="247"/>
      <c r="O108" s="247"/>
      <c r="P108" s="101">
        <f t="shared" si="1"/>
        <v>0</v>
      </c>
      <c r="Q108" s="102" t="str">
        <f>VLOOKUP(P108,IDCODE!$A$1:$B$96,2,0)</f>
        <v>Không</v>
      </c>
      <c r="R108" s="102" t="e">
        <f>VLOOKUP(B108,DS!$D$3:$P$2489,13,0)</f>
        <v>#N/A</v>
      </c>
      <c r="S108" s="102"/>
    </row>
    <row r="109" spans="1:19" s="103" customFormat="1" ht="13.5">
      <c r="A109" s="100">
        <v>103</v>
      </c>
      <c r="B109" s="108">
        <f>DS!D105</f>
        <v>0</v>
      </c>
      <c r="C109" s="109" t="e">
        <f>VLOOKUP(B109,DS!$D$3:$I$2489,2,0)</f>
        <v>#N/A</v>
      </c>
      <c r="D109" s="110" t="e">
        <f>VLOOKUP(B109,DS!$D$3:$I$2489,3,0)</f>
        <v>#N/A</v>
      </c>
      <c r="E109" s="111" t="e">
        <f>VLOOKUP(B109,DS!$D$3:$I$2489,5,0)</f>
        <v>#N/A</v>
      </c>
      <c r="F109" s="111" t="e">
        <f>VLOOKUP(B109,DS!$D$3:$I$2489,6,0)</f>
        <v>#N/A</v>
      </c>
      <c r="G109" s="247"/>
      <c r="H109" s="247"/>
      <c r="I109" s="247"/>
      <c r="J109" s="247"/>
      <c r="K109" s="247"/>
      <c r="L109" s="247"/>
      <c r="M109" s="247"/>
      <c r="N109" s="247"/>
      <c r="O109" s="247"/>
      <c r="P109" s="101">
        <f t="shared" si="1"/>
        <v>0</v>
      </c>
      <c r="Q109" s="102" t="str">
        <f>VLOOKUP(P109,IDCODE!$A$1:$B$96,2,0)</f>
        <v>Không</v>
      </c>
      <c r="R109" s="102" t="e">
        <f>VLOOKUP(B109,DS!$D$3:$P$2489,13,0)</f>
        <v>#N/A</v>
      </c>
      <c r="S109" s="102"/>
    </row>
    <row r="110" spans="1:19" s="103" customFormat="1" ht="13.5">
      <c r="A110" s="100">
        <v>104</v>
      </c>
      <c r="B110" s="108">
        <f>DS!D106</f>
        <v>0</v>
      </c>
      <c r="C110" s="109" t="e">
        <f>VLOOKUP(B110,DS!$D$3:$I$2489,2,0)</f>
        <v>#N/A</v>
      </c>
      <c r="D110" s="110" t="e">
        <f>VLOOKUP(B110,DS!$D$3:$I$2489,3,0)</f>
        <v>#N/A</v>
      </c>
      <c r="E110" s="111" t="e">
        <f>VLOOKUP(B110,DS!$D$3:$I$2489,5,0)</f>
        <v>#N/A</v>
      </c>
      <c r="F110" s="111" t="e">
        <f>VLOOKUP(B110,DS!$D$3:$I$2489,6,0)</f>
        <v>#N/A</v>
      </c>
      <c r="G110" s="247"/>
      <c r="H110" s="247"/>
      <c r="I110" s="247"/>
      <c r="J110" s="247"/>
      <c r="K110" s="247"/>
      <c r="L110" s="247"/>
      <c r="M110" s="247"/>
      <c r="N110" s="247"/>
      <c r="O110" s="247"/>
      <c r="P110" s="101">
        <f t="shared" si="1"/>
        <v>0</v>
      </c>
      <c r="Q110" s="102" t="str">
        <f>VLOOKUP(P110,IDCODE!$A$1:$B$96,2,0)</f>
        <v>Không</v>
      </c>
      <c r="R110" s="102" t="e">
        <f>VLOOKUP(B110,DS!$D$3:$P$2489,13,0)</f>
        <v>#N/A</v>
      </c>
      <c r="S110" s="102"/>
    </row>
    <row r="111" spans="1:19" s="103" customFormat="1" ht="13.5">
      <c r="A111" s="100">
        <v>105</v>
      </c>
      <c r="B111" s="108">
        <f>DS!D107</f>
        <v>0</v>
      </c>
      <c r="C111" s="109" t="e">
        <f>VLOOKUP(B111,DS!$D$3:$I$2489,2,0)</f>
        <v>#N/A</v>
      </c>
      <c r="D111" s="110" t="e">
        <f>VLOOKUP(B111,DS!$D$3:$I$2489,3,0)</f>
        <v>#N/A</v>
      </c>
      <c r="E111" s="111" t="e">
        <f>VLOOKUP(B111,DS!$D$3:$I$2489,5,0)</f>
        <v>#N/A</v>
      </c>
      <c r="F111" s="111" t="e">
        <f>VLOOKUP(B111,DS!$D$3:$I$2489,6,0)</f>
        <v>#N/A</v>
      </c>
      <c r="G111" s="247"/>
      <c r="H111" s="247"/>
      <c r="I111" s="247"/>
      <c r="J111" s="247"/>
      <c r="K111" s="247"/>
      <c r="L111" s="247"/>
      <c r="M111" s="247"/>
      <c r="N111" s="247"/>
      <c r="O111" s="247"/>
      <c r="P111" s="101">
        <f t="shared" si="1"/>
        <v>0</v>
      </c>
      <c r="Q111" s="102" t="str">
        <f>VLOOKUP(P111,IDCODE!$A$1:$B$96,2,0)</f>
        <v>Không</v>
      </c>
      <c r="R111" s="102" t="e">
        <f>VLOOKUP(B111,DS!$D$3:$P$2489,13,0)</f>
        <v>#N/A</v>
      </c>
      <c r="S111" s="102"/>
    </row>
    <row r="112" spans="1:19" s="103" customFormat="1" ht="13.5">
      <c r="A112" s="100">
        <v>106</v>
      </c>
      <c r="B112" s="108">
        <f>DS!D108</f>
        <v>0</v>
      </c>
      <c r="C112" s="109" t="e">
        <f>VLOOKUP(B112,DS!$D$3:$I$2489,2,0)</f>
        <v>#N/A</v>
      </c>
      <c r="D112" s="110" t="e">
        <f>VLOOKUP(B112,DS!$D$3:$I$2489,3,0)</f>
        <v>#N/A</v>
      </c>
      <c r="E112" s="111" t="e">
        <f>VLOOKUP(B112,DS!$D$3:$I$2489,5,0)</f>
        <v>#N/A</v>
      </c>
      <c r="F112" s="111" t="e">
        <f>VLOOKUP(B112,DS!$D$3:$I$2489,6,0)</f>
        <v>#N/A</v>
      </c>
      <c r="G112" s="247"/>
      <c r="H112" s="247"/>
      <c r="I112" s="247"/>
      <c r="J112" s="247"/>
      <c r="K112" s="247"/>
      <c r="L112" s="247"/>
      <c r="M112" s="247"/>
      <c r="N112" s="247"/>
      <c r="O112" s="247"/>
      <c r="P112" s="101">
        <f t="shared" si="1"/>
        <v>0</v>
      </c>
      <c r="Q112" s="102" t="str">
        <f>VLOOKUP(P112,IDCODE!$A$1:$B$96,2,0)</f>
        <v>Không</v>
      </c>
      <c r="R112" s="102" t="e">
        <f>VLOOKUP(B112,DS!$D$3:$P$2489,13,0)</f>
        <v>#N/A</v>
      </c>
      <c r="S112" s="102"/>
    </row>
    <row r="113" spans="1:19" s="103" customFormat="1" ht="13.5">
      <c r="A113" s="100">
        <v>107</v>
      </c>
      <c r="B113" s="108">
        <f>DS!D109</f>
        <v>0</v>
      </c>
      <c r="C113" s="109" t="e">
        <f>VLOOKUP(B113,DS!$D$3:$I$2489,2,0)</f>
        <v>#N/A</v>
      </c>
      <c r="D113" s="110" t="e">
        <f>VLOOKUP(B113,DS!$D$3:$I$2489,3,0)</f>
        <v>#N/A</v>
      </c>
      <c r="E113" s="111" t="e">
        <f>VLOOKUP(B113,DS!$D$3:$I$2489,5,0)</f>
        <v>#N/A</v>
      </c>
      <c r="F113" s="111" t="e">
        <f>VLOOKUP(B113,DS!$D$3:$I$2489,6,0)</f>
        <v>#N/A</v>
      </c>
      <c r="G113" s="247"/>
      <c r="H113" s="247"/>
      <c r="I113" s="247"/>
      <c r="J113" s="247"/>
      <c r="K113" s="247"/>
      <c r="L113" s="247"/>
      <c r="M113" s="247"/>
      <c r="N113" s="247"/>
      <c r="O113" s="247"/>
      <c r="P113" s="101">
        <f t="shared" si="1"/>
        <v>0</v>
      </c>
      <c r="Q113" s="102" t="str">
        <f>VLOOKUP(P113,IDCODE!$A$1:$B$96,2,0)</f>
        <v>Không</v>
      </c>
      <c r="R113" s="102" t="e">
        <f>VLOOKUP(B113,DS!$D$3:$P$2489,13,0)</f>
        <v>#N/A</v>
      </c>
      <c r="S113" s="102"/>
    </row>
    <row r="114" spans="1:19" s="103" customFormat="1" ht="13.5">
      <c r="A114" s="100">
        <v>108</v>
      </c>
      <c r="B114" s="108">
        <f>DS!D110</f>
        <v>0</v>
      </c>
      <c r="C114" s="109" t="e">
        <f>VLOOKUP(B114,DS!$D$3:$I$2489,2,0)</f>
        <v>#N/A</v>
      </c>
      <c r="D114" s="110" t="e">
        <f>VLOOKUP(B114,DS!$D$3:$I$2489,3,0)</f>
        <v>#N/A</v>
      </c>
      <c r="E114" s="111" t="e">
        <f>VLOOKUP(B114,DS!$D$3:$I$2489,5,0)</f>
        <v>#N/A</v>
      </c>
      <c r="F114" s="111" t="e">
        <f>VLOOKUP(B114,DS!$D$3:$I$2489,6,0)</f>
        <v>#N/A</v>
      </c>
      <c r="G114" s="247"/>
      <c r="H114" s="247"/>
      <c r="I114" s="247"/>
      <c r="J114" s="247"/>
      <c r="K114" s="247"/>
      <c r="L114" s="247"/>
      <c r="M114" s="247"/>
      <c r="N114" s="247"/>
      <c r="O114" s="247"/>
      <c r="P114" s="101">
        <f t="shared" si="1"/>
        <v>0</v>
      </c>
      <c r="Q114" s="102" t="str">
        <f>VLOOKUP(P114,IDCODE!$A$1:$B$96,2,0)</f>
        <v>Không</v>
      </c>
      <c r="R114" s="102" t="e">
        <f>VLOOKUP(B114,DS!$D$3:$P$2489,13,0)</f>
        <v>#N/A</v>
      </c>
      <c r="S114" s="102"/>
    </row>
    <row r="115" spans="1:19" s="103" customFormat="1" ht="13.5">
      <c r="A115" s="100">
        <v>109</v>
      </c>
      <c r="B115" s="108">
        <f>DS!D111</f>
        <v>0</v>
      </c>
      <c r="C115" s="109" t="e">
        <f>VLOOKUP(B115,DS!$D$3:$I$2489,2,0)</f>
        <v>#N/A</v>
      </c>
      <c r="D115" s="110" t="e">
        <f>VLOOKUP(B115,DS!$D$3:$I$2489,3,0)</f>
        <v>#N/A</v>
      </c>
      <c r="E115" s="111" t="e">
        <f>VLOOKUP(B115,DS!$D$3:$I$2489,5,0)</f>
        <v>#N/A</v>
      </c>
      <c r="F115" s="111" t="e">
        <f>VLOOKUP(B115,DS!$D$3:$I$2489,6,0)</f>
        <v>#N/A</v>
      </c>
      <c r="G115" s="247"/>
      <c r="H115" s="247"/>
      <c r="I115" s="247"/>
      <c r="J115" s="247"/>
      <c r="K115" s="247"/>
      <c r="L115" s="247"/>
      <c r="M115" s="247"/>
      <c r="N115" s="247"/>
      <c r="O115" s="247"/>
      <c r="P115" s="101">
        <f t="shared" si="1"/>
        <v>0</v>
      </c>
      <c r="Q115" s="102" t="str">
        <f>VLOOKUP(P115,IDCODE!$A$1:$B$96,2,0)</f>
        <v>Không</v>
      </c>
      <c r="R115" s="102" t="e">
        <f>VLOOKUP(B115,DS!$D$3:$P$2489,13,0)</f>
        <v>#N/A</v>
      </c>
      <c r="S115" s="102"/>
    </row>
    <row r="116" spans="1:19" s="103" customFormat="1" ht="13.5">
      <c r="A116" s="100">
        <v>110</v>
      </c>
      <c r="B116" s="108">
        <f>DS!D112</f>
        <v>0</v>
      </c>
      <c r="C116" s="109" t="e">
        <f>VLOOKUP(B116,DS!$D$3:$I$2489,2,0)</f>
        <v>#N/A</v>
      </c>
      <c r="D116" s="110" t="e">
        <f>VLOOKUP(B116,DS!$D$3:$I$2489,3,0)</f>
        <v>#N/A</v>
      </c>
      <c r="E116" s="111" t="e">
        <f>VLOOKUP(B116,DS!$D$3:$I$2489,5,0)</f>
        <v>#N/A</v>
      </c>
      <c r="F116" s="111" t="e">
        <f>VLOOKUP(B116,DS!$D$3:$I$2489,6,0)</f>
        <v>#N/A</v>
      </c>
      <c r="G116" s="247"/>
      <c r="H116" s="247"/>
      <c r="I116" s="247"/>
      <c r="J116" s="247"/>
      <c r="K116" s="247"/>
      <c r="L116" s="247"/>
      <c r="M116" s="247"/>
      <c r="N116" s="247"/>
      <c r="O116" s="247"/>
      <c r="P116" s="101">
        <f t="shared" si="1"/>
        <v>0</v>
      </c>
      <c r="Q116" s="102" t="str">
        <f>VLOOKUP(P116,IDCODE!$A$1:$B$96,2,0)</f>
        <v>Không</v>
      </c>
      <c r="R116" s="102" t="e">
        <f>VLOOKUP(B116,DS!$D$3:$P$2489,13,0)</f>
        <v>#N/A</v>
      </c>
      <c r="S116" s="102"/>
    </row>
    <row r="117" spans="1:19" s="103" customFormat="1" ht="13.5">
      <c r="A117" s="100">
        <v>111</v>
      </c>
      <c r="B117" s="108">
        <f>DS!D113</f>
        <v>0</v>
      </c>
      <c r="C117" s="109" t="e">
        <f>VLOOKUP(B117,DS!$D$3:$I$2489,2,0)</f>
        <v>#N/A</v>
      </c>
      <c r="D117" s="110" t="e">
        <f>VLOOKUP(B117,DS!$D$3:$I$2489,3,0)</f>
        <v>#N/A</v>
      </c>
      <c r="E117" s="111" t="e">
        <f>VLOOKUP(B117,DS!$D$3:$I$2489,5,0)</f>
        <v>#N/A</v>
      </c>
      <c r="F117" s="111" t="e">
        <f>VLOOKUP(B117,DS!$D$3:$I$2489,6,0)</f>
        <v>#N/A</v>
      </c>
      <c r="G117" s="247"/>
      <c r="H117" s="247"/>
      <c r="I117" s="247"/>
      <c r="J117" s="247"/>
      <c r="K117" s="247"/>
      <c r="L117" s="247"/>
      <c r="M117" s="247"/>
      <c r="N117" s="247"/>
      <c r="O117" s="247"/>
      <c r="P117" s="101">
        <f t="shared" si="1"/>
        <v>0</v>
      </c>
      <c r="Q117" s="102" t="str">
        <f>VLOOKUP(P117,IDCODE!$A$1:$B$96,2,0)</f>
        <v>Không</v>
      </c>
      <c r="R117" s="102" t="e">
        <f>VLOOKUP(B117,DS!$D$3:$P$2489,13,0)</f>
        <v>#N/A</v>
      </c>
      <c r="S117" s="102"/>
    </row>
    <row r="118" spans="1:19" s="103" customFormat="1" ht="13.5">
      <c r="A118" s="100">
        <v>112</v>
      </c>
      <c r="B118" s="108">
        <f>DS!D114</f>
        <v>0</v>
      </c>
      <c r="C118" s="109" t="e">
        <f>VLOOKUP(B118,DS!$D$3:$I$2489,2,0)</f>
        <v>#N/A</v>
      </c>
      <c r="D118" s="110" t="e">
        <f>VLOOKUP(B118,DS!$D$3:$I$2489,3,0)</f>
        <v>#N/A</v>
      </c>
      <c r="E118" s="111" t="e">
        <f>VLOOKUP(B118,DS!$D$3:$I$2489,5,0)</f>
        <v>#N/A</v>
      </c>
      <c r="F118" s="111" t="e">
        <f>VLOOKUP(B118,DS!$D$3:$I$2489,6,0)</f>
        <v>#N/A</v>
      </c>
      <c r="G118" s="247"/>
      <c r="H118" s="247"/>
      <c r="I118" s="247"/>
      <c r="J118" s="247"/>
      <c r="K118" s="247"/>
      <c r="L118" s="247"/>
      <c r="M118" s="247"/>
      <c r="N118" s="247"/>
      <c r="O118" s="247"/>
      <c r="P118" s="101">
        <f t="shared" si="1"/>
        <v>0</v>
      </c>
      <c r="Q118" s="102" t="str">
        <f>VLOOKUP(P118,IDCODE!$A$1:$B$96,2,0)</f>
        <v>Không</v>
      </c>
      <c r="R118" s="102" t="e">
        <f>VLOOKUP(B118,DS!$D$3:$P$2489,13,0)</f>
        <v>#N/A</v>
      </c>
      <c r="S118" s="102"/>
    </row>
    <row r="119" spans="1:19" s="103" customFormat="1" ht="13.5">
      <c r="A119" s="100">
        <v>113</v>
      </c>
      <c r="B119" s="108">
        <f>DS!D115</f>
        <v>0</v>
      </c>
      <c r="C119" s="109" t="e">
        <f>VLOOKUP(B119,DS!$D$3:$I$2489,2,0)</f>
        <v>#N/A</v>
      </c>
      <c r="D119" s="110" t="e">
        <f>VLOOKUP(B119,DS!$D$3:$I$2489,3,0)</f>
        <v>#N/A</v>
      </c>
      <c r="E119" s="111" t="e">
        <f>VLOOKUP(B119,DS!$D$3:$I$2489,5,0)</f>
        <v>#N/A</v>
      </c>
      <c r="F119" s="111" t="e">
        <f>VLOOKUP(B119,DS!$D$3:$I$2489,6,0)</f>
        <v>#N/A</v>
      </c>
      <c r="G119" s="247"/>
      <c r="H119" s="247"/>
      <c r="I119" s="247"/>
      <c r="J119" s="247"/>
      <c r="K119" s="247"/>
      <c r="L119" s="247"/>
      <c r="M119" s="247"/>
      <c r="N119" s="247"/>
      <c r="O119" s="247"/>
      <c r="P119" s="101">
        <f t="shared" si="1"/>
        <v>0</v>
      </c>
      <c r="Q119" s="102" t="str">
        <f>VLOOKUP(P119,IDCODE!$A$1:$B$96,2,0)</f>
        <v>Không</v>
      </c>
      <c r="R119" s="102" t="e">
        <f>VLOOKUP(B119,DS!$D$3:$P$2489,13,0)</f>
        <v>#N/A</v>
      </c>
      <c r="S119" s="102"/>
    </row>
    <row r="120" spans="1:19" s="103" customFormat="1" ht="13.5">
      <c r="A120" s="100">
        <v>114</v>
      </c>
      <c r="B120" s="108">
        <f>DS!D116</f>
        <v>0</v>
      </c>
      <c r="C120" s="109" t="e">
        <f>VLOOKUP(B120,DS!$D$3:$I$2489,2,0)</f>
        <v>#N/A</v>
      </c>
      <c r="D120" s="110" t="e">
        <f>VLOOKUP(B120,DS!$D$3:$I$2489,3,0)</f>
        <v>#N/A</v>
      </c>
      <c r="E120" s="111" t="e">
        <f>VLOOKUP(B120,DS!$D$3:$I$2489,5,0)</f>
        <v>#N/A</v>
      </c>
      <c r="F120" s="111" t="e">
        <f>VLOOKUP(B120,DS!$D$3:$I$2489,6,0)</f>
        <v>#N/A</v>
      </c>
      <c r="G120" s="247"/>
      <c r="H120" s="247"/>
      <c r="I120" s="247"/>
      <c r="J120" s="247"/>
      <c r="K120" s="247"/>
      <c r="L120" s="247"/>
      <c r="M120" s="247"/>
      <c r="N120" s="247"/>
      <c r="O120" s="247"/>
      <c r="P120" s="101">
        <f t="shared" si="1"/>
        <v>0</v>
      </c>
      <c r="Q120" s="102" t="str">
        <f>VLOOKUP(P120,IDCODE!$A$1:$B$96,2,0)</f>
        <v>Không</v>
      </c>
      <c r="R120" s="102" t="e">
        <f>VLOOKUP(B120,DS!$D$3:$P$2489,13,0)</f>
        <v>#N/A</v>
      </c>
      <c r="S120" s="102"/>
    </row>
    <row r="121" spans="1:19" s="103" customFormat="1" ht="13.5">
      <c r="A121" s="100">
        <v>115</v>
      </c>
      <c r="B121" s="108">
        <f>DS!D117</f>
        <v>0</v>
      </c>
      <c r="C121" s="109" t="e">
        <f>VLOOKUP(B121,DS!$D$3:$I$2489,2,0)</f>
        <v>#N/A</v>
      </c>
      <c r="D121" s="110" t="e">
        <f>VLOOKUP(B121,DS!$D$3:$I$2489,3,0)</f>
        <v>#N/A</v>
      </c>
      <c r="E121" s="111" t="e">
        <f>VLOOKUP(B121,DS!$D$3:$I$2489,5,0)</f>
        <v>#N/A</v>
      </c>
      <c r="F121" s="111" t="e">
        <f>VLOOKUP(B121,DS!$D$3:$I$2489,6,0)</f>
        <v>#N/A</v>
      </c>
      <c r="G121" s="247"/>
      <c r="H121" s="247"/>
      <c r="I121" s="247"/>
      <c r="J121" s="247"/>
      <c r="K121" s="247"/>
      <c r="L121" s="247"/>
      <c r="M121" s="247"/>
      <c r="N121" s="247"/>
      <c r="O121" s="247"/>
      <c r="P121" s="101">
        <f t="shared" si="1"/>
        <v>0</v>
      </c>
      <c r="Q121" s="102" t="str">
        <f>VLOOKUP(P121,IDCODE!$A$1:$B$96,2,0)</f>
        <v>Không</v>
      </c>
      <c r="R121" s="102" t="e">
        <f>VLOOKUP(B121,DS!$D$3:$P$2489,13,0)</f>
        <v>#N/A</v>
      </c>
      <c r="S121" s="102"/>
    </row>
    <row r="122" spans="1:19" s="103" customFormat="1" ht="13.5">
      <c r="A122" s="100">
        <v>116</v>
      </c>
      <c r="B122" s="108">
        <f>DS!D118</f>
        <v>0</v>
      </c>
      <c r="C122" s="109" t="e">
        <f>VLOOKUP(B122,DS!$D$3:$I$2489,2,0)</f>
        <v>#N/A</v>
      </c>
      <c r="D122" s="110" t="e">
        <f>VLOOKUP(B122,DS!$D$3:$I$2489,3,0)</f>
        <v>#N/A</v>
      </c>
      <c r="E122" s="111" t="e">
        <f>VLOOKUP(B122,DS!$D$3:$I$2489,5,0)</f>
        <v>#N/A</v>
      </c>
      <c r="F122" s="111" t="e">
        <f>VLOOKUP(B122,DS!$D$3:$I$2489,6,0)</f>
        <v>#N/A</v>
      </c>
      <c r="G122" s="247"/>
      <c r="H122" s="247"/>
      <c r="I122" s="247"/>
      <c r="J122" s="247"/>
      <c r="K122" s="247"/>
      <c r="L122" s="247"/>
      <c r="M122" s="247"/>
      <c r="N122" s="247"/>
      <c r="O122" s="247"/>
      <c r="P122" s="101">
        <f t="shared" si="1"/>
        <v>0</v>
      </c>
      <c r="Q122" s="102" t="str">
        <f>VLOOKUP(P122,IDCODE!$A$1:$B$96,2,0)</f>
        <v>Không</v>
      </c>
      <c r="R122" s="102" t="e">
        <f>VLOOKUP(B122,DS!$D$3:$P$2489,13,0)</f>
        <v>#N/A</v>
      </c>
      <c r="S122" s="102"/>
    </row>
    <row r="123" spans="1:19" s="103" customFormat="1" ht="13.5">
      <c r="A123" s="100">
        <v>117</v>
      </c>
      <c r="B123" s="108">
        <f>DS!D119</f>
        <v>0</v>
      </c>
      <c r="C123" s="109" t="e">
        <f>VLOOKUP(B123,DS!$D$3:$I$2489,2,0)</f>
        <v>#N/A</v>
      </c>
      <c r="D123" s="110" t="e">
        <f>VLOOKUP(B123,DS!$D$3:$I$2489,3,0)</f>
        <v>#N/A</v>
      </c>
      <c r="E123" s="111" t="e">
        <f>VLOOKUP(B123,DS!$D$3:$I$2489,5,0)</f>
        <v>#N/A</v>
      </c>
      <c r="F123" s="111" t="e">
        <f>VLOOKUP(B123,DS!$D$3:$I$2489,6,0)</f>
        <v>#N/A</v>
      </c>
      <c r="G123" s="247"/>
      <c r="H123" s="247"/>
      <c r="I123" s="247"/>
      <c r="J123" s="247"/>
      <c r="K123" s="247"/>
      <c r="L123" s="247"/>
      <c r="M123" s="247"/>
      <c r="N123" s="247"/>
      <c r="O123" s="247"/>
      <c r="P123" s="101">
        <f t="shared" si="1"/>
        <v>0</v>
      </c>
      <c r="Q123" s="102" t="str">
        <f>VLOOKUP(P123,IDCODE!$A$1:$B$96,2,0)</f>
        <v>Không</v>
      </c>
      <c r="R123" s="102" t="e">
        <f>VLOOKUP(B123,DS!$D$3:$P$2489,13,0)</f>
        <v>#N/A</v>
      </c>
      <c r="S123" s="102"/>
    </row>
    <row r="124" spans="1:19" s="103" customFormat="1" ht="13.5">
      <c r="A124" s="100">
        <v>118</v>
      </c>
      <c r="B124" s="108">
        <f>DS!D120</f>
        <v>0</v>
      </c>
      <c r="C124" s="109" t="e">
        <f>VLOOKUP(B124,DS!$D$3:$I$2489,2,0)</f>
        <v>#N/A</v>
      </c>
      <c r="D124" s="110" t="e">
        <f>VLOOKUP(B124,DS!$D$3:$I$2489,3,0)</f>
        <v>#N/A</v>
      </c>
      <c r="E124" s="111" t="e">
        <f>VLOOKUP(B124,DS!$D$3:$I$2489,5,0)</f>
        <v>#N/A</v>
      </c>
      <c r="F124" s="111" t="e">
        <f>VLOOKUP(B124,DS!$D$3:$I$2489,6,0)</f>
        <v>#N/A</v>
      </c>
      <c r="G124" s="247"/>
      <c r="H124" s="247"/>
      <c r="I124" s="247"/>
      <c r="J124" s="247"/>
      <c r="K124" s="247"/>
      <c r="L124" s="247"/>
      <c r="M124" s="247"/>
      <c r="N124" s="247"/>
      <c r="O124" s="247"/>
      <c r="P124" s="101">
        <f t="shared" si="1"/>
        <v>0</v>
      </c>
      <c r="Q124" s="102" t="str">
        <f>VLOOKUP(P124,IDCODE!$A$1:$B$96,2,0)</f>
        <v>Không</v>
      </c>
      <c r="R124" s="102" t="e">
        <f>VLOOKUP(B124,DS!$D$3:$P$2489,13,0)</f>
        <v>#N/A</v>
      </c>
      <c r="S124" s="102"/>
    </row>
    <row r="125" spans="1:19" s="103" customFormat="1" ht="13.5">
      <c r="A125" s="100">
        <v>119</v>
      </c>
      <c r="B125" s="108">
        <f>DS!D121</f>
        <v>0</v>
      </c>
      <c r="C125" s="109" t="e">
        <f>VLOOKUP(B125,DS!$D$3:$I$2489,2,0)</f>
        <v>#N/A</v>
      </c>
      <c r="D125" s="110" t="e">
        <f>VLOOKUP(B125,DS!$D$3:$I$2489,3,0)</f>
        <v>#N/A</v>
      </c>
      <c r="E125" s="111" t="e">
        <f>VLOOKUP(B125,DS!$D$3:$I$2489,5,0)</f>
        <v>#N/A</v>
      </c>
      <c r="F125" s="111" t="e">
        <f>VLOOKUP(B125,DS!$D$3:$I$2489,6,0)</f>
        <v>#N/A</v>
      </c>
      <c r="G125" s="247"/>
      <c r="H125" s="247"/>
      <c r="I125" s="247"/>
      <c r="J125" s="247"/>
      <c r="K125" s="247"/>
      <c r="L125" s="247"/>
      <c r="M125" s="247"/>
      <c r="N125" s="247"/>
      <c r="O125" s="247"/>
      <c r="P125" s="101">
        <f t="shared" si="1"/>
        <v>0</v>
      </c>
      <c r="Q125" s="102" t="str">
        <f>VLOOKUP(P125,IDCODE!$A$1:$B$96,2,0)</f>
        <v>Không</v>
      </c>
      <c r="R125" s="102" t="e">
        <f>VLOOKUP(B125,DS!$D$3:$P$2489,13,0)</f>
        <v>#N/A</v>
      </c>
      <c r="S125" s="102"/>
    </row>
    <row r="126" spans="1:19" s="103" customFormat="1" ht="13.5">
      <c r="A126" s="100">
        <v>120</v>
      </c>
      <c r="B126" s="108">
        <f>DS!D122</f>
        <v>0</v>
      </c>
      <c r="C126" s="109" t="e">
        <f>VLOOKUP(B126,DS!$D$3:$I$2489,2,0)</f>
        <v>#N/A</v>
      </c>
      <c r="D126" s="110" t="e">
        <f>VLOOKUP(B126,DS!$D$3:$I$2489,3,0)</f>
        <v>#N/A</v>
      </c>
      <c r="E126" s="111" t="e">
        <f>VLOOKUP(B126,DS!$D$3:$I$2489,5,0)</f>
        <v>#N/A</v>
      </c>
      <c r="F126" s="111" t="e">
        <f>VLOOKUP(B126,DS!$D$3:$I$2489,6,0)</f>
        <v>#N/A</v>
      </c>
      <c r="G126" s="247"/>
      <c r="H126" s="247"/>
      <c r="I126" s="247"/>
      <c r="J126" s="247"/>
      <c r="K126" s="247"/>
      <c r="L126" s="247"/>
      <c r="M126" s="247"/>
      <c r="N126" s="247"/>
      <c r="O126" s="247"/>
      <c r="P126" s="101">
        <f t="shared" si="1"/>
        <v>0</v>
      </c>
      <c r="Q126" s="102" t="str">
        <f>VLOOKUP(P126,IDCODE!$A$1:$B$96,2,0)</f>
        <v>Không</v>
      </c>
      <c r="R126" s="102" t="e">
        <f>VLOOKUP(B126,DS!$D$3:$P$2489,13,0)</f>
        <v>#N/A</v>
      </c>
      <c r="S126" s="102"/>
    </row>
    <row r="127" spans="1:19" s="103" customFormat="1" ht="13.5">
      <c r="A127" s="100">
        <v>121</v>
      </c>
      <c r="B127" s="108">
        <f>DS!D123</f>
        <v>0</v>
      </c>
      <c r="C127" s="109" t="e">
        <f>VLOOKUP(B127,DS!$D$3:$I$2489,2,0)</f>
        <v>#N/A</v>
      </c>
      <c r="D127" s="110" t="e">
        <f>VLOOKUP(B127,DS!$D$3:$I$2489,3,0)</f>
        <v>#N/A</v>
      </c>
      <c r="E127" s="111" t="e">
        <f>VLOOKUP(B127,DS!$D$3:$I$2489,5,0)</f>
        <v>#N/A</v>
      </c>
      <c r="F127" s="111" t="e">
        <f>VLOOKUP(B127,DS!$D$3:$I$2489,6,0)</f>
        <v>#N/A</v>
      </c>
      <c r="G127" s="247"/>
      <c r="H127" s="247"/>
      <c r="I127" s="247"/>
      <c r="J127" s="247"/>
      <c r="K127" s="247"/>
      <c r="L127" s="247"/>
      <c r="M127" s="247"/>
      <c r="N127" s="247"/>
      <c r="O127" s="247"/>
      <c r="P127" s="101">
        <f t="shared" si="1"/>
        <v>0</v>
      </c>
      <c r="Q127" s="102" t="str">
        <f>VLOOKUP(P127,IDCODE!$A$1:$B$96,2,0)</f>
        <v>Không</v>
      </c>
      <c r="R127" s="102" t="e">
        <f>VLOOKUP(B127,DS!$D$3:$P$2489,13,0)</f>
        <v>#N/A</v>
      </c>
      <c r="S127" s="102"/>
    </row>
    <row r="128" spans="1:19" s="103" customFormat="1" ht="13.5">
      <c r="A128" s="100">
        <v>122</v>
      </c>
      <c r="B128" s="108">
        <f>DS!D124</f>
        <v>0</v>
      </c>
      <c r="C128" s="109" t="e">
        <f>VLOOKUP(B128,DS!$D$3:$I$2489,2,0)</f>
        <v>#N/A</v>
      </c>
      <c r="D128" s="110" t="e">
        <f>VLOOKUP(B128,DS!$D$3:$I$2489,3,0)</f>
        <v>#N/A</v>
      </c>
      <c r="E128" s="111" t="e">
        <f>VLOOKUP(B128,DS!$D$3:$I$2489,5,0)</f>
        <v>#N/A</v>
      </c>
      <c r="F128" s="111" t="e">
        <f>VLOOKUP(B128,DS!$D$3:$I$2489,6,0)</f>
        <v>#N/A</v>
      </c>
      <c r="G128" s="247"/>
      <c r="H128" s="247"/>
      <c r="I128" s="247"/>
      <c r="J128" s="247"/>
      <c r="K128" s="247"/>
      <c r="L128" s="247"/>
      <c r="M128" s="247"/>
      <c r="N128" s="247"/>
      <c r="O128" s="247"/>
      <c r="P128" s="101">
        <f t="shared" si="1"/>
        <v>0</v>
      </c>
      <c r="Q128" s="102" t="str">
        <f>VLOOKUP(P128,IDCODE!$A$1:$B$96,2,0)</f>
        <v>Không</v>
      </c>
      <c r="R128" s="102" t="e">
        <f>VLOOKUP(B128,DS!$D$3:$P$2489,13,0)</f>
        <v>#N/A</v>
      </c>
      <c r="S128" s="102"/>
    </row>
    <row r="129" spans="1:19" s="103" customFormat="1" ht="13.5">
      <c r="A129" s="100">
        <v>123</v>
      </c>
      <c r="B129" s="108">
        <f>DS!D125</f>
        <v>0</v>
      </c>
      <c r="C129" s="109" t="e">
        <f>VLOOKUP(B129,DS!$D$3:$I$2489,2,0)</f>
        <v>#N/A</v>
      </c>
      <c r="D129" s="110" t="e">
        <f>VLOOKUP(B129,DS!$D$3:$I$2489,3,0)</f>
        <v>#N/A</v>
      </c>
      <c r="E129" s="111" t="e">
        <f>VLOOKUP(B129,DS!$D$3:$I$2489,5,0)</f>
        <v>#N/A</v>
      </c>
      <c r="F129" s="111" t="e">
        <f>VLOOKUP(B129,DS!$D$3:$I$2489,6,0)</f>
        <v>#N/A</v>
      </c>
      <c r="G129" s="247"/>
      <c r="H129" s="247"/>
      <c r="I129" s="247"/>
      <c r="J129" s="247"/>
      <c r="K129" s="247"/>
      <c r="L129" s="247"/>
      <c r="M129" s="247"/>
      <c r="N129" s="247"/>
      <c r="O129" s="247"/>
      <c r="P129" s="101">
        <f t="shared" si="1"/>
        <v>0</v>
      </c>
      <c r="Q129" s="102" t="str">
        <f>VLOOKUP(P129,IDCODE!$A$1:$B$96,2,0)</f>
        <v>Không</v>
      </c>
      <c r="R129" s="102" t="e">
        <f>VLOOKUP(B129,DS!$D$3:$P$2489,13,0)</f>
        <v>#N/A</v>
      </c>
      <c r="S129" s="102"/>
    </row>
    <row r="130" spans="1:19" s="103" customFormat="1" ht="13.5">
      <c r="A130" s="100">
        <v>124</v>
      </c>
      <c r="B130" s="108">
        <f>DS!D126</f>
        <v>0</v>
      </c>
      <c r="C130" s="109" t="e">
        <f>VLOOKUP(B130,DS!$D$3:$I$2489,2,0)</f>
        <v>#N/A</v>
      </c>
      <c r="D130" s="110" t="e">
        <f>VLOOKUP(B130,DS!$D$3:$I$2489,3,0)</f>
        <v>#N/A</v>
      </c>
      <c r="E130" s="111" t="e">
        <f>VLOOKUP(B130,DS!$D$3:$I$2489,5,0)</f>
        <v>#N/A</v>
      </c>
      <c r="F130" s="111" t="e">
        <f>VLOOKUP(B130,DS!$D$3:$I$2489,6,0)</f>
        <v>#N/A</v>
      </c>
      <c r="G130" s="247"/>
      <c r="H130" s="247"/>
      <c r="I130" s="247"/>
      <c r="J130" s="247"/>
      <c r="K130" s="247"/>
      <c r="L130" s="247"/>
      <c r="M130" s="247"/>
      <c r="N130" s="247"/>
      <c r="O130" s="247"/>
      <c r="P130" s="101">
        <f t="shared" si="1"/>
        <v>0</v>
      </c>
      <c r="Q130" s="102" t="str">
        <f>VLOOKUP(P130,IDCODE!$A$1:$B$96,2,0)</f>
        <v>Không</v>
      </c>
      <c r="R130" s="102" t="e">
        <f>VLOOKUP(B130,DS!$D$3:$P$2489,13,0)</f>
        <v>#N/A</v>
      </c>
      <c r="S130" s="102"/>
    </row>
    <row r="131" spans="1:19" s="103" customFormat="1" ht="13.5">
      <c r="A131" s="100">
        <v>125</v>
      </c>
      <c r="B131" s="108">
        <f>DS!D127</f>
        <v>0</v>
      </c>
      <c r="C131" s="109" t="e">
        <f>VLOOKUP(B131,DS!$D$3:$I$2489,2,0)</f>
        <v>#N/A</v>
      </c>
      <c r="D131" s="110" t="e">
        <f>VLOOKUP(B131,DS!$D$3:$I$2489,3,0)</f>
        <v>#N/A</v>
      </c>
      <c r="E131" s="111" t="e">
        <f>VLOOKUP(B131,DS!$D$3:$I$2489,5,0)</f>
        <v>#N/A</v>
      </c>
      <c r="F131" s="111" t="e">
        <f>VLOOKUP(B131,DS!$D$3:$I$2489,6,0)</f>
        <v>#N/A</v>
      </c>
      <c r="G131" s="247"/>
      <c r="H131" s="247"/>
      <c r="I131" s="247"/>
      <c r="J131" s="247"/>
      <c r="K131" s="247"/>
      <c r="L131" s="247"/>
      <c r="M131" s="247"/>
      <c r="N131" s="247"/>
      <c r="O131" s="247"/>
      <c r="P131" s="101">
        <f t="shared" si="1"/>
        <v>0</v>
      </c>
      <c r="Q131" s="102" t="str">
        <f>VLOOKUP(P131,IDCODE!$A$1:$B$96,2,0)</f>
        <v>Không</v>
      </c>
      <c r="R131" s="102" t="e">
        <f>VLOOKUP(B131,DS!$D$3:$P$2489,13,0)</f>
        <v>#N/A</v>
      </c>
      <c r="S131" s="102"/>
    </row>
    <row r="132" spans="1:19" s="103" customFormat="1" ht="13.5">
      <c r="A132" s="100">
        <v>126</v>
      </c>
      <c r="B132" s="108">
        <f>DS!D128</f>
        <v>0</v>
      </c>
      <c r="C132" s="109" t="e">
        <f>VLOOKUP(B132,DS!$D$3:$I$2489,2,0)</f>
        <v>#N/A</v>
      </c>
      <c r="D132" s="110" t="e">
        <f>VLOOKUP(B132,DS!$D$3:$I$2489,3,0)</f>
        <v>#N/A</v>
      </c>
      <c r="E132" s="111" t="e">
        <f>VLOOKUP(B132,DS!$D$3:$I$2489,5,0)</f>
        <v>#N/A</v>
      </c>
      <c r="F132" s="111" t="e">
        <f>VLOOKUP(B132,DS!$D$3:$I$2489,6,0)</f>
        <v>#N/A</v>
      </c>
      <c r="G132" s="247"/>
      <c r="H132" s="247"/>
      <c r="I132" s="247"/>
      <c r="J132" s="247"/>
      <c r="K132" s="247"/>
      <c r="L132" s="247"/>
      <c r="M132" s="247"/>
      <c r="N132" s="247"/>
      <c r="O132" s="247"/>
      <c r="P132" s="101">
        <f t="shared" si="1"/>
        <v>0</v>
      </c>
      <c r="Q132" s="102" t="str">
        <f>VLOOKUP(P132,IDCODE!$A$1:$B$96,2,0)</f>
        <v>Không</v>
      </c>
      <c r="R132" s="102" t="e">
        <f>VLOOKUP(B132,DS!$D$3:$P$2489,13,0)</f>
        <v>#N/A</v>
      </c>
      <c r="S132" s="102"/>
    </row>
    <row r="133" spans="1:19" s="103" customFormat="1" ht="13.5">
      <c r="A133" s="100">
        <v>127</v>
      </c>
      <c r="B133" s="108">
        <f>DS!D129</f>
        <v>0</v>
      </c>
      <c r="C133" s="109" t="e">
        <f>VLOOKUP(B133,DS!$D$3:$I$2489,2,0)</f>
        <v>#N/A</v>
      </c>
      <c r="D133" s="110" t="e">
        <f>VLOOKUP(B133,DS!$D$3:$I$2489,3,0)</f>
        <v>#N/A</v>
      </c>
      <c r="E133" s="111" t="e">
        <f>VLOOKUP(B133,DS!$D$3:$I$2489,5,0)</f>
        <v>#N/A</v>
      </c>
      <c r="F133" s="111" t="e">
        <f>VLOOKUP(B133,DS!$D$3:$I$2489,6,0)</f>
        <v>#N/A</v>
      </c>
      <c r="G133" s="247"/>
      <c r="H133" s="247"/>
      <c r="I133" s="247"/>
      <c r="J133" s="247"/>
      <c r="K133" s="247"/>
      <c r="L133" s="247"/>
      <c r="M133" s="247"/>
      <c r="N133" s="247"/>
      <c r="O133" s="247"/>
      <c r="P133" s="101">
        <f t="shared" si="1"/>
        <v>0</v>
      </c>
      <c r="Q133" s="102" t="str">
        <f>VLOOKUP(P133,IDCODE!$A$1:$B$96,2,0)</f>
        <v>Không</v>
      </c>
      <c r="R133" s="102" t="e">
        <f>VLOOKUP(B133,DS!$D$3:$P$2489,13,0)</f>
        <v>#N/A</v>
      </c>
      <c r="S133" s="102"/>
    </row>
    <row r="134" spans="1:19" s="103" customFormat="1" ht="13.5">
      <c r="A134" s="100">
        <v>128</v>
      </c>
      <c r="B134" s="108">
        <f>DS!D130</f>
        <v>0</v>
      </c>
      <c r="C134" s="109" t="e">
        <f>VLOOKUP(B134,DS!$D$3:$I$2489,2,0)</f>
        <v>#N/A</v>
      </c>
      <c r="D134" s="110" t="e">
        <f>VLOOKUP(B134,DS!$D$3:$I$2489,3,0)</f>
        <v>#N/A</v>
      </c>
      <c r="E134" s="111" t="e">
        <f>VLOOKUP(B134,DS!$D$3:$I$2489,5,0)</f>
        <v>#N/A</v>
      </c>
      <c r="F134" s="111" t="e">
        <f>VLOOKUP(B134,DS!$D$3:$I$2489,6,0)</f>
        <v>#N/A</v>
      </c>
      <c r="G134" s="247"/>
      <c r="H134" s="247"/>
      <c r="I134" s="247"/>
      <c r="J134" s="247"/>
      <c r="K134" s="247"/>
      <c r="L134" s="247"/>
      <c r="M134" s="247"/>
      <c r="N134" s="247"/>
      <c r="O134" s="247"/>
      <c r="P134" s="101">
        <f t="shared" si="1"/>
        <v>0</v>
      </c>
      <c r="Q134" s="102" t="str">
        <f>VLOOKUP(P134,IDCODE!$A$1:$B$96,2,0)</f>
        <v>Không</v>
      </c>
      <c r="R134" s="102" t="e">
        <f>VLOOKUP(B134,DS!$D$3:$P$2489,13,0)</f>
        <v>#N/A</v>
      </c>
      <c r="S134" s="102"/>
    </row>
    <row r="135" spans="1:19" s="103" customFormat="1" ht="13.5">
      <c r="A135" s="100">
        <v>129</v>
      </c>
      <c r="B135" s="108">
        <f>DS!D131</f>
        <v>0</v>
      </c>
      <c r="C135" s="109" t="e">
        <f>VLOOKUP(B135,DS!$D$3:$I$2489,2,0)</f>
        <v>#N/A</v>
      </c>
      <c r="D135" s="110" t="e">
        <f>VLOOKUP(B135,DS!$D$3:$I$2489,3,0)</f>
        <v>#N/A</v>
      </c>
      <c r="E135" s="111" t="e">
        <f>VLOOKUP(B135,DS!$D$3:$I$2489,5,0)</f>
        <v>#N/A</v>
      </c>
      <c r="F135" s="111" t="e">
        <f>VLOOKUP(B135,DS!$D$3:$I$2489,6,0)</f>
        <v>#N/A</v>
      </c>
      <c r="G135" s="247"/>
      <c r="H135" s="247"/>
      <c r="I135" s="247"/>
      <c r="J135" s="247"/>
      <c r="K135" s="247"/>
      <c r="L135" s="247"/>
      <c r="M135" s="247"/>
      <c r="N135" s="247"/>
      <c r="O135" s="247"/>
      <c r="P135" s="101">
        <f t="shared" si="1"/>
        <v>0</v>
      </c>
      <c r="Q135" s="102" t="str">
        <f>VLOOKUP(P135,IDCODE!$A$1:$B$96,2,0)</f>
        <v>Không</v>
      </c>
      <c r="R135" s="102" t="e">
        <f>VLOOKUP(B135,DS!$D$3:$P$2489,13,0)</f>
        <v>#N/A</v>
      </c>
      <c r="S135" s="102"/>
    </row>
    <row r="136" spans="1:19" s="103" customFormat="1" ht="13.5">
      <c r="A136" s="100">
        <v>130</v>
      </c>
      <c r="B136" s="108">
        <f>DS!D132</f>
        <v>0</v>
      </c>
      <c r="C136" s="109" t="e">
        <f>VLOOKUP(B136,DS!$D$3:$I$2489,2,0)</f>
        <v>#N/A</v>
      </c>
      <c r="D136" s="110" t="e">
        <f>VLOOKUP(B136,DS!$D$3:$I$2489,3,0)</f>
        <v>#N/A</v>
      </c>
      <c r="E136" s="111" t="e">
        <f>VLOOKUP(B136,DS!$D$3:$I$2489,5,0)</f>
        <v>#N/A</v>
      </c>
      <c r="F136" s="111" t="e">
        <f>VLOOKUP(B136,DS!$D$3:$I$2489,6,0)</f>
        <v>#N/A</v>
      </c>
      <c r="G136" s="247"/>
      <c r="H136" s="247"/>
      <c r="I136" s="247"/>
      <c r="J136" s="247"/>
      <c r="K136" s="247"/>
      <c r="L136" s="247"/>
      <c r="M136" s="247"/>
      <c r="N136" s="247"/>
      <c r="O136" s="247"/>
      <c r="P136" s="101">
        <f t="shared" ref="P136:P199" si="2">IF(OR(ISNUMBER(O136)=FALSE,$P$6&lt;&gt;100%,O136&lt;1),0,ROUND(SUMPRODUCT($G$6:$O$6,G136:O136),1))</f>
        <v>0</v>
      </c>
      <c r="Q136" s="102" t="str">
        <f>VLOOKUP(P136,IDCODE!$A$1:$B$96,2,0)</f>
        <v>Không</v>
      </c>
      <c r="R136" s="102" t="e">
        <f>VLOOKUP(B136,DS!$D$3:$P$2489,13,0)</f>
        <v>#N/A</v>
      </c>
      <c r="S136" s="102"/>
    </row>
    <row r="137" spans="1:19" s="103" customFormat="1" ht="13.5">
      <c r="A137" s="100">
        <v>131</v>
      </c>
      <c r="B137" s="108">
        <f>DS!D133</f>
        <v>0</v>
      </c>
      <c r="C137" s="109" t="e">
        <f>VLOOKUP(B137,DS!$D$3:$I$2489,2,0)</f>
        <v>#N/A</v>
      </c>
      <c r="D137" s="110" t="e">
        <f>VLOOKUP(B137,DS!$D$3:$I$2489,3,0)</f>
        <v>#N/A</v>
      </c>
      <c r="E137" s="111" t="e">
        <f>VLOOKUP(B137,DS!$D$3:$I$2489,5,0)</f>
        <v>#N/A</v>
      </c>
      <c r="F137" s="111" t="e">
        <f>VLOOKUP(B137,DS!$D$3:$I$2489,6,0)</f>
        <v>#N/A</v>
      </c>
      <c r="G137" s="247"/>
      <c r="H137" s="247"/>
      <c r="I137" s="247"/>
      <c r="J137" s="247"/>
      <c r="K137" s="247"/>
      <c r="L137" s="247"/>
      <c r="M137" s="247"/>
      <c r="N137" s="247"/>
      <c r="O137" s="247"/>
      <c r="P137" s="101">
        <f t="shared" si="2"/>
        <v>0</v>
      </c>
      <c r="Q137" s="102" t="str">
        <f>VLOOKUP(P137,IDCODE!$A$1:$B$96,2,0)</f>
        <v>Không</v>
      </c>
      <c r="R137" s="102" t="e">
        <f>VLOOKUP(B137,DS!$D$3:$P$2489,13,0)</f>
        <v>#N/A</v>
      </c>
      <c r="S137" s="102"/>
    </row>
    <row r="138" spans="1:19" s="103" customFormat="1" ht="13.5">
      <c r="A138" s="100">
        <v>132</v>
      </c>
      <c r="B138" s="108">
        <f>DS!D134</f>
        <v>0</v>
      </c>
      <c r="C138" s="109" t="e">
        <f>VLOOKUP(B138,DS!$D$3:$I$2489,2,0)</f>
        <v>#N/A</v>
      </c>
      <c r="D138" s="110" t="e">
        <f>VLOOKUP(B138,DS!$D$3:$I$2489,3,0)</f>
        <v>#N/A</v>
      </c>
      <c r="E138" s="111" t="e">
        <f>VLOOKUP(B138,DS!$D$3:$I$2489,5,0)</f>
        <v>#N/A</v>
      </c>
      <c r="F138" s="111" t="e">
        <f>VLOOKUP(B138,DS!$D$3:$I$2489,6,0)</f>
        <v>#N/A</v>
      </c>
      <c r="G138" s="247"/>
      <c r="H138" s="247"/>
      <c r="I138" s="247"/>
      <c r="J138" s="247"/>
      <c r="K138" s="247"/>
      <c r="L138" s="247"/>
      <c r="M138" s="247"/>
      <c r="N138" s="247"/>
      <c r="O138" s="247"/>
      <c r="P138" s="101">
        <f t="shared" si="2"/>
        <v>0</v>
      </c>
      <c r="Q138" s="102" t="str">
        <f>VLOOKUP(P138,IDCODE!$A$1:$B$96,2,0)</f>
        <v>Không</v>
      </c>
      <c r="R138" s="102" t="e">
        <f>VLOOKUP(B138,DS!$D$3:$P$2489,13,0)</f>
        <v>#N/A</v>
      </c>
      <c r="S138" s="102"/>
    </row>
    <row r="139" spans="1:19" s="103" customFormat="1" ht="13.5">
      <c r="A139" s="100">
        <v>133</v>
      </c>
      <c r="B139" s="108">
        <f>DS!D135</f>
        <v>0</v>
      </c>
      <c r="C139" s="109" t="e">
        <f>VLOOKUP(B139,DS!$D$3:$I$2489,2,0)</f>
        <v>#N/A</v>
      </c>
      <c r="D139" s="110" t="e">
        <f>VLOOKUP(B139,DS!$D$3:$I$2489,3,0)</f>
        <v>#N/A</v>
      </c>
      <c r="E139" s="111" t="e">
        <f>VLOOKUP(B139,DS!$D$3:$I$2489,5,0)</f>
        <v>#N/A</v>
      </c>
      <c r="F139" s="111" t="e">
        <f>VLOOKUP(B139,DS!$D$3:$I$2489,6,0)</f>
        <v>#N/A</v>
      </c>
      <c r="G139" s="247"/>
      <c r="H139" s="247"/>
      <c r="I139" s="247"/>
      <c r="J139" s="247"/>
      <c r="K139" s="247"/>
      <c r="L139" s="247"/>
      <c r="M139" s="247"/>
      <c r="N139" s="247"/>
      <c r="O139" s="247"/>
      <c r="P139" s="101">
        <f t="shared" si="2"/>
        <v>0</v>
      </c>
      <c r="Q139" s="102" t="str">
        <f>VLOOKUP(P139,IDCODE!$A$1:$B$96,2,0)</f>
        <v>Không</v>
      </c>
      <c r="R139" s="102" t="e">
        <f>VLOOKUP(B139,DS!$D$3:$P$2489,13,0)</f>
        <v>#N/A</v>
      </c>
      <c r="S139" s="102"/>
    </row>
    <row r="140" spans="1:19" s="103" customFormat="1" ht="13.5">
      <c r="A140" s="100">
        <v>134</v>
      </c>
      <c r="B140" s="108">
        <f>DS!D136</f>
        <v>0</v>
      </c>
      <c r="C140" s="109" t="e">
        <f>VLOOKUP(B140,DS!$D$3:$I$2489,2,0)</f>
        <v>#N/A</v>
      </c>
      <c r="D140" s="110" t="e">
        <f>VLOOKUP(B140,DS!$D$3:$I$2489,3,0)</f>
        <v>#N/A</v>
      </c>
      <c r="E140" s="111" t="e">
        <f>VLOOKUP(B140,DS!$D$3:$I$2489,5,0)</f>
        <v>#N/A</v>
      </c>
      <c r="F140" s="111" t="e">
        <f>VLOOKUP(B140,DS!$D$3:$I$2489,6,0)</f>
        <v>#N/A</v>
      </c>
      <c r="G140" s="247"/>
      <c r="H140" s="247"/>
      <c r="I140" s="247"/>
      <c r="J140" s="247"/>
      <c r="K140" s="247"/>
      <c r="L140" s="247"/>
      <c r="M140" s="247"/>
      <c r="N140" s="247"/>
      <c r="O140" s="247"/>
      <c r="P140" s="101">
        <f t="shared" si="2"/>
        <v>0</v>
      </c>
      <c r="Q140" s="102" t="str">
        <f>VLOOKUP(P140,IDCODE!$A$1:$B$96,2,0)</f>
        <v>Không</v>
      </c>
      <c r="R140" s="102" t="e">
        <f>VLOOKUP(B140,DS!$D$3:$P$2489,13,0)</f>
        <v>#N/A</v>
      </c>
      <c r="S140" s="102"/>
    </row>
    <row r="141" spans="1:19" s="103" customFormat="1" ht="13.5">
      <c r="A141" s="100">
        <v>135</v>
      </c>
      <c r="B141" s="108">
        <f>DS!D137</f>
        <v>0</v>
      </c>
      <c r="C141" s="109" t="e">
        <f>VLOOKUP(B141,DS!$D$3:$I$2489,2,0)</f>
        <v>#N/A</v>
      </c>
      <c r="D141" s="110" t="e">
        <f>VLOOKUP(B141,DS!$D$3:$I$2489,3,0)</f>
        <v>#N/A</v>
      </c>
      <c r="E141" s="111" t="e">
        <f>VLOOKUP(B141,DS!$D$3:$I$2489,5,0)</f>
        <v>#N/A</v>
      </c>
      <c r="F141" s="111" t="e">
        <f>VLOOKUP(B141,DS!$D$3:$I$2489,6,0)</f>
        <v>#N/A</v>
      </c>
      <c r="G141" s="247"/>
      <c r="H141" s="247"/>
      <c r="I141" s="247"/>
      <c r="J141" s="247"/>
      <c r="K141" s="247"/>
      <c r="L141" s="247"/>
      <c r="M141" s="247"/>
      <c r="N141" s="247"/>
      <c r="O141" s="247"/>
      <c r="P141" s="101">
        <f t="shared" si="2"/>
        <v>0</v>
      </c>
      <c r="Q141" s="102" t="str">
        <f>VLOOKUP(P141,IDCODE!$A$1:$B$96,2,0)</f>
        <v>Không</v>
      </c>
      <c r="R141" s="102" t="e">
        <f>VLOOKUP(B141,DS!$D$3:$P$2489,13,0)</f>
        <v>#N/A</v>
      </c>
      <c r="S141" s="102"/>
    </row>
    <row r="142" spans="1:19" s="103" customFormat="1" ht="13.5">
      <c r="A142" s="100">
        <v>136</v>
      </c>
      <c r="B142" s="108">
        <f>DS!D138</f>
        <v>0</v>
      </c>
      <c r="C142" s="109" t="e">
        <f>VLOOKUP(B142,DS!$D$3:$I$2489,2,0)</f>
        <v>#N/A</v>
      </c>
      <c r="D142" s="110" t="e">
        <f>VLOOKUP(B142,DS!$D$3:$I$2489,3,0)</f>
        <v>#N/A</v>
      </c>
      <c r="E142" s="111" t="e">
        <f>VLOOKUP(B142,DS!$D$3:$I$2489,5,0)</f>
        <v>#N/A</v>
      </c>
      <c r="F142" s="111" t="e">
        <f>VLOOKUP(B142,DS!$D$3:$I$2489,6,0)</f>
        <v>#N/A</v>
      </c>
      <c r="G142" s="247"/>
      <c r="H142" s="247"/>
      <c r="I142" s="247"/>
      <c r="J142" s="247"/>
      <c r="K142" s="247"/>
      <c r="L142" s="247"/>
      <c r="M142" s="247"/>
      <c r="N142" s="247"/>
      <c r="O142" s="247"/>
      <c r="P142" s="101">
        <f t="shared" si="2"/>
        <v>0</v>
      </c>
      <c r="Q142" s="102" t="str">
        <f>VLOOKUP(P142,IDCODE!$A$1:$B$96,2,0)</f>
        <v>Không</v>
      </c>
      <c r="R142" s="102" t="e">
        <f>VLOOKUP(B142,DS!$D$3:$P$2489,13,0)</f>
        <v>#N/A</v>
      </c>
      <c r="S142" s="102"/>
    </row>
    <row r="143" spans="1:19" s="103" customFormat="1" ht="13.5">
      <c r="A143" s="100">
        <v>137</v>
      </c>
      <c r="B143" s="108">
        <f>DS!D139</f>
        <v>0</v>
      </c>
      <c r="C143" s="109" t="e">
        <f>VLOOKUP(B143,DS!$D$3:$I$2489,2,0)</f>
        <v>#N/A</v>
      </c>
      <c r="D143" s="110" t="e">
        <f>VLOOKUP(B143,DS!$D$3:$I$2489,3,0)</f>
        <v>#N/A</v>
      </c>
      <c r="E143" s="111" t="e">
        <f>VLOOKUP(B143,DS!$D$3:$I$2489,5,0)</f>
        <v>#N/A</v>
      </c>
      <c r="F143" s="111" t="e">
        <f>VLOOKUP(B143,DS!$D$3:$I$2489,6,0)</f>
        <v>#N/A</v>
      </c>
      <c r="G143" s="247"/>
      <c r="H143" s="247"/>
      <c r="I143" s="247"/>
      <c r="J143" s="247"/>
      <c r="K143" s="247"/>
      <c r="L143" s="247"/>
      <c r="M143" s="247"/>
      <c r="N143" s="247"/>
      <c r="O143" s="247"/>
      <c r="P143" s="101">
        <f t="shared" si="2"/>
        <v>0</v>
      </c>
      <c r="Q143" s="102" t="str">
        <f>VLOOKUP(P143,IDCODE!$A$1:$B$96,2,0)</f>
        <v>Không</v>
      </c>
      <c r="R143" s="102" t="e">
        <f>VLOOKUP(B143,DS!$D$3:$P$2489,13,0)</f>
        <v>#N/A</v>
      </c>
      <c r="S143" s="102"/>
    </row>
    <row r="144" spans="1:19" s="103" customFormat="1" ht="13.5">
      <c r="A144" s="100">
        <v>138</v>
      </c>
      <c r="B144" s="108">
        <f>DS!D140</f>
        <v>0</v>
      </c>
      <c r="C144" s="109" t="e">
        <f>VLOOKUP(B144,DS!$D$3:$I$2489,2,0)</f>
        <v>#N/A</v>
      </c>
      <c r="D144" s="110" t="e">
        <f>VLOOKUP(B144,DS!$D$3:$I$2489,3,0)</f>
        <v>#N/A</v>
      </c>
      <c r="E144" s="111" t="e">
        <f>VLOOKUP(B144,DS!$D$3:$I$2489,5,0)</f>
        <v>#N/A</v>
      </c>
      <c r="F144" s="111" t="e">
        <f>VLOOKUP(B144,DS!$D$3:$I$2489,6,0)</f>
        <v>#N/A</v>
      </c>
      <c r="G144" s="247"/>
      <c r="H144" s="247"/>
      <c r="I144" s="247"/>
      <c r="J144" s="247"/>
      <c r="K144" s="247"/>
      <c r="L144" s="247"/>
      <c r="M144" s="247"/>
      <c r="N144" s="247"/>
      <c r="O144" s="247"/>
      <c r="P144" s="101">
        <f t="shared" si="2"/>
        <v>0</v>
      </c>
      <c r="Q144" s="102" t="str">
        <f>VLOOKUP(P144,IDCODE!$A$1:$B$96,2,0)</f>
        <v>Không</v>
      </c>
      <c r="R144" s="102" t="e">
        <f>VLOOKUP(B144,DS!$D$3:$P$2489,13,0)</f>
        <v>#N/A</v>
      </c>
      <c r="S144" s="102"/>
    </row>
    <row r="145" spans="1:19" s="103" customFormat="1" ht="13.5">
      <c r="A145" s="100">
        <v>139</v>
      </c>
      <c r="B145" s="108">
        <f>DS!D141</f>
        <v>0</v>
      </c>
      <c r="C145" s="109" t="e">
        <f>VLOOKUP(B145,DS!$D$3:$I$2489,2,0)</f>
        <v>#N/A</v>
      </c>
      <c r="D145" s="110" t="e">
        <f>VLOOKUP(B145,DS!$D$3:$I$2489,3,0)</f>
        <v>#N/A</v>
      </c>
      <c r="E145" s="111" t="e">
        <f>VLOOKUP(B145,DS!$D$3:$I$2489,5,0)</f>
        <v>#N/A</v>
      </c>
      <c r="F145" s="111" t="e">
        <f>VLOOKUP(B145,DS!$D$3:$I$2489,6,0)</f>
        <v>#N/A</v>
      </c>
      <c r="G145" s="247"/>
      <c r="H145" s="247"/>
      <c r="I145" s="247"/>
      <c r="J145" s="247"/>
      <c r="K145" s="247"/>
      <c r="L145" s="247"/>
      <c r="M145" s="247"/>
      <c r="N145" s="247"/>
      <c r="O145" s="247"/>
      <c r="P145" s="101">
        <f t="shared" si="2"/>
        <v>0</v>
      </c>
      <c r="Q145" s="102" t="str">
        <f>VLOOKUP(P145,IDCODE!$A$1:$B$96,2,0)</f>
        <v>Không</v>
      </c>
      <c r="R145" s="102" t="e">
        <f>VLOOKUP(B145,DS!$D$3:$P$2489,13,0)</f>
        <v>#N/A</v>
      </c>
      <c r="S145" s="102"/>
    </row>
    <row r="146" spans="1:19" s="103" customFormat="1" ht="13.5">
      <c r="A146" s="100">
        <v>140</v>
      </c>
      <c r="B146" s="108">
        <f>DS!D142</f>
        <v>0</v>
      </c>
      <c r="C146" s="109" t="e">
        <f>VLOOKUP(B146,DS!$D$3:$I$2489,2,0)</f>
        <v>#N/A</v>
      </c>
      <c r="D146" s="110" t="e">
        <f>VLOOKUP(B146,DS!$D$3:$I$2489,3,0)</f>
        <v>#N/A</v>
      </c>
      <c r="E146" s="111" t="e">
        <f>VLOOKUP(B146,DS!$D$3:$I$2489,5,0)</f>
        <v>#N/A</v>
      </c>
      <c r="F146" s="111" t="e">
        <f>VLOOKUP(B146,DS!$D$3:$I$2489,6,0)</f>
        <v>#N/A</v>
      </c>
      <c r="G146" s="247"/>
      <c r="H146" s="247"/>
      <c r="I146" s="247"/>
      <c r="J146" s="247"/>
      <c r="K146" s="247"/>
      <c r="L146" s="247"/>
      <c r="M146" s="247"/>
      <c r="N146" s="247"/>
      <c r="O146" s="247"/>
      <c r="P146" s="101">
        <f t="shared" si="2"/>
        <v>0</v>
      </c>
      <c r="Q146" s="102" t="str">
        <f>VLOOKUP(P146,IDCODE!$A$1:$B$96,2,0)</f>
        <v>Không</v>
      </c>
      <c r="R146" s="102" t="e">
        <f>VLOOKUP(B146,DS!$D$3:$P$2489,13,0)</f>
        <v>#N/A</v>
      </c>
      <c r="S146" s="102"/>
    </row>
    <row r="147" spans="1:19" s="103" customFormat="1" ht="13.5">
      <c r="A147" s="100">
        <v>141</v>
      </c>
      <c r="B147" s="108">
        <f>DS!D143</f>
        <v>0</v>
      </c>
      <c r="C147" s="109" t="e">
        <f>VLOOKUP(B147,DS!$D$3:$I$2489,2,0)</f>
        <v>#N/A</v>
      </c>
      <c r="D147" s="110" t="e">
        <f>VLOOKUP(B147,DS!$D$3:$I$2489,3,0)</f>
        <v>#N/A</v>
      </c>
      <c r="E147" s="111" t="e">
        <f>VLOOKUP(B147,DS!$D$3:$I$2489,5,0)</f>
        <v>#N/A</v>
      </c>
      <c r="F147" s="111" t="e">
        <f>VLOOKUP(B147,DS!$D$3:$I$2489,6,0)</f>
        <v>#N/A</v>
      </c>
      <c r="G147" s="247"/>
      <c r="H147" s="247"/>
      <c r="I147" s="247"/>
      <c r="J147" s="247"/>
      <c r="K147" s="247"/>
      <c r="L147" s="247"/>
      <c r="M147" s="247"/>
      <c r="N147" s="247"/>
      <c r="O147" s="247"/>
      <c r="P147" s="101">
        <f t="shared" si="2"/>
        <v>0</v>
      </c>
      <c r="Q147" s="102" t="str">
        <f>VLOOKUP(P147,IDCODE!$A$1:$B$96,2,0)</f>
        <v>Không</v>
      </c>
      <c r="R147" s="102" t="e">
        <f>VLOOKUP(B147,DS!$D$3:$P$2489,13,0)</f>
        <v>#N/A</v>
      </c>
      <c r="S147" s="102"/>
    </row>
    <row r="148" spans="1:19" s="103" customFormat="1" ht="13.5">
      <c r="A148" s="100">
        <v>142</v>
      </c>
      <c r="B148" s="108">
        <f>DS!D144</f>
        <v>0</v>
      </c>
      <c r="C148" s="109" t="e">
        <f>VLOOKUP(B148,DS!$D$3:$I$2489,2,0)</f>
        <v>#N/A</v>
      </c>
      <c r="D148" s="110" t="e">
        <f>VLOOKUP(B148,DS!$D$3:$I$2489,3,0)</f>
        <v>#N/A</v>
      </c>
      <c r="E148" s="111" t="e">
        <f>VLOOKUP(B148,DS!$D$3:$I$2489,5,0)</f>
        <v>#N/A</v>
      </c>
      <c r="F148" s="111" t="e">
        <f>VLOOKUP(B148,DS!$D$3:$I$2489,6,0)</f>
        <v>#N/A</v>
      </c>
      <c r="G148" s="247"/>
      <c r="H148" s="247"/>
      <c r="I148" s="247"/>
      <c r="J148" s="247"/>
      <c r="K148" s="247"/>
      <c r="L148" s="247"/>
      <c r="M148" s="247"/>
      <c r="N148" s="247"/>
      <c r="O148" s="247"/>
      <c r="P148" s="101">
        <f t="shared" si="2"/>
        <v>0</v>
      </c>
      <c r="Q148" s="102" t="str">
        <f>VLOOKUP(P148,IDCODE!$A$1:$B$96,2,0)</f>
        <v>Không</v>
      </c>
      <c r="R148" s="102" t="e">
        <f>VLOOKUP(B148,DS!$D$3:$P$2489,13,0)</f>
        <v>#N/A</v>
      </c>
      <c r="S148" s="102"/>
    </row>
    <row r="149" spans="1:19" s="103" customFormat="1" ht="13.5">
      <c r="A149" s="100">
        <v>143</v>
      </c>
      <c r="B149" s="108">
        <f>DS!D145</f>
        <v>0</v>
      </c>
      <c r="C149" s="109" t="e">
        <f>VLOOKUP(B149,DS!$D$3:$I$2489,2,0)</f>
        <v>#N/A</v>
      </c>
      <c r="D149" s="110" t="e">
        <f>VLOOKUP(B149,DS!$D$3:$I$2489,3,0)</f>
        <v>#N/A</v>
      </c>
      <c r="E149" s="111" t="e">
        <f>VLOOKUP(B149,DS!$D$3:$I$2489,5,0)</f>
        <v>#N/A</v>
      </c>
      <c r="F149" s="111" t="e">
        <f>VLOOKUP(B149,DS!$D$3:$I$2489,6,0)</f>
        <v>#N/A</v>
      </c>
      <c r="G149" s="247"/>
      <c r="H149" s="247"/>
      <c r="I149" s="247"/>
      <c r="J149" s="247"/>
      <c r="K149" s="247"/>
      <c r="L149" s="247"/>
      <c r="M149" s="247"/>
      <c r="N149" s="247"/>
      <c r="O149" s="247"/>
      <c r="P149" s="101">
        <f t="shared" si="2"/>
        <v>0</v>
      </c>
      <c r="Q149" s="102" t="str">
        <f>VLOOKUP(P149,IDCODE!$A$1:$B$96,2,0)</f>
        <v>Không</v>
      </c>
      <c r="R149" s="102" t="e">
        <f>VLOOKUP(B149,DS!$D$3:$P$2489,13,0)</f>
        <v>#N/A</v>
      </c>
      <c r="S149" s="102"/>
    </row>
    <row r="150" spans="1:19" s="103" customFormat="1" ht="13.5">
      <c r="A150" s="100">
        <v>144</v>
      </c>
      <c r="B150" s="108">
        <f>DS!D146</f>
        <v>0</v>
      </c>
      <c r="C150" s="109" t="e">
        <f>VLOOKUP(B150,DS!$D$3:$I$2489,2,0)</f>
        <v>#N/A</v>
      </c>
      <c r="D150" s="110" t="e">
        <f>VLOOKUP(B150,DS!$D$3:$I$2489,3,0)</f>
        <v>#N/A</v>
      </c>
      <c r="E150" s="111" t="e">
        <f>VLOOKUP(B150,DS!$D$3:$I$2489,5,0)</f>
        <v>#N/A</v>
      </c>
      <c r="F150" s="111" t="e">
        <f>VLOOKUP(B150,DS!$D$3:$I$2489,6,0)</f>
        <v>#N/A</v>
      </c>
      <c r="G150" s="247"/>
      <c r="H150" s="247"/>
      <c r="I150" s="247"/>
      <c r="J150" s="247"/>
      <c r="K150" s="247"/>
      <c r="L150" s="247"/>
      <c r="M150" s="247"/>
      <c r="N150" s="247"/>
      <c r="O150" s="247"/>
      <c r="P150" s="101">
        <f t="shared" si="2"/>
        <v>0</v>
      </c>
      <c r="Q150" s="102" t="str">
        <f>VLOOKUP(P150,IDCODE!$A$1:$B$96,2,0)</f>
        <v>Không</v>
      </c>
      <c r="R150" s="102" t="e">
        <f>VLOOKUP(B150,DS!$D$3:$P$2489,13,0)</f>
        <v>#N/A</v>
      </c>
      <c r="S150" s="102"/>
    </row>
    <row r="151" spans="1:19" s="103" customFormat="1" ht="13.5">
      <c r="A151" s="100">
        <v>145</v>
      </c>
      <c r="B151" s="108">
        <f>DS!D147</f>
        <v>0</v>
      </c>
      <c r="C151" s="109" t="e">
        <f>VLOOKUP(B151,DS!$D$3:$I$2489,2,0)</f>
        <v>#N/A</v>
      </c>
      <c r="D151" s="110" t="e">
        <f>VLOOKUP(B151,DS!$D$3:$I$2489,3,0)</f>
        <v>#N/A</v>
      </c>
      <c r="E151" s="111" t="e">
        <f>VLOOKUP(B151,DS!$D$3:$I$2489,5,0)</f>
        <v>#N/A</v>
      </c>
      <c r="F151" s="111" t="e">
        <f>VLOOKUP(B151,DS!$D$3:$I$2489,6,0)</f>
        <v>#N/A</v>
      </c>
      <c r="G151" s="247"/>
      <c r="H151" s="247"/>
      <c r="I151" s="247"/>
      <c r="J151" s="247"/>
      <c r="K151" s="247"/>
      <c r="L151" s="247"/>
      <c r="M151" s="247"/>
      <c r="N151" s="247"/>
      <c r="O151" s="247"/>
      <c r="P151" s="101">
        <f t="shared" si="2"/>
        <v>0</v>
      </c>
      <c r="Q151" s="102" t="str">
        <f>VLOOKUP(P151,IDCODE!$A$1:$B$96,2,0)</f>
        <v>Không</v>
      </c>
      <c r="R151" s="102" t="e">
        <f>VLOOKUP(B151,DS!$D$3:$P$2489,13,0)</f>
        <v>#N/A</v>
      </c>
      <c r="S151" s="102"/>
    </row>
    <row r="152" spans="1:19" s="103" customFormat="1" ht="13.5">
      <c r="A152" s="100">
        <v>146</v>
      </c>
      <c r="B152" s="108">
        <f>DS!D148</f>
        <v>0</v>
      </c>
      <c r="C152" s="109" t="e">
        <f>VLOOKUP(B152,DS!$D$3:$I$2489,2,0)</f>
        <v>#N/A</v>
      </c>
      <c r="D152" s="110" t="e">
        <f>VLOOKUP(B152,DS!$D$3:$I$2489,3,0)</f>
        <v>#N/A</v>
      </c>
      <c r="E152" s="111" t="e">
        <f>VLOOKUP(B152,DS!$D$3:$I$2489,5,0)</f>
        <v>#N/A</v>
      </c>
      <c r="F152" s="111" t="e">
        <f>VLOOKUP(B152,DS!$D$3:$I$2489,6,0)</f>
        <v>#N/A</v>
      </c>
      <c r="G152" s="247"/>
      <c r="H152" s="247"/>
      <c r="I152" s="247"/>
      <c r="J152" s="247"/>
      <c r="K152" s="247"/>
      <c r="L152" s="247"/>
      <c r="M152" s="247"/>
      <c r="N152" s="247"/>
      <c r="O152" s="247"/>
      <c r="P152" s="101">
        <f t="shared" si="2"/>
        <v>0</v>
      </c>
      <c r="Q152" s="102" t="str">
        <f>VLOOKUP(P152,IDCODE!$A$1:$B$96,2,0)</f>
        <v>Không</v>
      </c>
      <c r="R152" s="102" t="e">
        <f>VLOOKUP(B152,DS!$D$3:$P$2489,13,0)</f>
        <v>#N/A</v>
      </c>
      <c r="S152" s="102"/>
    </row>
    <row r="153" spans="1:19" s="103" customFormat="1" ht="13.5">
      <c r="A153" s="100">
        <v>147</v>
      </c>
      <c r="B153" s="108">
        <f>DS!D149</f>
        <v>0</v>
      </c>
      <c r="C153" s="109" t="e">
        <f>VLOOKUP(B153,DS!$D$3:$I$2489,2,0)</f>
        <v>#N/A</v>
      </c>
      <c r="D153" s="110" t="e">
        <f>VLOOKUP(B153,DS!$D$3:$I$2489,3,0)</f>
        <v>#N/A</v>
      </c>
      <c r="E153" s="111" t="e">
        <f>VLOOKUP(B153,DS!$D$3:$I$2489,5,0)</f>
        <v>#N/A</v>
      </c>
      <c r="F153" s="111" t="e">
        <f>VLOOKUP(B153,DS!$D$3:$I$2489,6,0)</f>
        <v>#N/A</v>
      </c>
      <c r="G153" s="247"/>
      <c r="H153" s="247"/>
      <c r="I153" s="247"/>
      <c r="J153" s="247"/>
      <c r="K153" s="247"/>
      <c r="L153" s="247"/>
      <c r="M153" s="247"/>
      <c r="N153" s="247"/>
      <c r="O153" s="247"/>
      <c r="P153" s="101">
        <f t="shared" si="2"/>
        <v>0</v>
      </c>
      <c r="Q153" s="102" t="str">
        <f>VLOOKUP(P153,IDCODE!$A$1:$B$96,2,0)</f>
        <v>Không</v>
      </c>
      <c r="R153" s="102" t="e">
        <f>VLOOKUP(B153,DS!$D$3:$P$2489,13,0)</f>
        <v>#N/A</v>
      </c>
      <c r="S153" s="102"/>
    </row>
    <row r="154" spans="1:19" s="103" customFormat="1" ht="13.5">
      <c r="A154" s="100">
        <v>148</v>
      </c>
      <c r="B154" s="108">
        <f>DS!D150</f>
        <v>0</v>
      </c>
      <c r="C154" s="109" t="e">
        <f>VLOOKUP(B154,DS!$D$3:$I$2489,2,0)</f>
        <v>#N/A</v>
      </c>
      <c r="D154" s="110" t="e">
        <f>VLOOKUP(B154,DS!$D$3:$I$2489,3,0)</f>
        <v>#N/A</v>
      </c>
      <c r="E154" s="111" t="e">
        <f>VLOOKUP(B154,DS!$D$3:$I$2489,5,0)</f>
        <v>#N/A</v>
      </c>
      <c r="F154" s="111" t="e">
        <f>VLOOKUP(B154,DS!$D$3:$I$2489,6,0)</f>
        <v>#N/A</v>
      </c>
      <c r="G154" s="247"/>
      <c r="H154" s="247"/>
      <c r="I154" s="247"/>
      <c r="J154" s="247"/>
      <c r="K154" s="247"/>
      <c r="L154" s="247"/>
      <c r="M154" s="247"/>
      <c r="N154" s="247"/>
      <c r="O154" s="247"/>
      <c r="P154" s="101">
        <f t="shared" si="2"/>
        <v>0</v>
      </c>
      <c r="Q154" s="102" t="str">
        <f>VLOOKUP(P154,IDCODE!$A$1:$B$96,2,0)</f>
        <v>Không</v>
      </c>
      <c r="R154" s="102" t="e">
        <f>VLOOKUP(B154,DS!$D$3:$P$2489,13,0)</f>
        <v>#N/A</v>
      </c>
      <c r="S154" s="102"/>
    </row>
    <row r="155" spans="1:19" s="103" customFormat="1" ht="13.5">
      <c r="A155" s="100">
        <v>149</v>
      </c>
      <c r="B155" s="108">
        <f>DS!D151</f>
        <v>0</v>
      </c>
      <c r="C155" s="109" t="e">
        <f>VLOOKUP(B155,DS!$D$3:$I$2489,2,0)</f>
        <v>#N/A</v>
      </c>
      <c r="D155" s="110" t="e">
        <f>VLOOKUP(B155,DS!$D$3:$I$2489,3,0)</f>
        <v>#N/A</v>
      </c>
      <c r="E155" s="111" t="e">
        <f>VLOOKUP(B155,DS!$D$3:$I$2489,5,0)</f>
        <v>#N/A</v>
      </c>
      <c r="F155" s="111" t="e">
        <f>VLOOKUP(B155,DS!$D$3:$I$2489,6,0)</f>
        <v>#N/A</v>
      </c>
      <c r="G155" s="247"/>
      <c r="H155" s="247"/>
      <c r="I155" s="247"/>
      <c r="J155" s="247"/>
      <c r="K155" s="247"/>
      <c r="L155" s="247"/>
      <c r="M155" s="247"/>
      <c r="N155" s="247"/>
      <c r="O155" s="247"/>
      <c r="P155" s="101">
        <f t="shared" si="2"/>
        <v>0</v>
      </c>
      <c r="Q155" s="102" t="str">
        <f>VLOOKUP(P155,IDCODE!$A$1:$B$96,2,0)</f>
        <v>Không</v>
      </c>
      <c r="R155" s="102" t="e">
        <f>VLOOKUP(B155,DS!$D$3:$P$2489,13,0)</f>
        <v>#N/A</v>
      </c>
      <c r="S155" s="102"/>
    </row>
    <row r="156" spans="1:19" s="103" customFormat="1" ht="13.5">
      <c r="A156" s="100">
        <v>150</v>
      </c>
      <c r="B156" s="108">
        <f>DS!D152</f>
        <v>0</v>
      </c>
      <c r="C156" s="109" t="e">
        <f>VLOOKUP(B156,DS!$D$3:$I$2489,2,0)</f>
        <v>#N/A</v>
      </c>
      <c r="D156" s="110" t="e">
        <f>VLOOKUP(B156,DS!$D$3:$I$2489,3,0)</f>
        <v>#N/A</v>
      </c>
      <c r="E156" s="111" t="e">
        <f>VLOOKUP(B156,DS!$D$3:$I$2489,5,0)</f>
        <v>#N/A</v>
      </c>
      <c r="F156" s="111" t="e">
        <f>VLOOKUP(B156,DS!$D$3:$I$2489,6,0)</f>
        <v>#N/A</v>
      </c>
      <c r="G156" s="247"/>
      <c r="H156" s="247"/>
      <c r="I156" s="247"/>
      <c r="J156" s="247"/>
      <c r="K156" s="247"/>
      <c r="L156" s="247"/>
      <c r="M156" s="247"/>
      <c r="N156" s="247"/>
      <c r="O156" s="247"/>
      <c r="P156" s="101">
        <f t="shared" si="2"/>
        <v>0</v>
      </c>
      <c r="Q156" s="102" t="str">
        <f>VLOOKUP(P156,IDCODE!$A$1:$B$96,2,0)</f>
        <v>Không</v>
      </c>
      <c r="R156" s="102" t="e">
        <f>VLOOKUP(B156,DS!$D$3:$P$2489,13,0)</f>
        <v>#N/A</v>
      </c>
      <c r="S156" s="102"/>
    </row>
    <row r="157" spans="1:19" s="103" customFormat="1" ht="13.5">
      <c r="A157" s="100">
        <v>151</v>
      </c>
      <c r="B157" s="108">
        <f>DS!D153</f>
        <v>0</v>
      </c>
      <c r="C157" s="109" t="e">
        <f>VLOOKUP(B157,DS!$D$3:$I$2489,2,0)</f>
        <v>#N/A</v>
      </c>
      <c r="D157" s="110" t="e">
        <f>VLOOKUP(B157,DS!$D$3:$I$2489,3,0)</f>
        <v>#N/A</v>
      </c>
      <c r="E157" s="111" t="e">
        <f>VLOOKUP(B157,DS!$D$3:$I$2489,5,0)</f>
        <v>#N/A</v>
      </c>
      <c r="F157" s="111" t="e">
        <f>VLOOKUP(B157,DS!$D$3:$I$2489,6,0)</f>
        <v>#N/A</v>
      </c>
      <c r="G157" s="247"/>
      <c r="H157" s="247"/>
      <c r="I157" s="247"/>
      <c r="J157" s="247"/>
      <c r="K157" s="247"/>
      <c r="L157" s="247"/>
      <c r="M157" s="247"/>
      <c r="N157" s="247"/>
      <c r="O157" s="247"/>
      <c r="P157" s="101">
        <f t="shared" si="2"/>
        <v>0</v>
      </c>
      <c r="Q157" s="102" t="str">
        <f>VLOOKUP(P157,IDCODE!$A$1:$B$96,2,0)</f>
        <v>Không</v>
      </c>
      <c r="R157" s="102" t="e">
        <f>VLOOKUP(B157,DS!$D$3:$P$2489,13,0)</f>
        <v>#N/A</v>
      </c>
      <c r="S157" s="102"/>
    </row>
    <row r="158" spans="1:19" s="103" customFormat="1" ht="13.5">
      <c r="A158" s="100">
        <v>152</v>
      </c>
      <c r="B158" s="108">
        <f>DS!D154</f>
        <v>0</v>
      </c>
      <c r="C158" s="109" t="e">
        <f>VLOOKUP(B158,DS!$D$3:$I$2489,2,0)</f>
        <v>#N/A</v>
      </c>
      <c r="D158" s="110" t="e">
        <f>VLOOKUP(B158,DS!$D$3:$I$2489,3,0)</f>
        <v>#N/A</v>
      </c>
      <c r="E158" s="111" t="e">
        <f>VLOOKUP(B158,DS!$D$3:$I$2489,5,0)</f>
        <v>#N/A</v>
      </c>
      <c r="F158" s="111" t="e">
        <f>VLOOKUP(B158,DS!$D$3:$I$2489,6,0)</f>
        <v>#N/A</v>
      </c>
      <c r="G158" s="247"/>
      <c r="H158" s="247"/>
      <c r="I158" s="247"/>
      <c r="J158" s="247"/>
      <c r="K158" s="247"/>
      <c r="L158" s="247"/>
      <c r="M158" s="247"/>
      <c r="N158" s="247"/>
      <c r="O158" s="247"/>
      <c r="P158" s="101">
        <f t="shared" si="2"/>
        <v>0</v>
      </c>
      <c r="Q158" s="102" t="str">
        <f>VLOOKUP(P158,IDCODE!$A$1:$B$96,2,0)</f>
        <v>Không</v>
      </c>
      <c r="R158" s="102" t="e">
        <f>VLOOKUP(B158,DS!$D$3:$P$2489,13,0)</f>
        <v>#N/A</v>
      </c>
      <c r="S158" s="102"/>
    </row>
    <row r="159" spans="1:19" s="103" customFormat="1" ht="13.5">
      <c r="A159" s="100">
        <v>153</v>
      </c>
      <c r="B159" s="108">
        <f>DS!D155</f>
        <v>0</v>
      </c>
      <c r="C159" s="109" t="e">
        <f>VLOOKUP(B159,DS!$D$3:$I$2489,2,0)</f>
        <v>#N/A</v>
      </c>
      <c r="D159" s="110" t="e">
        <f>VLOOKUP(B159,DS!$D$3:$I$2489,3,0)</f>
        <v>#N/A</v>
      </c>
      <c r="E159" s="111" t="e">
        <f>VLOOKUP(B159,DS!$D$3:$I$2489,5,0)</f>
        <v>#N/A</v>
      </c>
      <c r="F159" s="111" t="e">
        <f>VLOOKUP(B159,DS!$D$3:$I$2489,6,0)</f>
        <v>#N/A</v>
      </c>
      <c r="G159" s="247"/>
      <c r="H159" s="247"/>
      <c r="I159" s="247"/>
      <c r="J159" s="247"/>
      <c r="K159" s="247"/>
      <c r="L159" s="247"/>
      <c r="M159" s="247"/>
      <c r="N159" s="247"/>
      <c r="O159" s="247"/>
      <c r="P159" s="101">
        <f t="shared" si="2"/>
        <v>0</v>
      </c>
      <c r="Q159" s="102" t="str">
        <f>VLOOKUP(P159,IDCODE!$A$1:$B$96,2,0)</f>
        <v>Không</v>
      </c>
      <c r="R159" s="102" t="e">
        <f>VLOOKUP(B159,DS!$D$3:$P$2489,13,0)</f>
        <v>#N/A</v>
      </c>
      <c r="S159" s="102"/>
    </row>
    <row r="160" spans="1:19" s="103" customFormat="1" ht="13.5">
      <c r="A160" s="100">
        <v>154</v>
      </c>
      <c r="B160" s="108">
        <f>DS!D156</f>
        <v>0</v>
      </c>
      <c r="C160" s="109" t="e">
        <f>VLOOKUP(B160,DS!$D$3:$I$2489,2,0)</f>
        <v>#N/A</v>
      </c>
      <c r="D160" s="110" t="e">
        <f>VLOOKUP(B160,DS!$D$3:$I$2489,3,0)</f>
        <v>#N/A</v>
      </c>
      <c r="E160" s="111" t="e">
        <f>VLOOKUP(B160,DS!$D$3:$I$2489,5,0)</f>
        <v>#N/A</v>
      </c>
      <c r="F160" s="111" t="e">
        <f>VLOOKUP(B160,DS!$D$3:$I$2489,6,0)</f>
        <v>#N/A</v>
      </c>
      <c r="G160" s="247"/>
      <c r="H160" s="247"/>
      <c r="I160" s="247"/>
      <c r="J160" s="247"/>
      <c r="K160" s="247"/>
      <c r="L160" s="247"/>
      <c r="M160" s="247"/>
      <c r="N160" s="247"/>
      <c r="O160" s="247"/>
      <c r="P160" s="101">
        <f t="shared" si="2"/>
        <v>0</v>
      </c>
      <c r="Q160" s="102" t="str">
        <f>VLOOKUP(P160,IDCODE!$A$1:$B$96,2,0)</f>
        <v>Không</v>
      </c>
      <c r="R160" s="102" t="e">
        <f>VLOOKUP(B160,DS!$D$3:$P$2489,13,0)</f>
        <v>#N/A</v>
      </c>
      <c r="S160" s="102"/>
    </row>
    <row r="161" spans="1:19" s="103" customFormat="1" ht="13.5">
      <c r="A161" s="100">
        <v>155</v>
      </c>
      <c r="B161" s="108">
        <f>DS!D157</f>
        <v>0</v>
      </c>
      <c r="C161" s="109" t="e">
        <f>VLOOKUP(B161,DS!$D$3:$I$2489,2,0)</f>
        <v>#N/A</v>
      </c>
      <c r="D161" s="110" t="e">
        <f>VLOOKUP(B161,DS!$D$3:$I$2489,3,0)</f>
        <v>#N/A</v>
      </c>
      <c r="E161" s="111" t="e">
        <f>VLOOKUP(B161,DS!$D$3:$I$2489,5,0)</f>
        <v>#N/A</v>
      </c>
      <c r="F161" s="111" t="e">
        <f>VLOOKUP(B161,DS!$D$3:$I$2489,6,0)</f>
        <v>#N/A</v>
      </c>
      <c r="G161" s="247"/>
      <c r="H161" s="247"/>
      <c r="I161" s="247"/>
      <c r="J161" s="247"/>
      <c r="K161" s="247"/>
      <c r="L161" s="247"/>
      <c r="M161" s="247"/>
      <c r="N161" s="247"/>
      <c r="O161" s="247"/>
      <c r="P161" s="101">
        <f t="shared" si="2"/>
        <v>0</v>
      </c>
      <c r="Q161" s="102" t="str">
        <f>VLOOKUP(P161,IDCODE!$A$1:$B$96,2,0)</f>
        <v>Không</v>
      </c>
      <c r="R161" s="102" t="e">
        <f>VLOOKUP(B161,DS!$D$3:$P$2489,13,0)</f>
        <v>#N/A</v>
      </c>
      <c r="S161" s="102"/>
    </row>
    <row r="162" spans="1:19" s="103" customFormat="1" ht="13.5">
      <c r="A162" s="100">
        <v>156</v>
      </c>
      <c r="B162" s="108">
        <f>DS!D158</f>
        <v>0</v>
      </c>
      <c r="C162" s="109" t="e">
        <f>VLOOKUP(B162,DS!$D$3:$I$2489,2,0)</f>
        <v>#N/A</v>
      </c>
      <c r="D162" s="110" t="e">
        <f>VLOOKUP(B162,DS!$D$3:$I$2489,3,0)</f>
        <v>#N/A</v>
      </c>
      <c r="E162" s="111" t="e">
        <f>VLOOKUP(B162,DS!$D$3:$I$2489,5,0)</f>
        <v>#N/A</v>
      </c>
      <c r="F162" s="111" t="e">
        <f>VLOOKUP(B162,DS!$D$3:$I$2489,6,0)</f>
        <v>#N/A</v>
      </c>
      <c r="G162" s="247"/>
      <c r="H162" s="247"/>
      <c r="I162" s="247"/>
      <c r="J162" s="247"/>
      <c r="K162" s="247"/>
      <c r="L162" s="247"/>
      <c r="M162" s="247"/>
      <c r="N162" s="247"/>
      <c r="O162" s="247"/>
      <c r="P162" s="101">
        <f t="shared" si="2"/>
        <v>0</v>
      </c>
      <c r="Q162" s="102" t="str">
        <f>VLOOKUP(P162,IDCODE!$A$1:$B$96,2,0)</f>
        <v>Không</v>
      </c>
      <c r="R162" s="102" t="e">
        <f>VLOOKUP(B162,DS!$D$3:$P$2489,13,0)</f>
        <v>#N/A</v>
      </c>
      <c r="S162" s="102"/>
    </row>
    <row r="163" spans="1:19" s="103" customFormat="1" ht="13.5">
      <c r="A163" s="100">
        <v>157</v>
      </c>
      <c r="B163" s="108">
        <f>DS!D159</f>
        <v>0</v>
      </c>
      <c r="C163" s="109" t="e">
        <f>VLOOKUP(B163,DS!$D$3:$I$2489,2,0)</f>
        <v>#N/A</v>
      </c>
      <c r="D163" s="110" t="e">
        <f>VLOOKUP(B163,DS!$D$3:$I$2489,3,0)</f>
        <v>#N/A</v>
      </c>
      <c r="E163" s="111" t="e">
        <f>VLOOKUP(B163,DS!$D$3:$I$2489,5,0)</f>
        <v>#N/A</v>
      </c>
      <c r="F163" s="111" t="e">
        <f>VLOOKUP(B163,DS!$D$3:$I$2489,6,0)</f>
        <v>#N/A</v>
      </c>
      <c r="G163" s="247"/>
      <c r="H163" s="247"/>
      <c r="I163" s="247"/>
      <c r="J163" s="247"/>
      <c r="K163" s="247"/>
      <c r="L163" s="247"/>
      <c r="M163" s="247"/>
      <c r="N163" s="247"/>
      <c r="O163" s="247"/>
      <c r="P163" s="101">
        <f t="shared" si="2"/>
        <v>0</v>
      </c>
      <c r="Q163" s="102" t="str">
        <f>VLOOKUP(P163,IDCODE!$A$1:$B$96,2,0)</f>
        <v>Không</v>
      </c>
      <c r="R163" s="102" t="e">
        <f>VLOOKUP(B163,DS!$D$3:$P$2489,13,0)</f>
        <v>#N/A</v>
      </c>
      <c r="S163" s="102"/>
    </row>
    <row r="164" spans="1:19" s="103" customFormat="1" ht="13.5">
      <c r="A164" s="100">
        <v>158</v>
      </c>
      <c r="B164" s="108">
        <f>DS!D160</f>
        <v>0</v>
      </c>
      <c r="C164" s="109" t="e">
        <f>VLOOKUP(B164,DS!$D$3:$I$2489,2,0)</f>
        <v>#N/A</v>
      </c>
      <c r="D164" s="110" t="e">
        <f>VLOOKUP(B164,DS!$D$3:$I$2489,3,0)</f>
        <v>#N/A</v>
      </c>
      <c r="E164" s="111" t="e">
        <f>VLOOKUP(B164,DS!$D$3:$I$2489,5,0)</f>
        <v>#N/A</v>
      </c>
      <c r="F164" s="111" t="e">
        <f>VLOOKUP(B164,DS!$D$3:$I$2489,6,0)</f>
        <v>#N/A</v>
      </c>
      <c r="G164" s="247"/>
      <c r="H164" s="247"/>
      <c r="I164" s="247"/>
      <c r="J164" s="247"/>
      <c r="K164" s="247"/>
      <c r="L164" s="247"/>
      <c r="M164" s="247"/>
      <c r="N164" s="247"/>
      <c r="O164" s="247"/>
      <c r="P164" s="101">
        <f t="shared" si="2"/>
        <v>0</v>
      </c>
      <c r="Q164" s="102" t="str">
        <f>VLOOKUP(P164,IDCODE!$A$1:$B$96,2,0)</f>
        <v>Không</v>
      </c>
      <c r="R164" s="102" t="e">
        <f>VLOOKUP(B164,DS!$D$3:$P$2489,13,0)</f>
        <v>#N/A</v>
      </c>
      <c r="S164" s="102"/>
    </row>
    <row r="165" spans="1:19" s="103" customFormat="1" ht="13.5">
      <c r="A165" s="100">
        <v>159</v>
      </c>
      <c r="B165" s="108">
        <f>DS!D161</f>
        <v>0</v>
      </c>
      <c r="C165" s="109" t="e">
        <f>VLOOKUP(B165,DS!$D$3:$I$2489,2,0)</f>
        <v>#N/A</v>
      </c>
      <c r="D165" s="110" t="e">
        <f>VLOOKUP(B165,DS!$D$3:$I$2489,3,0)</f>
        <v>#N/A</v>
      </c>
      <c r="E165" s="111" t="e">
        <f>VLOOKUP(B165,DS!$D$3:$I$2489,5,0)</f>
        <v>#N/A</v>
      </c>
      <c r="F165" s="111" t="e">
        <f>VLOOKUP(B165,DS!$D$3:$I$2489,6,0)</f>
        <v>#N/A</v>
      </c>
      <c r="G165" s="247"/>
      <c r="H165" s="247"/>
      <c r="I165" s="247"/>
      <c r="J165" s="247"/>
      <c r="K165" s="247"/>
      <c r="L165" s="247"/>
      <c r="M165" s="247"/>
      <c r="N165" s="247"/>
      <c r="O165" s="247"/>
      <c r="P165" s="101">
        <f t="shared" si="2"/>
        <v>0</v>
      </c>
      <c r="Q165" s="102" t="str">
        <f>VLOOKUP(P165,IDCODE!$A$1:$B$96,2,0)</f>
        <v>Không</v>
      </c>
      <c r="R165" s="102" t="e">
        <f>VLOOKUP(B165,DS!$D$3:$P$2489,13,0)</f>
        <v>#N/A</v>
      </c>
      <c r="S165" s="102"/>
    </row>
    <row r="166" spans="1:19" s="103" customFormat="1" ht="13.5">
      <c r="A166" s="100">
        <v>160</v>
      </c>
      <c r="B166" s="108">
        <f>DS!D162</f>
        <v>0</v>
      </c>
      <c r="C166" s="109" t="e">
        <f>VLOOKUP(B166,DS!$D$3:$I$2489,2,0)</f>
        <v>#N/A</v>
      </c>
      <c r="D166" s="110" t="e">
        <f>VLOOKUP(B166,DS!$D$3:$I$2489,3,0)</f>
        <v>#N/A</v>
      </c>
      <c r="E166" s="111" t="e">
        <f>VLOOKUP(B166,DS!$D$3:$I$2489,5,0)</f>
        <v>#N/A</v>
      </c>
      <c r="F166" s="111" t="e">
        <f>VLOOKUP(B166,DS!$D$3:$I$2489,6,0)</f>
        <v>#N/A</v>
      </c>
      <c r="G166" s="247"/>
      <c r="H166" s="247"/>
      <c r="I166" s="247"/>
      <c r="J166" s="247"/>
      <c r="K166" s="247"/>
      <c r="L166" s="247"/>
      <c r="M166" s="247"/>
      <c r="N166" s="247"/>
      <c r="O166" s="247"/>
      <c r="P166" s="101">
        <f t="shared" si="2"/>
        <v>0</v>
      </c>
      <c r="Q166" s="102" t="str">
        <f>VLOOKUP(P166,IDCODE!$A$1:$B$96,2,0)</f>
        <v>Không</v>
      </c>
      <c r="R166" s="102" t="e">
        <f>VLOOKUP(B166,DS!$D$3:$P$2489,13,0)</f>
        <v>#N/A</v>
      </c>
      <c r="S166" s="102"/>
    </row>
    <row r="167" spans="1:19" s="103" customFormat="1" ht="13.5">
      <c r="A167" s="100">
        <v>161</v>
      </c>
      <c r="B167" s="108">
        <f>DS!D163</f>
        <v>0</v>
      </c>
      <c r="C167" s="109" t="e">
        <f>VLOOKUP(B167,DS!$D$3:$I$2489,2,0)</f>
        <v>#N/A</v>
      </c>
      <c r="D167" s="110" t="e">
        <f>VLOOKUP(B167,DS!$D$3:$I$2489,3,0)</f>
        <v>#N/A</v>
      </c>
      <c r="E167" s="111" t="e">
        <f>VLOOKUP(B167,DS!$D$3:$I$2489,5,0)</f>
        <v>#N/A</v>
      </c>
      <c r="F167" s="111" t="e">
        <f>VLOOKUP(B167,DS!$D$3:$I$2489,6,0)</f>
        <v>#N/A</v>
      </c>
      <c r="G167" s="247"/>
      <c r="H167" s="247"/>
      <c r="I167" s="247"/>
      <c r="J167" s="247"/>
      <c r="K167" s="247"/>
      <c r="L167" s="247"/>
      <c r="M167" s="247"/>
      <c r="N167" s="247"/>
      <c r="O167" s="247"/>
      <c r="P167" s="101">
        <f t="shared" si="2"/>
        <v>0</v>
      </c>
      <c r="Q167" s="102" t="str">
        <f>VLOOKUP(P167,IDCODE!$A$1:$B$96,2,0)</f>
        <v>Không</v>
      </c>
      <c r="R167" s="102" t="e">
        <f>VLOOKUP(B167,DS!$D$3:$P$2489,13,0)</f>
        <v>#N/A</v>
      </c>
      <c r="S167" s="102"/>
    </row>
    <row r="168" spans="1:19" s="103" customFormat="1" ht="13.5">
      <c r="A168" s="100">
        <v>162</v>
      </c>
      <c r="B168" s="108">
        <f>DS!D164</f>
        <v>0</v>
      </c>
      <c r="C168" s="109" t="e">
        <f>VLOOKUP(B168,DS!$D$3:$I$2489,2,0)</f>
        <v>#N/A</v>
      </c>
      <c r="D168" s="110" t="e">
        <f>VLOOKUP(B168,DS!$D$3:$I$2489,3,0)</f>
        <v>#N/A</v>
      </c>
      <c r="E168" s="111" t="e">
        <f>VLOOKUP(B168,DS!$D$3:$I$2489,5,0)</f>
        <v>#N/A</v>
      </c>
      <c r="F168" s="111" t="e">
        <f>VLOOKUP(B168,DS!$D$3:$I$2489,6,0)</f>
        <v>#N/A</v>
      </c>
      <c r="G168" s="247"/>
      <c r="H168" s="247"/>
      <c r="I168" s="247"/>
      <c r="J168" s="247"/>
      <c r="K168" s="247"/>
      <c r="L168" s="247"/>
      <c r="M168" s="247"/>
      <c r="N168" s="247"/>
      <c r="O168" s="247"/>
      <c r="P168" s="101">
        <f t="shared" si="2"/>
        <v>0</v>
      </c>
      <c r="Q168" s="102" t="str">
        <f>VLOOKUP(P168,IDCODE!$A$1:$B$96,2,0)</f>
        <v>Không</v>
      </c>
      <c r="R168" s="102" t="e">
        <f>VLOOKUP(B168,DS!$D$3:$P$2489,13,0)</f>
        <v>#N/A</v>
      </c>
      <c r="S168" s="102"/>
    </row>
    <row r="169" spans="1:19" s="103" customFormat="1" ht="13.5">
      <c r="A169" s="100">
        <v>163</v>
      </c>
      <c r="B169" s="108">
        <f>DS!D165</f>
        <v>0</v>
      </c>
      <c r="C169" s="109" t="e">
        <f>VLOOKUP(B169,DS!$D$3:$I$2489,2,0)</f>
        <v>#N/A</v>
      </c>
      <c r="D169" s="110" t="e">
        <f>VLOOKUP(B169,DS!$D$3:$I$2489,3,0)</f>
        <v>#N/A</v>
      </c>
      <c r="E169" s="111" t="e">
        <f>VLOOKUP(B169,DS!$D$3:$I$2489,5,0)</f>
        <v>#N/A</v>
      </c>
      <c r="F169" s="111" t="e">
        <f>VLOOKUP(B169,DS!$D$3:$I$2489,6,0)</f>
        <v>#N/A</v>
      </c>
      <c r="G169" s="247"/>
      <c r="H169" s="247"/>
      <c r="I169" s="247"/>
      <c r="J169" s="247"/>
      <c r="K169" s="247"/>
      <c r="L169" s="247"/>
      <c r="M169" s="247"/>
      <c r="N169" s="247"/>
      <c r="O169" s="247"/>
      <c r="P169" s="101">
        <f t="shared" si="2"/>
        <v>0</v>
      </c>
      <c r="Q169" s="102" t="str">
        <f>VLOOKUP(P169,IDCODE!$A$1:$B$96,2,0)</f>
        <v>Không</v>
      </c>
      <c r="R169" s="102" t="e">
        <f>VLOOKUP(B169,DS!$D$3:$P$2489,13,0)</f>
        <v>#N/A</v>
      </c>
      <c r="S169" s="102"/>
    </row>
    <row r="170" spans="1:19" s="103" customFormat="1" ht="13.5">
      <c r="A170" s="100">
        <v>164</v>
      </c>
      <c r="B170" s="108">
        <f>DS!D166</f>
        <v>0</v>
      </c>
      <c r="C170" s="109" t="e">
        <f>VLOOKUP(B170,DS!$D$3:$I$2489,2,0)</f>
        <v>#N/A</v>
      </c>
      <c r="D170" s="110" t="e">
        <f>VLOOKUP(B170,DS!$D$3:$I$2489,3,0)</f>
        <v>#N/A</v>
      </c>
      <c r="E170" s="111" t="e">
        <f>VLOOKUP(B170,DS!$D$3:$I$2489,5,0)</f>
        <v>#N/A</v>
      </c>
      <c r="F170" s="111" t="e">
        <f>VLOOKUP(B170,DS!$D$3:$I$2489,6,0)</f>
        <v>#N/A</v>
      </c>
      <c r="G170" s="247"/>
      <c r="H170" s="247"/>
      <c r="I170" s="247"/>
      <c r="J170" s="247"/>
      <c r="K170" s="247"/>
      <c r="L170" s="247"/>
      <c r="M170" s="247"/>
      <c r="N170" s="247"/>
      <c r="O170" s="247"/>
      <c r="P170" s="101">
        <f t="shared" si="2"/>
        <v>0</v>
      </c>
      <c r="Q170" s="102" t="str">
        <f>VLOOKUP(P170,IDCODE!$A$1:$B$96,2,0)</f>
        <v>Không</v>
      </c>
      <c r="R170" s="102" t="e">
        <f>VLOOKUP(B170,DS!$D$3:$P$2489,13,0)</f>
        <v>#N/A</v>
      </c>
      <c r="S170" s="102"/>
    </row>
    <row r="171" spans="1:19" s="103" customFormat="1" ht="13.5">
      <c r="A171" s="100">
        <v>165</v>
      </c>
      <c r="B171" s="108">
        <f>DS!D167</f>
        <v>0</v>
      </c>
      <c r="C171" s="109" t="e">
        <f>VLOOKUP(B171,DS!$D$3:$I$2489,2,0)</f>
        <v>#N/A</v>
      </c>
      <c r="D171" s="110" t="e">
        <f>VLOOKUP(B171,DS!$D$3:$I$2489,3,0)</f>
        <v>#N/A</v>
      </c>
      <c r="E171" s="111" t="e">
        <f>VLOOKUP(B171,DS!$D$3:$I$2489,5,0)</f>
        <v>#N/A</v>
      </c>
      <c r="F171" s="111" t="e">
        <f>VLOOKUP(B171,DS!$D$3:$I$2489,6,0)</f>
        <v>#N/A</v>
      </c>
      <c r="G171" s="247"/>
      <c r="H171" s="247"/>
      <c r="I171" s="247"/>
      <c r="J171" s="247"/>
      <c r="K171" s="247"/>
      <c r="L171" s="247"/>
      <c r="M171" s="247"/>
      <c r="N171" s="247"/>
      <c r="O171" s="247"/>
      <c r="P171" s="101">
        <f t="shared" si="2"/>
        <v>0</v>
      </c>
      <c r="Q171" s="102" t="str">
        <f>VLOOKUP(P171,IDCODE!$A$1:$B$96,2,0)</f>
        <v>Không</v>
      </c>
      <c r="R171" s="102" t="e">
        <f>VLOOKUP(B171,DS!$D$3:$P$2489,13,0)</f>
        <v>#N/A</v>
      </c>
      <c r="S171" s="102"/>
    </row>
    <row r="172" spans="1:19" s="103" customFormat="1" ht="13.5">
      <c r="A172" s="100">
        <v>166</v>
      </c>
      <c r="B172" s="108">
        <f>DS!D168</f>
        <v>0</v>
      </c>
      <c r="C172" s="109" t="e">
        <f>VLOOKUP(B172,DS!$D$3:$I$2489,2,0)</f>
        <v>#N/A</v>
      </c>
      <c r="D172" s="110" t="e">
        <f>VLOOKUP(B172,DS!$D$3:$I$2489,3,0)</f>
        <v>#N/A</v>
      </c>
      <c r="E172" s="111" t="e">
        <f>VLOOKUP(B172,DS!$D$3:$I$2489,5,0)</f>
        <v>#N/A</v>
      </c>
      <c r="F172" s="111" t="e">
        <f>VLOOKUP(B172,DS!$D$3:$I$2489,6,0)</f>
        <v>#N/A</v>
      </c>
      <c r="G172" s="247"/>
      <c r="H172" s="247"/>
      <c r="I172" s="247"/>
      <c r="J172" s="247"/>
      <c r="K172" s="247"/>
      <c r="L172" s="247"/>
      <c r="M172" s="247"/>
      <c r="N172" s="247"/>
      <c r="O172" s="247"/>
      <c r="P172" s="101">
        <f t="shared" si="2"/>
        <v>0</v>
      </c>
      <c r="Q172" s="102" t="str">
        <f>VLOOKUP(P172,IDCODE!$A$1:$B$96,2,0)</f>
        <v>Không</v>
      </c>
      <c r="R172" s="102" t="e">
        <f>VLOOKUP(B172,DS!$D$3:$P$2489,13,0)</f>
        <v>#N/A</v>
      </c>
      <c r="S172" s="102"/>
    </row>
    <row r="173" spans="1:19" s="103" customFormat="1" ht="13.5">
      <c r="A173" s="100">
        <v>167</v>
      </c>
      <c r="B173" s="108">
        <f>DS!D169</f>
        <v>0</v>
      </c>
      <c r="C173" s="109" t="e">
        <f>VLOOKUP(B173,DS!$D$3:$I$2489,2,0)</f>
        <v>#N/A</v>
      </c>
      <c r="D173" s="110" t="e">
        <f>VLOOKUP(B173,DS!$D$3:$I$2489,3,0)</f>
        <v>#N/A</v>
      </c>
      <c r="E173" s="111" t="e">
        <f>VLOOKUP(B173,DS!$D$3:$I$2489,5,0)</f>
        <v>#N/A</v>
      </c>
      <c r="F173" s="111" t="e">
        <f>VLOOKUP(B173,DS!$D$3:$I$2489,6,0)</f>
        <v>#N/A</v>
      </c>
      <c r="G173" s="247"/>
      <c r="H173" s="247"/>
      <c r="I173" s="247"/>
      <c r="J173" s="247"/>
      <c r="K173" s="247"/>
      <c r="L173" s="247"/>
      <c r="M173" s="247"/>
      <c r="N173" s="247"/>
      <c r="O173" s="247"/>
      <c r="P173" s="101">
        <f t="shared" si="2"/>
        <v>0</v>
      </c>
      <c r="Q173" s="102" t="str">
        <f>VLOOKUP(P173,IDCODE!$A$1:$B$96,2,0)</f>
        <v>Không</v>
      </c>
      <c r="R173" s="102" t="e">
        <f>VLOOKUP(B173,DS!$D$3:$P$2489,13,0)</f>
        <v>#N/A</v>
      </c>
      <c r="S173" s="102"/>
    </row>
    <row r="174" spans="1:19" s="103" customFormat="1" ht="13.5">
      <c r="A174" s="100">
        <v>168</v>
      </c>
      <c r="B174" s="108">
        <f>DS!D170</f>
        <v>0</v>
      </c>
      <c r="C174" s="109" t="e">
        <f>VLOOKUP(B174,DS!$D$3:$I$2489,2,0)</f>
        <v>#N/A</v>
      </c>
      <c r="D174" s="110" t="e">
        <f>VLOOKUP(B174,DS!$D$3:$I$2489,3,0)</f>
        <v>#N/A</v>
      </c>
      <c r="E174" s="111" t="e">
        <f>VLOOKUP(B174,DS!$D$3:$I$2489,5,0)</f>
        <v>#N/A</v>
      </c>
      <c r="F174" s="111" t="e">
        <f>VLOOKUP(B174,DS!$D$3:$I$2489,6,0)</f>
        <v>#N/A</v>
      </c>
      <c r="G174" s="247"/>
      <c r="H174" s="247"/>
      <c r="I174" s="247"/>
      <c r="J174" s="247"/>
      <c r="K174" s="247"/>
      <c r="L174" s="247"/>
      <c r="M174" s="247"/>
      <c r="N174" s="247"/>
      <c r="O174" s="247"/>
      <c r="P174" s="101">
        <f t="shared" si="2"/>
        <v>0</v>
      </c>
      <c r="Q174" s="102" t="str">
        <f>VLOOKUP(P174,IDCODE!$A$1:$B$96,2,0)</f>
        <v>Không</v>
      </c>
      <c r="R174" s="102" t="e">
        <f>VLOOKUP(B174,DS!$D$3:$P$2489,13,0)</f>
        <v>#N/A</v>
      </c>
      <c r="S174" s="102"/>
    </row>
    <row r="175" spans="1:19" s="103" customFormat="1" ht="13.5">
      <c r="A175" s="100">
        <v>169</v>
      </c>
      <c r="B175" s="108">
        <f>DS!D171</f>
        <v>0</v>
      </c>
      <c r="C175" s="109" t="e">
        <f>VLOOKUP(B175,DS!$D$3:$I$2489,2,0)</f>
        <v>#N/A</v>
      </c>
      <c r="D175" s="110" t="e">
        <f>VLOOKUP(B175,DS!$D$3:$I$2489,3,0)</f>
        <v>#N/A</v>
      </c>
      <c r="E175" s="111" t="e">
        <f>VLOOKUP(B175,DS!$D$3:$I$2489,5,0)</f>
        <v>#N/A</v>
      </c>
      <c r="F175" s="111" t="e">
        <f>VLOOKUP(B175,DS!$D$3:$I$2489,6,0)</f>
        <v>#N/A</v>
      </c>
      <c r="G175" s="247"/>
      <c r="H175" s="247"/>
      <c r="I175" s="247"/>
      <c r="J175" s="247"/>
      <c r="K175" s="247"/>
      <c r="L175" s="247"/>
      <c r="M175" s="247"/>
      <c r="N175" s="247"/>
      <c r="O175" s="247"/>
      <c r="P175" s="101">
        <f t="shared" si="2"/>
        <v>0</v>
      </c>
      <c r="Q175" s="102" t="str">
        <f>VLOOKUP(P175,IDCODE!$A$1:$B$96,2,0)</f>
        <v>Không</v>
      </c>
      <c r="R175" s="102" t="e">
        <f>VLOOKUP(B175,DS!$D$3:$P$2489,13,0)</f>
        <v>#N/A</v>
      </c>
      <c r="S175" s="102"/>
    </row>
    <row r="176" spans="1:19" s="103" customFormat="1" ht="13.5">
      <c r="A176" s="100">
        <v>170</v>
      </c>
      <c r="B176" s="108">
        <f>DS!D172</f>
        <v>0</v>
      </c>
      <c r="C176" s="109" t="e">
        <f>VLOOKUP(B176,DS!$D$3:$I$2489,2,0)</f>
        <v>#N/A</v>
      </c>
      <c r="D176" s="110" t="e">
        <f>VLOOKUP(B176,DS!$D$3:$I$2489,3,0)</f>
        <v>#N/A</v>
      </c>
      <c r="E176" s="111" t="e">
        <f>VLOOKUP(B176,DS!$D$3:$I$2489,5,0)</f>
        <v>#N/A</v>
      </c>
      <c r="F176" s="111" t="e">
        <f>VLOOKUP(B176,DS!$D$3:$I$2489,6,0)</f>
        <v>#N/A</v>
      </c>
      <c r="G176" s="247"/>
      <c r="H176" s="247"/>
      <c r="I176" s="247"/>
      <c r="J176" s="247"/>
      <c r="K176" s="247"/>
      <c r="L176" s="247"/>
      <c r="M176" s="247"/>
      <c r="N176" s="247"/>
      <c r="O176" s="247"/>
      <c r="P176" s="101">
        <f t="shared" si="2"/>
        <v>0</v>
      </c>
      <c r="Q176" s="102" t="str">
        <f>VLOOKUP(P176,IDCODE!$A$1:$B$96,2,0)</f>
        <v>Không</v>
      </c>
      <c r="R176" s="102" t="e">
        <f>VLOOKUP(B176,DS!$D$3:$P$2489,13,0)</f>
        <v>#N/A</v>
      </c>
      <c r="S176" s="102"/>
    </row>
    <row r="177" spans="1:19" s="103" customFormat="1" ht="13.5">
      <c r="A177" s="100">
        <v>171</v>
      </c>
      <c r="B177" s="108">
        <f>DS!D173</f>
        <v>0</v>
      </c>
      <c r="C177" s="109" t="e">
        <f>VLOOKUP(B177,DS!$D$3:$I$2489,2,0)</f>
        <v>#N/A</v>
      </c>
      <c r="D177" s="110" t="e">
        <f>VLOOKUP(B177,DS!$D$3:$I$2489,3,0)</f>
        <v>#N/A</v>
      </c>
      <c r="E177" s="111" t="e">
        <f>VLOOKUP(B177,DS!$D$3:$I$2489,5,0)</f>
        <v>#N/A</v>
      </c>
      <c r="F177" s="111" t="e">
        <f>VLOOKUP(B177,DS!$D$3:$I$2489,6,0)</f>
        <v>#N/A</v>
      </c>
      <c r="G177" s="247"/>
      <c r="H177" s="247"/>
      <c r="I177" s="247"/>
      <c r="J177" s="247"/>
      <c r="K177" s="247"/>
      <c r="L177" s="247"/>
      <c r="M177" s="247"/>
      <c r="N177" s="247"/>
      <c r="O177" s="247"/>
      <c r="P177" s="101">
        <f t="shared" si="2"/>
        <v>0</v>
      </c>
      <c r="Q177" s="102" t="str">
        <f>VLOOKUP(P177,IDCODE!$A$1:$B$96,2,0)</f>
        <v>Không</v>
      </c>
      <c r="R177" s="102" t="e">
        <f>VLOOKUP(B177,DS!$D$3:$P$2489,13,0)</f>
        <v>#N/A</v>
      </c>
      <c r="S177" s="102"/>
    </row>
    <row r="178" spans="1:19" s="103" customFormat="1" ht="13.5">
      <c r="A178" s="100">
        <v>172</v>
      </c>
      <c r="B178" s="108">
        <f>DS!D174</f>
        <v>0</v>
      </c>
      <c r="C178" s="109" t="e">
        <f>VLOOKUP(B178,DS!$D$3:$I$2489,2,0)</f>
        <v>#N/A</v>
      </c>
      <c r="D178" s="110" t="e">
        <f>VLOOKUP(B178,DS!$D$3:$I$2489,3,0)</f>
        <v>#N/A</v>
      </c>
      <c r="E178" s="111" t="e">
        <f>VLOOKUP(B178,DS!$D$3:$I$2489,5,0)</f>
        <v>#N/A</v>
      </c>
      <c r="F178" s="111" t="e">
        <f>VLOOKUP(B178,DS!$D$3:$I$2489,6,0)</f>
        <v>#N/A</v>
      </c>
      <c r="G178" s="247"/>
      <c r="H178" s="247"/>
      <c r="I178" s="247"/>
      <c r="J178" s="247"/>
      <c r="K178" s="247"/>
      <c r="L178" s="247"/>
      <c r="M178" s="247"/>
      <c r="N178" s="247"/>
      <c r="O178" s="247"/>
      <c r="P178" s="101">
        <f t="shared" si="2"/>
        <v>0</v>
      </c>
      <c r="Q178" s="102" t="str">
        <f>VLOOKUP(P178,IDCODE!$A$1:$B$96,2,0)</f>
        <v>Không</v>
      </c>
      <c r="R178" s="102" t="e">
        <f>VLOOKUP(B178,DS!$D$3:$P$2489,13,0)</f>
        <v>#N/A</v>
      </c>
      <c r="S178" s="102"/>
    </row>
    <row r="179" spans="1:19" s="103" customFormat="1" ht="13.5">
      <c r="A179" s="100">
        <v>173</v>
      </c>
      <c r="B179" s="108">
        <f>DS!D175</f>
        <v>0</v>
      </c>
      <c r="C179" s="109" t="e">
        <f>VLOOKUP(B179,DS!$D$3:$I$2489,2,0)</f>
        <v>#N/A</v>
      </c>
      <c r="D179" s="110" t="e">
        <f>VLOOKUP(B179,DS!$D$3:$I$2489,3,0)</f>
        <v>#N/A</v>
      </c>
      <c r="E179" s="111" t="e">
        <f>VLOOKUP(B179,DS!$D$3:$I$2489,5,0)</f>
        <v>#N/A</v>
      </c>
      <c r="F179" s="111" t="e">
        <f>VLOOKUP(B179,DS!$D$3:$I$2489,6,0)</f>
        <v>#N/A</v>
      </c>
      <c r="G179" s="247"/>
      <c r="H179" s="247"/>
      <c r="I179" s="247"/>
      <c r="J179" s="247"/>
      <c r="K179" s="247"/>
      <c r="L179" s="247"/>
      <c r="M179" s="247"/>
      <c r="N179" s="247"/>
      <c r="O179" s="247"/>
      <c r="P179" s="101">
        <f t="shared" si="2"/>
        <v>0</v>
      </c>
      <c r="Q179" s="102" t="str">
        <f>VLOOKUP(P179,IDCODE!$A$1:$B$96,2,0)</f>
        <v>Không</v>
      </c>
      <c r="R179" s="102" t="e">
        <f>VLOOKUP(B179,DS!$D$3:$P$2489,13,0)</f>
        <v>#N/A</v>
      </c>
      <c r="S179" s="102"/>
    </row>
    <row r="180" spans="1:19" s="103" customFormat="1" ht="13.5">
      <c r="A180" s="100">
        <v>174</v>
      </c>
      <c r="B180" s="108">
        <f>DS!D176</f>
        <v>0</v>
      </c>
      <c r="C180" s="109" t="e">
        <f>VLOOKUP(B180,DS!$D$3:$I$2489,2,0)</f>
        <v>#N/A</v>
      </c>
      <c r="D180" s="110" t="e">
        <f>VLOOKUP(B180,DS!$D$3:$I$2489,3,0)</f>
        <v>#N/A</v>
      </c>
      <c r="E180" s="111" t="e">
        <f>VLOOKUP(B180,DS!$D$3:$I$2489,5,0)</f>
        <v>#N/A</v>
      </c>
      <c r="F180" s="111" t="e">
        <f>VLOOKUP(B180,DS!$D$3:$I$2489,6,0)</f>
        <v>#N/A</v>
      </c>
      <c r="G180" s="247"/>
      <c r="H180" s="247"/>
      <c r="I180" s="247"/>
      <c r="J180" s="247"/>
      <c r="K180" s="247"/>
      <c r="L180" s="247"/>
      <c r="M180" s="247"/>
      <c r="N180" s="247"/>
      <c r="O180" s="247"/>
      <c r="P180" s="101">
        <f t="shared" si="2"/>
        <v>0</v>
      </c>
      <c r="Q180" s="102" t="str">
        <f>VLOOKUP(P180,IDCODE!$A$1:$B$96,2,0)</f>
        <v>Không</v>
      </c>
      <c r="R180" s="102" t="e">
        <f>VLOOKUP(B180,DS!$D$3:$P$2489,13,0)</f>
        <v>#N/A</v>
      </c>
      <c r="S180" s="102"/>
    </row>
    <row r="181" spans="1:19" s="103" customFormat="1" ht="13.5">
      <c r="A181" s="100">
        <v>175</v>
      </c>
      <c r="B181" s="108">
        <f>DS!D177</f>
        <v>0</v>
      </c>
      <c r="C181" s="109" t="e">
        <f>VLOOKUP(B181,DS!$D$3:$I$2489,2,0)</f>
        <v>#N/A</v>
      </c>
      <c r="D181" s="110" t="e">
        <f>VLOOKUP(B181,DS!$D$3:$I$2489,3,0)</f>
        <v>#N/A</v>
      </c>
      <c r="E181" s="111" t="e">
        <f>VLOOKUP(B181,DS!$D$3:$I$2489,5,0)</f>
        <v>#N/A</v>
      </c>
      <c r="F181" s="111" t="e">
        <f>VLOOKUP(B181,DS!$D$3:$I$2489,6,0)</f>
        <v>#N/A</v>
      </c>
      <c r="G181" s="247"/>
      <c r="H181" s="247"/>
      <c r="I181" s="247"/>
      <c r="J181" s="247"/>
      <c r="K181" s="247"/>
      <c r="L181" s="247"/>
      <c r="M181" s="247"/>
      <c r="N181" s="247"/>
      <c r="O181" s="247"/>
      <c r="P181" s="101">
        <f t="shared" si="2"/>
        <v>0</v>
      </c>
      <c r="Q181" s="102" t="str">
        <f>VLOOKUP(P181,IDCODE!$A$1:$B$96,2,0)</f>
        <v>Không</v>
      </c>
      <c r="R181" s="102" t="e">
        <f>VLOOKUP(B181,DS!$D$3:$P$2489,13,0)</f>
        <v>#N/A</v>
      </c>
      <c r="S181" s="102"/>
    </row>
    <row r="182" spans="1:19" s="103" customFormat="1" ht="13.5">
      <c r="A182" s="100">
        <v>176</v>
      </c>
      <c r="B182" s="108">
        <f>DS!D178</f>
        <v>0</v>
      </c>
      <c r="C182" s="109" t="e">
        <f>VLOOKUP(B182,DS!$D$3:$I$2489,2,0)</f>
        <v>#N/A</v>
      </c>
      <c r="D182" s="110" t="e">
        <f>VLOOKUP(B182,DS!$D$3:$I$2489,3,0)</f>
        <v>#N/A</v>
      </c>
      <c r="E182" s="111" t="e">
        <f>VLOOKUP(B182,DS!$D$3:$I$2489,5,0)</f>
        <v>#N/A</v>
      </c>
      <c r="F182" s="111" t="e">
        <f>VLOOKUP(B182,DS!$D$3:$I$2489,6,0)</f>
        <v>#N/A</v>
      </c>
      <c r="G182" s="247"/>
      <c r="H182" s="247"/>
      <c r="I182" s="247"/>
      <c r="J182" s="247"/>
      <c r="K182" s="247"/>
      <c r="L182" s="247"/>
      <c r="M182" s="247"/>
      <c r="N182" s="247"/>
      <c r="O182" s="247"/>
      <c r="P182" s="101">
        <f t="shared" si="2"/>
        <v>0</v>
      </c>
      <c r="Q182" s="102" t="str">
        <f>VLOOKUP(P182,IDCODE!$A$1:$B$96,2,0)</f>
        <v>Không</v>
      </c>
      <c r="R182" s="102" t="e">
        <f>VLOOKUP(B182,DS!$D$3:$P$2489,13,0)</f>
        <v>#N/A</v>
      </c>
      <c r="S182" s="102"/>
    </row>
    <row r="183" spans="1:19" s="103" customFormat="1" ht="13.5">
      <c r="A183" s="100">
        <v>177</v>
      </c>
      <c r="B183" s="108">
        <f>DS!D179</f>
        <v>0</v>
      </c>
      <c r="C183" s="109" t="e">
        <f>VLOOKUP(B183,DS!$D$3:$I$2489,2,0)</f>
        <v>#N/A</v>
      </c>
      <c r="D183" s="110" t="e">
        <f>VLOOKUP(B183,DS!$D$3:$I$2489,3,0)</f>
        <v>#N/A</v>
      </c>
      <c r="E183" s="111" t="e">
        <f>VLOOKUP(B183,DS!$D$3:$I$2489,5,0)</f>
        <v>#N/A</v>
      </c>
      <c r="F183" s="111" t="e">
        <f>VLOOKUP(B183,DS!$D$3:$I$2489,6,0)</f>
        <v>#N/A</v>
      </c>
      <c r="G183" s="247"/>
      <c r="H183" s="247"/>
      <c r="I183" s="247"/>
      <c r="J183" s="247"/>
      <c r="K183" s="247"/>
      <c r="L183" s="247"/>
      <c r="M183" s="247"/>
      <c r="N183" s="247"/>
      <c r="O183" s="247"/>
      <c r="P183" s="101">
        <f t="shared" si="2"/>
        <v>0</v>
      </c>
      <c r="Q183" s="102" t="str">
        <f>VLOOKUP(P183,IDCODE!$A$1:$B$96,2,0)</f>
        <v>Không</v>
      </c>
      <c r="R183" s="102" t="e">
        <f>VLOOKUP(B183,DS!$D$3:$P$2489,13,0)</f>
        <v>#N/A</v>
      </c>
      <c r="S183" s="102"/>
    </row>
    <row r="184" spans="1:19" s="103" customFormat="1" ht="13.5">
      <c r="A184" s="100">
        <v>178</v>
      </c>
      <c r="B184" s="108">
        <f>DS!D180</f>
        <v>0</v>
      </c>
      <c r="C184" s="109" t="e">
        <f>VLOOKUP(B184,DS!$D$3:$I$2489,2,0)</f>
        <v>#N/A</v>
      </c>
      <c r="D184" s="110" t="e">
        <f>VLOOKUP(B184,DS!$D$3:$I$2489,3,0)</f>
        <v>#N/A</v>
      </c>
      <c r="E184" s="111" t="e">
        <f>VLOOKUP(B184,DS!$D$3:$I$2489,5,0)</f>
        <v>#N/A</v>
      </c>
      <c r="F184" s="111" t="e">
        <f>VLOOKUP(B184,DS!$D$3:$I$2489,6,0)</f>
        <v>#N/A</v>
      </c>
      <c r="G184" s="247"/>
      <c r="H184" s="247"/>
      <c r="I184" s="247"/>
      <c r="J184" s="247"/>
      <c r="K184" s="247"/>
      <c r="L184" s="247"/>
      <c r="M184" s="247"/>
      <c r="N184" s="247"/>
      <c r="O184" s="247"/>
      <c r="P184" s="101">
        <f t="shared" si="2"/>
        <v>0</v>
      </c>
      <c r="Q184" s="102" t="str">
        <f>VLOOKUP(P184,IDCODE!$A$1:$B$96,2,0)</f>
        <v>Không</v>
      </c>
      <c r="R184" s="102" t="e">
        <f>VLOOKUP(B184,DS!$D$3:$P$2489,13,0)</f>
        <v>#N/A</v>
      </c>
      <c r="S184" s="102"/>
    </row>
    <row r="185" spans="1:19" s="103" customFormat="1" ht="13.5">
      <c r="A185" s="100">
        <v>179</v>
      </c>
      <c r="B185" s="108">
        <f>DS!D181</f>
        <v>0</v>
      </c>
      <c r="C185" s="109" t="e">
        <f>VLOOKUP(B185,DS!$D$3:$I$2489,2,0)</f>
        <v>#N/A</v>
      </c>
      <c r="D185" s="110" t="e">
        <f>VLOOKUP(B185,DS!$D$3:$I$2489,3,0)</f>
        <v>#N/A</v>
      </c>
      <c r="E185" s="111" t="e">
        <f>VLOOKUP(B185,DS!$D$3:$I$2489,5,0)</f>
        <v>#N/A</v>
      </c>
      <c r="F185" s="111" t="e">
        <f>VLOOKUP(B185,DS!$D$3:$I$2489,6,0)</f>
        <v>#N/A</v>
      </c>
      <c r="G185" s="247"/>
      <c r="H185" s="247"/>
      <c r="I185" s="247"/>
      <c r="J185" s="247"/>
      <c r="K185" s="247"/>
      <c r="L185" s="247"/>
      <c r="M185" s="247"/>
      <c r="N185" s="247"/>
      <c r="O185" s="247"/>
      <c r="P185" s="101">
        <f t="shared" si="2"/>
        <v>0</v>
      </c>
      <c r="Q185" s="102" t="str">
        <f>VLOOKUP(P185,IDCODE!$A$1:$B$96,2,0)</f>
        <v>Không</v>
      </c>
      <c r="R185" s="102" t="e">
        <f>VLOOKUP(B185,DS!$D$3:$P$2489,13,0)</f>
        <v>#N/A</v>
      </c>
      <c r="S185" s="102"/>
    </row>
    <row r="186" spans="1:19" s="103" customFormat="1" ht="13.5">
      <c r="A186" s="100">
        <v>180</v>
      </c>
      <c r="B186" s="108">
        <f>DS!D182</f>
        <v>0</v>
      </c>
      <c r="C186" s="109" t="e">
        <f>VLOOKUP(B186,DS!$D$3:$I$2489,2,0)</f>
        <v>#N/A</v>
      </c>
      <c r="D186" s="110" t="e">
        <f>VLOOKUP(B186,DS!$D$3:$I$2489,3,0)</f>
        <v>#N/A</v>
      </c>
      <c r="E186" s="111" t="e">
        <f>VLOOKUP(B186,DS!$D$3:$I$2489,5,0)</f>
        <v>#N/A</v>
      </c>
      <c r="F186" s="111" t="e">
        <f>VLOOKUP(B186,DS!$D$3:$I$2489,6,0)</f>
        <v>#N/A</v>
      </c>
      <c r="G186" s="247"/>
      <c r="H186" s="247"/>
      <c r="I186" s="247"/>
      <c r="J186" s="247"/>
      <c r="K186" s="247"/>
      <c r="L186" s="247"/>
      <c r="M186" s="247"/>
      <c r="N186" s="247"/>
      <c r="O186" s="247"/>
      <c r="P186" s="101">
        <f t="shared" si="2"/>
        <v>0</v>
      </c>
      <c r="Q186" s="102" t="str">
        <f>VLOOKUP(P186,IDCODE!$A$1:$B$96,2,0)</f>
        <v>Không</v>
      </c>
      <c r="R186" s="102" t="e">
        <f>VLOOKUP(B186,DS!$D$3:$P$2489,13,0)</f>
        <v>#N/A</v>
      </c>
      <c r="S186" s="102"/>
    </row>
    <row r="187" spans="1:19" s="103" customFormat="1" ht="13.5">
      <c r="A187" s="100">
        <v>181</v>
      </c>
      <c r="B187" s="108">
        <f>DS!D183</f>
        <v>0</v>
      </c>
      <c r="C187" s="109" t="e">
        <f>VLOOKUP(B187,DS!$D$3:$I$2489,2,0)</f>
        <v>#N/A</v>
      </c>
      <c r="D187" s="110" t="e">
        <f>VLOOKUP(B187,DS!$D$3:$I$2489,3,0)</f>
        <v>#N/A</v>
      </c>
      <c r="E187" s="111" t="e">
        <f>VLOOKUP(B187,DS!$D$3:$I$2489,5,0)</f>
        <v>#N/A</v>
      </c>
      <c r="F187" s="111" t="e">
        <f>VLOOKUP(B187,DS!$D$3:$I$2489,6,0)</f>
        <v>#N/A</v>
      </c>
      <c r="G187" s="247"/>
      <c r="H187" s="247"/>
      <c r="I187" s="247"/>
      <c r="J187" s="247"/>
      <c r="K187" s="247"/>
      <c r="L187" s="247"/>
      <c r="M187" s="247"/>
      <c r="N187" s="247"/>
      <c r="O187" s="247"/>
      <c r="P187" s="101">
        <f t="shared" si="2"/>
        <v>0</v>
      </c>
      <c r="Q187" s="102" t="str">
        <f>VLOOKUP(P187,IDCODE!$A$1:$B$96,2,0)</f>
        <v>Không</v>
      </c>
      <c r="R187" s="102" t="e">
        <f>VLOOKUP(B187,DS!$D$3:$P$2489,13,0)</f>
        <v>#N/A</v>
      </c>
      <c r="S187" s="102"/>
    </row>
    <row r="188" spans="1:19" s="103" customFormat="1" ht="13.5">
      <c r="A188" s="100">
        <v>182</v>
      </c>
      <c r="B188" s="108">
        <f>DS!D184</f>
        <v>0</v>
      </c>
      <c r="C188" s="109" t="e">
        <f>VLOOKUP(B188,DS!$D$3:$I$2489,2,0)</f>
        <v>#N/A</v>
      </c>
      <c r="D188" s="110" t="e">
        <f>VLOOKUP(B188,DS!$D$3:$I$2489,3,0)</f>
        <v>#N/A</v>
      </c>
      <c r="E188" s="111" t="e">
        <f>VLOOKUP(B188,DS!$D$3:$I$2489,5,0)</f>
        <v>#N/A</v>
      </c>
      <c r="F188" s="111" t="e">
        <f>VLOOKUP(B188,DS!$D$3:$I$2489,6,0)</f>
        <v>#N/A</v>
      </c>
      <c r="G188" s="247"/>
      <c r="H188" s="247"/>
      <c r="I188" s="247"/>
      <c r="J188" s="247"/>
      <c r="K188" s="247"/>
      <c r="L188" s="247"/>
      <c r="M188" s="247"/>
      <c r="N188" s="247"/>
      <c r="O188" s="247"/>
      <c r="P188" s="101">
        <f t="shared" si="2"/>
        <v>0</v>
      </c>
      <c r="Q188" s="102" t="str">
        <f>VLOOKUP(P188,IDCODE!$A$1:$B$96,2,0)</f>
        <v>Không</v>
      </c>
      <c r="R188" s="102" t="e">
        <f>VLOOKUP(B188,DS!$D$3:$P$2489,13,0)</f>
        <v>#N/A</v>
      </c>
      <c r="S188" s="102"/>
    </row>
    <row r="189" spans="1:19" s="103" customFormat="1" ht="13.5">
      <c r="A189" s="100">
        <v>183</v>
      </c>
      <c r="B189" s="108">
        <f>DS!D185</f>
        <v>0</v>
      </c>
      <c r="C189" s="109" t="e">
        <f>VLOOKUP(B189,DS!$D$3:$I$2489,2,0)</f>
        <v>#N/A</v>
      </c>
      <c r="D189" s="110" t="e">
        <f>VLOOKUP(B189,DS!$D$3:$I$2489,3,0)</f>
        <v>#N/A</v>
      </c>
      <c r="E189" s="111" t="e">
        <f>VLOOKUP(B189,DS!$D$3:$I$2489,5,0)</f>
        <v>#N/A</v>
      </c>
      <c r="F189" s="111" t="e">
        <f>VLOOKUP(B189,DS!$D$3:$I$2489,6,0)</f>
        <v>#N/A</v>
      </c>
      <c r="G189" s="247"/>
      <c r="H189" s="247"/>
      <c r="I189" s="247"/>
      <c r="J189" s="247"/>
      <c r="K189" s="247"/>
      <c r="L189" s="247"/>
      <c r="M189" s="247"/>
      <c r="N189" s="247"/>
      <c r="O189" s="247"/>
      <c r="P189" s="101">
        <f t="shared" si="2"/>
        <v>0</v>
      </c>
      <c r="Q189" s="102" t="str">
        <f>VLOOKUP(P189,IDCODE!$A$1:$B$96,2,0)</f>
        <v>Không</v>
      </c>
      <c r="R189" s="102" t="e">
        <f>VLOOKUP(B189,DS!$D$3:$P$2489,13,0)</f>
        <v>#N/A</v>
      </c>
      <c r="S189" s="102"/>
    </row>
    <row r="190" spans="1:19" s="103" customFormat="1" ht="13.5">
      <c r="A190" s="100">
        <v>184</v>
      </c>
      <c r="B190" s="108">
        <f>DS!D186</f>
        <v>0</v>
      </c>
      <c r="C190" s="109" t="e">
        <f>VLOOKUP(B190,DS!$D$3:$I$2489,2,0)</f>
        <v>#N/A</v>
      </c>
      <c r="D190" s="110" t="e">
        <f>VLOOKUP(B190,DS!$D$3:$I$2489,3,0)</f>
        <v>#N/A</v>
      </c>
      <c r="E190" s="111" t="e">
        <f>VLOOKUP(B190,DS!$D$3:$I$2489,5,0)</f>
        <v>#N/A</v>
      </c>
      <c r="F190" s="111" t="e">
        <f>VLOOKUP(B190,DS!$D$3:$I$2489,6,0)</f>
        <v>#N/A</v>
      </c>
      <c r="G190" s="247"/>
      <c r="H190" s="247"/>
      <c r="I190" s="247"/>
      <c r="J190" s="247"/>
      <c r="K190" s="247"/>
      <c r="L190" s="247"/>
      <c r="M190" s="247"/>
      <c r="N190" s="247"/>
      <c r="O190" s="247"/>
      <c r="P190" s="101">
        <f t="shared" si="2"/>
        <v>0</v>
      </c>
      <c r="Q190" s="102" t="str">
        <f>VLOOKUP(P190,IDCODE!$A$1:$B$96,2,0)</f>
        <v>Không</v>
      </c>
      <c r="R190" s="102" t="e">
        <f>VLOOKUP(B190,DS!$D$3:$P$2489,13,0)</f>
        <v>#N/A</v>
      </c>
      <c r="S190" s="102"/>
    </row>
    <row r="191" spans="1:19" s="103" customFormat="1" ht="13.5">
      <c r="A191" s="100">
        <v>185</v>
      </c>
      <c r="B191" s="108">
        <f>DS!D187</f>
        <v>0</v>
      </c>
      <c r="C191" s="109" t="e">
        <f>VLOOKUP(B191,DS!$D$3:$I$2489,2,0)</f>
        <v>#N/A</v>
      </c>
      <c r="D191" s="110" t="e">
        <f>VLOOKUP(B191,DS!$D$3:$I$2489,3,0)</f>
        <v>#N/A</v>
      </c>
      <c r="E191" s="111" t="e">
        <f>VLOOKUP(B191,DS!$D$3:$I$2489,5,0)</f>
        <v>#N/A</v>
      </c>
      <c r="F191" s="111" t="e">
        <f>VLOOKUP(B191,DS!$D$3:$I$2489,6,0)</f>
        <v>#N/A</v>
      </c>
      <c r="G191" s="247"/>
      <c r="H191" s="247"/>
      <c r="I191" s="247"/>
      <c r="J191" s="247"/>
      <c r="K191" s="247"/>
      <c r="L191" s="247"/>
      <c r="M191" s="247"/>
      <c r="N191" s="247"/>
      <c r="O191" s="247"/>
      <c r="P191" s="101">
        <f t="shared" si="2"/>
        <v>0</v>
      </c>
      <c r="Q191" s="102" t="str">
        <f>VLOOKUP(P191,IDCODE!$A$1:$B$96,2,0)</f>
        <v>Không</v>
      </c>
      <c r="R191" s="102" t="e">
        <f>VLOOKUP(B191,DS!$D$3:$P$2489,13,0)</f>
        <v>#N/A</v>
      </c>
      <c r="S191" s="102"/>
    </row>
    <row r="192" spans="1:19" s="103" customFormat="1" ht="13.5">
      <c r="A192" s="100">
        <v>186</v>
      </c>
      <c r="B192" s="108">
        <f>DS!D188</f>
        <v>0</v>
      </c>
      <c r="C192" s="109" t="e">
        <f>VLOOKUP(B192,DS!$D$3:$I$2489,2,0)</f>
        <v>#N/A</v>
      </c>
      <c r="D192" s="110" t="e">
        <f>VLOOKUP(B192,DS!$D$3:$I$2489,3,0)</f>
        <v>#N/A</v>
      </c>
      <c r="E192" s="111" t="e">
        <f>VLOOKUP(B192,DS!$D$3:$I$2489,5,0)</f>
        <v>#N/A</v>
      </c>
      <c r="F192" s="111" t="e">
        <f>VLOOKUP(B192,DS!$D$3:$I$2489,6,0)</f>
        <v>#N/A</v>
      </c>
      <c r="G192" s="247"/>
      <c r="H192" s="247"/>
      <c r="I192" s="247"/>
      <c r="J192" s="247"/>
      <c r="K192" s="247"/>
      <c r="L192" s="247"/>
      <c r="M192" s="247"/>
      <c r="N192" s="247"/>
      <c r="O192" s="247"/>
      <c r="P192" s="101">
        <f t="shared" si="2"/>
        <v>0</v>
      </c>
      <c r="Q192" s="102" t="str">
        <f>VLOOKUP(P192,IDCODE!$A$1:$B$96,2,0)</f>
        <v>Không</v>
      </c>
      <c r="R192" s="102" t="e">
        <f>VLOOKUP(B192,DS!$D$3:$P$2489,13,0)</f>
        <v>#N/A</v>
      </c>
      <c r="S192" s="102"/>
    </row>
    <row r="193" spans="1:19" s="103" customFormat="1" ht="13.5">
      <c r="A193" s="100">
        <v>187</v>
      </c>
      <c r="B193" s="108">
        <f>DS!D189</f>
        <v>0</v>
      </c>
      <c r="C193" s="109" t="e">
        <f>VLOOKUP(B193,DS!$D$3:$I$2489,2,0)</f>
        <v>#N/A</v>
      </c>
      <c r="D193" s="110" t="e">
        <f>VLOOKUP(B193,DS!$D$3:$I$2489,3,0)</f>
        <v>#N/A</v>
      </c>
      <c r="E193" s="111" t="e">
        <f>VLOOKUP(B193,DS!$D$3:$I$2489,5,0)</f>
        <v>#N/A</v>
      </c>
      <c r="F193" s="111" t="e">
        <f>VLOOKUP(B193,DS!$D$3:$I$2489,6,0)</f>
        <v>#N/A</v>
      </c>
      <c r="G193" s="247"/>
      <c r="H193" s="247"/>
      <c r="I193" s="247"/>
      <c r="J193" s="247"/>
      <c r="K193" s="247"/>
      <c r="L193" s="247"/>
      <c r="M193" s="247"/>
      <c r="N193" s="247"/>
      <c r="O193" s="247"/>
      <c r="P193" s="101">
        <f t="shared" si="2"/>
        <v>0</v>
      </c>
      <c r="Q193" s="102" t="str">
        <f>VLOOKUP(P193,IDCODE!$A$1:$B$96,2,0)</f>
        <v>Không</v>
      </c>
      <c r="R193" s="102" t="e">
        <f>VLOOKUP(B193,DS!$D$3:$P$2489,13,0)</f>
        <v>#N/A</v>
      </c>
      <c r="S193" s="102"/>
    </row>
    <row r="194" spans="1:19" s="103" customFormat="1" ht="13.5">
      <c r="A194" s="100">
        <v>188</v>
      </c>
      <c r="B194" s="108">
        <f>DS!D190</f>
        <v>0</v>
      </c>
      <c r="C194" s="109" t="e">
        <f>VLOOKUP(B194,DS!$D$3:$I$2489,2,0)</f>
        <v>#N/A</v>
      </c>
      <c r="D194" s="110" t="e">
        <f>VLOOKUP(B194,DS!$D$3:$I$2489,3,0)</f>
        <v>#N/A</v>
      </c>
      <c r="E194" s="111" t="e">
        <f>VLOOKUP(B194,DS!$D$3:$I$2489,5,0)</f>
        <v>#N/A</v>
      </c>
      <c r="F194" s="111" t="e">
        <f>VLOOKUP(B194,DS!$D$3:$I$2489,6,0)</f>
        <v>#N/A</v>
      </c>
      <c r="G194" s="247"/>
      <c r="H194" s="247"/>
      <c r="I194" s="247"/>
      <c r="J194" s="247"/>
      <c r="K194" s="247"/>
      <c r="L194" s="247"/>
      <c r="M194" s="247"/>
      <c r="N194" s="247"/>
      <c r="O194" s="247"/>
      <c r="P194" s="101">
        <f t="shared" si="2"/>
        <v>0</v>
      </c>
      <c r="Q194" s="102" t="str">
        <f>VLOOKUP(P194,IDCODE!$A$1:$B$96,2,0)</f>
        <v>Không</v>
      </c>
      <c r="R194" s="102" t="e">
        <f>VLOOKUP(B194,DS!$D$3:$P$2489,13,0)</f>
        <v>#N/A</v>
      </c>
      <c r="S194" s="102"/>
    </row>
    <row r="195" spans="1:19" s="103" customFormat="1" ht="13.5">
      <c r="A195" s="100">
        <v>189</v>
      </c>
      <c r="B195" s="108">
        <f>DS!D191</f>
        <v>0</v>
      </c>
      <c r="C195" s="109" t="e">
        <f>VLOOKUP(B195,DS!$D$3:$I$2489,2,0)</f>
        <v>#N/A</v>
      </c>
      <c r="D195" s="110" t="e">
        <f>VLOOKUP(B195,DS!$D$3:$I$2489,3,0)</f>
        <v>#N/A</v>
      </c>
      <c r="E195" s="111" t="e">
        <f>VLOOKUP(B195,DS!$D$3:$I$2489,5,0)</f>
        <v>#N/A</v>
      </c>
      <c r="F195" s="111" t="e">
        <f>VLOOKUP(B195,DS!$D$3:$I$2489,6,0)</f>
        <v>#N/A</v>
      </c>
      <c r="G195" s="247"/>
      <c r="H195" s="247"/>
      <c r="I195" s="247"/>
      <c r="J195" s="247"/>
      <c r="K195" s="247"/>
      <c r="L195" s="247"/>
      <c r="M195" s="247"/>
      <c r="N195" s="247"/>
      <c r="O195" s="247"/>
      <c r="P195" s="101">
        <f t="shared" si="2"/>
        <v>0</v>
      </c>
      <c r="Q195" s="102" t="str">
        <f>VLOOKUP(P195,IDCODE!$A$1:$B$96,2,0)</f>
        <v>Không</v>
      </c>
      <c r="R195" s="102" t="e">
        <f>VLOOKUP(B195,DS!$D$3:$P$2489,13,0)</f>
        <v>#N/A</v>
      </c>
      <c r="S195" s="102"/>
    </row>
    <row r="196" spans="1:19" s="103" customFormat="1" ht="13.5">
      <c r="A196" s="100">
        <v>190</v>
      </c>
      <c r="B196" s="108">
        <f>DS!D192</f>
        <v>0</v>
      </c>
      <c r="C196" s="109" t="e">
        <f>VLOOKUP(B196,DS!$D$3:$I$2489,2,0)</f>
        <v>#N/A</v>
      </c>
      <c r="D196" s="110" t="e">
        <f>VLOOKUP(B196,DS!$D$3:$I$2489,3,0)</f>
        <v>#N/A</v>
      </c>
      <c r="E196" s="111" t="e">
        <f>VLOOKUP(B196,DS!$D$3:$I$2489,5,0)</f>
        <v>#N/A</v>
      </c>
      <c r="F196" s="111" t="e">
        <f>VLOOKUP(B196,DS!$D$3:$I$2489,6,0)</f>
        <v>#N/A</v>
      </c>
      <c r="G196" s="247"/>
      <c r="H196" s="247"/>
      <c r="I196" s="247"/>
      <c r="J196" s="247"/>
      <c r="K196" s="247"/>
      <c r="L196" s="247"/>
      <c r="M196" s="247"/>
      <c r="N196" s="247"/>
      <c r="O196" s="247"/>
      <c r="P196" s="101">
        <f t="shared" si="2"/>
        <v>0</v>
      </c>
      <c r="Q196" s="102" t="str">
        <f>VLOOKUP(P196,IDCODE!$A$1:$B$96,2,0)</f>
        <v>Không</v>
      </c>
      <c r="R196" s="102" t="e">
        <f>VLOOKUP(B196,DS!$D$3:$P$2489,13,0)</f>
        <v>#N/A</v>
      </c>
      <c r="S196" s="102"/>
    </row>
    <row r="197" spans="1:19" s="103" customFormat="1" ht="13.5">
      <c r="A197" s="100">
        <v>191</v>
      </c>
      <c r="B197" s="108">
        <f>DS!D193</f>
        <v>0</v>
      </c>
      <c r="C197" s="109" t="e">
        <f>VLOOKUP(B197,DS!$D$3:$I$2489,2,0)</f>
        <v>#N/A</v>
      </c>
      <c r="D197" s="110" t="e">
        <f>VLOOKUP(B197,DS!$D$3:$I$2489,3,0)</f>
        <v>#N/A</v>
      </c>
      <c r="E197" s="111" t="e">
        <f>VLOOKUP(B197,DS!$D$3:$I$2489,5,0)</f>
        <v>#N/A</v>
      </c>
      <c r="F197" s="111" t="e">
        <f>VLOOKUP(B197,DS!$D$3:$I$2489,6,0)</f>
        <v>#N/A</v>
      </c>
      <c r="G197" s="247"/>
      <c r="H197" s="247"/>
      <c r="I197" s="247"/>
      <c r="J197" s="247"/>
      <c r="K197" s="247"/>
      <c r="L197" s="247"/>
      <c r="M197" s="247"/>
      <c r="N197" s="247"/>
      <c r="O197" s="247"/>
      <c r="P197" s="101">
        <f t="shared" si="2"/>
        <v>0</v>
      </c>
      <c r="Q197" s="102" t="str">
        <f>VLOOKUP(P197,IDCODE!$A$1:$B$96,2,0)</f>
        <v>Không</v>
      </c>
      <c r="R197" s="102" t="e">
        <f>VLOOKUP(B197,DS!$D$3:$P$2489,13,0)</f>
        <v>#N/A</v>
      </c>
      <c r="S197" s="102"/>
    </row>
    <row r="198" spans="1:19" s="103" customFormat="1" ht="13.5">
      <c r="A198" s="100">
        <v>192</v>
      </c>
      <c r="B198" s="108">
        <f>DS!D194</f>
        <v>0</v>
      </c>
      <c r="C198" s="109" t="e">
        <f>VLOOKUP(B198,DS!$D$3:$I$2489,2,0)</f>
        <v>#N/A</v>
      </c>
      <c r="D198" s="110" t="e">
        <f>VLOOKUP(B198,DS!$D$3:$I$2489,3,0)</f>
        <v>#N/A</v>
      </c>
      <c r="E198" s="111" t="e">
        <f>VLOOKUP(B198,DS!$D$3:$I$2489,5,0)</f>
        <v>#N/A</v>
      </c>
      <c r="F198" s="111" t="e">
        <f>VLOOKUP(B198,DS!$D$3:$I$2489,6,0)</f>
        <v>#N/A</v>
      </c>
      <c r="G198" s="247"/>
      <c r="H198" s="247"/>
      <c r="I198" s="247"/>
      <c r="J198" s="247"/>
      <c r="K198" s="247"/>
      <c r="L198" s="247"/>
      <c r="M198" s="247"/>
      <c r="N198" s="247"/>
      <c r="O198" s="247"/>
      <c r="P198" s="101">
        <f t="shared" si="2"/>
        <v>0</v>
      </c>
      <c r="Q198" s="102" t="str">
        <f>VLOOKUP(P198,IDCODE!$A$1:$B$96,2,0)</f>
        <v>Không</v>
      </c>
      <c r="R198" s="102" t="e">
        <f>VLOOKUP(B198,DS!$D$3:$P$2489,13,0)</f>
        <v>#N/A</v>
      </c>
      <c r="S198" s="102"/>
    </row>
    <row r="199" spans="1:19" s="103" customFormat="1" ht="13.5">
      <c r="A199" s="100">
        <v>193</v>
      </c>
      <c r="B199" s="108">
        <f>DS!D195</f>
        <v>0</v>
      </c>
      <c r="C199" s="109" t="e">
        <f>VLOOKUP(B199,DS!$D$3:$I$2489,2,0)</f>
        <v>#N/A</v>
      </c>
      <c r="D199" s="110" t="e">
        <f>VLOOKUP(B199,DS!$D$3:$I$2489,3,0)</f>
        <v>#N/A</v>
      </c>
      <c r="E199" s="111" t="e">
        <f>VLOOKUP(B199,DS!$D$3:$I$2489,5,0)</f>
        <v>#N/A</v>
      </c>
      <c r="F199" s="111" t="e">
        <f>VLOOKUP(B199,DS!$D$3:$I$2489,6,0)</f>
        <v>#N/A</v>
      </c>
      <c r="G199" s="247"/>
      <c r="H199" s="247"/>
      <c r="I199" s="247"/>
      <c r="J199" s="247"/>
      <c r="K199" s="247"/>
      <c r="L199" s="247"/>
      <c r="M199" s="247"/>
      <c r="N199" s="247"/>
      <c r="O199" s="247"/>
      <c r="P199" s="101">
        <f t="shared" si="2"/>
        <v>0</v>
      </c>
      <c r="Q199" s="102" t="str">
        <f>VLOOKUP(P199,IDCODE!$A$1:$B$96,2,0)</f>
        <v>Không</v>
      </c>
      <c r="R199" s="102" t="e">
        <f>VLOOKUP(B199,DS!$D$3:$P$2489,13,0)</f>
        <v>#N/A</v>
      </c>
      <c r="S199" s="102"/>
    </row>
    <row r="200" spans="1:19" s="103" customFormat="1" ht="13.5">
      <c r="A200" s="100">
        <v>194</v>
      </c>
      <c r="B200" s="108">
        <f>DS!D196</f>
        <v>0</v>
      </c>
      <c r="C200" s="109" t="e">
        <f>VLOOKUP(B200,DS!$D$3:$I$2489,2,0)</f>
        <v>#N/A</v>
      </c>
      <c r="D200" s="110" t="e">
        <f>VLOOKUP(B200,DS!$D$3:$I$2489,3,0)</f>
        <v>#N/A</v>
      </c>
      <c r="E200" s="111" t="e">
        <f>VLOOKUP(B200,DS!$D$3:$I$2489,5,0)</f>
        <v>#N/A</v>
      </c>
      <c r="F200" s="111" t="e">
        <f>VLOOKUP(B200,DS!$D$3:$I$2489,6,0)</f>
        <v>#N/A</v>
      </c>
      <c r="G200" s="247"/>
      <c r="H200" s="247"/>
      <c r="I200" s="247"/>
      <c r="J200" s="247"/>
      <c r="K200" s="247"/>
      <c r="L200" s="247"/>
      <c r="M200" s="247"/>
      <c r="N200" s="247"/>
      <c r="O200" s="247"/>
      <c r="P200" s="101">
        <f t="shared" ref="P200:P263" si="3">IF(OR(ISNUMBER(O200)=FALSE,$P$6&lt;&gt;100%,O200&lt;1),0,ROUND(SUMPRODUCT($G$6:$O$6,G200:O200),1))</f>
        <v>0</v>
      </c>
      <c r="Q200" s="102" t="str">
        <f>VLOOKUP(P200,IDCODE!$A$1:$B$96,2,0)</f>
        <v>Không</v>
      </c>
      <c r="R200" s="102" t="e">
        <f>VLOOKUP(B200,DS!$D$3:$P$2489,13,0)</f>
        <v>#N/A</v>
      </c>
      <c r="S200" s="102"/>
    </row>
    <row r="201" spans="1:19" s="103" customFormat="1" ht="13.5">
      <c r="A201" s="100">
        <v>195</v>
      </c>
      <c r="B201" s="108">
        <f>DS!D197</f>
        <v>0</v>
      </c>
      <c r="C201" s="109" t="e">
        <f>VLOOKUP(B201,DS!$D$3:$I$2489,2,0)</f>
        <v>#N/A</v>
      </c>
      <c r="D201" s="110" t="e">
        <f>VLOOKUP(B201,DS!$D$3:$I$2489,3,0)</f>
        <v>#N/A</v>
      </c>
      <c r="E201" s="111" t="e">
        <f>VLOOKUP(B201,DS!$D$3:$I$2489,5,0)</f>
        <v>#N/A</v>
      </c>
      <c r="F201" s="111" t="e">
        <f>VLOOKUP(B201,DS!$D$3:$I$2489,6,0)</f>
        <v>#N/A</v>
      </c>
      <c r="G201" s="247"/>
      <c r="H201" s="247"/>
      <c r="I201" s="247"/>
      <c r="J201" s="247"/>
      <c r="K201" s="247"/>
      <c r="L201" s="247"/>
      <c r="M201" s="247"/>
      <c r="N201" s="247"/>
      <c r="O201" s="247"/>
      <c r="P201" s="101">
        <f t="shared" si="3"/>
        <v>0</v>
      </c>
      <c r="Q201" s="102" t="str">
        <f>VLOOKUP(P201,IDCODE!$A$1:$B$96,2,0)</f>
        <v>Không</v>
      </c>
      <c r="R201" s="102" t="e">
        <f>VLOOKUP(B201,DS!$D$3:$P$2489,13,0)</f>
        <v>#N/A</v>
      </c>
      <c r="S201" s="102"/>
    </row>
    <row r="202" spans="1:19" s="103" customFormat="1" ht="13.5">
      <c r="A202" s="100">
        <v>196</v>
      </c>
      <c r="B202" s="108">
        <f>DS!D198</f>
        <v>0</v>
      </c>
      <c r="C202" s="109" t="e">
        <f>VLOOKUP(B202,DS!$D$3:$I$2489,2,0)</f>
        <v>#N/A</v>
      </c>
      <c r="D202" s="110" t="e">
        <f>VLOOKUP(B202,DS!$D$3:$I$2489,3,0)</f>
        <v>#N/A</v>
      </c>
      <c r="E202" s="111" t="e">
        <f>VLOOKUP(B202,DS!$D$3:$I$2489,5,0)</f>
        <v>#N/A</v>
      </c>
      <c r="F202" s="111" t="e">
        <f>VLOOKUP(B202,DS!$D$3:$I$2489,6,0)</f>
        <v>#N/A</v>
      </c>
      <c r="G202" s="247"/>
      <c r="H202" s="247"/>
      <c r="I202" s="247"/>
      <c r="J202" s="247"/>
      <c r="K202" s="247"/>
      <c r="L202" s="247"/>
      <c r="M202" s="247"/>
      <c r="N202" s="247"/>
      <c r="O202" s="247"/>
      <c r="P202" s="101">
        <f t="shared" si="3"/>
        <v>0</v>
      </c>
      <c r="Q202" s="102" t="str">
        <f>VLOOKUP(P202,IDCODE!$A$1:$B$96,2,0)</f>
        <v>Không</v>
      </c>
      <c r="R202" s="102" t="e">
        <f>VLOOKUP(B202,DS!$D$3:$P$2489,13,0)</f>
        <v>#N/A</v>
      </c>
      <c r="S202" s="102"/>
    </row>
    <row r="203" spans="1:19" s="103" customFormat="1" ht="13.5">
      <c r="A203" s="100">
        <v>197</v>
      </c>
      <c r="B203" s="108">
        <f>DS!D199</f>
        <v>0</v>
      </c>
      <c r="C203" s="109" t="e">
        <f>VLOOKUP(B203,DS!$D$3:$I$2489,2,0)</f>
        <v>#N/A</v>
      </c>
      <c r="D203" s="110" t="e">
        <f>VLOOKUP(B203,DS!$D$3:$I$2489,3,0)</f>
        <v>#N/A</v>
      </c>
      <c r="E203" s="111" t="e">
        <f>VLOOKUP(B203,DS!$D$3:$I$2489,5,0)</f>
        <v>#N/A</v>
      </c>
      <c r="F203" s="111" t="e">
        <f>VLOOKUP(B203,DS!$D$3:$I$2489,6,0)</f>
        <v>#N/A</v>
      </c>
      <c r="G203" s="247"/>
      <c r="H203" s="247"/>
      <c r="I203" s="247"/>
      <c r="J203" s="247"/>
      <c r="K203" s="247"/>
      <c r="L203" s="247"/>
      <c r="M203" s="247"/>
      <c r="N203" s="247"/>
      <c r="O203" s="247"/>
      <c r="P203" s="101">
        <f t="shared" si="3"/>
        <v>0</v>
      </c>
      <c r="Q203" s="102" t="str">
        <f>VLOOKUP(P203,IDCODE!$A$1:$B$96,2,0)</f>
        <v>Không</v>
      </c>
      <c r="R203" s="102" t="e">
        <f>VLOOKUP(B203,DS!$D$3:$P$2489,13,0)</f>
        <v>#N/A</v>
      </c>
      <c r="S203" s="102"/>
    </row>
    <row r="204" spans="1:19" s="103" customFormat="1" ht="13.5">
      <c r="A204" s="100">
        <v>198</v>
      </c>
      <c r="B204" s="108">
        <f>DS!D200</f>
        <v>0</v>
      </c>
      <c r="C204" s="109" t="e">
        <f>VLOOKUP(B204,DS!$D$3:$I$2489,2,0)</f>
        <v>#N/A</v>
      </c>
      <c r="D204" s="110" t="e">
        <f>VLOOKUP(B204,DS!$D$3:$I$2489,3,0)</f>
        <v>#N/A</v>
      </c>
      <c r="E204" s="111" t="e">
        <f>VLOOKUP(B204,DS!$D$3:$I$2489,5,0)</f>
        <v>#N/A</v>
      </c>
      <c r="F204" s="111" t="e">
        <f>VLOOKUP(B204,DS!$D$3:$I$2489,6,0)</f>
        <v>#N/A</v>
      </c>
      <c r="G204" s="247"/>
      <c r="H204" s="247"/>
      <c r="I204" s="247"/>
      <c r="J204" s="247"/>
      <c r="K204" s="247"/>
      <c r="L204" s="247"/>
      <c r="M204" s="247"/>
      <c r="N204" s="247"/>
      <c r="O204" s="247"/>
      <c r="P204" s="101">
        <f t="shared" si="3"/>
        <v>0</v>
      </c>
      <c r="Q204" s="102" t="str">
        <f>VLOOKUP(P204,IDCODE!$A$1:$B$96,2,0)</f>
        <v>Không</v>
      </c>
      <c r="R204" s="102" t="e">
        <f>VLOOKUP(B204,DS!$D$3:$P$2489,13,0)</f>
        <v>#N/A</v>
      </c>
      <c r="S204" s="102"/>
    </row>
    <row r="205" spans="1:19" s="103" customFormat="1" ht="13.5">
      <c r="A205" s="100">
        <v>199</v>
      </c>
      <c r="B205" s="108">
        <f>DS!D201</f>
        <v>0</v>
      </c>
      <c r="C205" s="109" t="e">
        <f>VLOOKUP(B205,DS!$D$3:$I$2489,2,0)</f>
        <v>#N/A</v>
      </c>
      <c r="D205" s="110" t="e">
        <f>VLOOKUP(B205,DS!$D$3:$I$2489,3,0)</f>
        <v>#N/A</v>
      </c>
      <c r="E205" s="111" t="e">
        <f>VLOOKUP(B205,DS!$D$3:$I$2489,5,0)</f>
        <v>#N/A</v>
      </c>
      <c r="F205" s="111" t="e">
        <f>VLOOKUP(B205,DS!$D$3:$I$2489,6,0)</f>
        <v>#N/A</v>
      </c>
      <c r="G205" s="247"/>
      <c r="H205" s="247"/>
      <c r="I205" s="247"/>
      <c r="J205" s="247"/>
      <c r="K205" s="247"/>
      <c r="L205" s="247"/>
      <c r="M205" s="247"/>
      <c r="N205" s="247"/>
      <c r="O205" s="247"/>
      <c r="P205" s="101">
        <f t="shared" si="3"/>
        <v>0</v>
      </c>
      <c r="Q205" s="102" t="str">
        <f>VLOOKUP(P205,IDCODE!$A$1:$B$96,2,0)</f>
        <v>Không</v>
      </c>
      <c r="R205" s="102" t="e">
        <f>VLOOKUP(B205,DS!$D$3:$P$2489,13,0)</f>
        <v>#N/A</v>
      </c>
      <c r="S205" s="102"/>
    </row>
    <row r="206" spans="1:19" s="103" customFormat="1" ht="13.5">
      <c r="A206" s="100">
        <v>200</v>
      </c>
      <c r="B206" s="108">
        <f>DS!D202</f>
        <v>0</v>
      </c>
      <c r="C206" s="109" t="e">
        <f>VLOOKUP(B206,DS!$D$3:$I$2489,2,0)</f>
        <v>#N/A</v>
      </c>
      <c r="D206" s="110" t="e">
        <f>VLOOKUP(B206,DS!$D$3:$I$2489,3,0)</f>
        <v>#N/A</v>
      </c>
      <c r="E206" s="111" t="e">
        <f>VLOOKUP(B206,DS!$D$3:$I$2489,5,0)</f>
        <v>#N/A</v>
      </c>
      <c r="F206" s="111" t="e">
        <f>VLOOKUP(B206,DS!$D$3:$I$2489,6,0)</f>
        <v>#N/A</v>
      </c>
      <c r="G206" s="247"/>
      <c r="H206" s="247"/>
      <c r="I206" s="247"/>
      <c r="J206" s="247"/>
      <c r="K206" s="247"/>
      <c r="L206" s="247"/>
      <c r="M206" s="247"/>
      <c r="N206" s="247"/>
      <c r="O206" s="247"/>
      <c r="P206" s="101">
        <f t="shared" si="3"/>
        <v>0</v>
      </c>
      <c r="Q206" s="102" t="str">
        <f>VLOOKUP(P206,IDCODE!$A$1:$B$96,2,0)</f>
        <v>Không</v>
      </c>
      <c r="R206" s="102" t="e">
        <f>VLOOKUP(B206,DS!$D$3:$P$2489,13,0)</f>
        <v>#N/A</v>
      </c>
      <c r="S206" s="102"/>
    </row>
    <row r="207" spans="1:19" s="103" customFormat="1" ht="13.5">
      <c r="A207" s="100">
        <v>201</v>
      </c>
      <c r="B207" s="108">
        <f>DS!D203</f>
        <v>0</v>
      </c>
      <c r="C207" s="109" t="e">
        <f>VLOOKUP(B207,DS!$D$3:$I$2489,2,0)</f>
        <v>#N/A</v>
      </c>
      <c r="D207" s="110" t="e">
        <f>VLOOKUP(B207,DS!$D$3:$I$2489,3,0)</f>
        <v>#N/A</v>
      </c>
      <c r="E207" s="111" t="e">
        <f>VLOOKUP(B207,DS!$D$3:$I$2489,5,0)</f>
        <v>#N/A</v>
      </c>
      <c r="F207" s="111" t="e">
        <f>VLOOKUP(B207,DS!$D$3:$I$2489,6,0)</f>
        <v>#N/A</v>
      </c>
      <c r="G207" s="247"/>
      <c r="H207" s="247"/>
      <c r="I207" s="247"/>
      <c r="J207" s="247"/>
      <c r="K207" s="247"/>
      <c r="L207" s="247"/>
      <c r="M207" s="247"/>
      <c r="N207" s="247"/>
      <c r="O207" s="247"/>
      <c r="P207" s="101">
        <f t="shared" si="3"/>
        <v>0</v>
      </c>
      <c r="Q207" s="102" t="str">
        <f>VLOOKUP(P207,IDCODE!$A$1:$B$96,2,0)</f>
        <v>Không</v>
      </c>
      <c r="R207" s="102" t="e">
        <f>VLOOKUP(B207,DS!$D$3:$P$2489,13,0)</f>
        <v>#N/A</v>
      </c>
      <c r="S207" s="102"/>
    </row>
    <row r="208" spans="1:19" s="103" customFormat="1" ht="13.5">
      <c r="A208" s="100">
        <v>202</v>
      </c>
      <c r="B208" s="108">
        <f>DS!D204</f>
        <v>0</v>
      </c>
      <c r="C208" s="109" t="e">
        <f>VLOOKUP(B208,DS!$D$3:$I$2489,2,0)</f>
        <v>#N/A</v>
      </c>
      <c r="D208" s="110" t="e">
        <f>VLOOKUP(B208,DS!$D$3:$I$2489,3,0)</f>
        <v>#N/A</v>
      </c>
      <c r="E208" s="111" t="e">
        <f>VLOOKUP(B208,DS!$D$3:$I$2489,5,0)</f>
        <v>#N/A</v>
      </c>
      <c r="F208" s="111" t="e">
        <f>VLOOKUP(B208,DS!$D$3:$I$2489,6,0)</f>
        <v>#N/A</v>
      </c>
      <c r="G208" s="247"/>
      <c r="H208" s="247"/>
      <c r="I208" s="247"/>
      <c r="J208" s="247"/>
      <c r="K208" s="247"/>
      <c r="L208" s="247"/>
      <c r="M208" s="247"/>
      <c r="N208" s="247"/>
      <c r="O208" s="247"/>
      <c r="P208" s="101">
        <f t="shared" si="3"/>
        <v>0</v>
      </c>
      <c r="Q208" s="102" t="str">
        <f>VLOOKUP(P208,IDCODE!$A$1:$B$96,2,0)</f>
        <v>Không</v>
      </c>
      <c r="R208" s="102" t="e">
        <f>VLOOKUP(B208,DS!$D$3:$P$2489,13,0)</f>
        <v>#N/A</v>
      </c>
      <c r="S208" s="102"/>
    </row>
    <row r="209" spans="1:19" s="103" customFormat="1" ht="13.5">
      <c r="A209" s="100">
        <v>203</v>
      </c>
      <c r="B209" s="108">
        <f>DS!D205</f>
        <v>0</v>
      </c>
      <c r="C209" s="109" t="e">
        <f>VLOOKUP(B209,DS!$D$3:$I$2489,2,0)</f>
        <v>#N/A</v>
      </c>
      <c r="D209" s="110" t="e">
        <f>VLOOKUP(B209,DS!$D$3:$I$2489,3,0)</f>
        <v>#N/A</v>
      </c>
      <c r="E209" s="111" t="e">
        <f>VLOOKUP(B209,DS!$D$3:$I$2489,5,0)</f>
        <v>#N/A</v>
      </c>
      <c r="F209" s="111" t="e">
        <f>VLOOKUP(B209,DS!$D$3:$I$2489,6,0)</f>
        <v>#N/A</v>
      </c>
      <c r="G209" s="247"/>
      <c r="H209" s="247"/>
      <c r="I209" s="247"/>
      <c r="J209" s="247"/>
      <c r="K209" s="247"/>
      <c r="L209" s="247"/>
      <c r="M209" s="247"/>
      <c r="N209" s="247"/>
      <c r="O209" s="247"/>
      <c r="P209" s="101">
        <f t="shared" si="3"/>
        <v>0</v>
      </c>
      <c r="Q209" s="102" t="str">
        <f>VLOOKUP(P209,IDCODE!$A$1:$B$96,2,0)</f>
        <v>Không</v>
      </c>
      <c r="R209" s="102" t="e">
        <f>VLOOKUP(B209,DS!$D$3:$P$2489,13,0)</f>
        <v>#N/A</v>
      </c>
      <c r="S209" s="102"/>
    </row>
    <row r="210" spans="1:19" s="103" customFormat="1" ht="13.5">
      <c r="A210" s="100">
        <v>204</v>
      </c>
      <c r="B210" s="108">
        <f>DS!D206</f>
        <v>0</v>
      </c>
      <c r="C210" s="109" t="e">
        <f>VLOOKUP(B210,DS!$D$3:$I$2489,2,0)</f>
        <v>#N/A</v>
      </c>
      <c r="D210" s="110" t="e">
        <f>VLOOKUP(B210,DS!$D$3:$I$2489,3,0)</f>
        <v>#N/A</v>
      </c>
      <c r="E210" s="111" t="e">
        <f>VLOOKUP(B210,DS!$D$3:$I$2489,5,0)</f>
        <v>#N/A</v>
      </c>
      <c r="F210" s="111" t="e">
        <f>VLOOKUP(B210,DS!$D$3:$I$2489,6,0)</f>
        <v>#N/A</v>
      </c>
      <c r="G210" s="247"/>
      <c r="H210" s="247"/>
      <c r="I210" s="247"/>
      <c r="J210" s="247"/>
      <c r="K210" s="247"/>
      <c r="L210" s="247"/>
      <c r="M210" s="247"/>
      <c r="N210" s="247"/>
      <c r="O210" s="247"/>
      <c r="P210" s="101">
        <f t="shared" si="3"/>
        <v>0</v>
      </c>
      <c r="Q210" s="102" t="str">
        <f>VLOOKUP(P210,IDCODE!$A$1:$B$96,2,0)</f>
        <v>Không</v>
      </c>
      <c r="R210" s="102" t="e">
        <f>VLOOKUP(B210,DS!$D$3:$P$2489,13,0)</f>
        <v>#N/A</v>
      </c>
      <c r="S210" s="102"/>
    </row>
    <row r="211" spans="1:19" s="103" customFormat="1" ht="13.5">
      <c r="A211" s="100">
        <v>205</v>
      </c>
      <c r="B211" s="108">
        <f>DS!D207</f>
        <v>0</v>
      </c>
      <c r="C211" s="109" t="e">
        <f>VLOOKUP(B211,DS!$D$3:$I$2489,2,0)</f>
        <v>#N/A</v>
      </c>
      <c r="D211" s="110" t="e">
        <f>VLOOKUP(B211,DS!$D$3:$I$2489,3,0)</f>
        <v>#N/A</v>
      </c>
      <c r="E211" s="111" t="e">
        <f>VLOOKUP(B211,DS!$D$3:$I$2489,5,0)</f>
        <v>#N/A</v>
      </c>
      <c r="F211" s="111" t="e">
        <f>VLOOKUP(B211,DS!$D$3:$I$2489,6,0)</f>
        <v>#N/A</v>
      </c>
      <c r="G211" s="247"/>
      <c r="H211" s="247"/>
      <c r="I211" s="247"/>
      <c r="J211" s="247"/>
      <c r="K211" s="247"/>
      <c r="L211" s="247"/>
      <c r="M211" s="247"/>
      <c r="N211" s="247"/>
      <c r="O211" s="247"/>
      <c r="P211" s="101">
        <f t="shared" si="3"/>
        <v>0</v>
      </c>
      <c r="Q211" s="102" t="str">
        <f>VLOOKUP(P211,IDCODE!$A$1:$B$96,2,0)</f>
        <v>Không</v>
      </c>
      <c r="R211" s="102" t="e">
        <f>VLOOKUP(B211,DS!$D$3:$P$2489,13,0)</f>
        <v>#N/A</v>
      </c>
      <c r="S211" s="102"/>
    </row>
    <row r="212" spans="1:19" s="103" customFormat="1" ht="13.5">
      <c r="A212" s="100">
        <v>206</v>
      </c>
      <c r="B212" s="108">
        <f>DS!D208</f>
        <v>0</v>
      </c>
      <c r="C212" s="109" t="e">
        <f>VLOOKUP(B212,DS!$D$3:$I$2489,2,0)</f>
        <v>#N/A</v>
      </c>
      <c r="D212" s="110" t="e">
        <f>VLOOKUP(B212,DS!$D$3:$I$2489,3,0)</f>
        <v>#N/A</v>
      </c>
      <c r="E212" s="111" t="e">
        <f>VLOOKUP(B212,DS!$D$3:$I$2489,5,0)</f>
        <v>#N/A</v>
      </c>
      <c r="F212" s="111" t="e">
        <f>VLOOKUP(B212,DS!$D$3:$I$2489,6,0)</f>
        <v>#N/A</v>
      </c>
      <c r="G212" s="247"/>
      <c r="H212" s="247"/>
      <c r="I212" s="247"/>
      <c r="J212" s="247"/>
      <c r="K212" s="247"/>
      <c r="L212" s="247"/>
      <c r="M212" s="247"/>
      <c r="N212" s="247"/>
      <c r="O212" s="247"/>
      <c r="P212" s="101">
        <f t="shared" si="3"/>
        <v>0</v>
      </c>
      <c r="Q212" s="102" t="str">
        <f>VLOOKUP(P212,IDCODE!$A$1:$B$96,2,0)</f>
        <v>Không</v>
      </c>
      <c r="R212" s="102" t="e">
        <f>VLOOKUP(B212,DS!$D$3:$P$2489,13,0)</f>
        <v>#N/A</v>
      </c>
      <c r="S212" s="102"/>
    </row>
    <row r="213" spans="1:19" s="103" customFormat="1" ht="13.5">
      <c r="A213" s="100">
        <v>207</v>
      </c>
      <c r="B213" s="108">
        <f>DS!D209</f>
        <v>0</v>
      </c>
      <c r="C213" s="109" t="e">
        <f>VLOOKUP(B213,DS!$D$3:$I$2489,2,0)</f>
        <v>#N/A</v>
      </c>
      <c r="D213" s="110" t="e">
        <f>VLOOKUP(B213,DS!$D$3:$I$2489,3,0)</f>
        <v>#N/A</v>
      </c>
      <c r="E213" s="111" t="e">
        <f>VLOOKUP(B213,DS!$D$3:$I$2489,5,0)</f>
        <v>#N/A</v>
      </c>
      <c r="F213" s="111" t="e">
        <f>VLOOKUP(B213,DS!$D$3:$I$2489,6,0)</f>
        <v>#N/A</v>
      </c>
      <c r="G213" s="247"/>
      <c r="H213" s="247"/>
      <c r="I213" s="247"/>
      <c r="J213" s="247"/>
      <c r="K213" s="247"/>
      <c r="L213" s="247"/>
      <c r="M213" s="247"/>
      <c r="N213" s="247"/>
      <c r="O213" s="247"/>
      <c r="P213" s="101">
        <f t="shared" si="3"/>
        <v>0</v>
      </c>
      <c r="Q213" s="102" t="str">
        <f>VLOOKUP(P213,IDCODE!$A$1:$B$96,2,0)</f>
        <v>Không</v>
      </c>
      <c r="R213" s="102" t="e">
        <f>VLOOKUP(B213,DS!$D$3:$P$2489,13,0)</f>
        <v>#N/A</v>
      </c>
      <c r="S213" s="102"/>
    </row>
    <row r="214" spans="1:19" s="103" customFormat="1" ht="13.5">
      <c r="A214" s="100">
        <v>208</v>
      </c>
      <c r="B214" s="108">
        <f>DS!D210</f>
        <v>0</v>
      </c>
      <c r="C214" s="109" t="e">
        <f>VLOOKUP(B214,DS!$D$3:$I$2489,2,0)</f>
        <v>#N/A</v>
      </c>
      <c r="D214" s="110" t="e">
        <f>VLOOKUP(B214,DS!$D$3:$I$2489,3,0)</f>
        <v>#N/A</v>
      </c>
      <c r="E214" s="111" t="e">
        <f>VLOOKUP(B214,DS!$D$3:$I$2489,5,0)</f>
        <v>#N/A</v>
      </c>
      <c r="F214" s="111" t="e">
        <f>VLOOKUP(B214,DS!$D$3:$I$2489,6,0)</f>
        <v>#N/A</v>
      </c>
      <c r="G214" s="247"/>
      <c r="H214" s="247"/>
      <c r="I214" s="247"/>
      <c r="J214" s="247"/>
      <c r="K214" s="247"/>
      <c r="L214" s="247"/>
      <c r="M214" s="247"/>
      <c r="N214" s="247"/>
      <c r="O214" s="247"/>
      <c r="P214" s="101">
        <f t="shared" si="3"/>
        <v>0</v>
      </c>
      <c r="Q214" s="102" t="str">
        <f>VLOOKUP(P214,IDCODE!$A$1:$B$96,2,0)</f>
        <v>Không</v>
      </c>
      <c r="R214" s="102" t="e">
        <f>VLOOKUP(B214,DS!$D$3:$P$2489,13,0)</f>
        <v>#N/A</v>
      </c>
      <c r="S214" s="102"/>
    </row>
    <row r="215" spans="1:19" s="103" customFormat="1" ht="13.5">
      <c r="A215" s="100">
        <v>209</v>
      </c>
      <c r="B215" s="108">
        <f>DS!D211</f>
        <v>0</v>
      </c>
      <c r="C215" s="109" t="e">
        <f>VLOOKUP(B215,DS!$D$3:$I$2489,2,0)</f>
        <v>#N/A</v>
      </c>
      <c r="D215" s="110" t="e">
        <f>VLOOKUP(B215,DS!$D$3:$I$2489,3,0)</f>
        <v>#N/A</v>
      </c>
      <c r="E215" s="111" t="e">
        <f>VLOOKUP(B215,DS!$D$3:$I$2489,5,0)</f>
        <v>#N/A</v>
      </c>
      <c r="F215" s="111" t="e">
        <f>VLOOKUP(B215,DS!$D$3:$I$2489,6,0)</f>
        <v>#N/A</v>
      </c>
      <c r="G215" s="247"/>
      <c r="H215" s="247"/>
      <c r="I215" s="247"/>
      <c r="J215" s="247"/>
      <c r="K215" s="247"/>
      <c r="L215" s="247"/>
      <c r="M215" s="247"/>
      <c r="N215" s="247"/>
      <c r="O215" s="247"/>
      <c r="P215" s="101">
        <f t="shared" si="3"/>
        <v>0</v>
      </c>
      <c r="Q215" s="102" t="str">
        <f>VLOOKUP(P215,IDCODE!$A$1:$B$96,2,0)</f>
        <v>Không</v>
      </c>
      <c r="R215" s="102" t="e">
        <f>VLOOKUP(B215,DS!$D$3:$P$2489,13,0)</f>
        <v>#N/A</v>
      </c>
      <c r="S215" s="102"/>
    </row>
    <row r="216" spans="1:19" s="103" customFormat="1" ht="13.5">
      <c r="A216" s="100">
        <v>210</v>
      </c>
      <c r="B216" s="108">
        <f>DS!D212</f>
        <v>0</v>
      </c>
      <c r="C216" s="109" t="e">
        <f>VLOOKUP(B216,DS!$D$3:$I$2489,2,0)</f>
        <v>#N/A</v>
      </c>
      <c r="D216" s="110" t="e">
        <f>VLOOKUP(B216,DS!$D$3:$I$2489,3,0)</f>
        <v>#N/A</v>
      </c>
      <c r="E216" s="111" t="e">
        <f>VLOOKUP(B216,DS!$D$3:$I$2489,5,0)</f>
        <v>#N/A</v>
      </c>
      <c r="F216" s="111" t="e">
        <f>VLOOKUP(B216,DS!$D$3:$I$2489,6,0)</f>
        <v>#N/A</v>
      </c>
      <c r="G216" s="247"/>
      <c r="H216" s="247"/>
      <c r="I216" s="247"/>
      <c r="J216" s="247"/>
      <c r="K216" s="247"/>
      <c r="L216" s="247"/>
      <c r="M216" s="247"/>
      <c r="N216" s="247"/>
      <c r="O216" s="247"/>
      <c r="P216" s="101">
        <f t="shared" si="3"/>
        <v>0</v>
      </c>
      <c r="Q216" s="102" t="str">
        <f>VLOOKUP(P216,IDCODE!$A$1:$B$96,2,0)</f>
        <v>Không</v>
      </c>
      <c r="R216" s="102" t="e">
        <f>VLOOKUP(B216,DS!$D$3:$P$2489,13,0)</f>
        <v>#N/A</v>
      </c>
      <c r="S216" s="102"/>
    </row>
    <row r="217" spans="1:19" s="103" customFormat="1" ht="13.5">
      <c r="A217" s="100">
        <v>211</v>
      </c>
      <c r="B217" s="108">
        <f>DS!D213</f>
        <v>0</v>
      </c>
      <c r="C217" s="109" t="e">
        <f>VLOOKUP(B217,DS!$D$3:$I$2489,2,0)</f>
        <v>#N/A</v>
      </c>
      <c r="D217" s="110" t="e">
        <f>VLOOKUP(B217,DS!$D$3:$I$2489,3,0)</f>
        <v>#N/A</v>
      </c>
      <c r="E217" s="111" t="e">
        <f>VLOOKUP(B217,DS!$D$3:$I$2489,5,0)</f>
        <v>#N/A</v>
      </c>
      <c r="F217" s="111" t="e">
        <f>VLOOKUP(B217,DS!$D$3:$I$2489,6,0)</f>
        <v>#N/A</v>
      </c>
      <c r="G217" s="247"/>
      <c r="H217" s="247"/>
      <c r="I217" s="247"/>
      <c r="J217" s="247"/>
      <c r="K217" s="247"/>
      <c r="L217" s="247"/>
      <c r="M217" s="247"/>
      <c r="N217" s="247"/>
      <c r="O217" s="247"/>
      <c r="P217" s="101">
        <f t="shared" si="3"/>
        <v>0</v>
      </c>
      <c r="Q217" s="102" t="str">
        <f>VLOOKUP(P217,IDCODE!$A$1:$B$96,2,0)</f>
        <v>Không</v>
      </c>
      <c r="R217" s="102" t="e">
        <f>VLOOKUP(B217,DS!$D$3:$P$2489,13,0)</f>
        <v>#N/A</v>
      </c>
      <c r="S217" s="102"/>
    </row>
    <row r="218" spans="1:19" s="103" customFormat="1" ht="13.5">
      <c r="A218" s="100">
        <v>212</v>
      </c>
      <c r="B218" s="108">
        <f>DS!D214</f>
        <v>0</v>
      </c>
      <c r="C218" s="109" t="e">
        <f>VLOOKUP(B218,DS!$D$3:$I$2489,2,0)</f>
        <v>#N/A</v>
      </c>
      <c r="D218" s="110" t="e">
        <f>VLOOKUP(B218,DS!$D$3:$I$2489,3,0)</f>
        <v>#N/A</v>
      </c>
      <c r="E218" s="111" t="e">
        <f>VLOOKUP(B218,DS!$D$3:$I$2489,5,0)</f>
        <v>#N/A</v>
      </c>
      <c r="F218" s="111" t="e">
        <f>VLOOKUP(B218,DS!$D$3:$I$2489,6,0)</f>
        <v>#N/A</v>
      </c>
      <c r="G218" s="247"/>
      <c r="H218" s="247"/>
      <c r="I218" s="247"/>
      <c r="J218" s="247"/>
      <c r="K218" s="247"/>
      <c r="L218" s="247"/>
      <c r="M218" s="247"/>
      <c r="N218" s="247"/>
      <c r="O218" s="247"/>
      <c r="P218" s="101">
        <f t="shared" si="3"/>
        <v>0</v>
      </c>
      <c r="Q218" s="102" t="str">
        <f>VLOOKUP(P218,IDCODE!$A$1:$B$96,2,0)</f>
        <v>Không</v>
      </c>
      <c r="R218" s="102" t="e">
        <f>VLOOKUP(B218,DS!$D$3:$P$2489,13,0)</f>
        <v>#N/A</v>
      </c>
      <c r="S218" s="102"/>
    </row>
    <row r="219" spans="1:19" s="103" customFormat="1" ht="13.5">
      <c r="A219" s="100">
        <v>213</v>
      </c>
      <c r="B219" s="108">
        <f>DS!D215</f>
        <v>0</v>
      </c>
      <c r="C219" s="109" t="e">
        <f>VLOOKUP(B219,DS!$D$3:$I$2489,2,0)</f>
        <v>#N/A</v>
      </c>
      <c r="D219" s="110" t="e">
        <f>VLOOKUP(B219,DS!$D$3:$I$2489,3,0)</f>
        <v>#N/A</v>
      </c>
      <c r="E219" s="111" t="e">
        <f>VLOOKUP(B219,DS!$D$3:$I$2489,5,0)</f>
        <v>#N/A</v>
      </c>
      <c r="F219" s="111" t="e">
        <f>VLOOKUP(B219,DS!$D$3:$I$2489,6,0)</f>
        <v>#N/A</v>
      </c>
      <c r="G219" s="247"/>
      <c r="H219" s="247"/>
      <c r="I219" s="247"/>
      <c r="J219" s="247"/>
      <c r="K219" s="247"/>
      <c r="L219" s="247"/>
      <c r="M219" s="247"/>
      <c r="N219" s="247"/>
      <c r="O219" s="247"/>
      <c r="P219" s="101">
        <f t="shared" si="3"/>
        <v>0</v>
      </c>
      <c r="Q219" s="102" t="str">
        <f>VLOOKUP(P219,IDCODE!$A$1:$B$96,2,0)</f>
        <v>Không</v>
      </c>
      <c r="R219" s="102" t="e">
        <f>VLOOKUP(B219,DS!$D$3:$P$2489,13,0)</f>
        <v>#N/A</v>
      </c>
      <c r="S219" s="102"/>
    </row>
    <row r="220" spans="1:19" s="103" customFormat="1" ht="13.5">
      <c r="A220" s="100">
        <v>214</v>
      </c>
      <c r="B220" s="108">
        <f>DS!D216</f>
        <v>0</v>
      </c>
      <c r="C220" s="109" t="e">
        <f>VLOOKUP(B220,DS!$D$3:$I$2489,2,0)</f>
        <v>#N/A</v>
      </c>
      <c r="D220" s="110" t="e">
        <f>VLOOKUP(B220,DS!$D$3:$I$2489,3,0)</f>
        <v>#N/A</v>
      </c>
      <c r="E220" s="111" t="e">
        <f>VLOOKUP(B220,DS!$D$3:$I$2489,5,0)</f>
        <v>#N/A</v>
      </c>
      <c r="F220" s="111" t="e">
        <f>VLOOKUP(B220,DS!$D$3:$I$2489,6,0)</f>
        <v>#N/A</v>
      </c>
      <c r="G220" s="247"/>
      <c r="H220" s="247"/>
      <c r="I220" s="247"/>
      <c r="J220" s="247"/>
      <c r="K220" s="247"/>
      <c r="L220" s="247"/>
      <c r="M220" s="247"/>
      <c r="N220" s="247"/>
      <c r="O220" s="247"/>
      <c r="P220" s="101">
        <f t="shared" si="3"/>
        <v>0</v>
      </c>
      <c r="Q220" s="102" t="str">
        <f>VLOOKUP(P220,IDCODE!$A$1:$B$96,2,0)</f>
        <v>Không</v>
      </c>
      <c r="R220" s="102" t="e">
        <f>VLOOKUP(B220,DS!$D$3:$P$2489,13,0)</f>
        <v>#N/A</v>
      </c>
      <c r="S220" s="102"/>
    </row>
    <row r="221" spans="1:19" s="103" customFormat="1" ht="13.5">
      <c r="A221" s="100">
        <v>215</v>
      </c>
      <c r="B221" s="108">
        <f>DS!D217</f>
        <v>0</v>
      </c>
      <c r="C221" s="109" t="e">
        <f>VLOOKUP(B221,DS!$D$3:$I$2489,2,0)</f>
        <v>#N/A</v>
      </c>
      <c r="D221" s="110" t="e">
        <f>VLOOKUP(B221,DS!$D$3:$I$2489,3,0)</f>
        <v>#N/A</v>
      </c>
      <c r="E221" s="111" t="e">
        <f>VLOOKUP(B221,DS!$D$3:$I$2489,5,0)</f>
        <v>#N/A</v>
      </c>
      <c r="F221" s="111" t="e">
        <f>VLOOKUP(B221,DS!$D$3:$I$2489,6,0)</f>
        <v>#N/A</v>
      </c>
      <c r="G221" s="247"/>
      <c r="H221" s="247"/>
      <c r="I221" s="247"/>
      <c r="J221" s="247"/>
      <c r="K221" s="247"/>
      <c r="L221" s="247"/>
      <c r="M221" s="247"/>
      <c r="N221" s="247"/>
      <c r="O221" s="247"/>
      <c r="P221" s="101">
        <f t="shared" si="3"/>
        <v>0</v>
      </c>
      <c r="Q221" s="102" t="str">
        <f>VLOOKUP(P221,IDCODE!$A$1:$B$96,2,0)</f>
        <v>Không</v>
      </c>
      <c r="R221" s="102" t="e">
        <f>VLOOKUP(B221,DS!$D$3:$P$2489,13,0)</f>
        <v>#N/A</v>
      </c>
      <c r="S221" s="102"/>
    </row>
    <row r="222" spans="1:19" s="103" customFormat="1" ht="13.5">
      <c r="A222" s="100">
        <v>216</v>
      </c>
      <c r="B222" s="108">
        <f>DS!D218</f>
        <v>0</v>
      </c>
      <c r="C222" s="109" t="e">
        <f>VLOOKUP(B222,DS!$D$3:$I$2489,2,0)</f>
        <v>#N/A</v>
      </c>
      <c r="D222" s="110" t="e">
        <f>VLOOKUP(B222,DS!$D$3:$I$2489,3,0)</f>
        <v>#N/A</v>
      </c>
      <c r="E222" s="111" t="e">
        <f>VLOOKUP(B222,DS!$D$3:$I$2489,5,0)</f>
        <v>#N/A</v>
      </c>
      <c r="F222" s="111" t="e">
        <f>VLOOKUP(B222,DS!$D$3:$I$2489,6,0)</f>
        <v>#N/A</v>
      </c>
      <c r="G222" s="247"/>
      <c r="H222" s="247"/>
      <c r="I222" s="247"/>
      <c r="J222" s="247"/>
      <c r="K222" s="247"/>
      <c r="L222" s="247"/>
      <c r="M222" s="247"/>
      <c r="N222" s="247"/>
      <c r="O222" s="247"/>
      <c r="P222" s="101">
        <f t="shared" si="3"/>
        <v>0</v>
      </c>
      <c r="Q222" s="102" t="str">
        <f>VLOOKUP(P222,IDCODE!$A$1:$B$96,2,0)</f>
        <v>Không</v>
      </c>
      <c r="R222" s="102" t="e">
        <f>VLOOKUP(B222,DS!$D$3:$P$2489,13,0)</f>
        <v>#N/A</v>
      </c>
      <c r="S222" s="102"/>
    </row>
    <row r="223" spans="1:19" s="103" customFormat="1" ht="13.5">
      <c r="A223" s="100">
        <v>217</v>
      </c>
      <c r="B223" s="108">
        <f>DS!D219</f>
        <v>0</v>
      </c>
      <c r="C223" s="109" t="e">
        <f>VLOOKUP(B223,DS!$D$3:$I$2489,2,0)</f>
        <v>#N/A</v>
      </c>
      <c r="D223" s="110" t="e">
        <f>VLOOKUP(B223,DS!$D$3:$I$2489,3,0)</f>
        <v>#N/A</v>
      </c>
      <c r="E223" s="111" t="e">
        <f>VLOOKUP(B223,DS!$D$3:$I$2489,5,0)</f>
        <v>#N/A</v>
      </c>
      <c r="F223" s="111" t="e">
        <f>VLOOKUP(B223,DS!$D$3:$I$2489,6,0)</f>
        <v>#N/A</v>
      </c>
      <c r="G223" s="247"/>
      <c r="H223" s="247"/>
      <c r="I223" s="247"/>
      <c r="J223" s="247"/>
      <c r="K223" s="247"/>
      <c r="L223" s="247"/>
      <c r="M223" s="247"/>
      <c r="N223" s="247"/>
      <c r="O223" s="247"/>
      <c r="P223" s="101">
        <f t="shared" si="3"/>
        <v>0</v>
      </c>
      <c r="Q223" s="102" t="str">
        <f>VLOOKUP(P223,IDCODE!$A$1:$B$96,2,0)</f>
        <v>Không</v>
      </c>
      <c r="R223" s="102" t="e">
        <f>VLOOKUP(B223,DS!$D$3:$P$2489,13,0)</f>
        <v>#N/A</v>
      </c>
      <c r="S223" s="102"/>
    </row>
    <row r="224" spans="1:19" s="103" customFormat="1" ht="13.5">
      <c r="A224" s="100">
        <v>218</v>
      </c>
      <c r="B224" s="108">
        <f>DS!D220</f>
        <v>0</v>
      </c>
      <c r="C224" s="109" t="e">
        <f>VLOOKUP(B224,DS!$D$3:$I$2489,2,0)</f>
        <v>#N/A</v>
      </c>
      <c r="D224" s="110" t="e">
        <f>VLOOKUP(B224,DS!$D$3:$I$2489,3,0)</f>
        <v>#N/A</v>
      </c>
      <c r="E224" s="111" t="e">
        <f>VLOOKUP(B224,DS!$D$3:$I$2489,5,0)</f>
        <v>#N/A</v>
      </c>
      <c r="F224" s="111" t="e">
        <f>VLOOKUP(B224,DS!$D$3:$I$2489,6,0)</f>
        <v>#N/A</v>
      </c>
      <c r="G224" s="247"/>
      <c r="H224" s="247"/>
      <c r="I224" s="247"/>
      <c r="J224" s="247"/>
      <c r="K224" s="247"/>
      <c r="L224" s="247"/>
      <c r="M224" s="247"/>
      <c r="N224" s="247"/>
      <c r="O224" s="247"/>
      <c r="P224" s="101">
        <f t="shared" si="3"/>
        <v>0</v>
      </c>
      <c r="Q224" s="102" t="str">
        <f>VLOOKUP(P224,IDCODE!$A$1:$B$96,2,0)</f>
        <v>Không</v>
      </c>
      <c r="R224" s="102" t="e">
        <f>VLOOKUP(B224,DS!$D$3:$P$2489,13,0)</f>
        <v>#N/A</v>
      </c>
      <c r="S224" s="102"/>
    </row>
    <row r="225" spans="1:19" s="103" customFormat="1" ht="13.5">
      <c r="A225" s="100">
        <v>219</v>
      </c>
      <c r="B225" s="108">
        <f>DS!D221</f>
        <v>0</v>
      </c>
      <c r="C225" s="109" t="e">
        <f>VLOOKUP(B225,DS!$D$3:$I$2489,2,0)</f>
        <v>#N/A</v>
      </c>
      <c r="D225" s="110" t="e">
        <f>VLOOKUP(B225,DS!$D$3:$I$2489,3,0)</f>
        <v>#N/A</v>
      </c>
      <c r="E225" s="111" t="e">
        <f>VLOOKUP(B225,DS!$D$3:$I$2489,5,0)</f>
        <v>#N/A</v>
      </c>
      <c r="F225" s="111" t="e">
        <f>VLOOKUP(B225,DS!$D$3:$I$2489,6,0)</f>
        <v>#N/A</v>
      </c>
      <c r="G225" s="247"/>
      <c r="H225" s="247"/>
      <c r="I225" s="247"/>
      <c r="J225" s="247"/>
      <c r="K225" s="247"/>
      <c r="L225" s="247"/>
      <c r="M225" s="247"/>
      <c r="N225" s="247"/>
      <c r="O225" s="247"/>
      <c r="P225" s="101">
        <f t="shared" si="3"/>
        <v>0</v>
      </c>
      <c r="Q225" s="102" t="str">
        <f>VLOOKUP(P225,IDCODE!$A$1:$B$96,2,0)</f>
        <v>Không</v>
      </c>
      <c r="R225" s="102" t="e">
        <f>VLOOKUP(B225,DS!$D$3:$P$2489,13,0)</f>
        <v>#N/A</v>
      </c>
      <c r="S225" s="102"/>
    </row>
    <row r="226" spans="1:19" s="103" customFormat="1" ht="13.5">
      <c r="A226" s="100">
        <v>220</v>
      </c>
      <c r="B226" s="108">
        <f>DS!D222</f>
        <v>0</v>
      </c>
      <c r="C226" s="109" t="e">
        <f>VLOOKUP(B226,DS!$D$3:$I$2489,2,0)</f>
        <v>#N/A</v>
      </c>
      <c r="D226" s="110" t="e">
        <f>VLOOKUP(B226,DS!$D$3:$I$2489,3,0)</f>
        <v>#N/A</v>
      </c>
      <c r="E226" s="111" t="e">
        <f>VLOOKUP(B226,DS!$D$3:$I$2489,5,0)</f>
        <v>#N/A</v>
      </c>
      <c r="F226" s="111" t="e">
        <f>VLOOKUP(B226,DS!$D$3:$I$2489,6,0)</f>
        <v>#N/A</v>
      </c>
      <c r="G226" s="247"/>
      <c r="H226" s="247"/>
      <c r="I226" s="247"/>
      <c r="J226" s="247"/>
      <c r="K226" s="247"/>
      <c r="L226" s="247"/>
      <c r="M226" s="247"/>
      <c r="N226" s="247"/>
      <c r="O226" s="247"/>
      <c r="P226" s="101">
        <f t="shared" si="3"/>
        <v>0</v>
      </c>
      <c r="Q226" s="102" t="str">
        <f>VLOOKUP(P226,IDCODE!$A$1:$B$96,2,0)</f>
        <v>Không</v>
      </c>
      <c r="R226" s="102" t="e">
        <f>VLOOKUP(B226,DS!$D$3:$P$2489,13,0)</f>
        <v>#N/A</v>
      </c>
      <c r="S226" s="102"/>
    </row>
    <row r="227" spans="1:19" s="103" customFormat="1" ht="13.5">
      <c r="A227" s="100">
        <v>221</v>
      </c>
      <c r="B227" s="108">
        <f>DS!D223</f>
        <v>0</v>
      </c>
      <c r="C227" s="109" t="e">
        <f>VLOOKUP(B227,DS!$D$3:$I$2489,2,0)</f>
        <v>#N/A</v>
      </c>
      <c r="D227" s="110" t="e">
        <f>VLOOKUP(B227,DS!$D$3:$I$2489,3,0)</f>
        <v>#N/A</v>
      </c>
      <c r="E227" s="111" t="e">
        <f>VLOOKUP(B227,DS!$D$3:$I$2489,5,0)</f>
        <v>#N/A</v>
      </c>
      <c r="F227" s="111" t="e">
        <f>VLOOKUP(B227,DS!$D$3:$I$2489,6,0)</f>
        <v>#N/A</v>
      </c>
      <c r="G227" s="247"/>
      <c r="H227" s="247"/>
      <c r="I227" s="247"/>
      <c r="J227" s="247"/>
      <c r="K227" s="247"/>
      <c r="L227" s="247"/>
      <c r="M227" s="247"/>
      <c r="N227" s="247"/>
      <c r="O227" s="247"/>
      <c r="P227" s="101">
        <f t="shared" si="3"/>
        <v>0</v>
      </c>
      <c r="Q227" s="102" t="str">
        <f>VLOOKUP(P227,IDCODE!$A$1:$B$96,2,0)</f>
        <v>Không</v>
      </c>
      <c r="R227" s="102" t="e">
        <f>VLOOKUP(B227,DS!$D$3:$P$2489,13,0)</f>
        <v>#N/A</v>
      </c>
      <c r="S227" s="102"/>
    </row>
    <row r="228" spans="1:19" s="103" customFormat="1" ht="13.5">
      <c r="A228" s="100">
        <v>222</v>
      </c>
      <c r="B228" s="108">
        <f>DS!D224</f>
        <v>0</v>
      </c>
      <c r="C228" s="109" t="e">
        <f>VLOOKUP(B228,DS!$D$3:$I$2489,2,0)</f>
        <v>#N/A</v>
      </c>
      <c r="D228" s="110" t="e">
        <f>VLOOKUP(B228,DS!$D$3:$I$2489,3,0)</f>
        <v>#N/A</v>
      </c>
      <c r="E228" s="111" t="e">
        <f>VLOOKUP(B228,DS!$D$3:$I$2489,5,0)</f>
        <v>#N/A</v>
      </c>
      <c r="F228" s="111" t="e">
        <f>VLOOKUP(B228,DS!$D$3:$I$2489,6,0)</f>
        <v>#N/A</v>
      </c>
      <c r="G228" s="247"/>
      <c r="H228" s="247"/>
      <c r="I228" s="247"/>
      <c r="J228" s="247"/>
      <c r="K228" s="247"/>
      <c r="L228" s="247"/>
      <c r="M228" s="247"/>
      <c r="N228" s="247"/>
      <c r="O228" s="247"/>
      <c r="P228" s="101">
        <f t="shared" si="3"/>
        <v>0</v>
      </c>
      <c r="Q228" s="102" t="str">
        <f>VLOOKUP(P228,IDCODE!$A$1:$B$96,2,0)</f>
        <v>Không</v>
      </c>
      <c r="R228" s="102" t="e">
        <f>VLOOKUP(B228,DS!$D$3:$P$2489,13,0)</f>
        <v>#N/A</v>
      </c>
      <c r="S228" s="102"/>
    </row>
    <row r="229" spans="1:19" s="103" customFormat="1" ht="13.5">
      <c r="A229" s="100">
        <v>223</v>
      </c>
      <c r="B229" s="108">
        <f>DS!D225</f>
        <v>0</v>
      </c>
      <c r="C229" s="109" t="e">
        <f>VLOOKUP(B229,DS!$D$3:$I$2489,2,0)</f>
        <v>#N/A</v>
      </c>
      <c r="D229" s="110" t="e">
        <f>VLOOKUP(B229,DS!$D$3:$I$2489,3,0)</f>
        <v>#N/A</v>
      </c>
      <c r="E229" s="111" t="e">
        <f>VLOOKUP(B229,DS!$D$3:$I$2489,5,0)</f>
        <v>#N/A</v>
      </c>
      <c r="F229" s="111" t="e">
        <f>VLOOKUP(B229,DS!$D$3:$I$2489,6,0)</f>
        <v>#N/A</v>
      </c>
      <c r="G229" s="247"/>
      <c r="H229" s="247"/>
      <c r="I229" s="247"/>
      <c r="J229" s="247"/>
      <c r="K229" s="247"/>
      <c r="L229" s="247"/>
      <c r="M229" s="247"/>
      <c r="N229" s="247"/>
      <c r="O229" s="247"/>
      <c r="P229" s="101">
        <f t="shared" si="3"/>
        <v>0</v>
      </c>
      <c r="Q229" s="102" t="str">
        <f>VLOOKUP(P229,IDCODE!$A$1:$B$96,2,0)</f>
        <v>Không</v>
      </c>
      <c r="R229" s="102" t="e">
        <f>VLOOKUP(B229,DS!$D$3:$P$2489,13,0)</f>
        <v>#N/A</v>
      </c>
      <c r="S229" s="102"/>
    </row>
    <row r="230" spans="1:19" s="103" customFormat="1" ht="13.5">
      <c r="A230" s="100">
        <v>224</v>
      </c>
      <c r="B230" s="108">
        <f>DS!D226</f>
        <v>0</v>
      </c>
      <c r="C230" s="109" t="e">
        <f>VLOOKUP(B230,DS!$D$3:$I$2489,2,0)</f>
        <v>#N/A</v>
      </c>
      <c r="D230" s="110" t="e">
        <f>VLOOKUP(B230,DS!$D$3:$I$2489,3,0)</f>
        <v>#N/A</v>
      </c>
      <c r="E230" s="111" t="e">
        <f>VLOOKUP(B230,DS!$D$3:$I$2489,5,0)</f>
        <v>#N/A</v>
      </c>
      <c r="F230" s="111" t="e">
        <f>VLOOKUP(B230,DS!$D$3:$I$2489,6,0)</f>
        <v>#N/A</v>
      </c>
      <c r="G230" s="247"/>
      <c r="H230" s="247"/>
      <c r="I230" s="247"/>
      <c r="J230" s="247"/>
      <c r="K230" s="247"/>
      <c r="L230" s="247"/>
      <c r="M230" s="247"/>
      <c r="N230" s="247"/>
      <c r="O230" s="247"/>
      <c r="P230" s="101">
        <f t="shared" si="3"/>
        <v>0</v>
      </c>
      <c r="Q230" s="102" t="str">
        <f>VLOOKUP(P230,IDCODE!$A$1:$B$96,2,0)</f>
        <v>Không</v>
      </c>
      <c r="R230" s="102" t="e">
        <f>VLOOKUP(B230,DS!$D$3:$P$2489,13,0)</f>
        <v>#N/A</v>
      </c>
      <c r="S230" s="102"/>
    </row>
    <row r="231" spans="1:19" s="103" customFormat="1" ht="13.5">
      <c r="A231" s="100">
        <v>225</v>
      </c>
      <c r="B231" s="108">
        <f>DS!D227</f>
        <v>0</v>
      </c>
      <c r="C231" s="109" t="e">
        <f>VLOOKUP(B231,DS!$D$3:$I$2489,2,0)</f>
        <v>#N/A</v>
      </c>
      <c r="D231" s="110" t="e">
        <f>VLOOKUP(B231,DS!$D$3:$I$2489,3,0)</f>
        <v>#N/A</v>
      </c>
      <c r="E231" s="111" t="e">
        <f>VLOOKUP(B231,DS!$D$3:$I$2489,5,0)</f>
        <v>#N/A</v>
      </c>
      <c r="F231" s="111" t="e">
        <f>VLOOKUP(B231,DS!$D$3:$I$2489,6,0)</f>
        <v>#N/A</v>
      </c>
      <c r="G231" s="247"/>
      <c r="H231" s="247"/>
      <c r="I231" s="247"/>
      <c r="J231" s="247"/>
      <c r="K231" s="247"/>
      <c r="L231" s="247"/>
      <c r="M231" s="247"/>
      <c r="N231" s="247"/>
      <c r="O231" s="247"/>
      <c r="P231" s="101">
        <f t="shared" si="3"/>
        <v>0</v>
      </c>
      <c r="Q231" s="102" t="str">
        <f>VLOOKUP(P231,IDCODE!$A$1:$B$96,2,0)</f>
        <v>Không</v>
      </c>
      <c r="R231" s="102" t="e">
        <f>VLOOKUP(B231,DS!$D$3:$P$2489,13,0)</f>
        <v>#N/A</v>
      </c>
      <c r="S231" s="102"/>
    </row>
    <row r="232" spans="1:19" s="103" customFormat="1" ht="13.5">
      <c r="A232" s="100">
        <v>226</v>
      </c>
      <c r="B232" s="108">
        <f>DS!D228</f>
        <v>0</v>
      </c>
      <c r="C232" s="109" t="e">
        <f>VLOOKUP(B232,DS!$D$3:$I$2489,2,0)</f>
        <v>#N/A</v>
      </c>
      <c r="D232" s="110" t="e">
        <f>VLOOKUP(B232,DS!$D$3:$I$2489,3,0)</f>
        <v>#N/A</v>
      </c>
      <c r="E232" s="111" t="e">
        <f>VLOOKUP(B232,DS!$D$3:$I$2489,5,0)</f>
        <v>#N/A</v>
      </c>
      <c r="F232" s="111" t="e">
        <f>VLOOKUP(B232,DS!$D$3:$I$2489,6,0)</f>
        <v>#N/A</v>
      </c>
      <c r="G232" s="247"/>
      <c r="H232" s="247"/>
      <c r="I232" s="247"/>
      <c r="J232" s="247"/>
      <c r="K232" s="247"/>
      <c r="L232" s="247"/>
      <c r="M232" s="247"/>
      <c r="N232" s="247"/>
      <c r="O232" s="247"/>
      <c r="P232" s="101">
        <f t="shared" si="3"/>
        <v>0</v>
      </c>
      <c r="Q232" s="102" t="str">
        <f>VLOOKUP(P232,IDCODE!$A$1:$B$96,2,0)</f>
        <v>Không</v>
      </c>
      <c r="R232" s="102" t="e">
        <f>VLOOKUP(B232,DS!$D$3:$P$2489,13,0)</f>
        <v>#N/A</v>
      </c>
      <c r="S232" s="102"/>
    </row>
    <row r="233" spans="1:19" s="103" customFormat="1" ht="13.5">
      <c r="A233" s="100">
        <v>227</v>
      </c>
      <c r="B233" s="108">
        <f>DS!D229</f>
        <v>0</v>
      </c>
      <c r="C233" s="109" t="e">
        <f>VLOOKUP(B233,DS!$D$3:$I$2489,2,0)</f>
        <v>#N/A</v>
      </c>
      <c r="D233" s="110" t="e">
        <f>VLOOKUP(B233,DS!$D$3:$I$2489,3,0)</f>
        <v>#N/A</v>
      </c>
      <c r="E233" s="111" t="e">
        <f>VLOOKUP(B233,DS!$D$3:$I$2489,5,0)</f>
        <v>#N/A</v>
      </c>
      <c r="F233" s="111" t="e">
        <f>VLOOKUP(B233,DS!$D$3:$I$2489,6,0)</f>
        <v>#N/A</v>
      </c>
      <c r="G233" s="247"/>
      <c r="H233" s="247"/>
      <c r="I233" s="247"/>
      <c r="J233" s="247"/>
      <c r="K233" s="247"/>
      <c r="L233" s="247"/>
      <c r="M233" s="247"/>
      <c r="N233" s="247"/>
      <c r="O233" s="247"/>
      <c r="P233" s="101">
        <f t="shared" si="3"/>
        <v>0</v>
      </c>
      <c r="Q233" s="102" t="str">
        <f>VLOOKUP(P233,IDCODE!$A$1:$B$96,2,0)</f>
        <v>Không</v>
      </c>
      <c r="R233" s="102" t="e">
        <f>VLOOKUP(B233,DS!$D$3:$P$2489,13,0)</f>
        <v>#N/A</v>
      </c>
      <c r="S233" s="102"/>
    </row>
    <row r="234" spans="1:19" s="103" customFormat="1" ht="13.5">
      <c r="A234" s="100">
        <v>228</v>
      </c>
      <c r="B234" s="108">
        <f>DS!D230</f>
        <v>0</v>
      </c>
      <c r="C234" s="109" t="e">
        <f>VLOOKUP(B234,DS!$D$3:$I$2489,2,0)</f>
        <v>#N/A</v>
      </c>
      <c r="D234" s="110" t="e">
        <f>VLOOKUP(B234,DS!$D$3:$I$2489,3,0)</f>
        <v>#N/A</v>
      </c>
      <c r="E234" s="111" t="e">
        <f>VLOOKUP(B234,DS!$D$3:$I$2489,5,0)</f>
        <v>#N/A</v>
      </c>
      <c r="F234" s="111" t="e">
        <f>VLOOKUP(B234,DS!$D$3:$I$2489,6,0)</f>
        <v>#N/A</v>
      </c>
      <c r="G234" s="247"/>
      <c r="H234" s="247"/>
      <c r="I234" s="247"/>
      <c r="J234" s="247"/>
      <c r="K234" s="247"/>
      <c r="L234" s="247"/>
      <c r="M234" s="247"/>
      <c r="N234" s="247"/>
      <c r="O234" s="247"/>
      <c r="P234" s="101">
        <f t="shared" si="3"/>
        <v>0</v>
      </c>
      <c r="Q234" s="102" t="str">
        <f>VLOOKUP(P234,IDCODE!$A$1:$B$96,2,0)</f>
        <v>Không</v>
      </c>
      <c r="R234" s="102" t="e">
        <f>VLOOKUP(B234,DS!$D$3:$P$2489,13,0)</f>
        <v>#N/A</v>
      </c>
      <c r="S234" s="102"/>
    </row>
    <row r="235" spans="1:19" s="103" customFormat="1" ht="13.5">
      <c r="A235" s="100">
        <v>229</v>
      </c>
      <c r="B235" s="108">
        <f>DS!D231</f>
        <v>0</v>
      </c>
      <c r="C235" s="109" t="e">
        <f>VLOOKUP(B235,DS!$D$3:$I$2489,2,0)</f>
        <v>#N/A</v>
      </c>
      <c r="D235" s="110" t="e">
        <f>VLOOKUP(B235,DS!$D$3:$I$2489,3,0)</f>
        <v>#N/A</v>
      </c>
      <c r="E235" s="111" t="e">
        <f>VLOOKUP(B235,DS!$D$3:$I$2489,5,0)</f>
        <v>#N/A</v>
      </c>
      <c r="F235" s="111" t="e">
        <f>VLOOKUP(B235,DS!$D$3:$I$2489,6,0)</f>
        <v>#N/A</v>
      </c>
      <c r="G235" s="247"/>
      <c r="H235" s="247"/>
      <c r="I235" s="247"/>
      <c r="J235" s="247"/>
      <c r="K235" s="247"/>
      <c r="L235" s="247"/>
      <c r="M235" s="247"/>
      <c r="N235" s="247"/>
      <c r="O235" s="247"/>
      <c r="P235" s="101">
        <f t="shared" si="3"/>
        <v>0</v>
      </c>
      <c r="Q235" s="102" t="str">
        <f>VLOOKUP(P235,IDCODE!$A$1:$B$96,2,0)</f>
        <v>Không</v>
      </c>
      <c r="R235" s="102" t="e">
        <f>VLOOKUP(B235,DS!$D$3:$P$2489,13,0)</f>
        <v>#N/A</v>
      </c>
      <c r="S235" s="102"/>
    </row>
    <row r="236" spans="1:19" s="103" customFormat="1" ht="13.5">
      <c r="A236" s="100">
        <v>230</v>
      </c>
      <c r="B236" s="108">
        <f>DS!D232</f>
        <v>0</v>
      </c>
      <c r="C236" s="109" t="e">
        <f>VLOOKUP(B236,DS!$D$3:$I$2489,2,0)</f>
        <v>#N/A</v>
      </c>
      <c r="D236" s="110" t="e">
        <f>VLOOKUP(B236,DS!$D$3:$I$2489,3,0)</f>
        <v>#N/A</v>
      </c>
      <c r="E236" s="111" t="e">
        <f>VLOOKUP(B236,DS!$D$3:$I$2489,5,0)</f>
        <v>#N/A</v>
      </c>
      <c r="F236" s="111" t="e">
        <f>VLOOKUP(B236,DS!$D$3:$I$2489,6,0)</f>
        <v>#N/A</v>
      </c>
      <c r="G236" s="247"/>
      <c r="H236" s="247"/>
      <c r="I236" s="247"/>
      <c r="J236" s="247"/>
      <c r="K236" s="247"/>
      <c r="L236" s="247"/>
      <c r="M236" s="247"/>
      <c r="N236" s="247"/>
      <c r="O236" s="247"/>
      <c r="P236" s="101">
        <f t="shared" si="3"/>
        <v>0</v>
      </c>
      <c r="Q236" s="102" t="str">
        <f>VLOOKUP(P236,IDCODE!$A$1:$B$96,2,0)</f>
        <v>Không</v>
      </c>
      <c r="R236" s="102" t="e">
        <f>VLOOKUP(B236,DS!$D$3:$P$2489,13,0)</f>
        <v>#N/A</v>
      </c>
      <c r="S236" s="102"/>
    </row>
    <row r="237" spans="1:19" s="103" customFormat="1" ht="13.5">
      <c r="A237" s="100">
        <v>231</v>
      </c>
      <c r="B237" s="108">
        <f>DS!D233</f>
        <v>0</v>
      </c>
      <c r="C237" s="109" t="e">
        <f>VLOOKUP(B237,DS!$D$3:$I$2489,2,0)</f>
        <v>#N/A</v>
      </c>
      <c r="D237" s="110" t="e">
        <f>VLOOKUP(B237,DS!$D$3:$I$2489,3,0)</f>
        <v>#N/A</v>
      </c>
      <c r="E237" s="111" t="e">
        <f>VLOOKUP(B237,DS!$D$3:$I$2489,5,0)</f>
        <v>#N/A</v>
      </c>
      <c r="F237" s="111" t="e">
        <f>VLOOKUP(B237,DS!$D$3:$I$2489,6,0)</f>
        <v>#N/A</v>
      </c>
      <c r="G237" s="247"/>
      <c r="H237" s="247"/>
      <c r="I237" s="247"/>
      <c r="J237" s="247"/>
      <c r="K237" s="247"/>
      <c r="L237" s="247"/>
      <c r="M237" s="247"/>
      <c r="N237" s="247"/>
      <c r="O237" s="247"/>
      <c r="P237" s="101">
        <f t="shared" si="3"/>
        <v>0</v>
      </c>
      <c r="Q237" s="102" t="str">
        <f>VLOOKUP(P237,IDCODE!$A$1:$B$96,2,0)</f>
        <v>Không</v>
      </c>
      <c r="R237" s="102" t="e">
        <f>VLOOKUP(B237,DS!$D$3:$P$2489,13,0)</f>
        <v>#N/A</v>
      </c>
      <c r="S237" s="102"/>
    </row>
    <row r="238" spans="1:19" s="103" customFormat="1" ht="13.5">
      <c r="A238" s="100">
        <v>232</v>
      </c>
      <c r="B238" s="108">
        <f>DS!D234</f>
        <v>0</v>
      </c>
      <c r="C238" s="109" t="e">
        <f>VLOOKUP(B238,DS!$D$3:$I$2489,2,0)</f>
        <v>#N/A</v>
      </c>
      <c r="D238" s="110" t="e">
        <f>VLOOKUP(B238,DS!$D$3:$I$2489,3,0)</f>
        <v>#N/A</v>
      </c>
      <c r="E238" s="111" t="e">
        <f>VLOOKUP(B238,DS!$D$3:$I$2489,5,0)</f>
        <v>#N/A</v>
      </c>
      <c r="F238" s="111" t="e">
        <f>VLOOKUP(B238,DS!$D$3:$I$2489,6,0)</f>
        <v>#N/A</v>
      </c>
      <c r="G238" s="247"/>
      <c r="H238" s="247"/>
      <c r="I238" s="247"/>
      <c r="J238" s="247"/>
      <c r="K238" s="247"/>
      <c r="L238" s="247"/>
      <c r="M238" s="247"/>
      <c r="N238" s="247"/>
      <c r="O238" s="247"/>
      <c r="P238" s="101">
        <f t="shared" si="3"/>
        <v>0</v>
      </c>
      <c r="Q238" s="102" t="str">
        <f>VLOOKUP(P238,IDCODE!$A$1:$B$96,2,0)</f>
        <v>Không</v>
      </c>
      <c r="R238" s="102" t="e">
        <f>VLOOKUP(B238,DS!$D$3:$P$2489,13,0)</f>
        <v>#N/A</v>
      </c>
      <c r="S238" s="102"/>
    </row>
    <row r="239" spans="1:19" s="103" customFormat="1" ht="13.5">
      <c r="A239" s="100">
        <v>233</v>
      </c>
      <c r="B239" s="108">
        <f>DS!D235</f>
        <v>0</v>
      </c>
      <c r="C239" s="109" t="e">
        <f>VLOOKUP(B239,DS!$D$3:$I$2489,2,0)</f>
        <v>#N/A</v>
      </c>
      <c r="D239" s="110" t="e">
        <f>VLOOKUP(B239,DS!$D$3:$I$2489,3,0)</f>
        <v>#N/A</v>
      </c>
      <c r="E239" s="111" t="e">
        <f>VLOOKUP(B239,DS!$D$3:$I$2489,5,0)</f>
        <v>#N/A</v>
      </c>
      <c r="F239" s="111" t="e">
        <f>VLOOKUP(B239,DS!$D$3:$I$2489,6,0)</f>
        <v>#N/A</v>
      </c>
      <c r="G239" s="247"/>
      <c r="H239" s="247"/>
      <c r="I239" s="247"/>
      <c r="J239" s="247"/>
      <c r="K239" s="247"/>
      <c r="L239" s="247"/>
      <c r="M239" s="247"/>
      <c r="N239" s="247"/>
      <c r="O239" s="247"/>
      <c r="P239" s="101">
        <f t="shared" si="3"/>
        <v>0</v>
      </c>
      <c r="Q239" s="102" t="str">
        <f>VLOOKUP(P239,IDCODE!$A$1:$B$96,2,0)</f>
        <v>Không</v>
      </c>
      <c r="R239" s="102" t="e">
        <f>VLOOKUP(B239,DS!$D$3:$P$2489,13,0)</f>
        <v>#N/A</v>
      </c>
      <c r="S239" s="102"/>
    </row>
    <row r="240" spans="1:19" s="103" customFormat="1" ht="13.5">
      <c r="A240" s="100">
        <v>234</v>
      </c>
      <c r="B240" s="108">
        <f>DS!D236</f>
        <v>0</v>
      </c>
      <c r="C240" s="109" t="e">
        <f>VLOOKUP(B240,DS!$D$3:$I$2489,2,0)</f>
        <v>#N/A</v>
      </c>
      <c r="D240" s="110" t="e">
        <f>VLOOKUP(B240,DS!$D$3:$I$2489,3,0)</f>
        <v>#N/A</v>
      </c>
      <c r="E240" s="111" t="e">
        <f>VLOOKUP(B240,DS!$D$3:$I$2489,5,0)</f>
        <v>#N/A</v>
      </c>
      <c r="F240" s="111" t="e">
        <f>VLOOKUP(B240,DS!$D$3:$I$2489,6,0)</f>
        <v>#N/A</v>
      </c>
      <c r="G240" s="247"/>
      <c r="H240" s="247"/>
      <c r="I240" s="247"/>
      <c r="J240" s="247"/>
      <c r="K240" s="247"/>
      <c r="L240" s="247"/>
      <c r="M240" s="247"/>
      <c r="N240" s="247"/>
      <c r="O240" s="247"/>
      <c r="P240" s="101">
        <f t="shared" si="3"/>
        <v>0</v>
      </c>
      <c r="Q240" s="102" t="str">
        <f>VLOOKUP(P240,IDCODE!$A$1:$B$96,2,0)</f>
        <v>Không</v>
      </c>
      <c r="R240" s="102" t="e">
        <f>VLOOKUP(B240,DS!$D$3:$P$2489,13,0)</f>
        <v>#N/A</v>
      </c>
      <c r="S240" s="102"/>
    </row>
    <row r="241" spans="1:19" s="103" customFormat="1" ht="13.5">
      <c r="A241" s="100">
        <v>235</v>
      </c>
      <c r="B241" s="108">
        <f>DS!D237</f>
        <v>0</v>
      </c>
      <c r="C241" s="109" t="e">
        <f>VLOOKUP(B241,DS!$D$3:$I$2489,2,0)</f>
        <v>#N/A</v>
      </c>
      <c r="D241" s="110" t="e">
        <f>VLOOKUP(B241,DS!$D$3:$I$2489,3,0)</f>
        <v>#N/A</v>
      </c>
      <c r="E241" s="111" t="e">
        <f>VLOOKUP(B241,DS!$D$3:$I$2489,5,0)</f>
        <v>#N/A</v>
      </c>
      <c r="F241" s="111" t="e">
        <f>VLOOKUP(B241,DS!$D$3:$I$2489,6,0)</f>
        <v>#N/A</v>
      </c>
      <c r="G241" s="247"/>
      <c r="H241" s="247"/>
      <c r="I241" s="247"/>
      <c r="J241" s="247"/>
      <c r="K241" s="247"/>
      <c r="L241" s="247"/>
      <c r="M241" s="247"/>
      <c r="N241" s="247"/>
      <c r="O241" s="247"/>
      <c r="P241" s="101">
        <f t="shared" si="3"/>
        <v>0</v>
      </c>
      <c r="Q241" s="102" t="str">
        <f>VLOOKUP(P241,IDCODE!$A$1:$B$96,2,0)</f>
        <v>Không</v>
      </c>
      <c r="R241" s="102" t="e">
        <f>VLOOKUP(B241,DS!$D$3:$P$2489,13,0)</f>
        <v>#N/A</v>
      </c>
      <c r="S241" s="102"/>
    </row>
    <row r="242" spans="1:19" s="103" customFormat="1" ht="13.5">
      <c r="A242" s="100">
        <v>236</v>
      </c>
      <c r="B242" s="108">
        <f>DS!D238</f>
        <v>0</v>
      </c>
      <c r="C242" s="109" t="e">
        <f>VLOOKUP(B242,DS!$D$3:$I$2489,2,0)</f>
        <v>#N/A</v>
      </c>
      <c r="D242" s="110" t="e">
        <f>VLOOKUP(B242,DS!$D$3:$I$2489,3,0)</f>
        <v>#N/A</v>
      </c>
      <c r="E242" s="111" t="e">
        <f>VLOOKUP(B242,DS!$D$3:$I$2489,5,0)</f>
        <v>#N/A</v>
      </c>
      <c r="F242" s="111" t="e">
        <f>VLOOKUP(B242,DS!$D$3:$I$2489,6,0)</f>
        <v>#N/A</v>
      </c>
      <c r="G242" s="247"/>
      <c r="H242" s="247"/>
      <c r="I242" s="247"/>
      <c r="J242" s="247"/>
      <c r="K242" s="247"/>
      <c r="L242" s="247"/>
      <c r="M242" s="247"/>
      <c r="N242" s="247"/>
      <c r="O242" s="247"/>
      <c r="P242" s="101">
        <f t="shared" si="3"/>
        <v>0</v>
      </c>
      <c r="Q242" s="102" t="str">
        <f>VLOOKUP(P242,IDCODE!$A$1:$B$96,2,0)</f>
        <v>Không</v>
      </c>
      <c r="R242" s="102" t="e">
        <f>VLOOKUP(B242,DS!$D$3:$P$2489,13,0)</f>
        <v>#N/A</v>
      </c>
      <c r="S242" s="102"/>
    </row>
    <row r="243" spans="1:19" s="103" customFormat="1" ht="13.5">
      <c r="A243" s="100">
        <v>237</v>
      </c>
      <c r="B243" s="108">
        <f>DS!D239</f>
        <v>0</v>
      </c>
      <c r="C243" s="109" t="e">
        <f>VLOOKUP(B243,DS!$D$3:$I$2489,2,0)</f>
        <v>#N/A</v>
      </c>
      <c r="D243" s="110" t="e">
        <f>VLOOKUP(B243,DS!$D$3:$I$2489,3,0)</f>
        <v>#N/A</v>
      </c>
      <c r="E243" s="111" t="e">
        <f>VLOOKUP(B243,DS!$D$3:$I$2489,5,0)</f>
        <v>#N/A</v>
      </c>
      <c r="F243" s="111" t="e">
        <f>VLOOKUP(B243,DS!$D$3:$I$2489,6,0)</f>
        <v>#N/A</v>
      </c>
      <c r="G243" s="247"/>
      <c r="H243" s="247"/>
      <c r="I243" s="247"/>
      <c r="J243" s="247"/>
      <c r="K243" s="247"/>
      <c r="L243" s="247"/>
      <c r="M243" s="247"/>
      <c r="N243" s="247"/>
      <c r="O243" s="247"/>
      <c r="P243" s="101">
        <f t="shared" si="3"/>
        <v>0</v>
      </c>
      <c r="Q243" s="102" t="str">
        <f>VLOOKUP(P243,IDCODE!$A$1:$B$96,2,0)</f>
        <v>Không</v>
      </c>
      <c r="R243" s="102" t="e">
        <f>VLOOKUP(B243,DS!$D$3:$P$2489,13,0)</f>
        <v>#N/A</v>
      </c>
      <c r="S243" s="102"/>
    </row>
    <row r="244" spans="1:19" s="103" customFormat="1" ht="13.5">
      <c r="A244" s="100">
        <v>238</v>
      </c>
      <c r="B244" s="108">
        <f>DS!D240</f>
        <v>0</v>
      </c>
      <c r="C244" s="109" t="e">
        <f>VLOOKUP(B244,DS!$D$3:$I$2489,2,0)</f>
        <v>#N/A</v>
      </c>
      <c r="D244" s="110" t="e">
        <f>VLOOKUP(B244,DS!$D$3:$I$2489,3,0)</f>
        <v>#N/A</v>
      </c>
      <c r="E244" s="111" t="e">
        <f>VLOOKUP(B244,DS!$D$3:$I$2489,5,0)</f>
        <v>#N/A</v>
      </c>
      <c r="F244" s="111" t="e">
        <f>VLOOKUP(B244,DS!$D$3:$I$2489,6,0)</f>
        <v>#N/A</v>
      </c>
      <c r="G244" s="247"/>
      <c r="H244" s="247"/>
      <c r="I244" s="247"/>
      <c r="J244" s="247"/>
      <c r="K244" s="247"/>
      <c r="L244" s="247"/>
      <c r="M244" s="247"/>
      <c r="N244" s="247"/>
      <c r="O244" s="247"/>
      <c r="P244" s="101">
        <f t="shared" si="3"/>
        <v>0</v>
      </c>
      <c r="Q244" s="102" t="str">
        <f>VLOOKUP(P244,IDCODE!$A$1:$B$96,2,0)</f>
        <v>Không</v>
      </c>
      <c r="R244" s="102" t="e">
        <f>VLOOKUP(B244,DS!$D$3:$P$2489,13,0)</f>
        <v>#N/A</v>
      </c>
      <c r="S244" s="102"/>
    </row>
    <row r="245" spans="1:19" s="103" customFormat="1" ht="13.5">
      <c r="A245" s="100">
        <v>239</v>
      </c>
      <c r="B245" s="108">
        <f>DS!D241</f>
        <v>0</v>
      </c>
      <c r="C245" s="109" t="e">
        <f>VLOOKUP(B245,DS!$D$3:$I$2489,2,0)</f>
        <v>#N/A</v>
      </c>
      <c r="D245" s="110" t="e">
        <f>VLOOKUP(B245,DS!$D$3:$I$2489,3,0)</f>
        <v>#N/A</v>
      </c>
      <c r="E245" s="111" t="e">
        <f>VLOOKUP(B245,DS!$D$3:$I$2489,5,0)</f>
        <v>#N/A</v>
      </c>
      <c r="F245" s="111" t="e">
        <f>VLOOKUP(B245,DS!$D$3:$I$2489,6,0)</f>
        <v>#N/A</v>
      </c>
      <c r="G245" s="247"/>
      <c r="H245" s="247"/>
      <c r="I245" s="247"/>
      <c r="J245" s="247"/>
      <c r="K245" s="247"/>
      <c r="L245" s="247"/>
      <c r="M245" s="247"/>
      <c r="N245" s="247"/>
      <c r="O245" s="247"/>
      <c r="P245" s="101">
        <f t="shared" si="3"/>
        <v>0</v>
      </c>
      <c r="Q245" s="102" t="str">
        <f>VLOOKUP(P245,IDCODE!$A$1:$B$96,2,0)</f>
        <v>Không</v>
      </c>
      <c r="R245" s="102" t="e">
        <f>VLOOKUP(B245,DS!$D$3:$P$2489,13,0)</f>
        <v>#N/A</v>
      </c>
      <c r="S245" s="102"/>
    </row>
    <row r="246" spans="1:19" s="103" customFormat="1" ht="13.5">
      <c r="A246" s="100">
        <v>240</v>
      </c>
      <c r="B246" s="108">
        <f>DS!D242</f>
        <v>0</v>
      </c>
      <c r="C246" s="109" t="e">
        <f>VLOOKUP(B246,DS!$D$3:$I$2489,2,0)</f>
        <v>#N/A</v>
      </c>
      <c r="D246" s="110" t="e">
        <f>VLOOKUP(B246,DS!$D$3:$I$2489,3,0)</f>
        <v>#N/A</v>
      </c>
      <c r="E246" s="111" t="e">
        <f>VLOOKUP(B246,DS!$D$3:$I$2489,5,0)</f>
        <v>#N/A</v>
      </c>
      <c r="F246" s="111" t="e">
        <f>VLOOKUP(B246,DS!$D$3:$I$2489,6,0)</f>
        <v>#N/A</v>
      </c>
      <c r="G246" s="247"/>
      <c r="H246" s="247"/>
      <c r="I246" s="247"/>
      <c r="J246" s="247"/>
      <c r="K246" s="247"/>
      <c r="L246" s="247"/>
      <c r="M246" s="247"/>
      <c r="N246" s="247"/>
      <c r="O246" s="247"/>
      <c r="P246" s="101">
        <f t="shared" si="3"/>
        <v>0</v>
      </c>
      <c r="Q246" s="102" t="str">
        <f>VLOOKUP(P246,IDCODE!$A$1:$B$96,2,0)</f>
        <v>Không</v>
      </c>
      <c r="R246" s="102" t="e">
        <f>VLOOKUP(B246,DS!$D$3:$P$2489,13,0)</f>
        <v>#N/A</v>
      </c>
      <c r="S246" s="102"/>
    </row>
    <row r="247" spans="1:19" s="103" customFormat="1" ht="13.5">
      <c r="A247" s="100">
        <v>241</v>
      </c>
      <c r="B247" s="108">
        <f>DS!D243</f>
        <v>0</v>
      </c>
      <c r="C247" s="109" t="e">
        <f>VLOOKUP(B247,DS!$D$3:$I$2489,2,0)</f>
        <v>#N/A</v>
      </c>
      <c r="D247" s="110" t="e">
        <f>VLOOKUP(B247,DS!$D$3:$I$2489,3,0)</f>
        <v>#N/A</v>
      </c>
      <c r="E247" s="111" t="e">
        <f>VLOOKUP(B247,DS!$D$3:$I$2489,5,0)</f>
        <v>#N/A</v>
      </c>
      <c r="F247" s="111" t="e">
        <f>VLOOKUP(B247,DS!$D$3:$I$2489,6,0)</f>
        <v>#N/A</v>
      </c>
      <c r="G247" s="247"/>
      <c r="H247" s="247"/>
      <c r="I247" s="247"/>
      <c r="J247" s="247"/>
      <c r="K247" s="247"/>
      <c r="L247" s="247"/>
      <c r="M247" s="247"/>
      <c r="N247" s="247"/>
      <c r="O247" s="247"/>
      <c r="P247" s="101">
        <f t="shared" si="3"/>
        <v>0</v>
      </c>
      <c r="Q247" s="102" t="str">
        <f>VLOOKUP(P247,IDCODE!$A$1:$B$96,2,0)</f>
        <v>Không</v>
      </c>
      <c r="R247" s="102" t="e">
        <f>VLOOKUP(B247,DS!$D$3:$P$2489,13,0)</f>
        <v>#N/A</v>
      </c>
      <c r="S247" s="102"/>
    </row>
    <row r="248" spans="1:19" s="103" customFormat="1" ht="13.5">
      <c r="A248" s="100">
        <v>242</v>
      </c>
      <c r="B248" s="108">
        <f>DS!D244</f>
        <v>0</v>
      </c>
      <c r="C248" s="109" t="e">
        <f>VLOOKUP(B248,DS!$D$3:$I$2489,2,0)</f>
        <v>#N/A</v>
      </c>
      <c r="D248" s="110" t="e">
        <f>VLOOKUP(B248,DS!$D$3:$I$2489,3,0)</f>
        <v>#N/A</v>
      </c>
      <c r="E248" s="111" t="e">
        <f>VLOOKUP(B248,DS!$D$3:$I$2489,5,0)</f>
        <v>#N/A</v>
      </c>
      <c r="F248" s="111" t="e">
        <f>VLOOKUP(B248,DS!$D$3:$I$2489,6,0)</f>
        <v>#N/A</v>
      </c>
      <c r="G248" s="247"/>
      <c r="H248" s="247"/>
      <c r="I248" s="247"/>
      <c r="J248" s="247"/>
      <c r="K248" s="247"/>
      <c r="L248" s="247"/>
      <c r="M248" s="247"/>
      <c r="N248" s="247"/>
      <c r="O248" s="247"/>
      <c r="P248" s="101">
        <f t="shared" si="3"/>
        <v>0</v>
      </c>
      <c r="Q248" s="102" t="str">
        <f>VLOOKUP(P248,IDCODE!$A$1:$B$96,2,0)</f>
        <v>Không</v>
      </c>
      <c r="R248" s="102" t="e">
        <f>VLOOKUP(B248,DS!$D$3:$P$2489,13,0)</f>
        <v>#N/A</v>
      </c>
      <c r="S248" s="102"/>
    </row>
    <row r="249" spans="1:19" s="103" customFormat="1" ht="13.5">
      <c r="A249" s="100">
        <v>243</v>
      </c>
      <c r="B249" s="108">
        <f>DS!D245</f>
        <v>0</v>
      </c>
      <c r="C249" s="109" t="e">
        <f>VLOOKUP(B249,DS!$D$3:$I$2489,2,0)</f>
        <v>#N/A</v>
      </c>
      <c r="D249" s="110" t="e">
        <f>VLOOKUP(B249,DS!$D$3:$I$2489,3,0)</f>
        <v>#N/A</v>
      </c>
      <c r="E249" s="111" t="e">
        <f>VLOOKUP(B249,DS!$D$3:$I$2489,5,0)</f>
        <v>#N/A</v>
      </c>
      <c r="F249" s="111" t="e">
        <f>VLOOKUP(B249,DS!$D$3:$I$2489,6,0)</f>
        <v>#N/A</v>
      </c>
      <c r="G249" s="247"/>
      <c r="H249" s="247"/>
      <c r="I249" s="247"/>
      <c r="J249" s="247"/>
      <c r="K249" s="247"/>
      <c r="L249" s="247"/>
      <c r="M249" s="247"/>
      <c r="N249" s="247"/>
      <c r="O249" s="247"/>
      <c r="P249" s="101">
        <f t="shared" si="3"/>
        <v>0</v>
      </c>
      <c r="Q249" s="102" t="str">
        <f>VLOOKUP(P249,IDCODE!$A$1:$B$96,2,0)</f>
        <v>Không</v>
      </c>
      <c r="R249" s="102" t="e">
        <f>VLOOKUP(B249,DS!$D$3:$P$2489,13,0)</f>
        <v>#N/A</v>
      </c>
      <c r="S249" s="102"/>
    </row>
    <row r="250" spans="1:19" s="103" customFormat="1" ht="13.5">
      <c r="A250" s="100">
        <v>244</v>
      </c>
      <c r="B250" s="108">
        <f>DS!D246</f>
        <v>0</v>
      </c>
      <c r="C250" s="109" t="e">
        <f>VLOOKUP(B250,DS!$D$3:$I$2489,2,0)</f>
        <v>#N/A</v>
      </c>
      <c r="D250" s="110" t="e">
        <f>VLOOKUP(B250,DS!$D$3:$I$2489,3,0)</f>
        <v>#N/A</v>
      </c>
      <c r="E250" s="111" t="e">
        <f>VLOOKUP(B250,DS!$D$3:$I$2489,5,0)</f>
        <v>#N/A</v>
      </c>
      <c r="F250" s="111" t="e">
        <f>VLOOKUP(B250,DS!$D$3:$I$2489,6,0)</f>
        <v>#N/A</v>
      </c>
      <c r="G250" s="247"/>
      <c r="H250" s="247"/>
      <c r="I250" s="247"/>
      <c r="J250" s="247"/>
      <c r="K250" s="247"/>
      <c r="L250" s="247"/>
      <c r="M250" s="247"/>
      <c r="N250" s="247"/>
      <c r="O250" s="247"/>
      <c r="P250" s="101">
        <f t="shared" si="3"/>
        <v>0</v>
      </c>
      <c r="Q250" s="102" t="str">
        <f>VLOOKUP(P250,IDCODE!$A$1:$B$96,2,0)</f>
        <v>Không</v>
      </c>
      <c r="R250" s="102" t="e">
        <f>VLOOKUP(B250,DS!$D$3:$P$2489,13,0)</f>
        <v>#N/A</v>
      </c>
      <c r="S250" s="102"/>
    </row>
    <row r="251" spans="1:19" s="103" customFormat="1" ht="13.5">
      <c r="A251" s="100">
        <v>245</v>
      </c>
      <c r="B251" s="108">
        <f>DS!D247</f>
        <v>0</v>
      </c>
      <c r="C251" s="109" t="e">
        <f>VLOOKUP(B251,DS!$D$3:$I$2489,2,0)</f>
        <v>#N/A</v>
      </c>
      <c r="D251" s="110" t="e">
        <f>VLOOKUP(B251,DS!$D$3:$I$2489,3,0)</f>
        <v>#N/A</v>
      </c>
      <c r="E251" s="111" t="e">
        <f>VLOOKUP(B251,DS!$D$3:$I$2489,5,0)</f>
        <v>#N/A</v>
      </c>
      <c r="F251" s="111" t="e">
        <f>VLOOKUP(B251,DS!$D$3:$I$2489,6,0)</f>
        <v>#N/A</v>
      </c>
      <c r="G251" s="247"/>
      <c r="H251" s="247"/>
      <c r="I251" s="247"/>
      <c r="J251" s="247"/>
      <c r="K251" s="247"/>
      <c r="L251" s="247"/>
      <c r="M251" s="247"/>
      <c r="N251" s="247"/>
      <c r="O251" s="247"/>
      <c r="P251" s="101">
        <f t="shared" si="3"/>
        <v>0</v>
      </c>
      <c r="Q251" s="102" t="str">
        <f>VLOOKUP(P251,IDCODE!$A$1:$B$96,2,0)</f>
        <v>Không</v>
      </c>
      <c r="R251" s="102" t="e">
        <f>VLOOKUP(B251,DS!$D$3:$P$2489,13,0)</f>
        <v>#N/A</v>
      </c>
      <c r="S251" s="102"/>
    </row>
    <row r="252" spans="1:19" s="103" customFormat="1" ht="13.5">
      <c r="A252" s="100">
        <v>246</v>
      </c>
      <c r="B252" s="108">
        <f>DS!D248</f>
        <v>0</v>
      </c>
      <c r="C252" s="109" t="e">
        <f>VLOOKUP(B252,DS!$D$3:$I$2489,2,0)</f>
        <v>#N/A</v>
      </c>
      <c r="D252" s="110" t="e">
        <f>VLOOKUP(B252,DS!$D$3:$I$2489,3,0)</f>
        <v>#N/A</v>
      </c>
      <c r="E252" s="111" t="e">
        <f>VLOOKUP(B252,DS!$D$3:$I$2489,5,0)</f>
        <v>#N/A</v>
      </c>
      <c r="F252" s="111" t="e">
        <f>VLOOKUP(B252,DS!$D$3:$I$2489,6,0)</f>
        <v>#N/A</v>
      </c>
      <c r="G252" s="247"/>
      <c r="H252" s="247"/>
      <c r="I252" s="247"/>
      <c r="J252" s="247"/>
      <c r="K252" s="247"/>
      <c r="L252" s="247"/>
      <c r="M252" s="247"/>
      <c r="N252" s="247"/>
      <c r="O252" s="247"/>
      <c r="P252" s="101">
        <f t="shared" si="3"/>
        <v>0</v>
      </c>
      <c r="Q252" s="102" t="str">
        <f>VLOOKUP(P252,IDCODE!$A$1:$B$96,2,0)</f>
        <v>Không</v>
      </c>
      <c r="R252" s="102" t="e">
        <f>VLOOKUP(B252,DS!$D$3:$P$2489,13,0)</f>
        <v>#N/A</v>
      </c>
      <c r="S252" s="102"/>
    </row>
    <row r="253" spans="1:19" s="103" customFormat="1" ht="13.5">
      <c r="A253" s="100">
        <v>247</v>
      </c>
      <c r="B253" s="108">
        <f>DS!D249</f>
        <v>0</v>
      </c>
      <c r="C253" s="109" t="e">
        <f>VLOOKUP(B253,DS!$D$3:$I$2489,2,0)</f>
        <v>#N/A</v>
      </c>
      <c r="D253" s="110" t="e">
        <f>VLOOKUP(B253,DS!$D$3:$I$2489,3,0)</f>
        <v>#N/A</v>
      </c>
      <c r="E253" s="111" t="e">
        <f>VLOOKUP(B253,DS!$D$3:$I$2489,5,0)</f>
        <v>#N/A</v>
      </c>
      <c r="F253" s="111" t="e">
        <f>VLOOKUP(B253,DS!$D$3:$I$2489,6,0)</f>
        <v>#N/A</v>
      </c>
      <c r="G253" s="247"/>
      <c r="H253" s="247"/>
      <c r="I253" s="247"/>
      <c r="J253" s="247"/>
      <c r="K253" s="247"/>
      <c r="L253" s="247"/>
      <c r="M253" s="247"/>
      <c r="N253" s="247"/>
      <c r="O253" s="247"/>
      <c r="P253" s="101">
        <f t="shared" si="3"/>
        <v>0</v>
      </c>
      <c r="Q253" s="102" t="str">
        <f>VLOOKUP(P253,IDCODE!$A$1:$B$96,2,0)</f>
        <v>Không</v>
      </c>
      <c r="R253" s="102" t="e">
        <f>VLOOKUP(B253,DS!$D$3:$P$2489,13,0)</f>
        <v>#N/A</v>
      </c>
      <c r="S253" s="102"/>
    </row>
    <row r="254" spans="1:19" s="103" customFormat="1" ht="13.5">
      <c r="A254" s="100">
        <v>248</v>
      </c>
      <c r="B254" s="108">
        <f>DS!D250</f>
        <v>0</v>
      </c>
      <c r="C254" s="109" t="e">
        <f>VLOOKUP(B254,DS!$D$3:$I$2489,2,0)</f>
        <v>#N/A</v>
      </c>
      <c r="D254" s="110" t="e">
        <f>VLOOKUP(B254,DS!$D$3:$I$2489,3,0)</f>
        <v>#N/A</v>
      </c>
      <c r="E254" s="111" t="e">
        <f>VLOOKUP(B254,DS!$D$3:$I$2489,5,0)</f>
        <v>#N/A</v>
      </c>
      <c r="F254" s="111" t="e">
        <f>VLOOKUP(B254,DS!$D$3:$I$2489,6,0)</f>
        <v>#N/A</v>
      </c>
      <c r="G254" s="247"/>
      <c r="H254" s="247"/>
      <c r="I254" s="247"/>
      <c r="J254" s="247"/>
      <c r="K254" s="247"/>
      <c r="L254" s="247"/>
      <c r="M254" s="247"/>
      <c r="N254" s="247"/>
      <c r="O254" s="247"/>
      <c r="P254" s="101">
        <f t="shared" si="3"/>
        <v>0</v>
      </c>
      <c r="Q254" s="102" t="str">
        <f>VLOOKUP(P254,IDCODE!$A$1:$B$96,2,0)</f>
        <v>Không</v>
      </c>
      <c r="R254" s="102" t="e">
        <f>VLOOKUP(B254,DS!$D$3:$P$2489,13,0)</f>
        <v>#N/A</v>
      </c>
      <c r="S254" s="102"/>
    </row>
    <row r="255" spans="1:19" s="103" customFormat="1" ht="13.5">
      <c r="A255" s="100">
        <v>249</v>
      </c>
      <c r="B255" s="108">
        <f>DS!D251</f>
        <v>0</v>
      </c>
      <c r="C255" s="109" t="e">
        <f>VLOOKUP(B255,DS!$D$3:$I$2489,2,0)</f>
        <v>#N/A</v>
      </c>
      <c r="D255" s="110" t="e">
        <f>VLOOKUP(B255,DS!$D$3:$I$2489,3,0)</f>
        <v>#N/A</v>
      </c>
      <c r="E255" s="111" t="e">
        <f>VLOOKUP(B255,DS!$D$3:$I$2489,5,0)</f>
        <v>#N/A</v>
      </c>
      <c r="F255" s="111" t="e">
        <f>VLOOKUP(B255,DS!$D$3:$I$2489,6,0)</f>
        <v>#N/A</v>
      </c>
      <c r="G255" s="247"/>
      <c r="H255" s="247"/>
      <c r="I255" s="247"/>
      <c r="J255" s="247"/>
      <c r="K255" s="247"/>
      <c r="L255" s="247"/>
      <c r="M255" s="247"/>
      <c r="N255" s="247"/>
      <c r="O255" s="247"/>
      <c r="P255" s="101">
        <f t="shared" si="3"/>
        <v>0</v>
      </c>
      <c r="Q255" s="102" t="str">
        <f>VLOOKUP(P255,IDCODE!$A$1:$B$96,2,0)</f>
        <v>Không</v>
      </c>
      <c r="R255" s="102" t="e">
        <f>VLOOKUP(B255,DS!$D$3:$P$2489,13,0)</f>
        <v>#N/A</v>
      </c>
      <c r="S255" s="102"/>
    </row>
    <row r="256" spans="1:19" s="103" customFormat="1" ht="13.5">
      <c r="A256" s="100">
        <v>250</v>
      </c>
      <c r="B256" s="108">
        <f>DS!D252</f>
        <v>0</v>
      </c>
      <c r="C256" s="109" t="e">
        <f>VLOOKUP(B256,DS!$D$3:$I$2489,2,0)</f>
        <v>#N/A</v>
      </c>
      <c r="D256" s="110" t="e">
        <f>VLOOKUP(B256,DS!$D$3:$I$2489,3,0)</f>
        <v>#N/A</v>
      </c>
      <c r="E256" s="111" t="e">
        <f>VLOOKUP(B256,DS!$D$3:$I$2489,5,0)</f>
        <v>#N/A</v>
      </c>
      <c r="F256" s="111" t="e">
        <f>VLOOKUP(B256,DS!$D$3:$I$2489,6,0)</f>
        <v>#N/A</v>
      </c>
      <c r="G256" s="247"/>
      <c r="H256" s="247"/>
      <c r="I256" s="247"/>
      <c r="J256" s="247"/>
      <c r="K256" s="247"/>
      <c r="L256" s="247"/>
      <c r="M256" s="247"/>
      <c r="N256" s="247"/>
      <c r="O256" s="247"/>
      <c r="P256" s="101">
        <f t="shared" si="3"/>
        <v>0</v>
      </c>
      <c r="Q256" s="102" t="str">
        <f>VLOOKUP(P256,IDCODE!$A$1:$B$96,2,0)</f>
        <v>Không</v>
      </c>
      <c r="R256" s="102" t="e">
        <f>VLOOKUP(B256,DS!$D$3:$P$2489,13,0)</f>
        <v>#N/A</v>
      </c>
      <c r="S256" s="102"/>
    </row>
    <row r="257" spans="1:19" s="103" customFormat="1" ht="13.5">
      <c r="A257" s="100">
        <v>251</v>
      </c>
      <c r="B257" s="108">
        <f>DS!D253</f>
        <v>0</v>
      </c>
      <c r="C257" s="109" t="e">
        <f>VLOOKUP(B257,DS!$D$3:$I$2489,2,0)</f>
        <v>#N/A</v>
      </c>
      <c r="D257" s="110" t="e">
        <f>VLOOKUP(B257,DS!$D$3:$I$2489,3,0)</f>
        <v>#N/A</v>
      </c>
      <c r="E257" s="111" t="e">
        <f>VLOOKUP(B257,DS!$D$3:$I$2489,5,0)</f>
        <v>#N/A</v>
      </c>
      <c r="F257" s="111" t="e">
        <f>VLOOKUP(B257,DS!$D$3:$I$2489,6,0)</f>
        <v>#N/A</v>
      </c>
      <c r="G257" s="247"/>
      <c r="H257" s="247"/>
      <c r="I257" s="247"/>
      <c r="J257" s="247"/>
      <c r="K257" s="247"/>
      <c r="L257" s="247"/>
      <c r="M257" s="247"/>
      <c r="N257" s="247"/>
      <c r="O257" s="247"/>
      <c r="P257" s="101">
        <f t="shared" si="3"/>
        <v>0</v>
      </c>
      <c r="Q257" s="102" t="str">
        <f>VLOOKUP(P257,IDCODE!$A$1:$B$96,2,0)</f>
        <v>Không</v>
      </c>
      <c r="R257" s="102" t="e">
        <f>VLOOKUP(B257,DS!$D$3:$P$2489,13,0)</f>
        <v>#N/A</v>
      </c>
      <c r="S257" s="102"/>
    </row>
    <row r="258" spans="1:19" s="103" customFormat="1" ht="13.5">
      <c r="A258" s="100">
        <v>252</v>
      </c>
      <c r="B258" s="108">
        <f>DS!D254</f>
        <v>0</v>
      </c>
      <c r="C258" s="109" t="e">
        <f>VLOOKUP(B258,DS!$D$3:$I$2489,2,0)</f>
        <v>#N/A</v>
      </c>
      <c r="D258" s="110" t="e">
        <f>VLOOKUP(B258,DS!$D$3:$I$2489,3,0)</f>
        <v>#N/A</v>
      </c>
      <c r="E258" s="111" t="e">
        <f>VLOOKUP(B258,DS!$D$3:$I$2489,5,0)</f>
        <v>#N/A</v>
      </c>
      <c r="F258" s="111" t="e">
        <f>VLOOKUP(B258,DS!$D$3:$I$2489,6,0)</f>
        <v>#N/A</v>
      </c>
      <c r="G258" s="247"/>
      <c r="H258" s="247"/>
      <c r="I258" s="247"/>
      <c r="J258" s="247"/>
      <c r="K258" s="247"/>
      <c r="L258" s="247"/>
      <c r="M258" s="247"/>
      <c r="N258" s="247"/>
      <c r="O258" s="247"/>
      <c r="P258" s="101">
        <f t="shared" si="3"/>
        <v>0</v>
      </c>
      <c r="Q258" s="102" t="str">
        <f>VLOOKUP(P258,IDCODE!$A$1:$B$96,2,0)</f>
        <v>Không</v>
      </c>
      <c r="R258" s="102" t="e">
        <f>VLOOKUP(B258,DS!$D$3:$P$2489,13,0)</f>
        <v>#N/A</v>
      </c>
      <c r="S258" s="102"/>
    </row>
    <row r="259" spans="1:19" s="103" customFormat="1" ht="13.5">
      <c r="A259" s="100">
        <v>253</v>
      </c>
      <c r="B259" s="108">
        <f>DS!D255</f>
        <v>0</v>
      </c>
      <c r="C259" s="109" t="e">
        <f>VLOOKUP(B259,DS!$D$3:$I$2489,2,0)</f>
        <v>#N/A</v>
      </c>
      <c r="D259" s="110" t="e">
        <f>VLOOKUP(B259,DS!$D$3:$I$2489,3,0)</f>
        <v>#N/A</v>
      </c>
      <c r="E259" s="111" t="e">
        <f>VLOOKUP(B259,DS!$D$3:$I$2489,5,0)</f>
        <v>#N/A</v>
      </c>
      <c r="F259" s="111" t="e">
        <f>VLOOKUP(B259,DS!$D$3:$I$2489,6,0)</f>
        <v>#N/A</v>
      </c>
      <c r="G259" s="247"/>
      <c r="H259" s="247"/>
      <c r="I259" s="247"/>
      <c r="J259" s="247"/>
      <c r="K259" s="247"/>
      <c r="L259" s="247"/>
      <c r="M259" s="247"/>
      <c r="N259" s="247"/>
      <c r="O259" s="247"/>
      <c r="P259" s="101">
        <f t="shared" si="3"/>
        <v>0</v>
      </c>
      <c r="Q259" s="102" t="str">
        <f>VLOOKUP(P259,IDCODE!$A$1:$B$96,2,0)</f>
        <v>Không</v>
      </c>
      <c r="R259" s="102" t="e">
        <f>VLOOKUP(B259,DS!$D$3:$P$2489,13,0)</f>
        <v>#N/A</v>
      </c>
      <c r="S259" s="102"/>
    </row>
    <row r="260" spans="1:19" s="103" customFormat="1" ht="13.5">
      <c r="A260" s="100">
        <v>254</v>
      </c>
      <c r="B260" s="108">
        <f>DS!D256</f>
        <v>0</v>
      </c>
      <c r="C260" s="109" t="e">
        <f>VLOOKUP(B260,DS!$D$3:$I$2489,2,0)</f>
        <v>#N/A</v>
      </c>
      <c r="D260" s="110" t="e">
        <f>VLOOKUP(B260,DS!$D$3:$I$2489,3,0)</f>
        <v>#N/A</v>
      </c>
      <c r="E260" s="111" t="e">
        <f>VLOOKUP(B260,DS!$D$3:$I$2489,5,0)</f>
        <v>#N/A</v>
      </c>
      <c r="F260" s="111" t="e">
        <f>VLOOKUP(B260,DS!$D$3:$I$2489,6,0)</f>
        <v>#N/A</v>
      </c>
      <c r="G260" s="247"/>
      <c r="H260" s="247"/>
      <c r="I260" s="247"/>
      <c r="J260" s="247"/>
      <c r="K260" s="247"/>
      <c r="L260" s="247"/>
      <c r="M260" s="247"/>
      <c r="N260" s="247"/>
      <c r="O260" s="247"/>
      <c r="P260" s="101">
        <f t="shared" si="3"/>
        <v>0</v>
      </c>
      <c r="Q260" s="102" t="str">
        <f>VLOOKUP(P260,IDCODE!$A$1:$B$96,2,0)</f>
        <v>Không</v>
      </c>
      <c r="R260" s="102" t="e">
        <f>VLOOKUP(B260,DS!$D$3:$P$2489,13,0)</f>
        <v>#N/A</v>
      </c>
      <c r="S260" s="102"/>
    </row>
    <row r="261" spans="1:19" s="103" customFormat="1" ht="13.5">
      <c r="A261" s="100">
        <v>255</v>
      </c>
      <c r="B261" s="108">
        <f>DS!D257</f>
        <v>0</v>
      </c>
      <c r="C261" s="109" t="e">
        <f>VLOOKUP(B261,DS!$D$3:$I$2489,2,0)</f>
        <v>#N/A</v>
      </c>
      <c r="D261" s="110" t="e">
        <f>VLOOKUP(B261,DS!$D$3:$I$2489,3,0)</f>
        <v>#N/A</v>
      </c>
      <c r="E261" s="111" t="e">
        <f>VLOOKUP(B261,DS!$D$3:$I$2489,5,0)</f>
        <v>#N/A</v>
      </c>
      <c r="F261" s="111" t="e">
        <f>VLOOKUP(B261,DS!$D$3:$I$2489,6,0)</f>
        <v>#N/A</v>
      </c>
      <c r="G261" s="247"/>
      <c r="H261" s="247"/>
      <c r="I261" s="247"/>
      <c r="J261" s="247"/>
      <c r="K261" s="247"/>
      <c r="L261" s="247"/>
      <c r="M261" s="247"/>
      <c r="N261" s="247"/>
      <c r="O261" s="247"/>
      <c r="P261" s="101">
        <f t="shared" si="3"/>
        <v>0</v>
      </c>
      <c r="Q261" s="102" t="str">
        <f>VLOOKUP(P261,IDCODE!$A$1:$B$96,2,0)</f>
        <v>Không</v>
      </c>
      <c r="R261" s="102" t="e">
        <f>VLOOKUP(B261,DS!$D$3:$P$2489,13,0)</f>
        <v>#N/A</v>
      </c>
      <c r="S261" s="102"/>
    </row>
    <row r="262" spans="1:19" s="103" customFormat="1" ht="13.5">
      <c r="A262" s="100">
        <v>256</v>
      </c>
      <c r="B262" s="108">
        <f>DS!D258</f>
        <v>0</v>
      </c>
      <c r="C262" s="109" t="e">
        <f>VLOOKUP(B262,DS!$D$3:$I$2489,2,0)</f>
        <v>#N/A</v>
      </c>
      <c r="D262" s="110" t="e">
        <f>VLOOKUP(B262,DS!$D$3:$I$2489,3,0)</f>
        <v>#N/A</v>
      </c>
      <c r="E262" s="111" t="e">
        <f>VLOOKUP(B262,DS!$D$3:$I$2489,5,0)</f>
        <v>#N/A</v>
      </c>
      <c r="F262" s="111" t="e">
        <f>VLOOKUP(B262,DS!$D$3:$I$2489,6,0)</f>
        <v>#N/A</v>
      </c>
      <c r="G262" s="247"/>
      <c r="H262" s="247"/>
      <c r="I262" s="247"/>
      <c r="J262" s="247"/>
      <c r="K262" s="247"/>
      <c r="L262" s="247"/>
      <c r="M262" s="247"/>
      <c r="N262" s="247"/>
      <c r="O262" s="247"/>
      <c r="P262" s="101">
        <f t="shared" si="3"/>
        <v>0</v>
      </c>
      <c r="Q262" s="102" t="str">
        <f>VLOOKUP(P262,IDCODE!$A$1:$B$96,2,0)</f>
        <v>Không</v>
      </c>
      <c r="R262" s="102" t="e">
        <f>VLOOKUP(B262,DS!$D$3:$P$2489,13,0)</f>
        <v>#N/A</v>
      </c>
      <c r="S262" s="102"/>
    </row>
    <row r="263" spans="1:19" s="103" customFormat="1" ht="13.5">
      <c r="A263" s="100">
        <v>257</v>
      </c>
      <c r="B263" s="108">
        <f>DS!D259</f>
        <v>0</v>
      </c>
      <c r="C263" s="109" t="e">
        <f>VLOOKUP(B263,DS!$D$3:$I$2489,2,0)</f>
        <v>#N/A</v>
      </c>
      <c r="D263" s="110" t="e">
        <f>VLOOKUP(B263,DS!$D$3:$I$2489,3,0)</f>
        <v>#N/A</v>
      </c>
      <c r="E263" s="111" t="e">
        <f>VLOOKUP(B263,DS!$D$3:$I$2489,5,0)</f>
        <v>#N/A</v>
      </c>
      <c r="F263" s="111" t="e">
        <f>VLOOKUP(B263,DS!$D$3:$I$2489,6,0)</f>
        <v>#N/A</v>
      </c>
      <c r="G263" s="247"/>
      <c r="H263" s="247"/>
      <c r="I263" s="247"/>
      <c r="J263" s="247"/>
      <c r="K263" s="247"/>
      <c r="L263" s="247"/>
      <c r="M263" s="247"/>
      <c r="N263" s="247"/>
      <c r="O263" s="247"/>
      <c r="P263" s="101">
        <f t="shared" si="3"/>
        <v>0</v>
      </c>
      <c r="Q263" s="102" t="str">
        <f>VLOOKUP(P263,IDCODE!$A$1:$B$96,2,0)</f>
        <v>Không</v>
      </c>
      <c r="R263" s="102" t="e">
        <f>VLOOKUP(B263,DS!$D$3:$P$2489,13,0)</f>
        <v>#N/A</v>
      </c>
      <c r="S263" s="102"/>
    </row>
    <row r="264" spans="1:19" s="103" customFormat="1" ht="13.5">
      <c r="A264" s="100">
        <v>258</v>
      </c>
      <c r="B264" s="108">
        <f>DS!D260</f>
        <v>0</v>
      </c>
      <c r="C264" s="109" t="e">
        <f>VLOOKUP(B264,DS!$D$3:$I$2489,2,0)</f>
        <v>#N/A</v>
      </c>
      <c r="D264" s="110" t="e">
        <f>VLOOKUP(B264,DS!$D$3:$I$2489,3,0)</f>
        <v>#N/A</v>
      </c>
      <c r="E264" s="111" t="e">
        <f>VLOOKUP(B264,DS!$D$3:$I$2489,5,0)</f>
        <v>#N/A</v>
      </c>
      <c r="F264" s="111" t="e">
        <f>VLOOKUP(B264,DS!$D$3:$I$2489,6,0)</f>
        <v>#N/A</v>
      </c>
      <c r="G264" s="247"/>
      <c r="H264" s="247"/>
      <c r="I264" s="247"/>
      <c r="J264" s="247"/>
      <c r="K264" s="247"/>
      <c r="L264" s="247"/>
      <c r="M264" s="247"/>
      <c r="N264" s="247"/>
      <c r="O264" s="247"/>
      <c r="P264" s="101">
        <f t="shared" ref="P264:P327" si="4">IF(OR(ISNUMBER(O264)=FALSE,$P$6&lt;&gt;100%,O264&lt;1),0,ROUND(SUMPRODUCT($G$6:$O$6,G264:O264),1))</f>
        <v>0</v>
      </c>
      <c r="Q264" s="102" t="str">
        <f>VLOOKUP(P264,IDCODE!$A$1:$B$96,2,0)</f>
        <v>Không</v>
      </c>
      <c r="R264" s="102" t="e">
        <f>VLOOKUP(B264,DS!$D$3:$P$2489,13,0)</f>
        <v>#N/A</v>
      </c>
      <c r="S264" s="102"/>
    </row>
    <row r="265" spans="1:19" s="103" customFormat="1" ht="13.5">
      <c r="A265" s="100">
        <v>259</v>
      </c>
      <c r="B265" s="108">
        <f>DS!D261</f>
        <v>0</v>
      </c>
      <c r="C265" s="109" t="e">
        <f>VLOOKUP(B265,DS!$D$3:$I$2489,2,0)</f>
        <v>#N/A</v>
      </c>
      <c r="D265" s="110" t="e">
        <f>VLOOKUP(B265,DS!$D$3:$I$2489,3,0)</f>
        <v>#N/A</v>
      </c>
      <c r="E265" s="111" t="e">
        <f>VLOOKUP(B265,DS!$D$3:$I$2489,5,0)</f>
        <v>#N/A</v>
      </c>
      <c r="F265" s="111" t="e">
        <f>VLOOKUP(B265,DS!$D$3:$I$2489,6,0)</f>
        <v>#N/A</v>
      </c>
      <c r="G265" s="247"/>
      <c r="H265" s="247"/>
      <c r="I265" s="247"/>
      <c r="J265" s="247"/>
      <c r="K265" s="247"/>
      <c r="L265" s="247"/>
      <c r="M265" s="247"/>
      <c r="N265" s="247"/>
      <c r="O265" s="247"/>
      <c r="P265" s="101">
        <f t="shared" si="4"/>
        <v>0</v>
      </c>
      <c r="Q265" s="102" t="str">
        <f>VLOOKUP(P265,IDCODE!$A$1:$B$96,2,0)</f>
        <v>Không</v>
      </c>
      <c r="R265" s="102" t="e">
        <f>VLOOKUP(B265,DS!$D$3:$P$2489,13,0)</f>
        <v>#N/A</v>
      </c>
      <c r="S265" s="102"/>
    </row>
    <row r="266" spans="1:19" s="103" customFormat="1" ht="13.5">
      <c r="A266" s="100">
        <v>260</v>
      </c>
      <c r="B266" s="108">
        <f>DS!D262</f>
        <v>0</v>
      </c>
      <c r="C266" s="109" t="e">
        <f>VLOOKUP(B266,DS!$D$3:$I$2489,2,0)</f>
        <v>#N/A</v>
      </c>
      <c r="D266" s="110" t="e">
        <f>VLOOKUP(B266,DS!$D$3:$I$2489,3,0)</f>
        <v>#N/A</v>
      </c>
      <c r="E266" s="111" t="e">
        <f>VLOOKUP(B266,DS!$D$3:$I$2489,5,0)</f>
        <v>#N/A</v>
      </c>
      <c r="F266" s="111" t="e">
        <f>VLOOKUP(B266,DS!$D$3:$I$2489,6,0)</f>
        <v>#N/A</v>
      </c>
      <c r="G266" s="247"/>
      <c r="H266" s="247"/>
      <c r="I266" s="247"/>
      <c r="J266" s="247"/>
      <c r="K266" s="247"/>
      <c r="L266" s="247"/>
      <c r="M266" s="247"/>
      <c r="N266" s="247"/>
      <c r="O266" s="247"/>
      <c r="P266" s="101">
        <f t="shared" si="4"/>
        <v>0</v>
      </c>
      <c r="Q266" s="102" t="str">
        <f>VLOOKUP(P266,IDCODE!$A$1:$B$96,2,0)</f>
        <v>Không</v>
      </c>
      <c r="R266" s="102" t="e">
        <f>VLOOKUP(B266,DS!$D$3:$P$2489,13,0)</f>
        <v>#N/A</v>
      </c>
      <c r="S266" s="102"/>
    </row>
    <row r="267" spans="1:19" s="103" customFormat="1" ht="13.5">
      <c r="A267" s="100">
        <v>261</v>
      </c>
      <c r="B267" s="108">
        <f>DS!D263</f>
        <v>0</v>
      </c>
      <c r="C267" s="109" t="e">
        <f>VLOOKUP(B267,DS!$D$3:$I$2489,2,0)</f>
        <v>#N/A</v>
      </c>
      <c r="D267" s="110" t="e">
        <f>VLOOKUP(B267,DS!$D$3:$I$2489,3,0)</f>
        <v>#N/A</v>
      </c>
      <c r="E267" s="111" t="e">
        <f>VLOOKUP(B267,DS!$D$3:$I$2489,5,0)</f>
        <v>#N/A</v>
      </c>
      <c r="F267" s="111" t="e">
        <f>VLOOKUP(B267,DS!$D$3:$I$2489,6,0)</f>
        <v>#N/A</v>
      </c>
      <c r="G267" s="247"/>
      <c r="H267" s="247"/>
      <c r="I267" s="247"/>
      <c r="J267" s="247"/>
      <c r="K267" s="247"/>
      <c r="L267" s="247"/>
      <c r="M267" s="247"/>
      <c r="N267" s="247"/>
      <c r="O267" s="247"/>
      <c r="P267" s="101">
        <f t="shared" si="4"/>
        <v>0</v>
      </c>
      <c r="Q267" s="102" t="str">
        <f>VLOOKUP(P267,IDCODE!$A$1:$B$96,2,0)</f>
        <v>Không</v>
      </c>
      <c r="R267" s="102" t="e">
        <f>VLOOKUP(B267,DS!$D$3:$P$2489,13,0)</f>
        <v>#N/A</v>
      </c>
      <c r="S267" s="102"/>
    </row>
    <row r="268" spans="1:19" s="103" customFormat="1" ht="13.5">
      <c r="A268" s="100">
        <v>262</v>
      </c>
      <c r="B268" s="108">
        <f>DS!D264</f>
        <v>0</v>
      </c>
      <c r="C268" s="109" t="e">
        <f>VLOOKUP(B268,DS!$D$3:$I$2489,2,0)</f>
        <v>#N/A</v>
      </c>
      <c r="D268" s="110" t="e">
        <f>VLOOKUP(B268,DS!$D$3:$I$2489,3,0)</f>
        <v>#N/A</v>
      </c>
      <c r="E268" s="111" t="e">
        <f>VLOOKUP(B268,DS!$D$3:$I$2489,5,0)</f>
        <v>#N/A</v>
      </c>
      <c r="F268" s="111" t="e">
        <f>VLOOKUP(B268,DS!$D$3:$I$2489,6,0)</f>
        <v>#N/A</v>
      </c>
      <c r="G268" s="247"/>
      <c r="H268" s="247"/>
      <c r="I268" s="247"/>
      <c r="J268" s="247"/>
      <c r="K268" s="247"/>
      <c r="L268" s="247"/>
      <c r="M268" s="247"/>
      <c r="N268" s="247"/>
      <c r="O268" s="247"/>
      <c r="P268" s="101">
        <f t="shared" si="4"/>
        <v>0</v>
      </c>
      <c r="Q268" s="102" t="str">
        <f>VLOOKUP(P268,IDCODE!$A$1:$B$96,2,0)</f>
        <v>Không</v>
      </c>
      <c r="R268" s="102" t="e">
        <f>VLOOKUP(B268,DS!$D$3:$P$2489,13,0)</f>
        <v>#N/A</v>
      </c>
      <c r="S268" s="102"/>
    </row>
    <row r="269" spans="1:19" s="103" customFormat="1" ht="13.5">
      <c r="A269" s="100">
        <v>263</v>
      </c>
      <c r="B269" s="108">
        <f>DS!D265</f>
        <v>0</v>
      </c>
      <c r="C269" s="109" t="e">
        <f>VLOOKUP(B269,DS!$D$3:$I$2489,2,0)</f>
        <v>#N/A</v>
      </c>
      <c r="D269" s="110" t="e">
        <f>VLOOKUP(B269,DS!$D$3:$I$2489,3,0)</f>
        <v>#N/A</v>
      </c>
      <c r="E269" s="111" t="e">
        <f>VLOOKUP(B269,DS!$D$3:$I$2489,5,0)</f>
        <v>#N/A</v>
      </c>
      <c r="F269" s="111" t="e">
        <f>VLOOKUP(B269,DS!$D$3:$I$2489,6,0)</f>
        <v>#N/A</v>
      </c>
      <c r="G269" s="247"/>
      <c r="H269" s="247"/>
      <c r="I269" s="247"/>
      <c r="J269" s="247"/>
      <c r="K269" s="247"/>
      <c r="L269" s="247"/>
      <c r="M269" s="247"/>
      <c r="N269" s="247"/>
      <c r="O269" s="247"/>
      <c r="P269" s="101">
        <f t="shared" si="4"/>
        <v>0</v>
      </c>
      <c r="Q269" s="102" t="str">
        <f>VLOOKUP(P269,IDCODE!$A$1:$B$96,2,0)</f>
        <v>Không</v>
      </c>
      <c r="R269" s="102" t="e">
        <f>VLOOKUP(B269,DS!$D$3:$P$2489,13,0)</f>
        <v>#N/A</v>
      </c>
      <c r="S269" s="102"/>
    </row>
    <row r="270" spans="1:19" s="103" customFormat="1" ht="13.5">
      <c r="A270" s="100">
        <v>264</v>
      </c>
      <c r="B270" s="108">
        <f>DS!D266</f>
        <v>0</v>
      </c>
      <c r="C270" s="109" t="e">
        <f>VLOOKUP(B270,DS!$D$3:$I$2489,2,0)</f>
        <v>#N/A</v>
      </c>
      <c r="D270" s="110" t="e">
        <f>VLOOKUP(B270,DS!$D$3:$I$2489,3,0)</f>
        <v>#N/A</v>
      </c>
      <c r="E270" s="111" t="e">
        <f>VLOOKUP(B270,DS!$D$3:$I$2489,5,0)</f>
        <v>#N/A</v>
      </c>
      <c r="F270" s="111" t="e">
        <f>VLOOKUP(B270,DS!$D$3:$I$2489,6,0)</f>
        <v>#N/A</v>
      </c>
      <c r="G270" s="247"/>
      <c r="H270" s="247"/>
      <c r="I270" s="247"/>
      <c r="J270" s="247"/>
      <c r="K270" s="247"/>
      <c r="L270" s="247"/>
      <c r="M270" s="247"/>
      <c r="N270" s="247"/>
      <c r="O270" s="247"/>
      <c r="P270" s="101">
        <f t="shared" si="4"/>
        <v>0</v>
      </c>
      <c r="Q270" s="102" t="str">
        <f>VLOOKUP(P270,IDCODE!$A$1:$B$96,2,0)</f>
        <v>Không</v>
      </c>
      <c r="R270" s="102" t="e">
        <f>VLOOKUP(B270,DS!$D$3:$P$2489,13,0)</f>
        <v>#N/A</v>
      </c>
      <c r="S270" s="102"/>
    </row>
    <row r="271" spans="1:19" s="103" customFormat="1" ht="13.5">
      <c r="A271" s="100">
        <v>265</v>
      </c>
      <c r="B271" s="108">
        <f>DS!D267</f>
        <v>0</v>
      </c>
      <c r="C271" s="109" t="e">
        <f>VLOOKUP(B271,DS!$D$3:$I$2489,2,0)</f>
        <v>#N/A</v>
      </c>
      <c r="D271" s="110" t="e">
        <f>VLOOKUP(B271,DS!$D$3:$I$2489,3,0)</f>
        <v>#N/A</v>
      </c>
      <c r="E271" s="111" t="e">
        <f>VLOOKUP(B271,DS!$D$3:$I$2489,5,0)</f>
        <v>#N/A</v>
      </c>
      <c r="F271" s="111" t="e">
        <f>VLOOKUP(B271,DS!$D$3:$I$2489,6,0)</f>
        <v>#N/A</v>
      </c>
      <c r="G271" s="247"/>
      <c r="H271" s="247"/>
      <c r="I271" s="247"/>
      <c r="J271" s="247"/>
      <c r="K271" s="247"/>
      <c r="L271" s="247"/>
      <c r="M271" s="247"/>
      <c r="N271" s="247"/>
      <c r="O271" s="247"/>
      <c r="P271" s="101">
        <f t="shared" si="4"/>
        <v>0</v>
      </c>
      <c r="Q271" s="102" t="str">
        <f>VLOOKUP(P271,IDCODE!$A$1:$B$96,2,0)</f>
        <v>Không</v>
      </c>
      <c r="R271" s="102" t="e">
        <f>VLOOKUP(B271,DS!$D$3:$P$2489,13,0)</f>
        <v>#N/A</v>
      </c>
      <c r="S271" s="102"/>
    </row>
    <row r="272" spans="1:19" s="103" customFormat="1" ht="13.5">
      <c r="A272" s="100">
        <v>266</v>
      </c>
      <c r="B272" s="108">
        <f>DS!D268</f>
        <v>0</v>
      </c>
      <c r="C272" s="109" t="e">
        <f>VLOOKUP(B272,DS!$D$3:$I$2489,2,0)</f>
        <v>#N/A</v>
      </c>
      <c r="D272" s="110" t="e">
        <f>VLOOKUP(B272,DS!$D$3:$I$2489,3,0)</f>
        <v>#N/A</v>
      </c>
      <c r="E272" s="111" t="e">
        <f>VLOOKUP(B272,DS!$D$3:$I$2489,5,0)</f>
        <v>#N/A</v>
      </c>
      <c r="F272" s="111" t="e">
        <f>VLOOKUP(B272,DS!$D$3:$I$2489,6,0)</f>
        <v>#N/A</v>
      </c>
      <c r="G272" s="247"/>
      <c r="H272" s="247"/>
      <c r="I272" s="247"/>
      <c r="J272" s="247"/>
      <c r="K272" s="247"/>
      <c r="L272" s="247"/>
      <c r="M272" s="247"/>
      <c r="N272" s="247"/>
      <c r="O272" s="247"/>
      <c r="P272" s="101">
        <f t="shared" si="4"/>
        <v>0</v>
      </c>
      <c r="Q272" s="102" t="str">
        <f>VLOOKUP(P272,IDCODE!$A$1:$B$96,2,0)</f>
        <v>Không</v>
      </c>
      <c r="R272" s="102" t="e">
        <f>VLOOKUP(B272,DS!$D$3:$P$2489,13,0)</f>
        <v>#N/A</v>
      </c>
      <c r="S272" s="102"/>
    </row>
    <row r="273" spans="1:19" s="103" customFormat="1" ht="13.5">
      <c r="A273" s="100">
        <v>267</v>
      </c>
      <c r="B273" s="108">
        <f>DS!D269</f>
        <v>0</v>
      </c>
      <c r="C273" s="109" t="e">
        <f>VLOOKUP(B273,DS!$D$3:$I$2489,2,0)</f>
        <v>#N/A</v>
      </c>
      <c r="D273" s="110" t="e">
        <f>VLOOKUP(B273,DS!$D$3:$I$2489,3,0)</f>
        <v>#N/A</v>
      </c>
      <c r="E273" s="111" t="e">
        <f>VLOOKUP(B273,DS!$D$3:$I$2489,5,0)</f>
        <v>#N/A</v>
      </c>
      <c r="F273" s="111" t="e">
        <f>VLOOKUP(B273,DS!$D$3:$I$2489,6,0)</f>
        <v>#N/A</v>
      </c>
      <c r="G273" s="247"/>
      <c r="H273" s="247"/>
      <c r="I273" s="247"/>
      <c r="J273" s="247"/>
      <c r="K273" s="247"/>
      <c r="L273" s="247"/>
      <c r="M273" s="247"/>
      <c r="N273" s="247"/>
      <c r="O273" s="247"/>
      <c r="P273" s="101">
        <f t="shared" si="4"/>
        <v>0</v>
      </c>
      <c r="Q273" s="102" t="str">
        <f>VLOOKUP(P273,IDCODE!$A$1:$B$96,2,0)</f>
        <v>Không</v>
      </c>
      <c r="R273" s="102" t="e">
        <f>VLOOKUP(B273,DS!$D$3:$P$2489,13,0)</f>
        <v>#N/A</v>
      </c>
      <c r="S273" s="102"/>
    </row>
    <row r="274" spans="1:19" s="103" customFormat="1" ht="13.5">
      <c r="A274" s="100">
        <v>268</v>
      </c>
      <c r="B274" s="108">
        <f>DS!D270</f>
        <v>0</v>
      </c>
      <c r="C274" s="109" t="e">
        <f>VLOOKUP(B274,DS!$D$3:$I$2489,2,0)</f>
        <v>#N/A</v>
      </c>
      <c r="D274" s="110" t="e">
        <f>VLOOKUP(B274,DS!$D$3:$I$2489,3,0)</f>
        <v>#N/A</v>
      </c>
      <c r="E274" s="111" t="e">
        <f>VLOOKUP(B274,DS!$D$3:$I$2489,5,0)</f>
        <v>#N/A</v>
      </c>
      <c r="F274" s="111" t="e">
        <f>VLOOKUP(B274,DS!$D$3:$I$2489,6,0)</f>
        <v>#N/A</v>
      </c>
      <c r="G274" s="247"/>
      <c r="H274" s="247"/>
      <c r="I274" s="247"/>
      <c r="J274" s="247"/>
      <c r="K274" s="247"/>
      <c r="L274" s="247"/>
      <c r="M274" s="247"/>
      <c r="N274" s="247"/>
      <c r="O274" s="247"/>
      <c r="P274" s="101">
        <f t="shared" si="4"/>
        <v>0</v>
      </c>
      <c r="Q274" s="102" t="str">
        <f>VLOOKUP(P274,IDCODE!$A$1:$B$96,2,0)</f>
        <v>Không</v>
      </c>
      <c r="R274" s="102" t="e">
        <f>VLOOKUP(B274,DS!$D$3:$P$2489,13,0)</f>
        <v>#N/A</v>
      </c>
      <c r="S274" s="102"/>
    </row>
    <row r="275" spans="1:19" s="103" customFormat="1" ht="13.5">
      <c r="A275" s="100">
        <v>269</v>
      </c>
      <c r="B275" s="108">
        <f>DS!D271</f>
        <v>0</v>
      </c>
      <c r="C275" s="109" t="e">
        <f>VLOOKUP(B275,DS!$D$3:$I$2489,2,0)</f>
        <v>#N/A</v>
      </c>
      <c r="D275" s="110" t="e">
        <f>VLOOKUP(B275,DS!$D$3:$I$2489,3,0)</f>
        <v>#N/A</v>
      </c>
      <c r="E275" s="111" t="e">
        <f>VLOOKUP(B275,DS!$D$3:$I$2489,5,0)</f>
        <v>#N/A</v>
      </c>
      <c r="F275" s="111" t="e">
        <f>VLOOKUP(B275,DS!$D$3:$I$2489,6,0)</f>
        <v>#N/A</v>
      </c>
      <c r="G275" s="247"/>
      <c r="H275" s="247"/>
      <c r="I275" s="247"/>
      <c r="J275" s="247"/>
      <c r="K275" s="247"/>
      <c r="L275" s="247"/>
      <c r="M275" s="247"/>
      <c r="N275" s="247"/>
      <c r="O275" s="247"/>
      <c r="P275" s="101">
        <f t="shared" si="4"/>
        <v>0</v>
      </c>
      <c r="Q275" s="102" t="str">
        <f>VLOOKUP(P275,IDCODE!$A$1:$B$96,2,0)</f>
        <v>Không</v>
      </c>
      <c r="R275" s="102" t="e">
        <f>VLOOKUP(B275,DS!$D$3:$P$2489,13,0)</f>
        <v>#N/A</v>
      </c>
      <c r="S275" s="102"/>
    </row>
    <row r="276" spans="1:19" s="103" customFormat="1" ht="13.5">
      <c r="A276" s="100">
        <v>270</v>
      </c>
      <c r="B276" s="108">
        <f>DS!D272</f>
        <v>0</v>
      </c>
      <c r="C276" s="109" t="e">
        <f>VLOOKUP(B276,DS!$D$3:$I$2489,2,0)</f>
        <v>#N/A</v>
      </c>
      <c r="D276" s="110" t="e">
        <f>VLOOKUP(B276,DS!$D$3:$I$2489,3,0)</f>
        <v>#N/A</v>
      </c>
      <c r="E276" s="111" t="e">
        <f>VLOOKUP(B276,DS!$D$3:$I$2489,5,0)</f>
        <v>#N/A</v>
      </c>
      <c r="F276" s="111" t="e">
        <f>VLOOKUP(B276,DS!$D$3:$I$2489,6,0)</f>
        <v>#N/A</v>
      </c>
      <c r="G276" s="247"/>
      <c r="H276" s="247"/>
      <c r="I276" s="247"/>
      <c r="J276" s="247"/>
      <c r="K276" s="247"/>
      <c r="L276" s="247"/>
      <c r="M276" s="247"/>
      <c r="N276" s="247"/>
      <c r="O276" s="247"/>
      <c r="P276" s="101">
        <f t="shared" si="4"/>
        <v>0</v>
      </c>
      <c r="Q276" s="102" t="str">
        <f>VLOOKUP(P276,IDCODE!$A$1:$B$96,2,0)</f>
        <v>Không</v>
      </c>
      <c r="R276" s="102" t="e">
        <f>VLOOKUP(B276,DS!$D$3:$P$2489,13,0)</f>
        <v>#N/A</v>
      </c>
      <c r="S276" s="102"/>
    </row>
    <row r="277" spans="1:19" s="103" customFormat="1" ht="13.5">
      <c r="A277" s="100">
        <v>271</v>
      </c>
      <c r="B277" s="108">
        <f>DS!D273</f>
        <v>0</v>
      </c>
      <c r="C277" s="109" t="e">
        <f>VLOOKUP(B277,DS!$D$3:$I$2489,2,0)</f>
        <v>#N/A</v>
      </c>
      <c r="D277" s="110" t="e">
        <f>VLOOKUP(B277,DS!$D$3:$I$2489,3,0)</f>
        <v>#N/A</v>
      </c>
      <c r="E277" s="111" t="e">
        <f>VLOOKUP(B277,DS!$D$3:$I$2489,5,0)</f>
        <v>#N/A</v>
      </c>
      <c r="F277" s="111" t="e">
        <f>VLOOKUP(B277,DS!$D$3:$I$2489,6,0)</f>
        <v>#N/A</v>
      </c>
      <c r="G277" s="247"/>
      <c r="H277" s="247"/>
      <c r="I277" s="247"/>
      <c r="J277" s="247"/>
      <c r="K277" s="247"/>
      <c r="L277" s="247"/>
      <c r="M277" s="247"/>
      <c r="N277" s="247"/>
      <c r="O277" s="247"/>
      <c r="P277" s="101">
        <f t="shared" si="4"/>
        <v>0</v>
      </c>
      <c r="Q277" s="102" t="str">
        <f>VLOOKUP(P277,IDCODE!$A$1:$B$96,2,0)</f>
        <v>Không</v>
      </c>
      <c r="R277" s="102" t="e">
        <f>VLOOKUP(B277,DS!$D$3:$P$2489,13,0)</f>
        <v>#N/A</v>
      </c>
      <c r="S277" s="102"/>
    </row>
    <row r="278" spans="1:19" s="103" customFormat="1" ht="13.5">
      <c r="A278" s="100">
        <v>272</v>
      </c>
      <c r="B278" s="108">
        <f>DS!D274</f>
        <v>0</v>
      </c>
      <c r="C278" s="109" t="e">
        <f>VLOOKUP(B278,DS!$D$3:$I$2489,2,0)</f>
        <v>#N/A</v>
      </c>
      <c r="D278" s="110" t="e">
        <f>VLOOKUP(B278,DS!$D$3:$I$2489,3,0)</f>
        <v>#N/A</v>
      </c>
      <c r="E278" s="111" t="e">
        <f>VLOOKUP(B278,DS!$D$3:$I$2489,5,0)</f>
        <v>#N/A</v>
      </c>
      <c r="F278" s="111" t="e">
        <f>VLOOKUP(B278,DS!$D$3:$I$2489,6,0)</f>
        <v>#N/A</v>
      </c>
      <c r="G278" s="247"/>
      <c r="H278" s="247"/>
      <c r="I278" s="247"/>
      <c r="J278" s="247"/>
      <c r="K278" s="247"/>
      <c r="L278" s="247"/>
      <c r="M278" s="247"/>
      <c r="N278" s="247"/>
      <c r="O278" s="247"/>
      <c r="P278" s="101">
        <f t="shared" si="4"/>
        <v>0</v>
      </c>
      <c r="Q278" s="102" t="str">
        <f>VLOOKUP(P278,IDCODE!$A$1:$B$96,2,0)</f>
        <v>Không</v>
      </c>
      <c r="R278" s="102" t="e">
        <f>VLOOKUP(B278,DS!$D$3:$P$2489,13,0)</f>
        <v>#N/A</v>
      </c>
      <c r="S278" s="102"/>
    </row>
    <row r="279" spans="1:19" s="103" customFormat="1" ht="13.5">
      <c r="A279" s="100">
        <v>273</v>
      </c>
      <c r="B279" s="108">
        <f>DS!D275</f>
        <v>0</v>
      </c>
      <c r="C279" s="109" t="e">
        <f>VLOOKUP(B279,DS!$D$3:$I$2489,2,0)</f>
        <v>#N/A</v>
      </c>
      <c r="D279" s="110" t="e">
        <f>VLOOKUP(B279,DS!$D$3:$I$2489,3,0)</f>
        <v>#N/A</v>
      </c>
      <c r="E279" s="111" t="e">
        <f>VLOOKUP(B279,DS!$D$3:$I$2489,5,0)</f>
        <v>#N/A</v>
      </c>
      <c r="F279" s="111" t="e">
        <f>VLOOKUP(B279,DS!$D$3:$I$2489,6,0)</f>
        <v>#N/A</v>
      </c>
      <c r="G279" s="247"/>
      <c r="H279" s="247"/>
      <c r="I279" s="247"/>
      <c r="J279" s="247"/>
      <c r="K279" s="247"/>
      <c r="L279" s="247"/>
      <c r="M279" s="247"/>
      <c r="N279" s="247"/>
      <c r="O279" s="247"/>
      <c r="P279" s="101">
        <f t="shared" si="4"/>
        <v>0</v>
      </c>
      <c r="Q279" s="102" t="str">
        <f>VLOOKUP(P279,IDCODE!$A$1:$B$96,2,0)</f>
        <v>Không</v>
      </c>
      <c r="R279" s="102" t="e">
        <f>VLOOKUP(B279,DS!$D$3:$P$2489,13,0)</f>
        <v>#N/A</v>
      </c>
      <c r="S279" s="102"/>
    </row>
    <row r="280" spans="1:19" s="103" customFormat="1" ht="13.5">
      <c r="A280" s="100">
        <v>274</v>
      </c>
      <c r="B280" s="108">
        <f>DS!D276</f>
        <v>0</v>
      </c>
      <c r="C280" s="109" t="e">
        <f>VLOOKUP(B280,DS!$D$3:$I$2489,2,0)</f>
        <v>#N/A</v>
      </c>
      <c r="D280" s="110" t="e">
        <f>VLOOKUP(B280,DS!$D$3:$I$2489,3,0)</f>
        <v>#N/A</v>
      </c>
      <c r="E280" s="111" t="e">
        <f>VLOOKUP(B280,DS!$D$3:$I$2489,5,0)</f>
        <v>#N/A</v>
      </c>
      <c r="F280" s="111" t="e">
        <f>VLOOKUP(B280,DS!$D$3:$I$2489,6,0)</f>
        <v>#N/A</v>
      </c>
      <c r="G280" s="247"/>
      <c r="H280" s="247"/>
      <c r="I280" s="247"/>
      <c r="J280" s="247"/>
      <c r="K280" s="247"/>
      <c r="L280" s="247"/>
      <c r="M280" s="247"/>
      <c r="N280" s="247"/>
      <c r="O280" s="247"/>
      <c r="P280" s="101">
        <f t="shared" si="4"/>
        <v>0</v>
      </c>
      <c r="Q280" s="102" t="str">
        <f>VLOOKUP(P280,IDCODE!$A$1:$B$96,2,0)</f>
        <v>Không</v>
      </c>
      <c r="R280" s="102" t="e">
        <f>VLOOKUP(B280,DS!$D$3:$P$2489,13,0)</f>
        <v>#N/A</v>
      </c>
      <c r="S280" s="102"/>
    </row>
    <row r="281" spans="1:19" s="103" customFormat="1" ht="13.5">
      <c r="A281" s="100">
        <v>275</v>
      </c>
      <c r="B281" s="108">
        <f>DS!D277</f>
        <v>0</v>
      </c>
      <c r="C281" s="109" t="e">
        <f>VLOOKUP(B281,DS!$D$3:$I$2489,2,0)</f>
        <v>#N/A</v>
      </c>
      <c r="D281" s="110" t="e">
        <f>VLOOKUP(B281,DS!$D$3:$I$2489,3,0)</f>
        <v>#N/A</v>
      </c>
      <c r="E281" s="111" t="e">
        <f>VLOOKUP(B281,DS!$D$3:$I$2489,5,0)</f>
        <v>#N/A</v>
      </c>
      <c r="F281" s="111" t="e">
        <f>VLOOKUP(B281,DS!$D$3:$I$2489,6,0)</f>
        <v>#N/A</v>
      </c>
      <c r="G281" s="247"/>
      <c r="H281" s="247"/>
      <c r="I281" s="247"/>
      <c r="J281" s="247"/>
      <c r="K281" s="247"/>
      <c r="L281" s="247"/>
      <c r="M281" s="247"/>
      <c r="N281" s="247"/>
      <c r="O281" s="247"/>
      <c r="P281" s="101">
        <f t="shared" si="4"/>
        <v>0</v>
      </c>
      <c r="Q281" s="102" t="str">
        <f>VLOOKUP(P281,IDCODE!$A$1:$B$96,2,0)</f>
        <v>Không</v>
      </c>
      <c r="R281" s="102" t="e">
        <f>VLOOKUP(B281,DS!$D$3:$P$2489,13,0)</f>
        <v>#N/A</v>
      </c>
      <c r="S281" s="102"/>
    </row>
    <row r="282" spans="1:19" s="103" customFormat="1" ht="13.5">
      <c r="A282" s="100">
        <v>276</v>
      </c>
      <c r="B282" s="108">
        <f>DS!D278</f>
        <v>0</v>
      </c>
      <c r="C282" s="109" t="e">
        <f>VLOOKUP(B282,DS!$D$3:$I$2489,2,0)</f>
        <v>#N/A</v>
      </c>
      <c r="D282" s="110" t="e">
        <f>VLOOKUP(B282,DS!$D$3:$I$2489,3,0)</f>
        <v>#N/A</v>
      </c>
      <c r="E282" s="111" t="e">
        <f>VLOOKUP(B282,DS!$D$3:$I$2489,5,0)</f>
        <v>#N/A</v>
      </c>
      <c r="F282" s="111" t="e">
        <f>VLOOKUP(B282,DS!$D$3:$I$2489,6,0)</f>
        <v>#N/A</v>
      </c>
      <c r="G282" s="247"/>
      <c r="H282" s="247"/>
      <c r="I282" s="247"/>
      <c r="J282" s="247"/>
      <c r="K282" s="247"/>
      <c r="L282" s="247"/>
      <c r="M282" s="247"/>
      <c r="N282" s="247"/>
      <c r="O282" s="247"/>
      <c r="P282" s="101">
        <f t="shared" si="4"/>
        <v>0</v>
      </c>
      <c r="Q282" s="102" t="str">
        <f>VLOOKUP(P282,IDCODE!$A$1:$B$96,2,0)</f>
        <v>Không</v>
      </c>
      <c r="R282" s="102" t="e">
        <f>VLOOKUP(B282,DS!$D$3:$P$2489,13,0)</f>
        <v>#N/A</v>
      </c>
      <c r="S282" s="102"/>
    </row>
    <row r="283" spans="1:19" s="103" customFormat="1" ht="13.5">
      <c r="A283" s="100">
        <v>277</v>
      </c>
      <c r="B283" s="108">
        <f>DS!D279</f>
        <v>0</v>
      </c>
      <c r="C283" s="109" t="e">
        <f>VLOOKUP(B283,DS!$D$3:$I$2489,2,0)</f>
        <v>#N/A</v>
      </c>
      <c r="D283" s="110" t="e">
        <f>VLOOKUP(B283,DS!$D$3:$I$2489,3,0)</f>
        <v>#N/A</v>
      </c>
      <c r="E283" s="111" t="e">
        <f>VLOOKUP(B283,DS!$D$3:$I$2489,5,0)</f>
        <v>#N/A</v>
      </c>
      <c r="F283" s="111" t="e">
        <f>VLOOKUP(B283,DS!$D$3:$I$2489,6,0)</f>
        <v>#N/A</v>
      </c>
      <c r="G283" s="247"/>
      <c r="H283" s="247"/>
      <c r="I283" s="247"/>
      <c r="J283" s="247"/>
      <c r="K283" s="247"/>
      <c r="L283" s="247"/>
      <c r="M283" s="247"/>
      <c r="N283" s="247"/>
      <c r="O283" s="247"/>
      <c r="P283" s="101">
        <f t="shared" si="4"/>
        <v>0</v>
      </c>
      <c r="Q283" s="102" t="str">
        <f>VLOOKUP(P283,IDCODE!$A$1:$B$96,2,0)</f>
        <v>Không</v>
      </c>
      <c r="R283" s="102" t="e">
        <f>VLOOKUP(B283,DS!$D$3:$P$2489,13,0)</f>
        <v>#N/A</v>
      </c>
      <c r="S283" s="102"/>
    </row>
    <row r="284" spans="1:19" s="103" customFormat="1" ht="13.5">
      <c r="A284" s="100">
        <v>278</v>
      </c>
      <c r="B284" s="108">
        <f>DS!D280</f>
        <v>0</v>
      </c>
      <c r="C284" s="109" t="e">
        <f>VLOOKUP(B284,DS!$D$3:$I$2489,2,0)</f>
        <v>#N/A</v>
      </c>
      <c r="D284" s="110" t="e">
        <f>VLOOKUP(B284,DS!$D$3:$I$2489,3,0)</f>
        <v>#N/A</v>
      </c>
      <c r="E284" s="111" t="e">
        <f>VLOOKUP(B284,DS!$D$3:$I$2489,5,0)</f>
        <v>#N/A</v>
      </c>
      <c r="F284" s="111" t="e">
        <f>VLOOKUP(B284,DS!$D$3:$I$2489,6,0)</f>
        <v>#N/A</v>
      </c>
      <c r="G284" s="247"/>
      <c r="H284" s="247"/>
      <c r="I284" s="247"/>
      <c r="J284" s="247"/>
      <c r="K284" s="247"/>
      <c r="L284" s="247"/>
      <c r="M284" s="247"/>
      <c r="N284" s="247"/>
      <c r="O284" s="247"/>
      <c r="P284" s="101">
        <f t="shared" si="4"/>
        <v>0</v>
      </c>
      <c r="Q284" s="102" t="str">
        <f>VLOOKUP(P284,IDCODE!$A$1:$B$96,2,0)</f>
        <v>Không</v>
      </c>
      <c r="R284" s="102" t="e">
        <f>VLOOKUP(B284,DS!$D$3:$P$2489,13,0)</f>
        <v>#N/A</v>
      </c>
      <c r="S284" s="102"/>
    </row>
    <row r="285" spans="1:19" s="103" customFormat="1" ht="13.5">
      <c r="A285" s="100">
        <v>279</v>
      </c>
      <c r="B285" s="108">
        <f>DS!D281</f>
        <v>0</v>
      </c>
      <c r="C285" s="109" t="e">
        <f>VLOOKUP(B285,DS!$D$3:$I$2489,2,0)</f>
        <v>#N/A</v>
      </c>
      <c r="D285" s="110" t="e">
        <f>VLOOKUP(B285,DS!$D$3:$I$2489,3,0)</f>
        <v>#N/A</v>
      </c>
      <c r="E285" s="111" t="e">
        <f>VLOOKUP(B285,DS!$D$3:$I$2489,5,0)</f>
        <v>#N/A</v>
      </c>
      <c r="F285" s="111" t="e">
        <f>VLOOKUP(B285,DS!$D$3:$I$2489,6,0)</f>
        <v>#N/A</v>
      </c>
      <c r="G285" s="247"/>
      <c r="H285" s="247"/>
      <c r="I285" s="247"/>
      <c r="J285" s="247"/>
      <c r="K285" s="247"/>
      <c r="L285" s="247"/>
      <c r="M285" s="247"/>
      <c r="N285" s="247"/>
      <c r="O285" s="247"/>
      <c r="P285" s="101">
        <f t="shared" si="4"/>
        <v>0</v>
      </c>
      <c r="Q285" s="102" t="str">
        <f>VLOOKUP(P285,IDCODE!$A$1:$B$96,2,0)</f>
        <v>Không</v>
      </c>
      <c r="R285" s="102" t="e">
        <f>VLOOKUP(B285,DS!$D$3:$P$2489,13,0)</f>
        <v>#N/A</v>
      </c>
      <c r="S285" s="102"/>
    </row>
    <row r="286" spans="1:19" s="103" customFormat="1" ht="13.5">
      <c r="A286" s="100">
        <v>280</v>
      </c>
      <c r="B286" s="108">
        <f>DS!D282</f>
        <v>0</v>
      </c>
      <c r="C286" s="109" t="e">
        <f>VLOOKUP(B286,DS!$D$3:$I$2489,2,0)</f>
        <v>#N/A</v>
      </c>
      <c r="D286" s="110" t="e">
        <f>VLOOKUP(B286,DS!$D$3:$I$2489,3,0)</f>
        <v>#N/A</v>
      </c>
      <c r="E286" s="111" t="e">
        <f>VLOOKUP(B286,DS!$D$3:$I$2489,5,0)</f>
        <v>#N/A</v>
      </c>
      <c r="F286" s="111" t="e">
        <f>VLOOKUP(B286,DS!$D$3:$I$2489,6,0)</f>
        <v>#N/A</v>
      </c>
      <c r="G286" s="247"/>
      <c r="H286" s="247"/>
      <c r="I286" s="247"/>
      <c r="J286" s="247"/>
      <c r="K286" s="247"/>
      <c r="L286" s="247"/>
      <c r="M286" s="247"/>
      <c r="N286" s="247"/>
      <c r="O286" s="247"/>
      <c r="P286" s="101">
        <f t="shared" si="4"/>
        <v>0</v>
      </c>
      <c r="Q286" s="102" t="str">
        <f>VLOOKUP(P286,IDCODE!$A$1:$B$96,2,0)</f>
        <v>Không</v>
      </c>
      <c r="R286" s="102" t="e">
        <f>VLOOKUP(B286,DS!$D$3:$P$2489,13,0)</f>
        <v>#N/A</v>
      </c>
      <c r="S286" s="102"/>
    </row>
    <row r="287" spans="1:19" s="103" customFormat="1" ht="13.5">
      <c r="A287" s="100">
        <v>281</v>
      </c>
      <c r="B287" s="108">
        <f>DS!D283</f>
        <v>0</v>
      </c>
      <c r="C287" s="109" t="e">
        <f>VLOOKUP(B287,DS!$D$3:$I$2489,2,0)</f>
        <v>#N/A</v>
      </c>
      <c r="D287" s="110" t="e">
        <f>VLOOKUP(B287,DS!$D$3:$I$2489,3,0)</f>
        <v>#N/A</v>
      </c>
      <c r="E287" s="111" t="e">
        <f>VLOOKUP(B287,DS!$D$3:$I$2489,5,0)</f>
        <v>#N/A</v>
      </c>
      <c r="F287" s="111" t="e">
        <f>VLOOKUP(B287,DS!$D$3:$I$2489,6,0)</f>
        <v>#N/A</v>
      </c>
      <c r="G287" s="247"/>
      <c r="H287" s="247"/>
      <c r="I287" s="247"/>
      <c r="J287" s="247"/>
      <c r="K287" s="247"/>
      <c r="L287" s="247"/>
      <c r="M287" s="247"/>
      <c r="N287" s="247"/>
      <c r="O287" s="247"/>
      <c r="P287" s="101">
        <f t="shared" si="4"/>
        <v>0</v>
      </c>
      <c r="Q287" s="102" t="str">
        <f>VLOOKUP(P287,IDCODE!$A$1:$B$96,2,0)</f>
        <v>Không</v>
      </c>
      <c r="R287" s="102" t="e">
        <f>VLOOKUP(B287,DS!$D$3:$P$2489,13,0)</f>
        <v>#N/A</v>
      </c>
      <c r="S287" s="102"/>
    </row>
    <row r="288" spans="1:19" s="103" customFormat="1" ht="13.5">
      <c r="A288" s="100">
        <v>282</v>
      </c>
      <c r="B288" s="108">
        <f>DS!D284</f>
        <v>0</v>
      </c>
      <c r="C288" s="109" t="e">
        <f>VLOOKUP(B288,DS!$D$3:$I$2489,2,0)</f>
        <v>#N/A</v>
      </c>
      <c r="D288" s="110" t="e">
        <f>VLOOKUP(B288,DS!$D$3:$I$2489,3,0)</f>
        <v>#N/A</v>
      </c>
      <c r="E288" s="111" t="e">
        <f>VLOOKUP(B288,DS!$D$3:$I$2489,5,0)</f>
        <v>#N/A</v>
      </c>
      <c r="F288" s="111" t="e">
        <f>VLOOKUP(B288,DS!$D$3:$I$2489,6,0)</f>
        <v>#N/A</v>
      </c>
      <c r="G288" s="247"/>
      <c r="H288" s="247"/>
      <c r="I288" s="247"/>
      <c r="J288" s="247"/>
      <c r="K288" s="247"/>
      <c r="L288" s="247"/>
      <c r="M288" s="247"/>
      <c r="N288" s="247"/>
      <c r="O288" s="247"/>
      <c r="P288" s="101">
        <f t="shared" si="4"/>
        <v>0</v>
      </c>
      <c r="Q288" s="102" t="str">
        <f>VLOOKUP(P288,IDCODE!$A$1:$B$96,2,0)</f>
        <v>Không</v>
      </c>
      <c r="R288" s="102" t="e">
        <f>VLOOKUP(B288,DS!$D$3:$P$2489,13,0)</f>
        <v>#N/A</v>
      </c>
      <c r="S288" s="102"/>
    </row>
    <row r="289" spans="1:19" s="103" customFormat="1" ht="13.5">
      <c r="A289" s="100">
        <v>283</v>
      </c>
      <c r="B289" s="108">
        <f>DS!D285</f>
        <v>0</v>
      </c>
      <c r="C289" s="109" t="e">
        <f>VLOOKUP(B289,DS!$D$3:$I$2489,2,0)</f>
        <v>#N/A</v>
      </c>
      <c r="D289" s="110" t="e">
        <f>VLOOKUP(B289,DS!$D$3:$I$2489,3,0)</f>
        <v>#N/A</v>
      </c>
      <c r="E289" s="111" t="e">
        <f>VLOOKUP(B289,DS!$D$3:$I$2489,5,0)</f>
        <v>#N/A</v>
      </c>
      <c r="F289" s="111" t="e">
        <f>VLOOKUP(B289,DS!$D$3:$I$2489,6,0)</f>
        <v>#N/A</v>
      </c>
      <c r="G289" s="247"/>
      <c r="H289" s="247"/>
      <c r="I289" s="247"/>
      <c r="J289" s="247"/>
      <c r="K289" s="247"/>
      <c r="L289" s="247"/>
      <c r="M289" s="247"/>
      <c r="N289" s="247"/>
      <c r="O289" s="247"/>
      <c r="P289" s="101">
        <f t="shared" si="4"/>
        <v>0</v>
      </c>
      <c r="Q289" s="102" t="str">
        <f>VLOOKUP(P289,IDCODE!$A$1:$B$96,2,0)</f>
        <v>Không</v>
      </c>
      <c r="R289" s="102" t="e">
        <f>VLOOKUP(B289,DS!$D$3:$P$2489,13,0)</f>
        <v>#N/A</v>
      </c>
      <c r="S289" s="102"/>
    </row>
    <row r="290" spans="1:19" s="103" customFormat="1" ht="13.5">
      <c r="A290" s="100">
        <v>284</v>
      </c>
      <c r="B290" s="108">
        <f>DS!D286</f>
        <v>0</v>
      </c>
      <c r="C290" s="109" t="e">
        <f>VLOOKUP(B290,DS!$D$3:$I$2489,2,0)</f>
        <v>#N/A</v>
      </c>
      <c r="D290" s="110" t="e">
        <f>VLOOKUP(B290,DS!$D$3:$I$2489,3,0)</f>
        <v>#N/A</v>
      </c>
      <c r="E290" s="111" t="e">
        <f>VLOOKUP(B290,DS!$D$3:$I$2489,5,0)</f>
        <v>#N/A</v>
      </c>
      <c r="F290" s="111" t="e">
        <f>VLOOKUP(B290,DS!$D$3:$I$2489,6,0)</f>
        <v>#N/A</v>
      </c>
      <c r="G290" s="247"/>
      <c r="H290" s="247"/>
      <c r="I290" s="247"/>
      <c r="J290" s="247"/>
      <c r="K290" s="247"/>
      <c r="L290" s="247"/>
      <c r="M290" s="247"/>
      <c r="N290" s="247"/>
      <c r="O290" s="247"/>
      <c r="P290" s="101">
        <f t="shared" si="4"/>
        <v>0</v>
      </c>
      <c r="Q290" s="102" t="str">
        <f>VLOOKUP(P290,IDCODE!$A$1:$B$96,2,0)</f>
        <v>Không</v>
      </c>
      <c r="R290" s="102" t="e">
        <f>VLOOKUP(B290,DS!$D$3:$P$2489,13,0)</f>
        <v>#N/A</v>
      </c>
      <c r="S290" s="102"/>
    </row>
    <row r="291" spans="1:19" s="103" customFormat="1" ht="13.5">
      <c r="A291" s="100">
        <v>285</v>
      </c>
      <c r="B291" s="108">
        <f>DS!D287</f>
        <v>0</v>
      </c>
      <c r="C291" s="109" t="e">
        <f>VLOOKUP(B291,DS!$D$3:$I$2489,2,0)</f>
        <v>#N/A</v>
      </c>
      <c r="D291" s="110" t="e">
        <f>VLOOKUP(B291,DS!$D$3:$I$2489,3,0)</f>
        <v>#N/A</v>
      </c>
      <c r="E291" s="111" t="e">
        <f>VLOOKUP(B291,DS!$D$3:$I$2489,5,0)</f>
        <v>#N/A</v>
      </c>
      <c r="F291" s="111" t="e">
        <f>VLOOKUP(B291,DS!$D$3:$I$2489,6,0)</f>
        <v>#N/A</v>
      </c>
      <c r="G291" s="247"/>
      <c r="H291" s="247"/>
      <c r="I291" s="247"/>
      <c r="J291" s="247"/>
      <c r="K291" s="247"/>
      <c r="L291" s="247"/>
      <c r="M291" s="247"/>
      <c r="N291" s="247"/>
      <c r="O291" s="247"/>
      <c r="P291" s="101">
        <f t="shared" si="4"/>
        <v>0</v>
      </c>
      <c r="Q291" s="102" t="str">
        <f>VLOOKUP(P291,IDCODE!$A$1:$B$96,2,0)</f>
        <v>Không</v>
      </c>
      <c r="R291" s="102" t="e">
        <f>VLOOKUP(B291,DS!$D$3:$P$2489,13,0)</f>
        <v>#N/A</v>
      </c>
      <c r="S291" s="102"/>
    </row>
    <row r="292" spans="1:19" s="103" customFormat="1" ht="13.5">
      <c r="A292" s="100">
        <v>286</v>
      </c>
      <c r="B292" s="108">
        <f>DS!D288</f>
        <v>0</v>
      </c>
      <c r="C292" s="109" t="e">
        <f>VLOOKUP(B292,DS!$D$3:$I$2489,2,0)</f>
        <v>#N/A</v>
      </c>
      <c r="D292" s="110" t="e">
        <f>VLOOKUP(B292,DS!$D$3:$I$2489,3,0)</f>
        <v>#N/A</v>
      </c>
      <c r="E292" s="111" t="e">
        <f>VLOOKUP(B292,DS!$D$3:$I$2489,5,0)</f>
        <v>#N/A</v>
      </c>
      <c r="F292" s="111" t="e">
        <f>VLOOKUP(B292,DS!$D$3:$I$2489,6,0)</f>
        <v>#N/A</v>
      </c>
      <c r="G292" s="247"/>
      <c r="H292" s="247"/>
      <c r="I292" s="247"/>
      <c r="J292" s="247"/>
      <c r="K292" s="247"/>
      <c r="L292" s="247"/>
      <c r="M292" s="247"/>
      <c r="N292" s="247"/>
      <c r="O292" s="247"/>
      <c r="P292" s="101">
        <f t="shared" si="4"/>
        <v>0</v>
      </c>
      <c r="Q292" s="102" t="str">
        <f>VLOOKUP(P292,IDCODE!$A$1:$B$96,2,0)</f>
        <v>Không</v>
      </c>
      <c r="R292" s="102" t="e">
        <f>VLOOKUP(B292,DS!$D$3:$P$2489,13,0)</f>
        <v>#N/A</v>
      </c>
      <c r="S292" s="102"/>
    </row>
    <row r="293" spans="1:19" s="103" customFormat="1" ht="13.5">
      <c r="A293" s="100">
        <v>287</v>
      </c>
      <c r="B293" s="108">
        <f>DS!D289</f>
        <v>0</v>
      </c>
      <c r="C293" s="109" t="e">
        <f>VLOOKUP(B293,DS!$D$3:$I$2489,2,0)</f>
        <v>#N/A</v>
      </c>
      <c r="D293" s="110" t="e">
        <f>VLOOKUP(B293,DS!$D$3:$I$2489,3,0)</f>
        <v>#N/A</v>
      </c>
      <c r="E293" s="111" t="e">
        <f>VLOOKUP(B293,DS!$D$3:$I$2489,5,0)</f>
        <v>#N/A</v>
      </c>
      <c r="F293" s="111" t="e">
        <f>VLOOKUP(B293,DS!$D$3:$I$2489,6,0)</f>
        <v>#N/A</v>
      </c>
      <c r="G293" s="247"/>
      <c r="H293" s="247"/>
      <c r="I293" s="247"/>
      <c r="J293" s="247"/>
      <c r="K293" s="247"/>
      <c r="L293" s="247"/>
      <c r="M293" s="247"/>
      <c r="N293" s="247"/>
      <c r="O293" s="247"/>
      <c r="P293" s="101">
        <f t="shared" si="4"/>
        <v>0</v>
      </c>
      <c r="Q293" s="102" t="str">
        <f>VLOOKUP(P293,IDCODE!$A$1:$B$96,2,0)</f>
        <v>Không</v>
      </c>
      <c r="R293" s="102" t="e">
        <f>VLOOKUP(B293,DS!$D$3:$P$2489,13,0)</f>
        <v>#N/A</v>
      </c>
      <c r="S293" s="102"/>
    </row>
    <row r="294" spans="1:19" s="103" customFormat="1" ht="13.5">
      <c r="A294" s="100">
        <v>288</v>
      </c>
      <c r="B294" s="108">
        <f>DS!D290</f>
        <v>0</v>
      </c>
      <c r="C294" s="109" t="e">
        <f>VLOOKUP(B294,DS!$D$3:$I$2489,2,0)</f>
        <v>#N/A</v>
      </c>
      <c r="D294" s="110" t="e">
        <f>VLOOKUP(B294,DS!$D$3:$I$2489,3,0)</f>
        <v>#N/A</v>
      </c>
      <c r="E294" s="111" t="e">
        <f>VLOOKUP(B294,DS!$D$3:$I$2489,5,0)</f>
        <v>#N/A</v>
      </c>
      <c r="F294" s="111" t="e">
        <f>VLOOKUP(B294,DS!$D$3:$I$2489,6,0)</f>
        <v>#N/A</v>
      </c>
      <c r="G294" s="247"/>
      <c r="H294" s="247"/>
      <c r="I294" s="247"/>
      <c r="J294" s="247"/>
      <c r="K294" s="247"/>
      <c r="L294" s="247"/>
      <c r="M294" s="247"/>
      <c r="N294" s="247"/>
      <c r="O294" s="247"/>
      <c r="P294" s="101">
        <f t="shared" si="4"/>
        <v>0</v>
      </c>
      <c r="Q294" s="102" t="str">
        <f>VLOOKUP(P294,IDCODE!$A$1:$B$96,2,0)</f>
        <v>Không</v>
      </c>
      <c r="R294" s="102" t="e">
        <f>VLOOKUP(B294,DS!$D$3:$P$2489,13,0)</f>
        <v>#N/A</v>
      </c>
      <c r="S294" s="102"/>
    </row>
    <row r="295" spans="1:19" s="103" customFormat="1" ht="13.5">
      <c r="A295" s="100">
        <v>289</v>
      </c>
      <c r="B295" s="108">
        <f>DS!D291</f>
        <v>0</v>
      </c>
      <c r="C295" s="109" t="e">
        <f>VLOOKUP(B295,DS!$D$3:$I$2489,2,0)</f>
        <v>#N/A</v>
      </c>
      <c r="D295" s="110" t="e">
        <f>VLOOKUP(B295,DS!$D$3:$I$2489,3,0)</f>
        <v>#N/A</v>
      </c>
      <c r="E295" s="111" t="e">
        <f>VLOOKUP(B295,DS!$D$3:$I$2489,5,0)</f>
        <v>#N/A</v>
      </c>
      <c r="F295" s="111" t="e">
        <f>VLOOKUP(B295,DS!$D$3:$I$2489,6,0)</f>
        <v>#N/A</v>
      </c>
      <c r="G295" s="247"/>
      <c r="H295" s="247"/>
      <c r="I295" s="247"/>
      <c r="J295" s="247"/>
      <c r="K295" s="247"/>
      <c r="L295" s="247"/>
      <c r="M295" s="247"/>
      <c r="N295" s="247"/>
      <c r="O295" s="247"/>
      <c r="P295" s="101">
        <f t="shared" si="4"/>
        <v>0</v>
      </c>
      <c r="Q295" s="102" t="str">
        <f>VLOOKUP(P295,IDCODE!$A$1:$B$96,2,0)</f>
        <v>Không</v>
      </c>
      <c r="R295" s="102" t="e">
        <f>VLOOKUP(B295,DS!$D$3:$P$2489,13,0)</f>
        <v>#N/A</v>
      </c>
      <c r="S295" s="102"/>
    </row>
    <row r="296" spans="1:19" s="103" customFormat="1" ht="13.5">
      <c r="A296" s="100">
        <v>290</v>
      </c>
      <c r="B296" s="108">
        <f>DS!D292</f>
        <v>0</v>
      </c>
      <c r="C296" s="109" t="e">
        <f>VLOOKUP(B296,DS!$D$3:$I$2489,2,0)</f>
        <v>#N/A</v>
      </c>
      <c r="D296" s="110" t="e">
        <f>VLOOKUP(B296,DS!$D$3:$I$2489,3,0)</f>
        <v>#N/A</v>
      </c>
      <c r="E296" s="111" t="e">
        <f>VLOOKUP(B296,DS!$D$3:$I$2489,5,0)</f>
        <v>#N/A</v>
      </c>
      <c r="F296" s="111" t="e">
        <f>VLOOKUP(B296,DS!$D$3:$I$2489,6,0)</f>
        <v>#N/A</v>
      </c>
      <c r="G296" s="247"/>
      <c r="H296" s="247"/>
      <c r="I296" s="247"/>
      <c r="J296" s="247"/>
      <c r="K296" s="247"/>
      <c r="L296" s="247"/>
      <c r="M296" s="247"/>
      <c r="N296" s="247"/>
      <c r="O296" s="247"/>
      <c r="P296" s="101">
        <f t="shared" si="4"/>
        <v>0</v>
      </c>
      <c r="Q296" s="102" t="str">
        <f>VLOOKUP(P296,IDCODE!$A$1:$B$96,2,0)</f>
        <v>Không</v>
      </c>
      <c r="R296" s="102" t="e">
        <f>VLOOKUP(B296,DS!$D$3:$P$2489,13,0)</f>
        <v>#N/A</v>
      </c>
      <c r="S296" s="102"/>
    </row>
    <row r="297" spans="1:19" s="103" customFormat="1" ht="13.5">
      <c r="A297" s="100">
        <v>291</v>
      </c>
      <c r="B297" s="108">
        <f>DS!D293</f>
        <v>0</v>
      </c>
      <c r="C297" s="109" t="e">
        <f>VLOOKUP(B297,DS!$D$3:$I$2489,2,0)</f>
        <v>#N/A</v>
      </c>
      <c r="D297" s="110" t="e">
        <f>VLOOKUP(B297,DS!$D$3:$I$2489,3,0)</f>
        <v>#N/A</v>
      </c>
      <c r="E297" s="111" t="e">
        <f>VLOOKUP(B297,DS!$D$3:$I$2489,5,0)</f>
        <v>#N/A</v>
      </c>
      <c r="F297" s="111" t="e">
        <f>VLOOKUP(B297,DS!$D$3:$I$2489,6,0)</f>
        <v>#N/A</v>
      </c>
      <c r="G297" s="247"/>
      <c r="H297" s="247"/>
      <c r="I297" s="247"/>
      <c r="J297" s="247"/>
      <c r="K297" s="247"/>
      <c r="L297" s="247"/>
      <c r="M297" s="247"/>
      <c r="N297" s="247"/>
      <c r="O297" s="247"/>
      <c r="P297" s="101">
        <f t="shared" si="4"/>
        <v>0</v>
      </c>
      <c r="Q297" s="102" t="str">
        <f>VLOOKUP(P297,IDCODE!$A$1:$B$96,2,0)</f>
        <v>Không</v>
      </c>
      <c r="R297" s="102" t="e">
        <f>VLOOKUP(B297,DS!$D$3:$P$2489,13,0)</f>
        <v>#N/A</v>
      </c>
      <c r="S297" s="102"/>
    </row>
    <row r="298" spans="1:19" s="103" customFormat="1" ht="13.5">
      <c r="A298" s="100">
        <v>292</v>
      </c>
      <c r="B298" s="108">
        <f>DS!D294</f>
        <v>0</v>
      </c>
      <c r="C298" s="109" t="e">
        <f>VLOOKUP(B298,DS!$D$3:$I$2489,2,0)</f>
        <v>#N/A</v>
      </c>
      <c r="D298" s="110" t="e">
        <f>VLOOKUP(B298,DS!$D$3:$I$2489,3,0)</f>
        <v>#N/A</v>
      </c>
      <c r="E298" s="111" t="e">
        <f>VLOOKUP(B298,DS!$D$3:$I$2489,5,0)</f>
        <v>#N/A</v>
      </c>
      <c r="F298" s="111" t="e">
        <f>VLOOKUP(B298,DS!$D$3:$I$2489,6,0)</f>
        <v>#N/A</v>
      </c>
      <c r="G298" s="247"/>
      <c r="H298" s="247"/>
      <c r="I298" s="247"/>
      <c r="J298" s="247"/>
      <c r="K298" s="247"/>
      <c r="L298" s="247"/>
      <c r="M298" s="247"/>
      <c r="N298" s="247"/>
      <c r="O298" s="247"/>
      <c r="P298" s="101">
        <f t="shared" si="4"/>
        <v>0</v>
      </c>
      <c r="Q298" s="102" t="str">
        <f>VLOOKUP(P298,IDCODE!$A$1:$B$96,2,0)</f>
        <v>Không</v>
      </c>
      <c r="R298" s="102" t="e">
        <f>VLOOKUP(B298,DS!$D$3:$P$2489,13,0)</f>
        <v>#N/A</v>
      </c>
      <c r="S298" s="102"/>
    </row>
    <row r="299" spans="1:19" s="103" customFormat="1" ht="13.5">
      <c r="A299" s="100">
        <v>293</v>
      </c>
      <c r="B299" s="108">
        <f>DS!D295</f>
        <v>0</v>
      </c>
      <c r="C299" s="109" t="e">
        <f>VLOOKUP(B299,DS!$D$3:$I$2489,2,0)</f>
        <v>#N/A</v>
      </c>
      <c r="D299" s="110" t="e">
        <f>VLOOKUP(B299,DS!$D$3:$I$2489,3,0)</f>
        <v>#N/A</v>
      </c>
      <c r="E299" s="111" t="e">
        <f>VLOOKUP(B299,DS!$D$3:$I$2489,5,0)</f>
        <v>#N/A</v>
      </c>
      <c r="F299" s="111" t="e">
        <f>VLOOKUP(B299,DS!$D$3:$I$2489,6,0)</f>
        <v>#N/A</v>
      </c>
      <c r="G299" s="247"/>
      <c r="H299" s="247"/>
      <c r="I299" s="247"/>
      <c r="J299" s="247"/>
      <c r="K299" s="247"/>
      <c r="L299" s="247"/>
      <c r="M299" s="247"/>
      <c r="N299" s="247"/>
      <c r="O299" s="247"/>
      <c r="P299" s="101">
        <f t="shared" si="4"/>
        <v>0</v>
      </c>
      <c r="Q299" s="102" t="str">
        <f>VLOOKUP(P299,IDCODE!$A$1:$B$96,2,0)</f>
        <v>Không</v>
      </c>
      <c r="R299" s="102" t="e">
        <f>VLOOKUP(B299,DS!$D$3:$P$2489,13,0)</f>
        <v>#N/A</v>
      </c>
      <c r="S299" s="102"/>
    </row>
    <row r="300" spans="1:19" s="103" customFormat="1" ht="13.5">
      <c r="A300" s="100">
        <v>294</v>
      </c>
      <c r="B300" s="108">
        <f>DS!D296</f>
        <v>0</v>
      </c>
      <c r="C300" s="109" t="e">
        <f>VLOOKUP(B300,DS!$D$3:$I$2489,2,0)</f>
        <v>#N/A</v>
      </c>
      <c r="D300" s="110" t="e">
        <f>VLOOKUP(B300,DS!$D$3:$I$2489,3,0)</f>
        <v>#N/A</v>
      </c>
      <c r="E300" s="111" t="e">
        <f>VLOOKUP(B300,DS!$D$3:$I$2489,5,0)</f>
        <v>#N/A</v>
      </c>
      <c r="F300" s="111" t="e">
        <f>VLOOKUP(B300,DS!$D$3:$I$2489,6,0)</f>
        <v>#N/A</v>
      </c>
      <c r="G300" s="247"/>
      <c r="H300" s="247"/>
      <c r="I300" s="247"/>
      <c r="J300" s="247"/>
      <c r="K300" s="247"/>
      <c r="L300" s="247"/>
      <c r="M300" s="247"/>
      <c r="N300" s="247"/>
      <c r="O300" s="247"/>
      <c r="P300" s="101">
        <f t="shared" si="4"/>
        <v>0</v>
      </c>
      <c r="Q300" s="102" t="str">
        <f>VLOOKUP(P300,IDCODE!$A$1:$B$96,2,0)</f>
        <v>Không</v>
      </c>
      <c r="R300" s="102" t="e">
        <f>VLOOKUP(B300,DS!$D$3:$P$2489,13,0)</f>
        <v>#N/A</v>
      </c>
      <c r="S300" s="102"/>
    </row>
    <row r="301" spans="1:19" s="103" customFormat="1" ht="13.5">
      <c r="A301" s="100">
        <v>295</v>
      </c>
      <c r="B301" s="108">
        <f>DS!D297</f>
        <v>0</v>
      </c>
      <c r="C301" s="109" t="e">
        <f>VLOOKUP(B301,DS!$D$3:$I$2489,2,0)</f>
        <v>#N/A</v>
      </c>
      <c r="D301" s="110" t="e">
        <f>VLOOKUP(B301,DS!$D$3:$I$2489,3,0)</f>
        <v>#N/A</v>
      </c>
      <c r="E301" s="111" t="e">
        <f>VLOOKUP(B301,DS!$D$3:$I$2489,5,0)</f>
        <v>#N/A</v>
      </c>
      <c r="F301" s="111" t="e">
        <f>VLOOKUP(B301,DS!$D$3:$I$2489,6,0)</f>
        <v>#N/A</v>
      </c>
      <c r="G301" s="247"/>
      <c r="H301" s="247"/>
      <c r="I301" s="247"/>
      <c r="J301" s="247"/>
      <c r="K301" s="247"/>
      <c r="L301" s="247"/>
      <c r="M301" s="247"/>
      <c r="N301" s="247"/>
      <c r="O301" s="247"/>
      <c r="P301" s="101">
        <f t="shared" si="4"/>
        <v>0</v>
      </c>
      <c r="Q301" s="102" t="str">
        <f>VLOOKUP(P301,IDCODE!$A$1:$B$96,2,0)</f>
        <v>Không</v>
      </c>
      <c r="R301" s="102" t="e">
        <f>VLOOKUP(B301,DS!$D$3:$P$2489,13,0)</f>
        <v>#N/A</v>
      </c>
      <c r="S301" s="102"/>
    </row>
    <row r="302" spans="1:19" s="103" customFormat="1" ht="13.5">
      <c r="A302" s="100">
        <v>296</v>
      </c>
      <c r="B302" s="108">
        <f>DS!D298</f>
        <v>0</v>
      </c>
      <c r="C302" s="109" t="e">
        <f>VLOOKUP(B302,DS!$D$3:$I$2489,2,0)</f>
        <v>#N/A</v>
      </c>
      <c r="D302" s="110" t="e">
        <f>VLOOKUP(B302,DS!$D$3:$I$2489,3,0)</f>
        <v>#N/A</v>
      </c>
      <c r="E302" s="111" t="e">
        <f>VLOOKUP(B302,DS!$D$3:$I$2489,5,0)</f>
        <v>#N/A</v>
      </c>
      <c r="F302" s="111" t="e">
        <f>VLOOKUP(B302,DS!$D$3:$I$2489,6,0)</f>
        <v>#N/A</v>
      </c>
      <c r="G302" s="247"/>
      <c r="H302" s="247"/>
      <c r="I302" s="247"/>
      <c r="J302" s="247"/>
      <c r="K302" s="247"/>
      <c r="L302" s="247"/>
      <c r="M302" s="247"/>
      <c r="N302" s="247"/>
      <c r="O302" s="247"/>
      <c r="P302" s="101">
        <f t="shared" si="4"/>
        <v>0</v>
      </c>
      <c r="Q302" s="102" t="str">
        <f>VLOOKUP(P302,IDCODE!$A$1:$B$96,2,0)</f>
        <v>Không</v>
      </c>
      <c r="R302" s="102" t="e">
        <f>VLOOKUP(B302,DS!$D$3:$P$2489,13,0)</f>
        <v>#N/A</v>
      </c>
      <c r="S302" s="102"/>
    </row>
    <row r="303" spans="1:19" s="103" customFormat="1" ht="13.5">
      <c r="A303" s="100">
        <v>297</v>
      </c>
      <c r="B303" s="108">
        <f>DS!D299</f>
        <v>0</v>
      </c>
      <c r="C303" s="109" t="e">
        <f>VLOOKUP(B303,DS!$D$3:$I$2489,2,0)</f>
        <v>#N/A</v>
      </c>
      <c r="D303" s="110" t="e">
        <f>VLOOKUP(B303,DS!$D$3:$I$2489,3,0)</f>
        <v>#N/A</v>
      </c>
      <c r="E303" s="111" t="e">
        <f>VLOOKUP(B303,DS!$D$3:$I$2489,5,0)</f>
        <v>#N/A</v>
      </c>
      <c r="F303" s="111" t="e">
        <f>VLOOKUP(B303,DS!$D$3:$I$2489,6,0)</f>
        <v>#N/A</v>
      </c>
      <c r="G303" s="247"/>
      <c r="H303" s="247"/>
      <c r="I303" s="247"/>
      <c r="J303" s="247"/>
      <c r="K303" s="247"/>
      <c r="L303" s="247"/>
      <c r="M303" s="247"/>
      <c r="N303" s="247"/>
      <c r="O303" s="247"/>
      <c r="P303" s="101">
        <f t="shared" si="4"/>
        <v>0</v>
      </c>
      <c r="Q303" s="102" t="str">
        <f>VLOOKUP(P303,IDCODE!$A$1:$B$96,2,0)</f>
        <v>Không</v>
      </c>
      <c r="R303" s="102" t="e">
        <f>VLOOKUP(B303,DS!$D$3:$P$2489,13,0)</f>
        <v>#N/A</v>
      </c>
      <c r="S303" s="102"/>
    </row>
    <row r="304" spans="1:19" s="103" customFormat="1" ht="13.5">
      <c r="A304" s="100">
        <v>298</v>
      </c>
      <c r="B304" s="108">
        <f>DS!D300</f>
        <v>0</v>
      </c>
      <c r="C304" s="109" t="e">
        <f>VLOOKUP(B304,DS!$D$3:$I$2489,2,0)</f>
        <v>#N/A</v>
      </c>
      <c r="D304" s="110" t="e">
        <f>VLOOKUP(B304,DS!$D$3:$I$2489,3,0)</f>
        <v>#N/A</v>
      </c>
      <c r="E304" s="111" t="e">
        <f>VLOOKUP(B304,DS!$D$3:$I$2489,5,0)</f>
        <v>#N/A</v>
      </c>
      <c r="F304" s="111" t="e">
        <f>VLOOKUP(B304,DS!$D$3:$I$2489,6,0)</f>
        <v>#N/A</v>
      </c>
      <c r="G304" s="247"/>
      <c r="H304" s="247"/>
      <c r="I304" s="247"/>
      <c r="J304" s="247"/>
      <c r="K304" s="247"/>
      <c r="L304" s="247"/>
      <c r="M304" s="247"/>
      <c r="N304" s="247"/>
      <c r="O304" s="247"/>
      <c r="P304" s="101">
        <f t="shared" si="4"/>
        <v>0</v>
      </c>
      <c r="Q304" s="102" t="str">
        <f>VLOOKUP(P304,IDCODE!$A$1:$B$96,2,0)</f>
        <v>Không</v>
      </c>
      <c r="R304" s="102" t="e">
        <f>VLOOKUP(B304,DS!$D$3:$P$2489,13,0)</f>
        <v>#N/A</v>
      </c>
      <c r="S304" s="102"/>
    </row>
    <row r="305" spans="1:19" s="103" customFormat="1" ht="13.5">
      <c r="A305" s="100">
        <v>299</v>
      </c>
      <c r="B305" s="108">
        <f>DS!D301</f>
        <v>0</v>
      </c>
      <c r="C305" s="109" t="e">
        <f>VLOOKUP(B305,DS!$D$3:$I$2489,2,0)</f>
        <v>#N/A</v>
      </c>
      <c r="D305" s="110" t="e">
        <f>VLOOKUP(B305,DS!$D$3:$I$2489,3,0)</f>
        <v>#N/A</v>
      </c>
      <c r="E305" s="111" t="e">
        <f>VLOOKUP(B305,DS!$D$3:$I$2489,5,0)</f>
        <v>#N/A</v>
      </c>
      <c r="F305" s="111" t="e">
        <f>VLOOKUP(B305,DS!$D$3:$I$2489,6,0)</f>
        <v>#N/A</v>
      </c>
      <c r="G305" s="247"/>
      <c r="H305" s="247"/>
      <c r="I305" s="247"/>
      <c r="J305" s="247"/>
      <c r="K305" s="247"/>
      <c r="L305" s="247"/>
      <c r="M305" s="247"/>
      <c r="N305" s="247"/>
      <c r="O305" s="247"/>
      <c r="P305" s="101">
        <f t="shared" si="4"/>
        <v>0</v>
      </c>
      <c r="Q305" s="102" t="str">
        <f>VLOOKUP(P305,IDCODE!$A$1:$B$96,2,0)</f>
        <v>Không</v>
      </c>
      <c r="R305" s="102" t="e">
        <f>VLOOKUP(B305,DS!$D$3:$P$2489,13,0)</f>
        <v>#N/A</v>
      </c>
      <c r="S305" s="102"/>
    </row>
    <row r="306" spans="1:19" s="103" customFormat="1" ht="13.5">
      <c r="A306" s="100">
        <v>300</v>
      </c>
      <c r="B306" s="108">
        <f>DS!D302</f>
        <v>0</v>
      </c>
      <c r="C306" s="109" t="e">
        <f>VLOOKUP(B306,DS!$D$3:$I$2489,2,0)</f>
        <v>#N/A</v>
      </c>
      <c r="D306" s="110" t="e">
        <f>VLOOKUP(B306,DS!$D$3:$I$2489,3,0)</f>
        <v>#N/A</v>
      </c>
      <c r="E306" s="111" t="e">
        <f>VLOOKUP(B306,DS!$D$3:$I$2489,5,0)</f>
        <v>#N/A</v>
      </c>
      <c r="F306" s="111" t="e">
        <f>VLOOKUP(B306,DS!$D$3:$I$2489,6,0)</f>
        <v>#N/A</v>
      </c>
      <c r="G306" s="247"/>
      <c r="H306" s="247"/>
      <c r="I306" s="247"/>
      <c r="J306" s="247"/>
      <c r="K306" s="247"/>
      <c r="L306" s="247"/>
      <c r="M306" s="247"/>
      <c r="N306" s="247"/>
      <c r="O306" s="247"/>
      <c r="P306" s="101">
        <f t="shared" si="4"/>
        <v>0</v>
      </c>
      <c r="Q306" s="102" t="str">
        <f>VLOOKUP(P306,IDCODE!$A$1:$B$96,2,0)</f>
        <v>Không</v>
      </c>
      <c r="R306" s="102" t="e">
        <f>VLOOKUP(B306,DS!$D$3:$P$2489,13,0)</f>
        <v>#N/A</v>
      </c>
      <c r="S306" s="102"/>
    </row>
    <row r="307" spans="1:19" s="103" customFormat="1" ht="13.5">
      <c r="A307" s="100">
        <v>301</v>
      </c>
      <c r="B307" s="108">
        <f>DS!D303</f>
        <v>0</v>
      </c>
      <c r="C307" s="109" t="e">
        <f>VLOOKUP(B307,DS!$D$3:$I$2489,2,0)</f>
        <v>#N/A</v>
      </c>
      <c r="D307" s="110" t="e">
        <f>VLOOKUP(B307,DS!$D$3:$I$2489,3,0)</f>
        <v>#N/A</v>
      </c>
      <c r="E307" s="111" t="e">
        <f>VLOOKUP(B307,DS!$D$3:$I$2489,5,0)</f>
        <v>#N/A</v>
      </c>
      <c r="F307" s="111" t="e">
        <f>VLOOKUP(B307,DS!$D$3:$I$2489,6,0)</f>
        <v>#N/A</v>
      </c>
      <c r="G307" s="247"/>
      <c r="H307" s="247"/>
      <c r="I307" s="247"/>
      <c r="J307" s="247"/>
      <c r="K307" s="247"/>
      <c r="L307" s="247"/>
      <c r="M307" s="247"/>
      <c r="N307" s="247"/>
      <c r="O307" s="247"/>
      <c r="P307" s="101">
        <f t="shared" si="4"/>
        <v>0</v>
      </c>
      <c r="Q307" s="102" t="str">
        <f>VLOOKUP(P307,IDCODE!$A$1:$B$96,2,0)</f>
        <v>Không</v>
      </c>
      <c r="R307" s="102" t="e">
        <f>VLOOKUP(B307,DS!$D$3:$P$2489,13,0)</f>
        <v>#N/A</v>
      </c>
      <c r="S307" s="102"/>
    </row>
    <row r="308" spans="1:19" s="103" customFormat="1" ht="13.5">
      <c r="A308" s="100">
        <v>302</v>
      </c>
      <c r="B308" s="108">
        <f>DS!D304</f>
        <v>0</v>
      </c>
      <c r="C308" s="109" t="e">
        <f>VLOOKUP(B308,DS!$D$3:$I$2489,2,0)</f>
        <v>#N/A</v>
      </c>
      <c r="D308" s="110" t="e">
        <f>VLOOKUP(B308,DS!$D$3:$I$2489,3,0)</f>
        <v>#N/A</v>
      </c>
      <c r="E308" s="111" t="e">
        <f>VLOOKUP(B308,DS!$D$3:$I$2489,5,0)</f>
        <v>#N/A</v>
      </c>
      <c r="F308" s="111" t="e">
        <f>VLOOKUP(B308,DS!$D$3:$I$2489,6,0)</f>
        <v>#N/A</v>
      </c>
      <c r="G308" s="247"/>
      <c r="H308" s="247"/>
      <c r="I308" s="247"/>
      <c r="J308" s="247"/>
      <c r="K308" s="247"/>
      <c r="L308" s="247"/>
      <c r="M308" s="247"/>
      <c r="N308" s="247"/>
      <c r="O308" s="247"/>
      <c r="P308" s="101">
        <f t="shared" si="4"/>
        <v>0</v>
      </c>
      <c r="Q308" s="102" t="str">
        <f>VLOOKUP(P308,IDCODE!$A$1:$B$96,2,0)</f>
        <v>Không</v>
      </c>
      <c r="R308" s="102" t="e">
        <f>VLOOKUP(B308,DS!$D$3:$P$2489,13,0)</f>
        <v>#N/A</v>
      </c>
      <c r="S308" s="102"/>
    </row>
    <row r="309" spans="1:19" s="103" customFormat="1" ht="13.5">
      <c r="A309" s="100">
        <v>303</v>
      </c>
      <c r="B309" s="108">
        <f>DS!D305</f>
        <v>0</v>
      </c>
      <c r="C309" s="109" t="e">
        <f>VLOOKUP(B309,DS!$D$3:$I$2489,2,0)</f>
        <v>#N/A</v>
      </c>
      <c r="D309" s="110" t="e">
        <f>VLOOKUP(B309,DS!$D$3:$I$2489,3,0)</f>
        <v>#N/A</v>
      </c>
      <c r="E309" s="111" t="e">
        <f>VLOOKUP(B309,DS!$D$3:$I$2489,5,0)</f>
        <v>#N/A</v>
      </c>
      <c r="F309" s="111" t="e">
        <f>VLOOKUP(B309,DS!$D$3:$I$2489,6,0)</f>
        <v>#N/A</v>
      </c>
      <c r="G309" s="247"/>
      <c r="H309" s="247"/>
      <c r="I309" s="247"/>
      <c r="J309" s="247"/>
      <c r="K309" s="247"/>
      <c r="L309" s="247"/>
      <c r="M309" s="247"/>
      <c r="N309" s="247"/>
      <c r="O309" s="247"/>
      <c r="P309" s="101">
        <f t="shared" si="4"/>
        <v>0</v>
      </c>
      <c r="Q309" s="102" t="str">
        <f>VLOOKUP(P309,IDCODE!$A$1:$B$96,2,0)</f>
        <v>Không</v>
      </c>
      <c r="R309" s="102" t="e">
        <f>VLOOKUP(B309,DS!$D$3:$P$2489,13,0)</f>
        <v>#N/A</v>
      </c>
      <c r="S309" s="102"/>
    </row>
    <row r="310" spans="1:19" s="103" customFormat="1" ht="13.5">
      <c r="A310" s="100">
        <v>304</v>
      </c>
      <c r="B310" s="108">
        <f>DS!D306</f>
        <v>0</v>
      </c>
      <c r="C310" s="109" t="e">
        <f>VLOOKUP(B310,DS!$D$3:$I$2489,2,0)</f>
        <v>#N/A</v>
      </c>
      <c r="D310" s="110" t="e">
        <f>VLOOKUP(B310,DS!$D$3:$I$2489,3,0)</f>
        <v>#N/A</v>
      </c>
      <c r="E310" s="111" t="e">
        <f>VLOOKUP(B310,DS!$D$3:$I$2489,5,0)</f>
        <v>#N/A</v>
      </c>
      <c r="F310" s="111" t="e">
        <f>VLOOKUP(B310,DS!$D$3:$I$2489,6,0)</f>
        <v>#N/A</v>
      </c>
      <c r="G310" s="247"/>
      <c r="H310" s="247"/>
      <c r="I310" s="247"/>
      <c r="J310" s="247"/>
      <c r="K310" s="247"/>
      <c r="L310" s="247"/>
      <c r="M310" s="247"/>
      <c r="N310" s="247"/>
      <c r="O310" s="247"/>
      <c r="P310" s="101">
        <f t="shared" si="4"/>
        <v>0</v>
      </c>
      <c r="Q310" s="102" t="str">
        <f>VLOOKUP(P310,IDCODE!$A$1:$B$96,2,0)</f>
        <v>Không</v>
      </c>
      <c r="R310" s="102" t="e">
        <f>VLOOKUP(B310,DS!$D$3:$P$2489,13,0)</f>
        <v>#N/A</v>
      </c>
      <c r="S310" s="102"/>
    </row>
    <row r="311" spans="1:19" s="103" customFormat="1" ht="13.5">
      <c r="A311" s="100">
        <v>305</v>
      </c>
      <c r="B311" s="108">
        <f>DS!D307</f>
        <v>0</v>
      </c>
      <c r="C311" s="109" t="e">
        <f>VLOOKUP(B311,DS!$D$3:$I$2489,2,0)</f>
        <v>#N/A</v>
      </c>
      <c r="D311" s="110" t="e">
        <f>VLOOKUP(B311,DS!$D$3:$I$2489,3,0)</f>
        <v>#N/A</v>
      </c>
      <c r="E311" s="111" t="e">
        <f>VLOOKUP(B311,DS!$D$3:$I$2489,5,0)</f>
        <v>#N/A</v>
      </c>
      <c r="F311" s="111" t="e">
        <f>VLOOKUP(B311,DS!$D$3:$I$2489,6,0)</f>
        <v>#N/A</v>
      </c>
      <c r="G311" s="247"/>
      <c r="H311" s="247"/>
      <c r="I311" s="247"/>
      <c r="J311" s="247"/>
      <c r="K311" s="247"/>
      <c r="L311" s="247"/>
      <c r="M311" s="247"/>
      <c r="N311" s="247"/>
      <c r="O311" s="247"/>
      <c r="P311" s="101">
        <f t="shared" si="4"/>
        <v>0</v>
      </c>
      <c r="Q311" s="102" t="str">
        <f>VLOOKUP(P311,IDCODE!$A$1:$B$96,2,0)</f>
        <v>Không</v>
      </c>
      <c r="R311" s="102" t="e">
        <f>VLOOKUP(B311,DS!$D$3:$P$2489,13,0)</f>
        <v>#N/A</v>
      </c>
      <c r="S311" s="102"/>
    </row>
    <row r="312" spans="1:19" s="103" customFormat="1" ht="13.5">
      <c r="A312" s="100">
        <v>306</v>
      </c>
      <c r="B312" s="108">
        <f>DS!D308</f>
        <v>0</v>
      </c>
      <c r="C312" s="109" t="e">
        <f>VLOOKUP(B312,DS!$D$3:$I$2489,2,0)</f>
        <v>#N/A</v>
      </c>
      <c r="D312" s="110" t="e">
        <f>VLOOKUP(B312,DS!$D$3:$I$2489,3,0)</f>
        <v>#N/A</v>
      </c>
      <c r="E312" s="111" t="e">
        <f>VLOOKUP(B312,DS!$D$3:$I$2489,5,0)</f>
        <v>#N/A</v>
      </c>
      <c r="F312" s="111" t="e">
        <f>VLOOKUP(B312,DS!$D$3:$I$2489,6,0)</f>
        <v>#N/A</v>
      </c>
      <c r="G312" s="247"/>
      <c r="H312" s="247"/>
      <c r="I312" s="247"/>
      <c r="J312" s="247"/>
      <c r="K312" s="247"/>
      <c r="L312" s="247"/>
      <c r="M312" s="247"/>
      <c r="N312" s="247"/>
      <c r="O312" s="247"/>
      <c r="P312" s="101">
        <f t="shared" si="4"/>
        <v>0</v>
      </c>
      <c r="Q312" s="102" t="str">
        <f>VLOOKUP(P312,IDCODE!$A$1:$B$96,2,0)</f>
        <v>Không</v>
      </c>
      <c r="R312" s="102" t="e">
        <f>VLOOKUP(B312,DS!$D$3:$P$2489,13,0)</f>
        <v>#N/A</v>
      </c>
      <c r="S312" s="102"/>
    </row>
    <row r="313" spans="1:19" s="103" customFormat="1" ht="13.5">
      <c r="A313" s="100">
        <v>307</v>
      </c>
      <c r="B313" s="108">
        <f>DS!D309</f>
        <v>0</v>
      </c>
      <c r="C313" s="109" t="e">
        <f>VLOOKUP(B313,DS!$D$3:$I$2489,2,0)</f>
        <v>#N/A</v>
      </c>
      <c r="D313" s="110" t="e">
        <f>VLOOKUP(B313,DS!$D$3:$I$2489,3,0)</f>
        <v>#N/A</v>
      </c>
      <c r="E313" s="111" t="e">
        <f>VLOOKUP(B313,DS!$D$3:$I$2489,5,0)</f>
        <v>#N/A</v>
      </c>
      <c r="F313" s="111" t="e">
        <f>VLOOKUP(B313,DS!$D$3:$I$2489,6,0)</f>
        <v>#N/A</v>
      </c>
      <c r="G313" s="247"/>
      <c r="H313" s="247"/>
      <c r="I313" s="247"/>
      <c r="J313" s="247"/>
      <c r="K313" s="247"/>
      <c r="L313" s="247"/>
      <c r="M313" s="247"/>
      <c r="N313" s="247"/>
      <c r="O313" s="247"/>
      <c r="P313" s="101">
        <f t="shared" si="4"/>
        <v>0</v>
      </c>
      <c r="Q313" s="102" t="str">
        <f>VLOOKUP(P313,IDCODE!$A$1:$B$96,2,0)</f>
        <v>Không</v>
      </c>
      <c r="R313" s="102" t="e">
        <f>VLOOKUP(B313,DS!$D$3:$P$2489,13,0)</f>
        <v>#N/A</v>
      </c>
      <c r="S313" s="102"/>
    </row>
    <row r="314" spans="1:19" s="103" customFormat="1" ht="13.5">
      <c r="A314" s="100">
        <v>308</v>
      </c>
      <c r="B314" s="108">
        <f>DS!D310</f>
        <v>0</v>
      </c>
      <c r="C314" s="109" t="e">
        <f>VLOOKUP(B314,DS!$D$3:$I$2489,2,0)</f>
        <v>#N/A</v>
      </c>
      <c r="D314" s="110" t="e">
        <f>VLOOKUP(B314,DS!$D$3:$I$2489,3,0)</f>
        <v>#N/A</v>
      </c>
      <c r="E314" s="111" t="e">
        <f>VLOOKUP(B314,DS!$D$3:$I$2489,5,0)</f>
        <v>#N/A</v>
      </c>
      <c r="F314" s="111" t="e">
        <f>VLOOKUP(B314,DS!$D$3:$I$2489,6,0)</f>
        <v>#N/A</v>
      </c>
      <c r="G314" s="247"/>
      <c r="H314" s="247"/>
      <c r="I314" s="247"/>
      <c r="J314" s="247"/>
      <c r="K314" s="247"/>
      <c r="L314" s="247"/>
      <c r="M314" s="247"/>
      <c r="N314" s="247"/>
      <c r="O314" s="247"/>
      <c r="P314" s="101">
        <f t="shared" si="4"/>
        <v>0</v>
      </c>
      <c r="Q314" s="102" t="str">
        <f>VLOOKUP(P314,IDCODE!$A$1:$B$96,2,0)</f>
        <v>Không</v>
      </c>
      <c r="R314" s="102" t="e">
        <f>VLOOKUP(B314,DS!$D$3:$P$2489,13,0)</f>
        <v>#N/A</v>
      </c>
      <c r="S314" s="102"/>
    </row>
    <row r="315" spans="1:19" s="103" customFormat="1" ht="13.5">
      <c r="A315" s="100">
        <v>309</v>
      </c>
      <c r="B315" s="108">
        <f>DS!D311</f>
        <v>0</v>
      </c>
      <c r="C315" s="109" t="e">
        <f>VLOOKUP(B315,DS!$D$3:$I$2489,2,0)</f>
        <v>#N/A</v>
      </c>
      <c r="D315" s="110" t="e">
        <f>VLOOKUP(B315,DS!$D$3:$I$2489,3,0)</f>
        <v>#N/A</v>
      </c>
      <c r="E315" s="111" t="e">
        <f>VLOOKUP(B315,DS!$D$3:$I$2489,5,0)</f>
        <v>#N/A</v>
      </c>
      <c r="F315" s="111" t="e">
        <f>VLOOKUP(B315,DS!$D$3:$I$2489,6,0)</f>
        <v>#N/A</v>
      </c>
      <c r="G315" s="247"/>
      <c r="H315" s="247"/>
      <c r="I315" s="247"/>
      <c r="J315" s="247"/>
      <c r="K315" s="247"/>
      <c r="L315" s="247"/>
      <c r="M315" s="247"/>
      <c r="N315" s="247"/>
      <c r="O315" s="247"/>
      <c r="P315" s="101">
        <f t="shared" si="4"/>
        <v>0</v>
      </c>
      <c r="Q315" s="102" t="str">
        <f>VLOOKUP(P315,IDCODE!$A$1:$B$96,2,0)</f>
        <v>Không</v>
      </c>
      <c r="R315" s="102" t="e">
        <f>VLOOKUP(B315,DS!$D$3:$P$2489,13,0)</f>
        <v>#N/A</v>
      </c>
      <c r="S315" s="102"/>
    </row>
    <row r="316" spans="1:19" s="103" customFormat="1" ht="13.5">
      <c r="A316" s="100">
        <v>310</v>
      </c>
      <c r="B316" s="108">
        <f>DS!D312</f>
        <v>0</v>
      </c>
      <c r="C316" s="109" t="e">
        <f>VLOOKUP(B316,DS!$D$3:$I$2489,2,0)</f>
        <v>#N/A</v>
      </c>
      <c r="D316" s="110" t="e">
        <f>VLOOKUP(B316,DS!$D$3:$I$2489,3,0)</f>
        <v>#N/A</v>
      </c>
      <c r="E316" s="111" t="e">
        <f>VLOOKUP(B316,DS!$D$3:$I$2489,5,0)</f>
        <v>#N/A</v>
      </c>
      <c r="F316" s="111" t="e">
        <f>VLOOKUP(B316,DS!$D$3:$I$2489,6,0)</f>
        <v>#N/A</v>
      </c>
      <c r="G316" s="247"/>
      <c r="H316" s="247"/>
      <c r="I316" s="247"/>
      <c r="J316" s="247"/>
      <c r="K316" s="247"/>
      <c r="L316" s="247"/>
      <c r="M316" s="247"/>
      <c r="N316" s="247"/>
      <c r="O316" s="247"/>
      <c r="P316" s="101">
        <f t="shared" si="4"/>
        <v>0</v>
      </c>
      <c r="Q316" s="102" t="str">
        <f>VLOOKUP(P316,IDCODE!$A$1:$B$96,2,0)</f>
        <v>Không</v>
      </c>
      <c r="R316" s="102" t="e">
        <f>VLOOKUP(B316,DS!$D$3:$P$2489,13,0)</f>
        <v>#N/A</v>
      </c>
      <c r="S316" s="102"/>
    </row>
    <row r="317" spans="1:19" s="103" customFormat="1" ht="13.5">
      <c r="A317" s="100">
        <v>311</v>
      </c>
      <c r="B317" s="108">
        <f>DS!D313</f>
        <v>0</v>
      </c>
      <c r="C317" s="109" t="e">
        <f>VLOOKUP(B317,DS!$D$3:$I$2489,2,0)</f>
        <v>#N/A</v>
      </c>
      <c r="D317" s="110" t="e">
        <f>VLOOKUP(B317,DS!$D$3:$I$2489,3,0)</f>
        <v>#N/A</v>
      </c>
      <c r="E317" s="111" t="e">
        <f>VLOOKUP(B317,DS!$D$3:$I$2489,5,0)</f>
        <v>#N/A</v>
      </c>
      <c r="F317" s="111" t="e">
        <f>VLOOKUP(B317,DS!$D$3:$I$2489,6,0)</f>
        <v>#N/A</v>
      </c>
      <c r="G317" s="247"/>
      <c r="H317" s="247"/>
      <c r="I317" s="247"/>
      <c r="J317" s="247"/>
      <c r="K317" s="247"/>
      <c r="L317" s="247"/>
      <c r="M317" s="247"/>
      <c r="N317" s="247"/>
      <c r="O317" s="247"/>
      <c r="P317" s="101">
        <f t="shared" si="4"/>
        <v>0</v>
      </c>
      <c r="Q317" s="102" t="str">
        <f>VLOOKUP(P317,IDCODE!$A$1:$B$96,2,0)</f>
        <v>Không</v>
      </c>
      <c r="R317" s="102" t="e">
        <f>VLOOKUP(B317,DS!$D$3:$P$2489,13,0)</f>
        <v>#N/A</v>
      </c>
      <c r="S317" s="102"/>
    </row>
    <row r="318" spans="1:19" s="103" customFormat="1" ht="13.5">
      <c r="A318" s="100">
        <v>312</v>
      </c>
      <c r="B318" s="108">
        <f>DS!D314</f>
        <v>0</v>
      </c>
      <c r="C318" s="109" t="e">
        <f>VLOOKUP(B318,DS!$D$3:$I$2489,2,0)</f>
        <v>#N/A</v>
      </c>
      <c r="D318" s="110" t="e">
        <f>VLOOKUP(B318,DS!$D$3:$I$2489,3,0)</f>
        <v>#N/A</v>
      </c>
      <c r="E318" s="111" t="e">
        <f>VLOOKUP(B318,DS!$D$3:$I$2489,5,0)</f>
        <v>#N/A</v>
      </c>
      <c r="F318" s="111" t="e">
        <f>VLOOKUP(B318,DS!$D$3:$I$2489,6,0)</f>
        <v>#N/A</v>
      </c>
      <c r="G318" s="247"/>
      <c r="H318" s="247"/>
      <c r="I318" s="247"/>
      <c r="J318" s="247"/>
      <c r="K318" s="247"/>
      <c r="L318" s="247"/>
      <c r="M318" s="247"/>
      <c r="N318" s="247"/>
      <c r="O318" s="247"/>
      <c r="P318" s="101">
        <f t="shared" si="4"/>
        <v>0</v>
      </c>
      <c r="Q318" s="102" t="str">
        <f>VLOOKUP(P318,IDCODE!$A$1:$B$96,2,0)</f>
        <v>Không</v>
      </c>
      <c r="R318" s="102" t="e">
        <f>VLOOKUP(B318,DS!$D$3:$P$2489,13,0)</f>
        <v>#N/A</v>
      </c>
      <c r="S318" s="102"/>
    </row>
    <row r="319" spans="1:19" s="103" customFormat="1" ht="13.5">
      <c r="A319" s="100">
        <v>313</v>
      </c>
      <c r="B319" s="108">
        <f>DS!D315</f>
        <v>0</v>
      </c>
      <c r="C319" s="109" t="e">
        <f>VLOOKUP(B319,DS!$D$3:$I$2489,2,0)</f>
        <v>#N/A</v>
      </c>
      <c r="D319" s="110" t="e">
        <f>VLOOKUP(B319,DS!$D$3:$I$2489,3,0)</f>
        <v>#N/A</v>
      </c>
      <c r="E319" s="111" t="e">
        <f>VLOOKUP(B319,DS!$D$3:$I$2489,5,0)</f>
        <v>#N/A</v>
      </c>
      <c r="F319" s="111" t="e">
        <f>VLOOKUP(B319,DS!$D$3:$I$2489,6,0)</f>
        <v>#N/A</v>
      </c>
      <c r="G319" s="247"/>
      <c r="H319" s="247"/>
      <c r="I319" s="247"/>
      <c r="J319" s="247"/>
      <c r="K319" s="247"/>
      <c r="L319" s="247"/>
      <c r="M319" s="247"/>
      <c r="N319" s="247"/>
      <c r="O319" s="247"/>
      <c r="P319" s="101">
        <f t="shared" si="4"/>
        <v>0</v>
      </c>
      <c r="Q319" s="102" t="str">
        <f>VLOOKUP(P319,IDCODE!$A$1:$B$96,2,0)</f>
        <v>Không</v>
      </c>
      <c r="R319" s="102" t="e">
        <f>VLOOKUP(B319,DS!$D$3:$P$2489,13,0)</f>
        <v>#N/A</v>
      </c>
      <c r="S319" s="102"/>
    </row>
    <row r="320" spans="1:19" s="103" customFormat="1" ht="13.5">
      <c r="A320" s="100">
        <v>314</v>
      </c>
      <c r="B320" s="108">
        <f>DS!D316</f>
        <v>0</v>
      </c>
      <c r="C320" s="109" t="e">
        <f>VLOOKUP(B320,DS!$D$3:$I$2489,2,0)</f>
        <v>#N/A</v>
      </c>
      <c r="D320" s="110" t="e">
        <f>VLOOKUP(B320,DS!$D$3:$I$2489,3,0)</f>
        <v>#N/A</v>
      </c>
      <c r="E320" s="111" t="e">
        <f>VLOOKUP(B320,DS!$D$3:$I$2489,5,0)</f>
        <v>#N/A</v>
      </c>
      <c r="F320" s="111" t="e">
        <f>VLOOKUP(B320,DS!$D$3:$I$2489,6,0)</f>
        <v>#N/A</v>
      </c>
      <c r="G320" s="247"/>
      <c r="H320" s="247"/>
      <c r="I320" s="247"/>
      <c r="J320" s="247"/>
      <c r="K320" s="247"/>
      <c r="L320" s="247"/>
      <c r="M320" s="247"/>
      <c r="N320" s="247"/>
      <c r="O320" s="247"/>
      <c r="P320" s="101">
        <f t="shared" si="4"/>
        <v>0</v>
      </c>
      <c r="Q320" s="102" t="str">
        <f>VLOOKUP(P320,IDCODE!$A$1:$B$96,2,0)</f>
        <v>Không</v>
      </c>
      <c r="R320" s="102" t="e">
        <f>VLOOKUP(B320,DS!$D$3:$P$2489,13,0)</f>
        <v>#N/A</v>
      </c>
      <c r="S320" s="102"/>
    </row>
    <row r="321" spans="1:19" s="103" customFormat="1" ht="13.5">
      <c r="A321" s="100">
        <v>315</v>
      </c>
      <c r="B321" s="108">
        <f>DS!D317</f>
        <v>0</v>
      </c>
      <c r="C321" s="109" t="e">
        <f>VLOOKUP(B321,DS!$D$3:$I$2489,2,0)</f>
        <v>#N/A</v>
      </c>
      <c r="D321" s="110" t="e">
        <f>VLOOKUP(B321,DS!$D$3:$I$2489,3,0)</f>
        <v>#N/A</v>
      </c>
      <c r="E321" s="111" t="e">
        <f>VLOOKUP(B321,DS!$D$3:$I$2489,5,0)</f>
        <v>#N/A</v>
      </c>
      <c r="F321" s="111" t="e">
        <f>VLOOKUP(B321,DS!$D$3:$I$2489,6,0)</f>
        <v>#N/A</v>
      </c>
      <c r="G321" s="247"/>
      <c r="H321" s="247"/>
      <c r="I321" s="247"/>
      <c r="J321" s="247"/>
      <c r="K321" s="247"/>
      <c r="L321" s="247"/>
      <c r="M321" s="247"/>
      <c r="N321" s="247"/>
      <c r="O321" s="247"/>
      <c r="P321" s="101">
        <f t="shared" si="4"/>
        <v>0</v>
      </c>
      <c r="Q321" s="102" t="str">
        <f>VLOOKUP(P321,IDCODE!$A$1:$B$96,2,0)</f>
        <v>Không</v>
      </c>
      <c r="R321" s="102" t="e">
        <f>VLOOKUP(B321,DS!$D$3:$P$2489,13,0)</f>
        <v>#N/A</v>
      </c>
      <c r="S321" s="102"/>
    </row>
    <row r="322" spans="1:19" s="103" customFormat="1" ht="13.5">
      <c r="A322" s="100">
        <v>316</v>
      </c>
      <c r="B322" s="108">
        <f>DS!D318</f>
        <v>0</v>
      </c>
      <c r="C322" s="109" t="e">
        <f>VLOOKUP(B322,DS!$D$3:$I$2489,2,0)</f>
        <v>#N/A</v>
      </c>
      <c r="D322" s="110" t="e">
        <f>VLOOKUP(B322,DS!$D$3:$I$2489,3,0)</f>
        <v>#N/A</v>
      </c>
      <c r="E322" s="111" t="e">
        <f>VLOOKUP(B322,DS!$D$3:$I$2489,5,0)</f>
        <v>#N/A</v>
      </c>
      <c r="F322" s="111" t="e">
        <f>VLOOKUP(B322,DS!$D$3:$I$2489,6,0)</f>
        <v>#N/A</v>
      </c>
      <c r="G322" s="247"/>
      <c r="H322" s="247"/>
      <c r="I322" s="247"/>
      <c r="J322" s="247"/>
      <c r="K322" s="247"/>
      <c r="L322" s="247"/>
      <c r="M322" s="247"/>
      <c r="N322" s="247"/>
      <c r="O322" s="247"/>
      <c r="P322" s="101">
        <f t="shared" si="4"/>
        <v>0</v>
      </c>
      <c r="Q322" s="102" t="str">
        <f>VLOOKUP(P322,IDCODE!$A$1:$B$96,2,0)</f>
        <v>Không</v>
      </c>
      <c r="R322" s="102" t="e">
        <f>VLOOKUP(B322,DS!$D$3:$P$2489,13,0)</f>
        <v>#N/A</v>
      </c>
      <c r="S322" s="102"/>
    </row>
    <row r="323" spans="1:19" s="103" customFormat="1" ht="13.5">
      <c r="A323" s="100">
        <v>317</v>
      </c>
      <c r="B323" s="108">
        <f>DS!D319</f>
        <v>0</v>
      </c>
      <c r="C323" s="109" t="e">
        <f>VLOOKUP(B323,DS!$D$3:$I$2489,2,0)</f>
        <v>#N/A</v>
      </c>
      <c r="D323" s="110" t="e">
        <f>VLOOKUP(B323,DS!$D$3:$I$2489,3,0)</f>
        <v>#N/A</v>
      </c>
      <c r="E323" s="111" t="e">
        <f>VLOOKUP(B323,DS!$D$3:$I$2489,5,0)</f>
        <v>#N/A</v>
      </c>
      <c r="F323" s="111" t="e">
        <f>VLOOKUP(B323,DS!$D$3:$I$2489,6,0)</f>
        <v>#N/A</v>
      </c>
      <c r="G323" s="247"/>
      <c r="H323" s="247"/>
      <c r="I323" s="247"/>
      <c r="J323" s="247"/>
      <c r="K323" s="247"/>
      <c r="L323" s="247"/>
      <c r="M323" s="247"/>
      <c r="N323" s="247"/>
      <c r="O323" s="247"/>
      <c r="P323" s="101">
        <f t="shared" si="4"/>
        <v>0</v>
      </c>
      <c r="Q323" s="102" t="str">
        <f>VLOOKUP(P323,IDCODE!$A$1:$B$96,2,0)</f>
        <v>Không</v>
      </c>
      <c r="R323" s="102" t="e">
        <f>VLOOKUP(B323,DS!$D$3:$P$2489,13,0)</f>
        <v>#N/A</v>
      </c>
      <c r="S323" s="102"/>
    </row>
    <row r="324" spans="1:19" s="103" customFormat="1" ht="13.5">
      <c r="A324" s="100">
        <v>318</v>
      </c>
      <c r="B324" s="108">
        <f>DS!D320</f>
        <v>0</v>
      </c>
      <c r="C324" s="109" t="e">
        <f>VLOOKUP(B324,DS!$D$3:$I$2489,2,0)</f>
        <v>#N/A</v>
      </c>
      <c r="D324" s="110" t="e">
        <f>VLOOKUP(B324,DS!$D$3:$I$2489,3,0)</f>
        <v>#N/A</v>
      </c>
      <c r="E324" s="111" t="e">
        <f>VLOOKUP(B324,DS!$D$3:$I$2489,5,0)</f>
        <v>#N/A</v>
      </c>
      <c r="F324" s="111" t="e">
        <f>VLOOKUP(B324,DS!$D$3:$I$2489,6,0)</f>
        <v>#N/A</v>
      </c>
      <c r="G324" s="247"/>
      <c r="H324" s="247"/>
      <c r="I324" s="247"/>
      <c r="J324" s="247"/>
      <c r="K324" s="247"/>
      <c r="L324" s="247"/>
      <c r="M324" s="247"/>
      <c r="N324" s="247"/>
      <c r="O324" s="247"/>
      <c r="P324" s="101">
        <f t="shared" si="4"/>
        <v>0</v>
      </c>
      <c r="Q324" s="102" t="str">
        <f>VLOOKUP(P324,IDCODE!$A$1:$B$96,2,0)</f>
        <v>Không</v>
      </c>
      <c r="R324" s="102" t="e">
        <f>VLOOKUP(B324,DS!$D$3:$P$2489,13,0)</f>
        <v>#N/A</v>
      </c>
      <c r="S324" s="102"/>
    </row>
    <row r="325" spans="1:19" s="103" customFormat="1" ht="13.5">
      <c r="A325" s="100">
        <v>319</v>
      </c>
      <c r="B325" s="108">
        <f>DS!D321</f>
        <v>0</v>
      </c>
      <c r="C325" s="109" t="e">
        <f>VLOOKUP(B325,DS!$D$3:$I$2489,2,0)</f>
        <v>#N/A</v>
      </c>
      <c r="D325" s="110" t="e">
        <f>VLOOKUP(B325,DS!$D$3:$I$2489,3,0)</f>
        <v>#N/A</v>
      </c>
      <c r="E325" s="111" t="e">
        <f>VLOOKUP(B325,DS!$D$3:$I$2489,5,0)</f>
        <v>#N/A</v>
      </c>
      <c r="F325" s="111" t="e">
        <f>VLOOKUP(B325,DS!$D$3:$I$2489,6,0)</f>
        <v>#N/A</v>
      </c>
      <c r="G325" s="247"/>
      <c r="H325" s="247"/>
      <c r="I325" s="247"/>
      <c r="J325" s="247"/>
      <c r="K325" s="247"/>
      <c r="L325" s="247"/>
      <c r="M325" s="247"/>
      <c r="N325" s="247"/>
      <c r="O325" s="247"/>
      <c r="P325" s="101">
        <f t="shared" si="4"/>
        <v>0</v>
      </c>
      <c r="Q325" s="102" t="str">
        <f>VLOOKUP(P325,IDCODE!$A$1:$B$96,2,0)</f>
        <v>Không</v>
      </c>
      <c r="R325" s="102" t="e">
        <f>VLOOKUP(B325,DS!$D$3:$P$2489,13,0)</f>
        <v>#N/A</v>
      </c>
      <c r="S325" s="102"/>
    </row>
    <row r="326" spans="1:19" s="103" customFormat="1" ht="13.5">
      <c r="A326" s="100">
        <v>320</v>
      </c>
      <c r="B326" s="108">
        <f>DS!D322</f>
        <v>0</v>
      </c>
      <c r="C326" s="109" t="e">
        <f>VLOOKUP(B326,DS!$D$3:$I$2489,2,0)</f>
        <v>#N/A</v>
      </c>
      <c r="D326" s="110" t="e">
        <f>VLOOKUP(B326,DS!$D$3:$I$2489,3,0)</f>
        <v>#N/A</v>
      </c>
      <c r="E326" s="111" t="e">
        <f>VLOOKUP(B326,DS!$D$3:$I$2489,5,0)</f>
        <v>#N/A</v>
      </c>
      <c r="F326" s="111" t="e">
        <f>VLOOKUP(B326,DS!$D$3:$I$2489,6,0)</f>
        <v>#N/A</v>
      </c>
      <c r="G326" s="247"/>
      <c r="H326" s="247"/>
      <c r="I326" s="247"/>
      <c r="J326" s="247"/>
      <c r="K326" s="247"/>
      <c r="L326" s="247"/>
      <c r="M326" s="247"/>
      <c r="N326" s="247"/>
      <c r="O326" s="247"/>
      <c r="P326" s="101">
        <f t="shared" si="4"/>
        <v>0</v>
      </c>
      <c r="Q326" s="102" t="str">
        <f>VLOOKUP(P326,IDCODE!$A$1:$B$96,2,0)</f>
        <v>Không</v>
      </c>
      <c r="R326" s="102" t="e">
        <f>VLOOKUP(B326,DS!$D$3:$P$2489,13,0)</f>
        <v>#N/A</v>
      </c>
      <c r="S326" s="102"/>
    </row>
    <row r="327" spans="1:19" s="103" customFormat="1" ht="13.5">
      <c r="A327" s="100">
        <v>321</v>
      </c>
      <c r="B327" s="108">
        <f>DS!D323</f>
        <v>0</v>
      </c>
      <c r="C327" s="109" t="e">
        <f>VLOOKUP(B327,DS!$D$3:$I$2489,2,0)</f>
        <v>#N/A</v>
      </c>
      <c r="D327" s="110" t="e">
        <f>VLOOKUP(B327,DS!$D$3:$I$2489,3,0)</f>
        <v>#N/A</v>
      </c>
      <c r="E327" s="111" t="e">
        <f>VLOOKUP(B327,DS!$D$3:$I$2489,5,0)</f>
        <v>#N/A</v>
      </c>
      <c r="F327" s="111" t="e">
        <f>VLOOKUP(B327,DS!$D$3:$I$2489,6,0)</f>
        <v>#N/A</v>
      </c>
      <c r="G327" s="247"/>
      <c r="H327" s="247"/>
      <c r="I327" s="247"/>
      <c r="J327" s="247"/>
      <c r="K327" s="247"/>
      <c r="L327" s="247"/>
      <c r="M327" s="247"/>
      <c r="N327" s="247"/>
      <c r="O327" s="247"/>
      <c r="P327" s="101">
        <f t="shared" si="4"/>
        <v>0</v>
      </c>
      <c r="Q327" s="102" t="str">
        <f>VLOOKUP(P327,IDCODE!$A$1:$B$96,2,0)</f>
        <v>Không</v>
      </c>
      <c r="R327" s="102" t="e">
        <f>VLOOKUP(B327,DS!$D$3:$P$2489,13,0)</f>
        <v>#N/A</v>
      </c>
      <c r="S327" s="102"/>
    </row>
    <row r="328" spans="1:19" s="103" customFormat="1" ht="13.5">
      <c r="A328" s="100">
        <v>322</v>
      </c>
      <c r="B328" s="108">
        <f>DS!D324</f>
        <v>0</v>
      </c>
      <c r="C328" s="109" t="e">
        <f>VLOOKUP(B328,DS!$D$3:$I$2489,2,0)</f>
        <v>#N/A</v>
      </c>
      <c r="D328" s="110" t="e">
        <f>VLOOKUP(B328,DS!$D$3:$I$2489,3,0)</f>
        <v>#N/A</v>
      </c>
      <c r="E328" s="111" t="e">
        <f>VLOOKUP(B328,DS!$D$3:$I$2489,5,0)</f>
        <v>#N/A</v>
      </c>
      <c r="F328" s="111" t="e">
        <f>VLOOKUP(B328,DS!$D$3:$I$2489,6,0)</f>
        <v>#N/A</v>
      </c>
      <c r="G328" s="247"/>
      <c r="H328" s="247"/>
      <c r="I328" s="247"/>
      <c r="J328" s="247"/>
      <c r="K328" s="247"/>
      <c r="L328" s="247"/>
      <c r="M328" s="247"/>
      <c r="N328" s="247"/>
      <c r="O328" s="247"/>
      <c r="P328" s="101">
        <f t="shared" ref="P328:P391" si="5">IF(OR(ISNUMBER(O328)=FALSE,$P$6&lt;&gt;100%,O328&lt;1),0,ROUND(SUMPRODUCT($G$6:$O$6,G328:O328),1))</f>
        <v>0</v>
      </c>
      <c r="Q328" s="102" t="str">
        <f>VLOOKUP(P328,IDCODE!$A$1:$B$96,2,0)</f>
        <v>Không</v>
      </c>
      <c r="R328" s="102" t="e">
        <f>VLOOKUP(B328,DS!$D$3:$P$2489,13,0)</f>
        <v>#N/A</v>
      </c>
      <c r="S328" s="102"/>
    </row>
    <row r="329" spans="1:19" s="103" customFormat="1" ht="13.5">
      <c r="A329" s="100">
        <v>323</v>
      </c>
      <c r="B329" s="108">
        <f>DS!D325</f>
        <v>0</v>
      </c>
      <c r="C329" s="109" t="e">
        <f>VLOOKUP(B329,DS!$D$3:$I$2489,2,0)</f>
        <v>#N/A</v>
      </c>
      <c r="D329" s="110" t="e">
        <f>VLOOKUP(B329,DS!$D$3:$I$2489,3,0)</f>
        <v>#N/A</v>
      </c>
      <c r="E329" s="111" t="e">
        <f>VLOOKUP(B329,DS!$D$3:$I$2489,5,0)</f>
        <v>#N/A</v>
      </c>
      <c r="F329" s="111" t="e">
        <f>VLOOKUP(B329,DS!$D$3:$I$2489,6,0)</f>
        <v>#N/A</v>
      </c>
      <c r="G329" s="247"/>
      <c r="H329" s="247"/>
      <c r="I329" s="247"/>
      <c r="J329" s="247"/>
      <c r="K329" s="247"/>
      <c r="L329" s="247"/>
      <c r="M329" s="247"/>
      <c r="N329" s="247"/>
      <c r="O329" s="247"/>
      <c r="P329" s="101">
        <f t="shared" si="5"/>
        <v>0</v>
      </c>
      <c r="Q329" s="102" t="str">
        <f>VLOOKUP(P329,IDCODE!$A$1:$B$96,2,0)</f>
        <v>Không</v>
      </c>
      <c r="R329" s="102" t="e">
        <f>VLOOKUP(B329,DS!$D$3:$P$2489,13,0)</f>
        <v>#N/A</v>
      </c>
      <c r="S329" s="102"/>
    </row>
    <row r="330" spans="1:19" s="103" customFormat="1" ht="13.5">
      <c r="A330" s="100">
        <v>324</v>
      </c>
      <c r="B330" s="108">
        <f>DS!D326</f>
        <v>0</v>
      </c>
      <c r="C330" s="109" t="e">
        <f>VLOOKUP(B330,DS!$D$3:$I$2489,2,0)</f>
        <v>#N/A</v>
      </c>
      <c r="D330" s="110" t="e">
        <f>VLOOKUP(B330,DS!$D$3:$I$2489,3,0)</f>
        <v>#N/A</v>
      </c>
      <c r="E330" s="111" t="e">
        <f>VLOOKUP(B330,DS!$D$3:$I$2489,5,0)</f>
        <v>#N/A</v>
      </c>
      <c r="F330" s="111" t="e">
        <f>VLOOKUP(B330,DS!$D$3:$I$2489,6,0)</f>
        <v>#N/A</v>
      </c>
      <c r="G330" s="247"/>
      <c r="H330" s="247"/>
      <c r="I330" s="247"/>
      <c r="J330" s="247"/>
      <c r="K330" s="247"/>
      <c r="L330" s="247"/>
      <c r="M330" s="247"/>
      <c r="N330" s="247"/>
      <c r="O330" s="247"/>
      <c r="P330" s="101">
        <f t="shared" si="5"/>
        <v>0</v>
      </c>
      <c r="Q330" s="102" t="str">
        <f>VLOOKUP(P330,IDCODE!$A$1:$B$96,2,0)</f>
        <v>Không</v>
      </c>
      <c r="R330" s="102" t="e">
        <f>VLOOKUP(B330,DS!$D$3:$P$2489,13,0)</f>
        <v>#N/A</v>
      </c>
      <c r="S330" s="102"/>
    </row>
    <row r="331" spans="1:19" s="103" customFormat="1" ht="13.5">
      <c r="A331" s="100">
        <v>325</v>
      </c>
      <c r="B331" s="108">
        <f>DS!D327</f>
        <v>0</v>
      </c>
      <c r="C331" s="109" t="e">
        <f>VLOOKUP(B331,DS!$D$3:$I$2489,2,0)</f>
        <v>#N/A</v>
      </c>
      <c r="D331" s="110" t="e">
        <f>VLOOKUP(B331,DS!$D$3:$I$2489,3,0)</f>
        <v>#N/A</v>
      </c>
      <c r="E331" s="111" t="e">
        <f>VLOOKUP(B331,DS!$D$3:$I$2489,5,0)</f>
        <v>#N/A</v>
      </c>
      <c r="F331" s="111" t="e">
        <f>VLOOKUP(B331,DS!$D$3:$I$2489,6,0)</f>
        <v>#N/A</v>
      </c>
      <c r="G331" s="247"/>
      <c r="H331" s="247"/>
      <c r="I331" s="247"/>
      <c r="J331" s="247"/>
      <c r="K331" s="247"/>
      <c r="L331" s="247"/>
      <c r="M331" s="247"/>
      <c r="N331" s="247"/>
      <c r="O331" s="247"/>
      <c r="P331" s="101">
        <f t="shared" si="5"/>
        <v>0</v>
      </c>
      <c r="Q331" s="102" t="str">
        <f>VLOOKUP(P331,IDCODE!$A$1:$B$96,2,0)</f>
        <v>Không</v>
      </c>
      <c r="R331" s="102" t="e">
        <f>VLOOKUP(B331,DS!$D$3:$P$2489,13,0)</f>
        <v>#N/A</v>
      </c>
      <c r="S331" s="102"/>
    </row>
    <row r="332" spans="1:19" s="103" customFormat="1" ht="13.5">
      <c r="A332" s="100">
        <v>326</v>
      </c>
      <c r="B332" s="108">
        <f>DS!D328</f>
        <v>0</v>
      </c>
      <c r="C332" s="109" t="e">
        <f>VLOOKUP(B332,DS!$D$3:$I$2489,2,0)</f>
        <v>#N/A</v>
      </c>
      <c r="D332" s="110" t="e">
        <f>VLOOKUP(B332,DS!$D$3:$I$2489,3,0)</f>
        <v>#N/A</v>
      </c>
      <c r="E332" s="111" t="e">
        <f>VLOOKUP(B332,DS!$D$3:$I$2489,5,0)</f>
        <v>#N/A</v>
      </c>
      <c r="F332" s="111" t="e">
        <f>VLOOKUP(B332,DS!$D$3:$I$2489,6,0)</f>
        <v>#N/A</v>
      </c>
      <c r="G332" s="247"/>
      <c r="H332" s="247"/>
      <c r="I332" s="247"/>
      <c r="J332" s="247"/>
      <c r="K332" s="247"/>
      <c r="L332" s="247"/>
      <c r="M332" s="247"/>
      <c r="N332" s="247"/>
      <c r="O332" s="247"/>
      <c r="P332" s="101">
        <f t="shared" si="5"/>
        <v>0</v>
      </c>
      <c r="Q332" s="102" t="str">
        <f>VLOOKUP(P332,IDCODE!$A$1:$B$96,2,0)</f>
        <v>Không</v>
      </c>
      <c r="R332" s="102" t="e">
        <f>VLOOKUP(B332,DS!$D$3:$P$2489,13,0)</f>
        <v>#N/A</v>
      </c>
      <c r="S332" s="102"/>
    </row>
    <row r="333" spans="1:19" s="103" customFormat="1" ht="13.5">
      <c r="A333" s="100">
        <v>327</v>
      </c>
      <c r="B333" s="108">
        <f>DS!D329</f>
        <v>0</v>
      </c>
      <c r="C333" s="109" t="e">
        <f>VLOOKUP(B333,DS!$D$3:$I$2489,2,0)</f>
        <v>#N/A</v>
      </c>
      <c r="D333" s="110" t="e">
        <f>VLOOKUP(B333,DS!$D$3:$I$2489,3,0)</f>
        <v>#N/A</v>
      </c>
      <c r="E333" s="111" t="e">
        <f>VLOOKUP(B333,DS!$D$3:$I$2489,5,0)</f>
        <v>#N/A</v>
      </c>
      <c r="F333" s="111" t="e">
        <f>VLOOKUP(B333,DS!$D$3:$I$2489,6,0)</f>
        <v>#N/A</v>
      </c>
      <c r="G333" s="247"/>
      <c r="H333" s="247"/>
      <c r="I333" s="247"/>
      <c r="J333" s="247"/>
      <c r="K333" s="247"/>
      <c r="L333" s="247"/>
      <c r="M333" s="247"/>
      <c r="N333" s="247"/>
      <c r="O333" s="247"/>
      <c r="P333" s="101">
        <f t="shared" si="5"/>
        <v>0</v>
      </c>
      <c r="Q333" s="102" t="str">
        <f>VLOOKUP(P333,IDCODE!$A$1:$B$96,2,0)</f>
        <v>Không</v>
      </c>
      <c r="R333" s="102" t="e">
        <f>VLOOKUP(B333,DS!$D$3:$P$2489,13,0)</f>
        <v>#N/A</v>
      </c>
      <c r="S333" s="102"/>
    </row>
    <row r="334" spans="1:19" s="103" customFormat="1" ht="13.5">
      <c r="A334" s="100">
        <v>328</v>
      </c>
      <c r="B334" s="108">
        <f>DS!D330</f>
        <v>0</v>
      </c>
      <c r="C334" s="109" t="e">
        <f>VLOOKUP(B334,DS!$D$3:$I$2489,2,0)</f>
        <v>#N/A</v>
      </c>
      <c r="D334" s="110" t="e">
        <f>VLOOKUP(B334,DS!$D$3:$I$2489,3,0)</f>
        <v>#N/A</v>
      </c>
      <c r="E334" s="111" t="e">
        <f>VLOOKUP(B334,DS!$D$3:$I$2489,5,0)</f>
        <v>#N/A</v>
      </c>
      <c r="F334" s="111" t="e">
        <f>VLOOKUP(B334,DS!$D$3:$I$2489,6,0)</f>
        <v>#N/A</v>
      </c>
      <c r="G334" s="247"/>
      <c r="H334" s="247"/>
      <c r="I334" s="247"/>
      <c r="J334" s="247"/>
      <c r="K334" s="247"/>
      <c r="L334" s="247"/>
      <c r="M334" s="247"/>
      <c r="N334" s="247"/>
      <c r="O334" s="247"/>
      <c r="P334" s="101">
        <f t="shared" si="5"/>
        <v>0</v>
      </c>
      <c r="Q334" s="102" t="str">
        <f>VLOOKUP(P334,IDCODE!$A$1:$B$96,2,0)</f>
        <v>Không</v>
      </c>
      <c r="R334" s="102" t="e">
        <f>VLOOKUP(B334,DS!$D$3:$P$2489,13,0)</f>
        <v>#N/A</v>
      </c>
      <c r="S334" s="102"/>
    </row>
    <row r="335" spans="1:19" s="103" customFormat="1" ht="13.5">
      <c r="A335" s="100">
        <v>329</v>
      </c>
      <c r="B335" s="108">
        <f>DS!D331</f>
        <v>0</v>
      </c>
      <c r="C335" s="109" t="e">
        <f>VLOOKUP(B335,DS!$D$3:$I$2489,2,0)</f>
        <v>#N/A</v>
      </c>
      <c r="D335" s="110" t="e">
        <f>VLOOKUP(B335,DS!$D$3:$I$2489,3,0)</f>
        <v>#N/A</v>
      </c>
      <c r="E335" s="111" t="e">
        <f>VLOOKUP(B335,DS!$D$3:$I$2489,5,0)</f>
        <v>#N/A</v>
      </c>
      <c r="F335" s="111" t="e">
        <f>VLOOKUP(B335,DS!$D$3:$I$2489,6,0)</f>
        <v>#N/A</v>
      </c>
      <c r="G335" s="247"/>
      <c r="H335" s="247"/>
      <c r="I335" s="247"/>
      <c r="J335" s="247"/>
      <c r="K335" s="247"/>
      <c r="L335" s="247"/>
      <c r="M335" s="247"/>
      <c r="N335" s="247"/>
      <c r="O335" s="247"/>
      <c r="P335" s="101">
        <f t="shared" si="5"/>
        <v>0</v>
      </c>
      <c r="Q335" s="102" t="str">
        <f>VLOOKUP(P335,IDCODE!$A$1:$B$96,2,0)</f>
        <v>Không</v>
      </c>
      <c r="R335" s="102" t="e">
        <f>VLOOKUP(B335,DS!$D$3:$P$2489,13,0)</f>
        <v>#N/A</v>
      </c>
      <c r="S335" s="102"/>
    </row>
    <row r="336" spans="1:19" s="103" customFormat="1" ht="13.5">
      <c r="A336" s="100">
        <v>330</v>
      </c>
      <c r="B336" s="108">
        <f>DS!D332</f>
        <v>0</v>
      </c>
      <c r="C336" s="109" t="e">
        <f>VLOOKUP(B336,DS!$D$3:$I$2489,2,0)</f>
        <v>#N/A</v>
      </c>
      <c r="D336" s="110" t="e">
        <f>VLOOKUP(B336,DS!$D$3:$I$2489,3,0)</f>
        <v>#N/A</v>
      </c>
      <c r="E336" s="111" t="e">
        <f>VLOOKUP(B336,DS!$D$3:$I$2489,5,0)</f>
        <v>#N/A</v>
      </c>
      <c r="F336" s="111" t="e">
        <f>VLOOKUP(B336,DS!$D$3:$I$2489,6,0)</f>
        <v>#N/A</v>
      </c>
      <c r="G336" s="247"/>
      <c r="H336" s="247"/>
      <c r="I336" s="247"/>
      <c r="J336" s="247"/>
      <c r="K336" s="247"/>
      <c r="L336" s="247"/>
      <c r="M336" s="247"/>
      <c r="N336" s="247"/>
      <c r="O336" s="247"/>
      <c r="P336" s="101">
        <f t="shared" si="5"/>
        <v>0</v>
      </c>
      <c r="Q336" s="102" t="str">
        <f>VLOOKUP(P336,IDCODE!$A$1:$B$96,2,0)</f>
        <v>Không</v>
      </c>
      <c r="R336" s="102" t="e">
        <f>VLOOKUP(B336,DS!$D$3:$P$2489,13,0)</f>
        <v>#N/A</v>
      </c>
      <c r="S336" s="102"/>
    </row>
    <row r="337" spans="1:19" s="103" customFormat="1" ht="13.5">
      <c r="A337" s="100">
        <v>331</v>
      </c>
      <c r="B337" s="108">
        <f>DS!D333</f>
        <v>0</v>
      </c>
      <c r="C337" s="109" t="e">
        <f>VLOOKUP(B337,DS!$D$3:$I$2489,2,0)</f>
        <v>#N/A</v>
      </c>
      <c r="D337" s="110" t="e">
        <f>VLOOKUP(B337,DS!$D$3:$I$2489,3,0)</f>
        <v>#N/A</v>
      </c>
      <c r="E337" s="111" t="e">
        <f>VLOOKUP(B337,DS!$D$3:$I$2489,5,0)</f>
        <v>#N/A</v>
      </c>
      <c r="F337" s="111" t="e">
        <f>VLOOKUP(B337,DS!$D$3:$I$2489,6,0)</f>
        <v>#N/A</v>
      </c>
      <c r="G337" s="247"/>
      <c r="H337" s="247"/>
      <c r="I337" s="247"/>
      <c r="J337" s="247"/>
      <c r="K337" s="247"/>
      <c r="L337" s="247"/>
      <c r="M337" s="247"/>
      <c r="N337" s="247"/>
      <c r="O337" s="247"/>
      <c r="P337" s="101">
        <f t="shared" si="5"/>
        <v>0</v>
      </c>
      <c r="Q337" s="102" t="str">
        <f>VLOOKUP(P337,IDCODE!$A$1:$B$96,2,0)</f>
        <v>Không</v>
      </c>
      <c r="R337" s="102" t="e">
        <f>VLOOKUP(B337,DS!$D$3:$P$2489,13,0)</f>
        <v>#N/A</v>
      </c>
      <c r="S337" s="102"/>
    </row>
    <row r="338" spans="1:19" s="103" customFormat="1" ht="13.5">
      <c r="A338" s="100">
        <v>332</v>
      </c>
      <c r="B338" s="108">
        <f>DS!D334</f>
        <v>0</v>
      </c>
      <c r="C338" s="109" t="e">
        <f>VLOOKUP(B338,DS!$D$3:$I$2489,2,0)</f>
        <v>#N/A</v>
      </c>
      <c r="D338" s="110" t="e">
        <f>VLOOKUP(B338,DS!$D$3:$I$2489,3,0)</f>
        <v>#N/A</v>
      </c>
      <c r="E338" s="111" t="e">
        <f>VLOOKUP(B338,DS!$D$3:$I$2489,5,0)</f>
        <v>#N/A</v>
      </c>
      <c r="F338" s="111" t="e">
        <f>VLOOKUP(B338,DS!$D$3:$I$2489,6,0)</f>
        <v>#N/A</v>
      </c>
      <c r="G338" s="247"/>
      <c r="H338" s="247"/>
      <c r="I338" s="247"/>
      <c r="J338" s="247"/>
      <c r="K338" s="247"/>
      <c r="L338" s="247"/>
      <c r="M338" s="247"/>
      <c r="N338" s="247"/>
      <c r="O338" s="247"/>
      <c r="P338" s="101">
        <f t="shared" si="5"/>
        <v>0</v>
      </c>
      <c r="Q338" s="102" t="str">
        <f>VLOOKUP(P338,IDCODE!$A$1:$B$96,2,0)</f>
        <v>Không</v>
      </c>
      <c r="R338" s="102" t="e">
        <f>VLOOKUP(B338,DS!$D$3:$P$2489,13,0)</f>
        <v>#N/A</v>
      </c>
      <c r="S338" s="102"/>
    </row>
    <row r="339" spans="1:19" s="103" customFormat="1" ht="13.5">
      <c r="A339" s="100">
        <v>333</v>
      </c>
      <c r="B339" s="108">
        <f>DS!D335</f>
        <v>0</v>
      </c>
      <c r="C339" s="109" t="e">
        <f>VLOOKUP(B339,DS!$D$3:$I$2489,2,0)</f>
        <v>#N/A</v>
      </c>
      <c r="D339" s="110" t="e">
        <f>VLOOKUP(B339,DS!$D$3:$I$2489,3,0)</f>
        <v>#N/A</v>
      </c>
      <c r="E339" s="111" t="e">
        <f>VLOOKUP(B339,DS!$D$3:$I$2489,5,0)</f>
        <v>#N/A</v>
      </c>
      <c r="F339" s="111" t="e">
        <f>VLOOKUP(B339,DS!$D$3:$I$2489,6,0)</f>
        <v>#N/A</v>
      </c>
      <c r="G339" s="247"/>
      <c r="H339" s="247"/>
      <c r="I339" s="247"/>
      <c r="J339" s="247"/>
      <c r="K339" s="247"/>
      <c r="L339" s="247"/>
      <c r="M339" s="247"/>
      <c r="N339" s="247"/>
      <c r="O339" s="247"/>
      <c r="P339" s="101">
        <f t="shared" si="5"/>
        <v>0</v>
      </c>
      <c r="Q339" s="102" t="str">
        <f>VLOOKUP(P339,IDCODE!$A$1:$B$96,2,0)</f>
        <v>Không</v>
      </c>
      <c r="R339" s="102" t="e">
        <f>VLOOKUP(B339,DS!$D$3:$P$2489,13,0)</f>
        <v>#N/A</v>
      </c>
      <c r="S339" s="102"/>
    </row>
    <row r="340" spans="1:19" s="103" customFormat="1" ht="13.5">
      <c r="A340" s="100">
        <v>334</v>
      </c>
      <c r="B340" s="108">
        <f>DS!D336</f>
        <v>0</v>
      </c>
      <c r="C340" s="109" t="e">
        <f>VLOOKUP(B340,DS!$D$3:$I$2489,2,0)</f>
        <v>#N/A</v>
      </c>
      <c r="D340" s="110" t="e">
        <f>VLOOKUP(B340,DS!$D$3:$I$2489,3,0)</f>
        <v>#N/A</v>
      </c>
      <c r="E340" s="111" t="e">
        <f>VLOOKUP(B340,DS!$D$3:$I$2489,5,0)</f>
        <v>#N/A</v>
      </c>
      <c r="F340" s="111" t="e">
        <f>VLOOKUP(B340,DS!$D$3:$I$2489,6,0)</f>
        <v>#N/A</v>
      </c>
      <c r="G340" s="247"/>
      <c r="H340" s="247"/>
      <c r="I340" s="247"/>
      <c r="J340" s="247"/>
      <c r="K340" s="247"/>
      <c r="L340" s="247"/>
      <c r="M340" s="247"/>
      <c r="N340" s="247"/>
      <c r="O340" s="247"/>
      <c r="P340" s="101">
        <f t="shared" si="5"/>
        <v>0</v>
      </c>
      <c r="Q340" s="102" t="str">
        <f>VLOOKUP(P340,IDCODE!$A$1:$B$96,2,0)</f>
        <v>Không</v>
      </c>
      <c r="R340" s="102" t="e">
        <f>VLOOKUP(B340,DS!$D$3:$P$2489,13,0)</f>
        <v>#N/A</v>
      </c>
      <c r="S340" s="102"/>
    </row>
    <row r="341" spans="1:19" s="103" customFormat="1" ht="13.5">
      <c r="A341" s="100">
        <v>335</v>
      </c>
      <c r="B341" s="108">
        <f>DS!D337</f>
        <v>0</v>
      </c>
      <c r="C341" s="109" t="e">
        <f>VLOOKUP(B341,DS!$D$3:$I$2489,2,0)</f>
        <v>#N/A</v>
      </c>
      <c r="D341" s="110" t="e">
        <f>VLOOKUP(B341,DS!$D$3:$I$2489,3,0)</f>
        <v>#N/A</v>
      </c>
      <c r="E341" s="111" t="e">
        <f>VLOOKUP(B341,DS!$D$3:$I$2489,5,0)</f>
        <v>#N/A</v>
      </c>
      <c r="F341" s="111" t="e">
        <f>VLOOKUP(B341,DS!$D$3:$I$2489,6,0)</f>
        <v>#N/A</v>
      </c>
      <c r="G341" s="247"/>
      <c r="H341" s="247"/>
      <c r="I341" s="247"/>
      <c r="J341" s="247"/>
      <c r="K341" s="247"/>
      <c r="L341" s="247"/>
      <c r="M341" s="247"/>
      <c r="N341" s="247"/>
      <c r="O341" s="247"/>
      <c r="P341" s="101">
        <f t="shared" si="5"/>
        <v>0</v>
      </c>
      <c r="Q341" s="102" t="str">
        <f>VLOOKUP(P341,IDCODE!$A$1:$B$96,2,0)</f>
        <v>Không</v>
      </c>
      <c r="R341" s="102" t="e">
        <f>VLOOKUP(B341,DS!$D$3:$P$2489,13,0)</f>
        <v>#N/A</v>
      </c>
      <c r="S341" s="102"/>
    </row>
    <row r="342" spans="1:19" s="103" customFormat="1" ht="13.5">
      <c r="A342" s="100">
        <v>336</v>
      </c>
      <c r="B342" s="108">
        <f>DS!D338</f>
        <v>0</v>
      </c>
      <c r="C342" s="109" t="e">
        <f>VLOOKUP(B342,DS!$D$3:$I$2489,2,0)</f>
        <v>#N/A</v>
      </c>
      <c r="D342" s="110" t="e">
        <f>VLOOKUP(B342,DS!$D$3:$I$2489,3,0)</f>
        <v>#N/A</v>
      </c>
      <c r="E342" s="111" t="e">
        <f>VLOOKUP(B342,DS!$D$3:$I$2489,5,0)</f>
        <v>#N/A</v>
      </c>
      <c r="F342" s="111" t="e">
        <f>VLOOKUP(B342,DS!$D$3:$I$2489,6,0)</f>
        <v>#N/A</v>
      </c>
      <c r="G342" s="247"/>
      <c r="H342" s="247"/>
      <c r="I342" s="247"/>
      <c r="J342" s="247"/>
      <c r="K342" s="247"/>
      <c r="L342" s="247"/>
      <c r="M342" s="247"/>
      <c r="N342" s="247"/>
      <c r="O342" s="247"/>
      <c r="P342" s="101">
        <f t="shared" si="5"/>
        <v>0</v>
      </c>
      <c r="Q342" s="102" t="str">
        <f>VLOOKUP(P342,IDCODE!$A$1:$B$96,2,0)</f>
        <v>Không</v>
      </c>
      <c r="R342" s="102" t="e">
        <f>VLOOKUP(B342,DS!$D$3:$P$2489,13,0)</f>
        <v>#N/A</v>
      </c>
      <c r="S342" s="102"/>
    </row>
    <row r="343" spans="1:19" s="103" customFormat="1" ht="13.5">
      <c r="A343" s="100">
        <v>337</v>
      </c>
      <c r="B343" s="108">
        <f>DS!D339</f>
        <v>0</v>
      </c>
      <c r="C343" s="109" t="e">
        <f>VLOOKUP(B343,DS!$D$3:$I$2489,2,0)</f>
        <v>#N/A</v>
      </c>
      <c r="D343" s="110" t="e">
        <f>VLOOKUP(B343,DS!$D$3:$I$2489,3,0)</f>
        <v>#N/A</v>
      </c>
      <c r="E343" s="111" t="e">
        <f>VLOOKUP(B343,DS!$D$3:$I$2489,5,0)</f>
        <v>#N/A</v>
      </c>
      <c r="F343" s="111" t="e">
        <f>VLOOKUP(B343,DS!$D$3:$I$2489,6,0)</f>
        <v>#N/A</v>
      </c>
      <c r="G343" s="247"/>
      <c r="H343" s="247"/>
      <c r="I343" s="247"/>
      <c r="J343" s="247"/>
      <c r="K343" s="247"/>
      <c r="L343" s="247"/>
      <c r="M343" s="247"/>
      <c r="N343" s="247"/>
      <c r="O343" s="247"/>
      <c r="P343" s="101">
        <f t="shared" si="5"/>
        <v>0</v>
      </c>
      <c r="Q343" s="102" t="str">
        <f>VLOOKUP(P343,IDCODE!$A$1:$B$96,2,0)</f>
        <v>Không</v>
      </c>
      <c r="R343" s="102" t="e">
        <f>VLOOKUP(B343,DS!$D$3:$P$2489,13,0)</f>
        <v>#N/A</v>
      </c>
      <c r="S343" s="102"/>
    </row>
    <row r="344" spans="1:19" s="103" customFormat="1" ht="13.5">
      <c r="A344" s="100">
        <v>338</v>
      </c>
      <c r="B344" s="108">
        <f>DS!D340</f>
        <v>0</v>
      </c>
      <c r="C344" s="109" t="e">
        <f>VLOOKUP(B344,DS!$D$3:$I$2489,2,0)</f>
        <v>#N/A</v>
      </c>
      <c r="D344" s="110" t="e">
        <f>VLOOKUP(B344,DS!$D$3:$I$2489,3,0)</f>
        <v>#N/A</v>
      </c>
      <c r="E344" s="111" t="e">
        <f>VLOOKUP(B344,DS!$D$3:$I$2489,5,0)</f>
        <v>#N/A</v>
      </c>
      <c r="F344" s="111" t="e">
        <f>VLOOKUP(B344,DS!$D$3:$I$2489,6,0)</f>
        <v>#N/A</v>
      </c>
      <c r="G344" s="247"/>
      <c r="H344" s="247"/>
      <c r="I344" s="247"/>
      <c r="J344" s="247"/>
      <c r="K344" s="247"/>
      <c r="L344" s="247"/>
      <c r="M344" s="247"/>
      <c r="N344" s="247"/>
      <c r="O344" s="247"/>
      <c r="P344" s="101">
        <f t="shared" si="5"/>
        <v>0</v>
      </c>
      <c r="Q344" s="102" t="str">
        <f>VLOOKUP(P344,IDCODE!$A$1:$B$96,2,0)</f>
        <v>Không</v>
      </c>
      <c r="R344" s="102" t="e">
        <f>VLOOKUP(B344,DS!$D$3:$P$2489,13,0)</f>
        <v>#N/A</v>
      </c>
      <c r="S344" s="102"/>
    </row>
    <row r="345" spans="1:19" s="103" customFormat="1" ht="13.5">
      <c r="A345" s="100">
        <v>339</v>
      </c>
      <c r="B345" s="108">
        <f>DS!D341</f>
        <v>0</v>
      </c>
      <c r="C345" s="109" t="e">
        <f>VLOOKUP(B345,DS!$D$3:$I$2489,2,0)</f>
        <v>#N/A</v>
      </c>
      <c r="D345" s="110" t="e">
        <f>VLOOKUP(B345,DS!$D$3:$I$2489,3,0)</f>
        <v>#N/A</v>
      </c>
      <c r="E345" s="111" t="e">
        <f>VLOOKUP(B345,DS!$D$3:$I$2489,5,0)</f>
        <v>#N/A</v>
      </c>
      <c r="F345" s="111" t="e">
        <f>VLOOKUP(B345,DS!$D$3:$I$2489,6,0)</f>
        <v>#N/A</v>
      </c>
      <c r="G345" s="247"/>
      <c r="H345" s="247"/>
      <c r="I345" s="247"/>
      <c r="J345" s="247"/>
      <c r="K345" s="247"/>
      <c r="L345" s="247"/>
      <c r="M345" s="247"/>
      <c r="N345" s="247"/>
      <c r="O345" s="247"/>
      <c r="P345" s="101">
        <f t="shared" si="5"/>
        <v>0</v>
      </c>
      <c r="Q345" s="102" t="str">
        <f>VLOOKUP(P345,IDCODE!$A$1:$B$96,2,0)</f>
        <v>Không</v>
      </c>
      <c r="R345" s="102" t="e">
        <f>VLOOKUP(B345,DS!$D$3:$P$2489,13,0)</f>
        <v>#N/A</v>
      </c>
      <c r="S345" s="102"/>
    </row>
    <row r="346" spans="1:19" s="103" customFormat="1" ht="13.5">
      <c r="A346" s="100">
        <v>340</v>
      </c>
      <c r="B346" s="108">
        <f>DS!D342</f>
        <v>0</v>
      </c>
      <c r="C346" s="109" t="e">
        <f>VLOOKUP(B346,DS!$D$3:$I$2489,2,0)</f>
        <v>#N/A</v>
      </c>
      <c r="D346" s="110" t="e">
        <f>VLOOKUP(B346,DS!$D$3:$I$2489,3,0)</f>
        <v>#N/A</v>
      </c>
      <c r="E346" s="111" t="e">
        <f>VLOOKUP(B346,DS!$D$3:$I$2489,5,0)</f>
        <v>#N/A</v>
      </c>
      <c r="F346" s="111" t="e">
        <f>VLOOKUP(B346,DS!$D$3:$I$2489,6,0)</f>
        <v>#N/A</v>
      </c>
      <c r="G346" s="247"/>
      <c r="H346" s="247"/>
      <c r="I346" s="247"/>
      <c r="J346" s="247"/>
      <c r="K346" s="247"/>
      <c r="L346" s="247"/>
      <c r="M346" s="247"/>
      <c r="N346" s="247"/>
      <c r="O346" s="247"/>
      <c r="P346" s="101">
        <f t="shared" si="5"/>
        <v>0</v>
      </c>
      <c r="Q346" s="102" t="str">
        <f>VLOOKUP(P346,IDCODE!$A$1:$B$96,2,0)</f>
        <v>Không</v>
      </c>
      <c r="R346" s="102" t="e">
        <f>VLOOKUP(B346,DS!$D$3:$P$2489,13,0)</f>
        <v>#N/A</v>
      </c>
      <c r="S346" s="102"/>
    </row>
    <row r="347" spans="1:19" s="103" customFormat="1" ht="13.5">
      <c r="A347" s="100">
        <v>341</v>
      </c>
      <c r="B347" s="108">
        <f>DS!D343</f>
        <v>0</v>
      </c>
      <c r="C347" s="109" t="e">
        <f>VLOOKUP(B347,DS!$D$3:$I$2489,2,0)</f>
        <v>#N/A</v>
      </c>
      <c r="D347" s="110" t="e">
        <f>VLOOKUP(B347,DS!$D$3:$I$2489,3,0)</f>
        <v>#N/A</v>
      </c>
      <c r="E347" s="111" t="e">
        <f>VLOOKUP(B347,DS!$D$3:$I$2489,5,0)</f>
        <v>#N/A</v>
      </c>
      <c r="F347" s="111" t="e">
        <f>VLOOKUP(B347,DS!$D$3:$I$2489,6,0)</f>
        <v>#N/A</v>
      </c>
      <c r="G347" s="247"/>
      <c r="H347" s="247"/>
      <c r="I347" s="247"/>
      <c r="J347" s="247"/>
      <c r="K347" s="247"/>
      <c r="L347" s="247"/>
      <c r="M347" s="247"/>
      <c r="N347" s="247"/>
      <c r="O347" s="247"/>
      <c r="P347" s="101">
        <f t="shared" si="5"/>
        <v>0</v>
      </c>
      <c r="Q347" s="102" t="str">
        <f>VLOOKUP(P347,IDCODE!$A$1:$B$96,2,0)</f>
        <v>Không</v>
      </c>
      <c r="R347" s="102" t="e">
        <f>VLOOKUP(B347,DS!$D$3:$P$2489,13,0)</f>
        <v>#N/A</v>
      </c>
      <c r="S347" s="102"/>
    </row>
    <row r="348" spans="1:19" s="103" customFormat="1" ht="13.5">
      <c r="A348" s="100">
        <v>342</v>
      </c>
      <c r="B348" s="108">
        <f>DS!D344</f>
        <v>0</v>
      </c>
      <c r="C348" s="109" t="e">
        <f>VLOOKUP(B348,DS!$D$3:$I$2489,2,0)</f>
        <v>#N/A</v>
      </c>
      <c r="D348" s="110" t="e">
        <f>VLOOKUP(B348,DS!$D$3:$I$2489,3,0)</f>
        <v>#N/A</v>
      </c>
      <c r="E348" s="111" t="e">
        <f>VLOOKUP(B348,DS!$D$3:$I$2489,5,0)</f>
        <v>#N/A</v>
      </c>
      <c r="F348" s="111" t="e">
        <f>VLOOKUP(B348,DS!$D$3:$I$2489,6,0)</f>
        <v>#N/A</v>
      </c>
      <c r="G348" s="247"/>
      <c r="H348" s="247"/>
      <c r="I348" s="247"/>
      <c r="J348" s="247"/>
      <c r="K348" s="247"/>
      <c r="L348" s="247"/>
      <c r="M348" s="247"/>
      <c r="N348" s="247"/>
      <c r="O348" s="247"/>
      <c r="P348" s="101">
        <f t="shared" si="5"/>
        <v>0</v>
      </c>
      <c r="Q348" s="102" t="str">
        <f>VLOOKUP(P348,IDCODE!$A$1:$B$96,2,0)</f>
        <v>Không</v>
      </c>
      <c r="R348" s="102" t="e">
        <f>VLOOKUP(B348,DS!$D$3:$P$2489,13,0)</f>
        <v>#N/A</v>
      </c>
      <c r="S348" s="102"/>
    </row>
    <row r="349" spans="1:19" s="103" customFormat="1" ht="13.5">
      <c r="A349" s="100">
        <v>343</v>
      </c>
      <c r="B349" s="108">
        <f>DS!D345</f>
        <v>0</v>
      </c>
      <c r="C349" s="109" t="e">
        <f>VLOOKUP(B349,DS!$D$3:$I$2489,2,0)</f>
        <v>#N/A</v>
      </c>
      <c r="D349" s="110" t="e">
        <f>VLOOKUP(B349,DS!$D$3:$I$2489,3,0)</f>
        <v>#N/A</v>
      </c>
      <c r="E349" s="111" t="e">
        <f>VLOOKUP(B349,DS!$D$3:$I$2489,5,0)</f>
        <v>#N/A</v>
      </c>
      <c r="F349" s="111" t="e">
        <f>VLOOKUP(B349,DS!$D$3:$I$2489,6,0)</f>
        <v>#N/A</v>
      </c>
      <c r="G349" s="247"/>
      <c r="H349" s="247"/>
      <c r="I349" s="247"/>
      <c r="J349" s="247"/>
      <c r="K349" s="247"/>
      <c r="L349" s="247"/>
      <c r="M349" s="247"/>
      <c r="N349" s="247"/>
      <c r="O349" s="247"/>
      <c r="P349" s="101">
        <f t="shared" si="5"/>
        <v>0</v>
      </c>
      <c r="Q349" s="102" t="str">
        <f>VLOOKUP(P349,IDCODE!$A$1:$B$96,2,0)</f>
        <v>Không</v>
      </c>
      <c r="R349" s="102" t="e">
        <f>VLOOKUP(B349,DS!$D$3:$P$2489,13,0)</f>
        <v>#N/A</v>
      </c>
      <c r="S349" s="102"/>
    </row>
    <row r="350" spans="1:19" s="103" customFormat="1" ht="13.5">
      <c r="A350" s="100">
        <v>344</v>
      </c>
      <c r="B350" s="108">
        <f>DS!D346</f>
        <v>0</v>
      </c>
      <c r="C350" s="109" t="e">
        <f>VLOOKUP(B350,DS!$D$3:$I$2489,2,0)</f>
        <v>#N/A</v>
      </c>
      <c r="D350" s="110" t="e">
        <f>VLOOKUP(B350,DS!$D$3:$I$2489,3,0)</f>
        <v>#N/A</v>
      </c>
      <c r="E350" s="111" t="e">
        <f>VLOOKUP(B350,DS!$D$3:$I$2489,5,0)</f>
        <v>#N/A</v>
      </c>
      <c r="F350" s="111" t="e">
        <f>VLOOKUP(B350,DS!$D$3:$I$2489,6,0)</f>
        <v>#N/A</v>
      </c>
      <c r="G350" s="247"/>
      <c r="H350" s="247"/>
      <c r="I350" s="247"/>
      <c r="J350" s="247"/>
      <c r="K350" s="247"/>
      <c r="L350" s="247"/>
      <c r="M350" s="247"/>
      <c r="N350" s="247"/>
      <c r="O350" s="247"/>
      <c r="P350" s="101">
        <f t="shared" si="5"/>
        <v>0</v>
      </c>
      <c r="Q350" s="102" t="str">
        <f>VLOOKUP(P350,IDCODE!$A$1:$B$96,2,0)</f>
        <v>Không</v>
      </c>
      <c r="R350" s="102" t="e">
        <f>VLOOKUP(B350,DS!$D$3:$P$2489,13,0)</f>
        <v>#N/A</v>
      </c>
      <c r="S350" s="102"/>
    </row>
    <row r="351" spans="1:19" s="103" customFormat="1" ht="13.5">
      <c r="A351" s="100">
        <v>345</v>
      </c>
      <c r="B351" s="108">
        <f>DS!D347</f>
        <v>0</v>
      </c>
      <c r="C351" s="109" t="e">
        <f>VLOOKUP(B351,DS!$D$3:$I$2489,2,0)</f>
        <v>#N/A</v>
      </c>
      <c r="D351" s="110" t="e">
        <f>VLOOKUP(B351,DS!$D$3:$I$2489,3,0)</f>
        <v>#N/A</v>
      </c>
      <c r="E351" s="111" t="e">
        <f>VLOOKUP(B351,DS!$D$3:$I$2489,5,0)</f>
        <v>#N/A</v>
      </c>
      <c r="F351" s="111" t="e">
        <f>VLOOKUP(B351,DS!$D$3:$I$2489,6,0)</f>
        <v>#N/A</v>
      </c>
      <c r="G351" s="247"/>
      <c r="H351" s="247"/>
      <c r="I351" s="247"/>
      <c r="J351" s="247"/>
      <c r="K351" s="247"/>
      <c r="L351" s="247"/>
      <c r="M351" s="247"/>
      <c r="N351" s="247"/>
      <c r="O351" s="247"/>
      <c r="P351" s="101">
        <f t="shared" si="5"/>
        <v>0</v>
      </c>
      <c r="Q351" s="102" t="str">
        <f>VLOOKUP(P351,IDCODE!$A$1:$B$96,2,0)</f>
        <v>Không</v>
      </c>
      <c r="R351" s="102" t="e">
        <f>VLOOKUP(B351,DS!$D$3:$P$2489,13,0)</f>
        <v>#N/A</v>
      </c>
      <c r="S351" s="102"/>
    </row>
    <row r="352" spans="1:19" s="103" customFormat="1" ht="13.5">
      <c r="A352" s="100">
        <v>346</v>
      </c>
      <c r="B352" s="108">
        <f>DS!D348</f>
        <v>0</v>
      </c>
      <c r="C352" s="109" t="e">
        <f>VLOOKUP(B352,DS!$D$3:$I$2489,2,0)</f>
        <v>#N/A</v>
      </c>
      <c r="D352" s="110" t="e">
        <f>VLOOKUP(B352,DS!$D$3:$I$2489,3,0)</f>
        <v>#N/A</v>
      </c>
      <c r="E352" s="111" t="e">
        <f>VLOOKUP(B352,DS!$D$3:$I$2489,5,0)</f>
        <v>#N/A</v>
      </c>
      <c r="F352" s="111" t="e">
        <f>VLOOKUP(B352,DS!$D$3:$I$2489,6,0)</f>
        <v>#N/A</v>
      </c>
      <c r="G352" s="247"/>
      <c r="H352" s="247"/>
      <c r="I352" s="247"/>
      <c r="J352" s="247"/>
      <c r="K352" s="247"/>
      <c r="L352" s="247"/>
      <c r="M352" s="247"/>
      <c r="N352" s="247"/>
      <c r="O352" s="247"/>
      <c r="P352" s="101">
        <f t="shared" si="5"/>
        <v>0</v>
      </c>
      <c r="Q352" s="102" t="str">
        <f>VLOOKUP(P352,IDCODE!$A$1:$B$96,2,0)</f>
        <v>Không</v>
      </c>
      <c r="R352" s="102" t="e">
        <f>VLOOKUP(B352,DS!$D$3:$P$2489,13,0)</f>
        <v>#N/A</v>
      </c>
      <c r="S352" s="102"/>
    </row>
    <row r="353" spans="1:19" s="103" customFormat="1" ht="13.5">
      <c r="A353" s="100">
        <v>347</v>
      </c>
      <c r="B353" s="108">
        <f>DS!D349</f>
        <v>0</v>
      </c>
      <c r="C353" s="109" t="e">
        <f>VLOOKUP(B353,DS!$D$3:$I$2489,2,0)</f>
        <v>#N/A</v>
      </c>
      <c r="D353" s="110" t="e">
        <f>VLOOKUP(B353,DS!$D$3:$I$2489,3,0)</f>
        <v>#N/A</v>
      </c>
      <c r="E353" s="111" t="e">
        <f>VLOOKUP(B353,DS!$D$3:$I$2489,5,0)</f>
        <v>#N/A</v>
      </c>
      <c r="F353" s="111" t="e">
        <f>VLOOKUP(B353,DS!$D$3:$I$2489,6,0)</f>
        <v>#N/A</v>
      </c>
      <c r="G353" s="247"/>
      <c r="H353" s="247"/>
      <c r="I353" s="247"/>
      <c r="J353" s="247"/>
      <c r="K353" s="247"/>
      <c r="L353" s="247"/>
      <c r="M353" s="247"/>
      <c r="N353" s="247"/>
      <c r="O353" s="247"/>
      <c r="P353" s="101">
        <f t="shared" si="5"/>
        <v>0</v>
      </c>
      <c r="Q353" s="102" t="str">
        <f>VLOOKUP(P353,IDCODE!$A$1:$B$96,2,0)</f>
        <v>Không</v>
      </c>
      <c r="R353" s="102" t="e">
        <f>VLOOKUP(B353,DS!$D$3:$P$2489,13,0)</f>
        <v>#N/A</v>
      </c>
      <c r="S353" s="102"/>
    </row>
    <row r="354" spans="1:19" s="103" customFormat="1" ht="13.5">
      <c r="A354" s="100">
        <v>348</v>
      </c>
      <c r="B354" s="108">
        <f>DS!D350</f>
        <v>0</v>
      </c>
      <c r="C354" s="109" t="e">
        <f>VLOOKUP(B354,DS!$D$3:$I$2489,2,0)</f>
        <v>#N/A</v>
      </c>
      <c r="D354" s="110" t="e">
        <f>VLOOKUP(B354,DS!$D$3:$I$2489,3,0)</f>
        <v>#N/A</v>
      </c>
      <c r="E354" s="111" t="e">
        <f>VLOOKUP(B354,DS!$D$3:$I$2489,5,0)</f>
        <v>#N/A</v>
      </c>
      <c r="F354" s="111" t="e">
        <f>VLOOKUP(B354,DS!$D$3:$I$2489,6,0)</f>
        <v>#N/A</v>
      </c>
      <c r="G354" s="247"/>
      <c r="H354" s="247"/>
      <c r="I354" s="247"/>
      <c r="J354" s="247"/>
      <c r="K354" s="247"/>
      <c r="L354" s="247"/>
      <c r="M354" s="247"/>
      <c r="N354" s="247"/>
      <c r="O354" s="247"/>
      <c r="P354" s="101">
        <f t="shared" si="5"/>
        <v>0</v>
      </c>
      <c r="Q354" s="102" t="str">
        <f>VLOOKUP(P354,IDCODE!$A$1:$B$96,2,0)</f>
        <v>Không</v>
      </c>
      <c r="R354" s="102" t="e">
        <f>VLOOKUP(B354,DS!$D$3:$P$2489,13,0)</f>
        <v>#N/A</v>
      </c>
      <c r="S354" s="102"/>
    </row>
    <row r="355" spans="1:19" s="103" customFormat="1" ht="13.5">
      <c r="A355" s="100">
        <v>349</v>
      </c>
      <c r="B355" s="108">
        <f>DS!D351</f>
        <v>0</v>
      </c>
      <c r="C355" s="109" t="e">
        <f>VLOOKUP(B355,DS!$D$3:$I$2489,2,0)</f>
        <v>#N/A</v>
      </c>
      <c r="D355" s="110" t="e">
        <f>VLOOKUP(B355,DS!$D$3:$I$2489,3,0)</f>
        <v>#N/A</v>
      </c>
      <c r="E355" s="111" t="e">
        <f>VLOOKUP(B355,DS!$D$3:$I$2489,5,0)</f>
        <v>#N/A</v>
      </c>
      <c r="F355" s="111" t="e">
        <f>VLOOKUP(B355,DS!$D$3:$I$2489,6,0)</f>
        <v>#N/A</v>
      </c>
      <c r="G355" s="247"/>
      <c r="H355" s="247"/>
      <c r="I355" s="247"/>
      <c r="J355" s="247"/>
      <c r="K355" s="247"/>
      <c r="L355" s="247"/>
      <c r="M355" s="247"/>
      <c r="N355" s="247"/>
      <c r="O355" s="247"/>
      <c r="P355" s="101">
        <f t="shared" si="5"/>
        <v>0</v>
      </c>
      <c r="Q355" s="102" t="str">
        <f>VLOOKUP(P355,IDCODE!$A$1:$B$96,2,0)</f>
        <v>Không</v>
      </c>
      <c r="R355" s="102" t="e">
        <f>VLOOKUP(B355,DS!$D$3:$P$2489,13,0)</f>
        <v>#N/A</v>
      </c>
      <c r="S355" s="102"/>
    </row>
    <row r="356" spans="1:19" s="103" customFormat="1" ht="13.5">
      <c r="A356" s="100">
        <v>350</v>
      </c>
      <c r="B356" s="108">
        <f>DS!D352</f>
        <v>0</v>
      </c>
      <c r="C356" s="109" t="e">
        <f>VLOOKUP(B356,DS!$D$3:$I$2489,2,0)</f>
        <v>#N/A</v>
      </c>
      <c r="D356" s="110" t="e">
        <f>VLOOKUP(B356,DS!$D$3:$I$2489,3,0)</f>
        <v>#N/A</v>
      </c>
      <c r="E356" s="111" t="e">
        <f>VLOOKUP(B356,DS!$D$3:$I$2489,5,0)</f>
        <v>#N/A</v>
      </c>
      <c r="F356" s="111" t="e">
        <f>VLOOKUP(B356,DS!$D$3:$I$2489,6,0)</f>
        <v>#N/A</v>
      </c>
      <c r="G356" s="247"/>
      <c r="H356" s="247"/>
      <c r="I356" s="247"/>
      <c r="J356" s="247"/>
      <c r="K356" s="247"/>
      <c r="L356" s="247"/>
      <c r="M356" s="247"/>
      <c r="N356" s="247"/>
      <c r="O356" s="247"/>
      <c r="P356" s="101">
        <f t="shared" si="5"/>
        <v>0</v>
      </c>
      <c r="Q356" s="102" t="str">
        <f>VLOOKUP(P356,IDCODE!$A$1:$B$96,2,0)</f>
        <v>Không</v>
      </c>
      <c r="R356" s="102" t="e">
        <f>VLOOKUP(B356,DS!$D$3:$P$2489,13,0)</f>
        <v>#N/A</v>
      </c>
      <c r="S356" s="102"/>
    </row>
    <row r="357" spans="1:19" s="103" customFormat="1" ht="13.5">
      <c r="A357" s="100">
        <v>351</v>
      </c>
      <c r="B357" s="108">
        <f>DS!D353</f>
        <v>0</v>
      </c>
      <c r="C357" s="109" t="e">
        <f>VLOOKUP(B357,DS!$D$3:$I$2489,2,0)</f>
        <v>#N/A</v>
      </c>
      <c r="D357" s="110" t="e">
        <f>VLOOKUP(B357,DS!$D$3:$I$2489,3,0)</f>
        <v>#N/A</v>
      </c>
      <c r="E357" s="111" t="e">
        <f>VLOOKUP(B357,DS!$D$3:$I$2489,5,0)</f>
        <v>#N/A</v>
      </c>
      <c r="F357" s="111" t="e">
        <f>VLOOKUP(B357,DS!$D$3:$I$2489,6,0)</f>
        <v>#N/A</v>
      </c>
      <c r="G357" s="247"/>
      <c r="H357" s="247"/>
      <c r="I357" s="247"/>
      <c r="J357" s="247"/>
      <c r="K357" s="247"/>
      <c r="L357" s="247"/>
      <c r="M357" s="247"/>
      <c r="N357" s="247"/>
      <c r="O357" s="247"/>
      <c r="P357" s="101">
        <f t="shared" si="5"/>
        <v>0</v>
      </c>
      <c r="Q357" s="102" t="str">
        <f>VLOOKUP(P357,IDCODE!$A$1:$B$96,2,0)</f>
        <v>Không</v>
      </c>
      <c r="R357" s="102" t="e">
        <f>VLOOKUP(B357,DS!$D$3:$P$2489,13,0)</f>
        <v>#N/A</v>
      </c>
      <c r="S357" s="102"/>
    </row>
    <row r="358" spans="1:19" s="103" customFormat="1" ht="13.5">
      <c r="A358" s="100">
        <v>352</v>
      </c>
      <c r="B358" s="108">
        <f>DS!D354</f>
        <v>0</v>
      </c>
      <c r="C358" s="109" t="e">
        <f>VLOOKUP(B358,DS!$D$3:$I$2489,2,0)</f>
        <v>#N/A</v>
      </c>
      <c r="D358" s="110" t="e">
        <f>VLOOKUP(B358,DS!$D$3:$I$2489,3,0)</f>
        <v>#N/A</v>
      </c>
      <c r="E358" s="111" t="e">
        <f>VLOOKUP(B358,DS!$D$3:$I$2489,5,0)</f>
        <v>#N/A</v>
      </c>
      <c r="F358" s="111" t="e">
        <f>VLOOKUP(B358,DS!$D$3:$I$2489,6,0)</f>
        <v>#N/A</v>
      </c>
      <c r="G358" s="247"/>
      <c r="H358" s="247"/>
      <c r="I358" s="247"/>
      <c r="J358" s="247"/>
      <c r="K358" s="247"/>
      <c r="L358" s="247"/>
      <c r="M358" s="247"/>
      <c r="N358" s="247"/>
      <c r="O358" s="247"/>
      <c r="P358" s="101">
        <f t="shared" si="5"/>
        <v>0</v>
      </c>
      <c r="Q358" s="102" t="str">
        <f>VLOOKUP(P358,IDCODE!$A$1:$B$96,2,0)</f>
        <v>Không</v>
      </c>
      <c r="R358" s="102" t="e">
        <f>VLOOKUP(B358,DS!$D$3:$P$2489,13,0)</f>
        <v>#N/A</v>
      </c>
      <c r="S358" s="102"/>
    </row>
    <row r="359" spans="1:19" s="103" customFormat="1" ht="13.5">
      <c r="A359" s="100">
        <v>353</v>
      </c>
      <c r="B359" s="108">
        <f>DS!D355</f>
        <v>0</v>
      </c>
      <c r="C359" s="109" t="e">
        <f>VLOOKUP(B359,DS!$D$3:$I$2489,2,0)</f>
        <v>#N/A</v>
      </c>
      <c r="D359" s="110" t="e">
        <f>VLOOKUP(B359,DS!$D$3:$I$2489,3,0)</f>
        <v>#N/A</v>
      </c>
      <c r="E359" s="111" t="e">
        <f>VLOOKUP(B359,DS!$D$3:$I$2489,5,0)</f>
        <v>#N/A</v>
      </c>
      <c r="F359" s="111" t="e">
        <f>VLOOKUP(B359,DS!$D$3:$I$2489,6,0)</f>
        <v>#N/A</v>
      </c>
      <c r="G359" s="247"/>
      <c r="H359" s="247"/>
      <c r="I359" s="247"/>
      <c r="J359" s="247"/>
      <c r="K359" s="247"/>
      <c r="L359" s="247"/>
      <c r="M359" s="247"/>
      <c r="N359" s="247"/>
      <c r="O359" s="247"/>
      <c r="P359" s="101">
        <f t="shared" si="5"/>
        <v>0</v>
      </c>
      <c r="Q359" s="102" t="str">
        <f>VLOOKUP(P359,IDCODE!$A$1:$B$96,2,0)</f>
        <v>Không</v>
      </c>
      <c r="R359" s="102" t="e">
        <f>VLOOKUP(B359,DS!$D$3:$P$2489,13,0)</f>
        <v>#N/A</v>
      </c>
      <c r="S359" s="102"/>
    </row>
    <row r="360" spans="1:19" s="103" customFormat="1" ht="13.5">
      <c r="A360" s="100">
        <v>354</v>
      </c>
      <c r="B360" s="108">
        <f>DS!D356</f>
        <v>0</v>
      </c>
      <c r="C360" s="109" t="e">
        <f>VLOOKUP(B360,DS!$D$3:$I$2489,2,0)</f>
        <v>#N/A</v>
      </c>
      <c r="D360" s="110" t="e">
        <f>VLOOKUP(B360,DS!$D$3:$I$2489,3,0)</f>
        <v>#N/A</v>
      </c>
      <c r="E360" s="111" t="e">
        <f>VLOOKUP(B360,DS!$D$3:$I$2489,5,0)</f>
        <v>#N/A</v>
      </c>
      <c r="F360" s="111" t="e">
        <f>VLOOKUP(B360,DS!$D$3:$I$2489,6,0)</f>
        <v>#N/A</v>
      </c>
      <c r="G360" s="247"/>
      <c r="H360" s="247"/>
      <c r="I360" s="247"/>
      <c r="J360" s="247"/>
      <c r="K360" s="247"/>
      <c r="L360" s="247"/>
      <c r="M360" s="247"/>
      <c r="N360" s="247"/>
      <c r="O360" s="247"/>
      <c r="P360" s="101">
        <f t="shared" si="5"/>
        <v>0</v>
      </c>
      <c r="Q360" s="102" t="str">
        <f>VLOOKUP(P360,IDCODE!$A$1:$B$96,2,0)</f>
        <v>Không</v>
      </c>
      <c r="R360" s="102" t="e">
        <f>VLOOKUP(B360,DS!$D$3:$P$2489,13,0)</f>
        <v>#N/A</v>
      </c>
      <c r="S360" s="102"/>
    </row>
    <row r="361" spans="1:19" s="103" customFormat="1" ht="13.5">
      <c r="A361" s="100">
        <v>355</v>
      </c>
      <c r="B361" s="108">
        <f>DS!D357</f>
        <v>0</v>
      </c>
      <c r="C361" s="109" t="e">
        <f>VLOOKUP(B361,DS!$D$3:$I$2489,2,0)</f>
        <v>#N/A</v>
      </c>
      <c r="D361" s="110" t="e">
        <f>VLOOKUP(B361,DS!$D$3:$I$2489,3,0)</f>
        <v>#N/A</v>
      </c>
      <c r="E361" s="111" t="e">
        <f>VLOOKUP(B361,DS!$D$3:$I$2489,5,0)</f>
        <v>#N/A</v>
      </c>
      <c r="F361" s="111" t="e">
        <f>VLOOKUP(B361,DS!$D$3:$I$2489,6,0)</f>
        <v>#N/A</v>
      </c>
      <c r="G361" s="247"/>
      <c r="H361" s="247"/>
      <c r="I361" s="247"/>
      <c r="J361" s="247"/>
      <c r="K361" s="247"/>
      <c r="L361" s="247"/>
      <c r="M361" s="247"/>
      <c r="N361" s="247"/>
      <c r="O361" s="247"/>
      <c r="P361" s="101">
        <f t="shared" si="5"/>
        <v>0</v>
      </c>
      <c r="Q361" s="102" t="str">
        <f>VLOOKUP(P361,IDCODE!$A$1:$B$96,2,0)</f>
        <v>Không</v>
      </c>
      <c r="R361" s="102" t="e">
        <f>VLOOKUP(B361,DS!$D$3:$P$2489,13,0)</f>
        <v>#N/A</v>
      </c>
      <c r="S361" s="102"/>
    </row>
    <row r="362" spans="1:19" s="103" customFormat="1" ht="13.5">
      <c r="A362" s="100">
        <v>356</v>
      </c>
      <c r="B362" s="108">
        <f>DS!D358</f>
        <v>0</v>
      </c>
      <c r="C362" s="109" t="e">
        <f>VLOOKUP(B362,DS!$D$3:$I$2489,2,0)</f>
        <v>#N/A</v>
      </c>
      <c r="D362" s="110" t="e">
        <f>VLOOKUP(B362,DS!$D$3:$I$2489,3,0)</f>
        <v>#N/A</v>
      </c>
      <c r="E362" s="111" t="e">
        <f>VLOOKUP(B362,DS!$D$3:$I$2489,5,0)</f>
        <v>#N/A</v>
      </c>
      <c r="F362" s="111" t="e">
        <f>VLOOKUP(B362,DS!$D$3:$I$2489,6,0)</f>
        <v>#N/A</v>
      </c>
      <c r="G362" s="247"/>
      <c r="H362" s="247"/>
      <c r="I362" s="247"/>
      <c r="J362" s="247"/>
      <c r="K362" s="247"/>
      <c r="L362" s="247"/>
      <c r="M362" s="247"/>
      <c r="N362" s="247"/>
      <c r="O362" s="247"/>
      <c r="P362" s="101">
        <f t="shared" si="5"/>
        <v>0</v>
      </c>
      <c r="Q362" s="102" t="str">
        <f>VLOOKUP(P362,IDCODE!$A$1:$B$96,2,0)</f>
        <v>Không</v>
      </c>
      <c r="R362" s="102" t="e">
        <f>VLOOKUP(B362,DS!$D$3:$P$2489,13,0)</f>
        <v>#N/A</v>
      </c>
      <c r="S362" s="102"/>
    </row>
    <row r="363" spans="1:19" s="103" customFormat="1" ht="13.5">
      <c r="A363" s="100">
        <v>357</v>
      </c>
      <c r="B363" s="108">
        <f>DS!D359</f>
        <v>0</v>
      </c>
      <c r="C363" s="109" t="e">
        <f>VLOOKUP(B363,DS!$D$3:$I$2489,2,0)</f>
        <v>#N/A</v>
      </c>
      <c r="D363" s="110" t="e">
        <f>VLOOKUP(B363,DS!$D$3:$I$2489,3,0)</f>
        <v>#N/A</v>
      </c>
      <c r="E363" s="111" t="e">
        <f>VLOOKUP(B363,DS!$D$3:$I$2489,5,0)</f>
        <v>#N/A</v>
      </c>
      <c r="F363" s="111" t="e">
        <f>VLOOKUP(B363,DS!$D$3:$I$2489,6,0)</f>
        <v>#N/A</v>
      </c>
      <c r="G363" s="247"/>
      <c r="H363" s="247"/>
      <c r="I363" s="247"/>
      <c r="J363" s="247"/>
      <c r="K363" s="247"/>
      <c r="L363" s="247"/>
      <c r="M363" s="247"/>
      <c r="N363" s="247"/>
      <c r="O363" s="247"/>
      <c r="P363" s="101">
        <f t="shared" si="5"/>
        <v>0</v>
      </c>
      <c r="Q363" s="102" t="str">
        <f>VLOOKUP(P363,IDCODE!$A$1:$B$96,2,0)</f>
        <v>Không</v>
      </c>
      <c r="R363" s="102" t="e">
        <f>VLOOKUP(B363,DS!$D$3:$P$2489,13,0)</f>
        <v>#N/A</v>
      </c>
      <c r="S363" s="102"/>
    </row>
    <row r="364" spans="1:19" s="103" customFormat="1" ht="13.5">
      <c r="A364" s="100">
        <v>358</v>
      </c>
      <c r="B364" s="108">
        <f>DS!D360</f>
        <v>0</v>
      </c>
      <c r="C364" s="109" t="e">
        <f>VLOOKUP(B364,DS!$D$3:$I$2489,2,0)</f>
        <v>#N/A</v>
      </c>
      <c r="D364" s="110" t="e">
        <f>VLOOKUP(B364,DS!$D$3:$I$2489,3,0)</f>
        <v>#N/A</v>
      </c>
      <c r="E364" s="111" t="e">
        <f>VLOOKUP(B364,DS!$D$3:$I$2489,5,0)</f>
        <v>#N/A</v>
      </c>
      <c r="F364" s="111" t="e">
        <f>VLOOKUP(B364,DS!$D$3:$I$2489,6,0)</f>
        <v>#N/A</v>
      </c>
      <c r="G364" s="247"/>
      <c r="H364" s="247"/>
      <c r="I364" s="247"/>
      <c r="J364" s="247"/>
      <c r="K364" s="247"/>
      <c r="L364" s="247"/>
      <c r="M364" s="247"/>
      <c r="N364" s="247"/>
      <c r="O364" s="247"/>
      <c r="P364" s="101">
        <f t="shared" si="5"/>
        <v>0</v>
      </c>
      <c r="Q364" s="102" t="str">
        <f>VLOOKUP(P364,IDCODE!$A$1:$B$96,2,0)</f>
        <v>Không</v>
      </c>
      <c r="R364" s="102" t="e">
        <f>VLOOKUP(B364,DS!$D$3:$P$2489,13,0)</f>
        <v>#N/A</v>
      </c>
      <c r="S364" s="102"/>
    </row>
    <row r="365" spans="1:19" s="103" customFormat="1" ht="13.5">
      <c r="A365" s="100">
        <v>359</v>
      </c>
      <c r="B365" s="108">
        <f>DS!D361</f>
        <v>0</v>
      </c>
      <c r="C365" s="109" t="e">
        <f>VLOOKUP(B365,DS!$D$3:$I$2489,2,0)</f>
        <v>#N/A</v>
      </c>
      <c r="D365" s="110" t="e">
        <f>VLOOKUP(B365,DS!$D$3:$I$2489,3,0)</f>
        <v>#N/A</v>
      </c>
      <c r="E365" s="111" t="e">
        <f>VLOOKUP(B365,DS!$D$3:$I$2489,5,0)</f>
        <v>#N/A</v>
      </c>
      <c r="F365" s="111" t="e">
        <f>VLOOKUP(B365,DS!$D$3:$I$2489,6,0)</f>
        <v>#N/A</v>
      </c>
      <c r="G365" s="247"/>
      <c r="H365" s="247"/>
      <c r="I365" s="247"/>
      <c r="J365" s="247"/>
      <c r="K365" s="247"/>
      <c r="L365" s="247"/>
      <c r="M365" s="247"/>
      <c r="N365" s="247"/>
      <c r="O365" s="247"/>
      <c r="P365" s="101">
        <f t="shared" si="5"/>
        <v>0</v>
      </c>
      <c r="Q365" s="102" t="str">
        <f>VLOOKUP(P365,IDCODE!$A$1:$B$96,2,0)</f>
        <v>Không</v>
      </c>
      <c r="R365" s="102" t="e">
        <f>VLOOKUP(B365,DS!$D$3:$P$2489,13,0)</f>
        <v>#N/A</v>
      </c>
      <c r="S365" s="102"/>
    </row>
    <row r="366" spans="1:19" s="103" customFormat="1" ht="13.5">
      <c r="A366" s="100">
        <v>360</v>
      </c>
      <c r="B366" s="108">
        <f>DS!D362</f>
        <v>0</v>
      </c>
      <c r="C366" s="109" t="e">
        <f>VLOOKUP(B366,DS!$D$3:$I$2489,2,0)</f>
        <v>#N/A</v>
      </c>
      <c r="D366" s="110" t="e">
        <f>VLOOKUP(B366,DS!$D$3:$I$2489,3,0)</f>
        <v>#N/A</v>
      </c>
      <c r="E366" s="111" t="e">
        <f>VLOOKUP(B366,DS!$D$3:$I$2489,5,0)</f>
        <v>#N/A</v>
      </c>
      <c r="F366" s="111" t="e">
        <f>VLOOKUP(B366,DS!$D$3:$I$2489,6,0)</f>
        <v>#N/A</v>
      </c>
      <c r="G366" s="247"/>
      <c r="H366" s="247"/>
      <c r="I366" s="247"/>
      <c r="J366" s="247"/>
      <c r="K366" s="247"/>
      <c r="L366" s="247"/>
      <c r="M366" s="247"/>
      <c r="N366" s="247"/>
      <c r="O366" s="247"/>
      <c r="P366" s="101">
        <f t="shared" si="5"/>
        <v>0</v>
      </c>
      <c r="Q366" s="102" t="str">
        <f>VLOOKUP(P366,IDCODE!$A$1:$B$96,2,0)</f>
        <v>Không</v>
      </c>
      <c r="R366" s="102" t="e">
        <f>VLOOKUP(B366,DS!$D$3:$P$2489,13,0)</f>
        <v>#N/A</v>
      </c>
      <c r="S366" s="102"/>
    </row>
    <row r="367" spans="1:19" s="103" customFormat="1" ht="13.5">
      <c r="A367" s="100">
        <v>361</v>
      </c>
      <c r="B367" s="108">
        <f>DS!D363</f>
        <v>0</v>
      </c>
      <c r="C367" s="109" t="e">
        <f>VLOOKUP(B367,DS!$D$3:$I$2489,2,0)</f>
        <v>#N/A</v>
      </c>
      <c r="D367" s="110" t="e">
        <f>VLOOKUP(B367,DS!$D$3:$I$2489,3,0)</f>
        <v>#N/A</v>
      </c>
      <c r="E367" s="111" t="e">
        <f>VLOOKUP(B367,DS!$D$3:$I$2489,5,0)</f>
        <v>#N/A</v>
      </c>
      <c r="F367" s="111" t="e">
        <f>VLOOKUP(B367,DS!$D$3:$I$2489,6,0)</f>
        <v>#N/A</v>
      </c>
      <c r="G367" s="247"/>
      <c r="H367" s="247"/>
      <c r="I367" s="247"/>
      <c r="J367" s="247"/>
      <c r="K367" s="247"/>
      <c r="L367" s="247"/>
      <c r="M367" s="247"/>
      <c r="N367" s="247"/>
      <c r="O367" s="247"/>
      <c r="P367" s="101">
        <f t="shared" si="5"/>
        <v>0</v>
      </c>
      <c r="Q367" s="102" t="str">
        <f>VLOOKUP(P367,IDCODE!$A$1:$B$96,2,0)</f>
        <v>Không</v>
      </c>
      <c r="R367" s="102" t="e">
        <f>VLOOKUP(B367,DS!$D$3:$P$2489,13,0)</f>
        <v>#N/A</v>
      </c>
      <c r="S367" s="102"/>
    </row>
    <row r="368" spans="1:19" s="103" customFormat="1" ht="13.5">
      <c r="A368" s="100">
        <v>362</v>
      </c>
      <c r="B368" s="108">
        <f>DS!D364</f>
        <v>0</v>
      </c>
      <c r="C368" s="109" t="e">
        <f>VLOOKUP(B368,DS!$D$3:$I$2489,2,0)</f>
        <v>#N/A</v>
      </c>
      <c r="D368" s="110" t="e">
        <f>VLOOKUP(B368,DS!$D$3:$I$2489,3,0)</f>
        <v>#N/A</v>
      </c>
      <c r="E368" s="111" t="e">
        <f>VLOOKUP(B368,DS!$D$3:$I$2489,5,0)</f>
        <v>#N/A</v>
      </c>
      <c r="F368" s="111" t="e">
        <f>VLOOKUP(B368,DS!$D$3:$I$2489,6,0)</f>
        <v>#N/A</v>
      </c>
      <c r="G368" s="247"/>
      <c r="H368" s="247"/>
      <c r="I368" s="247"/>
      <c r="J368" s="247"/>
      <c r="K368" s="247"/>
      <c r="L368" s="247"/>
      <c r="M368" s="247"/>
      <c r="N368" s="247"/>
      <c r="O368" s="247"/>
      <c r="P368" s="101">
        <f t="shared" si="5"/>
        <v>0</v>
      </c>
      <c r="Q368" s="102" t="str">
        <f>VLOOKUP(P368,IDCODE!$A$1:$B$96,2,0)</f>
        <v>Không</v>
      </c>
      <c r="R368" s="102" t="e">
        <f>VLOOKUP(B368,DS!$D$3:$P$2489,13,0)</f>
        <v>#N/A</v>
      </c>
      <c r="S368" s="102"/>
    </row>
    <row r="369" spans="1:19" s="103" customFormat="1" ht="13.5">
      <c r="A369" s="100">
        <v>363</v>
      </c>
      <c r="B369" s="108">
        <f>DS!D365</f>
        <v>0</v>
      </c>
      <c r="C369" s="109" t="e">
        <f>VLOOKUP(B369,DS!$D$3:$I$2489,2,0)</f>
        <v>#N/A</v>
      </c>
      <c r="D369" s="110" t="e">
        <f>VLOOKUP(B369,DS!$D$3:$I$2489,3,0)</f>
        <v>#N/A</v>
      </c>
      <c r="E369" s="111" t="e">
        <f>VLOOKUP(B369,DS!$D$3:$I$2489,5,0)</f>
        <v>#N/A</v>
      </c>
      <c r="F369" s="111" t="e">
        <f>VLOOKUP(B369,DS!$D$3:$I$2489,6,0)</f>
        <v>#N/A</v>
      </c>
      <c r="G369" s="247"/>
      <c r="H369" s="247"/>
      <c r="I369" s="247"/>
      <c r="J369" s="247"/>
      <c r="K369" s="247"/>
      <c r="L369" s="247"/>
      <c r="M369" s="247"/>
      <c r="N369" s="247"/>
      <c r="O369" s="247"/>
      <c r="P369" s="101">
        <f t="shared" si="5"/>
        <v>0</v>
      </c>
      <c r="Q369" s="102" t="str">
        <f>VLOOKUP(P369,IDCODE!$A$1:$B$96,2,0)</f>
        <v>Không</v>
      </c>
      <c r="R369" s="102" t="e">
        <f>VLOOKUP(B369,DS!$D$3:$P$2489,13,0)</f>
        <v>#N/A</v>
      </c>
      <c r="S369" s="102"/>
    </row>
    <row r="370" spans="1:19" s="103" customFormat="1" ht="13.5">
      <c r="A370" s="100">
        <v>364</v>
      </c>
      <c r="B370" s="108">
        <f>DS!D366</f>
        <v>0</v>
      </c>
      <c r="C370" s="109" t="e">
        <f>VLOOKUP(B370,DS!$D$3:$I$2489,2,0)</f>
        <v>#N/A</v>
      </c>
      <c r="D370" s="110" t="e">
        <f>VLOOKUP(B370,DS!$D$3:$I$2489,3,0)</f>
        <v>#N/A</v>
      </c>
      <c r="E370" s="111" t="e">
        <f>VLOOKUP(B370,DS!$D$3:$I$2489,5,0)</f>
        <v>#N/A</v>
      </c>
      <c r="F370" s="111" t="e">
        <f>VLOOKUP(B370,DS!$D$3:$I$2489,6,0)</f>
        <v>#N/A</v>
      </c>
      <c r="G370" s="247"/>
      <c r="H370" s="247"/>
      <c r="I370" s="247"/>
      <c r="J370" s="247"/>
      <c r="K370" s="247"/>
      <c r="L370" s="247"/>
      <c r="M370" s="247"/>
      <c r="N370" s="247"/>
      <c r="O370" s="247"/>
      <c r="P370" s="101">
        <f t="shared" si="5"/>
        <v>0</v>
      </c>
      <c r="Q370" s="102" t="str">
        <f>VLOOKUP(P370,IDCODE!$A$1:$B$96,2,0)</f>
        <v>Không</v>
      </c>
      <c r="R370" s="102" t="e">
        <f>VLOOKUP(B370,DS!$D$3:$P$2489,13,0)</f>
        <v>#N/A</v>
      </c>
      <c r="S370" s="102"/>
    </row>
    <row r="371" spans="1:19" s="103" customFormat="1" ht="13.5">
      <c r="A371" s="100">
        <v>365</v>
      </c>
      <c r="B371" s="108">
        <f>DS!D367</f>
        <v>0</v>
      </c>
      <c r="C371" s="109" t="e">
        <f>VLOOKUP(B371,DS!$D$3:$I$2489,2,0)</f>
        <v>#N/A</v>
      </c>
      <c r="D371" s="110" t="e">
        <f>VLOOKUP(B371,DS!$D$3:$I$2489,3,0)</f>
        <v>#N/A</v>
      </c>
      <c r="E371" s="111" t="e">
        <f>VLOOKUP(B371,DS!$D$3:$I$2489,5,0)</f>
        <v>#N/A</v>
      </c>
      <c r="F371" s="111" t="e">
        <f>VLOOKUP(B371,DS!$D$3:$I$2489,6,0)</f>
        <v>#N/A</v>
      </c>
      <c r="G371" s="247"/>
      <c r="H371" s="247"/>
      <c r="I371" s="247"/>
      <c r="J371" s="247"/>
      <c r="K371" s="247"/>
      <c r="L371" s="247"/>
      <c r="M371" s="247"/>
      <c r="N371" s="247"/>
      <c r="O371" s="247"/>
      <c r="P371" s="101">
        <f t="shared" si="5"/>
        <v>0</v>
      </c>
      <c r="Q371" s="102" t="str">
        <f>VLOOKUP(P371,IDCODE!$A$1:$B$96,2,0)</f>
        <v>Không</v>
      </c>
      <c r="R371" s="102" t="e">
        <f>VLOOKUP(B371,DS!$D$3:$P$2489,13,0)</f>
        <v>#N/A</v>
      </c>
      <c r="S371" s="102"/>
    </row>
    <row r="372" spans="1:19" s="103" customFormat="1" ht="13.5">
      <c r="A372" s="100">
        <v>366</v>
      </c>
      <c r="B372" s="108">
        <f>DS!D368</f>
        <v>0</v>
      </c>
      <c r="C372" s="109" t="e">
        <f>VLOOKUP(B372,DS!$D$3:$I$2489,2,0)</f>
        <v>#N/A</v>
      </c>
      <c r="D372" s="110" t="e">
        <f>VLOOKUP(B372,DS!$D$3:$I$2489,3,0)</f>
        <v>#N/A</v>
      </c>
      <c r="E372" s="111" t="e">
        <f>VLOOKUP(B372,DS!$D$3:$I$2489,5,0)</f>
        <v>#N/A</v>
      </c>
      <c r="F372" s="111" t="e">
        <f>VLOOKUP(B372,DS!$D$3:$I$2489,6,0)</f>
        <v>#N/A</v>
      </c>
      <c r="G372" s="247"/>
      <c r="H372" s="247"/>
      <c r="I372" s="247"/>
      <c r="J372" s="247"/>
      <c r="K372" s="247"/>
      <c r="L372" s="247"/>
      <c r="M372" s="247"/>
      <c r="N372" s="247"/>
      <c r="O372" s="247"/>
      <c r="P372" s="101">
        <f t="shared" si="5"/>
        <v>0</v>
      </c>
      <c r="Q372" s="102" t="str">
        <f>VLOOKUP(P372,IDCODE!$A$1:$B$96,2,0)</f>
        <v>Không</v>
      </c>
      <c r="R372" s="102" t="e">
        <f>VLOOKUP(B372,DS!$D$3:$P$2489,13,0)</f>
        <v>#N/A</v>
      </c>
      <c r="S372" s="102"/>
    </row>
    <row r="373" spans="1:19" s="103" customFormat="1" ht="13.5">
      <c r="A373" s="100">
        <v>367</v>
      </c>
      <c r="B373" s="108">
        <f>DS!D369</f>
        <v>0</v>
      </c>
      <c r="C373" s="109" t="e">
        <f>VLOOKUP(B373,DS!$D$3:$I$2489,2,0)</f>
        <v>#N/A</v>
      </c>
      <c r="D373" s="110" t="e">
        <f>VLOOKUP(B373,DS!$D$3:$I$2489,3,0)</f>
        <v>#N/A</v>
      </c>
      <c r="E373" s="111" t="e">
        <f>VLOOKUP(B373,DS!$D$3:$I$2489,5,0)</f>
        <v>#N/A</v>
      </c>
      <c r="F373" s="111" t="e">
        <f>VLOOKUP(B373,DS!$D$3:$I$2489,6,0)</f>
        <v>#N/A</v>
      </c>
      <c r="G373" s="247"/>
      <c r="H373" s="247"/>
      <c r="I373" s="247"/>
      <c r="J373" s="247"/>
      <c r="K373" s="247"/>
      <c r="L373" s="247"/>
      <c r="M373" s="247"/>
      <c r="N373" s="247"/>
      <c r="O373" s="247"/>
      <c r="P373" s="101">
        <f t="shared" si="5"/>
        <v>0</v>
      </c>
      <c r="Q373" s="102" t="str">
        <f>VLOOKUP(P373,IDCODE!$A$1:$B$96,2,0)</f>
        <v>Không</v>
      </c>
      <c r="R373" s="102" t="e">
        <f>VLOOKUP(B373,DS!$D$3:$P$2489,13,0)</f>
        <v>#N/A</v>
      </c>
      <c r="S373" s="102"/>
    </row>
    <row r="374" spans="1:19" s="103" customFormat="1" ht="13.5">
      <c r="A374" s="100">
        <v>368</v>
      </c>
      <c r="B374" s="108">
        <f>DS!D370</f>
        <v>0</v>
      </c>
      <c r="C374" s="109" t="e">
        <f>VLOOKUP(B374,DS!$D$3:$I$2489,2,0)</f>
        <v>#N/A</v>
      </c>
      <c r="D374" s="110" t="e">
        <f>VLOOKUP(B374,DS!$D$3:$I$2489,3,0)</f>
        <v>#N/A</v>
      </c>
      <c r="E374" s="111" t="e">
        <f>VLOOKUP(B374,DS!$D$3:$I$2489,5,0)</f>
        <v>#N/A</v>
      </c>
      <c r="F374" s="111" t="e">
        <f>VLOOKUP(B374,DS!$D$3:$I$2489,6,0)</f>
        <v>#N/A</v>
      </c>
      <c r="G374" s="247"/>
      <c r="H374" s="247"/>
      <c r="I374" s="247"/>
      <c r="J374" s="247"/>
      <c r="K374" s="247"/>
      <c r="L374" s="247"/>
      <c r="M374" s="247"/>
      <c r="N374" s="247"/>
      <c r="O374" s="247"/>
      <c r="P374" s="101">
        <f t="shared" si="5"/>
        <v>0</v>
      </c>
      <c r="Q374" s="102" t="str">
        <f>VLOOKUP(P374,IDCODE!$A$1:$B$96,2,0)</f>
        <v>Không</v>
      </c>
      <c r="R374" s="102" t="e">
        <f>VLOOKUP(B374,DS!$D$3:$P$2489,13,0)</f>
        <v>#N/A</v>
      </c>
      <c r="S374" s="102"/>
    </row>
    <row r="375" spans="1:19" s="103" customFormat="1" ht="13.5">
      <c r="A375" s="100">
        <v>369</v>
      </c>
      <c r="B375" s="108">
        <f>DS!D371</f>
        <v>0</v>
      </c>
      <c r="C375" s="109" t="e">
        <f>VLOOKUP(B375,DS!$D$3:$I$2489,2,0)</f>
        <v>#N/A</v>
      </c>
      <c r="D375" s="110" t="e">
        <f>VLOOKUP(B375,DS!$D$3:$I$2489,3,0)</f>
        <v>#N/A</v>
      </c>
      <c r="E375" s="111" t="e">
        <f>VLOOKUP(B375,DS!$D$3:$I$2489,5,0)</f>
        <v>#N/A</v>
      </c>
      <c r="F375" s="111" t="e">
        <f>VLOOKUP(B375,DS!$D$3:$I$2489,6,0)</f>
        <v>#N/A</v>
      </c>
      <c r="G375" s="247"/>
      <c r="H375" s="247"/>
      <c r="I375" s="247"/>
      <c r="J375" s="247"/>
      <c r="K375" s="247"/>
      <c r="L375" s="247"/>
      <c r="M375" s="247"/>
      <c r="N375" s="247"/>
      <c r="O375" s="247"/>
      <c r="P375" s="101">
        <f t="shared" si="5"/>
        <v>0</v>
      </c>
      <c r="Q375" s="102" t="str">
        <f>VLOOKUP(P375,IDCODE!$A$1:$B$96,2,0)</f>
        <v>Không</v>
      </c>
      <c r="R375" s="102" t="e">
        <f>VLOOKUP(B375,DS!$D$3:$P$2489,13,0)</f>
        <v>#N/A</v>
      </c>
      <c r="S375" s="102"/>
    </row>
    <row r="376" spans="1:19" s="103" customFormat="1" ht="13.5">
      <c r="A376" s="100">
        <v>370</v>
      </c>
      <c r="B376" s="108">
        <f>DS!D372</f>
        <v>0</v>
      </c>
      <c r="C376" s="109" t="e">
        <f>VLOOKUP(B376,DS!$D$3:$I$2489,2,0)</f>
        <v>#N/A</v>
      </c>
      <c r="D376" s="110" t="e">
        <f>VLOOKUP(B376,DS!$D$3:$I$2489,3,0)</f>
        <v>#N/A</v>
      </c>
      <c r="E376" s="111" t="e">
        <f>VLOOKUP(B376,DS!$D$3:$I$2489,5,0)</f>
        <v>#N/A</v>
      </c>
      <c r="F376" s="111" t="e">
        <f>VLOOKUP(B376,DS!$D$3:$I$2489,6,0)</f>
        <v>#N/A</v>
      </c>
      <c r="G376" s="247"/>
      <c r="H376" s="247"/>
      <c r="I376" s="247"/>
      <c r="J376" s="247"/>
      <c r="K376" s="247"/>
      <c r="L376" s="247"/>
      <c r="M376" s="247"/>
      <c r="N376" s="247"/>
      <c r="O376" s="247"/>
      <c r="P376" s="101">
        <f t="shared" si="5"/>
        <v>0</v>
      </c>
      <c r="Q376" s="102" t="str">
        <f>VLOOKUP(P376,IDCODE!$A$1:$B$96,2,0)</f>
        <v>Không</v>
      </c>
      <c r="R376" s="102" t="e">
        <f>VLOOKUP(B376,DS!$D$3:$P$2489,13,0)</f>
        <v>#N/A</v>
      </c>
      <c r="S376" s="102"/>
    </row>
    <row r="377" spans="1:19" s="103" customFormat="1" ht="13.5">
      <c r="A377" s="100">
        <v>371</v>
      </c>
      <c r="B377" s="108">
        <f>DS!D373</f>
        <v>0</v>
      </c>
      <c r="C377" s="109" t="e">
        <f>VLOOKUP(B377,DS!$D$3:$I$2489,2,0)</f>
        <v>#N/A</v>
      </c>
      <c r="D377" s="110" t="e">
        <f>VLOOKUP(B377,DS!$D$3:$I$2489,3,0)</f>
        <v>#N/A</v>
      </c>
      <c r="E377" s="111" t="e">
        <f>VLOOKUP(B377,DS!$D$3:$I$2489,5,0)</f>
        <v>#N/A</v>
      </c>
      <c r="F377" s="111" t="e">
        <f>VLOOKUP(B377,DS!$D$3:$I$2489,6,0)</f>
        <v>#N/A</v>
      </c>
      <c r="G377" s="247"/>
      <c r="H377" s="247"/>
      <c r="I377" s="247"/>
      <c r="J377" s="247"/>
      <c r="K377" s="247"/>
      <c r="L377" s="247"/>
      <c r="M377" s="247"/>
      <c r="N377" s="247"/>
      <c r="O377" s="247"/>
      <c r="P377" s="101">
        <f t="shared" si="5"/>
        <v>0</v>
      </c>
      <c r="Q377" s="102" t="str">
        <f>VLOOKUP(P377,IDCODE!$A$1:$B$96,2,0)</f>
        <v>Không</v>
      </c>
      <c r="R377" s="102" t="e">
        <f>VLOOKUP(B377,DS!$D$3:$P$2489,13,0)</f>
        <v>#N/A</v>
      </c>
      <c r="S377" s="102"/>
    </row>
    <row r="378" spans="1:19" s="103" customFormat="1" ht="13.5">
      <c r="A378" s="100">
        <v>372</v>
      </c>
      <c r="B378" s="108">
        <f>DS!D374</f>
        <v>0</v>
      </c>
      <c r="C378" s="109" t="e">
        <f>VLOOKUP(B378,DS!$D$3:$I$2489,2,0)</f>
        <v>#N/A</v>
      </c>
      <c r="D378" s="110" t="e">
        <f>VLOOKUP(B378,DS!$D$3:$I$2489,3,0)</f>
        <v>#N/A</v>
      </c>
      <c r="E378" s="111" t="e">
        <f>VLOOKUP(B378,DS!$D$3:$I$2489,5,0)</f>
        <v>#N/A</v>
      </c>
      <c r="F378" s="111" t="e">
        <f>VLOOKUP(B378,DS!$D$3:$I$2489,6,0)</f>
        <v>#N/A</v>
      </c>
      <c r="G378" s="247"/>
      <c r="H378" s="247"/>
      <c r="I378" s="247"/>
      <c r="J378" s="247"/>
      <c r="K378" s="247"/>
      <c r="L378" s="247"/>
      <c r="M378" s="247"/>
      <c r="N378" s="247"/>
      <c r="O378" s="247"/>
      <c r="P378" s="101">
        <f t="shared" si="5"/>
        <v>0</v>
      </c>
      <c r="Q378" s="102" t="str">
        <f>VLOOKUP(P378,IDCODE!$A$1:$B$96,2,0)</f>
        <v>Không</v>
      </c>
      <c r="R378" s="102" t="e">
        <f>VLOOKUP(B378,DS!$D$3:$P$2489,13,0)</f>
        <v>#N/A</v>
      </c>
      <c r="S378" s="102"/>
    </row>
    <row r="379" spans="1:19" s="103" customFormat="1" ht="13.5">
      <c r="A379" s="100">
        <v>373</v>
      </c>
      <c r="B379" s="108">
        <f>DS!D375</f>
        <v>0</v>
      </c>
      <c r="C379" s="109" t="e">
        <f>VLOOKUP(B379,DS!$D$3:$I$2489,2,0)</f>
        <v>#N/A</v>
      </c>
      <c r="D379" s="110" t="e">
        <f>VLOOKUP(B379,DS!$D$3:$I$2489,3,0)</f>
        <v>#N/A</v>
      </c>
      <c r="E379" s="111" t="e">
        <f>VLOOKUP(B379,DS!$D$3:$I$2489,5,0)</f>
        <v>#N/A</v>
      </c>
      <c r="F379" s="111" t="e">
        <f>VLOOKUP(B379,DS!$D$3:$I$2489,6,0)</f>
        <v>#N/A</v>
      </c>
      <c r="G379" s="247"/>
      <c r="H379" s="247"/>
      <c r="I379" s="247"/>
      <c r="J379" s="247"/>
      <c r="K379" s="247"/>
      <c r="L379" s="247"/>
      <c r="M379" s="247"/>
      <c r="N379" s="247"/>
      <c r="O379" s="247"/>
      <c r="P379" s="101">
        <f t="shared" si="5"/>
        <v>0</v>
      </c>
      <c r="Q379" s="102" t="str">
        <f>VLOOKUP(P379,IDCODE!$A$1:$B$96,2,0)</f>
        <v>Không</v>
      </c>
      <c r="R379" s="102" t="e">
        <f>VLOOKUP(B379,DS!$D$3:$P$2489,13,0)</f>
        <v>#N/A</v>
      </c>
      <c r="S379" s="102"/>
    </row>
    <row r="380" spans="1:19" s="103" customFormat="1" ht="13.5">
      <c r="A380" s="100">
        <v>374</v>
      </c>
      <c r="B380" s="108">
        <f>DS!D376</f>
        <v>0</v>
      </c>
      <c r="C380" s="109" t="e">
        <f>VLOOKUP(B380,DS!$D$3:$I$2489,2,0)</f>
        <v>#N/A</v>
      </c>
      <c r="D380" s="110" t="e">
        <f>VLOOKUP(B380,DS!$D$3:$I$2489,3,0)</f>
        <v>#N/A</v>
      </c>
      <c r="E380" s="111" t="e">
        <f>VLOOKUP(B380,DS!$D$3:$I$2489,5,0)</f>
        <v>#N/A</v>
      </c>
      <c r="F380" s="111" t="e">
        <f>VLOOKUP(B380,DS!$D$3:$I$2489,6,0)</f>
        <v>#N/A</v>
      </c>
      <c r="G380" s="247"/>
      <c r="H380" s="247"/>
      <c r="I380" s="247"/>
      <c r="J380" s="247"/>
      <c r="K380" s="247"/>
      <c r="L380" s="247"/>
      <c r="M380" s="247"/>
      <c r="N380" s="247"/>
      <c r="O380" s="247"/>
      <c r="P380" s="101">
        <f t="shared" si="5"/>
        <v>0</v>
      </c>
      <c r="Q380" s="102" t="str">
        <f>VLOOKUP(P380,IDCODE!$A$1:$B$96,2,0)</f>
        <v>Không</v>
      </c>
      <c r="R380" s="102" t="e">
        <f>VLOOKUP(B380,DS!$D$3:$P$2489,13,0)</f>
        <v>#N/A</v>
      </c>
      <c r="S380" s="102"/>
    </row>
    <row r="381" spans="1:19" s="103" customFormat="1" ht="13.5">
      <c r="A381" s="100">
        <v>375</v>
      </c>
      <c r="B381" s="108">
        <f>DS!D377</f>
        <v>0</v>
      </c>
      <c r="C381" s="109" t="e">
        <f>VLOOKUP(B381,DS!$D$3:$I$2489,2,0)</f>
        <v>#N/A</v>
      </c>
      <c r="D381" s="110" t="e">
        <f>VLOOKUP(B381,DS!$D$3:$I$2489,3,0)</f>
        <v>#N/A</v>
      </c>
      <c r="E381" s="111" t="e">
        <f>VLOOKUP(B381,DS!$D$3:$I$2489,5,0)</f>
        <v>#N/A</v>
      </c>
      <c r="F381" s="111" t="e">
        <f>VLOOKUP(B381,DS!$D$3:$I$2489,6,0)</f>
        <v>#N/A</v>
      </c>
      <c r="G381" s="247"/>
      <c r="H381" s="247"/>
      <c r="I381" s="247"/>
      <c r="J381" s="247"/>
      <c r="K381" s="247"/>
      <c r="L381" s="247"/>
      <c r="M381" s="247"/>
      <c r="N381" s="247"/>
      <c r="O381" s="247"/>
      <c r="P381" s="101">
        <f t="shared" si="5"/>
        <v>0</v>
      </c>
      <c r="Q381" s="102" t="str">
        <f>VLOOKUP(P381,IDCODE!$A$1:$B$96,2,0)</f>
        <v>Không</v>
      </c>
      <c r="R381" s="102" t="e">
        <f>VLOOKUP(B381,DS!$D$3:$P$2489,13,0)</f>
        <v>#N/A</v>
      </c>
      <c r="S381" s="102"/>
    </row>
    <row r="382" spans="1:19" s="103" customFormat="1" ht="13.5">
      <c r="A382" s="100">
        <v>376</v>
      </c>
      <c r="B382" s="108">
        <f>DS!D378</f>
        <v>0</v>
      </c>
      <c r="C382" s="109" t="e">
        <f>VLOOKUP(B382,DS!$D$3:$I$2489,2,0)</f>
        <v>#N/A</v>
      </c>
      <c r="D382" s="110" t="e">
        <f>VLOOKUP(B382,DS!$D$3:$I$2489,3,0)</f>
        <v>#N/A</v>
      </c>
      <c r="E382" s="111" t="e">
        <f>VLOOKUP(B382,DS!$D$3:$I$2489,5,0)</f>
        <v>#N/A</v>
      </c>
      <c r="F382" s="111" t="e">
        <f>VLOOKUP(B382,DS!$D$3:$I$2489,6,0)</f>
        <v>#N/A</v>
      </c>
      <c r="G382" s="247"/>
      <c r="H382" s="247"/>
      <c r="I382" s="247"/>
      <c r="J382" s="247"/>
      <c r="K382" s="247"/>
      <c r="L382" s="247"/>
      <c r="M382" s="247"/>
      <c r="N382" s="247"/>
      <c r="O382" s="247"/>
      <c r="P382" s="101">
        <f t="shared" si="5"/>
        <v>0</v>
      </c>
      <c r="Q382" s="102" t="str">
        <f>VLOOKUP(P382,IDCODE!$A$1:$B$96,2,0)</f>
        <v>Không</v>
      </c>
      <c r="R382" s="102" t="e">
        <f>VLOOKUP(B382,DS!$D$3:$P$2489,13,0)</f>
        <v>#N/A</v>
      </c>
      <c r="S382" s="102"/>
    </row>
    <row r="383" spans="1:19" s="103" customFormat="1" ht="13.5">
      <c r="A383" s="100">
        <v>377</v>
      </c>
      <c r="B383" s="108">
        <f>DS!D379</f>
        <v>0</v>
      </c>
      <c r="C383" s="109" t="e">
        <f>VLOOKUP(B383,DS!$D$3:$I$2489,2,0)</f>
        <v>#N/A</v>
      </c>
      <c r="D383" s="110" t="e">
        <f>VLOOKUP(B383,DS!$D$3:$I$2489,3,0)</f>
        <v>#N/A</v>
      </c>
      <c r="E383" s="111" t="e">
        <f>VLOOKUP(B383,DS!$D$3:$I$2489,5,0)</f>
        <v>#N/A</v>
      </c>
      <c r="F383" s="111" t="e">
        <f>VLOOKUP(B383,DS!$D$3:$I$2489,6,0)</f>
        <v>#N/A</v>
      </c>
      <c r="G383" s="247"/>
      <c r="H383" s="247"/>
      <c r="I383" s="247"/>
      <c r="J383" s="247"/>
      <c r="K383" s="247"/>
      <c r="L383" s="247"/>
      <c r="M383" s="247"/>
      <c r="N383" s="247"/>
      <c r="O383" s="247"/>
      <c r="P383" s="101">
        <f t="shared" si="5"/>
        <v>0</v>
      </c>
      <c r="Q383" s="102" t="str">
        <f>VLOOKUP(P383,IDCODE!$A$1:$B$96,2,0)</f>
        <v>Không</v>
      </c>
      <c r="R383" s="102" t="e">
        <f>VLOOKUP(B383,DS!$D$3:$P$2489,13,0)</f>
        <v>#N/A</v>
      </c>
      <c r="S383" s="102"/>
    </row>
    <row r="384" spans="1:19" s="103" customFormat="1" ht="13.5">
      <c r="A384" s="100">
        <v>378</v>
      </c>
      <c r="B384" s="108">
        <f>DS!D380</f>
        <v>0</v>
      </c>
      <c r="C384" s="109" t="e">
        <f>VLOOKUP(B384,DS!$D$3:$I$2489,2,0)</f>
        <v>#N/A</v>
      </c>
      <c r="D384" s="110" t="e">
        <f>VLOOKUP(B384,DS!$D$3:$I$2489,3,0)</f>
        <v>#N/A</v>
      </c>
      <c r="E384" s="111" t="e">
        <f>VLOOKUP(B384,DS!$D$3:$I$2489,5,0)</f>
        <v>#N/A</v>
      </c>
      <c r="F384" s="111" t="e">
        <f>VLOOKUP(B384,DS!$D$3:$I$2489,6,0)</f>
        <v>#N/A</v>
      </c>
      <c r="G384" s="247"/>
      <c r="H384" s="247"/>
      <c r="I384" s="247"/>
      <c r="J384" s="247"/>
      <c r="K384" s="247"/>
      <c r="L384" s="247"/>
      <c r="M384" s="247"/>
      <c r="N384" s="247"/>
      <c r="O384" s="247"/>
      <c r="P384" s="101">
        <f t="shared" si="5"/>
        <v>0</v>
      </c>
      <c r="Q384" s="102" t="str">
        <f>VLOOKUP(P384,IDCODE!$A$1:$B$96,2,0)</f>
        <v>Không</v>
      </c>
      <c r="R384" s="102" t="e">
        <f>VLOOKUP(B384,DS!$D$3:$P$2489,13,0)</f>
        <v>#N/A</v>
      </c>
      <c r="S384" s="102"/>
    </row>
    <row r="385" spans="1:19" s="103" customFormat="1" ht="13.5">
      <c r="A385" s="100">
        <v>379</v>
      </c>
      <c r="B385" s="108">
        <f>DS!D381</f>
        <v>0</v>
      </c>
      <c r="C385" s="109" t="e">
        <f>VLOOKUP(B385,DS!$D$3:$I$2489,2,0)</f>
        <v>#N/A</v>
      </c>
      <c r="D385" s="110" t="e">
        <f>VLOOKUP(B385,DS!$D$3:$I$2489,3,0)</f>
        <v>#N/A</v>
      </c>
      <c r="E385" s="111" t="e">
        <f>VLOOKUP(B385,DS!$D$3:$I$2489,5,0)</f>
        <v>#N/A</v>
      </c>
      <c r="F385" s="111" t="e">
        <f>VLOOKUP(B385,DS!$D$3:$I$2489,6,0)</f>
        <v>#N/A</v>
      </c>
      <c r="G385" s="247"/>
      <c r="H385" s="247"/>
      <c r="I385" s="247"/>
      <c r="J385" s="247"/>
      <c r="K385" s="247"/>
      <c r="L385" s="247"/>
      <c r="M385" s="247"/>
      <c r="N385" s="247"/>
      <c r="O385" s="247"/>
      <c r="P385" s="101">
        <f t="shared" si="5"/>
        <v>0</v>
      </c>
      <c r="Q385" s="102" t="str">
        <f>VLOOKUP(P385,IDCODE!$A$1:$B$96,2,0)</f>
        <v>Không</v>
      </c>
      <c r="R385" s="102" t="e">
        <f>VLOOKUP(B385,DS!$D$3:$P$2489,13,0)</f>
        <v>#N/A</v>
      </c>
      <c r="S385" s="102"/>
    </row>
    <row r="386" spans="1:19" s="103" customFormat="1" ht="13.5">
      <c r="A386" s="100">
        <v>380</v>
      </c>
      <c r="B386" s="108">
        <f>DS!D382</f>
        <v>0</v>
      </c>
      <c r="C386" s="109" t="e">
        <f>VLOOKUP(B386,DS!$D$3:$I$2489,2,0)</f>
        <v>#N/A</v>
      </c>
      <c r="D386" s="110" t="e">
        <f>VLOOKUP(B386,DS!$D$3:$I$2489,3,0)</f>
        <v>#N/A</v>
      </c>
      <c r="E386" s="111" t="e">
        <f>VLOOKUP(B386,DS!$D$3:$I$2489,5,0)</f>
        <v>#N/A</v>
      </c>
      <c r="F386" s="111" t="e">
        <f>VLOOKUP(B386,DS!$D$3:$I$2489,6,0)</f>
        <v>#N/A</v>
      </c>
      <c r="G386" s="247"/>
      <c r="H386" s="247"/>
      <c r="I386" s="247"/>
      <c r="J386" s="247"/>
      <c r="K386" s="247"/>
      <c r="L386" s="247"/>
      <c r="M386" s="247"/>
      <c r="N386" s="247"/>
      <c r="O386" s="247"/>
      <c r="P386" s="101">
        <f t="shared" si="5"/>
        <v>0</v>
      </c>
      <c r="Q386" s="102" t="str">
        <f>VLOOKUP(P386,IDCODE!$A$1:$B$96,2,0)</f>
        <v>Không</v>
      </c>
      <c r="R386" s="102" t="e">
        <f>VLOOKUP(B386,DS!$D$3:$P$2489,13,0)</f>
        <v>#N/A</v>
      </c>
      <c r="S386" s="102"/>
    </row>
    <row r="387" spans="1:19" s="103" customFormat="1" ht="13.5">
      <c r="A387" s="100">
        <v>381</v>
      </c>
      <c r="B387" s="108">
        <f>DS!D383</f>
        <v>0</v>
      </c>
      <c r="C387" s="109" t="e">
        <f>VLOOKUP(B387,DS!$D$3:$I$2489,2,0)</f>
        <v>#N/A</v>
      </c>
      <c r="D387" s="110" t="e">
        <f>VLOOKUP(B387,DS!$D$3:$I$2489,3,0)</f>
        <v>#N/A</v>
      </c>
      <c r="E387" s="111" t="e">
        <f>VLOOKUP(B387,DS!$D$3:$I$2489,5,0)</f>
        <v>#N/A</v>
      </c>
      <c r="F387" s="111" t="e">
        <f>VLOOKUP(B387,DS!$D$3:$I$2489,6,0)</f>
        <v>#N/A</v>
      </c>
      <c r="G387" s="247"/>
      <c r="H387" s="247"/>
      <c r="I387" s="247"/>
      <c r="J387" s="247"/>
      <c r="K387" s="247"/>
      <c r="L387" s="247"/>
      <c r="M387" s="247"/>
      <c r="N387" s="247"/>
      <c r="O387" s="247"/>
      <c r="P387" s="101">
        <f t="shared" si="5"/>
        <v>0</v>
      </c>
      <c r="Q387" s="102" t="str">
        <f>VLOOKUP(P387,IDCODE!$A$1:$B$96,2,0)</f>
        <v>Không</v>
      </c>
      <c r="R387" s="102" t="e">
        <f>VLOOKUP(B387,DS!$D$3:$P$2489,13,0)</f>
        <v>#N/A</v>
      </c>
      <c r="S387" s="102"/>
    </row>
    <row r="388" spans="1:19" s="103" customFormat="1" ht="13.5">
      <c r="A388" s="100">
        <v>382</v>
      </c>
      <c r="B388" s="108">
        <f>DS!D384</f>
        <v>0</v>
      </c>
      <c r="C388" s="109" t="e">
        <f>VLOOKUP(B388,DS!$D$3:$I$2489,2,0)</f>
        <v>#N/A</v>
      </c>
      <c r="D388" s="110" t="e">
        <f>VLOOKUP(B388,DS!$D$3:$I$2489,3,0)</f>
        <v>#N/A</v>
      </c>
      <c r="E388" s="111" t="e">
        <f>VLOOKUP(B388,DS!$D$3:$I$2489,5,0)</f>
        <v>#N/A</v>
      </c>
      <c r="F388" s="111" t="e">
        <f>VLOOKUP(B388,DS!$D$3:$I$2489,6,0)</f>
        <v>#N/A</v>
      </c>
      <c r="G388" s="247"/>
      <c r="H388" s="247"/>
      <c r="I388" s="247"/>
      <c r="J388" s="247"/>
      <c r="K388" s="247"/>
      <c r="L388" s="247"/>
      <c r="M388" s="247"/>
      <c r="N388" s="247"/>
      <c r="O388" s="247"/>
      <c r="P388" s="101">
        <f t="shared" si="5"/>
        <v>0</v>
      </c>
      <c r="Q388" s="102" t="str">
        <f>VLOOKUP(P388,IDCODE!$A$1:$B$96,2,0)</f>
        <v>Không</v>
      </c>
      <c r="R388" s="102" t="e">
        <f>VLOOKUP(B388,DS!$D$3:$P$2489,13,0)</f>
        <v>#N/A</v>
      </c>
      <c r="S388" s="102"/>
    </row>
    <row r="389" spans="1:19" s="103" customFormat="1" ht="13.5">
      <c r="A389" s="100">
        <v>383</v>
      </c>
      <c r="B389" s="108">
        <f>DS!D385</f>
        <v>0</v>
      </c>
      <c r="C389" s="109" t="e">
        <f>VLOOKUP(B389,DS!$D$3:$I$2489,2,0)</f>
        <v>#N/A</v>
      </c>
      <c r="D389" s="110" t="e">
        <f>VLOOKUP(B389,DS!$D$3:$I$2489,3,0)</f>
        <v>#N/A</v>
      </c>
      <c r="E389" s="111" t="e">
        <f>VLOOKUP(B389,DS!$D$3:$I$2489,5,0)</f>
        <v>#N/A</v>
      </c>
      <c r="F389" s="111" t="e">
        <f>VLOOKUP(B389,DS!$D$3:$I$2489,6,0)</f>
        <v>#N/A</v>
      </c>
      <c r="G389" s="247"/>
      <c r="H389" s="247"/>
      <c r="I389" s="247"/>
      <c r="J389" s="247"/>
      <c r="K389" s="247"/>
      <c r="L389" s="247"/>
      <c r="M389" s="247"/>
      <c r="N389" s="247"/>
      <c r="O389" s="247"/>
      <c r="P389" s="101">
        <f t="shared" si="5"/>
        <v>0</v>
      </c>
      <c r="Q389" s="102" t="str">
        <f>VLOOKUP(P389,IDCODE!$A$1:$B$96,2,0)</f>
        <v>Không</v>
      </c>
      <c r="R389" s="102" t="e">
        <f>VLOOKUP(B389,DS!$D$3:$P$2489,13,0)</f>
        <v>#N/A</v>
      </c>
      <c r="S389" s="102"/>
    </row>
    <row r="390" spans="1:19" s="103" customFormat="1" ht="13.5">
      <c r="A390" s="100">
        <v>384</v>
      </c>
      <c r="B390" s="108">
        <f>DS!D386</f>
        <v>0</v>
      </c>
      <c r="C390" s="109" t="e">
        <f>VLOOKUP(B390,DS!$D$3:$I$2489,2,0)</f>
        <v>#N/A</v>
      </c>
      <c r="D390" s="110" t="e">
        <f>VLOOKUP(B390,DS!$D$3:$I$2489,3,0)</f>
        <v>#N/A</v>
      </c>
      <c r="E390" s="111" t="e">
        <f>VLOOKUP(B390,DS!$D$3:$I$2489,5,0)</f>
        <v>#N/A</v>
      </c>
      <c r="F390" s="111" t="e">
        <f>VLOOKUP(B390,DS!$D$3:$I$2489,6,0)</f>
        <v>#N/A</v>
      </c>
      <c r="G390" s="247"/>
      <c r="H390" s="247"/>
      <c r="I390" s="247"/>
      <c r="J390" s="247"/>
      <c r="K390" s="247"/>
      <c r="L390" s="247"/>
      <c r="M390" s="247"/>
      <c r="N390" s="247"/>
      <c r="O390" s="247"/>
      <c r="P390" s="101">
        <f t="shared" si="5"/>
        <v>0</v>
      </c>
      <c r="Q390" s="102" t="str">
        <f>VLOOKUP(P390,IDCODE!$A$1:$B$96,2,0)</f>
        <v>Không</v>
      </c>
      <c r="R390" s="102" t="e">
        <f>VLOOKUP(B390,DS!$D$3:$P$2489,13,0)</f>
        <v>#N/A</v>
      </c>
      <c r="S390" s="102"/>
    </row>
    <row r="391" spans="1:19" s="103" customFormat="1" ht="13.5">
      <c r="A391" s="100">
        <v>385</v>
      </c>
      <c r="B391" s="108">
        <f>DS!D387</f>
        <v>0</v>
      </c>
      <c r="C391" s="109" t="e">
        <f>VLOOKUP(B391,DS!$D$3:$I$2489,2,0)</f>
        <v>#N/A</v>
      </c>
      <c r="D391" s="110" t="e">
        <f>VLOOKUP(B391,DS!$D$3:$I$2489,3,0)</f>
        <v>#N/A</v>
      </c>
      <c r="E391" s="111" t="e">
        <f>VLOOKUP(B391,DS!$D$3:$I$2489,5,0)</f>
        <v>#N/A</v>
      </c>
      <c r="F391" s="111" t="e">
        <f>VLOOKUP(B391,DS!$D$3:$I$2489,6,0)</f>
        <v>#N/A</v>
      </c>
      <c r="G391" s="247"/>
      <c r="H391" s="247"/>
      <c r="I391" s="247"/>
      <c r="J391" s="247"/>
      <c r="K391" s="247"/>
      <c r="L391" s="247"/>
      <c r="M391" s="247"/>
      <c r="N391" s="247"/>
      <c r="O391" s="247"/>
      <c r="P391" s="101">
        <f t="shared" si="5"/>
        <v>0</v>
      </c>
      <c r="Q391" s="102" t="str">
        <f>VLOOKUP(P391,IDCODE!$A$1:$B$96,2,0)</f>
        <v>Không</v>
      </c>
      <c r="R391" s="102" t="e">
        <f>VLOOKUP(B391,DS!$D$3:$P$2489,13,0)</f>
        <v>#N/A</v>
      </c>
      <c r="S391" s="102"/>
    </row>
    <row r="392" spans="1:19" s="103" customFormat="1" ht="13.5">
      <c r="A392" s="100">
        <v>386</v>
      </c>
      <c r="B392" s="108">
        <f>DS!D388</f>
        <v>0</v>
      </c>
      <c r="C392" s="109" t="e">
        <f>VLOOKUP(B392,DS!$D$3:$I$2489,2,0)</f>
        <v>#N/A</v>
      </c>
      <c r="D392" s="110" t="e">
        <f>VLOOKUP(B392,DS!$D$3:$I$2489,3,0)</f>
        <v>#N/A</v>
      </c>
      <c r="E392" s="111" t="e">
        <f>VLOOKUP(B392,DS!$D$3:$I$2489,5,0)</f>
        <v>#N/A</v>
      </c>
      <c r="F392" s="111" t="e">
        <f>VLOOKUP(B392,DS!$D$3:$I$2489,6,0)</f>
        <v>#N/A</v>
      </c>
      <c r="G392" s="247"/>
      <c r="H392" s="247"/>
      <c r="I392" s="247"/>
      <c r="J392" s="247"/>
      <c r="K392" s="247"/>
      <c r="L392" s="247"/>
      <c r="M392" s="247"/>
      <c r="N392" s="247"/>
      <c r="O392" s="247"/>
      <c r="P392" s="101">
        <f t="shared" ref="P392:P455" si="6">IF(OR(ISNUMBER(O392)=FALSE,$P$6&lt;&gt;100%,O392&lt;1),0,ROUND(SUMPRODUCT($G$6:$O$6,G392:O392),1))</f>
        <v>0</v>
      </c>
      <c r="Q392" s="102" t="str">
        <f>VLOOKUP(P392,IDCODE!$A$1:$B$96,2,0)</f>
        <v>Không</v>
      </c>
      <c r="R392" s="102" t="e">
        <f>VLOOKUP(B392,DS!$D$3:$P$2489,13,0)</f>
        <v>#N/A</v>
      </c>
      <c r="S392" s="102"/>
    </row>
    <row r="393" spans="1:19" s="103" customFormat="1" ht="13.5">
      <c r="A393" s="100">
        <v>387</v>
      </c>
      <c r="B393" s="108">
        <f>DS!D389</f>
        <v>0</v>
      </c>
      <c r="C393" s="109" t="e">
        <f>VLOOKUP(B393,DS!$D$3:$I$2489,2,0)</f>
        <v>#N/A</v>
      </c>
      <c r="D393" s="110" t="e">
        <f>VLOOKUP(B393,DS!$D$3:$I$2489,3,0)</f>
        <v>#N/A</v>
      </c>
      <c r="E393" s="111" t="e">
        <f>VLOOKUP(B393,DS!$D$3:$I$2489,5,0)</f>
        <v>#N/A</v>
      </c>
      <c r="F393" s="111" t="e">
        <f>VLOOKUP(B393,DS!$D$3:$I$2489,6,0)</f>
        <v>#N/A</v>
      </c>
      <c r="G393" s="247"/>
      <c r="H393" s="247"/>
      <c r="I393" s="247"/>
      <c r="J393" s="247"/>
      <c r="K393" s="247"/>
      <c r="L393" s="247"/>
      <c r="M393" s="247"/>
      <c r="N393" s="247"/>
      <c r="O393" s="247"/>
      <c r="P393" s="101">
        <f t="shared" si="6"/>
        <v>0</v>
      </c>
      <c r="Q393" s="102" t="str">
        <f>VLOOKUP(P393,IDCODE!$A$1:$B$96,2,0)</f>
        <v>Không</v>
      </c>
      <c r="R393" s="102" t="e">
        <f>VLOOKUP(B393,DS!$D$3:$P$2489,13,0)</f>
        <v>#N/A</v>
      </c>
      <c r="S393" s="102"/>
    </row>
    <row r="394" spans="1:19" s="103" customFormat="1" ht="13.5">
      <c r="A394" s="100">
        <v>388</v>
      </c>
      <c r="B394" s="108">
        <f>DS!D390</f>
        <v>0</v>
      </c>
      <c r="C394" s="109" t="e">
        <f>VLOOKUP(B394,DS!$D$3:$I$2489,2,0)</f>
        <v>#N/A</v>
      </c>
      <c r="D394" s="110" t="e">
        <f>VLOOKUP(B394,DS!$D$3:$I$2489,3,0)</f>
        <v>#N/A</v>
      </c>
      <c r="E394" s="111" t="e">
        <f>VLOOKUP(B394,DS!$D$3:$I$2489,5,0)</f>
        <v>#N/A</v>
      </c>
      <c r="F394" s="111" t="e">
        <f>VLOOKUP(B394,DS!$D$3:$I$2489,6,0)</f>
        <v>#N/A</v>
      </c>
      <c r="G394" s="247"/>
      <c r="H394" s="247"/>
      <c r="I394" s="247"/>
      <c r="J394" s="247"/>
      <c r="K394" s="247"/>
      <c r="L394" s="247"/>
      <c r="M394" s="247"/>
      <c r="N394" s="247"/>
      <c r="O394" s="247"/>
      <c r="P394" s="101">
        <f t="shared" si="6"/>
        <v>0</v>
      </c>
      <c r="Q394" s="102" t="str">
        <f>VLOOKUP(P394,IDCODE!$A$1:$B$96,2,0)</f>
        <v>Không</v>
      </c>
      <c r="R394" s="102" t="e">
        <f>VLOOKUP(B394,DS!$D$3:$P$2489,13,0)</f>
        <v>#N/A</v>
      </c>
      <c r="S394" s="102"/>
    </row>
    <row r="395" spans="1:19" s="103" customFormat="1" ht="13.5">
      <c r="A395" s="100">
        <v>389</v>
      </c>
      <c r="B395" s="108">
        <f>DS!D391</f>
        <v>0</v>
      </c>
      <c r="C395" s="109" t="e">
        <f>VLOOKUP(B395,DS!$D$3:$I$2489,2,0)</f>
        <v>#N/A</v>
      </c>
      <c r="D395" s="110" t="e">
        <f>VLOOKUP(B395,DS!$D$3:$I$2489,3,0)</f>
        <v>#N/A</v>
      </c>
      <c r="E395" s="111" t="e">
        <f>VLOOKUP(B395,DS!$D$3:$I$2489,5,0)</f>
        <v>#N/A</v>
      </c>
      <c r="F395" s="111" t="e">
        <f>VLOOKUP(B395,DS!$D$3:$I$2489,6,0)</f>
        <v>#N/A</v>
      </c>
      <c r="G395" s="247"/>
      <c r="H395" s="247"/>
      <c r="I395" s="247"/>
      <c r="J395" s="247"/>
      <c r="K395" s="247"/>
      <c r="L395" s="247"/>
      <c r="M395" s="247"/>
      <c r="N395" s="247"/>
      <c r="O395" s="247"/>
      <c r="P395" s="101">
        <f t="shared" si="6"/>
        <v>0</v>
      </c>
      <c r="Q395" s="102" t="str">
        <f>VLOOKUP(P395,IDCODE!$A$1:$B$96,2,0)</f>
        <v>Không</v>
      </c>
      <c r="R395" s="102" t="e">
        <f>VLOOKUP(B395,DS!$D$3:$P$2489,13,0)</f>
        <v>#N/A</v>
      </c>
      <c r="S395" s="102"/>
    </row>
    <row r="396" spans="1:19" s="103" customFormat="1" ht="13.5">
      <c r="A396" s="100">
        <v>390</v>
      </c>
      <c r="B396" s="108">
        <f>DS!D392</f>
        <v>0</v>
      </c>
      <c r="C396" s="109" t="e">
        <f>VLOOKUP(B396,DS!$D$3:$I$2489,2,0)</f>
        <v>#N/A</v>
      </c>
      <c r="D396" s="110" t="e">
        <f>VLOOKUP(B396,DS!$D$3:$I$2489,3,0)</f>
        <v>#N/A</v>
      </c>
      <c r="E396" s="111" t="e">
        <f>VLOOKUP(B396,DS!$D$3:$I$2489,5,0)</f>
        <v>#N/A</v>
      </c>
      <c r="F396" s="111" t="e">
        <f>VLOOKUP(B396,DS!$D$3:$I$2489,6,0)</f>
        <v>#N/A</v>
      </c>
      <c r="G396" s="247"/>
      <c r="H396" s="247"/>
      <c r="I396" s="247"/>
      <c r="J396" s="247"/>
      <c r="K396" s="247"/>
      <c r="L396" s="247"/>
      <c r="M396" s="247"/>
      <c r="N396" s="247"/>
      <c r="O396" s="247"/>
      <c r="P396" s="101">
        <f t="shared" si="6"/>
        <v>0</v>
      </c>
      <c r="Q396" s="102" t="str">
        <f>VLOOKUP(P396,IDCODE!$A$1:$B$96,2,0)</f>
        <v>Không</v>
      </c>
      <c r="R396" s="102" t="e">
        <f>VLOOKUP(B396,DS!$D$3:$P$2489,13,0)</f>
        <v>#N/A</v>
      </c>
      <c r="S396" s="102"/>
    </row>
    <row r="397" spans="1:19" s="103" customFormat="1" ht="13.5">
      <c r="A397" s="100">
        <v>391</v>
      </c>
      <c r="B397" s="108">
        <f>DS!D393</f>
        <v>0</v>
      </c>
      <c r="C397" s="109" t="e">
        <f>VLOOKUP(B397,DS!$D$3:$I$2489,2,0)</f>
        <v>#N/A</v>
      </c>
      <c r="D397" s="110" t="e">
        <f>VLOOKUP(B397,DS!$D$3:$I$2489,3,0)</f>
        <v>#N/A</v>
      </c>
      <c r="E397" s="111" t="e">
        <f>VLOOKUP(B397,DS!$D$3:$I$2489,5,0)</f>
        <v>#N/A</v>
      </c>
      <c r="F397" s="111" t="e">
        <f>VLOOKUP(B397,DS!$D$3:$I$2489,6,0)</f>
        <v>#N/A</v>
      </c>
      <c r="G397" s="247"/>
      <c r="H397" s="247"/>
      <c r="I397" s="247"/>
      <c r="J397" s="247"/>
      <c r="K397" s="247"/>
      <c r="L397" s="247"/>
      <c r="M397" s="247"/>
      <c r="N397" s="247"/>
      <c r="O397" s="247"/>
      <c r="P397" s="101">
        <f t="shared" si="6"/>
        <v>0</v>
      </c>
      <c r="Q397" s="102" t="str">
        <f>VLOOKUP(P397,IDCODE!$A$1:$B$96,2,0)</f>
        <v>Không</v>
      </c>
      <c r="R397" s="102" t="e">
        <f>VLOOKUP(B397,DS!$D$3:$P$2489,13,0)</f>
        <v>#N/A</v>
      </c>
      <c r="S397" s="102"/>
    </row>
    <row r="398" spans="1:19" s="103" customFormat="1" ht="13.5">
      <c r="A398" s="100">
        <v>392</v>
      </c>
      <c r="B398" s="108">
        <f>DS!D394</f>
        <v>0</v>
      </c>
      <c r="C398" s="109" t="e">
        <f>VLOOKUP(B398,DS!$D$3:$I$2489,2,0)</f>
        <v>#N/A</v>
      </c>
      <c r="D398" s="110" t="e">
        <f>VLOOKUP(B398,DS!$D$3:$I$2489,3,0)</f>
        <v>#N/A</v>
      </c>
      <c r="E398" s="111" t="e">
        <f>VLOOKUP(B398,DS!$D$3:$I$2489,5,0)</f>
        <v>#N/A</v>
      </c>
      <c r="F398" s="111" t="e">
        <f>VLOOKUP(B398,DS!$D$3:$I$2489,6,0)</f>
        <v>#N/A</v>
      </c>
      <c r="G398" s="247"/>
      <c r="H398" s="247"/>
      <c r="I398" s="247"/>
      <c r="J398" s="247"/>
      <c r="K398" s="247"/>
      <c r="L398" s="247"/>
      <c r="M398" s="247"/>
      <c r="N398" s="247"/>
      <c r="O398" s="247"/>
      <c r="P398" s="101">
        <f t="shared" si="6"/>
        <v>0</v>
      </c>
      <c r="Q398" s="102" t="str">
        <f>VLOOKUP(P398,IDCODE!$A$1:$B$96,2,0)</f>
        <v>Không</v>
      </c>
      <c r="R398" s="102" t="e">
        <f>VLOOKUP(B398,DS!$D$3:$P$2489,13,0)</f>
        <v>#N/A</v>
      </c>
      <c r="S398" s="102"/>
    </row>
    <row r="399" spans="1:19" s="103" customFormat="1" ht="13.5">
      <c r="A399" s="100">
        <v>393</v>
      </c>
      <c r="B399" s="108">
        <f>DS!D395</f>
        <v>0</v>
      </c>
      <c r="C399" s="109" t="e">
        <f>VLOOKUP(B399,DS!$D$3:$I$2489,2,0)</f>
        <v>#N/A</v>
      </c>
      <c r="D399" s="110" t="e">
        <f>VLOOKUP(B399,DS!$D$3:$I$2489,3,0)</f>
        <v>#N/A</v>
      </c>
      <c r="E399" s="111" t="e">
        <f>VLOOKUP(B399,DS!$D$3:$I$2489,5,0)</f>
        <v>#N/A</v>
      </c>
      <c r="F399" s="111" t="e">
        <f>VLOOKUP(B399,DS!$D$3:$I$2489,6,0)</f>
        <v>#N/A</v>
      </c>
      <c r="G399" s="247"/>
      <c r="H399" s="247"/>
      <c r="I399" s="247"/>
      <c r="J399" s="247"/>
      <c r="K399" s="247"/>
      <c r="L399" s="247"/>
      <c r="M399" s="247"/>
      <c r="N399" s="247"/>
      <c r="O399" s="247"/>
      <c r="P399" s="101">
        <f t="shared" si="6"/>
        <v>0</v>
      </c>
      <c r="Q399" s="102" t="str">
        <f>VLOOKUP(P399,IDCODE!$A$1:$B$96,2,0)</f>
        <v>Không</v>
      </c>
      <c r="R399" s="102" t="e">
        <f>VLOOKUP(B399,DS!$D$3:$P$2489,13,0)</f>
        <v>#N/A</v>
      </c>
      <c r="S399" s="102"/>
    </row>
    <row r="400" spans="1:19" s="103" customFormat="1" ht="13.5">
      <c r="A400" s="100">
        <v>394</v>
      </c>
      <c r="B400" s="108">
        <f>DS!D396</f>
        <v>0</v>
      </c>
      <c r="C400" s="109" t="e">
        <f>VLOOKUP(B400,DS!$D$3:$I$2489,2,0)</f>
        <v>#N/A</v>
      </c>
      <c r="D400" s="110" t="e">
        <f>VLOOKUP(B400,DS!$D$3:$I$2489,3,0)</f>
        <v>#N/A</v>
      </c>
      <c r="E400" s="111" t="e">
        <f>VLOOKUP(B400,DS!$D$3:$I$2489,5,0)</f>
        <v>#N/A</v>
      </c>
      <c r="F400" s="111" t="e">
        <f>VLOOKUP(B400,DS!$D$3:$I$2489,6,0)</f>
        <v>#N/A</v>
      </c>
      <c r="G400" s="247"/>
      <c r="H400" s="247"/>
      <c r="I400" s="247"/>
      <c r="J400" s="247"/>
      <c r="K400" s="247"/>
      <c r="L400" s="247"/>
      <c r="M400" s="247"/>
      <c r="N400" s="247"/>
      <c r="O400" s="247"/>
      <c r="P400" s="101">
        <f t="shared" si="6"/>
        <v>0</v>
      </c>
      <c r="Q400" s="102" t="str">
        <f>VLOOKUP(P400,IDCODE!$A$1:$B$96,2,0)</f>
        <v>Không</v>
      </c>
      <c r="R400" s="102" t="e">
        <f>VLOOKUP(B400,DS!$D$3:$P$2489,13,0)</f>
        <v>#N/A</v>
      </c>
      <c r="S400" s="102"/>
    </row>
    <row r="401" spans="1:19" s="103" customFormat="1" ht="13.5">
      <c r="A401" s="100">
        <v>395</v>
      </c>
      <c r="B401" s="108">
        <f>DS!D397</f>
        <v>0</v>
      </c>
      <c r="C401" s="109" t="e">
        <f>VLOOKUP(B401,DS!$D$3:$I$2489,2,0)</f>
        <v>#N/A</v>
      </c>
      <c r="D401" s="110" t="e">
        <f>VLOOKUP(B401,DS!$D$3:$I$2489,3,0)</f>
        <v>#N/A</v>
      </c>
      <c r="E401" s="111" t="e">
        <f>VLOOKUP(B401,DS!$D$3:$I$2489,5,0)</f>
        <v>#N/A</v>
      </c>
      <c r="F401" s="111" t="e">
        <f>VLOOKUP(B401,DS!$D$3:$I$2489,6,0)</f>
        <v>#N/A</v>
      </c>
      <c r="G401" s="247"/>
      <c r="H401" s="247"/>
      <c r="I401" s="247"/>
      <c r="J401" s="247"/>
      <c r="K401" s="247"/>
      <c r="L401" s="247"/>
      <c r="M401" s="247"/>
      <c r="N401" s="247"/>
      <c r="O401" s="247"/>
      <c r="P401" s="101">
        <f t="shared" si="6"/>
        <v>0</v>
      </c>
      <c r="Q401" s="102" t="str">
        <f>VLOOKUP(P401,IDCODE!$A$1:$B$96,2,0)</f>
        <v>Không</v>
      </c>
      <c r="R401" s="102" t="e">
        <f>VLOOKUP(B401,DS!$D$3:$P$2489,13,0)</f>
        <v>#N/A</v>
      </c>
      <c r="S401" s="102"/>
    </row>
    <row r="402" spans="1:19" s="103" customFormat="1" ht="13.5">
      <c r="A402" s="100">
        <v>396</v>
      </c>
      <c r="B402" s="108">
        <f>DS!D398</f>
        <v>0</v>
      </c>
      <c r="C402" s="109" t="e">
        <f>VLOOKUP(B402,DS!$D$3:$I$2489,2,0)</f>
        <v>#N/A</v>
      </c>
      <c r="D402" s="110" t="e">
        <f>VLOOKUP(B402,DS!$D$3:$I$2489,3,0)</f>
        <v>#N/A</v>
      </c>
      <c r="E402" s="111" t="e">
        <f>VLOOKUP(B402,DS!$D$3:$I$2489,5,0)</f>
        <v>#N/A</v>
      </c>
      <c r="F402" s="111" t="e">
        <f>VLOOKUP(B402,DS!$D$3:$I$2489,6,0)</f>
        <v>#N/A</v>
      </c>
      <c r="G402" s="247"/>
      <c r="H402" s="247"/>
      <c r="I402" s="247"/>
      <c r="J402" s="247"/>
      <c r="K402" s="247"/>
      <c r="L402" s="247"/>
      <c r="M402" s="247"/>
      <c r="N402" s="247"/>
      <c r="O402" s="247"/>
      <c r="P402" s="101">
        <f t="shared" si="6"/>
        <v>0</v>
      </c>
      <c r="Q402" s="102" t="str">
        <f>VLOOKUP(P402,IDCODE!$A$1:$B$96,2,0)</f>
        <v>Không</v>
      </c>
      <c r="R402" s="102" t="e">
        <f>VLOOKUP(B402,DS!$D$3:$P$2489,13,0)</f>
        <v>#N/A</v>
      </c>
      <c r="S402" s="102"/>
    </row>
    <row r="403" spans="1:19" s="103" customFormat="1" ht="13.5">
      <c r="A403" s="100">
        <v>397</v>
      </c>
      <c r="B403" s="108">
        <f>DS!D399</f>
        <v>0</v>
      </c>
      <c r="C403" s="109" t="e">
        <f>VLOOKUP(B403,DS!$D$3:$I$2489,2,0)</f>
        <v>#N/A</v>
      </c>
      <c r="D403" s="110" t="e">
        <f>VLOOKUP(B403,DS!$D$3:$I$2489,3,0)</f>
        <v>#N/A</v>
      </c>
      <c r="E403" s="111" t="e">
        <f>VLOOKUP(B403,DS!$D$3:$I$2489,5,0)</f>
        <v>#N/A</v>
      </c>
      <c r="F403" s="111" t="e">
        <f>VLOOKUP(B403,DS!$D$3:$I$2489,6,0)</f>
        <v>#N/A</v>
      </c>
      <c r="G403" s="247"/>
      <c r="H403" s="247"/>
      <c r="I403" s="247"/>
      <c r="J403" s="247"/>
      <c r="K403" s="247"/>
      <c r="L403" s="247"/>
      <c r="M403" s="247"/>
      <c r="N403" s="247"/>
      <c r="O403" s="247"/>
      <c r="P403" s="101">
        <f t="shared" si="6"/>
        <v>0</v>
      </c>
      <c r="Q403" s="102" t="str">
        <f>VLOOKUP(P403,IDCODE!$A$1:$B$96,2,0)</f>
        <v>Không</v>
      </c>
      <c r="R403" s="102" t="e">
        <f>VLOOKUP(B403,DS!$D$3:$P$2489,13,0)</f>
        <v>#N/A</v>
      </c>
      <c r="S403" s="102"/>
    </row>
    <row r="404" spans="1:19" s="103" customFormat="1" ht="13.5">
      <c r="A404" s="100">
        <v>398</v>
      </c>
      <c r="B404" s="108">
        <f>DS!D400</f>
        <v>0</v>
      </c>
      <c r="C404" s="109" t="e">
        <f>VLOOKUP(B404,DS!$D$3:$I$2489,2,0)</f>
        <v>#N/A</v>
      </c>
      <c r="D404" s="110" t="e">
        <f>VLOOKUP(B404,DS!$D$3:$I$2489,3,0)</f>
        <v>#N/A</v>
      </c>
      <c r="E404" s="111" t="e">
        <f>VLOOKUP(B404,DS!$D$3:$I$2489,5,0)</f>
        <v>#N/A</v>
      </c>
      <c r="F404" s="111" t="e">
        <f>VLOOKUP(B404,DS!$D$3:$I$2489,6,0)</f>
        <v>#N/A</v>
      </c>
      <c r="G404" s="247"/>
      <c r="H404" s="247"/>
      <c r="I404" s="247"/>
      <c r="J404" s="247"/>
      <c r="K404" s="247"/>
      <c r="L404" s="247"/>
      <c r="M404" s="247"/>
      <c r="N404" s="247"/>
      <c r="O404" s="247"/>
      <c r="P404" s="101">
        <f t="shared" si="6"/>
        <v>0</v>
      </c>
      <c r="Q404" s="102" t="str">
        <f>VLOOKUP(P404,IDCODE!$A$1:$B$96,2,0)</f>
        <v>Không</v>
      </c>
      <c r="R404" s="102" t="e">
        <f>VLOOKUP(B404,DS!$D$3:$P$2489,13,0)</f>
        <v>#N/A</v>
      </c>
      <c r="S404" s="102"/>
    </row>
    <row r="405" spans="1:19" s="103" customFormat="1" ht="13.5">
      <c r="A405" s="100">
        <v>399</v>
      </c>
      <c r="B405" s="108">
        <f>DS!D401</f>
        <v>0</v>
      </c>
      <c r="C405" s="109" t="e">
        <f>VLOOKUP(B405,DS!$D$3:$I$2489,2,0)</f>
        <v>#N/A</v>
      </c>
      <c r="D405" s="110" t="e">
        <f>VLOOKUP(B405,DS!$D$3:$I$2489,3,0)</f>
        <v>#N/A</v>
      </c>
      <c r="E405" s="111" t="e">
        <f>VLOOKUP(B405,DS!$D$3:$I$2489,5,0)</f>
        <v>#N/A</v>
      </c>
      <c r="F405" s="111" t="e">
        <f>VLOOKUP(B405,DS!$D$3:$I$2489,6,0)</f>
        <v>#N/A</v>
      </c>
      <c r="G405" s="247"/>
      <c r="H405" s="247"/>
      <c r="I405" s="247"/>
      <c r="J405" s="247"/>
      <c r="K405" s="247"/>
      <c r="L405" s="247"/>
      <c r="M405" s="247"/>
      <c r="N405" s="247"/>
      <c r="O405" s="247"/>
      <c r="P405" s="101">
        <f t="shared" si="6"/>
        <v>0</v>
      </c>
      <c r="Q405" s="102" t="str">
        <f>VLOOKUP(P405,IDCODE!$A$1:$B$96,2,0)</f>
        <v>Không</v>
      </c>
      <c r="R405" s="102" t="e">
        <f>VLOOKUP(B405,DS!$D$3:$P$2489,13,0)</f>
        <v>#N/A</v>
      </c>
      <c r="S405" s="102"/>
    </row>
    <row r="406" spans="1:19" s="103" customFormat="1" ht="13.5">
      <c r="A406" s="100">
        <v>400</v>
      </c>
      <c r="B406" s="108">
        <f>DS!D402</f>
        <v>0</v>
      </c>
      <c r="C406" s="109" t="e">
        <f>VLOOKUP(B406,DS!$D$3:$I$2489,2,0)</f>
        <v>#N/A</v>
      </c>
      <c r="D406" s="110" t="e">
        <f>VLOOKUP(B406,DS!$D$3:$I$2489,3,0)</f>
        <v>#N/A</v>
      </c>
      <c r="E406" s="111" t="e">
        <f>VLOOKUP(B406,DS!$D$3:$I$2489,5,0)</f>
        <v>#N/A</v>
      </c>
      <c r="F406" s="111" t="e">
        <f>VLOOKUP(B406,DS!$D$3:$I$2489,6,0)</f>
        <v>#N/A</v>
      </c>
      <c r="G406" s="247"/>
      <c r="H406" s="247"/>
      <c r="I406" s="247"/>
      <c r="J406" s="247"/>
      <c r="K406" s="247"/>
      <c r="L406" s="247"/>
      <c r="M406" s="247"/>
      <c r="N406" s="247"/>
      <c r="O406" s="247"/>
      <c r="P406" s="101">
        <f t="shared" si="6"/>
        <v>0</v>
      </c>
      <c r="Q406" s="102" t="str">
        <f>VLOOKUP(P406,IDCODE!$A$1:$B$96,2,0)</f>
        <v>Không</v>
      </c>
      <c r="R406" s="102" t="e">
        <f>VLOOKUP(B406,DS!$D$3:$P$2489,13,0)</f>
        <v>#N/A</v>
      </c>
      <c r="S406" s="102"/>
    </row>
    <row r="407" spans="1:19" s="103" customFormat="1" ht="13.5">
      <c r="A407" s="100">
        <v>401</v>
      </c>
      <c r="B407" s="108">
        <f>DS!D403</f>
        <v>0</v>
      </c>
      <c r="C407" s="109" t="e">
        <f>VLOOKUP(B407,DS!$D$3:$I$2489,2,0)</f>
        <v>#N/A</v>
      </c>
      <c r="D407" s="110" t="e">
        <f>VLOOKUP(B407,DS!$D$3:$I$2489,3,0)</f>
        <v>#N/A</v>
      </c>
      <c r="E407" s="111" t="e">
        <f>VLOOKUP(B407,DS!$D$3:$I$2489,5,0)</f>
        <v>#N/A</v>
      </c>
      <c r="F407" s="111" t="e">
        <f>VLOOKUP(B407,DS!$D$3:$I$2489,6,0)</f>
        <v>#N/A</v>
      </c>
      <c r="G407" s="247"/>
      <c r="H407" s="247"/>
      <c r="I407" s="247"/>
      <c r="J407" s="247"/>
      <c r="K407" s="247"/>
      <c r="L407" s="247"/>
      <c r="M407" s="247"/>
      <c r="N407" s="247"/>
      <c r="O407" s="247"/>
      <c r="P407" s="101">
        <f t="shared" si="6"/>
        <v>0</v>
      </c>
      <c r="Q407" s="102" t="str">
        <f>VLOOKUP(P407,IDCODE!$A$1:$B$96,2,0)</f>
        <v>Không</v>
      </c>
      <c r="R407" s="102" t="e">
        <f>VLOOKUP(B407,DS!$D$3:$P$2489,13,0)</f>
        <v>#N/A</v>
      </c>
      <c r="S407" s="102"/>
    </row>
    <row r="408" spans="1:19" s="103" customFormat="1" ht="13.5">
      <c r="A408" s="100">
        <v>402</v>
      </c>
      <c r="B408" s="108">
        <f>DS!D404</f>
        <v>0</v>
      </c>
      <c r="C408" s="109" t="e">
        <f>VLOOKUP(B408,DS!$D$3:$I$2489,2,0)</f>
        <v>#N/A</v>
      </c>
      <c r="D408" s="110" t="e">
        <f>VLOOKUP(B408,DS!$D$3:$I$2489,3,0)</f>
        <v>#N/A</v>
      </c>
      <c r="E408" s="111" t="e">
        <f>VLOOKUP(B408,DS!$D$3:$I$2489,5,0)</f>
        <v>#N/A</v>
      </c>
      <c r="F408" s="111" t="e">
        <f>VLOOKUP(B408,DS!$D$3:$I$2489,6,0)</f>
        <v>#N/A</v>
      </c>
      <c r="G408" s="247"/>
      <c r="H408" s="247"/>
      <c r="I408" s="247"/>
      <c r="J408" s="247"/>
      <c r="K408" s="247"/>
      <c r="L408" s="247"/>
      <c r="M408" s="247"/>
      <c r="N408" s="247"/>
      <c r="O408" s="247"/>
      <c r="P408" s="101">
        <f t="shared" si="6"/>
        <v>0</v>
      </c>
      <c r="Q408" s="102" t="str">
        <f>VLOOKUP(P408,IDCODE!$A$1:$B$96,2,0)</f>
        <v>Không</v>
      </c>
      <c r="R408" s="102" t="e">
        <f>VLOOKUP(B408,DS!$D$3:$P$2489,13,0)</f>
        <v>#N/A</v>
      </c>
      <c r="S408" s="102"/>
    </row>
    <row r="409" spans="1:19" s="103" customFormat="1" ht="13.5">
      <c r="A409" s="100">
        <v>403</v>
      </c>
      <c r="B409" s="108">
        <f>DS!D405</f>
        <v>0</v>
      </c>
      <c r="C409" s="109" t="e">
        <f>VLOOKUP(B409,DS!$D$3:$I$2489,2,0)</f>
        <v>#N/A</v>
      </c>
      <c r="D409" s="110" t="e">
        <f>VLOOKUP(B409,DS!$D$3:$I$2489,3,0)</f>
        <v>#N/A</v>
      </c>
      <c r="E409" s="111" t="e">
        <f>VLOOKUP(B409,DS!$D$3:$I$2489,5,0)</f>
        <v>#N/A</v>
      </c>
      <c r="F409" s="111" t="e">
        <f>VLOOKUP(B409,DS!$D$3:$I$2489,6,0)</f>
        <v>#N/A</v>
      </c>
      <c r="G409" s="247"/>
      <c r="H409" s="247"/>
      <c r="I409" s="247"/>
      <c r="J409" s="247"/>
      <c r="K409" s="247"/>
      <c r="L409" s="247"/>
      <c r="M409" s="247"/>
      <c r="N409" s="247"/>
      <c r="O409" s="247"/>
      <c r="P409" s="101">
        <f t="shared" si="6"/>
        <v>0</v>
      </c>
      <c r="Q409" s="102" t="str">
        <f>VLOOKUP(P409,IDCODE!$A$1:$B$96,2,0)</f>
        <v>Không</v>
      </c>
      <c r="R409" s="102" t="e">
        <f>VLOOKUP(B409,DS!$D$3:$P$2489,13,0)</f>
        <v>#N/A</v>
      </c>
      <c r="S409" s="102"/>
    </row>
    <row r="410" spans="1:19" s="103" customFormat="1" ht="13.5">
      <c r="A410" s="100">
        <v>404</v>
      </c>
      <c r="B410" s="108">
        <f>DS!D406</f>
        <v>0</v>
      </c>
      <c r="C410" s="109" t="e">
        <f>VLOOKUP(B410,DS!$D$3:$I$2489,2,0)</f>
        <v>#N/A</v>
      </c>
      <c r="D410" s="110" t="e">
        <f>VLOOKUP(B410,DS!$D$3:$I$2489,3,0)</f>
        <v>#N/A</v>
      </c>
      <c r="E410" s="111" t="e">
        <f>VLOOKUP(B410,DS!$D$3:$I$2489,5,0)</f>
        <v>#N/A</v>
      </c>
      <c r="F410" s="111" t="e">
        <f>VLOOKUP(B410,DS!$D$3:$I$2489,6,0)</f>
        <v>#N/A</v>
      </c>
      <c r="G410" s="247"/>
      <c r="H410" s="247"/>
      <c r="I410" s="247"/>
      <c r="J410" s="247"/>
      <c r="K410" s="247"/>
      <c r="L410" s="247"/>
      <c r="M410" s="247"/>
      <c r="N410" s="247"/>
      <c r="O410" s="247"/>
      <c r="P410" s="101">
        <f t="shared" si="6"/>
        <v>0</v>
      </c>
      <c r="Q410" s="102" t="str">
        <f>VLOOKUP(P410,IDCODE!$A$1:$B$96,2,0)</f>
        <v>Không</v>
      </c>
      <c r="R410" s="102" t="e">
        <f>VLOOKUP(B410,DS!$D$3:$P$2489,13,0)</f>
        <v>#N/A</v>
      </c>
      <c r="S410" s="102"/>
    </row>
    <row r="411" spans="1:19" s="103" customFormat="1" ht="13.5">
      <c r="A411" s="100">
        <v>405</v>
      </c>
      <c r="B411" s="108">
        <f>DS!D407</f>
        <v>0</v>
      </c>
      <c r="C411" s="109" t="e">
        <f>VLOOKUP(B411,DS!$D$3:$I$2489,2,0)</f>
        <v>#N/A</v>
      </c>
      <c r="D411" s="110" t="e">
        <f>VLOOKUP(B411,DS!$D$3:$I$2489,3,0)</f>
        <v>#N/A</v>
      </c>
      <c r="E411" s="111" t="e">
        <f>VLOOKUP(B411,DS!$D$3:$I$2489,5,0)</f>
        <v>#N/A</v>
      </c>
      <c r="F411" s="111" t="e">
        <f>VLOOKUP(B411,DS!$D$3:$I$2489,6,0)</f>
        <v>#N/A</v>
      </c>
      <c r="G411" s="247"/>
      <c r="H411" s="247"/>
      <c r="I411" s="247"/>
      <c r="J411" s="247"/>
      <c r="K411" s="247"/>
      <c r="L411" s="247"/>
      <c r="M411" s="247"/>
      <c r="N411" s="247"/>
      <c r="O411" s="247"/>
      <c r="P411" s="101">
        <f t="shared" si="6"/>
        <v>0</v>
      </c>
      <c r="Q411" s="102" t="str">
        <f>VLOOKUP(P411,IDCODE!$A$1:$B$96,2,0)</f>
        <v>Không</v>
      </c>
      <c r="R411" s="102" t="e">
        <f>VLOOKUP(B411,DS!$D$3:$P$2489,13,0)</f>
        <v>#N/A</v>
      </c>
      <c r="S411" s="102"/>
    </row>
    <row r="412" spans="1:19" s="103" customFormat="1" ht="13.5">
      <c r="A412" s="100">
        <v>406</v>
      </c>
      <c r="B412" s="108">
        <f>DS!D408</f>
        <v>0</v>
      </c>
      <c r="C412" s="109" t="e">
        <f>VLOOKUP(B412,DS!$D$3:$I$2489,2,0)</f>
        <v>#N/A</v>
      </c>
      <c r="D412" s="110" t="e">
        <f>VLOOKUP(B412,DS!$D$3:$I$2489,3,0)</f>
        <v>#N/A</v>
      </c>
      <c r="E412" s="111" t="e">
        <f>VLOOKUP(B412,DS!$D$3:$I$2489,5,0)</f>
        <v>#N/A</v>
      </c>
      <c r="F412" s="111" t="e">
        <f>VLOOKUP(B412,DS!$D$3:$I$2489,6,0)</f>
        <v>#N/A</v>
      </c>
      <c r="G412" s="247"/>
      <c r="H412" s="247"/>
      <c r="I412" s="247"/>
      <c r="J412" s="247"/>
      <c r="K412" s="247"/>
      <c r="L412" s="247"/>
      <c r="M412" s="247"/>
      <c r="N412" s="247"/>
      <c r="O412" s="247"/>
      <c r="P412" s="101">
        <f t="shared" si="6"/>
        <v>0</v>
      </c>
      <c r="Q412" s="102" t="str">
        <f>VLOOKUP(P412,IDCODE!$A$1:$B$96,2,0)</f>
        <v>Không</v>
      </c>
      <c r="R412" s="102" t="e">
        <f>VLOOKUP(B412,DS!$D$3:$P$2489,13,0)</f>
        <v>#N/A</v>
      </c>
      <c r="S412" s="102"/>
    </row>
    <row r="413" spans="1:19" s="103" customFormat="1" ht="13.5">
      <c r="A413" s="100">
        <v>407</v>
      </c>
      <c r="B413" s="108">
        <f>DS!D409</f>
        <v>0</v>
      </c>
      <c r="C413" s="109" t="e">
        <f>VLOOKUP(B413,DS!$D$3:$I$2489,2,0)</f>
        <v>#N/A</v>
      </c>
      <c r="D413" s="110" t="e">
        <f>VLOOKUP(B413,DS!$D$3:$I$2489,3,0)</f>
        <v>#N/A</v>
      </c>
      <c r="E413" s="111" t="e">
        <f>VLOOKUP(B413,DS!$D$3:$I$2489,5,0)</f>
        <v>#N/A</v>
      </c>
      <c r="F413" s="111" t="e">
        <f>VLOOKUP(B413,DS!$D$3:$I$2489,6,0)</f>
        <v>#N/A</v>
      </c>
      <c r="G413" s="247"/>
      <c r="H413" s="247"/>
      <c r="I413" s="247"/>
      <c r="J413" s="247"/>
      <c r="K413" s="247"/>
      <c r="L413" s="247"/>
      <c r="M413" s="247"/>
      <c r="N413" s="247"/>
      <c r="O413" s="247"/>
      <c r="P413" s="101">
        <f t="shared" si="6"/>
        <v>0</v>
      </c>
      <c r="Q413" s="102" t="str">
        <f>VLOOKUP(P413,IDCODE!$A$1:$B$96,2,0)</f>
        <v>Không</v>
      </c>
      <c r="R413" s="102" t="e">
        <f>VLOOKUP(B413,DS!$D$3:$P$2489,13,0)</f>
        <v>#N/A</v>
      </c>
      <c r="S413" s="102"/>
    </row>
    <row r="414" spans="1:19" s="103" customFormat="1" ht="13.5">
      <c r="A414" s="100">
        <v>408</v>
      </c>
      <c r="B414" s="108">
        <f>DS!D410</f>
        <v>0</v>
      </c>
      <c r="C414" s="109" t="e">
        <f>VLOOKUP(B414,DS!$D$3:$I$2489,2,0)</f>
        <v>#N/A</v>
      </c>
      <c r="D414" s="110" t="e">
        <f>VLOOKUP(B414,DS!$D$3:$I$2489,3,0)</f>
        <v>#N/A</v>
      </c>
      <c r="E414" s="111" t="e">
        <f>VLOOKUP(B414,DS!$D$3:$I$2489,5,0)</f>
        <v>#N/A</v>
      </c>
      <c r="F414" s="111" t="e">
        <f>VLOOKUP(B414,DS!$D$3:$I$2489,6,0)</f>
        <v>#N/A</v>
      </c>
      <c r="G414" s="247"/>
      <c r="H414" s="247"/>
      <c r="I414" s="247"/>
      <c r="J414" s="247"/>
      <c r="K414" s="247"/>
      <c r="L414" s="247"/>
      <c r="M414" s="247"/>
      <c r="N414" s="247"/>
      <c r="O414" s="247"/>
      <c r="P414" s="101">
        <f t="shared" si="6"/>
        <v>0</v>
      </c>
      <c r="Q414" s="102" t="str">
        <f>VLOOKUP(P414,IDCODE!$A$1:$B$96,2,0)</f>
        <v>Không</v>
      </c>
      <c r="R414" s="102" t="e">
        <f>VLOOKUP(B414,DS!$D$3:$P$2489,13,0)</f>
        <v>#N/A</v>
      </c>
      <c r="S414" s="102"/>
    </row>
    <row r="415" spans="1:19" s="103" customFormat="1" ht="13.5">
      <c r="A415" s="100">
        <v>409</v>
      </c>
      <c r="B415" s="108">
        <f>DS!D411</f>
        <v>0</v>
      </c>
      <c r="C415" s="109" t="e">
        <f>VLOOKUP(B415,DS!$D$3:$I$2489,2,0)</f>
        <v>#N/A</v>
      </c>
      <c r="D415" s="110" t="e">
        <f>VLOOKUP(B415,DS!$D$3:$I$2489,3,0)</f>
        <v>#N/A</v>
      </c>
      <c r="E415" s="111" t="e">
        <f>VLOOKUP(B415,DS!$D$3:$I$2489,5,0)</f>
        <v>#N/A</v>
      </c>
      <c r="F415" s="111" t="e">
        <f>VLOOKUP(B415,DS!$D$3:$I$2489,6,0)</f>
        <v>#N/A</v>
      </c>
      <c r="G415" s="247"/>
      <c r="H415" s="247"/>
      <c r="I415" s="247"/>
      <c r="J415" s="247"/>
      <c r="K415" s="247"/>
      <c r="L415" s="247"/>
      <c r="M415" s="247"/>
      <c r="N415" s="247"/>
      <c r="O415" s="247"/>
      <c r="P415" s="101">
        <f t="shared" si="6"/>
        <v>0</v>
      </c>
      <c r="Q415" s="102" t="str">
        <f>VLOOKUP(P415,IDCODE!$A$1:$B$96,2,0)</f>
        <v>Không</v>
      </c>
      <c r="R415" s="102" t="e">
        <f>VLOOKUP(B415,DS!$D$3:$P$2489,13,0)</f>
        <v>#N/A</v>
      </c>
      <c r="S415" s="102"/>
    </row>
    <row r="416" spans="1:19" s="103" customFormat="1" ht="13.5">
      <c r="A416" s="100">
        <v>410</v>
      </c>
      <c r="B416" s="108">
        <f>DS!D412</f>
        <v>0</v>
      </c>
      <c r="C416" s="109" t="e">
        <f>VLOOKUP(B416,DS!$D$3:$I$2489,2,0)</f>
        <v>#N/A</v>
      </c>
      <c r="D416" s="110" t="e">
        <f>VLOOKUP(B416,DS!$D$3:$I$2489,3,0)</f>
        <v>#N/A</v>
      </c>
      <c r="E416" s="111" t="e">
        <f>VLOOKUP(B416,DS!$D$3:$I$2489,5,0)</f>
        <v>#N/A</v>
      </c>
      <c r="F416" s="111" t="e">
        <f>VLOOKUP(B416,DS!$D$3:$I$2489,6,0)</f>
        <v>#N/A</v>
      </c>
      <c r="G416" s="247"/>
      <c r="H416" s="247"/>
      <c r="I416" s="247"/>
      <c r="J416" s="247"/>
      <c r="K416" s="247"/>
      <c r="L416" s="247"/>
      <c r="M416" s="247"/>
      <c r="N416" s="247"/>
      <c r="O416" s="247"/>
      <c r="P416" s="101">
        <f t="shared" si="6"/>
        <v>0</v>
      </c>
      <c r="Q416" s="102" t="str">
        <f>VLOOKUP(P416,IDCODE!$A$1:$B$96,2,0)</f>
        <v>Không</v>
      </c>
      <c r="R416" s="102" t="e">
        <f>VLOOKUP(B416,DS!$D$3:$P$2489,13,0)</f>
        <v>#N/A</v>
      </c>
      <c r="S416" s="102"/>
    </row>
    <row r="417" spans="1:19" s="103" customFormat="1" ht="13.5">
      <c r="A417" s="100">
        <v>411</v>
      </c>
      <c r="B417" s="108">
        <f>DS!D413</f>
        <v>0</v>
      </c>
      <c r="C417" s="109" t="e">
        <f>VLOOKUP(B417,DS!$D$3:$I$2489,2,0)</f>
        <v>#N/A</v>
      </c>
      <c r="D417" s="110" t="e">
        <f>VLOOKUP(B417,DS!$D$3:$I$2489,3,0)</f>
        <v>#N/A</v>
      </c>
      <c r="E417" s="111" t="e">
        <f>VLOOKUP(B417,DS!$D$3:$I$2489,5,0)</f>
        <v>#N/A</v>
      </c>
      <c r="F417" s="111" t="e">
        <f>VLOOKUP(B417,DS!$D$3:$I$2489,6,0)</f>
        <v>#N/A</v>
      </c>
      <c r="G417" s="247"/>
      <c r="H417" s="247"/>
      <c r="I417" s="247"/>
      <c r="J417" s="247"/>
      <c r="K417" s="247"/>
      <c r="L417" s="247"/>
      <c r="M417" s="247"/>
      <c r="N417" s="247"/>
      <c r="O417" s="247"/>
      <c r="P417" s="101">
        <f t="shared" si="6"/>
        <v>0</v>
      </c>
      <c r="Q417" s="102" t="str">
        <f>VLOOKUP(P417,IDCODE!$A$1:$B$96,2,0)</f>
        <v>Không</v>
      </c>
      <c r="R417" s="102" t="e">
        <f>VLOOKUP(B417,DS!$D$3:$P$2489,13,0)</f>
        <v>#N/A</v>
      </c>
      <c r="S417" s="102"/>
    </row>
    <row r="418" spans="1:19" s="103" customFormat="1" ht="13.5">
      <c r="A418" s="100">
        <v>412</v>
      </c>
      <c r="B418" s="108">
        <f>DS!D414</f>
        <v>0</v>
      </c>
      <c r="C418" s="109" t="e">
        <f>VLOOKUP(B418,DS!$D$3:$I$2489,2,0)</f>
        <v>#N/A</v>
      </c>
      <c r="D418" s="110" t="e">
        <f>VLOOKUP(B418,DS!$D$3:$I$2489,3,0)</f>
        <v>#N/A</v>
      </c>
      <c r="E418" s="111" t="e">
        <f>VLOOKUP(B418,DS!$D$3:$I$2489,5,0)</f>
        <v>#N/A</v>
      </c>
      <c r="F418" s="111" t="e">
        <f>VLOOKUP(B418,DS!$D$3:$I$2489,6,0)</f>
        <v>#N/A</v>
      </c>
      <c r="G418" s="247"/>
      <c r="H418" s="247"/>
      <c r="I418" s="247"/>
      <c r="J418" s="247"/>
      <c r="K418" s="247"/>
      <c r="L418" s="247"/>
      <c r="M418" s="247"/>
      <c r="N418" s="247"/>
      <c r="O418" s="247"/>
      <c r="P418" s="101">
        <f t="shared" si="6"/>
        <v>0</v>
      </c>
      <c r="Q418" s="102" t="str">
        <f>VLOOKUP(P418,IDCODE!$A$1:$B$96,2,0)</f>
        <v>Không</v>
      </c>
      <c r="R418" s="102" t="e">
        <f>VLOOKUP(B418,DS!$D$3:$P$2489,13,0)</f>
        <v>#N/A</v>
      </c>
      <c r="S418" s="102"/>
    </row>
    <row r="419" spans="1:19" s="103" customFormat="1" ht="13.5">
      <c r="A419" s="100">
        <v>413</v>
      </c>
      <c r="B419" s="108">
        <f>DS!D415</f>
        <v>0</v>
      </c>
      <c r="C419" s="109" t="e">
        <f>VLOOKUP(B419,DS!$D$3:$I$2489,2,0)</f>
        <v>#N/A</v>
      </c>
      <c r="D419" s="110" t="e">
        <f>VLOOKUP(B419,DS!$D$3:$I$2489,3,0)</f>
        <v>#N/A</v>
      </c>
      <c r="E419" s="111" t="e">
        <f>VLOOKUP(B419,DS!$D$3:$I$2489,5,0)</f>
        <v>#N/A</v>
      </c>
      <c r="F419" s="111" t="e">
        <f>VLOOKUP(B419,DS!$D$3:$I$2489,6,0)</f>
        <v>#N/A</v>
      </c>
      <c r="G419" s="247"/>
      <c r="H419" s="247"/>
      <c r="I419" s="247"/>
      <c r="J419" s="247"/>
      <c r="K419" s="247"/>
      <c r="L419" s="247"/>
      <c r="M419" s="247"/>
      <c r="N419" s="247"/>
      <c r="O419" s="247"/>
      <c r="P419" s="101">
        <f t="shared" si="6"/>
        <v>0</v>
      </c>
      <c r="Q419" s="102" t="str">
        <f>VLOOKUP(P419,IDCODE!$A$1:$B$96,2,0)</f>
        <v>Không</v>
      </c>
      <c r="R419" s="102" t="e">
        <f>VLOOKUP(B419,DS!$D$3:$P$2489,13,0)</f>
        <v>#N/A</v>
      </c>
      <c r="S419" s="102"/>
    </row>
    <row r="420" spans="1:19" s="103" customFormat="1" ht="13.5">
      <c r="A420" s="100">
        <v>414</v>
      </c>
      <c r="B420" s="108">
        <f>DS!D416</f>
        <v>0</v>
      </c>
      <c r="C420" s="109" t="e">
        <f>VLOOKUP(B420,DS!$D$3:$I$2489,2,0)</f>
        <v>#N/A</v>
      </c>
      <c r="D420" s="110" t="e">
        <f>VLOOKUP(B420,DS!$D$3:$I$2489,3,0)</f>
        <v>#N/A</v>
      </c>
      <c r="E420" s="111" t="e">
        <f>VLOOKUP(B420,DS!$D$3:$I$2489,5,0)</f>
        <v>#N/A</v>
      </c>
      <c r="F420" s="111" t="e">
        <f>VLOOKUP(B420,DS!$D$3:$I$2489,6,0)</f>
        <v>#N/A</v>
      </c>
      <c r="G420" s="247"/>
      <c r="H420" s="247"/>
      <c r="I420" s="247"/>
      <c r="J420" s="247"/>
      <c r="K420" s="247"/>
      <c r="L420" s="247"/>
      <c r="M420" s="247"/>
      <c r="N420" s="247"/>
      <c r="O420" s="247"/>
      <c r="P420" s="101">
        <f t="shared" si="6"/>
        <v>0</v>
      </c>
      <c r="Q420" s="102" t="str">
        <f>VLOOKUP(P420,IDCODE!$A$1:$B$96,2,0)</f>
        <v>Không</v>
      </c>
      <c r="R420" s="102" t="e">
        <f>VLOOKUP(B420,DS!$D$3:$P$2489,13,0)</f>
        <v>#N/A</v>
      </c>
      <c r="S420" s="102"/>
    </row>
    <row r="421" spans="1:19" s="103" customFormat="1" ht="13.5">
      <c r="A421" s="100">
        <v>415</v>
      </c>
      <c r="B421" s="108">
        <f>DS!D417</f>
        <v>0</v>
      </c>
      <c r="C421" s="109" t="e">
        <f>VLOOKUP(B421,DS!$D$3:$I$2489,2,0)</f>
        <v>#N/A</v>
      </c>
      <c r="D421" s="110" t="e">
        <f>VLOOKUP(B421,DS!$D$3:$I$2489,3,0)</f>
        <v>#N/A</v>
      </c>
      <c r="E421" s="111" t="e">
        <f>VLOOKUP(B421,DS!$D$3:$I$2489,5,0)</f>
        <v>#N/A</v>
      </c>
      <c r="F421" s="111" t="e">
        <f>VLOOKUP(B421,DS!$D$3:$I$2489,6,0)</f>
        <v>#N/A</v>
      </c>
      <c r="G421" s="247"/>
      <c r="H421" s="247"/>
      <c r="I421" s="247"/>
      <c r="J421" s="247"/>
      <c r="K421" s="247"/>
      <c r="L421" s="247"/>
      <c r="M421" s="247"/>
      <c r="N421" s="247"/>
      <c r="O421" s="247"/>
      <c r="P421" s="101">
        <f t="shared" si="6"/>
        <v>0</v>
      </c>
      <c r="Q421" s="102" t="str">
        <f>VLOOKUP(P421,IDCODE!$A$1:$B$96,2,0)</f>
        <v>Không</v>
      </c>
      <c r="R421" s="102" t="e">
        <f>VLOOKUP(B421,DS!$D$3:$P$2489,13,0)</f>
        <v>#N/A</v>
      </c>
      <c r="S421" s="102"/>
    </row>
    <row r="422" spans="1:19" s="103" customFormat="1" ht="13.5">
      <c r="A422" s="100">
        <v>416</v>
      </c>
      <c r="B422" s="108">
        <f>DS!D418</f>
        <v>0</v>
      </c>
      <c r="C422" s="109" t="e">
        <f>VLOOKUP(B422,DS!$D$3:$I$2489,2,0)</f>
        <v>#N/A</v>
      </c>
      <c r="D422" s="110" t="e">
        <f>VLOOKUP(B422,DS!$D$3:$I$2489,3,0)</f>
        <v>#N/A</v>
      </c>
      <c r="E422" s="111" t="e">
        <f>VLOOKUP(B422,DS!$D$3:$I$2489,5,0)</f>
        <v>#N/A</v>
      </c>
      <c r="F422" s="111" t="e">
        <f>VLOOKUP(B422,DS!$D$3:$I$2489,6,0)</f>
        <v>#N/A</v>
      </c>
      <c r="G422" s="247"/>
      <c r="H422" s="247"/>
      <c r="I422" s="247"/>
      <c r="J422" s="247"/>
      <c r="K422" s="247"/>
      <c r="L422" s="247"/>
      <c r="M422" s="247"/>
      <c r="N422" s="247"/>
      <c r="O422" s="247"/>
      <c r="P422" s="101">
        <f t="shared" si="6"/>
        <v>0</v>
      </c>
      <c r="Q422" s="102" t="str">
        <f>VLOOKUP(P422,IDCODE!$A$1:$B$96,2,0)</f>
        <v>Không</v>
      </c>
      <c r="R422" s="102" t="e">
        <f>VLOOKUP(B422,DS!$D$3:$P$2489,13,0)</f>
        <v>#N/A</v>
      </c>
      <c r="S422" s="102"/>
    </row>
    <row r="423" spans="1:19" s="103" customFormat="1" ht="13.5">
      <c r="A423" s="100">
        <v>417</v>
      </c>
      <c r="B423" s="108">
        <f>DS!D419</f>
        <v>0</v>
      </c>
      <c r="C423" s="109" t="e">
        <f>VLOOKUP(B423,DS!$D$3:$I$2489,2,0)</f>
        <v>#N/A</v>
      </c>
      <c r="D423" s="110" t="e">
        <f>VLOOKUP(B423,DS!$D$3:$I$2489,3,0)</f>
        <v>#N/A</v>
      </c>
      <c r="E423" s="111" t="e">
        <f>VLOOKUP(B423,DS!$D$3:$I$2489,5,0)</f>
        <v>#N/A</v>
      </c>
      <c r="F423" s="111" t="e">
        <f>VLOOKUP(B423,DS!$D$3:$I$2489,6,0)</f>
        <v>#N/A</v>
      </c>
      <c r="G423" s="247"/>
      <c r="H423" s="247"/>
      <c r="I423" s="247"/>
      <c r="J423" s="247"/>
      <c r="K423" s="247"/>
      <c r="L423" s="247"/>
      <c r="M423" s="247"/>
      <c r="N423" s="247"/>
      <c r="O423" s="247"/>
      <c r="P423" s="101">
        <f t="shared" si="6"/>
        <v>0</v>
      </c>
      <c r="Q423" s="102" t="str">
        <f>VLOOKUP(P423,IDCODE!$A$1:$B$96,2,0)</f>
        <v>Không</v>
      </c>
      <c r="R423" s="102" t="e">
        <f>VLOOKUP(B423,DS!$D$3:$P$2489,13,0)</f>
        <v>#N/A</v>
      </c>
      <c r="S423" s="102"/>
    </row>
    <row r="424" spans="1:19" s="103" customFormat="1" ht="13.5">
      <c r="A424" s="100">
        <v>418</v>
      </c>
      <c r="B424" s="108">
        <f>DS!D420</f>
        <v>0</v>
      </c>
      <c r="C424" s="109" t="e">
        <f>VLOOKUP(B424,DS!$D$3:$I$2489,2,0)</f>
        <v>#N/A</v>
      </c>
      <c r="D424" s="110" t="e">
        <f>VLOOKUP(B424,DS!$D$3:$I$2489,3,0)</f>
        <v>#N/A</v>
      </c>
      <c r="E424" s="111" t="e">
        <f>VLOOKUP(B424,DS!$D$3:$I$2489,5,0)</f>
        <v>#N/A</v>
      </c>
      <c r="F424" s="111" t="e">
        <f>VLOOKUP(B424,DS!$D$3:$I$2489,6,0)</f>
        <v>#N/A</v>
      </c>
      <c r="G424" s="247"/>
      <c r="H424" s="247"/>
      <c r="I424" s="247"/>
      <c r="J424" s="247"/>
      <c r="K424" s="247"/>
      <c r="L424" s="247"/>
      <c r="M424" s="247"/>
      <c r="N424" s="247"/>
      <c r="O424" s="247"/>
      <c r="P424" s="101">
        <f t="shared" si="6"/>
        <v>0</v>
      </c>
      <c r="Q424" s="102" t="str">
        <f>VLOOKUP(P424,IDCODE!$A$1:$B$96,2,0)</f>
        <v>Không</v>
      </c>
      <c r="R424" s="102" t="e">
        <f>VLOOKUP(B424,DS!$D$3:$P$2489,13,0)</f>
        <v>#N/A</v>
      </c>
      <c r="S424" s="102"/>
    </row>
    <row r="425" spans="1:19" s="103" customFormat="1" ht="13.5">
      <c r="A425" s="100">
        <v>419</v>
      </c>
      <c r="B425" s="108">
        <f>DS!D421</f>
        <v>0</v>
      </c>
      <c r="C425" s="109" t="e">
        <f>VLOOKUP(B425,DS!$D$3:$I$2489,2,0)</f>
        <v>#N/A</v>
      </c>
      <c r="D425" s="110" t="e">
        <f>VLOOKUP(B425,DS!$D$3:$I$2489,3,0)</f>
        <v>#N/A</v>
      </c>
      <c r="E425" s="111" t="e">
        <f>VLOOKUP(B425,DS!$D$3:$I$2489,5,0)</f>
        <v>#N/A</v>
      </c>
      <c r="F425" s="111" t="e">
        <f>VLOOKUP(B425,DS!$D$3:$I$2489,6,0)</f>
        <v>#N/A</v>
      </c>
      <c r="G425" s="247"/>
      <c r="H425" s="247"/>
      <c r="I425" s="247"/>
      <c r="J425" s="247"/>
      <c r="K425" s="247"/>
      <c r="L425" s="247"/>
      <c r="M425" s="247"/>
      <c r="N425" s="247"/>
      <c r="O425" s="247"/>
      <c r="P425" s="101">
        <f t="shared" si="6"/>
        <v>0</v>
      </c>
      <c r="Q425" s="102" t="str">
        <f>VLOOKUP(P425,IDCODE!$A$1:$B$96,2,0)</f>
        <v>Không</v>
      </c>
      <c r="R425" s="102" t="e">
        <f>VLOOKUP(B425,DS!$D$3:$P$2489,13,0)</f>
        <v>#N/A</v>
      </c>
      <c r="S425" s="102"/>
    </row>
    <row r="426" spans="1:19" s="103" customFormat="1" ht="13.5">
      <c r="A426" s="100">
        <v>420</v>
      </c>
      <c r="B426" s="108">
        <f>DS!D422</f>
        <v>0</v>
      </c>
      <c r="C426" s="109" t="e">
        <f>VLOOKUP(B426,DS!$D$3:$I$2489,2,0)</f>
        <v>#N/A</v>
      </c>
      <c r="D426" s="110" t="e">
        <f>VLOOKUP(B426,DS!$D$3:$I$2489,3,0)</f>
        <v>#N/A</v>
      </c>
      <c r="E426" s="111" t="e">
        <f>VLOOKUP(B426,DS!$D$3:$I$2489,5,0)</f>
        <v>#N/A</v>
      </c>
      <c r="F426" s="111" t="e">
        <f>VLOOKUP(B426,DS!$D$3:$I$2489,6,0)</f>
        <v>#N/A</v>
      </c>
      <c r="G426" s="247"/>
      <c r="H426" s="247"/>
      <c r="I426" s="247"/>
      <c r="J426" s="247"/>
      <c r="K426" s="247"/>
      <c r="L426" s="247"/>
      <c r="M426" s="247"/>
      <c r="N426" s="247"/>
      <c r="O426" s="247"/>
      <c r="P426" s="101">
        <f t="shared" si="6"/>
        <v>0</v>
      </c>
      <c r="Q426" s="102" t="str">
        <f>VLOOKUP(P426,IDCODE!$A$1:$B$96,2,0)</f>
        <v>Không</v>
      </c>
      <c r="R426" s="102" t="e">
        <f>VLOOKUP(B426,DS!$D$3:$P$2489,13,0)</f>
        <v>#N/A</v>
      </c>
      <c r="S426" s="102"/>
    </row>
    <row r="427" spans="1:19" s="103" customFormat="1" ht="13.5">
      <c r="A427" s="100">
        <v>421</v>
      </c>
      <c r="B427" s="108">
        <f>DS!D423</f>
        <v>0</v>
      </c>
      <c r="C427" s="109" t="e">
        <f>VLOOKUP(B427,DS!$D$3:$I$2489,2,0)</f>
        <v>#N/A</v>
      </c>
      <c r="D427" s="110" t="e">
        <f>VLOOKUP(B427,DS!$D$3:$I$2489,3,0)</f>
        <v>#N/A</v>
      </c>
      <c r="E427" s="111" t="e">
        <f>VLOOKUP(B427,DS!$D$3:$I$2489,5,0)</f>
        <v>#N/A</v>
      </c>
      <c r="F427" s="111" t="e">
        <f>VLOOKUP(B427,DS!$D$3:$I$2489,6,0)</f>
        <v>#N/A</v>
      </c>
      <c r="G427" s="247"/>
      <c r="H427" s="247"/>
      <c r="I427" s="247"/>
      <c r="J427" s="247"/>
      <c r="K427" s="247"/>
      <c r="L427" s="247"/>
      <c r="M427" s="247"/>
      <c r="N427" s="247"/>
      <c r="O427" s="247"/>
      <c r="P427" s="101">
        <f t="shared" si="6"/>
        <v>0</v>
      </c>
      <c r="Q427" s="102" t="str">
        <f>VLOOKUP(P427,IDCODE!$A$1:$B$96,2,0)</f>
        <v>Không</v>
      </c>
      <c r="R427" s="102" t="e">
        <f>VLOOKUP(B427,DS!$D$3:$P$2489,13,0)</f>
        <v>#N/A</v>
      </c>
      <c r="S427" s="102"/>
    </row>
    <row r="428" spans="1:19" s="103" customFormat="1" ht="13.5">
      <c r="A428" s="100">
        <v>422</v>
      </c>
      <c r="B428" s="108">
        <f>DS!D424</f>
        <v>0</v>
      </c>
      <c r="C428" s="109" t="e">
        <f>VLOOKUP(B428,DS!$D$3:$I$2489,2,0)</f>
        <v>#N/A</v>
      </c>
      <c r="D428" s="110" t="e">
        <f>VLOOKUP(B428,DS!$D$3:$I$2489,3,0)</f>
        <v>#N/A</v>
      </c>
      <c r="E428" s="111" t="e">
        <f>VLOOKUP(B428,DS!$D$3:$I$2489,5,0)</f>
        <v>#N/A</v>
      </c>
      <c r="F428" s="111" t="e">
        <f>VLOOKUP(B428,DS!$D$3:$I$2489,6,0)</f>
        <v>#N/A</v>
      </c>
      <c r="G428" s="247"/>
      <c r="H428" s="247"/>
      <c r="I428" s="247"/>
      <c r="J428" s="247"/>
      <c r="K428" s="247"/>
      <c r="L428" s="247"/>
      <c r="M428" s="247"/>
      <c r="N428" s="247"/>
      <c r="O428" s="247"/>
      <c r="P428" s="101">
        <f t="shared" si="6"/>
        <v>0</v>
      </c>
      <c r="Q428" s="102" t="str">
        <f>VLOOKUP(P428,IDCODE!$A$1:$B$96,2,0)</f>
        <v>Không</v>
      </c>
      <c r="R428" s="102" t="e">
        <f>VLOOKUP(B428,DS!$D$3:$P$2489,13,0)</f>
        <v>#N/A</v>
      </c>
      <c r="S428" s="102"/>
    </row>
    <row r="429" spans="1:19" s="103" customFormat="1" ht="13.5">
      <c r="A429" s="100">
        <v>423</v>
      </c>
      <c r="B429" s="108">
        <f>DS!D425</f>
        <v>0</v>
      </c>
      <c r="C429" s="109" t="e">
        <f>VLOOKUP(B429,DS!$D$3:$I$2489,2,0)</f>
        <v>#N/A</v>
      </c>
      <c r="D429" s="110" t="e">
        <f>VLOOKUP(B429,DS!$D$3:$I$2489,3,0)</f>
        <v>#N/A</v>
      </c>
      <c r="E429" s="111" t="e">
        <f>VLOOKUP(B429,DS!$D$3:$I$2489,5,0)</f>
        <v>#N/A</v>
      </c>
      <c r="F429" s="111" t="e">
        <f>VLOOKUP(B429,DS!$D$3:$I$2489,6,0)</f>
        <v>#N/A</v>
      </c>
      <c r="G429" s="247"/>
      <c r="H429" s="247"/>
      <c r="I429" s="247"/>
      <c r="J429" s="247"/>
      <c r="K429" s="247"/>
      <c r="L429" s="247"/>
      <c r="M429" s="247"/>
      <c r="N429" s="247"/>
      <c r="O429" s="247"/>
      <c r="P429" s="101">
        <f t="shared" si="6"/>
        <v>0</v>
      </c>
      <c r="Q429" s="102" t="str">
        <f>VLOOKUP(P429,IDCODE!$A$1:$B$96,2,0)</f>
        <v>Không</v>
      </c>
      <c r="R429" s="102" t="e">
        <f>VLOOKUP(B429,DS!$D$3:$P$2489,13,0)</f>
        <v>#N/A</v>
      </c>
      <c r="S429" s="102"/>
    </row>
    <row r="430" spans="1:19" s="103" customFormat="1" ht="13.5">
      <c r="A430" s="100">
        <v>424</v>
      </c>
      <c r="B430" s="108">
        <f>DS!D426</f>
        <v>0</v>
      </c>
      <c r="C430" s="109" t="e">
        <f>VLOOKUP(B430,DS!$D$3:$I$2489,2,0)</f>
        <v>#N/A</v>
      </c>
      <c r="D430" s="110" t="e">
        <f>VLOOKUP(B430,DS!$D$3:$I$2489,3,0)</f>
        <v>#N/A</v>
      </c>
      <c r="E430" s="111" t="e">
        <f>VLOOKUP(B430,DS!$D$3:$I$2489,5,0)</f>
        <v>#N/A</v>
      </c>
      <c r="F430" s="111" t="e">
        <f>VLOOKUP(B430,DS!$D$3:$I$2489,6,0)</f>
        <v>#N/A</v>
      </c>
      <c r="G430" s="247"/>
      <c r="H430" s="247"/>
      <c r="I430" s="247"/>
      <c r="J430" s="247"/>
      <c r="K430" s="247"/>
      <c r="L430" s="247"/>
      <c r="M430" s="247"/>
      <c r="N430" s="247"/>
      <c r="O430" s="247"/>
      <c r="P430" s="101">
        <f t="shared" si="6"/>
        <v>0</v>
      </c>
      <c r="Q430" s="102" t="str">
        <f>VLOOKUP(P430,IDCODE!$A$1:$B$96,2,0)</f>
        <v>Không</v>
      </c>
      <c r="R430" s="102" t="e">
        <f>VLOOKUP(B430,DS!$D$3:$P$2489,13,0)</f>
        <v>#N/A</v>
      </c>
      <c r="S430" s="102"/>
    </row>
    <row r="431" spans="1:19" s="103" customFormat="1" ht="13.5">
      <c r="A431" s="100">
        <v>425</v>
      </c>
      <c r="B431" s="108">
        <f>DS!D427</f>
        <v>0</v>
      </c>
      <c r="C431" s="109" t="e">
        <f>VLOOKUP(B431,DS!$D$3:$I$2489,2,0)</f>
        <v>#N/A</v>
      </c>
      <c r="D431" s="110" t="e">
        <f>VLOOKUP(B431,DS!$D$3:$I$2489,3,0)</f>
        <v>#N/A</v>
      </c>
      <c r="E431" s="111" t="e">
        <f>VLOOKUP(B431,DS!$D$3:$I$2489,5,0)</f>
        <v>#N/A</v>
      </c>
      <c r="F431" s="111" t="e">
        <f>VLOOKUP(B431,DS!$D$3:$I$2489,6,0)</f>
        <v>#N/A</v>
      </c>
      <c r="G431" s="247"/>
      <c r="H431" s="247"/>
      <c r="I431" s="247"/>
      <c r="J431" s="247"/>
      <c r="K431" s="247"/>
      <c r="L431" s="247"/>
      <c r="M431" s="247"/>
      <c r="N431" s="247"/>
      <c r="O431" s="247"/>
      <c r="P431" s="101">
        <f t="shared" si="6"/>
        <v>0</v>
      </c>
      <c r="Q431" s="102" t="str">
        <f>VLOOKUP(P431,IDCODE!$A$1:$B$96,2,0)</f>
        <v>Không</v>
      </c>
      <c r="R431" s="102" t="e">
        <f>VLOOKUP(B431,DS!$D$3:$P$2489,13,0)</f>
        <v>#N/A</v>
      </c>
      <c r="S431" s="102"/>
    </row>
    <row r="432" spans="1:19" s="103" customFormat="1" ht="13.5">
      <c r="A432" s="100">
        <v>426</v>
      </c>
      <c r="B432" s="108">
        <f>DS!D428</f>
        <v>0</v>
      </c>
      <c r="C432" s="109" t="e">
        <f>VLOOKUP(B432,DS!$D$3:$I$2489,2,0)</f>
        <v>#N/A</v>
      </c>
      <c r="D432" s="110" t="e">
        <f>VLOOKUP(B432,DS!$D$3:$I$2489,3,0)</f>
        <v>#N/A</v>
      </c>
      <c r="E432" s="111" t="e">
        <f>VLOOKUP(B432,DS!$D$3:$I$2489,5,0)</f>
        <v>#N/A</v>
      </c>
      <c r="F432" s="111" t="e">
        <f>VLOOKUP(B432,DS!$D$3:$I$2489,6,0)</f>
        <v>#N/A</v>
      </c>
      <c r="G432" s="247"/>
      <c r="H432" s="247"/>
      <c r="I432" s="247"/>
      <c r="J432" s="247"/>
      <c r="K432" s="247"/>
      <c r="L432" s="247"/>
      <c r="M432" s="247"/>
      <c r="N432" s="247"/>
      <c r="O432" s="247"/>
      <c r="P432" s="101">
        <f t="shared" si="6"/>
        <v>0</v>
      </c>
      <c r="Q432" s="102" t="str">
        <f>VLOOKUP(P432,IDCODE!$A$1:$B$96,2,0)</f>
        <v>Không</v>
      </c>
      <c r="R432" s="102" t="e">
        <f>VLOOKUP(B432,DS!$D$3:$P$2489,13,0)</f>
        <v>#N/A</v>
      </c>
      <c r="S432" s="102"/>
    </row>
    <row r="433" spans="1:19" s="103" customFormat="1" ht="13.5">
      <c r="A433" s="100">
        <v>427</v>
      </c>
      <c r="B433" s="108">
        <f>DS!D429</f>
        <v>0</v>
      </c>
      <c r="C433" s="109" t="e">
        <f>VLOOKUP(B433,DS!$D$3:$I$2489,2,0)</f>
        <v>#N/A</v>
      </c>
      <c r="D433" s="110" t="e">
        <f>VLOOKUP(B433,DS!$D$3:$I$2489,3,0)</f>
        <v>#N/A</v>
      </c>
      <c r="E433" s="111" t="e">
        <f>VLOOKUP(B433,DS!$D$3:$I$2489,5,0)</f>
        <v>#N/A</v>
      </c>
      <c r="F433" s="111" t="e">
        <f>VLOOKUP(B433,DS!$D$3:$I$2489,6,0)</f>
        <v>#N/A</v>
      </c>
      <c r="G433" s="247"/>
      <c r="H433" s="247"/>
      <c r="I433" s="247"/>
      <c r="J433" s="247"/>
      <c r="K433" s="247"/>
      <c r="L433" s="247"/>
      <c r="M433" s="247"/>
      <c r="N433" s="247"/>
      <c r="O433" s="247"/>
      <c r="P433" s="101">
        <f t="shared" si="6"/>
        <v>0</v>
      </c>
      <c r="Q433" s="102" t="str">
        <f>VLOOKUP(P433,IDCODE!$A$1:$B$96,2,0)</f>
        <v>Không</v>
      </c>
      <c r="R433" s="102" t="e">
        <f>VLOOKUP(B433,DS!$D$3:$P$2489,13,0)</f>
        <v>#N/A</v>
      </c>
      <c r="S433" s="102"/>
    </row>
    <row r="434" spans="1:19" s="103" customFormat="1" ht="13.5">
      <c r="A434" s="100">
        <v>428</v>
      </c>
      <c r="B434" s="108">
        <f>DS!D430</f>
        <v>0</v>
      </c>
      <c r="C434" s="109" t="e">
        <f>VLOOKUP(B434,DS!$D$3:$I$2489,2,0)</f>
        <v>#N/A</v>
      </c>
      <c r="D434" s="110" t="e">
        <f>VLOOKUP(B434,DS!$D$3:$I$2489,3,0)</f>
        <v>#N/A</v>
      </c>
      <c r="E434" s="111" t="e">
        <f>VLOOKUP(B434,DS!$D$3:$I$2489,5,0)</f>
        <v>#N/A</v>
      </c>
      <c r="F434" s="111" t="e">
        <f>VLOOKUP(B434,DS!$D$3:$I$2489,6,0)</f>
        <v>#N/A</v>
      </c>
      <c r="G434" s="247"/>
      <c r="H434" s="247"/>
      <c r="I434" s="247"/>
      <c r="J434" s="247"/>
      <c r="K434" s="247"/>
      <c r="L434" s="247"/>
      <c r="M434" s="247"/>
      <c r="N434" s="247"/>
      <c r="O434" s="247"/>
      <c r="P434" s="101">
        <f t="shared" si="6"/>
        <v>0</v>
      </c>
      <c r="Q434" s="102" t="str">
        <f>VLOOKUP(P434,IDCODE!$A$1:$B$96,2,0)</f>
        <v>Không</v>
      </c>
      <c r="R434" s="102" t="e">
        <f>VLOOKUP(B434,DS!$D$3:$P$2489,13,0)</f>
        <v>#N/A</v>
      </c>
      <c r="S434" s="102"/>
    </row>
    <row r="435" spans="1:19" s="103" customFormat="1" ht="13.5">
      <c r="A435" s="100">
        <v>429</v>
      </c>
      <c r="B435" s="108">
        <f>DS!D431</f>
        <v>0</v>
      </c>
      <c r="C435" s="109" t="e">
        <f>VLOOKUP(B435,DS!$D$3:$I$2489,2,0)</f>
        <v>#N/A</v>
      </c>
      <c r="D435" s="110" t="e">
        <f>VLOOKUP(B435,DS!$D$3:$I$2489,3,0)</f>
        <v>#N/A</v>
      </c>
      <c r="E435" s="111" t="e">
        <f>VLOOKUP(B435,DS!$D$3:$I$2489,5,0)</f>
        <v>#N/A</v>
      </c>
      <c r="F435" s="111" t="e">
        <f>VLOOKUP(B435,DS!$D$3:$I$2489,6,0)</f>
        <v>#N/A</v>
      </c>
      <c r="G435" s="247"/>
      <c r="H435" s="247"/>
      <c r="I435" s="247"/>
      <c r="J435" s="247"/>
      <c r="K435" s="247"/>
      <c r="L435" s="247"/>
      <c r="M435" s="247"/>
      <c r="N435" s="247"/>
      <c r="O435" s="247"/>
      <c r="P435" s="101">
        <f t="shared" si="6"/>
        <v>0</v>
      </c>
      <c r="Q435" s="102" t="str">
        <f>VLOOKUP(P435,IDCODE!$A$1:$B$96,2,0)</f>
        <v>Không</v>
      </c>
      <c r="R435" s="102" t="e">
        <f>VLOOKUP(B435,DS!$D$3:$P$2489,13,0)</f>
        <v>#N/A</v>
      </c>
      <c r="S435" s="102"/>
    </row>
    <row r="436" spans="1:19" s="103" customFormat="1" ht="13.5">
      <c r="A436" s="100">
        <v>430</v>
      </c>
      <c r="B436" s="108">
        <f>DS!D432</f>
        <v>0</v>
      </c>
      <c r="C436" s="109" t="e">
        <f>VLOOKUP(B436,DS!$D$3:$I$2489,2,0)</f>
        <v>#N/A</v>
      </c>
      <c r="D436" s="110" t="e">
        <f>VLOOKUP(B436,DS!$D$3:$I$2489,3,0)</f>
        <v>#N/A</v>
      </c>
      <c r="E436" s="111" t="e">
        <f>VLOOKUP(B436,DS!$D$3:$I$2489,5,0)</f>
        <v>#N/A</v>
      </c>
      <c r="F436" s="111" t="e">
        <f>VLOOKUP(B436,DS!$D$3:$I$2489,6,0)</f>
        <v>#N/A</v>
      </c>
      <c r="G436" s="247"/>
      <c r="H436" s="247"/>
      <c r="I436" s="247"/>
      <c r="J436" s="247"/>
      <c r="K436" s="247"/>
      <c r="L436" s="247"/>
      <c r="M436" s="247"/>
      <c r="N436" s="247"/>
      <c r="O436" s="247"/>
      <c r="P436" s="101">
        <f t="shared" si="6"/>
        <v>0</v>
      </c>
      <c r="Q436" s="102" t="str">
        <f>VLOOKUP(P436,IDCODE!$A$1:$B$96,2,0)</f>
        <v>Không</v>
      </c>
      <c r="R436" s="102" t="e">
        <f>VLOOKUP(B436,DS!$D$3:$P$2489,13,0)</f>
        <v>#N/A</v>
      </c>
      <c r="S436" s="102"/>
    </row>
    <row r="437" spans="1:19" s="103" customFormat="1" ht="13.5">
      <c r="A437" s="100">
        <v>431</v>
      </c>
      <c r="B437" s="108">
        <f>DS!D433</f>
        <v>0</v>
      </c>
      <c r="C437" s="109" t="e">
        <f>VLOOKUP(B437,DS!$D$3:$I$2489,2,0)</f>
        <v>#N/A</v>
      </c>
      <c r="D437" s="110" t="e">
        <f>VLOOKUP(B437,DS!$D$3:$I$2489,3,0)</f>
        <v>#N/A</v>
      </c>
      <c r="E437" s="111" t="e">
        <f>VLOOKUP(B437,DS!$D$3:$I$2489,5,0)</f>
        <v>#N/A</v>
      </c>
      <c r="F437" s="111" t="e">
        <f>VLOOKUP(B437,DS!$D$3:$I$2489,6,0)</f>
        <v>#N/A</v>
      </c>
      <c r="G437" s="247"/>
      <c r="H437" s="247"/>
      <c r="I437" s="247"/>
      <c r="J437" s="247"/>
      <c r="K437" s="247"/>
      <c r="L437" s="247"/>
      <c r="M437" s="247"/>
      <c r="N437" s="247"/>
      <c r="O437" s="247"/>
      <c r="P437" s="101">
        <f t="shared" si="6"/>
        <v>0</v>
      </c>
      <c r="Q437" s="102" t="str">
        <f>VLOOKUP(P437,IDCODE!$A$1:$B$96,2,0)</f>
        <v>Không</v>
      </c>
      <c r="R437" s="102" t="e">
        <f>VLOOKUP(B437,DS!$D$3:$P$2489,13,0)</f>
        <v>#N/A</v>
      </c>
      <c r="S437" s="102"/>
    </row>
    <row r="438" spans="1:19" s="103" customFormat="1" ht="13.5">
      <c r="A438" s="100">
        <v>432</v>
      </c>
      <c r="B438" s="108">
        <f>DS!D434</f>
        <v>0</v>
      </c>
      <c r="C438" s="109" t="e">
        <f>VLOOKUP(B438,DS!$D$3:$I$2489,2,0)</f>
        <v>#N/A</v>
      </c>
      <c r="D438" s="110" t="e">
        <f>VLOOKUP(B438,DS!$D$3:$I$2489,3,0)</f>
        <v>#N/A</v>
      </c>
      <c r="E438" s="111" t="e">
        <f>VLOOKUP(B438,DS!$D$3:$I$2489,5,0)</f>
        <v>#N/A</v>
      </c>
      <c r="F438" s="111" t="e">
        <f>VLOOKUP(B438,DS!$D$3:$I$2489,6,0)</f>
        <v>#N/A</v>
      </c>
      <c r="G438" s="247"/>
      <c r="H438" s="247"/>
      <c r="I438" s="247"/>
      <c r="J438" s="247"/>
      <c r="K438" s="247"/>
      <c r="L438" s="247"/>
      <c r="M438" s="247"/>
      <c r="N438" s="247"/>
      <c r="O438" s="247"/>
      <c r="P438" s="101">
        <f t="shared" si="6"/>
        <v>0</v>
      </c>
      <c r="Q438" s="102" t="str">
        <f>VLOOKUP(P438,IDCODE!$A$1:$B$96,2,0)</f>
        <v>Không</v>
      </c>
      <c r="R438" s="102" t="e">
        <f>VLOOKUP(B438,DS!$D$3:$P$2489,13,0)</f>
        <v>#N/A</v>
      </c>
      <c r="S438" s="102"/>
    </row>
    <row r="439" spans="1:19" s="103" customFormat="1" ht="13.5">
      <c r="A439" s="100">
        <v>433</v>
      </c>
      <c r="B439" s="108">
        <f>DS!D435</f>
        <v>0</v>
      </c>
      <c r="C439" s="109" t="e">
        <f>VLOOKUP(B439,DS!$D$3:$I$2489,2,0)</f>
        <v>#N/A</v>
      </c>
      <c r="D439" s="110" t="e">
        <f>VLOOKUP(B439,DS!$D$3:$I$2489,3,0)</f>
        <v>#N/A</v>
      </c>
      <c r="E439" s="111" t="e">
        <f>VLOOKUP(B439,DS!$D$3:$I$2489,5,0)</f>
        <v>#N/A</v>
      </c>
      <c r="F439" s="111" t="e">
        <f>VLOOKUP(B439,DS!$D$3:$I$2489,6,0)</f>
        <v>#N/A</v>
      </c>
      <c r="G439" s="247"/>
      <c r="H439" s="247"/>
      <c r="I439" s="247"/>
      <c r="J439" s="247"/>
      <c r="K439" s="247"/>
      <c r="L439" s="247"/>
      <c r="M439" s="247"/>
      <c r="N439" s="247"/>
      <c r="O439" s="247"/>
      <c r="P439" s="101">
        <f t="shared" si="6"/>
        <v>0</v>
      </c>
      <c r="Q439" s="102" t="str">
        <f>VLOOKUP(P439,IDCODE!$A$1:$B$96,2,0)</f>
        <v>Không</v>
      </c>
      <c r="R439" s="102" t="e">
        <f>VLOOKUP(B439,DS!$D$3:$P$2489,13,0)</f>
        <v>#N/A</v>
      </c>
      <c r="S439" s="102"/>
    </row>
    <row r="440" spans="1:19" s="103" customFormat="1" ht="13.5">
      <c r="A440" s="100">
        <v>434</v>
      </c>
      <c r="B440" s="108">
        <f>DS!D436</f>
        <v>0</v>
      </c>
      <c r="C440" s="109" t="e">
        <f>VLOOKUP(B440,DS!$D$3:$I$2489,2,0)</f>
        <v>#N/A</v>
      </c>
      <c r="D440" s="110" t="e">
        <f>VLOOKUP(B440,DS!$D$3:$I$2489,3,0)</f>
        <v>#N/A</v>
      </c>
      <c r="E440" s="111" t="e">
        <f>VLOOKUP(B440,DS!$D$3:$I$2489,5,0)</f>
        <v>#N/A</v>
      </c>
      <c r="F440" s="111" t="e">
        <f>VLOOKUP(B440,DS!$D$3:$I$2489,6,0)</f>
        <v>#N/A</v>
      </c>
      <c r="G440" s="247"/>
      <c r="H440" s="247"/>
      <c r="I440" s="247"/>
      <c r="J440" s="247"/>
      <c r="K440" s="247"/>
      <c r="L440" s="247"/>
      <c r="M440" s="247"/>
      <c r="N440" s="247"/>
      <c r="O440" s="247"/>
      <c r="P440" s="101">
        <f t="shared" si="6"/>
        <v>0</v>
      </c>
      <c r="Q440" s="102" t="str">
        <f>VLOOKUP(P440,IDCODE!$A$1:$B$96,2,0)</f>
        <v>Không</v>
      </c>
      <c r="R440" s="102" t="e">
        <f>VLOOKUP(B440,DS!$D$3:$P$2489,13,0)</f>
        <v>#N/A</v>
      </c>
      <c r="S440" s="102"/>
    </row>
    <row r="441" spans="1:19" s="103" customFormat="1" ht="13.5">
      <c r="A441" s="100">
        <v>435</v>
      </c>
      <c r="B441" s="108">
        <f>DS!D437</f>
        <v>0</v>
      </c>
      <c r="C441" s="109" t="e">
        <f>VLOOKUP(B441,DS!$D$3:$I$2489,2,0)</f>
        <v>#N/A</v>
      </c>
      <c r="D441" s="110" t="e">
        <f>VLOOKUP(B441,DS!$D$3:$I$2489,3,0)</f>
        <v>#N/A</v>
      </c>
      <c r="E441" s="111" t="e">
        <f>VLOOKUP(B441,DS!$D$3:$I$2489,5,0)</f>
        <v>#N/A</v>
      </c>
      <c r="F441" s="111" t="e">
        <f>VLOOKUP(B441,DS!$D$3:$I$2489,6,0)</f>
        <v>#N/A</v>
      </c>
      <c r="G441" s="247"/>
      <c r="H441" s="247"/>
      <c r="I441" s="247"/>
      <c r="J441" s="247"/>
      <c r="K441" s="247"/>
      <c r="L441" s="247"/>
      <c r="M441" s="247"/>
      <c r="N441" s="247"/>
      <c r="O441" s="247"/>
      <c r="P441" s="101">
        <f t="shared" si="6"/>
        <v>0</v>
      </c>
      <c r="Q441" s="102" t="str">
        <f>VLOOKUP(P441,IDCODE!$A$1:$B$96,2,0)</f>
        <v>Không</v>
      </c>
      <c r="R441" s="102" t="e">
        <f>VLOOKUP(B441,DS!$D$3:$P$2489,13,0)</f>
        <v>#N/A</v>
      </c>
      <c r="S441" s="102"/>
    </row>
    <row r="442" spans="1:19" s="103" customFormat="1" ht="13.5">
      <c r="A442" s="100">
        <v>436</v>
      </c>
      <c r="B442" s="108">
        <f>DS!D438</f>
        <v>0</v>
      </c>
      <c r="C442" s="109" t="e">
        <f>VLOOKUP(B442,DS!$D$3:$I$2489,2,0)</f>
        <v>#N/A</v>
      </c>
      <c r="D442" s="110" t="e">
        <f>VLOOKUP(B442,DS!$D$3:$I$2489,3,0)</f>
        <v>#N/A</v>
      </c>
      <c r="E442" s="111" t="e">
        <f>VLOOKUP(B442,DS!$D$3:$I$2489,5,0)</f>
        <v>#N/A</v>
      </c>
      <c r="F442" s="111" t="e">
        <f>VLOOKUP(B442,DS!$D$3:$I$2489,6,0)</f>
        <v>#N/A</v>
      </c>
      <c r="G442" s="247"/>
      <c r="H442" s="247"/>
      <c r="I442" s="247"/>
      <c r="J442" s="247"/>
      <c r="K442" s="247"/>
      <c r="L442" s="247"/>
      <c r="M442" s="247"/>
      <c r="N442" s="247"/>
      <c r="O442" s="247"/>
      <c r="P442" s="101">
        <f t="shared" si="6"/>
        <v>0</v>
      </c>
      <c r="Q442" s="102" t="str">
        <f>VLOOKUP(P442,IDCODE!$A$1:$B$96,2,0)</f>
        <v>Không</v>
      </c>
      <c r="R442" s="102" t="e">
        <f>VLOOKUP(B442,DS!$D$3:$P$2489,13,0)</f>
        <v>#N/A</v>
      </c>
      <c r="S442" s="102"/>
    </row>
    <row r="443" spans="1:19" s="103" customFormat="1" ht="13.5">
      <c r="A443" s="100">
        <v>437</v>
      </c>
      <c r="B443" s="108">
        <f>DS!D439</f>
        <v>0</v>
      </c>
      <c r="C443" s="109" t="e">
        <f>VLOOKUP(B443,DS!$D$3:$I$2489,2,0)</f>
        <v>#N/A</v>
      </c>
      <c r="D443" s="110" t="e">
        <f>VLOOKUP(B443,DS!$D$3:$I$2489,3,0)</f>
        <v>#N/A</v>
      </c>
      <c r="E443" s="111" t="e">
        <f>VLOOKUP(B443,DS!$D$3:$I$2489,5,0)</f>
        <v>#N/A</v>
      </c>
      <c r="F443" s="111" t="e">
        <f>VLOOKUP(B443,DS!$D$3:$I$2489,6,0)</f>
        <v>#N/A</v>
      </c>
      <c r="G443" s="247"/>
      <c r="H443" s="247"/>
      <c r="I443" s="247"/>
      <c r="J443" s="247"/>
      <c r="K443" s="247"/>
      <c r="L443" s="247"/>
      <c r="M443" s="247"/>
      <c r="N443" s="247"/>
      <c r="O443" s="247"/>
      <c r="P443" s="101">
        <f t="shared" si="6"/>
        <v>0</v>
      </c>
      <c r="Q443" s="102" t="str">
        <f>VLOOKUP(P443,IDCODE!$A$1:$B$96,2,0)</f>
        <v>Không</v>
      </c>
      <c r="R443" s="102" t="e">
        <f>VLOOKUP(B443,DS!$D$3:$P$2489,13,0)</f>
        <v>#N/A</v>
      </c>
      <c r="S443" s="102"/>
    </row>
    <row r="444" spans="1:19" s="103" customFormat="1" ht="13.5">
      <c r="A444" s="100">
        <v>438</v>
      </c>
      <c r="B444" s="108">
        <f>DS!D440</f>
        <v>0</v>
      </c>
      <c r="C444" s="109" t="e">
        <f>VLOOKUP(B444,DS!$D$3:$I$2489,2,0)</f>
        <v>#N/A</v>
      </c>
      <c r="D444" s="110" t="e">
        <f>VLOOKUP(B444,DS!$D$3:$I$2489,3,0)</f>
        <v>#N/A</v>
      </c>
      <c r="E444" s="111" t="e">
        <f>VLOOKUP(B444,DS!$D$3:$I$2489,5,0)</f>
        <v>#N/A</v>
      </c>
      <c r="F444" s="111" t="e">
        <f>VLOOKUP(B444,DS!$D$3:$I$2489,6,0)</f>
        <v>#N/A</v>
      </c>
      <c r="G444" s="247"/>
      <c r="H444" s="247"/>
      <c r="I444" s="247"/>
      <c r="J444" s="247"/>
      <c r="K444" s="247"/>
      <c r="L444" s="247"/>
      <c r="M444" s="247"/>
      <c r="N444" s="247"/>
      <c r="O444" s="247"/>
      <c r="P444" s="101">
        <f t="shared" si="6"/>
        <v>0</v>
      </c>
      <c r="Q444" s="102" t="str">
        <f>VLOOKUP(P444,IDCODE!$A$1:$B$96,2,0)</f>
        <v>Không</v>
      </c>
      <c r="R444" s="102" t="e">
        <f>VLOOKUP(B444,DS!$D$3:$P$2489,13,0)</f>
        <v>#N/A</v>
      </c>
      <c r="S444" s="102"/>
    </row>
    <row r="445" spans="1:19" s="103" customFormat="1" ht="13.5">
      <c r="A445" s="100">
        <v>439</v>
      </c>
      <c r="B445" s="108">
        <f>DS!D441</f>
        <v>0</v>
      </c>
      <c r="C445" s="109" t="e">
        <f>VLOOKUP(B445,DS!$D$3:$I$2489,2,0)</f>
        <v>#N/A</v>
      </c>
      <c r="D445" s="110" t="e">
        <f>VLOOKUP(B445,DS!$D$3:$I$2489,3,0)</f>
        <v>#N/A</v>
      </c>
      <c r="E445" s="111" t="e">
        <f>VLOOKUP(B445,DS!$D$3:$I$2489,5,0)</f>
        <v>#N/A</v>
      </c>
      <c r="F445" s="111" t="e">
        <f>VLOOKUP(B445,DS!$D$3:$I$2489,6,0)</f>
        <v>#N/A</v>
      </c>
      <c r="G445" s="247"/>
      <c r="H445" s="247"/>
      <c r="I445" s="247"/>
      <c r="J445" s="247"/>
      <c r="K445" s="247"/>
      <c r="L445" s="247"/>
      <c r="M445" s="247"/>
      <c r="N445" s="247"/>
      <c r="O445" s="247"/>
      <c r="P445" s="101">
        <f t="shared" si="6"/>
        <v>0</v>
      </c>
      <c r="Q445" s="102" t="str">
        <f>VLOOKUP(P445,IDCODE!$A$1:$B$96,2,0)</f>
        <v>Không</v>
      </c>
      <c r="R445" s="102" t="e">
        <f>VLOOKUP(B445,DS!$D$3:$P$2489,13,0)</f>
        <v>#N/A</v>
      </c>
      <c r="S445" s="102"/>
    </row>
    <row r="446" spans="1:19" s="103" customFormat="1" ht="13.5">
      <c r="A446" s="100">
        <v>440</v>
      </c>
      <c r="B446" s="108">
        <f>DS!D442</f>
        <v>0</v>
      </c>
      <c r="C446" s="109" t="e">
        <f>VLOOKUP(B446,DS!$D$3:$I$2489,2,0)</f>
        <v>#N/A</v>
      </c>
      <c r="D446" s="110" t="e">
        <f>VLOOKUP(B446,DS!$D$3:$I$2489,3,0)</f>
        <v>#N/A</v>
      </c>
      <c r="E446" s="111" t="e">
        <f>VLOOKUP(B446,DS!$D$3:$I$2489,5,0)</f>
        <v>#N/A</v>
      </c>
      <c r="F446" s="111" t="e">
        <f>VLOOKUP(B446,DS!$D$3:$I$2489,6,0)</f>
        <v>#N/A</v>
      </c>
      <c r="G446" s="247"/>
      <c r="H446" s="247"/>
      <c r="I446" s="247"/>
      <c r="J446" s="247"/>
      <c r="K446" s="247"/>
      <c r="L446" s="247"/>
      <c r="M446" s="247"/>
      <c r="N446" s="247"/>
      <c r="O446" s="247"/>
      <c r="P446" s="101">
        <f t="shared" si="6"/>
        <v>0</v>
      </c>
      <c r="Q446" s="102" t="str">
        <f>VLOOKUP(P446,IDCODE!$A$1:$B$96,2,0)</f>
        <v>Không</v>
      </c>
      <c r="R446" s="102" t="e">
        <f>VLOOKUP(B446,DS!$D$3:$P$2489,13,0)</f>
        <v>#N/A</v>
      </c>
      <c r="S446" s="102"/>
    </row>
    <row r="447" spans="1:19" s="103" customFormat="1" ht="13.5">
      <c r="A447" s="100">
        <v>441</v>
      </c>
      <c r="B447" s="108">
        <f>DS!D443</f>
        <v>0</v>
      </c>
      <c r="C447" s="109" t="e">
        <f>VLOOKUP(B447,DS!$D$3:$I$2489,2,0)</f>
        <v>#N/A</v>
      </c>
      <c r="D447" s="110" t="e">
        <f>VLOOKUP(B447,DS!$D$3:$I$2489,3,0)</f>
        <v>#N/A</v>
      </c>
      <c r="E447" s="111" t="e">
        <f>VLOOKUP(B447,DS!$D$3:$I$2489,5,0)</f>
        <v>#N/A</v>
      </c>
      <c r="F447" s="111" t="e">
        <f>VLOOKUP(B447,DS!$D$3:$I$2489,6,0)</f>
        <v>#N/A</v>
      </c>
      <c r="G447" s="247"/>
      <c r="H447" s="247"/>
      <c r="I447" s="247"/>
      <c r="J447" s="247"/>
      <c r="K447" s="247"/>
      <c r="L447" s="247"/>
      <c r="M447" s="247"/>
      <c r="N447" s="247"/>
      <c r="O447" s="247"/>
      <c r="P447" s="101">
        <f t="shared" si="6"/>
        <v>0</v>
      </c>
      <c r="Q447" s="102" t="str">
        <f>VLOOKUP(P447,IDCODE!$A$1:$B$96,2,0)</f>
        <v>Không</v>
      </c>
      <c r="R447" s="102" t="e">
        <f>VLOOKUP(B447,DS!$D$3:$P$2489,13,0)</f>
        <v>#N/A</v>
      </c>
      <c r="S447" s="102"/>
    </row>
    <row r="448" spans="1:19" s="103" customFormat="1" ht="13.5">
      <c r="A448" s="100">
        <v>442</v>
      </c>
      <c r="B448" s="108">
        <f>DS!D444</f>
        <v>0</v>
      </c>
      <c r="C448" s="109" t="e">
        <f>VLOOKUP(B448,DS!$D$3:$I$2489,2,0)</f>
        <v>#N/A</v>
      </c>
      <c r="D448" s="110" t="e">
        <f>VLOOKUP(B448,DS!$D$3:$I$2489,3,0)</f>
        <v>#N/A</v>
      </c>
      <c r="E448" s="111" t="e">
        <f>VLOOKUP(B448,DS!$D$3:$I$2489,5,0)</f>
        <v>#N/A</v>
      </c>
      <c r="F448" s="111" t="e">
        <f>VLOOKUP(B448,DS!$D$3:$I$2489,6,0)</f>
        <v>#N/A</v>
      </c>
      <c r="G448" s="247"/>
      <c r="H448" s="247"/>
      <c r="I448" s="247"/>
      <c r="J448" s="247"/>
      <c r="K448" s="247"/>
      <c r="L448" s="247"/>
      <c r="M448" s="247"/>
      <c r="N448" s="247"/>
      <c r="O448" s="247"/>
      <c r="P448" s="101">
        <f t="shared" si="6"/>
        <v>0</v>
      </c>
      <c r="Q448" s="102" t="str">
        <f>VLOOKUP(P448,IDCODE!$A$1:$B$96,2,0)</f>
        <v>Không</v>
      </c>
      <c r="R448" s="102" t="e">
        <f>VLOOKUP(B448,DS!$D$3:$P$2489,13,0)</f>
        <v>#N/A</v>
      </c>
      <c r="S448" s="102"/>
    </row>
    <row r="449" spans="1:19" s="103" customFormat="1" ht="13.5">
      <c r="A449" s="100">
        <v>443</v>
      </c>
      <c r="B449" s="108">
        <f>DS!D445</f>
        <v>0</v>
      </c>
      <c r="C449" s="109" t="e">
        <f>VLOOKUP(B449,DS!$D$3:$I$2489,2,0)</f>
        <v>#N/A</v>
      </c>
      <c r="D449" s="110" t="e">
        <f>VLOOKUP(B449,DS!$D$3:$I$2489,3,0)</f>
        <v>#N/A</v>
      </c>
      <c r="E449" s="111" t="e">
        <f>VLOOKUP(B449,DS!$D$3:$I$2489,5,0)</f>
        <v>#N/A</v>
      </c>
      <c r="F449" s="111" t="e">
        <f>VLOOKUP(B449,DS!$D$3:$I$2489,6,0)</f>
        <v>#N/A</v>
      </c>
      <c r="G449" s="247"/>
      <c r="H449" s="247"/>
      <c r="I449" s="247"/>
      <c r="J449" s="247"/>
      <c r="K449" s="247"/>
      <c r="L449" s="247"/>
      <c r="M449" s="247"/>
      <c r="N449" s="247"/>
      <c r="O449" s="247"/>
      <c r="P449" s="101">
        <f t="shared" si="6"/>
        <v>0</v>
      </c>
      <c r="Q449" s="102" t="str">
        <f>VLOOKUP(P449,IDCODE!$A$1:$B$96,2,0)</f>
        <v>Không</v>
      </c>
      <c r="R449" s="102" t="e">
        <f>VLOOKUP(B449,DS!$D$3:$P$2489,13,0)</f>
        <v>#N/A</v>
      </c>
      <c r="S449" s="102"/>
    </row>
    <row r="450" spans="1:19" s="103" customFormat="1" ht="13.5">
      <c r="A450" s="100">
        <v>444</v>
      </c>
      <c r="B450" s="108">
        <f>DS!D446</f>
        <v>0</v>
      </c>
      <c r="C450" s="109" t="e">
        <f>VLOOKUP(B450,DS!$D$3:$I$2489,2,0)</f>
        <v>#N/A</v>
      </c>
      <c r="D450" s="110" t="e">
        <f>VLOOKUP(B450,DS!$D$3:$I$2489,3,0)</f>
        <v>#N/A</v>
      </c>
      <c r="E450" s="111" t="e">
        <f>VLOOKUP(B450,DS!$D$3:$I$2489,5,0)</f>
        <v>#N/A</v>
      </c>
      <c r="F450" s="111" t="e">
        <f>VLOOKUP(B450,DS!$D$3:$I$2489,6,0)</f>
        <v>#N/A</v>
      </c>
      <c r="G450" s="247"/>
      <c r="H450" s="247"/>
      <c r="I450" s="247"/>
      <c r="J450" s="247"/>
      <c r="K450" s="247"/>
      <c r="L450" s="247"/>
      <c r="M450" s="247"/>
      <c r="N450" s="247"/>
      <c r="O450" s="247"/>
      <c r="P450" s="101">
        <f t="shared" si="6"/>
        <v>0</v>
      </c>
      <c r="Q450" s="102" t="str">
        <f>VLOOKUP(P450,IDCODE!$A$1:$B$96,2,0)</f>
        <v>Không</v>
      </c>
      <c r="R450" s="102" t="e">
        <f>VLOOKUP(B450,DS!$D$3:$P$2489,13,0)</f>
        <v>#N/A</v>
      </c>
      <c r="S450" s="102"/>
    </row>
    <row r="451" spans="1:19" s="103" customFormat="1" ht="13.5">
      <c r="A451" s="100">
        <v>445</v>
      </c>
      <c r="B451" s="108">
        <f>DS!D447</f>
        <v>0</v>
      </c>
      <c r="C451" s="109" t="e">
        <f>VLOOKUP(B451,DS!$D$3:$I$2489,2,0)</f>
        <v>#N/A</v>
      </c>
      <c r="D451" s="110" t="e">
        <f>VLOOKUP(B451,DS!$D$3:$I$2489,3,0)</f>
        <v>#N/A</v>
      </c>
      <c r="E451" s="111" t="e">
        <f>VLOOKUP(B451,DS!$D$3:$I$2489,5,0)</f>
        <v>#N/A</v>
      </c>
      <c r="F451" s="111" t="e">
        <f>VLOOKUP(B451,DS!$D$3:$I$2489,6,0)</f>
        <v>#N/A</v>
      </c>
      <c r="G451" s="247"/>
      <c r="H451" s="247"/>
      <c r="I451" s="247"/>
      <c r="J451" s="247"/>
      <c r="K451" s="247"/>
      <c r="L451" s="247"/>
      <c r="M451" s="247"/>
      <c r="N451" s="247"/>
      <c r="O451" s="247"/>
      <c r="P451" s="101">
        <f t="shared" si="6"/>
        <v>0</v>
      </c>
      <c r="Q451" s="102" t="str">
        <f>VLOOKUP(P451,IDCODE!$A$1:$B$96,2,0)</f>
        <v>Không</v>
      </c>
      <c r="R451" s="102" t="e">
        <f>VLOOKUP(B451,DS!$D$3:$P$2489,13,0)</f>
        <v>#N/A</v>
      </c>
      <c r="S451" s="102"/>
    </row>
    <row r="452" spans="1:19" s="103" customFormat="1" ht="13.5">
      <c r="A452" s="100">
        <v>446</v>
      </c>
      <c r="B452" s="108">
        <f>DS!D448</f>
        <v>0</v>
      </c>
      <c r="C452" s="109" t="e">
        <f>VLOOKUP(B452,DS!$D$3:$I$2489,2,0)</f>
        <v>#N/A</v>
      </c>
      <c r="D452" s="110" t="e">
        <f>VLOOKUP(B452,DS!$D$3:$I$2489,3,0)</f>
        <v>#N/A</v>
      </c>
      <c r="E452" s="111" t="e">
        <f>VLOOKUP(B452,DS!$D$3:$I$2489,5,0)</f>
        <v>#N/A</v>
      </c>
      <c r="F452" s="111" t="e">
        <f>VLOOKUP(B452,DS!$D$3:$I$2489,6,0)</f>
        <v>#N/A</v>
      </c>
      <c r="G452" s="247"/>
      <c r="H452" s="247"/>
      <c r="I452" s="247"/>
      <c r="J452" s="247"/>
      <c r="K452" s="247"/>
      <c r="L452" s="247"/>
      <c r="M452" s="247"/>
      <c r="N452" s="247"/>
      <c r="O452" s="247"/>
      <c r="P452" s="101">
        <f t="shared" si="6"/>
        <v>0</v>
      </c>
      <c r="Q452" s="102" t="str">
        <f>VLOOKUP(P452,IDCODE!$A$1:$B$96,2,0)</f>
        <v>Không</v>
      </c>
      <c r="R452" s="102" t="e">
        <f>VLOOKUP(B452,DS!$D$3:$P$2489,13,0)</f>
        <v>#N/A</v>
      </c>
      <c r="S452" s="102"/>
    </row>
    <row r="453" spans="1:19" s="103" customFormat="1" ht="13.5">
      <c r="A453" s="100">
        <v>447</v>
      </c>
      <c r="B453" s="108">
        <f>DS!D449</f>
        <v>0</v>
      </c>
      <c r="C453" s="109" t="e">
        <f>VLOOKUP(B453,DS!$D$3:$I$2489,2,0)</f>
        <v>#N/A</v>
      </c>
      <c r="D453" s="110" t="e">
        <f>VLOOKUP(B453,DS!$D$3:$I$2489,3,0)</f>
        <v>#N/A</v>
      </c>
      <c r="E453" s="111" t="e">
        <f>VLOOKUP(B453,DS!$D$3:$I$2489,5,0)</f>
        <v>#N/A</v>
      </c>
      <c r="F453" s="111" t="e">
        <f>VLOOKUP(B453,DS!$D$3:$I$2489,6,0)</f>
        <v>#N/A</v>
      </c>
      <c r="G453" s="247"/>
      <c r="H453" s="247"/>
      <c r="I453" s="247"/>
      <c r="J453" s="247"/>
      <c r="K453" s="247"/>
      <c r="L453" s="247"/>
      <c r="M453" s="247"/>
      <c r="N453" s="247"/>
      <c r="O453" s="247"/>
      <c r="P453" s="101">
        <f t="shared" si="6"/>
        <v>0</v>
      </c>
      <c r="Q453" s="102" t="str">
        <f>VLOOKUP(P453,IDCODE!$A$1:$B$96,2,0)</f>
        <v>Không</v>
      </c>
      <c r="R453" s="102" t="e">
        <f>VLOOKUP(B453,DS!$D$3:$P$2489,13,0)</f>
        <v>#N/A</v>
      </c>
      <c r="S453" s="102"/>
    </row>
    <row r="454" spans="1:19" s="103" customFormat="1" ht="13.5">
      <c r="A454" s="100">
        <v>448</v>
      </c>
      <c r="B454" s="108">
        <f>DS!D450</f>
        <v>0</v>
      </c>
      <c r="C454" s="109" t="e">
        <f>VLOOKUP(B454,DS!$D$3:$I$2489,2,0)</f>
        <v>#N/A</v>
      </c>
      <c r="D454" s="110" t="e">
        <f>VLOOKUP(B454,DS!$D$3:$I$2489,3,0)</f>
        <v>#N/A</v>
      </c>
      <c r="E454" s="111" t="e">
        <f>VLOOKUP(B454,DS!$D$3:$I$2489,5,0)</f>
        <v>#N/A</v>
      </c>
      <c r="F454" s="111" t="e">
        <f>VLOOKUP(B454,DS!$D$3:$I$2489,6,0)</f>
        <v>#N/A</v>
      </c>
      <c r="G454" s="247"/>
      <c r="H454" s="247"/>
      <c r="I454" s="247"/>
      <c r="J454" s="247"/>
      <c r="K454" s="247"/>
      <c r="L454" s="247"/>
      <c r="M454" s="247"/>
      <c r="N454" s="247"/>
      <c r="O454" s="247"/>
      <c r="P454" s="101">
        <f t="shared" si="6"/>
        <v>0</v>
      </c>
      <c r="Q454" s="102" t="str">
        <f>VLOOKUP(P454,IDCODE!$A$1:$B$96,2,0)</f>
        <v>Không</v>
      </c>
      <c r="R454" s="102" t="e">
        <f>VLOOKUP(B454,DS!$D$3:$P$2489,13,0)</f>
        <v>#N/A</v>
      </c>
      <c r="S454" s="102"/>
    </row>
    <row r="455" spans="1:19" s="103" customFormat="1" ht="13.5">
      <c r="A455" s="100">
        <v>449</v>
      </c>
      <c r="B455" s="108">
        <f>DS!D451</f>
        <v>0</v>
      </c>
      <c r="C455" s="109" t="e">
        <f>VLOOKUP(B455,DS!$D$3:$I$2489,2,0)</f>
        <v>#N/A</v>
      </c>
      <c r="D455" s="110" t="e">
        <f>VLOOKUP(B455,DS!$D$3:$I$2489,3,0)</f>
        <v>#N/A</v>
      </c>
      <c r="E455" s="111" t="e">
        <f>VLOOKUP(B455,DS!$D$3:$I$2489,5,0)</f>
        <v>#N/A</v>
      </c>
      <c r="F455" s="111" t="e">
        <f>VLOOKUP(B455,DS!$D$3:$I$2489,6,0)</f>
        <v>#N/A</v>
      </c>
      <c r="G455" s="247"/>
      <c r="H455" s="247"/>
      <c r="I455" s="247"/>
      <c r="J455" s="247"/>
      <c r="K455" s="247"/>
      <c r="L455" s="247"/>
      <c r="M455" s="247"/>
      <c r="N455" s="247"/>
      <c r="O455" s="247"/>
      <c r="P455" s="101">
        <f t="shared" si="6"/>
        <v>0</v>
      </c>
      <c r="Q455" s="102" t="str">
        <f>VLOOKUP(P455,IDCODE!$A$1:$B$96,2,0)</f>
        <v>Không</v>
      </c>
      <c r="R455" s="102" t="e">
        <f>VLOOKUP(B455,DS!$D$3:$P$2489,13,0)</f>
        <v>#N/A</v>
      </c>
      <c r="S455" s="102"/>
    </row>
    <row r="456" spans="1:19" s="103" customFormat="1" ht="13.5">
      <c r="A456" s="100">
        <v>450</v>
      </c>
      <c r="B456" s="108">
        <f>DS!D452</f>
        <v>0</v>
      </c>
      <c r="C456" s="109" t="e">
        <f>VLOOKUP(B456,DS!$D$3:$I$2489,2,0)</f>
        <v>#N/A</v>
      </c>
      <c r="D456" s="110" t="e">
        <f>VLOOKUP(B456,DS!$D$3:$I$2489,3,0)</f>
        <v>#N/A</v>
      </c>
      <c r="E456" s="111" t="e">
        <f>VLOOKUP(B456,DS!$D$3:$I$2489,5,0)</f>
        <v>#N/A</v>
      </c>
      <c r="F456" s="111" t="e">
        <f>VLOOKUP(B456,DS!$D$3:$I$2489,6,0)</f>
        <v>#N/A</v>
      </c>
      <c r="G456" s="247"/>
      <c r="H456" s="247"/>
      <c r="I456" s="247"/>
      <c r="J456" s="247"/>
      <c r="K456" s="247"/>
      <c r="L456" s="247"/>
      <c r="M456" s="247"/>
      <c r="N456" s="247"/>
      <c r="O456" s="247"/>
      <c r="P456" s="101">
        <f t="shared" ref="P456:P519" si="7">IF(OR(ISNUMBER(O456)=FALSE,$P$6&lt;&gt;100%,O456&lt;1),0,ROUND(SUMPRODUCT($G$6:$O$6,G456:O456),1))</f>
        <v>0</v>
      </c>
      <c r="Q456" s="102" t="str">
        <f>VLOOKUP(P456,IDCODE!$A$1:$B$96,2,0)</f>
        <v>Không</v>
      </c>
      <c r="R456" s="102" t="e">
        <f>VLOOKUP(B456,DS!$D$3:$P$2489,13,0)</f>
        <v>#N/A</v>
      </c>
      <c r="S456" s="102"/>
    </row>
    <row r="457" spans="1:19" s="103" customFormat="1" ht="13.5">
      <c r="A457" s="100">
        <v>451</v>
      </c>
      <c r="B457" s="108">
        <f>DS!D453</f>
        <v>0</v>
      </c>
      <c r="C457" s="109" t="e">
        <f>VLOOKUP(B457,DS!$D$3:$I$2489,2,0)</f>
        <v>#N/A</v>
      </c>
      <c r="D457" s="110" t="e">
        <f>VLOOKUP(B457,DS!$D$3:$I$2489,3,0)</f>
        <v>#N/A</v>
      </c>
      <c r="E457" s="111" t="e">
        <f>VLOOKUP(B457,DS!$D$3:$I$2489,5,0)</f>
        <v>#N/A</v>
      </c>
      <c r="F457" s="111" t="e">
        <f>VLOOKUP(B457,DS!$D$3:$I$2489,6,0)</f>
        <v>#N/A</v>
      </c>
      <c r="G457" s="247"/>
      <c r="H457" s="247"/>
      <c r="I457" s="247"/>
      <c r="J457" s="247"/>
      <c r="K457" s="247"/>
      <c r="L457" s="247"/>
      <c r="M457" s="247"/>
      <c r="N457" s="247"/>
      <c r="O457" s="247"/>
      <c r="P457" s="101">
        <f t="shared" si="7"/>
        <v>0</v>
      </c>
      <c r="Q457" s="102" t="str">
        <f>VLOOKUP(P457,IDCODE!$A$1:$B$96,2,0)</f>
        <v>Không</v>
      </c>
      <c r="R457" s="102" t="e">
        <f>VLOOKUP(B457,DS!$D$3:$P$2489,13,0)</f>
        <v>#N/A</v>
      </c>
      <c r="S457" s="102"/>
    </row>
    <row r="458" spans="1:19" s="103" customFormat="1" ht="13.5">
      <c r="A458" s="100">
        <v>452</v>
      </c>
      <c r="B458" s="108">
        <f>DS!D454</f>
        <v>0</v>
      </c>
      <c r="C458" s="109" t="e">
        <f>VLOOKUP(B458,DS!$D$3:$I$2489,2,0)</f>
        <v>#N/A</v>
      </c>
      <c r="D458" s="110" t="e">
        <f>VLOOKUP(B458,DS!$D$3:$I$2489,3,0)</f>
        <v>#N/A</v>
      </c>
      <c r="E458" s="111" t="e">
        <f>VLOOKUP(B458,DS!$D$3:$I$2489,5,0)</f>
        <v>#N/A</v>
      </c>
      <c r="F458" s="111" t="e">
        <f>VLOOKUP(B458,DS!$D$3:$I$2489,6,0)</f>
        <v>#N/A</v>
      </c>
      <c r="G458" s="247"/>
      <c r="H458" s="247"/>
      <c r="I458" s="247"/>
      <c r="J458" s="247"/>
      <c r="K458" s="247"/>
      <c r="L458" s="247"/>
      <c r="M458" s="247"/>
      <c r="N458" s="247"/>
      <c r="O458" s="247"/>
      <c r="P458" s="101">
        <f t="shared" si="7"/>
        <v>0</v>
      </c>
      <c r="Q458" s="102" t="str">
        <f>VLOOKUP(P458,IDCODE!$A$1:$B$96,2,0)</f>
        <v>Không</v>
      </c>
      <c r="R458" s="102" t="e">
        <f>VLOOKUP(B458,DS!$D$3:$P$2489,13,0)</f>
        <v>#N/A</v>
      </c>
      <c r="S458" s="102"/>
    </row>
    <row r="459" spans="1:19" s="103" customFormat="1" ht="13.5">
      <c r="A459" s="100">
        <v>453</v>
      </c>
      <c r="B459" s="108">
        <f>DS!D455</f>
        <v>0</v>
      </c>
      <c r="C459" s="109" t="e">
        <f>VLOOKUP(B459,DS!$D$3:$I$2489,2,0)</f>
        <v>#N/A</v>
      </c>
      <c r="D459" s="110" t="e">
        <f>VLOOKUP(B459,DS!$D$3:$I$2489,3,0)</f>
        <v>#N/A</v>
      </c>
      <c r="E459" s="111" t="e">
        <f>VLOOKUP(B459,DS!$D$3:$I$2489,5,0)</f>
        <v>#N/A</v>
      </c>
      <c r="F459" s="111" t="e">
        <f>VLOOKUP(B459,DS!$D$3:$I$2489,6,0)</f>
        <v>#N/A</v>
      </c>
      <c r="G459" s="247"/>
      <c r="H459" s="247"/>
      <c r="I459" s="247"/>
      <c r="J459" s="247"/>
      <c r="K459" s="247"/>
      <c r="L459" s="247"/>
      <c r="M459" s="247"/>
      <c r="N459" s="247"/>
      <c r="O459" s="247"/>
      <c r="P459" s="101">
        <f t="shared" si="7"/>
        <v>0</v>
      </c>
      <c r="Q459" s="102" t="str">
        <f>VLOOKUP(P459,IDCODE!$A$1:$B$96,2,0)</f>
        <v>Không</v>
      </c>
      <c r="R459" s="102" t="e">
        <f>VLOOKUP(B459,DS!$D$3:$P$2489,13,0)</f>
        <v>#N/A</v>
      </c>
      <c r="S459" s="102"/>
    </row>
    <row r="460" spans="1:19" s="103" customFormat="1" ht="13.5">
      <c r="A460" s="100">
        <v>454</v>
      </c>
      <c r="B460" s="108">
        <f>DS!D456</f>
        <v>0</v>
      </c>
      <c r="C460" s="109" t="e">
        <f>VLOOKUP(B460,DS!$D$3:$I$2489,2,0)</f>
        <v>#N/A</v>
      </c>
      <c r="D460" s="110" t="e">
        <f>VLOOKUP(B460,DS!$D$3:$I$2489,3,0)</f>
        <v>#N/A</v>
      </c>
      <c r="E460" s="111" t="e">
        <f>VLOOKUP(B460,DS!$D$3:$I$2489,5,0)</f>
        <v>#N/A</v>
      </c>
      <c r="F460" s="111" t="e">
        <f>VLOOKUP(B460,DS!$D$3:$I$2489,6,0)</f>
        <v>#N/A</v>
      </c>
      <c r="G460" s="247"/>
      <c r="H460" s="247"/>
      <c r="I460" s="247"/>
      <c r="J460" s="247"/>
      <c r="K460" s="247"/>
      <c r="L460" s="247"/>
      <c r="M460" s="247"/>
      <c r="N460" s="247"/>
      <c r="O460" s="247"/>
      <c r="P460" s="101">
        <f t="shared" si="7"/>
        <v>0</v>
      </c>
      <c r="Q460" s="102" t="str">
        <f>VLOOKUP(P460,IDCODE!$A$1:$B$96,2,0)</f>
        <v>Không</v>
      </c>
      <c r="R460" s="102" t="e">
        <f>VLOOKUP(B460,DS!$D$3:$P$2489,13,0)</f>
        <v>#N/A</v>
      </c>
      <c r="S460" s="102"/>
    </row>
    <row r="461" spans="1:19" s="103" customFormat="1" ht="13.5">
      <c r="A461" s="100">
        <v>455</v>
      </c>
      <c r="B461" s="108">
        <f>DS!D457</f>
        <v>0</v>
      </c>
      <c r="C461" s="109" t="e">
        <f>VLOOKUP(B461,DS!$D$3:$I$2489,2,0)</f>
        <v>#N/A</v>
      </c>
      <c r="D461" s="110" t="e">
        <f>VLOOKUP(B461,DS!$D$3:$I$2489,3,0)</f>
        <v>#N/A</v>
      </c>
      <c r="E461" s="111" t="e">
        <f>VLOOKUP(B461,DS!$D$3:$I$2489,5,0)</f>
        <v>#N/A</v>
      </c>
      <c r="F461" s="111" t="e">
        <f>VLOOKUP(B461,DS!$D$3:$I$2489,6,0)</f>
        <v>#N/A</v>
      </c>
      <c r="G461" s="247"/>
      <c r="H461" s="247"/>
      <c r="I461" s="247"/>
      <c r="J461" s="247"/>
      <c r="K461" s="247"/>
      <c r="L461" s="247"/>
      <c r="M461" s="247"/>
      <c r="N461" s="247"/>
      <c r="O461" s="247"/>
      <c r="P461" s="101">
        <f t="shared" si="7"/>
        <v>0</v>
      </c>
      <c r="Q461" s="102" t="str">
        <f>VLOOKUP(P461,IDCODE!$A$1:$B$96,2,0)</f>
        <v>Không</v>
      </c>
      <c r="R461" s="102" t="e">
        <f>VLOOKUP(B461,DS!$D$3:$P$2489,13,0)</f>
        <v>#N/A</v>
      </c>
      <c r="S461" s="102"/>
    </row>
    <row r="462" spans="1:19" s="103" customFormat="1" ht="13.5">
      <c r="A462" s="100">
        <v>456</v>
      </c>
      <c r="B462" s="108">
        <f>DS!D458</f>
        <v>0</v>
      </c>
      <c r="C462" s="109" t="e">
        <f>VLOOKUP(B462,DS!$D$3:$I$2489,2,0)</f>
        <v>#N/A</v>
      </c>
      <c r="D462" s="110" t="e">
        <f>VLOOKUP(B462,DS!$D$3:$I$2489,3,0)</f>
        <v>#N/A</v>
      </c>
      <c r="E462" s="111" t="e">
        <f>VLOOKUP(B462,DS!$D$3:$I$2489,5,0)</f>
        <v>#N/A</v>
      </c>
      <c r="F462" s="111" t="e">
        <f>VLOOKUP(B462,DS!$D$3:$I$2489,6,0)</f>
        <v>#N/A</v>
      </c>
      <c r="G462" s="247"/>
      <c r="H462" s="247"/>
      <c r="I462" s="247"/>
      <c r="J462" s="247"/>
      <c r="K462" s="247"/>
      <c r="L462" s="247"/>
      <c r="M462" s="247"/>
      <c r="N462" s="247"/>
      <c r="O462" s="247"/>
      <c r="P462" s="101">
        <f t="shared" si="7"/>
        <v>0</v>
      </c>
      <c r="Q462" s="102" t="str">
        <f>VLOOKUP(P462,IDCODE!$A$1:$B$96,2,0)</f>
        <v>Không</v>
      </c>
      <c r="R462" s="102" t="e">
        <f>VLOOKUP(B462,DS!$D$3:$P$2489,13,0)</f>
        <v>#N/A</v>
      </c>
      <c r="S462" s="102"/>
    </row>
    <row r="463" spans="1:19" s="103" customFormat="1" ht="13.5">
      <c r="A463" s="100">
        <v>457</v>
      </c>
      <c r="B463" s="108">
        <f>DS!D459</f>
        <v>0</v>
      </c>
      <c r="C463" s="109" t="e">
        <f>VLOOKUP(B463,DS!$D$3:$I$2489,2,0)</f>
        <v>#N/A</v>
      </c>
      <c r="D463" s="110" t="e">
        <f>VLOOKUP(B463,DS!$D$3:$I$2489,3,0)</f>
        <v>#N/A</v>
      </c>
      <c r="E463" s="111" t="e">
        <f>VLOOKUP(B463,DS!$D$3:$I$2489,5,0)</f>
        <v>#N/A</v>
      </c>
      <c r="F463" s="111" t="e">
        <f>VLOOKUP(B463,DS!$D$3:$I$2489,6,0)</f>
        <v>#N/A</v>
      </c>
      <c r="G463" s="247"/>
      <c r="H463" s="247"/>
      <c r="I463" s="247"/>
      <c r="J463" s="247"/>
      <c r="K463" s="247"/>
      <c r="L463" s="247"/>
      <c r="M463" s="247"/>
      <c r="N463" s="247"/>
      <c r="O463" s="247"/>
      <c r="P463" s="101">
        <f t="shared" si="7"/>
        <v>0</v>
      </c>
      <c r="Q463" s="102" t="str">
        <f>VLOOKUP(P463,IDCODE!$A$1:$B$96,2,0)</f>
        <v>Không</v>
      </c>
      <c r="R463" s="102" t="e">
        <f>VLOOKUP(B463,DS!$D$3:$P$2489,13,0)</f>
        <v>#N/A</v>
      </c>
      <c r="S463" s="102"/>
    </row>
    <row r="464" spans="1:19" s="103" customFormat="1" ht="13.5">
      <c r="A464" s="100">
        <v>458</v>
      </c>
      <c r="B464" s="108">
        <f>DS!D460</f>
        <v>0</v>
      </c>
      <c r="C464" s="109" t="e">
        <f>VLOOKUP(B464,DS!$D$3:$I$2489,2,0)</f>
        <v>#N/A</v>
      </c>
      <c r="D464" s="110" t="e">
        <f>VLOOKUP(B464,DS!$D$3:$I$2489,3,0)</f>
        <v>#N/A</v>
      </c>
      <c r="E464" s="111" t="e">
        <f>VLOOKUP(B464,DS!$D$3:$I$2489,5,0)</f>
        <v>#N/A</v>
      </c>
      <c r="F464" s="111" t="e">
        <f>VLOOKUP(B464,DS!$D$3:$I$2489,6,0)</f>
        <v>#N/A</v>
      </c>
      <c r="G464" s="247"/>
      <c r="H464" s="247"/>
      <c r="I464" s="247"/>
      <c r="J464" s="247"/>
      <c r="K464" s="247"/>
      <c r="L464" s="247"/>
      <c r="M464" s="247"/>
      <c r="N464" s="247"/>
      <c r="O464" s="247"/>
      <c r="P464" s="101">
        <f t="shared" si="7"/>
        <v>0</v>
      </c>
      <c r="Q464" s="102" t="str">
        <f>VLOOKUP(P464,IDCODE!$A$1:$B$96,2,0)</f>
        <v>Không</v>
      </c>
      <c r="R464" s="102" t="e">
        <f>VLOOKUP(B464,DS!$D$3:$P$2489,13,0)</f>
        <v>#N/A</v>
      </c>
      <c r="S464" s="102"/>
    </row>
    <row r="465" spans="1:19" s="103" customFormat="1" ht="13.5">
      <c r="A465" s="100">
        <v>459</v>
      </c>
      <c r="B465" s="108">
        <f>DS!D461</f>
        <v>0</v>
      </c>
      <c r="C465" s="109" t="e">
        <f>VLOOKUP(B465,DS!$D$3:$I$2489,2,0)</f>
        <v>#N/A</v>
      </c>
      <c r="D465" s="110" t="e">
        <f>VLOOKUP(B465,DS!$D$3:$I$2489,3,0)</f>
        <v>#N/A</v>
      </c>
      <c r="E465" s="111" t="e">
        <f>VLOOKUP(B465,DS!$D$3:$I$2489,5,0)</f>
        <v>#N/A</v>
      </c>
      <c r="F465" s="111" t="e">
        <f>VLOOKUP(B465,DS!$D$3:$I$2489,6,0)</f>
        <v>#N/A</v>
      </c>
      <c r="G465" s="247"/>
      <c r="H465" s="247"/>
      <c r="I465" s="247"/>
      <c r="J465" s="247"/>
      <c r="K465" s="247"/>
      <c r="L465" s="247"/>
      <c r="M465" s="247"/>
      <c r="N465" s="247"/>
      <c r="O465" s="247"/>
      <c r="P465" s="101">
        <f t="shared" si="7"/>
        <v>0</v>
      </c>
      <c r="Q465" s="102" t="str">
        <f>VLOOKUP(P465,IDCODE!$A$1:$B$96,2,0)</f>
        <v>Không</v>
      </c>
      <c r="R465" s="102" t="e">
        <f>VLOOKUP(B465,DS!$D$3:$P$2489,13,0)</f>
        <v>#N/A</v>
      </c>
      <c r="S465" s="102"/>
    </row>
    <row r="466" spans="1:19" s="103" customFormat="1" ht="13.5">
      <c r="A466" s="100">
        <v>460</v>
      </c>
      <c r="B466" s="108">
        <f>DS!D462</f>
        <v>0</v>
      </c>
      <c r="C466" s="109" t="e">
        <f>VLOOKUP(B466,DS!$D$3:$I$2489,2,0)</f>
        <v>#N/A</v>
      </c>
      <c r="D466" s="110" t="e">
        <f>VLOOKUP(B466,DS!$D$3:$I$2489,3,0)</f>
        <v>#N/A</v>
      </c>
      <c r="E466" s="111" t="e">
        <f>VLOOKUP(B466,DS!$D$3:$I$2489,5,0)</f>
        <v>#N/A</v>
      </c>
      <c r="F466" s="111" t="e">
        <f>VLOOKUP(B466,DS!$D$3:$I$2489,6,0)</f>
        <v>#N/A</v>
      </c>
      <c r="G466" s="247"/>
      <c r="H466" s="247"/>
      <c r="I466" s="247"/>
      <c r="J466" s="247"/>
      <c r="K466" s="247"/>
      <c r="L466" s="247"/>
      <c r="M466" s="247"/>
      <c r="N466" s="247"/>
      <c r="O466" s="247"/>
      <c r="P466" s="101">
        <f t="shared" si="7"/>
        <v>0</v>
      </c>
      <c r="Q466" s="102" t="str">
        <f>VLOOKUP(P466,IDCODE!$A$1:$B$96,2,0)</f>
        <v>Không</v>
      </c>
      <c r="R466" s="102" t="e">
        <f>VLOOKUP(B466,DS!$D$3:$P$2489,13,0)</f>
        <v>#N/A</v>
      </c>
      <c r="S466" s="102"/>
    </row>
    <row r="467" spans="1:19" s="103" customFormat="1" ht="13.5">
      <c r="A467" s="100">
        <v>461</v>
      </c>
      <c r="B467" s="108">
        <f>DS!D463</f>
        <v>0</v>
      </c>
      <c r="C467" s="109" t="e">
        <f>VLOOKUP(B467,DS!$D$3:$I$2489,2,0)</f>
        <v>#N/A</v>
      </c>
      <c r="D467" s="110" t="e">
        <f>VLOOKUP(B467,DS!$D$3:$I$2489,3,0)</f>
        <v>#N/A</v>
      </c>
      <c r="E467" s="111" t="e">
        <f>VLOOKUP(B467,DS!$D$3:$I$2489,5,0)</f>
        <v>#N/A</v>
      </c>
      <c r="F467" s="111" t="e">
        <f>VLOOKUP(B467,DS!$D$3:$I$2489,6,0)</f>
        <v>#N/A</v>
      </c>
      <c r="G467" s="247"/>
      <c r="H467" s="247"/>
      <c r="I467" s="247"/>
      <c r="J467" s="247"/>
      <c r="K467" s="247"/>
      <c r="L467" s="247"/>
      <c r="M467" s="247"/>
      <c r="N467" s="247"/>
      <c r="O467" s="247"/>
      <c r="P467" s="101">
        <f t="shared" si="7"/>
        <v>0</v>
      </c>
      <c r="Q467" s="102" t="str">
        <f>VLOOKUP(P467,IDCODE!$A$1:$B$96,2,0)</f>
        <v>Không</v>
      </c>
      <c r="R467" s="102" t="e">
        <f>VLOOKUP(B467,DS!$D$3:$P$2489,13,0)</f>
        <v>#N/A</v>
      </c>
      <c r="S467" s="102"/>
    </row>
    <row r="468" spans="1:19" s="103" customFormat="1" ht="13.5">
      <c r="A468" s="100">
        <v>462</v>
      </c>
      <c r="B468" s="108">
        <f>DS!D464</f>
        <v>0</v>
      </c>
      <c r="C468" s="109" t="e">
        <f>VLOOKUP(B468,DS!$D$3:$I$2489,2,0)</f>
        <v>#N/A</v>
      </c>
      <c r="D468" s="110" t="e">
        <f>VLOOKUP(B468,DS!$D$3:$I$2489,3,0)</f>
        <v>#N/A</v>
      </c>
      <c r="E468" s="111" t="e">
        <f>VLOOKUP(B468,DS!$D$3:$I$2489,5,0)</f>
        <v>#N/A</v>
      </c>
      <c r="F468" s="111" t="e">
        <f>VLOOKUP(B468,DS!$D$3:$I$2489,6,0)</f>
        <v>#N/A</v>
      </c>
      <c r="G468" s="247"/>
      <c r="H468" s="247"/>
      <c r="I468" s="247"/>
      <c r="J468" s="247"/>
      <c r="K468" s="247"/>
      <c r="L468" s="247"/>
      <c r="M468" s="247"/>
      <c r="N468" s="247"/>
      <c r="O468" s="247"/>
      <c r="P468" s="101">
        <f t="shared" si="7"/>
        <v>0</v>
      </c>
      <c r="Q468" s="102" t="str">
        <f>VLOOKUP(P468,IDCODE!$A$1:$B$96,2,0)</f>
        <v>Không</v>
      </c>
      <c r="R468" s="102" t="e">
        <f>VLOOKUP(B468,DS!$D$3:$P$2489,13,0)</f>
        <v>#N/A</v>
      </c>
      <c r="S468" s="102"/>
    </row>
    <row r="469" spans="1:19" s="103" customFormat="1" ht="13.5">
      <c r="A469" s="100">
        <v>463</v>
      </c>
      <c r="B469" s="108">
        <f>DS!D465</f>
        <v>0</v>
      </c>
      <c r="C469" s="109" t="e">
        <f>VLOOKUP(B469,DS!$D$3:$I$2489,2,0)</f>
        <v>#N/A</v>
      </c>
      <c r="D469" s="110" t="e">
        <f>VLOOKUP(B469,DS!$D$3:$I$2489,3,0)</f>
        <v>#N/A</v>
      </c>
      <c r="E469" s="111" t="e">
        <f>VLOOKUP(B469,DS!$D$3:$I$2489,5,0)</f>
        <v>#N/A</v>
      </c>
      <c r="F469" s="111" t="e">
        <f>VLOOKUP(B469,DS!$D$3:$I$2489,6,0)</f>
        <v>#N/A</v>
      </c>
      <c r="G469" s="247"/>
      <c r="H469" s="247"/>
      <c r="I469" s="247"/>
      <c r="J469" s="247"/>
      <c r="K469" s="247"/>
      <c r="L469" s="247"/>
      <c r="M469" s="247"/>
      <c r="N469" s="247"/>
      <c r="O469" s="247"/>
      <c r="P469" s="101">
        <f t="shared" si="7"/>
        <v>0</v>
      </c>
      <c r="Q469" s="102" t="str">
        <f>VLOOKUP(P469,IDCODE!$A$1:$B$96,2,0)</f>
        <v>Không</v>
      </c>
      <c r="R469" s="102" t="e">
        <f>VLOOKUP(B469,DS!$D$3:$P$2489,13,0)</f>
        <v>#N/A</v>
      </c>
      <c r="S469" s="102"/>
    </row>
    <row r="470" spans="1:19" s="103" customFormat="1" ht="13.5">
      <c r="A470" s="100">
        <v>464</v>
      </c>
      <c r="B470" s="108">
        <f>DS!D466</f>
        <v>0</v>
      </c>
      <c r="C470" s="109" t="e">
        <f>VLOOKUP(B470,DS!$D$3:$I$2489,2,0)</f>
        <v>#N/A</v>
      </c>
      <c r="D470" s="110" t="e">
        <f>VLOOKUP(B470,DS!$D$3:$I$2489,3,0)</f>
        <v>#N/A</v>
      </c>
      <c r="E470" s="111" t="e">
        <f>VLOOKUP(B470,DS!$D$3:$I$2489,5,0)</f>
        <v>#N/A</v>
      </c>
      <c r="F470" s="111" t="e">
        <f>VLOOKUP(B470,DS!$D$3:$I$2489,6,0)</f>
        <v>#N/A</v>
      </c>
      <c r="G470" s="247"/>
      <c r="H470" s="247"/>
      <c r="I470" s="247"/>
      <c r="J470" s="247"/>
      <c r="K470" s="247"/>
      <c r="L470" s="247"/>
      <c r="M470" s="247"/>
      <c r="N470" s="247"/>
      <c r="O470" s="247"/>
      <c r="P470" s="101">
        <f t="shared" si="7"/>
        <v>0</v>
      </c>
      <c r="Q470" s="102" t="str">
        <f>VLOOKUP(P470,IDCODE!$A$1:$B$96,2,0)</f>
        <v>Không</v>
      </c>
      <c r="R470" s="102" t="e">
        <f>VLOOKUP(B470,DS!$D$3:$P$2489,13,0)</f>
        <v>#N/A</v>
      </c>
      <c r="S470" s="102"/>
    </row>
    <row r="471" spans="1:19" s="103" customFormat="1" ht="13.5">
      <c r="A471" s="100">
        <v>465</v>
      </c>
      <c r="B471" s="108">
        <f>DS!D467</f>
        <v>0</v>
      </c>
      <c r="C471" s="109" t="e">
        <f>VLOOKUP(B471,DS!$D$3:$I$2489,2,0)</f>
        <v>#N/A</v>
      </c>
      <c r="D471" s="110" t="e">
        <f>VLOOKUP(B471,DS!$D$3:$I$2489,3,0)</f>
        <v>#N/A</v>
      </c>
      <c r="E471" s="111" t="e">
        <f>VLOOKUP(B471,DS!$D$3:$I$2489,5,0)</f>
        <v>#N/A</v>
      </c>
      <c r="F471" s="111" t="e">
        <f>VLOOKUP(B471,DS!$D$3:$I$2489,6,0)</f>
        <v>#N/A</v>
      </c>
      <c r="G471" s="247"/>
      <c r="H471" s="247"/>
      <c r="I471" s="247"/>
      <c r="J471" s="247"/>
      <c r="K471" s="247"/>
      <c r="L471" s="247"/>
      <c r="M471" s="247"/>
      <c r="N471" s="247"/>
      <c r="O471" s="247"/>
      <c r="P471" s="101">
        <f t="shared" si="7"/>
        <v>0</v>
      </c>
      <c r="Q471" s="102" t="str">
        <f>VLOOKUP(P471,IDCODE!$A$1:$B$96,2,0)</f>
        <v>Không</v>
      </c>
      <c r="R471" s="102" t="e">
        <f>VLOOKUP(B471,DS!$D$3:$P$2489,13,0)</f>
        <v>#N/A</v>
      </c>
      <c r="S471" s="102"/>
    </row>
    <row r="472" spans="1:19" s="103" customFormat="1" ht="13.5">
      <c r="A472" s="100">
        <v>466</v>
      </c>
      <c r="B472" s="108">
        <f>DS!D468</f>
        <v>0</v>
      </c>
      <c r="C472" s="109" t="e">
        <f>VLOOKUP(B472,DS!$D$3:$I$2489,2,0)</f>
        <v>#N/A</v>
      </c>
      <c r="D472" s="110" t="e">
        <f>VLOOKUP(B472,DS!$D$3:$I$2489,3,0)</f>
        <v>#N/A</v>
      </c>
      <c r="E472" s="111" t="e">
        <f>VLOOKUP(B472,DS!$D$3:$I$2489,5,0)</f>
        <v>#N/A</v>
      </c>
      <c r="F472" s="111" t="e">
        <f>VLOOKUP(B472,DS!$D$3:$I$2489,6,0)</f>
        <v>#N/A</v>
      </c>
      <c r="G472" s="247"/>
      <c r="H472" s="247"/>
      <c r="I472" s="247"/>
      <c r="J472" s="247"/>
      <c r="K472" s="247"/>
      <c r="L472" s="247"/>
      <c r="M472" s="247"/>
      <c r="N472" s="247"/>
      <c r="O472" s="247"/>
      <c r="P472" s="101">
        <f t="shared" si="7"/>
        <v>0</v>
      </c>
      <c r="Q472" s="102" t="str">
        <f>VLOOKUP(P472,IDCODE!$A$1:$B$96,2,0)</f>
        <v>Không</v>
      </c>
      <c r="R472" s="102" t="e">
        <f>VLOOKUP(B472,DS!$D$3:$P$2489,13,0)</f>
        <v>#N/A</v>
      </c>
      <c r="S472" s="102"/>
    </row>
    <row r="473" spans="1:19" s="103" customFormat="1" ht="13.5">
      <c r="A473" s="100">
        <v>467</v>
      </c>
      <c r="B473" s="108">
        <f>DS!D469</f>
        <v>0</v>
      </c>
      <c r="C473" s="109" t="e">
        <f>VLOOKUP(B473,DS!$D$3:$I$2489,2,0)</f>
        <v>#N/A</v>
      </c>
      <c r="D473" s="110" t="e">
        <f>VLOOKUP(B473,DS!$D$3:$I$2489,3,0)</f>
        <v>#N/A</v>
      </c>
      <c r="E473" s="111" t="e">
        <f>VLOOKUP(B473,DS!$D$3:$I$2489,5,0)</f>
        <v>#N/A</v>
      </c>
      <c r="F473" s="111" t="e">
        <f>VLOOKUP(B473,DS!$D$3:$I$2489,6,0)</f>
        <v>#N/A</v>
      </c>
      <c r="G473" s="247"/>
      <c r="H473" s="247"/>
      <c r="I473" s="247"/>
      <c r="J473" s="247"/>
      <c r="K473" s="247"/>
      <c r="L473" s="247"/>
      <c r="M473" s="247"/>
      <c r="N473" s="247"/>
      <c r="O473" s="247"/>
      <c r="P473" s="101">
        <f t="shared" si="7"/>
        <v>0</v>
      </c>
      <c r="Q473" s="102" t="str">
        <f>VLOOKUP(P473,IDCODE!$A$1:$B$96,2,0)</f>
        <v>Không</v>
      </c>
      <c r="R473" s="102" t="e">
        <f>VLOOKUP(B473,DS!$D$3:$P$2489,13,0)</f>
        <v>#N/A</v>
      </c>
      <c r="S473" s="102"/>
    </row>
    <row r="474" spans="1:19" s="103" customFormat="1" ht="13.5">
      <c r="A474" s="100">
        <v>468</v>
      </c>
      <c r="B474" s="108">
        <f>DS!D470</f>
        <v>0</v>
      </c>
      <c r="C474" s="109" t="e">
        <f>VLOOKUP(B474,DS!$D$3:$I$2489,2,0)</f>
        <v>#N/A</v>
      </c>
      <c r="D474" s="110" t="e">
        <f>VLOOKUP(B474,DS!$D$3:$I$2489,3,0)</f>
        <v>#N/A</v>
      </c>
      <c r="E474" s="111" t="e">
        <f>VLOOKUP(B474,DS!$D$3:$I$2489,5,0)</f>
        <v>#N/A</v>
      </c>
      <c r="F474" s="111" t="e">
        <f>VLOOKUP(B474,DS!$D$3:$I$2489,6,0)</f>
        <v>#N/A</v>
      </c>
      <c r="G474" s="247"/>
      <c r="H474" s="247"/>
      <c r="I474" s="247"/>
      <c r="J474" s="247"/>
      <c r="K474" s="247"/>
      <c r="L474" s="247"/>
      <c r="M474" s="247"/>
      <c r="N474" s="247"/>
      <c r="O474" s="247"/>
      <c r="P474" s="101">
        <f t="shared" si="7"/>
        <v>0</v>
      </c>
      <c r="Q474" s="102" t="str">
        <f>VLOOKUP(P474,IDCODE!$A$1:$B$96,2,0)</f>
        <v>Không</v>
      </c>
      <c r="R474" s="102" t="e">
        <f>VLOOKUP(B474,DS!$D$3:$P$2489,13,0)</f>
        <v>#N/A</v>
      </c>
      <c r="S474" s="102"/>
    </row>
    <row r="475" spans="1:19" ht="13.5">
      <c r="A475" s="100">
        <v>469</v>
      </c>
      <c r="B475" s="108">
        <f>DS!D471</f>
        <v>0</v>
      </c>
      <c r="C475" s="109" t="e">
        <f>VLOOKUP(B475,DS!$D$3:$I$2489,2,0)</f>
        <v>#N/A</v>
      </c>
      <c r="D475" s="110" t="e">
        <f>VLOOKUP(B475,DS!$D$3:$I$2489,3,0)</f>
        <v>#N/A</v>
      </c>
      <c r="E475" s="111" t="e">
        <f>VLOOKUP(B475,DS!$D$3:$I$2489,5,0)</f>
        <v>#N/A</v>
      </c>
      <c r="F475" s="111" t="e">
        <f>VLOOKUP(B475,DS!$D$3:$I$2489,6,0)</f>
        <v>#N/A</v>
      </c>
      <c r="G475" s="247"/>
      <c r="H475" s="247"/>
      <c r="I475" s="247"/>
      <c r="J475" s="247"/>
      <c r="K475" s="247"/>
      <c r="L475" s="247"/>
      <c r="M475" s="247"/>
      <c r="N475" s="247"/>
      <c r="O475" s="247"/>
      <c r="P475" s="101">
        <f t="shared" si="7"/>
        <v>0</v>
      </c>
      <c r="Q475" s="102" t="str">
        <f>VLOOKUP(P475,IDCODE!$A$1:$B$96,2,0)</f>
        <v>Không</v>
      </c>
      <c r="R475" s="102" t="e">
        <f>VLOOKUP(B475,DS!$D$3:$P$2489,13,0)</f>
        <v>#N/A</v>
      </c>
    </row>
    <row r="476" spans="1:19" ht="13.5">
      <c r="A476" s="100">
        <v>470</v>
      </c>
      <c r="B476" s="108">
        <f>DS!D472</f>
        <v>0</v>
      </c>
      <c r="C476" s="109" t="e">
        <f>VLOOKUP(B476,DS!$D$3:$I$2489,2,0)</f>
        <v>#N/A</v>
      </c>
      <c r="D476" s="110" t="e">
        <f>VLOOKUP(B476,DS!$D$3:$I$2489,3,0)</f>
        <v>#N/A</v>
      </c>
      <c r="E476" s="111" t="e">
        <f>VLOOKUP(B476,DS!$D$3:$I$2489,5,0)</f>
        <v>#N/A</v>
      </c>
      <c r="F476" s="111" t="e">
        <f>VLOOKUP(B476,DS!$D$3:$I$2489,6,0)</f>
        <v>#N/A</v>
      </c>
      <c r="G476" s="247"/>
      <c r="H476" s="247"/>
      <c r="I476" s="247"/>
      <c r="J476" s="247"/>
      <c r="K476" s="247"/>
      <c r="L476" s="247"/>
      <c r="M476" s="247"/>
      <c r="N476" s="247"/>
      <c r="O476" s="247"/>
      <c r="P476" s="101">
        <f t="shared" si="7"/>
        <v>0</v>
      </c>
      <c r="Q476" s="102" t="str">
        <f>VLOOKUP(P476,IDCODE!$A$1:$B$96,2,0)</f>
        <v>Không</v>
      </c>
      <c r="R476" s="102" t="e">
        <f>VLOOKUP(B476,DS!$D$3:$P$2489,13,0)</f>
        <v>#N/A</v>
      </c>
    </row>
    <row r="477" spans="1:19" ht="13.5">
      <c r="A477" s="100">
        <v>471</v>
      </c>
      <c r="B477" s="108">
        <f>DS!D473</f>
        <v>0</v>
      </c>
      <c r="C477" s="109" t="e">
        <f>VLOOKUP(B477,DS!$D$3:$I$2489,2,0)</f>
        <v>#N/A</v>
      </c>
      <c r="D477" s="110" t="e">
        <f>VLOOKUP(B477,DS!$D$3:$I$2489,3,0)</f>
        <v>#N/A</v>
      </c>
      <c r="E477" s="111" t="e">
        <f>VLOOKUP(B477,DS!$D$3:$I$2489,5,0)</f>
        <v>#N/A</v>
      </c>
      <c r="F477" s="111" t="e">
        <f>VLOOKUP(B477,DS!$D$3:$I$2489,6,0)</f>
        <v>#N/A</v>
      </c>
      <c r="G477" s="247"/>
      <c r="H477" s="247"/>
      <c r="I477" s="247"/>
      <c r="J477" s="247"/>
      <c r="K477" s="247"/>
      <c r="L477" s="247"/>
      <c r="M477" s="247"/>
      <c r="N477" s="247"/>
      <c r="O477" s="247"/>
      <c r="P477" s="101">
        <f t="shared" si="7"/>
        <v>0</v>
      </c>
      <c r="Q477" s="102" t="str">
        <f>VLOOKUP(P477,IDCODE!$A$1:$B$96,2,0)</f>
        <v>Không</v>
      </c>
      <c r="R477" s="102" t="e">
        <f>VLOOKUP(B477,DS!$D$3:$P$2489,13,0)</f>
        <v>#N/A</v>
      </c>
    </row>
    <row r="478" spans="1:19" ht="13.5">
      <c r="A478" s="100">
        <v>472</v>
      </c>
      <c r="B478" s="108">
        <f>DS!D474</f>
        <v>0</v>
      </c>
      <c r="C478" s="109" t="e">
        <f>VLOOKUP(B478,DS!$D$3:$I$2489,2,0)</f>
        <v>#N/A</v>
      </c>
      <c r="D478" s="110" t="e">
        <f>VLOOKUP(B478,DS!$D$3:$I$2489,3,0)</f>
        <v>#N/A</v>
      </c>
      <c r="E478" s="111" t="e">
        <f>VLOOKUP(B478,DS!$D$3:$I$2489,5,0)</f>
        <v>#N/A</v>
      </c>
      <c r="F478" s="111" t="e">
        <f>VLOOKUP(B478,DS!$D$3:$I$2489,6,0)</f>
        <v>#N/A</v>
      </c>
      <c r="G478" s="247"/>
      <c r="H478" s="247"/>
      <c r="I478" s="247"/>
      <c r="J478" s="247"/>
      <c r="K478" s="247"/>
      <c r="L478" s="247"/>
      <c r="M478" s="247"/>
      <c r="N478" s="247"/>
      <c r="O478" s="247"/>
      <c r="P478" s="101">
        <f t="shared" si="7"/>
        <v>0</v>
      </c>
      <c r="Q478" s="102" t="str">
        <f>VLOOKUP(P478,IDCODE!$A$1:$B$96,2,0)</f>
        <v>Không</v>
      </c>
      <c r="R478" s="102" t="e">
        <f>VLOOKUP(B478,DS!$D$3:$P$2489,13,0)</f>
        <v>#N/A</v>
      </c>
    </row>
    <row r="479" spans="1:19" ht="13.5">
      <c r="A479" s="100">
        <v>473</v>
      </c>
      <c r="B479" s="108">
        <f>DS!D475</f>
        <v>0</v>
      </c>
      <c r="C479" s="109" t="e">
        <f>VLOOKUP(B479,DS!$D$3:$I$2489,2,0)</f>
        <v>#N/A</v>
      </c>
      <c r="D479" s="110" t="e">
        <f>VLOOKUP(B479,DS!$D$3:$I$2489,3,0)</f>
        <v>#N/A</v>
      </c>
      <c r="E479" s="111" t="e">
        <f>VLOOKUP(B479,DS!$D$3:$I$2489,5,0)</f>
        <v>#N/A</v>
      </c>
      <c r="F479" s="111" t="e">
        <f>VLOOKUP(B479,DS!$D$3:$I$2489,6,0)</f>
        <v>#N/A</v>
      </c>
      <c r="G479" s="247"/>
      <c r="H479" s="247"/>
      <c r="I479" s="247"/>
      <c r="J479" s="247"/>
      <c r="K479" s="247"/>
      <c r="L479" s="247"/>
      <c r="M479" s="247"/>
      <c r="N479" s="247"/>
      <c r="O479" s="247"/>
      <c r="P479" s="101">
        <f t="shared" si="7"/>
        <v>0</v>
      </c>
      <c r="Q479" s="102" t="str">
        <f>VLOOKUP(P479,IDCODE!$A$1:$B$96,2,0)</f>
        <v>Không</v>
      </c>
      <c r="R479" s="102" t="e">
        <f>VLOOKUP(B479,DS!$D$3:$P$2489,13,0)</f>
        <v>#N/A</v>
      </c>
    </row>
    <row r="480" spans="1:19" ht="13.5">
      <c r="A480" s="100">
        <v>474</v>
      </c>
      <c r="B480" s="108">
        <f>DS!D476</f>
        <v>0</v>
      </c>
      <c r="C480" s="109" t="e">
        <f>VLOOKUP(B480,DS!$D$3:$I$2489,2,0)</f>
        <v>#N/A</v>
      </c>
      <c r="D480" s="110" t="e">
        <f>VLOOKUP(B480,DS!$D$3:$I$2489,3,0)</f>
        <v>#N/A</v>
      </c>
      <c r="E480" s="111" t="e">
        <f>VLOOKUP(B480,DS!$D$3:$I$2489,5,0)</f>
        <v>#N/A</v>
      </c>
      <c r="F480" s="111" t="e">
        <f>VLOOKUP(B480,DS!$D$3:$I$2489,6,0)</f>
        <v>#N/A</v>
      </c>
      <c r="G480" s="247"/>
      <c r="H480" s="247"/>
      <c r="I480" s="247"/>
      <c r="J480" s="247"/>
      <c r="K480" s="247"/>
      <c r="L480" s="247"/>
      <c r="M480" s="247"/>
      <c r="N480" s="247"/>
      <c r="O480" s="247"/>
      <c r="P480" s="101">
        <f t="shared" si="7"/>
        <v>0</v>
      </c>
      <c r="Q480" s="102" t="str">
        <f>VLOOKUP(P480,IDCODE!$A$1:$B$96,2,0)</f>
        <v>Không</v>
      </c>
      <c r="R480" s="102" t="e">
        <f>VLOOKUP(B480,DS!$D$3:$P$2489,13,0)</f>
        <v>#N/A</v>
      </c>
    </row>
    <row r="481" spans="1:18" ht="13.5">
      <c r="A481" s="100">
        <v>475</v>
      </c>
      <c r="B481" s="108">
        <f>DS!D477</f>
        <v>0</v>
      </c>
      <c r="C481" s="109" t="e">
        <f>VLOOKUP(B481,DS!$D$3:$I$2489,2,0)</f>
        <v>#N/A</v>
      </c>
      <c r="D481" s="110" t="e">
        <f>VLOOKUP(B481,DS!$D$3:$I$2489,3,0)</f>
        <v>#N/A</v>
      </c>
      <c r="E481" s="111" t="e">
        <f>VLOOKUP(B481,DS!$D$3:$I$2489,5,0)</f>
        <v>#N/A</v>
      </c>
      <c r="F481" s="111" t="e">
        <f>VLOOKUP(B481,DS!$D$3:$I$2489,6,0)</f>
        <v>#N/A</v>
      </c>
      <c r="G481" s="247"/>
      <c r="H481" s="247"/>
      <c r="I481" s="247"/>
      <c r="J481" s="247"/>
      <c r="K481" s="247"/>
      <c r="L481" s="247"/>
      <c r="M481" s="247"/>
      <c r="N481" s="247"/>
      <c r="O481" s="247"/>
      <c r="P481" s="101">
        <f t="shared" si="7"/>
        <v>0</v>
      </c>
      <c r="Q481" s="102" t="str">
        <f>VLOOKUP(P481,IDCODE!$A$1:$B$96,2,0)</f>
        <v>Không</v>
      </c>
      <c r="R481" s="102" t="e">
        <f>VLOOKUP(B481,DS!$D$3:$P$2489,13,0)</f>
        <v>#N/A</v>
      </c>
    </row>
    <row r="482" spans="1:18" ht="13.5">
      <c r="A482" s="100">
        <v>476</v>
      </c>
      <c r="B482" s="108">
        <f>DS!D478</f>
        <v>0</v>
      </c>
      <c r="C482" s="109" t="e">
        <f>VLOOKUP(B482,DS!$D$3:$I$2489,2,0)</f>
        <v>#N/A</v>
      </c>
      <c r="D482" s="110" t="e">
        <f>VLOOKUP(B482,DS!$D$3:$I$2489,3,0)</f>
        <v>#N/A</v>
      </c>
      <c r="E482" s="111" t="e">
        <f>VLOOKUP(B482,DS!$D$3:$I$2489,5,0)</f>
        <v>#N/A</v>
      </c>
      <c r="F482" s="111" t="e">
        <f>VLOOKUP(B482,DS!$D$3:$I$2489,6,0)</f>
        <v>#N/A</v>
      </c>
      <c r="G482" s="247"/>
      <c r="H482" s="247"/>
      <c r="I482" s="247"/>
      <c r="J482" s="247"/>
      <c r="K482" s="247"/>
      <c r="L482" s="247"/>
      <c r="M482" s="247"/>
      <c r="N482" s="247"/>
      <c r="O482" s="247"/>
      <c r="P482" s="101">
        <f t="shared" si="7"/>
        <v>0</v>
      </c>
      <c r="Q482" s="102" t="str">
        <f>VLOOKUP(P482,IDCODE!$A$1:$B$96,2,0)</f>
        <v>Không</v>
      </c>
      <c r="R482" s="102" t="e">
        <f>VLOOKUP(B482,DS!$D$3:$P$2489,13,0)</f>
        <v>#N/A</v>
      </c>
    </row>
    <row r="483" spans="1:18" ht="13.5">
      <c r="A483" s="100">
        <v>477</v>
      </c>
      <c r="B483" s="108">
        <f>DS!D479</f>
        <v>0</v>
      </c>
      <c r="C483" s="109" t="e">
        <f>VLOOKUP(B483,DS!$D$3:$I$2489,2,0)</f>
        <v>#N/A</v>
      </c>
      <c r="D483" s="110" t="e">
        <f>VLOOKUP(B483,DS!$D$3:$I$2489,3,0)</f>
        <v>#N/A</v>
      </c>
      <c r="E483" s="111" t="e">
        <f>VLOOKUP(B483,DS!$D$3:$I$2489,5,0)</f>
        <v>#N/A</v>
      </c>
      <c r="F483" s="111" t="e">
        <f>VLOOKUP(B483,DS!$D$3:$I$2489,6,0)</f>
        <v>#N/A</v>
      </c>
      <c r="G483" s="247"/>
      <c r="H483" s="247"/>
      <c r="I483" s="247"/>
      <c r="J483" s="247"/>
      <c r="K483" s="247"/>
      <c r="L483" s="247"/>
      <c r="M483" s="247"/>
      <c r="N483" s="247"/>
      <c r="O483" s="247"/>
      <c r="P483" s="101">
        <f t="shared" si="7"/>
        <v>0</v>
      </c>
      <c r="Q483" s="102" t="str">
        <f>VLOOKUP(P483,IDCODE!$A$1:$B$96,2,0)</f>
        <v>Không</v>
      </c>
      <c r="R483" s="102" t="e">
        <f>VLOOKUP(B483,DS!$D$3:$P$2489,13,0)</f>
        <v>#N/A</v>
      </c>
    </row>
    <row r="484" spans="1:18" ht="13.5">
      <c r="A484" s="100">
        <v>478</v>
      </c>
      <c r="B484" s="108">
        <f>DS!D480</f>
        <v>0</v>
      </c>
      <c r="C484" s="109" t="e">
        <f>VLOOKUP(B484,DS!$D$3:$I$2489,2,0)</f>
        <v>#N/A</v>
      </c>
      <c r="D484" s="110" t="e">
        <f>VLOOKUP(B484,DS!$D$3:$I$2489,3,0)</f>
        <v>#N/A</v>
      </c>
      <c r="E484" s="111" t="e">
        <f>VLOOKUP(B484,DS!$D$3:$I$2489,5,0)</f>
        <v>#N/A</v>
      </c>
      <c r="F484" s="111" t="e">
        <f>VLOOKUP(B484,DS!$D$3:$I$2489,6,0)</f>
        <v>#N/A</v>
      </c>
      <c r="G484" s="247"/>
      <c r="H484" s="247"/>
      <c r="I484" s="247"/>
      <c r="J484" s="247"/>
      <c r="K484" s="247"/>
      <c r="L484" s="247"/>
      <c r="M484" s="247"/>
      <c r="N484" s="247"/>
      <c r="O484" s="247"/>
      <c r="P484" s="101">
        <f t="shared" si="7"/>
        <v>0</v>
      </c>
      <c r="Q484" s="102" t="str">
        <f>VLOOKUP(P484,IDCODE!$A$1:$B$96,2,0)</f>
        <v>Không</v>
      </c>
      <c r="R484" s="102" t="e">
        <f>VLOOKUP(B484,DS!$D$3:$P$2489,13,0)</f>
        <v>#N/A</v>
      </c>
    </row>
    <row r="485" spans="1:18" ht="13.5">
      <c r="A485" s="100">
        <v>479</v>
      </c>
      <c r="B485" s="108">
        <f>DS!D481</f>
        <v>0</v>
      </c>
      <c r="C485" s="109" t="e">
        <f>VLOOKUP(B485,DS!$D$3:$I$2489,2,0)</f>
        <v>#N/A</v>
      </c>
      <c r="D485" s="110" t="e">
        <f>VLOOKUP(B485,DS!$D$3:$I$2489,3,0)</f>
        <v>#N/A</v>
      </c>
      <c r="E485" s="111" t="e">
        <f>VLOOKUP(B485,DS!$D$3:$I$2489,5,0)</f>
        <v>#N/A</v>
      </c>
      <c r="F485" s="111" t="e">
        <f>VLOOKUP(B485,DS!$D$3:$I$2489,6,0)</f>
        <v>#N/A</v>
      </c>
      <c r="G485" s="247"/>
      <c r="H485" s="247"/>
      <c r="I485" s="247"/>
      <c r="J485" s="247"/>
      <c r="K485" s="247"/>
      <c r="L485" s="247"/>
      <c r="M485" s="247"/>
      <c r="N485" s="247"/>
      <c r="O485" s="247"/>
      <c r="P485" s="101">
        <f t="shared" si="7"/>
        <v>0</v>
      </c>
      <c r="Q485" s="102" t="str">
        <f>VLOOKUP(P485,IDCODE!$A$1:$B$96,2,0)</f>
        <v>Không</v>
      </c>
      <c r="R485" s="102" t="e">
        <f>VLOOKUP(B485,DS!$D$3:$P$2489,13,0)</f>
        <v>#N/A</v>
      </c>
    </row>
    <row r="486" spans="1:18" ht="13.5">
      <c r="A486" s="100">
        <v>480</v>
      </c>
      <c r="B486" s="108">
        <f>DS!D482</f>
        <v>0</v>
      </c>
      <c r="C486" s="109" t="e">
        <f>VLOOKUP(B486,DS!$D$3:$I$2489,2,0)</f>
        <v>#N/A</v>
      </c>
      <c r="D486" s="110" t="e">
        <f>VLOOKUP(B486,DS!$D$3:$I$2489,3,0)</f>
        <v>#N/A</v>
      </c>
      <c r="E486" s="111" t="e">
        <f>VLOOKUP(B486,DS!$D$3:$I$2489,5,0)</f>
        <v>#N/A</v>
      </c>
      <c r="F486" s="111" t="e">
        <f>VLOOKUP(B486,DS!$D$3:$I$2489,6,0)</f>
        <v>#N/A</v>
      </c>
      <c r="G486" s="247"/>
      <c r="H486" s="247"/>
      <c r="I486" s="247"/>
      <c r="J486" s="247"/>
      <c r="K486" s="247"/>
      <c r="L486" s="247"/>
      <c r="M486" s="247"/>
      <c r="N486" s="247"/>
      <c r="O486" s="247"/>
      <c r="P486" s="101">
        <f t="shared" si="7"/>
        <v>0</v>
      </c>
      <c r="Q486" s="102" t="str">
        <f>VLOOKUP(P486,IDCODE!$A$1:$B$96,2,0)</f>
        <v>Không</v>
      </c>
      <c r="R486" s="102" t="e">
        <f>VLOOKUP(B486,DS!$D$3:$P$2489,13,0)</f>
        <v>#N/A</v>
      </c>
    </row>
    <row r="487" spans="1:18" ht="13.5">
      <c r="A487" s="100">
        <v>481</v>
      </c>
      <c r="B487" s="108">
        <f>DS!D483</f>
        <v>0</v>
      </c>
      <c r="C487" s="109" t="e">
        <f>VLOOKUP(B487,DS!$D$3:$I$2489,2,0)</f>
        <v>#N/A</v>
      </c>
      <c r="D487" s="110" t="e">
        <f>VLOOKUP(B487,DS!$D$3:$I$2489,3,0)</f>
        <v>#N/A</v>
      </c>
      <c r="E487" s="111" t="e">
        <f>VLOOKUP(B487,DS!$D$3:$I$2489,5,0)</f>
        <v>#N/A</v>
      </c>
      <c r="F487" s="111" t="e">
        <f>VLOOKUP(B487,DS!$D$3:$I$2489,6,0)</f>
        <v>#N/A</v>
      </c>
      <c r="G487" s="247"/>
      <c r="H487" s="247"/>
      <c r="I487" s="247"/>
      <c r="J487" s="247"/>
      <c r="K487" s="247"/>
      <c r="L487" s="247"/>
      <c r="M487" s="247"/>
      <c r="N487" s="247"/>
      <c r="O487" s="247"/>
      <c r="P487" s="101">
        <f t="shared" si="7"/>
        <v>0</v>
      </c>
      <c r="Q487" s="102" t="str">
        <f>VLOOKUP(P487,IDCODE!$A$1:$B$96,2,0)</f>
        <v>Không</v>
      </c>
      <c r="R487" s="102" t="e">
        <f>VLOOKUP(B487,DS!$D$3:$P$2489,13,0)</f>
        <v>#N/A</v>
      </c>
    </row>
    <row r="488" spans="1:18" ht="13.5">
      <c r="A488" s="100">
        <v>482</v>
      </c>
      <c r="B488" s="108">
        <f>DS!D484</f>
        <v>0</v>
      </c>
      <c r="C488" s="109" t="e">
        <f>VLOOKUP(B488,DS!$D$3:$I$2489,2,0)</f>
        <v>#N/A</v>
      </c>
      <c r="D488" s="110" t="e">
        <f>VLOOKUP(B488,DS!$D$3:$I$2489,3,0)</f>
        <v>#N/A</v>
      </c>
      <c r="E488" s="111" t="e">
        <f>VLOOKUP(B488,DS!$D$3:$I$2489,5,0)</f>
        <v>#N/A</v>
      </c>
      <c r="F488" s="111" t="e">
        <f>VLOOKUP(B488,DS!$D$3:$I$2489,6,0)</f>
        <v>#N/A</v>
      </c>
      <c r="G488" s="247"/>
      <c r="H488" s="247"/>
      <c r="I488" s="247"/>
      <c r="J488" s="247"/>
      <c r="K488" s="247"/>
      <c r="L488" s="247"/>
      <c r="M488" s="247"/>
      <c r="N488" s="247"/>
      <c r="O488" s="247"/>
      <c r="P488" s="101">
        <f t="shared" si="7"/>
        <v>0</v>
      </c>
      <c r="Q488" s="102" t="str">
        <f>VLOOKUP(P488,IDCODE!$A$1:$B$96,2,0)</f>
        <v>Không</v>
      </c>
      <c r="R488" s="102" t="e">
        <f>VLOOKUP(B488,DS!$D$3:$P$2489,13,0)</f>
        <v>#N/A</v>
      </c>
    </row>
    <row r="489" spans="1:18" ht="13.5">
      <c r="A489" s="100">
        <v>483</v>
      </c>
      <c r="B489" s="108">
        <f>DS!D485</f>
        <v>0</v>
      </c>
      <c r="C489" s="109" t="e">
        <f>VLOOKUP(B489,DS!$D$3:$I$2489,2,0)</f>
        <v>#N/A</v>
      </c>
      <c r="D489" s="110" t="e">
        <f>VLOOKUP(B489,DS!$D$3:$I$2489,3,0)</f>
        <v>#N/A</v>
      </c>
      <c r="E489" s="111" t="e">
        <f>VLOOKUP(B489,DS!$D$3:$I$2489,5,0)</f>
        <v>#N/A</v>
      </c>
      <c r="F489" s="111" t="e">
        <f>VLOOKUP(B489,DS!$D$3:$I$2489,6,0)</f>
        <v>#N/A</v>
      </c>
      <c r="G489" s="247"/>
      <c r="H489" s="247"/>
      <c r="I489" s="247"/>
      <c r="J489" s="247"/>
      <c r="K489" s="247"/>
      <c r="L489" s="247"/>
      <c r="M489" s="247"/>
      <c r="N489" s="247"/>
      <c r="O489" s="247"/>
      <c r="P489" s="101">
        <f t="shared" si="7"/>
        <v>0</v>
      </c>
      <c r="Q489" s="102" t="str">
        <f>VLOOKUP(P489,IDCODE!$A$1:$B$96,2,0)</f>
        <v>Không</v>
      </c>
      <c r="R489" s="102" t="e">
        <f>VLOOKUP(B489,DS!$D$3:$P$2489,13,0)</f>
        <v>#N/A</v>
      </c>
    </row>
    <row r="490" spans="1:18" ht="13.5">
      <c r="A490" s="100">
        <v>484</v>
      </c>
      <c r="B490" s="108">
        <f>DS!D486</f>
        <v>0</v>
      </c>
      <c r="C490" s="109" t="e">
        <f>VLOOKUP(B490,DS!$D$3:$I$2489,2,0)</f>
        <v>#N/A</v>
      </c>
      <c r="D490" s="110" t="e">
        <f>VLOOKUP(B490,DS!$D$3:$I$2489,3,0)</f>
        <v>#N/A</v>
      </c>
      <c r="E490" s="111" t="e">
        <f>VLOOKUP(B490,DS!$D$3:$I$2489,5,0)</f>
        <v>#N/A</v>
      </c>
      <c r="F490" s="111" t="e">
        <f>VLOOKUP(B490,DS!$D$3:$I$2489,6,0)</f>
        <v>#N/A</v>
      </c>
      <c r="G490" s="247"/>
      <c r="H490" s="247"/>
      <c r="I490" s="247"/>
      <c r="J490" s="247"/>
      <c r="K490" s="247"/>
      <c r="L490" s="247"/>
      <c r="M490" s="247"/>
      <c r="N490" s="247"/>
      <c r="O490" s="247"/>
      <c r="P490" s="101">
        <f t="shared" si="7"/>
        <v>0</v>
      </c>
      <c r="Q490" s="102" t="str">
        <f>VLOOKUP(P490,IDCODE!$A$1:$B$96,2,0)</f>
        <v>Không</v>
      </c>
      <c r="R490" s="102" t="e">
        <f>VLOOKUP(B490,DS!$D$3:$P$2489,13,0)</f>
        <v>#N/A</v>
      </c>
    </row>
    <row r="491" spans="1:18" ht="13.5">
      <c r="A491" s="100">
        <v>485</v>
      </c>
      <c r="B491" s="108">
        <f>DS!D487</f>
        <v>0</v>
      </c>
      <c r="C491" s="109" t="e">
        <f>VLOOKUP(B491,DS!$D$3:$I$2489,2,0)</f>
        <v>#N/A</v>
      </c>
      <c r="D491" s="110" t="e">
        <f>VLOOKUP(B491,DS!$D$3:$I$2489,3,0)</f>
        <v>#N/A</v>
      </c>
      <c r="E491" s="111" t="e">
        <f>VLOOKUP(B491,DS!$D$3:$I$2489,5,0)</f>
        <v>#N/A</v>
      </c>
      <c r="F491" s="111" t="e">
        <f>VLOOKUP(B491,DS!$D$3:$I$2489,6,0)</f>
        <v>#N/A</v>
      </c>
      <c r="G491" s="247"/>
      <c r="H491" s="247"/>
      <c r="I491" s="247"/>
      <c r="J491" s="247"/>
      <c r="K491" s="247"/>
      <c r="L491" s="247"/>
      <c r="M491" s="247"/>
      <c r="N491" s="247"/>
      <c r="O491" s="247"/>
      <c r="P491" s="101">
        <f t="shared" si="7"/>
        <v>0</v>
      </c>
      <c r="Q491" s="102" t="str">
        <f>VLOOKUP(P491,IDCODE!$A$1:$B$96,2,0)</f>
        <v>Không</v>
      </c>
      <c r="R491" s="102" t="e">
        <f>VLOOKUP(B491,DS!$D$3:$P$2489,13,0)</f>
        <v>#N/A</v>
      </c>
    </row>
    <row r="492" spans="1:18" ht="13.5">
      <c r="A492" s="100">
        <v>486</v>
      </c>
      <c r="B492" s="108">
        <f>DS!D488</f>
        <v>0</v>
      </c>
      <c r="C492" s="109" t="e">
        <f>VLOOKUP(B492,DS!$D$3:$I$2489,2,0)</f>
        <v>#N/A</v>
      </c>
      <c r="D492" s="110" t="e">
        <f>VLOOKUP(B492,DS!$D$3:$I$2489,3,0)</f>
        <v>#N/A</v>
      </c>
      <c r="E492" s="111" t="e">
        <f>VLOOKUP(B492,DS!$D$3:$I$2489,5,0)</f>
        <v>#N/A</v>
      </c>
      <c r="F492" s="111" t="e">
        <f>VLOOKUP(B492,DS!$D$3:$I$2489,6,0)</f>
        <v>#N/A</v>
      </c>
      <c r="G492" s="247"/>
      <c r="H492" s="247"/>
      <c r="I492" s="247"/>
      <c r="J492" s="247"/>
      <c r="K492" s="247"/>
      <c r="L492" s="247"/>
      <c r="M492" s="247"/>
      <c r="N492" s="247"/>
      <c r="O492" s="247"/>
      <c r="P492" s="101">
        <f t="shared" si="7"/>
        <v>0</v>
      </c>
      <c r="Q492" s="102" t="str">
        <f>VLOOKUP(P492,IDCODE!$A$1:$B$96,2,0)</f>
        <v>Không</v>
      </c>
      <c r="R492" s="102" t="e">
        <f>VLOOKUP(B492,DS!$D$3:$P$2489,13,0)</f>
        <v>#N/A</v>
      </c>
    </row>
    <row r="493" spans="1:18" ht="13.5">
      <c r="A493" s="100">
        <v>487</v>
      </c>
      <c r="B493" s="108">
        <f>DS!D489</f>
        <v>0</v>
      </c>
      <c r="C493" s="109" t="e">
        <f>VLOOKUP(B493,DS!$D$3:$I$2489,2,0)</f>
        <v>#N/A</v>
      </c>
      <c r="D493" s="110" t="e">
        <f>VLOOKUP(B493,DS!$D$3:$I$2489,3,0)</f>
        <v>#N/A</v>
      </c>
      <c r="E493" s="111" t="e">
        <f>VLOOKUP(B493,DS!$D$3:$I$2489,5,0)</f>
        <v>#N/A</v>
      </c>
      <c r="F493" s="111" t="e">
        <f>VLOOKUP(B493,DS!$D$3:$I$2489,6,0)</f>
        <v>#N/A</v>
      </c>
      <c r="G493" s="247"/>
      <c r="H493" s="247"/>
      <c r="I493" s="247"/>
      <c r="J493" s="247"/>
      <c r="K493" s="247"/>
      <c r="L493" s="247"/>
      <c r="M493" s="247"/>
      <c r="N493" s="247"/>
      <c r="O493" s="247"/>
      <c r="P493" s="101">
        <f t="shared" si="7"/>
        <v>0</v>
      </c>
      <c r="Q493" s="102" t="str">
        <f>VLOOKUP(P493,IDCODE!$A$1:$B$96,2,0)</f>
        <v>Không</v>
      </c>
      <c r="R493" s="102" t="e">
        <f>VLOOKUP(B493,DS!$D$3:$P$2489,13,0)</f>
        <v>#N/A</v>
      </c>
    </row>
    <row r="494" spans="1:18" ht="13.5">
      <c r="A494" s="100">
        <v>488</v>
      </c>
      <c r="B494" s="108">
        <f>DS!D490</f>
        <v>0</v>
      </c>
      <c r="C494" s="109" t="e">
        <f>VLOOKUP(B494,DS!$D$3:$I$2489,2,0)</f>
        <v>#N/A</v>
      </c>
      <c r="D494" s="110" t="e">
        <f>VLOOKUP(B494,DS!$D$3:$I$2489,3,0)</f>
        <v>#N/A</v>
      </c>
      <c r="E494" s="111" t="e">
        <f>VLOOKUP(B494,DS!$D$3:$I$2489,5,0)</f>
        <v>#N/A</v>
      </c>
      <c r="F494" s="111" t="e">
        <f>VLOOKUP(B494,DS!$D$3:$I$2489,6,0)</f>
        <v>#N/A</v>
      </c>
      <c r="G494" s="247"/>
      <c r="H494" s="247"/>
      <c r="I494" s="247"/>
      <c r="J494" s="247"/>
      <c r="K494" s="247"/>
      <c r="L494" s="247"/>
      <c r="M494" s="247"/>
      <c r="N494" s="247"/>
      <c r="O494" s="247"/>
      <c r="P494" s="101">
        <f t="shared" si="7"/>
        <v>0</v>
      </c>
      <c r="Q494" s="102" t="str">
        <f>VLOOKUP(P494,IDCODE!$A$1:$B$96,2,0)</f>
        <v>Không</v>
      </c>
      <c r="R494" s="102" t="e">
        <f>VLOOKUP(B494,DS!$D$3:$P$2489,13,0)</f>
        <v>#N/A</v>
      </c>
    </row>
    <row r="495" spans="1:18" ht="13.5">
      <c r="A495" s="100">
        <v>489</v>
      </c>
      <c r="B495" s="108">
        <f>DS!D491</f>
        <v>0</v>
      </c>
      <c r="C495" s="109" t="e">
        <f>VLOOKUP(B495,DS!$D$3:$I$2489,2,0)</f>
        <v>#N/A</v>
      </c>
      <c r="D495" s="110" t="e">
        <f>VLOOKUP(B495,DS!$D$3:$I$2489,3,0)</f>
        <v>#N/A</v>
      </c>
      <c r="E495" s="111" t="e">
        <f>VLOOKUP(B495,DS!$D$3:$I$2489,5,0)</f>
        <v>#N/A</v>
      </c>
      <c r="F495" s="111" t="e">
        <f>VLOOKUP(B495,DS!$D$3:$I$2489,6,0)</f>
        <v>#N/A</v>
      </c>
      <c r="G495" s="247"/>
      <c r="H495" s="247"/>
      <c r="I495" s="247"/>
      <c r="J495" s="247"/>
      <c r="K495" s="247"/>
      <c r="L495" s="247"/>
      <c r="M495" s="247"/>
      <c r="N495" s="247"/>
      <c r="O495" s="247"/>
      <c r="P495" s="101">
        <f t="shared" si="7"/>
        <v>0</v>
      </c>
      <c r="Q495" s="102" t="str">
        <f>VLOOKUP(P495,IDCODE!$A$1:$B$96,2,0)</f>
        <v>Không</v>
      </c>
      <c r="R495" s="102" t="e">
        <f>VLOOKUP(B495,DS!$D$3:$P$2489,13,0)</f>
        <v>#N/A</v>
      </c>
    </row>
    <row r="496" spans="1:18" ht="13.5">
      <c r="A496" s="100">
        <v>490</v>
      </c>
      <c r="B496" s="108">
        <f>DS!D492</f>
        <v>0</v>
      </c>
      <c r="C496" s="109" t="e">
        <f>VLOOKUP(B496,DS!$D$3:$I$2489,2,0)</f>
        <v>#N/A</v>
      </c>
      <c r="D496" s="110" t="e">
        <f>VLOOKUP(B496,DS!$D$3:$I$2489,3,0)</f>
        <v>#N/A</v>
      </c>
      <c r="E496" s="111" t="e">
        <f>VLOOKUP(B496,DS!$D$3:$I$2489,5,0)</f>
        <v>#N/A</v>
      </c>
      <c r="F496" s="111" t="e">
        <f>VLOOKUP(B496,DS!$D$3:$I$2489,6,0)</f>
        <v>#N/A</v>
      </c>
      <c r="G496" s="247"/>
      <c r="H496" s="247"/>
      <c r="I496" s="247"/>
      <c r="J496" s="247"/>
      <c r="K496" s="247"/>
      <c r="L496" s="247"/>
      <c r="M496" s="247"/>
      <c r="N496" s="247"/>
      <c r="O496" s="247"/>
      <c r="P496" s="101">
        <f t="shared" si="7"/>
        <v>0</v>
      </c>
      <c r="Q496" s="102" t="str">
        <f>VLOOKUP(P496,IDCODE!$A$1:$B$96,2,0)</f>
        <v>Không</v>
      </c>
      <c r="R496" s="102" t="e">
        <f>VLOOKUP(B496,DS!$D$3:$P$2489,13,0)</f>
        <v>#N/A</v>
      </c>
    </row>
    <row r="497" spans="1:18" ht="13.5">
      <c r="A497" s="100">
        <v>491</v>
      </c>
      <c r="B497" s="108">
        <f>DS!D493</f>
        <v>0</v>
      </c>
      <c r="C497" s="109" t="e">
        <f>VLOOKUP(B497,DS!$D$3:$I$2489,2,0)</f>
        <v>#N/A</v>
      </c>
      <c r="D497" s="110" t="e">
        <f>VLOOKUP(B497,DS!$D$3:$I$2489,3,0)</f>
        <v>#N/A</v>
      </c>
      <c r="E497" s="111" t="e">
        <f>VLOOKUP(B497,DS!$D$3:$I$2489,5,0)</f>
        <v>#N/A</v>
      </c>
      <c r="F497" s="111" t="e">
        <f>VLOOKUP(B497,DS!$D$3:$I$2489,6,0)</f>
        <v>#N/A</v>
      </c>
      <c r="G497" s="247"/>
      <c r="H497" s="247"/>
      <c r="I497" s="247"/>
      <c r="J497" s="247"/>
      <c r="K497" s="247"/>
      <c r="L497" s="247"/>
      <c r="M497" s="247"/>
      <c r="N497" s="247"/>
      <c r="O497" s="247"/>
      <c r="P497" s="101">
        <f t="shared" si="7"/>
        <v>0</v>
      </c>
      <c r="Q497" s="102" t="str">
        <f>VLOOKUP(P497,IDCODE!$A$1:$B$96,2,0)</f>
        <v>Không</v>
      </c>
      <c r="R497" s="102" t="e">
        <f>VLOOKUP(B497,DS!$D$3:$P$2489,13,0)</f>
        <v>#N/A</v>
      </c>
    </row>
    <row r="498" spans="1:18" ht="13.5">
      <c r="A498" s="100">
        <v>492</v>
      </c>
      <c r="B498" s="108">
        <f>DS!D494</f>
        <v>0</v>
      </c>
      <c r="C498" s="109" t="e">
        <f>VLOOKUP(B498,DS!$D$3:$I$2489,2,0)</f>
        <v>#N/A</v>
      </c>
      <c r="D498" s="110" t="e">
        <f>VLOOKUP(B498,DS!$D$3:$I$2489,3,0)</f>
        <v>#N/A</v>
      </c>
      <c r="E498" s="111" t="e">
        <f>VLOOKUP(B498,DS!$D$3:$I$2489,5,0)</f>
        <v>#N/A</v>
      </c>
      <c r="F498" s="111" t="e">
        <f>VLOOKUP(B498,DS!$D$3:$I$2489,6,0)</f>
        <v>#N/A</v>
      </c>
      <c r="G498" s="247"/>
      <c r="H498" s="247"/>
      <c r="I498" s="247"/>
      <c r="J498" s="247"/>
      <c r="K498" s="247"/>
      <c r="L498" s="247"/>
      <c r="M498" s="247"/>
      <c r="N498" s="247"/>
      <c r="O498" s="247"/>
      <c r="P498" s="101">
        <f t="shared" si="7"/>
        <v>0</v>
      </c>
      <c r="Q498" s="102" t="str">
        <f>VLOOKUP(P498,IDCODE!$A$1:$B$96,2,0)</f>
        <v>Không</v>
      </c>
      <c r="R498" s="102" t="e">
        <f>VLOOKUP(B498,DS!$D$3:$P$2489,13,0)</f>
        <v>#N/A</v>
      </c>
    </row>
    <row r="499" spans="1:18" ht="13.5">
      <c r="A499" s="100">
        <v>493</v>
      </c>
      <c r="B499" s="108">
        <f>DS!D495</f>
        <v>0</v>
      </c>
      <c r="C499" s="109" t="e">
        <f>VLOOKUP(B499,DS!$D$3:$I$2489,2,0)</f>
        <v>#N/A</v>
      </c>
      <c r="D499" s="110" t="e">
        <f>VLOOKUP(B499,DS!$D$3:$I$2489,3,0)</f>
        <v>#N/A</v>
      </c>
      <c r="E499" s="111" t="e">
        <f>VLOOKUP(B499,DS!$D$3:$I$2489,5,0)</f>
        <v>#N/A</v>
      </c>
      <c r="F499" s="111" t="e">
        <f>VLOOKUP(B499,DS!$D$3:$I$2489,6,0)</f>
        <v>#N/A</v>
      </c>
      <c r="G499" s="247"/>
      <c r="H499" s="247"/>
      <c r="I499" s="247"/>
      <c r="J499" s="247"/>
      <c r="K499" s="247"/>
      <c r="L499" s="247"/>
      <c r="M499" s="247"/>
      <c r="N499" s="247"/>
      <c r="O499" s="247"/>
      <c r="P499" s="101">
        <f t="shared" si="7"/>
        <v>0</v>
      </c>
      <c r="Q499" s="102" t="str">
        <f>VLOOKUP(P499,IDCODE!$A$1:$B$96,2,0)</f>
        <v>Không</v>
      </c>
      <c r="R499" s="102" t="e">
        <f>VLOOKUP(B499,DS!$D$3:$P$2489,13,0)</f>
        <v>#N/A</v>
      </c>
    </row>
    <row r="500" spans="1:18" ht="13.5">
      <c r="A500" s="100">
        <v>494</v>
      </c>
      <c r="B500" s="108">
        <f>DS!D496</f>
        <v>0</v>
      </c>
      <c r="C500" s="109" t="e">
        <f>VLOOKUP(B500,DS!$D$3:$I$2489,2,0)</f>
        <v>#N/A</v>
      </c>
      <c r="D500" s="110" t="e">
        <f>VLOOKUP(B500,DS!$D$3:$I$2489,3,0)</f>
        <v>#N/A</v>
      </c>
      <c r="E500" s="111" t="e">
        <f>VLOOKUP(B500,DS!$D$3:$I$2489,5,0)</f>
        <v>#N/A</v>
      </c>
      <c r="F500" s="111" t="e">
        <f>VLOOKUP(B500,DS!$D$3:$I$2489,6,0)</f>
        <v>#N/A</v>
      </c>
      <c r="G500" s="247"/>
      <c r="H500" s="247"/>
      <c r="I500" s="247"/>
      <c r="J500" s="247"/>
      <c r="K500" s="247"/>
      <c r="L500" s="247"/>
      <c r="M500" s="247"/>
      <c r="N500" s="247"/>
      <c r="O500" s="247"/>
      <c r="P500" s="101">
        <f t="shared" si="7"/>
        <v>0</v>
      </c>
      <c r="Q500" s="102" t="str">
        <f>VLOOKUP(P500,IDCODE!$A$1:$B$96,2,0)</f>
        <v>Không</v>
      </c>
      <c r="R500" s="102" t="e">
        <f>VLOOKUP(B500,DS!$D$3:$P$2489,13,0)</f>
        <v>#N/A</v>
      </c>
    </row>
    <row r="501" spans="1:18" ht="13.5">
      <c r="A501" s="100">
        <v>495</v>
      </c>
      <c r="B501" s="108">
        <f>DS!D497</f>
        <v>0</v>
      </c>
      <c r="C501" s="109" t="e">
        <f>VLOOKUP(B501,DS!$D$3:$I$2489,2,0)</f>
        <v>#N/A</v>
      </c>
      <c r="D501" s="110" t="e">
        <f>VLOOKUP(B501,DS!$D$3:$I$2489,3,0)</f>
        <v>#N/A</v>
      </c>
      <c r="E501" s="111" t="e">
        <f>VLOOKUP(B501,DS!$D$3:$I$2489,5,0)</f>
        <v>#N/A</v>
      </c>
      <c r="F501" s="111" t="e">
        <f>VLOOKUP(B501,DS!$D$3:$I$2489,6,0)</f>
        <v>#N/A</v>
      </c>
      <c r="G501" s="247"/>
      <c r="H501" s="247"/>
      <c r="I501" s="247"/>
      <c r="J501" s="247"/>
      <c r="K501" s="247"/>
      <c r="L501" s="247"/>
      <c r="M501" s="247"/>
      <c r="N501" s="247"/>
      <c r="O501" s="247"/>
      <c r="P501" s="101">
        <f t="shared" si="7"/>
        <v>0</v>
      </c>
      <c r="Q501" s="102" t="str">
        <f>VLOOKUP(P501,IDCODE!$A$1:$B$96,2,0)</f>
        <v>Không</v>
      </c>
      <c r="R501" s="102" t="e">
        <f>VLOOKUP(B501,DS!$D$3:$P$2489,13,0)</f>
        <v>#N/A</v>
      </c>
    </row>
    <row r="502" spans="1:18" ht="13.5">
      <c r="A502" s="100">
        <v>496</v>
      </c>
      <c r="B502" s="108">
        <f>DS!D498</f>
        <v>0</v>
      </c>
      <c r="C502" s="109" t="e">
        <f>VLOOKUP(B502,DS!$D$3:$I$2489,2,0)</f>
        <v>#N/A</v>
      </c>
      <c r="D502" s="110" t="e">
        <f>VLOOKUP(B502,DS!$D$3:$I$2489,3,0)</f>
        <v>#N/A</v>
      </c>
      <c r="E502" s="111" t="e">
        <f>VLOOKUP(B502,DS!$D$3:$I$2489,5,0)</f>
        <v>#N/A</v>
      </c>
      <c r="F502" s="111" t="e">
        <f>VLOOKUP(B502,DS!$D$3:$I$2489,6,0)</f>
        <v>#N/A</v>
      </c>
      <c r="G502" s="247"/>
      <c r="H502" s="247"/>
      <c r="I502" s="247"/>
      <c r="J502" s="247"/>
      <c r="K502" s="247"/>
      <c r="L502" s="247"/>
      <c r="M502" s="247"/>
      <c r="N502" s="247"/>
      <c r="O502" s="247"/>
      <c r="P502" s="101">
        <f t="shared" si="7"/>
        <v>0</v>
      </c>
      <c r="Q502" s="102" t="str">
        <f>VLOOKUP(P502,IDCODE!$A$1:$B$96,2,0)</f>
        <v>Không</v>
      </c>
      <c r="R502" s="102" t="e">
        <f>VLOOKUP(B502,DS!$D$3:$P$2489,13,0)</f>
        <v>#N/A</v>
      </c>
    </row>
    <row r="503" spans="1:18" ht="13.5">
      <c r="A503" s="100">
        <v>497</v>
      </c>
      <c r="B503" s="108">
        <f>DS!D499</f>
        <v>0</v>
      </c>
      <c r="C503" s="109" t="e">
        <f>VLOOKUP(B503,DS!$D$3:$I$2489,2,0)</f>
        <v>#N/A</v>
      </c>
      <c r="D503" s="110" t="e">
        <f>VLOOKUP(B503,DS!$D$3:$I$2489,3,0)</f>
        <v>#N/A</v>
      </c>
      <c r="E503" s="111" t="e">
        <f>VLOOKUP(B503,DS!$D$3:$I$2489,5,0)</f>
        <v>#N/A</v>
      </c>
      <c r="F503" s="111" t="e">
        <f>VLOOKUP(B503,DS!$D$3:$I$2489,6,0)</f>
        <v>#N/A</v>
      </c>
      <c r="G503" s="247"/>
      <c r="H503" s="247"/>
      <c r="I503" s="247"/>
      <c r="J503" s="247"/>
      <c r="K503" s="247"/>
      <c r="L503" s="247"/>
      <c r="M503" s="247"/>
      <c r="N503" s="247"/>
      <c r="O503" s="247"/>
      <c r="P503" s="101">
        <f t="shared" si="7"/>
        <v>0</v>
      </c>
      <c r="Q503" s="102" t="str">
        <f>VLOOKUP(P503,IDCODE!$A$1:$B$96,2,0)</f>
        <v>Không</v>
      </c>
      <c r="R503" s="102" t="e">
        <f>VLOOKUP(B503,DS!$D$3:$P$2489,13,0)</f>
        <v>#N/A</v>
      </c>
    </row>
    <row r="504" spans="1:18" ht="13.5">
      <c r="A504" s="100">
        <v>498</v>
      </c>
      <c r="B504" s="108">
        <f>DS!D500</f>
        <v>0</v>
      </c>
      <c r="C504" s="109" t="e">
        <f>VLOOKUP(B504,DS!$D$3:$I$2489,2,0)</f>
        <v>#N/A</v>
      </c>
      <c r="D504" s="110" t="e">
        <f>VLOOKUP(B504,DS!$D$3:$I$2489,3,0)</f>
        <v>#N/A</v>
      </c>
      <c r="E504" s="111" t="e">
        <f>VLOOKUP(B504,DS!$D$3:$I$2489,5,0)</f>
        <v>#N/A</v>
      </c>
      <c r="F504" s="111" t="e">
        <f>VLOOKUP(B504,DS!$D$3:$I$2489,6,0)</f>
        <v>#N/A</v>
      </c>
      <c r="G504" s="247"/>
      <c r="H504" s="247"/>
      <c r="I504" s="247"/>
      <c r="J504" s="247"/>
      <c r="K504" s="247"/>
      <c r="L504" s="247"/>
      <c r="M504" s="247"/>
      <c r="N504" s="247"/>
      <c r="O504" s="247"/>
      <c r="P504" s="101">
        <f t="shared" si="7"/>
        <v>0</v>
      </c>
      <c r="Q504" s="102" t="str">
        <f>VLOOKUP(P504,IDCODE!$A$1:$B$96,2,0)</f>
        <v>Không</v>
      </c>
      <c r="R504" s="102" t="e">
        <f>VLOOKUP(B504,DS!$D$3:$P$2489,13,0)</f>
        <v>#N/A</v>
      </c>
    </row>
    <row r="505" spans="1:18" ht="13.5">
      <c r="A505" s="100">
        <v>499</v>
      </c>
      <c r="B505" s="108">
        <f>DS!D501</f>
        <v>0</v>
      </c>
      <c r="C505" s="109" t="e">
        <f>VLOOKUP(B505,DS!$D$3:$I$2489,2,0)</f>
        <v>#N/A</v>
      </c>
      <c r="D505" s="110" t="e">
        <f>VLOOKUP(B505,DS!$D$3:$I$2489,3,0)</f>
        <v>#N/A</v>
      </c>
      <c r="E505" s="111" t="e">
        <f>VLOOKUP(B505,DS!$D$3:$I$2489,5,0)</f>
        <v>#N/A</v>
      </c>
      <c r="F505" s="111" t="e">
        <f>VLOOKUP(B505,DS!$D$3:$I$2489,6,0)</f>
        <v>#N/A</v>
      </c>
      <c r="G505" s="247"/>
      <c r="H505" s="247"/>
      <c r="I505" s="247"/>
      <c r="J505" s="247"/>
      <c r="K505" s="247"/>
      <c r="L505" s="247"/>
      <c r="M505" s="247"/>
      <c r="N505" s="247"/>
      <c r="O505" s="247"/>
      <c r="P505" s="101">
        <f t="shared" si="7"/>
        <v>0</v>
      </c>
      <c r="Q505" s="102" t="str">
        <f>VLOOKUP(P505,IDCODE!$A$1:$B$96,2,0)</f>
        <v>Không</v>
      </c>
      <c r="R505" s="102" t="e">
        <f>VLOOKUP(B505,DS!$D$3:$P$2489,13,0)</f>
        <v>#N/A</v>
      </c>
    </row>
    <row r="506" spans="1:18" ht="13.5">
      <c r="A506" s="100">
        <v>500</v>
      </c>
      <c r="B506" s="108">
        <f>DS!D502</f>
        <v>0</v>
      </c>
      <c r="C506" s="109" t="e">
        <f>VLOOKUP(B506,DS!$D$3:$I$2489,2,0)</f>
        <v>#N/A</v>
      </c>
      <c r="D506" s="110" t="e">
        <f>VLOOKUP(B506,DS!$D$3:$I$2489,3,0)</f>
        <v>#N/A</v>
      </c>
      <c r="E506" s="111" t="e">
        <f>VLOOKUP(B506,DS!$D$3:$I$2489,5,0)</f>
        <v>#N/A</v>
      </c>
      <c r="F506" s="111" t="e">
        <f>VLOOKUP(B506,DS!$D$3:$I$2489,6,0)</f>
        <v>#N/A</v>
      </c>
      <c r="G506" s="247"/>
      <c r="H506" s="247"/>
      <c r="I506" s="247"/>
      <c r="J506" s="247"/>
      <c r="K506" s="247"/>
      <c r="L506" s="247"/>
      <c r="M506" s="247"/>
      <c r="N506" s="247"/>
      <c r="O506" s="247"/>
      <c r="P506" s="101">
        <f t="shared" si="7"/>
        <v>0</v>
      </c>
      <c r="Q506" s="102" t="str">
        <f>VLOOKUP(P506,IDCODE!$A$1:$B$96,2,0)</f>
        <v>Không</v>
      </c>
      <c r="R506" s="102" t="e">
        <f>VLOOKUP(B506,DS!$D$3:$P$2489,13,0)</f>
        <v>#N/A</v>
      </c>
    </row>
    <row r="507" spans="1:18" ht="13.5">
      <c r="A507" s="100">
        <v>501</v>
      </c>
      <c r="B507" s="108">
        <f>DS!D503</f>
        <v>0</v>
      </c>
      <c r="C507" s="109" t="e">
        <f>VLOOKUP(B507,DS!$D$3:$I$2489,2,0)</f>
        <v>#N/A</v>
      </c>
      <c r="D507" s="110" t="e">
        <f>VLOOKUP(B507,DS!$D$3:$I$2489,3,0)</f>
        <v>#N/A</v>
      </c>
      <c r="E507" s="111" t="e">
        <f>VLOOKUP(B507,DS!$D$3:$I$2489,5,0)</f>
        <v>#N/A</v>
      </c>
      <c r="F507" s="111" t="e">
        <f>VLOOKUP(B507,DS!$D$3:$I$2489,6,0)</f>
        <v>#N/A</v>
      </c>
      <c r="G507" s="247"/>
      <c r="H507" s="247"/>
      <c r="I507" s="247"/>
      <c r="J507" s="247"/>
      <c r="K507" s="247"/>
      <c r="L507" s="247"/>
      <c r="M507" s="247"/>
      <c r="N507" s="247"/>
      <c r="O507" s="247"/>
      <c r="P507" s="101">
        <f t="shared" si="7"/>
        <v>0</v>
      </c>
      <c r="Q507" s="102" t="str">
        <f>VLOOKUP(P507,IDCODE!$A$1:$B$96,2,0)</f>
        <v>Không</v>
      </c>
      <c r="R507" s="102" t="e">
        <f>VLOOKUP(B507,DS!$D$3:$P$2489,13,0)</f>
        <v>#N/A</v>
      </c>
    </row>
    <row r="508" spans="1:18" ht="13.5">
      <c r="A508" s="100">
        <v>502</v>
      </c>
      <c r="B508" s="108">
        <f>DS!D504</f>
        <v>0</v>
      </c>
      <c r="C508" s="109" t="e">
        <f>VLOOKUP(B508,DS!$D$3:$I$2489,2,0)</f>
        <v>#N/A</v>
      </c>
      <c r="D508" s="110" t="e">
        <f>VLOOKUP(B508,DS!$D$3:$I$2489,3,0)</f>
        <v>#N/A</v>
      </c>
      <c r="E508" s="111" t="e">
        <f>VLOOKUP(B508,DS!$D$3:$I$2489,5,0)</f>
        <v>#N/A</v>
      </c>
      <c r="F508" s="111" t="e">
        <f>VLOOKUP(B508,DS!$D$3:$I$2489,6,0)</f>
        <v>#N/A</v>
      </c>
      <c r="G508" s="247"/>
      <c r="H508" s="247"/>
      <c r="I508" s="247"/>
      <c r="J508" s="247"/>
      <c r="K508" s="247"/>
      <c r="L508" s="247"/>
      <c r="M508" s="247"/>
      <c r="N508" s="247"/>
      <c r="O508" s="247"/>
      <c r="P508" s="101">
        <f t="shared" si="7"/>
        <v>0</v>
      </c>
      <c r="Q508" s="102" t="str">
        <f>VLOOKUP(P508,IDCODE!$A$1:$B$96,2,0)</f>
        <v>Không</v>
      </c>
      <c r="R508" s="102" t="e">
        <f>VLOOKUP(B508,DS!$D$3:$P$2489,13,0)</f>
        <v>#N/A</v>
      </c>
    </row>
    <row r="509" spans="1:18" ht="13.5">
      <c r="A509" s="100">
        <v>503</v>
      </c>
      <c r="B509" s="108">
        <f>DS!D505</f>
        <v>0</v>
      </c>
      <c r="C509" s="109" t="e">
        <f>VLOOKUP(B509,DS!$D$3:$I$2489,2,0)</f>
        <v>#N/A</v>
      </c>
      <c r="D509" s="110" t="e">
        <f>VLOOKUP(B509,DS!$D$3:$I$2489,3,0)</f>
        <v>#N/A</v>
      </c>
      <c r="E509" s="111" t="e">
        <f>VLOOKUP(B509,DS!$D$3:$I$2489,5,0)</f>
        <v>#N/A</v>
      </c>
      <c r="F509" s="111" t="e">
        <f>VLOOKUP(B509,DS!$D$3:$I$2489,6,0)</f>
        <v>#N/A</v>
      </c>
      <c r="G509" s="247"/>
      <c r="H509" s="247"/>
      <c r="I509" s="247"/>
      <c r="J509" s="247"/>
      <c r="K509" s="247"/>
      <c r="L509" s="247"/>
      <c r="M509" s="247"/>
      <c r="N509" s="247"/>
      <c r="O509" s="247"/>
      <c r="P509" s="101">
        <f t="shared" si="7"/>
        <v>0</v>
      </c>
      <c r="Q509" s="102" t="str">
        <f>VLOOKUP(P509,IDCODE!$A$1:$B$96,2,0)</f>
        <v>Không</v>
      </c>
      <c r="R509" s="102" t="e">
        <f>VLOOKUP(B509,DS!$D$3:$P$2489,13,0)</f>
        <v>#N/A</v>
      </c>
    </row>
    <row r="510" spans="1:18" ht="13.5">
      <c r="A510" s="100">
        <v>504</v>
      </c>
      <c r="B510" s="108">
        <f>DS!D506</f>
        <v>0</v>
      </c>
      <c r="C510" s="109" t="e">
        <f>VLOOKUP(B510,DS!$D$3:$I$2489,2,0)</f>
        <v>#N/A</v>
      </c>
      <c r="D510" s="110" t="e">
        <f>VLOOKUP(B510,DS!$D$3:$I$2489,3,0)</f>
        <v>#N/A</v>
      </c>
      <c r="E510" s="111" t="e">
        <f>VLOOKUP(B510,DS!$D$3:$I$2489,5,0)</f>
        <v>#N/A</v>
      </c>
      <c r="F510" s="111" t="e">
        <f>VLOOKUP(B510,DS!$D$3:$I$2489,6,0)</f>
        <v>#N/A</v>
      </c>
      <c r="G510" s="247"/>
      <c r="H510" s="247"/>
      <c r="I510" s="247"/>
      <c r="J510" s="247"/>
      <c r="K510" s="247"/>
      <c r="L510" s="247"/>
      <c r="M510" s="247"/>
      <c r="N510" s="247"/>
      <c r="O510" s="247"/>
      <c r="P510" s="101">
        <f t="shared" si="7"/>
        <v>0</v>
      </c>
      <c r="Q510" s="102" t="str">
        <f>VLOOKUP(P510,IDCODE!$A$1:$B$96,2,0)</f>
        <v>Không</v>
      </c>
      <c r="R510" s="102" t="e">
        <f>VLOOKUP(B510,DS!$D$3:$P$2489,13,0)</f>
        <v>#N/A</v>
      </c>
    </row>
    <row r="511" spans="1:18" ht="13.5">
      <c r="A511" s="100">
        <v>505</v>
      </c>
      <c r="B511" s="108">
        <f>DS!D507</f>
        <v>0</v>
      </c>
      <c r="C511" s="109" t="e">
        <f>VLOOKUP(B511,DS!$D$3:$I$2489,2,0)</f>
        <v>#N/A</v>
      </c>
      <c r="D511" s="110" t="e">
        <f>VLOOKUP(B511,DS!$D$3:$I$2489,3,0)</f>
        <v>#N/A</v>
      </c>
      <c r="E511" s="111" t="e">
        <f>VLOOKUP(B511,DS!$D$3:$I$2489,5,0)</f>
        <v>#N/A</v>
      </c>
      <c r="F511" s="111" t="e">
        <f>VLOOKUP(B511,DS!$D$3:$I$2489,6,0)</f>
        <v>#N/A</v>
      </c>
      <c r="G511" s="247"/>
      <c r="H511" s="247"/>
      <c r="I511" s="247"/>
      <c r="J511" s="247"/>
      <c r="K511" s="247"/>
      <c r="L511" s="247"/>
      <c r="M511" s="247"/>
      <c r="N511" s="247"/>
      <c r="O511" s="247"/>
      <c r="P511" s="101">
        <f t="shared" si="7"/>
        <v>0</v>
      </c>
      <c r="Q511" s="102" t="str">
        <f>VLOOKUP(P511,IDCODE!$A$1:$B$96,2,0)</f>
        <v>Không</v>
      </c>
      <c r="R511" s="102" t="e">
        <f>VLOOKUP(B511,DS!$D$3:$P$2489,13,0)</f>
        <v>#N/A</v>
      </c>
    </row>
    <row r="512" spans="1:18" ht="13.5">
      <c r="A512" s="100">
        <v>506</v>
      </c>
      <c r="B512" s="108">
        <f>DS!D508</f>
        <v>0</v>
      </c>
      <c r="C512" s="109" t="e">
        <f>VLOOKUP(B512,DS!$D$3:$I$2489,2,0)</f>
        <v>#N/A</v>
      </c>
      <c r="D512" s="110" t="e">
        <f>VLOOKUP(B512,DS!$D$3:$I$2489,3,0)</f>
        <v>#N/A</v>
      </c>
      <c r="E512" s="111" t="e">
        <f>VLOOKUP(B512,DS!$D$3:$I$2489,5,0)</f>
        <v>#N/A</v>
      </c>
      <c r="F512" s="111" t="e">
        <f>VLOOKUP(B512,DS!$D$3:$I$2489,6,0)</f>
        <v>#N/A</v>
      </c>
      <c r="G512" s="247"/>
      <c r="H512" s="247"/>
      <c r="I512" s="247"/>
      <c r="J512" s="247"/>
      <c r="K512" s="247"/>
      <c r="L512" s="247"/>
      <c r="M512" s="247"/>
      <c r="N512" s="247"/>
      <c r="O512" s="247"/>
      <c r="P512" s="101">
        <f t="shared" si="7"/>
        <v>0</v>
      </c>
      <c r="Q512" s="102" t="str">
        <f>VLOOKUP(P512,IDCODE!$A$1:$B$96,2,0)</f>
        <v>Không</v>
      </c>
      <c r="R512" s="102" t="e">
        <f>VLOOKUP(B512,DS!$D$3:$P$2489,13,0)</f>
        <v>#N/A</v>
      </c>
    </row>
    <row r="513" spans="1:18" ht="13.5">
      <c r="A513" s="100">
        <v>507</v>
      </c>
      <c r="B513" s="108">
        <f>DS!D509</f>
        <v>0</v>
      </c>
      <c r="C513" s="109" t="e">
        <f>VLOOKUP(B513,DS!$D$3:$I$2489,2,0)</f>
        <v>#N/A</v>
      </c>
      <c r="D513" s="110" t="e">
        <f>VLOOKUP(B513,DS!$D$3:$I$2489,3,0)</f>
        <v>#N/A</v>
      </c>
      <c r="E513" s="111" t="e">
        <f>VLOOKUP(B513,DS!$D$3:$I$2489,5,0)</f>
        <v>#N/A</v>
      </c>
      <c r="F513" s="111" t="e">
        <f>VLOOKUP(B513,DS!$D$3:$I$2489,6,0)</f>
        <v>#N/A</v>
      </c>
      <c r="G513" s="247"/>
      <c r="H513" s="247"/>
      <c r="I513" s="247"/>
      <c r="J513" s="247"/>
      <c r="K513" s="247"/>
      <c r="L513" s="247"/>
      <c r="M513" s="247"/>
      <c r="N513" s="247"/>
      <c r="O513" s="247"/>
      <c r="P513" s="101">
        <f t="shared" si="7"/>
        <v>0</v>
      </c>
      <c r="Q513" s="102" t="str">
        <f>VLOOKUP(P513,IDCODE!$A$1:$B$96,2,0)</f>
        <v>Không</v>
      </c>
      <c r="R513" s="102" t="e">
        <f>VLOOKUP(B513,DS!$D$3:$P$2489,13,0)</f>
        <v>#N/A</v>
      </c>
    </row>
    <row r="514" spans="1:18" ht="13.5">
      <c r="A514" s="100">
        <v>508</v>
      </c>
      <c r="B514" s="108">
        <f>DS!D510</f>
        <v>0</v>
      </c>
      <c r="C514" s="109" t="e">
        <f>VLOOKUP(B514,DS!$D$3:$I$2489,2,0)</f>
        <v>#N/A</v>
      </c>
      <c r="D514" s="110" t="e">
        <f>VLOOKUP(B514,DS!$D$3:$I$2489,3,0)</f>
        <v>#N/A</v>
      </c>
      <c r="E514" s="111" t="e">
        <f>VLOOKUP(B514,DS!$D$3:$I$2489,5,0)</f>
        <v>#N/A</v>
      </c>
      <c r="F514" s="111" t="e">
        <f>VLOOKUP(B514,DS!$D$3:$I$2489,6,0)</f>
        <v>#N/A</v>
      </c>
      <c r="G514" s="247"/>
      <c r="H514" s="247"/>
      <c r="I514" s="247"/>
      <c r="J514" s="247"/>
      <c r="K514" s="247"/>
      <c r="L514" s="247"/>
      <c r="M514" s="247"/>
      <c r="N514" s="247"/>
      <c r="O514" s="247"/>
      <c r="P514" s="101">
        <f t="shared" si="7"/>
        <v>0</v>
      </c>
      <c r="Q514" s="102" t="str">
        <f>VLOOKUP(P514,IDCODE!$A$1:$B$96,2,0)</f>
        <v>Không</v>
      </c>
      <c r="R514" s="102" t="e">
        <f>VLOOKUP(B514,DS!$D$3:$P$2489,13,0)</f>
        <v>#N/A</v>
      </c>
    </row>
    <row r="515" spans="1:18" ht="13.5">
      <c r="A515" s="100">
        <v>509</v>
      </c>
      <c r="B515" s="108">
        <f>DS!D511</f>
        <v>0</v>
      </c>
      <c r="C515" s="109" t="e">
        <f>VLOOKUP(B515,DS!$D$3:$I$2489,2,0)</f>
        <v>#N/A</v>
      </c>
      <c r="D515" s="110" t="e">
        <f>VLOOKUP(B515,DS!$D$3:$I$2489,3,0)</f>
        <v>#N/A</v>
      </c>
      <c r="E515" s="111" t="e">
        <f>VLOOKUP(B515,DS!$D$3:$I$2489,5,0)</f>
        <v>#N/A</v>
      </c>
      <c r="F515" s="111" t="e">
        <f>VLOOKUP(B515,DS!$D$3:$I$2489,6,0)</f>
        <v>#N/A</v>
      </c>
      <c r="G515" s="247"/>
      <c r="H515" s="247"/>
      <c r="I515" s="247"/>
      <c r="J515" s="247"/>
      <c r="K515" s="247"/>
      <c r="L515" s="247"/>
      <c r="M515" s="247"/>
      <c r="N515" s="247"/>
      <c r="O515" s="247"/>
      <c r="P515" s="101">
        <f t="shared" si="7"/>
        <v>0</v>
      </c>
      <c r="Q515" s="102" t="str">
        <f>VLOOKUP(P515,IDCODE!$A$1:$B$96,2,0)</f>
        <v>Không</v>
      </c>
      <c r="R515" s="102" t="e">
        <f>VLOOKUP(B515,DS!$D$3:$P$2489,13,0)</f>
        <v>#N/A</v>
      </c>
    </row>
    <row r="516" spans="1:18" ht="13.5">
      <c r="A516" s="100">
        <v>510</v>
      </c>
      <c r="B516" s="108">
        <f>DS!D512</f>
        <v>0</v>
      </c>
      <c r="C516" s="109" t="e">
        <f>VLOOKUP(B516,DS!$D$3:$I$2489,2,0)</f>
        <v>#N/A</v>
      </c>
      <c r="D516" s="110" t="e">
        <f>VLOOKUP(B516,DS!$D$3:$I$2489,3,0)</f>
        <v>#N/A</v>
      </c>
      <c r="E516" s="111" t="e">
        <f>VLOOKUP(B516,DS!$D$3:$I$2489,5,0)</f>
        <v>#N/A</v>
      </c>
      <c r="F516" s="111" t="e">
        <f>VLOOKUP(B516,DS!$D$3:$I$2489,6,0)</f>
        <v>#N/A</v>
      </c>
      <c r="G516" s="247"/>
      <c r="H516" s="247"/>
      <c r="I516" s="247"/>
      <c r="J516" s="247"/>
      <c r="K516" s="247"/>
      <c r="L516" s="247"/>
      <c r="M516" s="247"/>
      <c r="N516" s="247"/>
      <c r="O516" s="247"/>
      <c r="P516" s="101">
        <f t="shared" si="7"/>
        <v>0</v>
      </c>
      <c r="Q516" s="102" t="str">
        <f>VLOOKUP(P516,IDCODE!$A$1:$B$96,2,0)</f>
        <v>Không</v>
      </c>
      <c r="R516" s="102" t="e">
        <f>VLOOKUP(B516,DS!$D$3:$P$2489,13,0)</f>
        <v>#N/A</v>
      </c>
    </row>
    <row r="517" spans="1:18" ht="13.5">
      <c r="A517" s="100">
        <v>511</v>
      </c>
      <c r="B517" s="108">
        <f>DS!D513</f>
        <v>0</v>
      </c>
      <c r="C517" s="109" t="e">
        <f>VLOOKUP(B517,DS!$D$3:$I$2489,2,0)</f>
        <v>#N/A</v>
      </c>
      <c r="D517" s="110" t="e">
        <f>VLOOKUP(B517,DS!$D$3:$I$2489,3,0)</f>
        <v>#N/A</v>
      </c>
      <c r="E517" s="111" t="e">
        <f>VLOOKUP(B517,DS!$D$3:$I$2489,5,0)</f>
        <v>#N/A</v>
      </c>
      <c r="F517" s="111" t="e">
        <f>VLOOKUP(B517,DS!$D$3:$I$2489,6,0)</f>
        <v>#N/A</v>
      </c>
      <c r="G517" s="247"/>
      <c r="H517" s="247"/>
      <c r="I517" s="247"/>
      <c r="J517" s="247"/>
      <c r="K517" s="247"/>
      <c r="L517" s="247"/>
      <c r="M517" s="247"/>
      <c r="N517" s="247"/>
      <c r="O517" s="247"/>
      <c r="P517" s="101">
        <f t="shared" si="7"/>
        <v>0</v>
      </c>
      <c r="Q517" s="102" t="str">
        <f>VLOOKUP(P517,IDCODE!$A$1:$B$96,2,0)</f>
        <v>Không</v>
      </c>
      <c r="R517" s="102" t="e">
        <f>VLOOKUP(B517,DS!$D$3:$P$2489,13,0)</f>
        <v>#N/A</v>
      </c>
    </row>
    <row r="518" spans="1:18" ht="13.5">
      <c r="A518" s="100">
        <v>512</v>
      </c>
      <c r="B518" s="108">
        <f>DS!D514</f>
        <v>0</v>
      </c>
      <c r="C518" s="109" t="e">
        <f>VLOOKUP(B518,DS!$D$3:$I$2489,2,0)</f>
        <v>#N/A</v>
      </c>
      <c r="D518" s="110" t="e">
        <f>VLOOKUP(B518,DS!$D$3:$I$2489,3,0)</f>
        <v>#N/A</v>
      </c>
      <c r="E518" s="111" t="e">
        <f>VLOOKUP(B518,DS!$D$3:$I$2489,5,0)</f>
        <v>#N/A</v>
      </c>
      <c r="F518" s="111" t="e">
        <f>VLOOKUP(B518,DS!$D$3:$I$2489,6,0)</f>
        <v>#N/A</v>
      </c>
      <c r="G518" s="247"/>
      <c r="H518" s="247"/>
      <c r="I518" s="247"/>
      <c r="J518" s="247"/>
      <c r="K518" s="247"/>
      <c r="L518" s="247"/>
      <c r="M518" s="247"/>
      <c r="N518" s="247"/>
      <c r="O518" s="247"/>
      <c r="P518" s="101">
        <f t="shared" si="7"/>
        <v>0</v>
      </c>
      <c r="Q518" s="102" t="str">
        <f>VLOOKUP(P518,IDCODE!$A$1:$B$96,2,0)</f>
        <v>Không</v>
      </c>
      <c r="R518" s="102" t="e">
        <f>VLOOKUP(B518,DS!$D$3:$P$2489,13,0)</f>
        <v>#N/A</v>
      </c>
    </row>
    <row r="519" spans="1:18" ht="13.5">
      <c r="A519" s="100">
        <v>513</v>
      </c>
      <c r="B519" s="108">
        <f>DS!D515</f>
        <v>0</v>
      </c>
      <c r="C519" s="109" t="e">
        <f>VLOOKUP(B519,DS!$D$3:$I$2489,2,0)</f>
        <v>#N/A</v>
      </c>
      <c r="D519" s="110" t="e">
        <f>VLOOKUP(B519,DS!$D$3:$I$2489,3,0)</f>
        <v>#N/A</v>
      </c>
      <c r="E519" s="111" t="e">
        <f>VLOOKUP(B519,DS!$D$3:$I$2489,5,0)</f>
        <v>#N/A</v>
      </c>
      <c r="F519" s="111" t="e">
        <f>VLOOKUP(B519,DS!$D$3:$I$2489,6,0)</f>
        <v>#N/A</v>
      </c>
      <c r="G519" s="247"/>
      <c r="H519" s="247"/>
      <c r="I519" s="247"/>
      <c r="J519" s="247"/>
      <c r="K519" s="247"/>
      <c r="L519" s="247"/>
      <c r="M519" s="247"/>
      <c r="N519" s="247"/>
      <c r="O519" s="247"/>
      <c r="P519" s="101">
        <f t="shared" si="7"/>
        <v>0</v>
      </c>
      <c r="Q519" s="102" t="str">
        <f>VLOOKUP(P519,IDCODE!$A$1:$B$96,2,0)</f>
        <v>Không</v>
      </c>
      <c r="R519" s="102" t="e">
        <f>VLOOKUP(B519,DS!$D$3:$P$2489,13,0)</f>
        <v>#N/A</v>
      </c>
    </row>
    <row r="520" spans="1:18" ht="13.5">
      <c r="A520" s="100">
        <v>514</v>
      </c>
      <c r="B520" s="108">
        <f>DS!D516</f>
        <v>0</v>
      </c>
      <c r="C520" s="109" t="e">
        <f>VLOOKUP(B520,DS!$D$3:$I$2489,2,0)</f>
        <v>#N/A</v>
      </c>
      <c r="D520" s="110" t="e">
        <f>VLOOKUP(B520,DS!$D$3:$I$2489,3,0)</f>
        <v>#N/A</v>
      </c>
      <c r="E520" s="111" t="e">
        <f>VLOOKUP(B520,DS!$D$3:$I$2489,5,0)</f>
        <v>#N/A</v>
      </c>
      <c r="F520" s="111" t="e">
        <f>VLOOKUP(B520,DS!$D$3:$I$2489,6,0)</f>
        <v>#N/A</v>
      </c>
      <c r="G520" s="247"/>
      <c r="H520" s="247"/>
      <c r="I520" s="247"/>
      <c r="J520" s="247"/>
      <c r="K520" s="247"/>
      <c r="L520" s="247"/>
      <c r="M520" s="247"/>
      <c r="N520" s="247"/>
      <c r="O520" s="247"/>
      <c r="P520" s="101">
        <f t="shared" ref="P520:P583" si="8">IF(OR(ISNUMBER(O520)=FALSE,$P$6&lt;&gt;100%,O520&lt;1),0,ROUND(SUMPRODUCT($G$6:$O$6,G520:O520),1))</f>
        <v>0</v>
      </c>
      <c r="Q520" s="102" t="str">
        <f>VLOOKUP(P520,IDCODE!$A$1:$B$96,2,0)</f>
        <v>Không</v>
      </c>
      <c r="R520" s="102" t="e">
        <f>VLOOKUP(B520,DS!$D$3:$P$2489,13,0)</f>
        <v>#N/A</v>
      </c>
    </row>
    <row r="521" spans="1:18" ht="13.5">
      <c r="A521" s="100">
        <v>515</v>
      </c>
      <c r="B521" s="108">
        <f>DS!D517</f>
        <v>0</v>
      </c>
      <c r="C521" s="109" t="e">
        <f>VLOOKUP(B521,DS!$D$3:$I$2489,2,0)</f>
        <v>#N/A</v>
      </c>
      <c r="D521" s="110" t="e">
        <f>VLOOKUP(B521,DS!$D$3:$I$2489,3,0)</f>
        <v>#N/A</v>
      </c>
      <c r="E521" s="111" t="e">
        <f>VLOOKUP(B521,DS!$D$3:$I$2489,5,0)</f>
        <v>#N/A</v>
      </c>
      <c r="F521" s="111" t="e">
        <f>VLOOKUP(B521,DS!$D$3:$I$2489,6,0)</f>
        <v>#N/A</v>
      </c>
      <c r="G521" s="247"/>
      <c r="H521" s="247"/>
      <c r="I521" s="247"/>
      <c r="J521" s="247"/>
      <c r="K521" s="247"/>
      <c r="L521" s="247"/>
      <c r="M521" s="247"/>
      <c r="N521" s="247"/>
      <c r="O521" s="247"/>
      <c r="P521" s="101">
        <f t="shared" si="8"/>
        <v>0</v>
      </c>
      <c r="Q521" s="102" t="str">
        <f>VLOOKUP(P521,IDCODE!$A$1:$B$96,2,0)</f>
        <v>Không</v>
      </c>
      <c r="R521" s="102" t="e">
        <f>VLOOKUP(B521,DS!$D$3:$P$2489,13,0)</f>
        <v>#N/A</v>
      </c>
    </row>
    <row r="522" spans="1:18" ht="13.5">
      <c r="A522" s="100">
        <v>516</v>
      </c>
      <c r="B522" s="108">
        <f>DS!D518</f>
        <v>0</v>
      </c>
      <c r="C522" s="109" t="e">
        <f>VLOOKUP(B522,DS!$D$3:$I$2489,2,0)</f>
        <v>#N/A</v>
      </c>
      <c r="D522" s="110" t="e">
        <f>VLOOKUP(B522,DS!$D$3:$I$2489,3,0)</f>
        <v>#N/A</v>
      </c>
      <c r="E522" s="111" t="e">
        <f>VLOOKUP(B522,DS!$D$3:$I$2489,5,0)</f>
        <v>#N/A</v>
      </c>
      <c r="F522" s="111" t="e">
        <f>VLOOKUP(B522,DS!$D$3:$I$2489,6,0)</f>
        <v>#N/A</v>
      </c>
      <c r="G522" s="247"/>
      <c r="H522" s="247"/>
      <c r="I522" s="247"/>
      <c r="J522" s="247"/>
      <c r="K522" s="247"/>
      <c r="L522" s="247"/>
      <c r="M522" s="247"/>
      <c r="N522" s="247"/>
      <c r="O522" s="247"/>
      <c r="P522" s="101">
        <f t="shared" si="8"/>
        <v>0</v>
      </c>
      <c r="Q522" s="102" t="str">
        <f>VLOOKUP(P522,IDCODE!$A$1:$B$96,2,0)</f>
        <v>Không</v>
      </c>
      <c r="R522" s="102" t="e">
        <f>VLOOKUP(B522,DS!$D$3:$P$2489,13,0)</f>
        <v>#N/A</v>
      </c>
    </row>
    <row r="523" spans="1:18" ht="13.5">
      <c r="A523" s="100">
        <v>517</v>
      </c>
      <c r="B523" s="108">
        <f>DS!D519</f>
        <v>0</v>
      </c>
      <c r="C523" s="109" t="e">
        <f>VLOOKUP(B523,DS!$D$3:$I$2489,2,0)</f>
        <v>#N/A</v>
      </c>
      <c r="D523" s="110" t="e">
        <f>VLOOKUP(B523,DS!$D$3:$I$2489,3,0)</f>
        <v>#N/A</v>
      </c>
      <c r="E523" s="111" t="e">
        <f>VLOOKUP(B523,DS!$D$3:$I$2489,5,0)</f>
        <v>#N/A</v>
      </c>
      <c r="F523" s="111" t="e">
        <f>VLOOKUP(B523,DS!$D$3:$I$2489,6,0)</f>
        <v>#N/A</v>
      </c>
      <c r="G523" s="247"/>
      <c r="H523" s="247"/>
      <c r="I523" s="247"/>
      <c r="J523" s="247"/>
      <c r="K523" s="247"/>
      <c r="L523" s="247"/>
      <c r="M523" s="247"/>
      <c r="N523" s="247"/>
      <c r="O523" s="247"/>
      <c r="P523" s="101">
        <f t="shared" si="8"/>
        <v>0</v>
      </c>
      <c r="Q523" s="102" t="str">
        <f>VLOOKUP(P523,IDCODE!$A$1:$B$96,2,0)</f>
        <v>Không</v>
      </c>
      <c r="R523" s="102" t="e">
        <f>VLOOKUP(B523,DS!$D$3:$P$2489,13,0)</f>
        <v>#N/A</v>
      </c>
    </row>
    <row r="524" spans="1:18" ht="13.5">
      <c r="A524" s="100">
        <v>518</v>
      </c>
      <c r="B524" s="108">
        <f>DS!D520</f>
        <v>0</v>
      </c>
      <c r="C524" s="109" t="e">
        <f>VLOOKUP(B524,DS!$D$3:$I$2489,2,0)</f>
        <v>#N/A</v>
      </c>
      <c r="D524" s="110" t="e">
        <f>VLOOKUP(B524,DS!$D$3:$I$2489,3,0)</f>
        <v>#N/A</v>
      </c>
      <c r="E524" s="111" t="e">
        <f>VLOOKUP(B524,DS!$D$3:$I$2489,5,0)</f>
        <v>#N/A</v>
      </c>
      <c r="F524" s="111" t="e">
        <f>VLOOKUP(B524,DS!$D$3:$I$2489,6,0)</f>
        <v>#N/A</v>
      </c>
      <c r="G524" s="247"/>
      <c r="H524" s="247"/>
      <c r="I524" s="247"/>
      <c r="J524" s="247"/>
      <c r="K524" s="247"/>
      <c r="L524" s="247"/>
      <c r="M524" s="247"/>
      <c r="N524" s="247"/>
      <c r="O524" s="247"/>
      <c r="P524" s="101">
        <f t="shared" si="8"/>
        <v>0</v>
      </c>
      <c r="Q524" s="102" t="str">
        <f>VLOOKUP(P524,IDCODE!$A$1:$B$96,2,0)</f>
        <v>Không</v>
      </c>
      <c r="R524" s="102" t="e">
        <f>VLOOKUP(B524,DS!$D$3:$P$2489,13,0)</f>
        <v>#N/A</v>
      </c>
    </row>
    <row r="525" spans="1:18" ht="13.5">
      <c r="A525" s="100">
        <v>519</v>
      </c>
      <c r="B525" s="108">
        <f>DS!D521</f>
        <v>0</v>
      </c>
      <c r="C525" s="109" t="e">
        <f>VLOOKUP(B525,DS!$D$3:$I$2489,2,0)</f>
        <v>#N/A</v>
      </c>
      <c r="D525" s="110" t="e">
        <f>VLOOKUP(B525,DS!$D$3:$I$2489,3,0)</f>
        <v>#N/A</v>
      </c>
      <c r="E525" s="111" t="e">
        <f>VLOOKUP(B525,DS!$D$3:$I$2489,5,0)</f>
        <v>#N/A</v>
      </c>
      <c r="F525" s="111" t="e">
        <f>VLOOKUP(B525,DS!$D$3:$I$2489,6,0)</f>
        <v>#N/A</v>
      </c>
      <c r="G525" s="247"/>
      <c r="H525" s="247"/>
      <c r="I525" s="247"/>
      <c r="J525" s="247"/>
      <c r="K525" s="247"/>
      <c r="L525" s="247"/>
      <c r="M525" s="247"/>
      <c r="N525" s="247"/>
      <c r="O525" s="247"/>
      <c r="P525" s="101">
        <f t="shared" si="8"/>
        <v>0</v>
      </c>
      <c r="Q525" s="102" t="str">
        <f>VLOOKUP(P525,IDCODE!$A$1:$B$96,2,0)</f>
        <v>Không</v>
      </c>
      <c r="R525" s="102" t="e">
        <f>VLOOKUP(B525,DS!$D$3:$P$2489,13,0)</f>
        <v>#N/A</v>
      </c>
    </row>
    <row r="526" spans="1:18" ht="13.5">
      <c r="A526" s="100">
        <v>520</v>
      </c>
      <c r="B526" s="108">
        <f>DS!D522</f>
        <v>0</v>
      </c>
      <c r="C526" s="109" t="e">
        <f>VLOOKUP(B526,DS!$D$3:$I$2489,2,0)</f>
        <v>#N/A</v>
      </c>
      <c r="D526" s="110" t="e">
        <f>VLOOKUP(B526,DS!$D$3:$I$2489,3,0)</f>
        <v>#N/A</v>
      </c>
      <c r="E526" s="111" t="e">
        <f>VLOOKUP(B526,DS!$D$3:$I$2489,5,0)</f>
        <v>#N/A</v>
      </c>
      <c r="F526" s="111" t="e">
        <f>VLOOKUP(B526,DS!$D$3:$I$2489,6,0)</f>
        <v>#N/A</v>
      </c>
      <c r="G526" s="247"/>
      <c r="H526" s="247"/>
      <c r="I526" s="247"/>
      <c r="J526" s="247"/>
      <c r="K526" s="247"/>
      <c r="L526" s="247"/>
      <c r="M526" s="247"/>
      <c r="N526" s="247"/>
      <c r="O526" s="247"/>
      <c r="P526" s="101">
        <f t="shared" si="8"/>
        <v>0</v>
      </c>
      <c r="Q526" s="102" t="str">
        <f>VLOOKUP(P526,IDCODE!$A$1:$B$96,2,0)</f>
        <v>Không</v>
      </c>
      <c r="R526" s="102" t="e">
        <f>VLOOKUP(B526,DS!$D$3:$P$2489,13,0)</f>
        <v>#N/A</v>
      </c>
    </row>
    <row r="527" spans="1:18" ht="13.5">
      <c r="A527" s="100">
        <v>521</v>
      </c>
      <c r="B527" s="108">
        <f>DS!D523</f>
        <v>0</v>
      </c>
      <c r="C527" s="109" t="e">
        <f>VLOOKUP(B527,DS!$D$3:$I$2489,2,0)</f>
        <v>#N/A</v>
      </c>
      <c r="D527" s="110" t="e">
        <f>VLOOKUP(B527,DS!$D$3:$I$2489,3,0)</f>
        <v>#N/A</v>
      </c>
      <c r="E527" s="111" t="e">
        <f>VLOOKUP(B527,DS!$D$3:$I$2489,5,0)</f>
        <v>#N/A</v>
      </c>
      <c r="F527" s="111" t="e">
        <f>VLOOKUP(B527,DS!$D$3:$I$2489,6,0)</f>
        <v>#N/A</v>
      </c>
      <c r="G527" s="247"/>
      <c r="H527" s="247"/>
      <c r="I527" s="247"/>
      <c r="J527" s="247"/>
      <c r="K527" s="247"/>
      <c r="L527" s="247"/>
      <c r="M527" s="247"/>
      <c r="N527" s="247"/>
      <c r="O527" s="247"/>
      <c r="P527" s="101">
        <f t="shared" si="8"/>
        <v>0</v>
      </c>
      <c r="Q527" s="102" t="str">
        <f>VLOOKUP(P527,IDCODE!$A$1:$B$96,2,0)</f>
        <v>Không</v>
      </c>
      <c r="R527" s="102" t="e">
        <f>VLOOKUP(B527,DS!$D$3:$P$2489,13,0)</f>
        <v>#N/A</v>
      </c>
    </row>
    <row r="528" spans="1:18" ht="13.5">
      <c r="A528" s="100">
        <v>522</v>
      </c>
      <c r="B528" s="108">
        <f>DS!D524</f>
        <v>0</v>
      </c>
      <c r="C528" s="109" t="e">
        <f>VLOOKUP(B528,DS!$D$3:$I$2489,2,0)</f>
        <v>#N/A</v>
      </c>
      <c r="D528" s="110" t="e">
        <f>VLOOKUP(B528,DS!$D$3:$I$2489,3,0)</f>
        <v>#N/A</v>
      </c>
      <c r="E528" s="111" t="e">
        <f>VLOOKUP(B528,DS!$D$3:$I$2489,5,0)</f>
        <v>#N/A</v>
      </c>
      <c r="F528" s="111" t="e">
        <f>VLOOKUP(B528,DS!$D$3:$I$2489,6,0)</f>
        <v>#N/A</v>
      </c>
      <c r="G528" s="247"/>
      <c r="H528" s="247"/>
      <c r="I528" s="247"/>
      <c r="J528" s="247"/>
      <c r="K528" s="247"/>
      <c r="L528" s="247"/>
      <c r="M528" s="247"/>
      <c r="N528" s="247"/>
      <c r="O528" s="247"/>
      <c r="P528" s="101">
        <f t="shared" si="8"/>
        <v>0</v>
      </c>
      <c r="Q528" s="102" t="str">
        <f>VLOOKUP(P528,IDCODE!$A$1:$B$96,2,0)</f>
        <v>Không</v>
      </c>
      <c r="R528" s="102" t="e">
        <f>VLOOKUP(B528,DS!$D$3:$P$2489,13,0)</f>
        <v>#N/A</v>
      </c>
    </row>
    <row r="529" spans="1:18" ht="13.5">
      <c r="A529" s="100">
        <v>523</v>
      </c>
      <c r="B529" s="108">
        <f>DS!D525</f>
        <v>0</v>
      </c>
      <c r="C529" s="109" t="e">
        <f>VLOOKUP(B529,DS!$D$3:$I$2489,2,0)</f>
        <v>#N/A</v>
      </c>
      <c r="D529" s="110" t="e">
        <f>VLOOKUP(B529,DS!$D$3:$I$2489,3,0)</f>
        <v>#N/A</v>
      </c>
      <c r="E529" s="111" t="e">
        <f>VLOOKUP(B529,DS!$D$3:$I$2489,5,0)</f>
        <v>#N/A</v>
      </c>
      <c r="F529" s="111" t="e">
        <f>VLOOKUP(B529,DS!$D$3:$I$2489,6,0)</f>
        <v>#N/A</v>
      </c>
      <c r="G529" s="247"/>
      <c r="H529" s="247"/>
      <c r="I529" s="247"/>
      <c r="J529" s="247"/>
      <c r="K529" s="247"/>
      <c r="L529" s="247"/>
      <c r="M529" s="247"/>
      <c r="N529" s="247"/>
      <c r="O529" s="247"/>
      <c r="P529" s="101">
        <f t="shared" si="8"/>
        <v>0</v>
      </c>
      <c r="Q529" s="102" t="str">
        <f>VLOOKUP(P529,IDCODE!$A$1:$B$96,2,0)</f>
        <v>Không</v>
      </c>
      <c r="R529" s="102" t="e">
        <f>VLOOKUP(B529,DS!$D$3:$P$2489,13,0)</f>
        <v>#N/A</v>
      </c>
    </row>
    <row r="530" spans="1:18" ht="13.5">
      <c r="A530" s="100">
        <v>524</v>
      </c>
      <c r="B530" s="108">
        <f>DS!D526</f>
        <v>0</v>
      </c>
      <c r="C530" s="109" t="e">
        <f>VLOOKUP(B530,DS!$D$3:$I$2489,2,0)</f>
        <v>#N/A</v>
      </c>
      <c r="D530" s="110" t="e">
        <f>VLOOKUP(B530,DS!$D$3:$I$2489,3,0)</f>
        <v>#N/A</v>
      </c>
      <c r="E530" s="111" t="e">
        <f>VLOOKUP(B530,DS!$D$3:$I$2489,5,0)</f>
        <v>#N/A</v>
      </c>
      <c r="F530" s="111" t="e">
        <f>VLOOKUP(B530,DS!$D$3:$I$2489,6,0)</f>
        <v>#N/A</v>
      </c>
      <c r="G530" s="247"/>
      <c r="H530" s="247"/>
      <c r="I530" s="247"/>
      <c r="J530" s="247"/>
      <c r="K530" s="247"/>
      <c r="L530" s="247"/>
      <c r="M530" s="247"/>
      <c r="N530" s="247"/>
      <c r="O530" s="247"/>
      <c r="P530" s="101">
        <f t="shared" si="8"/>
        <v>0</v>
      </c>
      <c r="Q530" s="102" t="str">
        <f>VLOOKUP(P530,IDCODE!$A$1:$B$96,2,0)</f>
        <v>Không</v>
      </c>
      <c r="R530" s="102" t="e">
        <f>VLOOKUP(B530,DS!$D$3:$P$2489,13,0)</f>
        <v>#N/A</v>
      </c>
    </row>
    <row r="531" spans="1:18" ht="13.5">
      <c r="A531" s="100">
        <v>525</v>
      </c>
      <c r="B531" s="108">
        <f>DS!D527</f>
        <v>0</v>
      </c>
      <c r="C531" s="109" t="e">
        <f>VLOOKUP(B531,DS!$D$3:$I$2489,2,0)</f>
        <v>#N/A</v>
      </c>
      <c r="D531" s="110" t="e">
        <f>VLOOKUP(B531,DS!$D$3:$I$2489,3,0)</f>
        <v>#N/A</v>
      </c>
      <c r="E531" s="111" t="e">
        <f>VLOOKUP(B531,DS!$D$3:$I$2489,5,0)</f>
        <v>#N/A</v>
      </c>
      <c r="F531" s="111" t="e">
        <f>VLOOKUP(B531,DS!$D$3:$I$2489,6,0)</f>
        <v>#N/A</v>
      </c>
      <c r="G531" s="247"/>
      <c r="H531" s="247"/>
      <c r="I531" s="247"/>
      <c r="J531" s="247"/>
      <c r="K531" s="247"/>
      <c r="L531" s="247"/>
      <c r="M531" s="247"/>
      <c r="N531" s="247"/>
      <c r="O531" s="247"/>
      <c r="P531" s="101">
        <f t="shared" si="8"/>
        <v>0</v>
      </c>
      <c r="Q531" s="102" t="str">
        <f>VLOOKUP(P531,IDCODE!$A$1:$B$96,2,0)</f>
        <v>Không</v>
      </c>
      <c r="R531" s="102" t="e">
        <f>VLOOKUP(B531,DS!$D$3:$P$2489,13,0)</f>
        <v>#N/A</v>
      </c>
    </row>
    <row r="532" spans="1:18" ht="13.5">
      <c r="A532" s="100">
        <v>526</v>
      </c>
      <c r="B532" s="108">
        <f>DS!D528</f>
        <v>0</v>
      </c>
      <c r="C532" s="109" t="e">
        <f>VLOOKUP(B532,DS!$D$3:$I$2489,2,0)</f>
        <v>#N/A</v>
      </c>
      <c r="D532" s="110" t="e">
        <f>VLOOKUP(B532,DS!$D$3:$I$2489,3,0)</f>
        <v>#N/A</v>
      </c>
      <c r="E532" s="111" t="e">
        <f>VLOOKUP(B532,DS!$D$3:$I$2489,5,0)</f>
        <v>#N/A</v>
      </c>
      <c r="F532" s="111" t="e">
        <f>VLOOKUP(B532,DS!$D$3:$I$2489,6,0)</f>
        <v>#N/A</v>
      </c>
      <c r="G532" s="247"/>
      <c r="H532" s="247"/>
      <c r="I532" s="247"/>
      <c r="J532" s="247"/>
      <c r="K532" s="247"/>
      <c r="L532" s="247"/>
      <c r="M532" s="247"/>
      <c r="N532" s="247"/>
      <c r="O532" s="247"/>
      <c r="P532" s="101">
        <f t="shared" si="8"/>
        <v>0</v>
      </c>
      <c r="Q532" s="102" t="str">
        <f>VLOOKUP(P532,IDCODE!$A$1:$B$96,2,0)</f>
        <v>Không</v>
      </c>
      <c r="R532" s="102" t="e">
        <f>VLOOKUP(B532,DS!$D$3:$P$2489,13,0)</f>
        <v>#N/A</v>
      </c>
    </row>
    <row r="533" spans="1:18" ht="13.5">
      <c r="A533" s="100">
        <v>527</v>
      </c>
      <c r="B533" s="108">
        <f>DS!D529</f>
        <v>0</v>
      </c>
      <c r="C533" s="109" t="e">
        <f>VLOOKUP(B533,DS!$D$3:$I$2489,2,0)</f>
        <v>#N/A</v>
      </c>
      <c r="D533" s="110" t="e">
        <f>VLOOKUP(B533,DS!$D$3:$I$2489,3,0)</f>
        <v>#N/A</v>
      </c>
      <c r="E533" s="111" t="e">
        <f>VLOOKUP(B533,DS!$D$3:$I$2489,5,0)</f>
        <v>#N/A</v>
      </c>
      <c r="F533" s="111" t="e">
        <f>VLOOKUP(B533,DS!$D$3:$I$2489,6,0)</f>
        <v>#N/A</v>
      </c>
      <c r="G533" s="247"/>
      <c r="H533" s="247"/>
      <c r="I533" s="247"/>
      <c r="J533" s="247"/>
      <c r="K533" s="247"/>
      <c r="L533" s="247"/>
      <c r="M533" s="247"/>
      <c r="N533" s="247"/>
      <c r="O533" s="247"/>
      <c r="P533" s="101">
        <f t="shared" si="8"/>
        <v>0</v>
      </c>
      <c r="Q533" s="102" t="str">
        <f>VLOOKUP(P533,IDCODE!$A$1:$B$96,2,0)</f>
        <v>Không</v>
      </c>
      <c r="R533" s="102" t="e">
        <f>VLOOKUP(B533,DS!$D$3:$P$2489,13,0)</f>
        <v>#N/A</v>
      </c>
    </row>
    <row r="534" spans="1:18" ht="13.5">
      <c r="A534" s="100">
        <v>528</v>
      </c>
      <c r="B534" s="108">
        <f>DS!D530</f>
        <v>0</v>
      </c>
      <c r="C534" s="109" t="e">
        <f>VLOOKUP(B534,DS!$D$3:$I$2489,2,0)</f>
        <v>#N/A</v>
      </c>
      <c r="D534" s="110" t="e">
        <f>VLOOKUP(B534,DS!$D$3:$I$2489,3,0)</f>
        <v>#N/A</v>
      </c>
      <c r="E534" s="111" t="e">
        <f>VLOOKUP(B534,DS!$D$3:$I$2489,5,0)</f>
        <v>#N/A</v>
      </c>
      <c r="F534" s="111" t="e">
        <f>VLOOKUP(B534,DS!$D$3:$I$2489,6,0)</f>
        <v>#N/A</v>
      </c>
      <c r="G534" s="247"/>
      <c r="H534" s="247"/>
      <c r="I534" s="247"/>
      <c r="J534" s="247"/>
      <c r="K534" s="247"/>
      <c r="L534" s="247"/>
      <c r="M534" s="247"/>
      <c r="N534" s="247"/>
      <c r="O534" s="247"/>
      <c r="P534" s="101">
        <f t="shared" si="8"/>
        <v>0</v>
      </c>
      <c r="Q534" s="102" t="str">
        <f>VLOOKUP(P534,IDCODE!$A$1:$B$96,2,0)</f>
        <v>Không</v>
      </c>
      <c r="R534" s="102" t="e">
        <f>VLOOKUP(B534,DS!$D$3:$P$2489,13,0)</f>
        <v>#N/A</v>
      </c>
    </row>
    <row r="535" spans="1:18" ht="13.5">
      <c r="A535" s="100">
        <v>529</v>
      </c>
      <c r="B535" s="108">
        <f>DS!D531</f>
        <v>0</v>
      </c>
      <c r="C535" s="109" t="e">
        <f>VLOOKUP(B535,DS!$D$3:$I$2489,2,0)</f>
        <v>#N/A</v>
      </c>
      <c r="D535" s="110" t="e">
        <f>VLOOKUP(B535,DS!$D$3:$I$2489,3,0)</f>
        <v>#N/A</v>
      </c>
      <c r="E535" s="111" t="e">
        <f>VLOOKUP(B535,DS!$D$3:$I$2489,5,0)</f>
        <v>#N/A</v>
      </c>
      <c r="F535" s="111" t="e">
        <f>VLOOKUP(B535,DS!$D$3:$I$2489,6,0)</f>
        <v>#N/A</v>
      </c>
      <c r="G535" s="247"/>
      <c r="H535" s="247"/>
      <c r="I535" s="247"/>
      <c r="J535" s="247"/>
      <c r="K535" s="247"/>
      <c r="L535" s="247"/>
      <c r="M535" s="247"/>
      <c r="N535" s="247"/>
      <c r="O535" s="247"/>
      <c r="P535" s="101">
        <f t="shared" si="8"/>
        <v>0</v>
      </c>
      <c r="Q535" s="102" t="str">
        <f>VLOOKUP(P535,IDCODE!$A$1:$B$96,2,0)</f>
        <v>Không</v>
      </c>
      <c r="R535" s="102" t="e">
        <f>VLOOKUP(B535,DS!$D$3:$P$2489,13,0)</f>
        <v>#N/A</v>
      </c>
    </row>
    <row r="536" spans="1:18" ht="13.5">
      <c r="A536" s="100">
        <v>530</v>
      </c>
      <c r="B536" s="108">
        <f>DS!D532</f>
        <v>0</v>
      </c>
      <c r="C536" s="109" t="e">
        <f>VLOOKUP(B536,DS!$D$3:$I$2489,2,0)</f>
        <v>#N/A</v>
      </c>
      <c r="D536" s="110" t="e">
        <f>VLOOKUP(B536,DS!$D$3:$I$2489,3,0)</f>
        <v>#N/A</v>
      </c>
      <c r="E536" s="111" t="e">
        <f>VLOOKUP(B536,DS!$D$3:$I$2489,5,0)</f>
        <v>#N/A</v>
      </c>
      <c r="F536" s="111" t="e">
        <f>VLOOKUP(B536,DS!$D$3:$I$2489,6,0)</f>
        <v>#N/A</v>
      </c>
      <c r="G536" s="247"/>
      <c r="H536" s="247"/>
      <c r="I536" s="247"/>
      <c r="J536" s="247"/>
      <c r="K536" s="247"/>
      <c r="L536" s="247"/>
      <c r="M536" s="247"/>
      <c r="N536" s="247"/>
      <c r="O536" s="247"/>
      <c r="P536" s="101">
        <f t="shared" si="8"/>
        <v>0</v>
      </c>
      <c r="Q536" s="102" t="str">
        <f>VLOOKUP(P536,IDCODE!$A$1:$B$96,2,0)</f>
        <v>Không</v>
      </c>
      <c r="R536" s="102" t="e">
        <f>VLOOKUP(B536,DS!$D$3:$P$2489,13,0)</f>
        <v>#N/A</v>
      </c>
    </row>
    <row r="537" spans="1:18" ht="13.5">
      <c r="A537" s="100">
        <v>531</v>
      </c>
      <c r="B537" s="108">
        <f>DS!D533</f>
        <v>0</v>
      </c>
      <c r="C537" s="109" t="e">
        <f>VLOOKUP(B537,DS!$D$3:$I$2489,2,0)</f>
        <v>#N/A</v>
      </c>
      <c r="D537" s="110" t="e">
        <f>VLOOKUP(B537,DS!$D$3:$I$2489,3,0)</f>
        <v>#N/A</v>
      </c>
      <c r="E537" s="111" t="e">
        <f>VLOOKUP(B537,DS!$D$3:$I$2489,5,0)</f>
        <v>#N/A</v>
      </c>
      <c r="F537" s="111" t="e">
        <f>VLOOKUP(B537,DS!$D$3:$I$2489,6,0)</f>
        <v>#N/A</v>
      </c>
      <c r="G537" s="247"/>
      <c r="H537" s="247"/>
      <c r="I537" s="247"/>
      <c r="J537" s="247"/>
      <c r="K537" s="247"/>
      <c r="L537" s="247"/>
      <c r="M537" s="247"/>
      <c r="N537" s="247"/>
      <c r="O537" s="247"/>
      <c r="P537" s="101">
        <f t="shared" si="8"/>
        <v>0</v>
      </c>
      <c r="Q537" s="102" t="str">
        <f>VLOOKUP(P537,IDCODE!$A$1:$B$96,2,0)</f>
        <v>Không</v>
      </c>
      <c r="R537" s="102" t="e">
        <f>VLOOKUP(B537,DS!$D$3:$P$2489,13,0)</f>
        <v>#N/A</v>
      </c>
    </row>
    <row r="538" spans="1:18" ht="13.5">
      <c r="A538" s="100">
        <v>532</v>
      </c>
      <c r="B538" s="108">
        <f>DS!D534</f>
        <v>0</v>
      </c>
      <c r="C538" s="109" t="e">
        <f>VLOOKUP(B538,DS!$D$3:$I$2489,2,0)</f>
        <v>#N/A</v>
      </c>
      <c r="D538" s="110" t="e">
        <f>VLOOKUP(B538,DS!$D$3:$I$2489,3,0)</f>
        <v>#N/A</v>
      </c>
      <c r="E538" s="111" t="e">
        <f>VLOOKUP(B538,DS!$D$3:$I$2489,5,0)</f>
        <v>#N/A</v>
      </c>
      <c r="F538" s="111" t="e">
        <f>VLOOKUP(B538,DS!$D$3:$I$2489,6,0)</f>
        <v>#N/A</v>
      </c>
      <c r="G538" s="247"/>
      <c r="H538" s="247"/>
      <c r="I538" s="247"/>
      <c r="J538" s="247"/>
      <c r="K538" s="247"/>
      <c r="L538" s="247"/>
      <c r="M538" s="247"/>
      <c r="N538" s="247"/>
      <c r="O538" s="247"/>
      <c r="P538" s="101">
        <f t="shared" si="8"/>
        <v>0</v>
      </c>
      <c r="Q538" s="102" t="str">
        <f>VLOOKUP(P538,IDCODE!$A$1:$B$96,2,0)</f>
        <v>Không</v>
      </c>
      <c r="R538" s="102" t="e">
        <f>VLOOKUP(B538,DS!$D$3:$P$2489,13,0)</f>
        <v>#N/A</v>
      </c>
    </row>
    <row r="539" spans="1:18" ht="13.5">
      <c r="A539" s="100">
        <v>533</v>
      </c>
      <c r="B539" s="108">
        <f>DS!D535</f>
        <v>0</v>
      </c>
      <c r="C539" s="109" t="e">
        <f>VLOOKUP(B539,DS!$D$3:$I$2489,2,0)</f>
        <v>#N/A</v>
      </c>
      <c r="D539" s="110" t="e">
        <f>VLOOKUP(B539,DS!$D$3:$I$2489,3,0)</f>
        <v>#N/A</v>
      </c>
      <c r="E539" s="111" t="e">
        <f>VLOOKUP(B539,DS!$D$3:$I$2489,5,0)</f>
        <v>#N/A</v>
      </c>
      <c r="F539" s="111" t="e">
        <f>VLOOKUP(B539,DS!$D$3:$I$2489,6,0)</f>
        <v>#N/A</v>
      </c>
      <c r="G539" s="247"/>
      <c r="H539" s="247"/>
      <c r="I539" s="247"/>
      <c r="J539" s="247"/>
      <c r="K539" s="247"/>
      <c r="L539" s="247"/>
      <c r="M539" s="247"/>
      <c r="N539" s="247"/>
      <c r="O539" s="247"/>
      <c r="P539" s="101">
        <f t="shared" si="8"/>
        <v>0</v>
      </c>
      <c r="Q539" s="102" t="str">
        <f>VLOOKUP(P539,IDCODE!$A$1:$B$96,2,0)</f>
        <v>Không</v>
      </c>
      <c r="R539" s="102" t="e">
        <f>VLOOKUP(B539,DS!$D$3:$P$2489,13,0)</f>
        <v>#N/A</v>
      </c>
    </row>
    <row r="540" spans="1:18" ht="13.5">
      <c r="A540" s="100">
        <v>534</v>
      </c>
      <c r="B540" s="108">
        <f>DS!D536</f>
        <v>0</v>
      </c>
      <c r="C540" s="109" t="e">
        <f>VLOOKUP(B540,DS!$D$3:$I$2489,2,0)</f>
        <v>#N/A</v>
      </c>
      <c r="D540" s="110" t="e">
        <f>VLOOKUP(B540,DS!$D$3:$I$2489,3,0)</f>
        <v>#N/A</v>
      </c>
      <c r="E540" s="111" t="e">
        <f>VLOOKUP(B540,DS!$D$3:$I$2489,5,0)</f>
        <v>#N/A</v>
      </c>
      <c r="F540" s="111" t="e">
        <f>VLOOKUP(B540,DS!$D$3:$I$2489,6,0)</f>
        <v>#N/A</v>
      </c>
      <c r="G540" s="247"/>
      <c r="H540" s="247"/>
      <c r="I540" s="247"/>
      <c r="J540" s="247"/>
      <c r="K540" s="247"/>
      <c r="L540" s="247"/>
      <c r="M540" s="247"/>
      <c r="N540" s="247"/>
      <c r="O540" s="247"/>
      <c r="P540" s="101">
        <f t="shared" si="8"/>
        <v>0</v>
      </c>
      <c r="Q540" s="102" t="str">
        <f>VLOOKUP(P540,IDCODE!$A$1:$B$96,2,0)</f>
        <v>Không</v>
      </c>
      <c r="R540" s="102" t="e">
        <f>VLOOKUP(B540,DS!$D$3:$P$2489,13,0)</f>
        <v>#N/A</v>
      </c>
    </row>
    <row r="541" spans="1:18" ht="13.5">
      <c r="A541" s="100">
        <v>535</v>
      </c>
      <c r="B541" s="108">
        <f>DS!D537</f>
        <v>0</v>
      </c>
      <c r="C541" s="109" t="e">
        <f>VLOOKUP(B541,DS!$D$3:$I$2489,2,0)</f>
        <v>#N/A</v>
      </c>
      <c r="D541" s="110" t="e">
        <f>VLOOKUP(B541,DS!$D$3:$I$2489,3,0)</f>
        <v>#N/A</v>
      </c>
      <c r="E541" s="111" t="e">
        <f>VLOOKUP(B541,DS!$D$3:$I$2489,5,0)</f>
        <v>#N/A</v>
      </c>
      <c r="F541" s="111" t="e">
        <f>VLOOKUP(B541,DS!$D$3:$I$2489,6,0)</f>
        <v>#N/A</v>
      </c>
      <c r="G541" s="247"/>
      <c r="H541" s="247"/>
      <c r="I541" s="247"/>
      <c r="J541" s="247"/>
      <c r="K541" s="247"/>
      <c r="L541" s="247"/>
      <c r="M541" s="247"/>
      <c r="N541" s="247"/>
      <c r="O541" s="247"/>
      <c r="P541" s="101">
        <f t="shared" si="8"/>
        <v>0</v>
      </c>
      <c r="Q541" s="102" t="str">
        <f>VLOOKUP(P541,IDCODE!$A$1:$B$96,2,0)</f>
        <v>Không</v>
      </c>
      <c r="R541" s="102" t="e">
        <f>VLOOKUP(B541,DS!$D$3:$P$2489,13,0)</f>
        <v>#N/A</v>
      </c>
    </row>
    <row r="542" spans="1:18" ht="13.5">
      <c r="A542" s="100">
        <v>536</v>
      </c>
      <c r="B542" s="108">
        <f>DS!D538</f>
        <v>0</v>
      </c>
      <c r="C542" s="109" t="e">
        <f>VLOOKUP(B542,DS!$D$3:$I$2489,2,0)</f>
        <v>#N/A</v>
      </c>
      <c r="D542" s="110" t="e">
        <f>VLOOKUP(B542,DS!$D$3:$I$2489,3,0)</f>
        <v>#N/A</v>
      </c>
      <c r="E542" s="111" t="e">
        <f>VLOOKUP(B542,DS!$D$3:$I$2489,5,0)</f>
        <v>#N/A</v>
      </c>
      <c r="F542" s="111" t="e">
        <f>VLOOKUP(B542,DS!$D$3:$I$2489,6,0)</f>
        <v>#N/A</v>
      </c>
      <c r="G542" s="247"/>
      <c r="H542" s="247"/>
      <c r="I542" s="247"/>
      <c r="J542" s="247"/>
      <c r="K542" s="247"/>
      <c r="L542" s="247"/>
      <c r="M542" s="247"/>
      <c r="N542" s="247"/>
      <c r="O542" s="247"/>
      <c r="P542" s="101">
        <f t="shared" si="8"/>
        <v>0</v>
      </c>
      <c r="Q542" s="102" t="str">
        <f>VLOOKUP(P542,IDCODE!$A$1:$B$96,2,0)</f>
        <v>Không</v>
      </c>
      <c r="R542" s="102" t="e">
        <f>VLOOKUP(B542,DS!$D$3:$P$2489,13,0)</f>
        <v>#N/A</v>
      </c>
    </row>
    <row r="543" spans="1:18" ht="13.5">
      <c r="A543" s="100">
        <v>537</v>
      </c>
      <c r="B543" s="108">
        <f>DS!D539</f>
        <v>0</v>
      </c>
      <c r="C543" s="109" t="e">
        <f>VLOOKUP(B543,DS!$D$3:$I$2489,2,0)</f>
        <v>#N/A</v>
      </c>
      <c r="D543" s="110" t="e">
        <f>VLOOKUP(B543,DS!$D$3:$I$2489,3,0)</f>
        <v>#N/A</v>
      </c>
      <c r="E543" s="111" t="e">
        <f>VLOOKUP(B543,DS!$D$3:$I$2489,5,0)</f>
        <v>#N/A</v>
      </c>
      <c r="F543" s="111" t="e">
        <f>VLOOKUP(B543,DS!$D$3:$I$2489,6,0)</f>
        <v>#N/A</v>
      </c>
      <c r="G543" s="247"/>
      <c r="H543" s="247"/>
      <c r="I543" s="247"/>
      <c r="J543" s="247"/>
      <c r="K543" s="247"/>
      <c r="L543" s="247"/>
      <c r="M543" s="247"/>
      <c r="N543" s="247"/>
      <c r="O543" s="247"/>
      <c r="P543" s="101">
        <f t="shared" si="8"/>
        <v>0</v>
      </c>
      <c r="Q543" s="102" t="str">
        <f>VLOOKUP(P543,IDCODE!$A$1:$B$96,2,0)</f>
        <v>Không</v>
      </c>
      <c r="R543" s="102" t="e">
        <f>VLOOKUP(B543,DS!$D$3:$P$2489,13,0)</f>
        <v>#N/A</v>
      </c>
    </row>
    <row r="544" spans="1:18" ht="13.5">
      <c r="A544" s="100">
        <v>538</v>
      </c>
      <c r="B544" s="108">
        <f>DS!D540</f>
        <v>0</v>
      </c>
      <c r="C544" s="109" t="e">
        <f>VLOOKUP(B544,DS!$D$3:$I$2489,2,0)</f>
        <v>#N/A</v>
      </c>
      <c r="D544" s="110" t="e">
        <f>VLOOKUP(B544,DS!$D$3:$I$2489,3,0)</f>
        <v>#N/A</v>
      </c>
      <c r="E544" s="111" t="e">
        <f>VLOOKUP(B544,DS!$D$3:$I$2489,5,0)</f>
        <v>#N/A</v>
      </c>
      <c r="F544" s="111" t="e">
        <f>VLOOKUP(B544,DS!$D$3:$I$2489,6,0)</f>
        <v>#N/A</v>
      </c>
      <c r="G544" s="247"/>
      <c r="H544" s="247"/>
      <c r="I544" s="247"/>
      <c r="J544" s="247"/>
      <c r="K544" s="247"/>
      <c r="L544" s="247"/>
      <c r="M544" s="247"/>
      <c r="N544" s="247"/>
      <c r="O544" s="247"/>
      <c r="P544" s="101">
        <f t="shared" si="8"/>
        <v>0</v>
      </c>
      <c r="Q544" s="102" t="str">
        <f>VLOOKUP(P544,IDCODE!$A$1:$B$96,2,0)</f>
        <v>Không</v>
      </c>
      <c r="R544" s="102" t="e">
        <f>VLOOKUP(B544,DS!$D$3:$P$2489,13,0)</f>
        <v>#N/A</v>
      </c>
    </row>
    <row r="545" spans="1:18" ht="13.5">
      <c r="A545" s="100">
        <v>539</v>
      </c>
      <c r="B545" s="108">
        <f>DS!D541</f>
        <v>0</v>
      </c>
      <c r="C545" s="109" t="e">
        <f>VLOOKUP(B545,DS!$D$3:$I$2489,2,0)</f>
        <v>#N/A</v>
      </c>
      <c r="D545" s="110" t="e">
        <f>VLOOKUP(B545,DS!$D$3:$I$2489,3,0)</f>
        <v>#N/A</v>
      </c>
      <c r="E545" s="111" t="e">
        <f>VLOOKUP(B545,DS!$D$3:$I$2489,5,0)</f>
        <v>#N/A</v>
      </c>
      <c r="F545" s="111" t="e">
        <f>VLOOKUP(B545,DS!$D$3:$I$2489,6,0)</f>
        <v>#N/A</v>
      </c>
      <c r="G545" s="247"/>
      <c r="H545" s="247"/>
      <c r="I545" s="247"/>
      <c r="J545" s="247"/>
      <c r="K545" s="247"/>
      <c r="L545" s="247"/>
      <c r="M545" s="247"/>
      <c r="N545" s="247"/>
      <c r="O545" s="247"/>
      <c r="P545" s="101">
        <f t="shared" si="8"/>
        <v>0</v>
      </c>
      <c r="Q545" s="102" t="str">
        <f>VLOOKUP(P545,IDCODE!$A$1:$B$96,2,0)</f>
        <v>Không</v>
      </c>
      <c r="R545" s="102" t="e">
        <f>VLOOKUP(B545,DS!$D$3:$P$2489,13,0)</f>
        <v>#N/A</v>
      </c>
    </row>
    <row r="546" spans="1:18" ht="13.5">
      <c r="A546" s="100">
        <v>540</v>
      </c>
      <c r="B546" s="108">
        <f>DS!D542</f>
        <v>0</v>
      </c>
      <c r="C546" s="109" t="e">
        <f>VLOOKUP(B546,DS!$D$3:$I$2489,2,0)</f>
        <v>#N/A</v>
      </c>
      <c r="D546" s="110" t="e">
        <f>VLOOKUP(B546,DS!$D$3:$I$2489,3,0)</f>
        <v>#N/A</v>
      </c>
      <c r="E546" s="111" t="e">
        <f>VLOOKUP(B546,DS!$D$3:$I$2489,5,0)</f>
        <v>#N/A</v>
      </c>
      <c r="F546" s="111" t="e">
        <f>VLOOKUP(B546,DS!$D$3:$I$2489,6,0)</f>
        <v>#N/A</v>
      </c>
      <c r="G546" s="247"/>
      <c r="H546" s="247"/>
      <c r="I546" s="247"/>
      <c r="J546" s="247"/>
      <c r="K546" s="247"/>
      <c r="L546" s="247"/>
      <c r="M546" s="247"/>
      <c r="N546" s="247"/>
      <c r="O546" s="247"/>
      <c r="P546" s="101">
        <f t="shared" si="8"/>
        <v>0</v>
      </c>
      <c r="Q546" s="102" t="str">
        <f>VLOOKUP(P546,IDCODE!$A$1:$B$96,2,0)</f>
        <v>Không</v>
      </c>
      <c r="R546" s="102" t="e">
        <f>VLOOKUP(B546,DS!$D$3:$P$2489,13,0)</f>
        <v>#N/A</v>
      </c>
    </row>
    <row r="547" spans="1:18" ht="13.5">
      <c r="A547" s="100">
        <v>541</v>
      </c>
      <c r="B547" s="108">
        <f>DS!D543</f>
        <v>0</v>
      </c>
      <c r="C547" s="109" t="e">
        <f>VLOOKUP(B547,DS!$D$3:$I$2489,2,0)</f>
        <v>#N/A</v>
      </c>
      <c r="D547" s="110" t="e">
        <f>VLOOKUP(B547,DS!$D$3:$I$2489,3,0)</f>
        <v>#N/A</v>
      </c>
      <c r="E547" s="111" t="e">
        <f>VLOOKUP(B547,DS!$D$3:$I$2489,5,0)</f>
        <v>#N/A</v>
      </c>
      <c r="F547" s="111" t="e">
        <f>VLOOKUP(B547,DS!$D$3:$I$2489,6,0)</f>
        <v>#N/A</v>
      </c>
      <c r="G547" s="247"/>
      <c r="H547" s="247"/>
      <c r="I547" s="247"/>
      <c r="J547" s="247"/>
      <c r="K547" s="247"/>
      <c r="L547" s="247"/>
      <c r="M547" s="247"/>
      <c r="N547" s="247"/>
      <c r="O547" s="247"/>
      <c r="P547" s="101">
        <f t="shared" si="8"/>
        <v>0</v>
      </c>
      <c r="Q547" s="102" t="str">
        <f>VLOOKUP(P547,IDCODE!$A$1:$B$96,2,0)</f>
        <v>Không</v>
      </c>
      <c r="R547" s="102" t="e">
        <f>VLOOKUP(B547,DS!$D$3:$P$2489,13,0)</f>
        <v>#N/A</v>
      </c>
    </row>
    <row r="548" spans="1:18" ht="13.5">
      <c r="A548" s="100">
        <v>542</v>
      </c>
      <c r="B548" s="108">
        <f>DS!D544</f>
        <v>0</v>
      </c>
      <c r="C548" s="109" t="e">
        <f>VLOOKUP(B548,DS!$D$3:$I$2489,2,0)</f>
        <v>#N/A</v>
      </c>
      <c r="D548" s="110" t="e">
        <f>VLOOKUP(B548,DS!$D$3:$I$2489,3,0)</f>
        <v>#N/A</v>
      </c>
      <c r="E548" s="111" t="e">
        <f>VLOOKUP(B548,DS!$D$3:$I$2489,5,0)</f>
        <v>#N/A</v>
      </c>
      <c r="F548" s="111" t="e">
        <f>VLOOKUP(B548,DS!$D$3:$I$2489,6,0)</f>
        <v>#N/A</v>
      </c>
      <c r="G548" s="247"/>
      <c r="H548" s="247"/>
      <c r="I548" s="247"/>
      <c r="J548" s="247"/>
      <c r="K548" s="247"/>
      <c r="L548" s="247"/>
      <c r="M548" s="247"/>
      <c r="N548" s="247"/>
      <c r="O548" s="247"/>
      <c r="P548" s="101">
        <f t="shared" si="8"/>
        <v>0</v>
      </c>
      <c r="Q548" s="102" t="str">
        <f>VLOOKUP(P548,IDCODE!$A$1:$B$96,2,0)</f>
        <v>Không</v>
      </c>
      <c r="R548" s="102" t="e">
        <f>VLOOKUP(B548,DS!$D$3:$P$2489,13,0)</f>
        <v>#N/A</v>
      </c>
    </row>
    <row r="549" spans="1:18" ht="13.5">
      <c r="A549" s="100">
        <v>543</v>
      </c>
      <c r="B549" s="108">
        <f>DS!D545</f>
        <v>0</v>
      </c>
      <c r="C549" s="109" t="e">
        <f>VLOOKUP(B549,DS!$D$3:$I$2489,2,0)</f>
        <v>#N/A</v>
      </c>
      <c r="D549" s="110" t="e">
        <f>VLOOKUP(B549,DS!$D$3:$I$2489,3,0)</f>
        <v>#N/A</v>
      </c>
      <c r="E549" s="111" t="e">
        <f>VLOOKUP(B549,DS!$D$3:$I$2489,5,0)</f>
        <v>#N/A</v>
      </c>
      <c r="F549" s="111" t="e">
        <f>VLOOKUP(B549,DS!$D$3:$I$2489,6,0)</f>
        <v>#N/A</v>
      </c>
      <c r="G549" s="247"/>
      <c r="H549" s="247"/>
      <c r="I549" s="247"/>
      <c r="J549" s="247"/>
      <c r="K549" s="247"/>
      <c r="L549" s="247"/>
      <c r="M549" s="247"/>
      <c r="N549" s="247"/>
      <c r="O549" s="247"/>
      <c r="P549" s="101">
        <f t="shared" si="8"/>
        <v>0</v>
      </c>
      <c r="Q549" s="102" t="str">
        <f>VLOOKUP(P549,IDCODE!$A$1:$B$96,2,0)</f>
        <v>Không</v>
      </c>
      <c r="R549" s="102" t="e">
        <f>VLOOKUP(B549,DS!$D$3:$P$2489,13,0)</f>
        <v>#N/A</v>
      </c>
    </row>
    <row r="550" spans="1:18" ht="13.5">
      <c r="A550" s="100">
        <v>544</v>
      </c>
      <c r="B550" s="108">
        <f>DS!D546</f>
        <v>0</v>
      </c>
      <c r="C550" s="109" t="e">
        <f>VLOOKUP(B550,DS!$D$3:$I$2489,2,0)</f>
        <v>#N/A</v>
      </c>
      <c r="D550" s="110" t="e">
        <f>VLOOKUP(B550,DS!$D$3:$I$2489,3,0)</f>
        <v>#N/A</v>
      </c>
      <c r="E550" s="111" t="e">
        <f>VLOOKUP(B550,DS!$D$3:$I$2489,5,0)</f>
        <v>#N/A</v>
      </c>
      <c r="F550" s="111" t="e">
        <f>VLOOKUP(B550,DS!$D$3:$I$2489,6,0)</f>
        <v>#N/A</v>
      </c>
      <c r="G550" s="247"/>
      <c r="H550" s="247"/>
      <c r="I550" s="247"/>
      <c r="J550" s="247"/>
      <c r="K550" s="247"/>
      <c r="L550" s="247"/>
      <c r="M550" s="247"/>
      <c r="N550" s="247"/>
      <c r="O550" s="247"/>
      <c r="P550" s="101">
        <f t="shared" si="8"/>
        <v>0</v>
      </c>
      <c r="Q550" s="102" t="str">
        <f>VLOOKUP(P550,IDCODE!$A$1:$B$96,2,0)</f>
        <v>Không</v>
      </c>
      <c r="R550" s="102" t="e">
        <f>VLOOKUP(B550,DS!$D$3:$P$2489,13,0)</f>
        <v>#N/A</v>
      </c>
    </row>
    <row r="551" spans="1:18" ht="13.5">
      <c r="A551" s="100">
        <v>545</v>
      </c>
      <c r="B551" s="108">
        <f>DS!D547</f>
        <v>0</v>
      </c>
      <c r="C551" s="109" t="e">
        <f>VLOOKUP(B551,DS!$D$3:$I$2489,2,0)</f>
        <v>#N/A</v>
      </c>
      <c r="D551" s="110" t="e">
        <f>VLOOKUP(B551,DS!$D$3:$I$2489,3,0)</f>
        <v>#N/A</v>
      </c>
      <c r="E551" s="111" t="e">
        <f>VLOOKUP(B551,DS!$D$3:$I$2489,5,0)</f>
        <v>#N/A</v>
      </c>
      <c r="F551" s="111" t="e">
        <f>VLOOKUP(B551,DS!$D$3:$I$2489,6,0)</f>
        <v>#N/A</v>
      </c>
      <c r="G551" s="247"/>
      <c r="H551" s="247"/>
      <c r="I551" s="247"/>
      <c r="J551" s="247"/>
      <c r="K551" s="247"/>
      <c r="L551" s="247"/>
      <c r="M551" s="247"/>
      <c r="N551" s="247"/>
      <c r="O551" s="247"/>
      <c r="P551" s="101">
        <f t="shared" si="8"/>
        <v>0</v>
      </c>
      <c r="Q551" s="102" t="str">
        <f>VLOOKUP(P551,IDCODE!$A$1:$B$96,2,0)</f>
        <v>Không</v>
      </c>
      <c r="R551" s="102" t="e">
        <f>VLOOKUP(B551,DS!$D$3:$P$2489,13,0)</f>
        <v>#N/A</v>
      </c>
    </row>
    <row r="552" spans="1:18" ht="13.5">
      <c r="A552" s="100">
        <v>546</v>
      </c>
      <c r="B552" s="108">
        <f>DS!D548</f>
        <v>0</v>
      </c>
      <c r="C552" s="109" t="e">
        <f>VLOOKUP(B552,DS!$D$3:$I$2489,2,0)</f>
        <v>#N/A</v>
      </c>
      <c r="D552" s="110" t="e">
        <f>VLOOKUP(B552,DS!$D$3:$I$2489,3,0)</f>
        <v>#N/A</v>
      </c>
      <c r="E552" s="111" t="e">
        <f>VLOOKUP(B552,DS!$D$3:$I$2489,5,0)</f>
        <v>#N/A</v>
      </c>
      <c r="F552" s="111" t="e">
        <f>VLOOKUP(B552,DS!$D$3:$I$2489,6,0)</f>
        <v>#N/A</v>
      </c>
      <c r="G552" s="247"/>
      <c r="H552" s="247"/>
      <c r="I552" s="247"/>
      <c r="J552" s="247"/>
      <c r="K552" s="247"/>
      <c r="L552" s="247"/>
      <c r="M552" s="247"/>
      <c r="N552" s="247"/>
      <c r="O552" s="247"/>
      <c r="P552" s="101">
        <f t="shared" si="8"/>
        <v>0</v>
      </c>
      <c r="Q552" s="102" t="str">
        <f>VLOOKUP(P552,IDCODE!$A$1:$B$96,2,0)</f>
        <v>Không</v>
      </c>
      <c r="R552" s="102" t="e">
        <f>VLOOKUP(B552,DS!$D$3:$P$2489,13,0)</f>
        <v>#N/A</v>
      </c>
    </row>
    <row r="553" spans="1:18" ht="13.5">
      <c r="A553" s="100">
        <v>547</v>
      </c>
      <c r="B553" s="108">
        <f>DS!D549</f>
        <v>0</v>
      </c>
      <c r="C553" s="109" t="e">
        <f>VLOOKUP(B553,DS!$D$3:$I$2489,2,0)</f>
        <v>#N/A</v>
      </c>
      <c r="D553" s="110" t="e">
        <f>VLOOKUP(B553,DS!$D$3:$I$2489,3,0)</f>
        <v>#N/A</v>
      </c>
      <c r="E553" s="111" t="e">
        <f>VLOOKUP(B553,DS!$D$3:$I$2489,5,0)</f>
        <v>#N/A</v>
      </c>
      <c r="F553" s="111" t="e">
        <f>VLOOKUP(B553,DS!$D$3:$I$2489,6,0)</f>
        <v>#N/A</v>
      </c>
      <c r="G553" s="247"/>
      <c r="H553" s="247"/>
      <c r="I553" s="247"/>
      <c r="J553" s="247"/>
      <c r="K553" s="247"/>
      <c r="L553" s="247"/>
      <c r="M553" s="247"/>
      <c r="N553" s="247"/>
      <c r="O553" s="247"/>
      <c r="P553" s="101">
        <f t="shared" si="8"/>
        <v>0</v>
      </c>
      <c r="Q553" s="102" t="str">
        <f>VLOOKUP(P553,IDCODE!$A$1:$B$96,2,0)</f>
        <v>Không</v>
      </c>
      <c r="R553" s="102" t="e">
        <f>VLOOKUP(B553,DS!$D$3:$P$2489,13,0)</f>
        <v>#N/A</v>
      </c>
    </row>
    <row r="554" spans="1:18" ht="13.5">
      <c r="A554" s="100">
        <v>548</v>
      </c>
      <c r="B554" s="108">
        <f>DS!D550</f>
        <v>0</v>
      </c>
      <c r="C554" s="109" t="e">
        <f>VLOOKUP(B554,DS!$D$3:$I$2489,2,0)</f>
        <v>#N/A</v>
      </c>
      <c r="D554" s="110" t="e">
        <f>VLOOKUP(B554,DS!$D$3:$I$2489,3,0)</f>
        <v>#N/A</v>
      </c>
      <c r="E554" s="111" t="e">
        <f>VLOOKUP(B554,DS!$D$3:$I$2489,5,0)</f>
        <v>#N/A</v>
      </c>
      <c r="F554" s="111" t="e">
        <f>VLOOKUP(B554,DS!$D$3:$I$2489,6,0)</f>
        <v>#N/A</v>
      </c>
      <c r="G554" s="247"/>
      <c r="H554" s="247"/>
      <c r="I554" s="247"/>
      <c r="J554" s="247"/>
      <c r="K554" s="247"/>
      <c r="L554" s="247"/>
      <c r="M554" s="247"/>
      <c r="N554" s="247"/>
      <c r="O554" s="247"/>
      <c r="P554" s="101">
        <f t="shared" si="8"/>
        <v>0</v>
      </c>
      <c r="Q554" s="102" t="str">
        <f>VLOOKUP(P554,IDCODE!$A$1:$B$96,2,0)</f>
        <v>Không</v>
      </c>
      <c r="R554" s="102" t="e">
        <f>VLOOKUP(B554,DS!$D$3:$P$2489,13,0)</f>
        <v>#N/A</v>
      </c>
    </row>
    <row r="555" spans="1:18" ht="13.5">
      <c r="A555" s="100">
        <v>549</v>
      </c>
      <c r="B555" s="108">
        <f>DS!D551</f>
        <v>0</v>
      </c>
      <c r="C555" s="109" t="e">
        <f>VLOOKUP(B555,DS!$D$3:$I$2489,2,0)</f>
        <v>#N/A</v>
      </c>
      <c r="D555" s="110" t="e">
        <f>VLOOKUP(B555,DS!$D$3:$I$2489,3,0)</f>
        <v>#N/A</v>
      </c>
      <c r="E555" s="111" t="e">
        <f>VLOOKUP(B555,DS!$D$3:$I$2489,5,0)</f>
        <v>#N/A</v>
      </c>
      <c r="F555" s="111" t="e">
        <f>VLOOKUP(B555,DS!$D$3:$I$2489,6,0)</f>
        <v>#N/A</v>
      </c>
      <c r="G555" s="247"/>
      <c r="H555" s="247"/>
      <c r="I555" s="247"/>
      <c r="J555" s="247"/>
      <c r="K555" s="247"/>
      <c r="L555" s="247"/>
      <c r="M555" s="247"/>
      <c r="N555" s="247"/>
      <c r="O555" s="247"/>
      <c r="P555" s="101">
        <f t="shared" si="8"/>
        <v>0</v>
      </c>
      <c r="Q555" s="102" t="str">
        <f>VLOOKUP(P555,IDCODE!$A$1:$B$96,2,0)</f>
        <v>Không</v>
      </c>
      <c r="R555" s="102" t="e">
        <f>VLOOKUP(B555,DS!$D$3:$P$2489,13,0)</f>
        <v>#N/A</v>
      </c>
    </row>
    <row r="556" spans="1:18" ht="13.5">
      <c r="A556" s="100">
        <v>550</v>
      </c>
      <c r="B556" s="108">
        <f>DS!D552</f>
        <v>0</v>
      </c>
      <c r="C556" s="109" t="e">
        <f>VLOOKUP(B556,DS!$D$3:$I$2489,2,0)</f>
        <v>#N/A</v>
      </c>
      <c r="D556" s="110" t="e">
        <f>VLOOKUP(B556,DS!$D$3:$I$2489,3,0)</f>
        <v>#N/A</v>
      </c>
      <c r="E556" s="111" t="e">
        <f>VLOOKUP(B556,DS!$D$3:$I$2489,5,0)</f>
        <v>#N/A</v>
      </c>
      <c r="F556" s="111" t="e">
        <f>VLOOKUP(B556,DS!$D$3:$I$2489,6,0)</f>
        <v>#N/A</v>
      </c>
      <c r="G556" s="247"/>
      <c r="H556" s="247"/>
      <c r="I556" s="247"/>
      <c r="J556" s="247"/>
      <c r="K556" s="247"/>
      <c r="L556" s="247"/>
      <c r="M556" s="247"/>
      <c r="N556" s="247"/>
      <c r="O556" s="247"/>
      <c r="P556" s="101">
        <f t="shared" si="8"/>
        <v>0</v>
      </c>
      <c r="Q556" s="102" t="str">
        <f>VLOOKUP(P556,IDCODE!$A$1:$B$96,2,0)</f>
        <v>Không</v>
      </c>
      <c r="R556" s="102" t="e">
        <f>VLOOKUP(B556,DS!$D$3:$P$2489,13,0)</f>
        <v>#N/A</v>
      </c>
    </row>
    <row r="557" spans="1:18" ht="13.5">
      <c r="A557" s="100">
        <v>551</v>
      </c>
      <c r="B557" s="108">
        <f>DS!D553</f>
        <v>0</v>
      </c>
      <c r="C557" s="109" t="e">
        <f>VLOOKUP(B557,DS!$D$3:$I$2489,2,0)</f>
        <v>#N/A</v>
      </c>
      <c r="D557" s="110" t="e">
        <f>VLOOKUP(B557,DS!$D$3:$I$2489,3,0)</f>
        <v>#N/A</v>
      </c>
      <c r="E557" s="111" t="e">
        <f>VLOOKUP(B557,DS!$D$3:$I$2489,5,0)</f>
        <v>#N/A</v>
      </c>
      <c r="F557" s="111" t="e">
        <f>VLOOKUP(B557,DS!$D$3:$I$2489,6,0)</f>
        <v>#N/A</v>
      </c>
      <c r="G557" s="247"/>
      <c r="H557" s="247"/>
      <c r="I557" s="247"/>
      <c r="J557" s="247"/>
      <c r="K557" s="247"/>
      <c r="L557" s="247"/>
      <c r="M557" s="247"/>
      <c r="N557" s="247"/>
      <c r="O557" s="247"/>
      <c r="P557" s="101">
        <f t="shared" si="8"/>
        <v>0</v>
      </c>
      <c r="Q557" s="102" t="str">
        <f>VLOOKUP(P557,IDCODE!$A$1:$B$96,2,0)</f>
        <v>Không</v>
      </c>
      <c r="R557" s="102" t="e">
        <f>VLOOKUP(B557,DS!$D$3:$P$2489,13,0)</f>
        <v>#N/A</v>
      </c>
    </row>
    <row r="558" spans="1:18" ht="13.5">
      <c r="A558" s="100">
        <v>552</v>
      </c>
      <c r="B558" s="108">
        <f>DS!D554</f>
        <v>0</v>
      </c>
      <c r="C558" s="109" t="e">
        <f>VLOOKUP(B558,DS!$D$3:$I$2489,2,0)</f>
        <v>#N/A</v>
      </c>
      <c r="D558" s="110" t="e">
        <f>VLOOKUP(B558,DS!$D$3:$I$2489,3,0)</f>
        <v>#N/A</v>
      </c>
      <c r="E558" s="111" t="e">
        <f>VLOOKUP(B558,DS!$D$3:$I$2489,5,0)</f>
        <v>#N/A</v>
      </c>
      <c r="F558" s="111" t="e">
        <f>VLOOKUP(B558,DS!$D$3:$I$2489,6,0)</f>
        <v>#N/A</v>
      </c>
      <c r="G558" s="247"/>
      <c r="H558" s="247"/>
      <c r="I558" s="247"/>
      <c r="J558" s="247"/>
      <c r="K558" s="247"/>
      <c r="L558" s="247"/>
      <c r="M558" s="247"/>
      <c r="N558" s="247"/>
      <c r="O558" s="247"/>
      <c r="P558" s="101">
        <f t="shared" si="8"/>
        <v>0</v>
      </c>
      <c r="Q558" s="102" t="str">
        <f>VLOOKUP(P558,IDCODE!$A$1:$B$96,2,0)</f>
        <v>Không</v>
      </c>
      <c r="R558" s="102" t="e">
        <f>VLOOKUP(B558,DS!$D$3:$P$2489,13,0)</f>
        <v>#N/A</v>
      </c>
    </row>
    <row r="559" spans="1:18" ht="13.5">
      <c r="A559" s="100">
        <v>553</v>
      </c>
      <c r="B559" s="108">
        <f>DS!D555</f>
        <v>0</v>
      </c>
      <c r="C559" s="109" t="e">
        <f>VLOOKUP(B559,DS!$D$3:$I$2489,2,0)</f>
        <v>#N/A</v>
      </c>
      <c r="D559" s="110" t="e">
        <f>VLOOKUP(B559,DS!$D$3:$I$2489,3,0)</f>
        <v>#N/A</v>
      </c>
      <c r="E559" s="111" t="e">
        <f>VLOOKUP(B559,DS!$D$3:$I$2489,5,0)</f>
        <v>#N/A</v>
      </c>
      <c r="F559" s="111" t="e">
        <f>VLOOKUP(B559,DS!$D$3:$I$2489,6,0)</f>
        <v>#N/A</v>
      </c>
      <c r="G559" s="247"/>
      <c r="H559" s="247"/>
      <c r="I559" s="247"/>
      <c r="J559" s="247"/>
      <c r="K559" s="247"/>
      <c r="L559" s="247"/>
      <c r="M559" s="247"/>
      <c r="N559" s="247"/>
      <c r="O559" s="247"/>
      <c r="P559" s="101">
        <f t="shared" si="8"/>
        <v>0</v>
      </c>
      <c r="Q559" s="102" t="str">
        <f>VLOOKUP(P559,IDCODE!$A$1:$B$96,2,0)</f>
        <v>Không</v>
      </c>
      <c r="R559" s="102" t="e">
        <f>VLOOKUP(B559,DS!$D$3:$P$2489,13,0)</f>
        <v>#N/A</v>
      </c>
    </row>
    <row r="560" spans="1:18" ht="13.5">
      <c r="A560" s="100">
        <v>554</v>
      </c>
      <c r="B560" s="108">
        <f>DS!D556</f>
        <v>0</v>
      </c>
      <c r="C560" s="109" t="e">
        <f>VLOOKUP(B560,DS!$D$3:$I$2489,2,0)</f>
        <v>#N/A</v>
      </c>
      <c r="D560" s="110" t="e">
        <f>VLOOKUP(B560,DS!$D$3:$I$2489,3,0)</f>
        <v>#N/A</v>
      </c>
      <c r="E560" s="111" t="e">
        <f>VLOOKUP(B560,DS!$D$3:$I$2489,5,0)</f>
        <v>#N/A</v>
      </c>
      <c r="F560" s="111" t="e">
        <f>VLOOKUP(B560,DS!$D$3:$I$2489,6,0)</f>
        <v>#N/A</v>
      </c>
      <c r="G560" s="247"/>
      <c r="H560" s="247"/>
      <c r="I560" s="247"/>
      <c r="J560" s="247"/>
      <c r="K560" s="247"/>
      <c r="L560" s="247"/>
      <c r="M560" s="247"/>
      <c r="N560" s="247"/>
      <c r="O560" s="247"/>
      <c r="P560" s="101">
        <f t="shared" si="8"/>
        <v>0</v>
      </c>
      <c r="Q560" s="102" t="str">
        <f>VLOOKUP(P560,IDCODE!$A$1:$B$96,2,0)</f>
        <v>Không</v>
      </c>
      <c r="R560" s="102" t="e">
        <f>VLOOKUP(B560,DS!$D$3:$P$2489,13,0)</f>
        <v>#N/A</v>
      </c>
    </row>
    <row r="561" spans="1:18" ht="13.5">
      <c r="A561" s="100">
        <v>555</v>
      </c>
      <c r="B561" s="108">
        <f>DS!D557</f>
        <v>0</v>
      </c>
      <c r="C561" s="109" t="e">
        <f>VLOOKUP(B561,DS!$D$3:$I$2489,2,0)</f>
        <v>#N/A</v>
      </c>
      <c r="D561" s="110" t="e">
        <f>VLOOKUP(B561,DS!$D$3:$I$2489,3,0)</f>
        <v>#N/A</v>
      </c>
      <c r="E561" s="111" t="e">
        <f>VLOOKUP(B561,DS!$D$3:$I$2489,5,0)</f>
        <v>#N/A</v>
      </c>
      <c r="F561" s="111" t="e">
        <f>VLOOKUP(B561,DS!$D$3:$I$2489,6,0)</f>
        <v>#N/A</v>
      </c>
      <c r="G561" s="247"/>
      <c r="H561" s="247"/>
      <c r="I561" s="247"/>
      <c r="J561" s="247"/>
      <c r="K561" s="247"/>
      <c r="L561" s="247"/>
      <c r="M561" s="247"/>
      <c r="N561" s="247"/>
      <c r="O561" s="247"/>
      <c r="P561" s="101">
        <f t="shared" si="8"/>
        <v>0</v>
      </c>
      <c r="Q561" s="102" t="str">
        <f>VLOOKUP(P561,IDCODE!$A$1:$B$96,2,0)</f>
        <v>Không</v>
      </c>
      <c r="R561" s="102" t="e">
        <f>VLOOKUP(B561,DS!$D$3:$P$2489,13,0)</f>
        <v>#N/A</v>
      </c>
    </row>
    <row r="562" spans="1:18" ht="13.5">
      <c r="A562" s="100">
        <v>556</v>
      </c>
      <c r="B562" s="108">
        <f>DS!D558</f>
        <v>0</v>
      </c>
      <c r="C562" s="109" t="e">
        <f>VLOOKUP(B562,DS!$D$3:$I$2489,2,0)</f>
        <v>#N/A</v>
      </c>
      <c r="D562" s="110" t="e">
        <f>VLOOKUP(B562,DS!$D$3:$I$2489,3,0)</f>
        <v>#N/A</v>
      </c>
      <c r="E562" s="111" t="e">
        <f>VLOOKUP(B562,DS!$D$3:$I$2489,5,0)</f>
        <v>#N/A</v>
      </c>
      <c r="F562" s="111" t="e">
        <f>VLOOKUP(B562,DS!$D$3:$I$2489,6,0)</f>
        <v>#N/A</v>
      </c>
      <c r="G562" s="247"/>
      <c r="H562" s="247"/>
      <c r="I562" s="247"/>
      <c r="J562" s="247"/>
      <c r="K562" s="247"/>
      <c r="L562" s="247"/>
      <c r="M562" s="247"/>
      <c r="N562" s="247"/>
      <c r="O562" s="247"/>
      <c r="P562" s="101">
        <f t="shared" si="8"/>
        <v>0</v>
      </c>
      <c r="Q562" s="102" t="str">
        <f>VLOOKUP(P562,IDCODE!$A$1:$B$96,2,0)</f>
        <v>Không</v>
      </c>
      <c r="R562" s="102" t="e">
        <f>VLOOKUP(B562,DS!$D$3:$P$2489,13,0)</f>
        <v>#N/A</v>
      </c>
    </row>
    <row r="563" spans="1:18" ht="13.5">
      <c r="A563" s="100">
        <v>557</v>
      </c>
      <c r="B563" s="108">
        <f>DS!D559</f>
        <v>0</v>
      </c>
      <c r="C563" s="109" t="e">
        <f>VLOOKUP(B563,DS!$D$3:$I$2489,2,0)</f>
        <v>#N/A</v>
      </c>
      <c r="D563" s="110" t="e">
        <f>VLOOKUP(B563,DS!$D$3:$I$2489,3,0)</f>
        <v>#N/A</v>
      </c>
      <c r="E563" s="111" t="e">
        <f>VLOOKUP(B563,DS!$D$3:$I$2489,5,0)</f>
        <v>#N/A</v>
      </c>
      <c r="F563" s="111" t="e">
        <f>VLOOKUP(B563,DS!$D$3:$I$2489,6,0)</f>
        <v>#N/A</v>
      </c>
      <c r="G563" s="247"/>
      <c r="H563" s="247"/>
      <c r="I563" s="247"/>
      <c r="J563" s="247"/>
      <c r="K563" s="247"/>
      <c r="L563" s="247"/>
      <c r="M563" s="247"/>
      <c r="N563" s="247"/>
      <c r="O563" s="247"/>
      <c r="P563" s="101">
        <f t="shared" si="8"/>
        <v>0</v>
      </c>
      <c r="Q563" s="102" t="str">
        <f>VLOOKUP(P563,IDCODE!$A$1:$B$96,2,0)</f>
        <v>Không</v>
      </c>
      <c r="R563" s="102" t="e">
        <f>VLOOKUP(B563,DS!$D$3:$P$2489,13,0)</f>
        <v>#N/A</v>
      </c>
    </row>
    <row r="564" spans="1:18" ht="13.5">
      <c r="A564" s="100">
        <v>558</v>
      </c>
      <c r="B564" s="108">
        <f>DS!D560</f>
        <v>0</v>
      </c>
      <c r="C564" s="109" t="e">
        <f>VLOOKUP(B564,DS!$D$3:$I$2489,2,0)</f>
        <v>#N/A</v>
      </c>
      <c r="D564" s="110" t="e">
        <f>VLOOKUP(B564,DS!$D$3:$I$2489,3,0)</f>
        <v>#N/A</v>
      </c>
      <c r="E564" s="111" t="e">
        <f>VLOOKUP(B564,DS!$D$3:$I$2489,5,0)</f>
        <v>#N/A</v>
      </c>
      <c r="F564" s="111" t="e">
        <f>VLOOKUP(B564,DS!$D$3:$I$2489,6,0)</f>
        <v>#N/A</v>
      </c>
      <c r="G564" s="247"/>
      <c r="H564" s="247"/>
      <c r="I564" s="247"/>
      <c r="J564" s="247"/>
      <c r="K564" s="247"/>
      <c r="L564" s="247"/>
      <c r="M564" s="247"/>
      <c r="N564" s="247"/>
      <c r="O564" s="247"/>
      <c r="P564" s="101">
        <f t="shared" si="8"/>
        <v>0</v>
      </c>
      <c r="Q564" s="102" t="str">
        <f>VLOOKUP(P564,IDCODE!$A$1:$B$96,2,0)</f>
        <v>Không</v>
      </c>
      <c r="R564" s="102" t="e">
        <f>VLOOKUP(B564,DS!$D$3:$P$2489,13,0)</f>
        <v>#N/A</v>
      </c>
    </row>
    <row r="565" spans="1:18" ht="13.5">
      <c r="A565" s="100">
        <v>559</v>
      </c>
      <c r="B565" s="108">
        <f>DS!D561</f>
        <v>0</v>
      </c>
      <c r="C565" s="109" t="e">
        <f>VLOOKUP(B565,DS!$D$3:$I$2489,2,0)</f>
        <v>#N/A</v>
      </c>
      <c r="D565" s="110" t="e">
        <f>VLOOKUP(B565,DS!$D$3:$I$2489,3,0)</f>
        <v>#N/A</v>
      </c>
      <c r="E565" s="111" t="e">
        <f>VLOOKUP(B565,DS!$D$3:$I$2489,5,0)</f>
        <v>#N/A</v>
      </c>
      <c r="F565" s="111" t="e">
        <f>VLOOKUP(B565,DS!$D$3:$I$2489,6,0)</f>
        <v>#N/A</v>
      </c>
      <c r="G565" s="247"/>
      <c r="H565" s="247"/>
      <c r="I565" s="247"/>
      <c r="J565" s="247"/>
      <c r="K565" s="247"/>
      <c r="L565" s="247"/>
      <c r="M565" s="247"/>
      <c r="N565" s="247"/>
      <c r="O565" s="247"/>
      <c r="P565" s="101">
        <f t="shared" si="8"/>
        <v>0</v>
      </c>
      <c r="Q565" s="102" t="str">
        <f>VLOOKUP(P565,IDCODE!$A$1:$B$96,2,0)</f>
        <v>Không</v>
      </c>
      <c r="R565" s="102" t="e">
        <f>VLOOKUP(B565,DS!$D$3:$P$2489,13,0)</f>
        <v>#N/A</v>
      </c>
    </row>
    <row r="566" spans="1:18" ht="13.5">
      <c r="A566" s="100">
        <v>560</v>
      </c>
      <c r="B566" s="108">
        <f>DS!D562</f>
        <v>0</v>
      </c>
      <c r="C566" s="109" t="e">
        <f>VLOOKUP(B566,DS!$D$3:$I$2489,2,0)</f>
        <v>#N/A</v>
      </c>
      <c r="D566" s="110" t="e">
        <f>VLOOKUP(B566,DS!$D$3:$I$2489,3,0)</f>
        <v>#N/A</v>
      </c>
      <c r="E566" s="111" t="e">
        <f>VLOOKUP(B566,DS!$D$3:$I$2489,5,0)</f>
        <v>#N/A</v>
      </c>
      <c r="F566" s="111" t="e">
        <f>VLOOKUP(B566,DS!$D$3:$I$2489,6,0)</f>
        <v>#N/A</v>
      </c>
      <c r="G566" s="247"/>
      <c r="H566" s="247"/>
      <c r="I566" s="247"/>
      <c r="J566" s="247"/>
      <c r="K566" s="247"/>
      <c r="L566" s="247"/>
      <c r="M566" s="247"/>
      <c r="N566" s="247"/>
      <c r="O566" s="247"/>
      <c r="P566" s="101">
        <f t="shared" si="8"/>
        <v>0</v>
      </c>
      <c r="Q566" s="102" t="str">
        <f>VLOOKUP(P566,IDCODE!$A$1:$B$96,2,0)</f>
        <v>Không</v>
      </c>
      <c r="R566" s="102" t="e">
        <f>VLOOKUP(B566,DS!$D$3:$P$2489,13,0)</f>
        <v>#N/A</v>
      </c>
    </row>
    <row r="567" spans="1:18" ht="13.5">
      <c r="A567" s="100">
        <v>561</v>
      </c>
      <c r="B567" s="108">
        <f>DS!D563</f>
        <v>0</v>
      </c>
      <c r="C567" s="109" t="e">
        <f>VLOOKUP(B567,DS!$D$3:$I$2489,2,0)</f>
        <v>#N/A</v>
      </c>
      <c r="D567" s="110" t="e">
        <f>VLOOKUP(B567,DS!$D$3:$I$2489,3,0)</f>
        <v>#N/A</v>
      </c>
      <c r="E567" s="111" t="e">
        <f>VLOOKUP(B567,DS!$D$3:$I$2489,5,0)</f>
        <v>#N/A</v>
      </c>
      <c r="F567" s="111" t="e">
        <f>VLOOKUP(B567,DS!$D$3:$I$2489,6,0)</f>
        <v>#N/A</v>
      </c>
      <c r="G567" s="247"/>
      <c r="H567" s="247"/>
      <c r="I567" s="247"/>
      <c r="J567" s="247"/>
      <c r="K567" s="247"/>
      <c r="L567" s="247"/>
      <c r="M567" s="247"/>
      <c r="N567" s="247"/>
      <c r="O567" s="247"/>
      <c r="P567" s="101">
        <f t="shared" si="8"/>
        <v>0</v>
      </c>
      <c r="Q567" s="102" t="str">
        <f>VLOOKUP(P567,IDCODE!$A$1:$B$96,2,0)</f>
        <v>Không</v>
      </c>
      <c r="R567" s="102" t="e">
        <f>VLOOKUP(B567,DS!$D$3:$P$2489,13,0)</f>
        <v>#N/A</v>
      </c>
    </row>
    <row r="568" spans="1:18" ht="13.5">
      <c r="A568" s="100">
        <v>562</v>
      </c>
      <c r="B568" s="108">
        <f>DS!D564</f>
        <v>0</v>
      </c>
      <c r="C568" s="109" t="e">
        <f>VLOOKUP(B568,DS!$D$3:$I$2489,2,0)</f>
        <v>#N/A</v>
      </c>
      <c r="D568" s="110" t="e">
        <f>VLOOKUP(B568,DS!$D$3:$I$2489,3,0)</f>
        <v>#N/A</v>
      </c>
      <c r="E568" s="111" t="e">
        <f>VLOOKUP(B568,DS!$D$3:$I$2489,5,0)</f>
        <v>#N/A</v>
      </c>
      <c r="F568" s="111" t="e">
        <f>VLOOKUP(B568,DS!$D$3:$I$2489,6,0)</f>
        <v>#N/A</v>
      </c>
      <c r="G568" s="247"/>
      <c r="H568" s="247"/>
      <c r="I568" s="247"/>
      <c r="J568" s="247"/>
      <c r="K568" s="247"/>
      <c r="L568" s="247"/>
      <c r="M568" s="247"/>
      <c r="N568" s="247"/>
      <c r="O568" s="247"/>
      <c r="P568" s="101">
        <f t="shared" si="8"/>
        <v>0</v>
      </c>
      <c r="Q568" s="102" t="str">
        <f>VLOOKUP(P568,IDCODE!$A$1:$B$96,2,0)</f>
        <v>Không</v>
      </c>
      <c r="R568" s="102" t="e">
        <f>VLOOKUP(B568,DS!$D$3:$P$2489,13,0)</f>
        <v>#N/A</v>
      </c>
    </row>
    <row r="569" spans="1:18" ht="13.5">
      <c r="A569" s="100">
        <v>563</v>
      </c>
      <c r="B569" s="108">
        <f>DS!D565</f>
        <v>0</v>
      </c>
      <c r="C569" s="109" t="e">
        <f>VLOOKUP(B569,DS!$D$3:$I$2489,2,0)</f>
        <v>#N/A</v>
      </c>
      <c r="D569" s="110" t="e">
        <f>VLOOKUP(B569,DS!$D$3:$I$2489,3,0)</f>
        <v>#N/A</v>
      </c>
      <c r="E569" s="111" t="e">
        <f>VLOOKUP(B569,DS!$D$3:$I$2489,5,0)</f>
        <v>#N/A</v>
      </c>
      <c r="F569" s="111" t="e">
        <f>VLOOKUP(B569,DS!$D$3:$I$2489,6,0)</f>
        <v>#N/A</v>
      </c>
      <c r="G569" s="247"/>
      <c r="H569" s="247"/>
      <c r="I569" s="247"/>
      <c r="J569" s="247"/>
      <c r="K569" s="247"/>
      <c r="L569" s="247"/>
      <c r="M569" s="247"/>
      <c r="N569" s="247"/>
      <c r="O569" s="247"/>
      <c r="P569" s="101">
        <f t="shared" si="8"/>
        <v>0</v>
      </c>
      <c r="Q569" s="102" t="str">
        <f>VLOOKUP(P569,IDCODE!$A$1:$B$96,2,0)</f>
        <v>Không</v>
      </c>
      <c r="R569" s="102" t="e">
        <f>VLOOKUP(B569,DS!$D$3:$P$2489,13,0)</f>
        <v>#N/A</v>
      </c>
    </row>
    <row r="570" spans="1:18" ht="13.5">
      <c r="A570" s="100">
        <v>564</v>
      </c>
      <c r="B570" s="108">
        <f>DS!D566</f>
        <v>0</v>
      </c>
      <c r="C570" s="109" t="e">
        <f>VLOOKUP(B570,DS!$D$3:$I$2489,2,0)</f>
        <v>#N/A</v>
      </c>
      <c r="D570" s="110" t="e">
        <f>VLOOKUP(B570,DS!$D$3:$I$2489,3,0)</f>
        <v>#N/A</v>
      </c>
      <c r="E570" s="111" t="e">
        <f>VLOOKUP(B570,DS!$D$3:$I$2489,5,0)</f>
        <v>#N/A</v>
      </c>
      <c r="F570" s="111" t="e">
        <f>VLOOKUP(B570,DS!$D$3:$I$2489,6,0)</f>
        <v>#N/A</v>
      </c>
      <c r="G570" s="247"/>
      <c r="H570" s="247"/>
      <c r="I570" s="247"/>
      <c r="J570" s="247"/>
      <c r="K570" s="247"/>
      <c r="L570" s="247"/>
      <c r="M570" s="247"/>
      <c r="N570" s="247"/>
      <c r="O570" s="247"/>
      <c r="P570" s="101">
        <f t="shared" si="8"/>
        <v>0</v>
      </c>
      <c r="Q570" s="102" t="str">
        <f>VLOOKUP(P570,IDCODE!$A$1:$B$96,2,0)</f>
        <v>Không</v>
      </c>
      <c r="R570" s="102" t="e">
        <f>VLOOKUP(B570,DS!$D$3:$P$2489,13,0)</f>
        <v>#N/A</v>
      </c>
    </row>
    <row r="571" spans="1:18" ht="13.5">
      <c r="A571" s="100">
        <v>565</v>
      </c>
      <c r="B571" s="108">
        <f>DS!D567</f>
        <v>0</v>
      </c>
      <c r="C571" s="109" t="e">
        <f>VLOOKUP(B571,DS!$D$3:$I$2489,2,0)</f>
        <v>#N/A</v>
      </c>
      <c r="D571" s="110" t="e">
        <f>VLOOKUP(B571,DS!$D$3:$I$2489,3,0)</f>
        <v>#N/A</v>
      </c>
      <c r="E571" s="111" t="e">
        <f>VLOOKUP(B571,DS!$D$3:$I$2489,5,0)</f>
        <v>#N/A</v>
      </c>
      <c r="F571" s="111" t="e">
        <f>VLOOKUP(B571,DS!$D$3:$I$2489,6,0)</f>
        <v>#N/A</v>
      </c>
      <c r="G571" s="247"/>
      <c r="H571" s="247"/>
      <c r="I571" s="247"/>
      <c r="J571" s="247"/>
      <c r="K571" s="247"/>
      <c r="L571" s="247"/>
      <c r="M571" s="247"/>
      <c r="N571" s="247"/>
      <c r="O571" s="247"/>
      <c r="P571" s="101">
        <f t="shared" si="8"/>
        <v>0</v>
      </c>
      <c r="Q571" s="102" t="str">
        <f>VLOOKUP(P571,IDCODE!$A$1:$B$96,2,0)</f>
        <v>Không</v>
      </c>
      <c r="R571" s="102" t="e">
        <f>VLOOKUP(B571,DS!$D$3:$P$2489,13,0)</f>
        <v>#N/A</v>
      </c>
    </row>
    <row r="572" spans="1:18" ht="13.5">
      <c r="A572" s="100">
        <v>566</v>
      </c>
      <c r="B572" s="108">
        <f>DS!D568</f>
        <v>0</v>
      </c>
      <c r="C572" s="109" t="e">
        <f>VLOOKUP(B572,DS!$D$3:$I$2489,2,0)</f>
        <v>#N/A</v>
      </c>
      <c r="D572" s="110" t="e">
        <f>VLOOKUP(B572,DS!$D$3:$I$2489,3,0)</f>
        <v>#N/A</v>
      </c>
      <c r="E572" s="111" t="e">
        <f>VLOOKUP(B572,DS!$D$3:$I$2489,5,0)</f>
        <v>#N/A</v>
      </c>
      <c r="F572" s="111" t="e">
        <f>VLOOKUP(B572,DS!$D$3:$I$2489,6,0)</f>
        <v>#N/A</v>
      </c>
      <c r="G572" s="247"/>
      <c r="H572" s="247"/>
      <c r="I572" s="247"/>
      <c r="J572" s="247"/>
      <c r="K572" s="247"/>
      <c r="L572" s="247"/>
      <c r="M572" s="247"/>
      <c r="N572" s="247"/>
      <c r="O572" s="247"/>
      <c r="P572" s="101">
        <f t="shared" si="8"/>
        <v>0</v>
      </c>
      <c r="Q572" s="102" t="str">
        <f>VLOOKUP(P572,IDCODE!$A$1:$B$96,2,0)</f>
        <v>Không</v>
      </c>
      <c r="R572" s="102" t="e">
        <f>VLOOKUP(B572,DS!$D$3:$P$2489,13,0)</f>
        <v>#N/A</v>
      </c>
    </row>
    <row r="573" spans="1:18" ht="13.5">
      <c r="A573" s="100">
        <v>567</v>
      </c>
      <c r="B573" s="108">
        <f>DS!D569</f>
        <v>0</v>
      </c>
      <c r="C573" s="109" t="e">
        <f>VLOOKUP(B573,DS!$D$3:$I$2489,2,0)</f>
        <v>#N/A</v>
      </c>
      <c r="D573" s="110" t="e">
        <f>VLOOKUP(B573,DS!$D$3:$I$2489,3,0)</f>
        <v>#N/A</v>
      </c>
      <c r="E573" s="111" t="e">
        <f>VLOOKUP(B573,DS!$D$3:$I$2489,5,0)</f>
        <v>#N/A</v>
      </c>
      <c r="F573" s="111" t="e">
        <f>VLOOKUP(B573,DS!$D$3:$I$2489,6,0)</f>
        <v>#N/A</v>
      </c>
      <c r="G573" s="247"/>
      <c r="H573" s="247"/>
      <c r="I573" s="247"/>
      <c r="J573" s="247"/>
      <c r="K573" s="247"/>
      <c r="L573" s="247"/>
      <c r="M573" s="247"/>
      <c r="N573" s="247"/>
      <c r="O573" s="247"/>
      <c r="P573" s="101">
        <f t="shared" si="8"/>
        <v>0</v>
      </c>
      <c r="Q573" s="102" t="str">
        <f>VLOOKUP(P573,IDCODE!$A$1:$B$96,2,0)</f>
        <v>Không</v>
      </c>
      <c r="R573" s="102" t="e">
        <f>VLOOKUP(B573,DS!$D$3:$P$2489,13,0)</f>
        <v>#N/A</v>
      </c>
    </row>
    <row r="574" spans="1:18" ht="13.5">
      <c r="A574" s="100">
        <v>568</v>
      </c>
      <c r="B574" s="108">
        <f>DS!D570</f>
        <v>0</v>
      </c>
      <c r="C574" s="109" t="e">
        <f>VLOOKUP(B574,DS!$D$3:$I$2489,2,0)</f>
        <v>#N/A</v>
      </c>
      <c r="D574" s="110" t="e">
        <f>VLOOKUP(B574,DS!$D$3:$I$2489,3,0)</f>
        <v>#N/A</v>
      </c>
      <c r="E574" s="111" t="e">
        <f>VLOOKUP(B574,DS!$D$3:$I$2489,5,0)</f>
        <v>#N/A</v>
      </c>
      <c r="F574" s="111" t="e">
        <f>VLOOKUP(B574,DS!$D$3:$I$2489,6,0)</f>
        <v>#N/A</v>
      </c>
      <c r="G574" s="247"/>
      <c r="H574" s="247"/>
      <c r="I574" s="247"/>
      <c r="J574" s="247"/>
      <c r="K574" s="247"/>
      <c r="L574" s="247"/>
      <c r="M574" s="247"/>
      <c r="N574" s="247"/>
      <c r="O574" s="247"/>
      <c r="P574" s="101">
        <f t="shared" si="8"/>
        <v>0</v>
      </c>
      <c r="Q574" s="102" t="str">
        <f>VLOOKUP(P574,IDCODE!$A$1:$B$96,2,0)</f>
        <v>Không</v>
      </c>
      <c r="R574" s="102" t="e">
        <f>VLOOKUP(B574,DS!$D$3:$P$2489,13,0)</f>
        <v>#N/A</v>
      </c>
    </row>
    <row r="575" spans="1:18" ht="13.5">
      <c r="A575" s="100">
        <v>569</v>
      </c>
      <c r="B575" s="108">
        <f>DS!D571</f>
        <v>0</v>
      </c>
      <c r="C575" s="109" t="e">
        <f>VLOOKUP(B575,DS!$D$3:$I$2489,2,0)</f>
        <v>#N/A</v>
      </c>
      <c r="D575" s="110" t="e">
        <f>VLOOKUP(B575,DS!$D$3:$I$2489,3,0)</f>
        <v>#N/A</v>
      </c>
      <c r="E575" s="111" t="e">
        <f>VLOOKUP(B575,DS!$D$3:$I$2489,5,0)</f>
        <v>#N/A</v>
      </c>
      <c r="F575" s="111" t="e">
        <f>VLOOKUP(B575,DS!$D$3:$I$2489,6,0)</f>
        <v>#N/A</v>
      </c>
      <c r="G575" s="247"/>
      <c r="H575" s="247"/>
      <c r="I575" s="247"/>
      <c r="J575" s="247"/>
      <c r="K575" s="247"/>
      <c r="L575" s="247"/>
      <c r="M575" s="247"/>
      <c r="N575" s="247"/>
      <c r="O575" s="247"/>
      <c r="P575" s="101">
        <f t="shared" si="8"/>
        <v>0</v>
      </c>
      <c r="Q575" s="102" t="str">
        <f>VLOOKUP(P575,IDCODE!$A$1:$B$96,2,0)</f>
        <v>Không</v>
      </c>
      <c r="R575" s="102" t="e">
        <f>VLOOKUP(B575,DS!$D$3:$P$2489,13,0)</f>
        <v>#N/A</v>
      </c>
    </row>
    <row r="576" spans="1:18" ht="13.5">
      <c r="A576" s="100">
        <v>570</v>
      </c>
      <c r="B576" s="108">
        <f>DS!D572</f>
        <v>0</v>
      </c>
      <c r="C576" s="109" t="e">
        <f>VLOOKUP(B576,DS!$D$3:$I$2489,2,0)</f>
        <v>#N/A</v>
      </c>
      <c r="D576" s="110" t="e">
        <f>VLOOKUP(B576,DS!$D$3:$I$2489,3,0)</f>
        <v>#N/A</v>
      </c>
      <c r="E576" s="111" t="e">
        <f>VLOOKUP(B576,DS!$D$3:$I$2489,5,0)</f>
        <v>#N/A</v>
      </c>
      <c r="F576" s="111" t="e">
        <f>VLOOKUP(B576,DS!$D$3:$I$2489,6,0)</f>
        <v>#N/A</v>
      </c>
      <c r="G576" s="247"/>
      <c r="H576" s="247"/>
      <c r="I576" s="247"/>
      <c r="J576" s="247"/>
      <c r="K576" s="247"/>
      <c r="L576" s="247"/>
      <c r="M576" s="247"/>
      <c r="N576" s="247"/>
      <c r="O576" s="247"/>
      <c r="P576" s="101">
        <f t="shared" si="8"/>
        <v>0</v>
      </c>
      <c r="Q576" s="102" t="str">
        <f>VLOOKUP(P576,IDCODE!$A$1:$B$96,2,0)</f>
        <v>Không</v>
      </c>
      <c r="R576" s="102" t="e">
        <f>VLOOKUP(B576,DS!$D$3:$P$2489,13,0)</f>
        <v>#N/A</v>
      </c>
    </row>
    <row r="577" spans="1:18" ht="13.5">
      <c r="A577" s="100">
        <v>571</v>
      </c>
      <c r="B577" s="108">
        <f>DS!D573</f>
        <v>0</v>
      </c>
      <c r="C577" s="109" t="e">
        <f>VLOOKUP(B577,DS!$D$3:$I$2489,2,0)</f>
        <v>#N/A</v>
      </c>
      <c r="D577" s="110" t="e">
        <f>VLOOKUP(B577,DS!$D$3:$I$2489,3,0)</f>
        <v>#N/A</v>
      </c>
      <c r="E577" s="111" t="e">
        <f>VLOOKUP(B577,DS!$D$3:$I$2489,5,0)</f>
        <v>#N/A</v>
      </c>
      <c r="F577" s="111" t="e">
        <f>VLOOKUP(B577,DS!$D$3:$I$2489,6,0)</f>
        <v>#N/A</v>
      </c>
      <c r="G577" s="247"/>
      <c r="H577" s="247"/>
      <c r="I577" s="247"/>
      <c r="J577" s="247"/>
      <c r="K577" s="247"/>
      <c r="L577" s="247"/>
      <c r="M577" s="247"/>
      <c r="N577" s="247"/>
      <c r="O577" s="247"/>
      <c r="P577" s="101">
        <f t="shared" si="8"/>
        <v>0</v>
      </c>
      <c r="Q577" s="102" t="str">
        <f>VLOOKUP(P577,IDCODE!$A$1:$B$96,2,0)</f>
        <v>Không</v>
      </c>
      <c r="R577" s="102" t="e">
        <f>VLOOKUP(B577,DS!$D$3:$P$2489,13,0)</f>
        <v>#N/A</v>
      </c>
    </row>
    <row r="578" spans="1:18" ht="13.5">
      <c r="A578" s="100">
        <v>572</v>
      </c>
      <c r="B578" s="108">
        <f>DS!D574</f>
        <v>0</v>
      </c>
      <c r="C578" s="109" t="e">
        <f>VLOOKUP(B578,DS!$D$3:$I$2489,2,0)</f>
        <v>#N/A</v>
      </c>
      <c r="D578" s="110" t="e">
        <f>VLOOKUP(B578,DS!$D$3:$I$2489,3,0)</f>
        <v>#N/A</v>
      </c>
      <c r="E578" s="111" t="e">
        <f>VLOOKUP(B578,DS!$D$3:$I$2489,5,0)</f>
        <v>#N/A</v>
      </c>
      <c r="F578" s="111" t="e">
        <f>VLOOKUP(B578,DS!$D$3:$I$2489,6,0)</f>
        <v>#N/A</v>
      </c>
      <c r="G578" s="247"/>
      <c r="H578" s="247"/>
      <c r="I578" s="247"/>
      <c r="J578" s="247"/>
      <c r="K578" s="247"/>
      <c r="L578" s="247"/>
      <c r="M578" s="247"/>
      <c r="N578" s="247"/>
      <c r="O578" s="247"/>
      <c r="P578" s="101">
        <f t="shared" si="8"/>
        <v>0</v>
      </c>
      <c r="Q578" s="102" t="str">
        <f>VLOOKUP(P578,IDCODE!$A$1:$B$96,2,0)</f>
        <v>Không</v>
      </c>
      <c r="R578" s="102" t="e">
        <f>VLOOKUP(B578,DS!$D$3:$P$2489,13,0)</f>
        <v>#N/A</v>
      </c>
    </row>
    <row r="579" spans="1:18" ht="13.5">
      <c r="A579" s="100">
        <v>573</v>
      </c>
      <c r="B579" s="108">
        <f>DS!D575</f>
        <v>0</v>
      </c>
      <c r="C579" s="109" t="e">
        <f>VLOOKUP(B579,DS!$D$3:$I$2489,2,0)</f>
        <v>#N/A</v>
      </c>
      <c r="D579" s="110" t="e">
        <f>VLOOKUP(B579,DS!$D$3:$I$2489,3,0)</f>
        <v>#N/A</v>
      </c>
      <c r="E579" s="111" t="e">
        <f>VLOOKUP(B579,DS!$D$3:$I$2489,5,0)</f>
        <v>#N/A</v>
      </c>
      <c r="F579" s="111" t="e">
        <f>VLOOKUP(B579,DS!$D$3:$I$2489,6,0)</f>
        <v>#N/A</v>
      </c>
      <c r="G579" s="247"/>
      <c r="H579" s="247"/>
      <c r="I579" s="247"/>
      <c r="J579" s="247"/>
      <c r="K579" s="247"/>
      <c r="L579" s="247"/>
      <c r="M579" s="247"/>
      <c r="N579" s="247"/>
      <c r="O579" s="247"/>
      <c r="P579" s="101">
        <f t="shared" si="8"/>
        <v>0</v>
      </c>
      <c r="Q579" s="102" t="str">
        <f>VLOOKUP(P579,IDCODE!$A$1:$B$96,2,0)</f>
        <v>Không</v>
      </c>
      <c r="R579" s="102" t="e">
        <f>VLOOKUP(B579,DS!$D$3:$P$2489,13,0)</f>
        <v>#N/A</v>
      </c>
    </row>
    <row r="580" spans="1:18" ht="13.5">
      <c r="A580" s="100">
        <v>574</v>
      </c>
      <c r="B580" s="108">
        <f>DS!D576</f>
        <v>0</v>
      </c>
      <c r="C580" s="109" t="e">
        <f>VLOOKUP(B580,DS!$D$3:$I$2489,2,0)</f>
        <v>#N/A</v>
      </c>
      <c r="D580" s="110" t="e">
        <f>VLOOKUP(B580,DS!$D$3:$I$2489,3,0)</f>
        <v>#N/A</v>
      </c>
      <c r="E580" s="111" t="e">
        <f>VLOOKUP(B580,DS!$D$3:$I$2489,5,0)</f>
        <v>#N/A</v>
      </c>
      <c r="F580" s="111" t="e">
        <f>VLOOKUP(B580,DS!$D$3:$I$2489,6,0)</f>
        <v>#N/A</v>
      </c>
      <c r="G580" s="247"/>
      <c r="H580" s="247"/>
      <c r="I580" s="247"/>
      <c r="J580" s="247"/>
      <c r="K580" s="247"/>
      <c r="L580" s="247"/>
      <c r="M580" s="247"/>
      <c r="N580" s="247"/>
      <c r="O580" s="247"/>
      <c r="P580" s="101">
        <f t="shared" si="8"/>
        <v>0</v>
      </c>
      <c r="Q580" s="102" t="str">
        <f>VLOOKUP(P580,IDCODE!$A$1:$B$96,2,0)</f>
        <v>Không</v>
      </c>
      <c r="R580" s="102" t="e">
        <f>VLOOKUP(B580,DS!$D$3:$P$2489,13,0)</f>
        <v>#N/A</v>
      </c>
    </row>
    <row r="581" spans="1:18" ht="13.5">
      <c r="A581" s="100">
        <v>575</v>
      </c>
      <c r="B581" s="108">
        <f>DS!D577</f>
        <v>0</v>
      </c>
      <c r="C581" s="109" t="e">
        <f>VLOOKUP(B581,DS!$D$3:$I$2489,2,0)</f>
        <v>#N/A</v>
      </c>
      <c r="D581" s="110" t="e">
        <f>VLOOKUP(B581,DS!$D$3:$I$2489,3,0)</f>
        <v>#N/A</v>
      </c>
      <c r="E581" s="111" t="e">
        <f>VLOOKUP(B581,DS!$D$3:$I$2489,5,0)</f>
        <v>#N/A</v>
      </c>
      <c r="F581" s="111" t="e">
        <f>VLOOKUP(B581,DS!$D$3:$I$2489,6,0)</f>
        <v>#N/A</v>
      </c>
      <c r="G581" s="247"/>
      <c r="H581" s="247"/>
      <c r="I581" s="247"/>
      <c r="J581" s="247"/>
      <c r="K581" s="247"/>
      <c r="L581" s="247"/>
      <c r="M581" s="247"/>
      <c r="N581" s="247"/>
      <c r="O581" s="247"/>
      <c r="P581" s="101">
        <f t="shared" si="8"/>
        <v>0</v>
      </c>
      <c r="Q581" s="102" t="str">
        <f>VLOOKUP(P581,IDCODE!$A$1:$B$96,2,0)</f>
        <v>Không</v>
      </c>
      <c r="R581" s="102" t="e">
        <f>VLOOKUP(B581,DS!$D$3:$P$2489,13,0)</f>
        <v>#N/A</v>
      </c>
    </row>
    <row r="582" spans="1:18" ht="13.5">
      <c r="A582" s="100">
        <v>576</v>
      </c>
      <c r="B582" s="108">
        <f>DS!D578</f>
        <v>0</v>
      </c>
      <c r="C582" s="109" t="e">
        <f>VLOOKUP(B582,DS!$D$3:$I$2489,2,0)</f>
        <v>#N/A</v>
      </c>
      <c r="D582" s="110" t="e">
        <f>VLOOKUP(B582,DS!$D$3:$I$2489,3,0)</f>
        <v>#N/A</v>
      </c>
      <c r="E582" s="111" t="e">
        <f>VLOOKUP(B582,DS!$D$3:$I$2489,5,0)</f>
        <v>#N/A</v>
      </c>
      <c r="F582" s="111" t="e">
        <f>VLOOKUP(B582,DS!$D$3:$I$2489,6,0)</f>
        <v>#N/A</v>
      </c>
      <c r="G582" s="247"/>
      <c r="H582" s="247"/>
      <c r="I582" s="247"/>
      <c r="J582" s="247"/>
      <c r="K582" s="247"/>
      <c r="L582" s="247"/>
      <c r="M582" s="247"/>
      <c r="N582" s="247"/>
      <c r="O582" s="247"/>
      <c r="P582" s="101">
        <f t="shared" si="8"/>
        <v>0</v>
      </c>
      <c r="Q582" s="102" t="str">
        <f>VLOOKUP(P582,IDCODE!$A$1:$B$96,2,0)</f>
        <v>Không</v>
      </c>
      <c r="R582" s="102" t="e">
        <f>VLOOKUP(B582,DS!$D$3:$P$2489,13,0)</f>
        <v>#N/A</v>
      </c>
    </row>
    <row r="583" spans="1:18" ht="13.5">
      <c r="A583" s="100">
        <v>577</v>
      </c>
      <c r="B583" s="108">
        <f>DS!D579</f>
        <v>0</v>
      </c>
      <c r="C583" s="109" t="e">
        <f>VLOOKUP(B583,DS!$D$3:$I$2489,2,0)</f>
        <v>#N/A</v>
      </c>
      <c r="D583" s="110" t="e">
        <f>VLOOKUP(B583,DS!$D$3:$I$2489,3,0)</f>
        <v>#N/A</v>
      </c>
      <c r="E583" s="111" t="e">
        <f>VLOOKUP(B583,DS!$D$3:$I$2489,5,0)</f>
        <v>#N/A</v>
      </c>
      <c r="F583" s="111" t="e">
        <f>VLOOKUP(B583,DS!$D$3:$I$2489,6,0)</f>
        <v>#N/A</v>
      </c>
      <c r="G583" s="247"/>
      <c r="H583" s="247"/>
      <c r="I583" s="247"/>
      <c r="J583" s="247"/>
      <c r="K583" s="247"/>
      <c r="L583" s="247"/>
      <c r="M583" s="247"/>
      <c r="N583" s="247"/>
      <c r="O583" s="247"/>
      <c r="P583" s="101">
        <f t="shared" si="8"/>
        <v>0</v>
      </c>
      <c r="Q583" s="102" t="str">
        <f>VLOOKUP(P583,IDCODE!$A$1:$B$96,2,0)</f>
        <v>Không</v>
      </c>
      <c r="R583" s="102" t="e">
        <f>VLOOKUP(B583,DS!$D$3:$P$2489,13,0)</f>
        <v>#N/A</v>
      </c>
    </row>
    <row r="584" spans="1:18" ht="13.5">
      <c r="A584" s="100">
        <v>578</v>
      </c>
      <c r="B584" s="108">
        <f>DS!D580</f>
        <v>0</v>
      </c>
      <c r="C584" s="109" t="e">
        <f>VLOOKUP(B584,DS!$D$3:$I$2489,2,0)</f>
        <v>#N/A</v>
      </c>
      <c r="D584" s="110" t="e">
        <f>VLOOKUP(B584,DS!$D$3:$I$2489,3,0)</f>
        <v>#N/A</v>
      </c>
      <c r="E584" s="111" t="e">
        <f>VLOOKUP(B584,DS!$D$3:$I$2489,5,0)</f>
        <v>#N/A</v>
      </c>
      <c r="F584" s="111" t="e">
        <f>VLOOKUP(B584,DS!$D$3:$I$2489,6,0)</f>
        <v>#N/A</v>
      </c>
      <c r="G584" s="247"/>
      <c r="H584" s="247"/>
      <c r="I584" s="247"/>
      <c r="J584" s="247"/>
      <c r="K584" s="247"/>
      <c r="L584" s="247"/>
      <c r="M584" s="247"/>
      <c r="N584" s="247"/>
      <c r="O584" s="247"/>
      <c r="P584" s="101">
        <f t="shared" ref="P584:P647" si="9">IF(OR(ISNUMBER(O584)=FALSE,$P$6&lt;&gt;100%,O584&lt;1),0,ROUND(SUMPRODUCT($G$6:$O$6,G584:O584),1))</f>
        <v>0</v>
      </c>
      <c r="Q584" s="102" t="str">
        <f>VLOOKUP(P584,IDCODE!$A$1:$B$96,2,0)</f>
        <v>Không</v>
      </c>
      <c r="R584" s="102" t="e">
        <f>VLOOKUP(B584,DS!$D$3:$P$2489,13,0)</f>
        <v>#N/A</v>
      </c>
    </row>
    <row r="585" spans="1:18" ht="13.5">
      <c r="A585" s="100">
        <v>579</v>
      </c>
      <c r="B585" s="108">
        <f>DS!D581</f>
        <v>0</v>
      </c>
      <c r="C585" s="109" t="e">
        <f>VLOOKUP(B585,DS!$D$3:$I$2489,2,0)</f>
        <v>#N/A</v>
      </c>
      <c r="D585" s="110" t="e">
        <f>VLOOKUP(B585,DS!$D$3:$I$2489,3,0)</f>
        <v>#N/A</v>
      </c>
      <c r="E585" s="111" t="e">
        <f>VLOOKUP(B585,DS!$D$3:$I$2489,5,0)</f>
        <v>#N/A</v>
      </c>
      <c r="F585" s="111" t="e">
        <f>VLOOKUP(B585,DS!$D$3:$I$2489,6,0)</f>
        <v>#N/A</v>
      </c>
      <c r="G585" s="247"/>
      <c r="H585" s="247"/>
      <c r="I585" s="247"/>
      <c r="J585" s="247"/>
      <c r="K585" s="247"/>
      <c r="L585" s="247"/>
      <c r="M585" s="247"/>
      <c r="N585" s="247"/>
      <c r="O585" s="247"/>
      <c r="P585" s="101">
        <f t="shared" si="9"/>
        <v>0</v>
      </c>
      <c r="Q585" s="102" t="str">
        <f>VLOOKUP(P585,IDCODE!$A$1:$B$96,2,0)</f>
        <v>Không</v>
      </c>
      <c r="R585" s="102" t="e">
        <f>VLOOKUP(B585,DS!$D$3:$P$2489,13,0)</f>
        <v>#N/A</v>
      </c>
    </row>
    <row r="586" spans="1:18" ht="13.5">
      <c r="A586" s="100">
        <v>580</v>
      </c>
      <c r="B586" s="108">
        <f>DS!D582</f>
        <v>0</v>
      </c>
      <c r="C586" s="109" t="e">
        <f>VLOOKUP(B586,DS!$D$3:$I$2489,2,0)</f>
        <v>#N/A</v>
      </c>
      <c r="D586" s="110" t="e">
        <f>VLOOKUP(B586,DS!$D$3:$I$2489,3,0)</f>
        <v>#N/A</v>
      </c>
      <c r="E586" s="111" t="e">
        <f>VLOOKUP(B586,DS!$D$3:$I$2489,5,0)</f>
        <v>#N/A</v>
      </c>
      <c r="F586" s="111" t="e">
        <f>VLOOKUP(B586,DS!$D$3:$I$2489,6,0)</f>
        <v>#N/A</v>
      </c>
      <c r="G586" s="247"/>
      <c r="H586" s="247"/>
      <c r="I586" s="247"/>
      <c r="J586" s="247"/>
      <c r="K586" s="247"/>
      <c r="L586" s="247"/>
      <c r="M586" s="247"/>
      <c r="N586" s="247"/>
      <c r="O586" s="247"/>
      <c r="P586" s="101">
        <f t="shared" si="9"/>
        <v>0</v>
      </c>
      <c r="Q586" s="102" t="str">
        <f>VLOOKUP(P586,IDCODE!$A$1:$B$96,2,0)</f>
        <v>Không</v>
      </c>
      <c r="R586" s="102" t="e">
        <f>VLOOKUP(B586,DS!$D$3:$P$2489,13,0)</f>
        <v>#N/A</v>
      </c>
    </row>
    <row r="587" spans="1:18" ht="13.5">
      <c r="A587" s="100">
        <v>581</v>
      </c>
      <c r="B587" s="108">
        <f>DS!D583</f>
        <v>0</v>
      </c>
      <c r="C587" s="109" t="e">
        <f>VLOOKUP(B587,DS!$D$3:$I$2489,2,0)</f>
        <v>#N/A</v>
      </c>
      <c r="D587" s="110" t="e">
        <f>VLOOKUP(B587,DS!$D$3:$I$2489,3,0)</f>
        <v>#N/A</v>
      </c>
      <c r="E587" s="111" t="e">
        <f>VLOOKUP(B587,DS!$D$3:$I$2489,5,0)</f>
        <v>#N/A</v>
      </c>
      <c r="F587" s="111" t="e">
        <f>VLOOKUP(B587,DS!$D$3:$I$2489,6,0)</f>
        <v>#N/A</v>
      </c>
      <c r="G587" s="247"/>
      <c r="H587" s="247"/>
      <c r="I587" s="247"/>
      <c r="J587" s="247"/>
      <c r="K587" s="247"/>
      <c r="L587" s="247"/>
      <c r="M587" s="247"/>
      <c r="N587" s="247"/>
      <c r="O587" s="247"/>
      <c r="P587" s="101">
        <f t="shared" si="9"/>
        <v>0</v>
      </c>
      <c r="Q587" s="102" t="str">
        <f>VLOOKUP(P587,IDCODE!$A$1:$B$96,2,0)</f>
        <v>Không</v>
      </c>
      <c r="R587" s="102" t="e">
        <f>VLOOKUP(B587,DS!$D$3:$P$2489,13,0)</f>
        <v>#N/A</v>
      </c>
    </row>
    <row r="588" spans="1:18" ht="13.5">
      <c r="A588" s="100">
        <v>582</v>
      </c>
      <c r="B588" s="108">
        <f>DS!D584</f>
        <v>0</v>
      </c>
      <c r="C588" s="109" t="e">
        <f>VLOOKUP(B588,DS!$D$3:$I$2489,2,0)</f>
        <v>#N/A</v>
      </c>
      <c r="D588" s="110" t="e">
        <f>VLOOKUP(B588,DS!$D$3:$I$2489,3,0)</f>
        <v>#N/A</v>
      </c>
      <c r="E588" s="111" t="e">
        <f>VLOOKUP(B588,DS!$D$3:$I$2489,5,0)</f>
        <v>#N/A</v>
      </c>
      <c r="F588" s="111" t="e">
        <f>VLOOKUP(B588,DS!$D$3:$I$2489,6,0)</f>
        <v>#N/A</v>
      </c>
      <c r="G588" s="247"/>
      <c r="H588" s="247"/>
      <c r="I588" s="247"/>
      <c r="J588" s="247"/>
      <c r="K588" s="247"/>
      <c r="L588" s="247"/>
      <c r="M588" s="247"/>
      <c r="N588" s="247"/>
      <c r="O588" s="247"/>
      <c r="P588" s="101">
        <f t="shared" si="9"/>
        <v>0</v>
      </c>
      <c r="Q588" s="102" t="str">
        <f>VLOOKUP(P588,IDCODE!$A$1:$B$96,2,0)</f>
        <v>Không</v>
      </c>
      <c r="R588" s="102" t="e">
        <f>VLOOKUP(B588,DS!$D$3:$P$2489,13,0)</f>
        <v>#N/A</v>
      </c>
    </row>
    <row r="589" spans="1:18" ht="13.5">
      <c r="A589" s="100">
        <v>583</v>
      </c>
      <c r="B589" s="108">
        <f>DS!D585</f>
        <v>0</v>
      </c>
      <c r="C589" s="109" t="e">
        <f>VLOOKUP(B589,DS!$D$3:$I$2489,2,0)</f>
        <v>#N/A</v>
      </c>
      <c r="D589" s="110" t="e">
        <f>VLOOKUP(B589,DS!$D$3:$I$2489,3,0)</f>
        <v>#N/A</v>
      </c>
      <c r="E589" s="111" t="e">
        <f>VLOOKUP(B589,DS!$D$3:$I$2489,5,0)</f>
        <v>#N/A</v>
      </c>
      <c r="F589" s="111" t="e">
        <f>VLOOKUP(B589,DS!$D$3:$I$2489,6,0)</f>
        <v>#N/A</v>
      </c>
      <c r="G589" s="247"/>
      <c r="H589" s="247"/>
      <c r="I589" s="247"/>
      <c r="J589" s="247"/>
      <c r="K589" s="247"/>
      <c r="L589" s="247"/>
      <c r="M589" s="247"/>
      <c r="N589" s="247"/>
      <c r="O589" s="247"/>
      <c r="P589" s="101">
        <f t="shared" si="9"/>
        <v>0</v>
      </c>
      <c r="Q589" s="102" t="str">
        <f>VLOOKUP(P589,IDCODE!$A$1:$B$96,2,0)</f>
        <v>Không</v>
      </c>
      <c r="R589" s="102" t="e">
        <f>VLOOKUP(B589,DS!$D$3:$P$2489,13,0)</f>
        <v>#N/A</v>
      </c>
    </row>
    <row r="590" spans="1:18" ht="13.5">
      <c r="A590" s="100">
        <v>584</v>
      </c>
      <c r="B590" s="108">
        <f>DS!D586</f>
        <v>0</v>
      </c>
      <c r="C590" s="109" t="e">
        <f>VLOOKUP(B590,DS!$D$3:$I$2489,2,0)</f>
        <v>#N/A</v>
      </c>
      <c r="D590" s="110" t="e">
        <f>VLOOKUP(B590,DS!$D$3:$I$2489,3,0)</f>
        <v>#N/A</v>
      </c>
      <c r="E590" s="111" t="e">
        <f>VLOOKUP(B590,DS!$D$3:$I$2489,5,0)</f>
        <v>#N/A</v>
      </c>
      <c r="F590" s="111" t="e">
        <f>VLOOKUP(B590,DS!$D$3:$I$2489,6,0)</f>
        <v>#N/A</v>
      </c>
      <c r="G590" s="247"/>
      <c r="H590" s="247"/>
      <c r="I590" s="247"/>
      <c r="J590" s="247"/>
      <c r="K590" s="247"/>
      <c r="L590" s="247"/>
      <c r="M590" s="247"/>
      <c r="N590" s="247"/>
      <c r="O590" s="247"/>
      <c r="P590" s="101">
        <f t="shared" si="9"/>
        <v>0</v>
      </c>
      <c r="Q590" s="102" t="str">
        <f>VLOOKUP(P590,IDCODE!$A$1:$B$96,2,0)</f>
        <v>Không</v>
      </c>
      <c r="R590" s="102" t="e">
        <f>VLOOKUP(B590,DS!$D$3:$P$2489,13,0)</f>
        <v>#N/A</v>
      </c>
    </row>
    <row r="591" spans="1:18" ht="13.5">
      <c r="A591" s="100">
        <v>585</v>
      </c>
      <c r="B591" s="108">
        <f>DS!D587</f>
        <v>0</v>
      </c>
      <c r="C591" s="109" t="e">
        <f>VLOOKUP(B591,DS!$D$3:$I$2489,2,0)</f>
        <v>#N/A</v>
      </c>
      <c r="D591" s="110" t="e">
        <f>VLOOKUP(B591,DS!$D$3:$I$2489,3,0)</f>
        <v>#N/A</v>
      </c>
      <c r="E591" s="111" t="e">
        <f>VLOOKUP(B591,DS!$D$3:$I$2489,5,0)</f>
        <v>#N/A</v>
      </c>
      <c r="F591" s="111" t="e">
        <f>VLOOKUP(B591,DS!$D$3:$I$2489,6,0)</f>
        <v>#N/A</v>
      </c>
      <c r="G591" s="247"/>
      <c r="H591" s="247"/>
      <c r="I591" s="247"/>
      <c r="J591" s="247"/>
      <c r="K591" s="247"/>
      <c r="L591" s="247"/>
      <c r="M591" s="247"/>
      <c r="N591" s="247"/>
      <c r="O591" s="247"/>
      <c r="P591" s="101">
        <f t="shared" si="9"/>
        <v>0</v>
      </c>
      <c r="Q591" s="102" t="str">
        <f>VLOOKUP(P591,IDCODE!$A$1:$B$96,2,0)</f>
        <v>Không</v>
      </c>
      <c r="R591" s="102" t="e">
        <f>VLOOKUP(B591,DS!$D$3:$P$2489,13,0)</f>
        <v>#N/A</v>
      </c>
    </row>
    <row r="592" spans="1:18" ht="13.5">
      <c r="A592" s="100">
        <v>586</v>
      </c>
      <c r="B592" s="108">
        <f>DS!D588</f>
        <v>0</v>
      </c>
      <c r="C592" s="109" t="e">
        <f>VLOOKUP(B592,DS!$D$3:$I$2489,2,0)</f>
        <v>#N/A</v>
      </c>
      <c r="D592" s="110" t="e">
        <f>VLOOKUP(B592,DS!$D$3:$I$2489,3,0)</f>
        <v>#N/A</v>
      </c>
      <c r="E592" s="111" t="e">
        <f>VLOOKUP(B592,DS!$D$3:$I$2489,5,0)</f>
        <v>#N/A</v>
      </c>
      <c r="F592" s="111" t="e">
        <f>VLOOKUP(B592,DS!$D$3:$I$2489,6,0)</f>
        <v>#N/A</v>
      </c>
      <c r="G592" s="247"/>
      <c r="H592" s="247"/>
      <c r="I592" s="247"/>
      <c r="J592" s="247"/>
      <c r="K592" s="247"/>
      <c r="L592" s="247"/>
      <c r="M592" s="247"/>
      <c r="N592" s="247"/>
      <c r="O592" s="247"/>
      <c r="P592" s="101">
        <f t="shared" si="9"/>
        <v>0</v>
      </c>
      <c r="Q592" s="102" t="str">
        <f>VLOOKUP(P592,IDCODE!$A$1:$B$96,2,0)</f>
        <v>Không</v>
      </c>
      <c r="R592" s="102" t="e">
        <f>VLOOKUP(B592,DS!$D$3:$P$2489,13,0)</f>
        <v>#N/A</v>
      </c>
    </row>
    <row r="593" spans="1:19" ht="13.5">
      <c r="A593" s="100">
        <v>587</v>
      </c>
      <c r="B593" s="108">
        <f>DS!D589</f>
        <v>0</v>
      </c>
      <c r="C593" s="109" t="e">
        <f>VLOOKUP(B593,DS!$D$3:$I$2489,2,0)</f>
        <v>#N/A</v>
      </c>
      <c r="D593" s="110" t="e">
        <f>VLOOKUP(B593,DS!$D$3:$I$2489,3,0)</f>
        <v>#N/A</v>
      </c>
      <c r="E593" s="111" t="e">
        <f>VLOOKUP(B593,DS!$D$3:$I$2489,5,0)</f>
        <v>#N/A</v>
      </c>
      <c r="F593" s="111" t="e">
        <f>VLOOKUP(B593,DS!$D$3:$I$2489,6,0)</f>
        <v>#N/A</v>
      </c>
      <c r="G593" s="247"/>
      <c r="H593" s="247"/>
      <c r="I593" s="247"/>
      <c r="J593" s="247"/>
      <c r="K593" s="247"/>
      <c r="L593" s="247"/>
      <c r="M593" s="247"/>
      <c r="N593" s="247"/>
      <c r="O593" s="247"/>
      <c r="P593" s="101">
        <f t="shared" si="9"/>
        <v>0</v>
      </c>
      <c r="Q593" s="102" t="str">
        <f>VLOOKUP(P593,IDCODE!$A$1:$B$96,2,0)</f>
        <v>Không</v>
      </c>
      <c r="R593" s="102" t="e">
        <f>VLOOKUP(B593,DS!$D$3:$P$2489,13,0)</f>
        <v>#N/A</v>
      </c>
    </row>
    <row r="594" spans="1:19" s="113" customFormat="1" ht="13.5">
      <c r="A594" s="100">
        <v>588</v>
      </c>
      <c r="B594" s="108">
        <f>DS!D590</f>
        <v>0</v>
      </c>
      <c r="C594" s="109" t="e">
        <f>VLOOKUP(B594,DS!$D$3:$I$2489,2,0)</f>
        <v>#N/A</v>
      </c>
      <c r="D594" s="110" t="e">
        <f>VLOOKUP(B594,DS!$D$3:$I$2489,3,0)</f>
        <v>#N/A</v>
      </c>
      <c r="E594" s="111" t="e">
        <f>VLOOKUP(B594,DS!$D$3:$I$2489,5,0)</f>
        <v>#N/A</v>
      </c>
      <c r="F594" s="111" t="e">
        <f>VLOOKUP(B594,DS!$D$3:$I$2489,6,0)</f>
        <v>#N/A</v>
      </c>
      <c r="G594" s="247"/>
      <c r="H594" s="247"/>
      <c r="I594" s="247"/>
      <c r="J594" s="247"/>
      <c r="K594" s="247"/>
      <c r="L594" s="247"/>
      <c r="M594" s="247"/>
      <c r="N594" s="247"/>
      <c r="O594" s="247"/>
      <c r="P594" s="101">
        <f t="shared" si="9"/>
        <v>0</v>
      </c>
      <c r="Q594" s="102" t="str">
        <f>VLOOKUP(P594,IDCODE!$A$1:$B$96,2,0)</f>
        <v>Không</v>
      </c>
      <c r="R594" s="102" t="e">
        <f>VLOOKUP(B594,DS!$D$3:$P$2489,13,0)</f>
        <v>#N/A</v>
      </c>
      <c r="S594" s="114"/>
    </row>
    <row r="595" spans="1:19" ht="13.5">
      <c r="A595" s="100">
        <v>589</v>
      </c>
      <c r="B595" s="108">
        <f>DS!D591</f>
        <v>0</v>
      </c>
      <c r="C595" s="109" t="e">
        <f>VLOOKUP(B595,DS!$D$3:$I$2489,2,0)</f>
        <v>#N/A</v>
      </c>
      <c r="D595" s="110" t="e">
        <f>VLOOKUP(B595,DS!$D$3:$I$2489,3,0)</f>
        <v>#N/A</v>
      </c>
      <c r="E595" s="111" t="e">
        <f>VLOOKUP(B595,DS!$D$3:$I$2489,5,0)</f>
        <v>#N/A</v>
      </c>
      <c r="F595" s="111" t="e">
        <f>VLOOKUP(B595,DS!$D$3:$I$2489,6,0)</f>
        <v>#N/A</v>
      </c>
      <c r="G595" s="247"/>
      <c r="H595" s="247"/>
      <c r="I595" s="247"/>
      <c r="J595" s="247"/>
      <c r="K595" s="247"/>
      <c r="L595" s="247"/>
      <c r="M595" s="247"/>
      <c r="N595" s="247"/>
      <c r="O595" s="247"/>
      <c r="P595" s="101">
        <f t="shared" si="9"/>
        <v>0</v>
      </c>
      <c r="Q595" s="102" t="str">
        <f>VLOOKUP(P595,IDCODE!$A$1:$B$96,2,0)</f>
        <v>Không</v>
      </c>
      <c r="R595" s="102" t="e">
        <f>VLOOKUP(B595,DS!$D$3:$P$2489,13,0)</f>
        <v>#N/A</v>
      </c>
    </row>
    <row r="596" spans="1:19" ht="13.5">
      <c r="A596" s="100">
        <v>590</v>
      </c>
      <c r="B596" s="108">
        <f>DS!D592</f>
        <v>0</v>
      </c>
      <c r="C596" s="109" t="e">
        <f>VLOOKUP(B596,DS!$D$3:$I$2489,2,0)</f>
        <v>#N/A</v>
      </c>
      <c r="D596" s="110" t="e">
        <f>VLOOKUP(B596,DS!$D$3:$I$2489,3,0)</f>
        <v>#N/A</v>
      </c>
      <c r="E596" s="111" t="e">
        <f>VLOOKUP(B596,DS!$D$3:$I$2489,5,0)</f>
        <v>#N/A</v>
      </c>
      <c r="F596" s="111" t="e">
        <f>VLOOKUP(B596,DS!$D$3:$I$2489,6,0)</f>
        <v>#N/A</v>
      </c>
      <c r="G596" s="247"/>
      <c r="H596" s="247"/>
      <c r="I596" s="247"/>
      <c r="J596" s="247"/>
      <c r="K596" s="247"/>
      <c r="L596" s="247"/>
      <c r="M596" s="247"/>
      <c r="N596" s="247"/>
      <c r="O596" s="247"/>
      <c r="P596" s="101">
        <f t="shared" si="9"/>
        <v>0</v>
      </c>
      <c r="Q596" s="102" t="str">
        <f>VLOOKUP(P596,IDCODE!$A$1:$B$96,2,0)</f>
        <v>Không</v>
      </c>
      <c r="R596" s="102" t="e">
        <f>VLOOKUP(B596,DS!$D$3:$P$2489,13,0)</f>
        <v>#N/A</v>
      </c>
    </row>
    <row r="597" spans="1:19" ht="13.5">
      <c r="A597" s="100">
        <v>591</v>
      </c>
      <c r="B597" s="108">
        <f>DS!D593</f>
        <v>0</v>
      </c>
      <c r="C597" s="109" t="e">
        <f>VLOOKUP(B597,DS!$D$3:$I$2489,2,0)</f>
        <v>#N/A</v>
      </c>
      <c r="D597" s="110" t="e">
        <f>VLOOKUP(B597,DS!$D$3:$I$2489,3,0)</f>
        <v>#N/A</v>
      </c>
      <c r="E597" s="111" t="e">
        <f>VLOOKUP(B597,DS!$D$3:$I$2489,5,0)</f>
        <v>#N/A</v>
      </c>
      <c r="F597" s="111" t="e">
        <f>VLOOKUP(B597,DS!$D$3:$I$2489,6,0)</f>
        <v>#N/A</v>
      </c>
      <c r="G597" s="247"/>
      <c r="H597" s="247"/>
      <c r="I597" s="247"/>
      <c r="J597" s="247"/>
      <c r="K597" s="247"/>
      <c r="L597" s="247"/>
      <c r="M597" s="247"/>
      <c r="N597" s="247"/>
      <c r="O597" s="247"/>
      <c r="P597" s="101">
        <f t="shared" si="9"/>
        <v>0</v>
      </c>
      <c r="Q597" s="102" t="str">
        <f>VLOOKUP(P597,IDCODE!$A$1:$B$96,2,0)</f>
        <v>Không</v>
      </c>
      <c r="R597" s="102" t="e">
        <f>VLOOKUP(B597,DS!$D$3:$P$2489,13,0)</f>
        <v>#N/A</v>
      </c>
    </row>
    <row r="598" spans="1:19" ht="13.5">
      <c r="A598" s="100">
        <v>592</v>
      </c>
      <c r="B598" s="108">
        <f>DS!D594</f>
        <v>0</v>
      </c>
      <c r="C598" s="109" t="e">
        <f>VLOOKUP(B598,DS!$D$3:$I$2489,2,0)</f>
        <v>#N/A</v>
      </c>
      <c r="D598" s="110" t="e">
        <f>VLOOKUP(B598,DS!$D$3:$I$2489,3,0)</f>
        <v>#N/A</v>
      </c>
      <c r="E598" s="111" t="e">
        <f>VLOOKUP(B598,DS!$D$3:$I$2489,5,0)</f>
        <v>#N/A</v>
      </c>
      <c r="F598" s="111" t="e">
        <f>VLOOKUP(B598,DS!$D$3:$I$2489,6,0)</f>
        <v>#N/A</v>
      </c>
      <c r="G598" s="247"/>
      <c r="H598" s="247"/>
      <c r="I598" s="247"/>
      <c r="J598" s="247"/>
      <c r="K598" s="247"/>
      <c r="L598" s="247"/>
      <c r="M598" s="247"/>
      <c r="N598" s="247"/>
      <c r="O598" s="247"/>
      <c r="P598" s="101">
        <f t="shared" si="9"/>
        <v>0</v>
      </c>
      <c r="Q598" s="102" t="str">
        <f>VLOOKUP(P598,IDCODE!$A$1:$B$96,2,0)</f>
        <v>Không</v>
      </c>
      <c r="R598" s="102" t="e">
        <f>VLOOKUP(B598,DS!$D$3:$P$2489,13,0)</f>
        <v>#N/A</v>
      </c>
    </row>
    <row r="599" spans="1:19" ht="13.5">
      <c r="A599" s="100">
        <v>593</v>
      </c>
      <c r="B599" s="108">
        <f>DS!D595</f>
        <v>0</v>
      </c>
      <c r="C599" s="109" t="e">
        <f>VLOOKUP(B599,DS!$D$3:$I$2489,2,0)</f>
        <v>#N/A</v>
      </c>
      <c r="D599" s="110" t="e">
        <f>VLOOKUP(B599,DS!$D$3:$I$2489,3,0)</f>
        <v>#N/A</v>
      </c>
      <c r="E599" s="111" t="e">
        <f>VLOOKUP(B599,DS!$D$3:$I$2489,5,0)</f>
        <v>#N/A</v>
      </c>
      <c r="F599" s="111" t="e">
        <f>VLOOKUP(B599,DS!$D$3:$I$2489,6,0)</f>
        <v>#N/A</v>
      </c>
      <c r="G599" s="247"/>
      <c r="H599" s="247"/>
      <c r="I599" s="247"/>
      <c r="J599" s="247"/>
      <c r="K599" s="247"/>
      <c r="L599" s="247"/>
      <c r="M599" s="247"/>
      <c r="N599" s="247"/>
      <c r="O599" s="247"/>
      <c r="P599" s="101">
        <f t="shared" si="9"/>
        <v>0</v>
      </c>
      <c r="Q599" s="102" t="str">
        <f>VLOOKUP(P599,IDCODE!$A$1:$B$96,2,0)</f>
        <v>Không</v>
      </c>
      <c r="R599" s="102" t="e">
        <f>VLOOKUP(B599,DS!$D$3:$P$2489,13,0)</f>
        <v>#N/A</v>
      </c>
    </row>
    <row r="600" spans="1:19" ht="13.5">
      <c r="A600" s="100">
        <v>594</v>
      </c>
      <c r="B600" s="108">
        <f>DS!D596</f>
        <v>0</v>
      </c>
      <c r="C600" s="109" t="e">
        <f>VLOOKUP(B600,DS!$D$3:$I$2489,2,0)</f>
        <v>#N/A</v>
      </c>
      <c r="D600" s="110" t="e">
        <f>VLOOKUP(B600,DS!$D$3:$I$2489,3,0)</f>
        <v>#N/A</v>
      </c>
      <c r="E600" s="111" t="e">
        <f>VLOOKUP(B600,DS!$D$3:$I$2489,5,0)</f>
        <v>#N/A</v>
      </c>
      <c r="F600" s="111" t="e">
        <f>VLOOKUP(B600,DS!$D$3:$I$2489,6,0)</f>
        <v>#N/A</v>
      </c>
      <c r="G600" s="247"/>
      <c r="H600" s="247"/>
      <c r="I600" s="247"/>
      <c r="J600" s="247"/>
      <c r="K600" s="247"/>
      <c r="L600" s="247"/>
      <c r="M600" s="247"/>
      <c r="N600" s="247"/>
      <c r="O600" s="247"/>
      <c r="P600" s="101">
        <f t="shared" si="9"/>
        <v>0</v>
      </c>
      <c r="Q600" s="102" t="str">
        <f>VLOOKUP(P600,IDCODE!$A$1:$B$96,2,0)</f>
        <v>Không</v>
      </c>
      <c r="R600" s="102" t="e">
        <f>VLOOKUP(B600,DS!$D$3:$P$2489,13,0)</f>
        <v>#N/A</v>
      </c>
    </row>
    <row r="601" spans="1:19" ht="13.5">
      <c r="A601" s="100">
        <v>595</v>
      </c>
      <c r="B601" s="108">
        <f>DS!D597</f>
        <v>0</v>
      </c>
      <c r="C601" s="109" t="e">
        <f>VLOOKUP(B601,DS!$D$3:$I$2489,2,0)</f>
        <v>#N/A</v>
      </c>
      <c r="D601" s="110" t="e">
        <f>VLOOKUP(B601,DS!$D$3:$I$2489,3,0)</f>
        <v>#N/A</v>
      </c>
      <c r="E601" s="111" t="e">
        <f>VLOOKUP(B601,DS!$D$3:$I$2489,5,0)</f>
        <v>#N/A</v>
      </c>
      <c r="F601" s="111" t="e">
        <f>VLOOKUP(B601,DS!$D$3:$I$2489,6,0)</f>
        <v>#N/A</v>
      </c>
      <c r="G601" s="247"/>
      <c r="H601" s="247"/>
      <c r="I601" s="247"/>
      <c r="J601" s="247"/>
      <c r="K601" s="247"/>
      <c r="L601" s="247"/>
      <c r="M601" s="247"/>
      <c r="N601" s="247"/>
      <c r="O601" s="247"/>
      <c r="P601" s="101">
        <f t="shared" si="9"/>
        <v>0</v>
      </c>
      <c r="Q601" s="102" t="str">
        <f>VLOOKUP(P601,IDCODE!$A$1:$B$96,2,0)</f>
        <v>Không</v>
      </c>
      <c r="R601" s="102" t="e">
        <f>VLOOKUP(B601,DS!$D$3:$P$2489,13,0)</f>
        <v>#N/A</v>
      </c>
    </row>
    <row r="602" spans="1:19" ht="13.5">
      <c r="A602" s="100">
        <v>596</v>
      </c>
      <c r="B602" s="108">
        <f>DS!D598</f>
        <v>0</v>
      </c>
      <c r="C602" s="109" t="e">
        <f>VLOOKUP(B602,DS!$D$3:$I$2489,2,0)</f>
        <v>#N/A</v>
      </c>
      <c r="D602" s="110" t="e">
        <f>VLOOKUP(B602,DS!$D$3:$I$2489,3,0)</f>
        <v>#N/A</v>
      </c>
      <c r="E602" s="111" t="e">
        <f>VLOOKUP(B602,DS!$D$3:$I$2489,5,0)</f>
        <v>#N/A</v>
      </c>
      <c r="F602" s="111" t="e">
        <f>VLOOKUP(B602,DS!$D$3:$I$2489,6,0)</f>
        <v>#N/A</v>
      </c>
      <c r="G602" s="247"/>
      <c r="H602" s="247"/>
      <c r="I602" s="247"/>
      <c r="J602" s="247"/>
      <c r="K602" s="247"/>
      <c r="L602" s="247"/>
      <c r="M602" s="247"/>
      <c r="N602" s="247"/>
      <c r="O602" s="247"/>
      <c r="P602" s="101">
        <f t="shared" si="9"/>
        <v>0</v>
      </c>
      <c r="Q602" s="102" t="str">
        <f>VLOOKUP(P602,IDCODE!$A$1:$B$96,2,0)</f>
        <v>Không</v>
      </c>
      <c r="R602" s="102" t="e">
        <f>VLOOKUP(B602,DS!$D$3:$P$2489,13,0)</f>
        <v>#N/A</v>
      </c>
    </row>
    <row r="603" spans="1:19" ht="13.5">
      <c r="A603" s="100">
        <v>597</v>
      </c>
      <c r="B603" s="108">
        <f>DS!D599</f>
        <v>0</v>
      </c>
      <c r="C603" s="109" t="e">
        <f>VLOOKUP(B603,DS!$D$3:$I$2489,2,0)</f>
        <v>#N/A</v>
      </c>
      <c r="D603" s="110" t="e">
        <f>VLOOKUP(B603,DS!$D$3:$I$2489,3,0)</f>
        <v>#N/A</v>
      </c>
      <c r="E603" s="111" t="e">
        <f>VLOOKUP(B603,DS!$D$3:$I$2489,5,0)</f>
        <v>#N/A</v>
      </c>
      <c r="F603" s="111" t="e">
        <f>VLOOKUP(B603,DS!$D$3:$I$2489,6,0)</f>
        <v>#N/A</v>
      </c>
      <c r="G603" s="247"/>
      <c r="H603" s="247"/>
      <c r="I603" s="247"/>
      <c r="J603" s="247"/>
      <c r="K603" s="247"/>
      <c r="L603" s="247"/>
      <c r="M603" s="247"/>
      <c r="N603" s="247"/>
      <c r="O603" s="247"/>
      <c r="P603" s="101">
        <f t="shared" si="9"/>
        <v>0</v>
      </c>
      <c r="Q603" s="102" t="str">
        <f>VLOOKUP(P603,IDCODE!$A$1:$B$96,2,0)</f>
        <v>Không</v>
      </c>
      <c r="R603" s="102" t="e">
        <f>VLOOKUP(B603,DS!$D$3:$P$2489,13,0)</f>
        <v>#N/A</v>
      </c>
    </row>
    <row r="604" spans="1:19" ht="13.5">
      <c r="A604" s="100">
        <v>598</v>
      </c>
      <c r="B604" s="108">
        <f>DS!D600</f>
        <v>0</v>
      </c>
      <c r="C604" s="109" t="e">
        <f>VLOOKUP(B604,DS!$D$3:$I$2489,2,0)</f>
        <v>#N/A</v>
      </c>
      <c r="D604" s="110" t="e">
        <f>VLOOKUP(B604,DS!$D$3:$I$2489,3,0)</f>
        <v>#N/A</v>
      </c>
      <c r="E604" s="111" t="e">
        <f>VLOOKUP(B604,DS!$D$3:$I$2489,5,0)</f>
        <v>#N/A</v>
      </c>
      <c r="F604" s="111" t="e">
        <f>VLOOKUP(B604,DS!$D$3:$I$2489,6,0)</f>
        <v>#N/A</v>
      </c>
      <c r="G604" s="247"/>
      <c r="H604" s="247"/>
      <c r="I604" s="247"/>
      <c r="J604" s="247"/>
      <c r="K604" s="247"/>
      <c r="L604" s="247"/>
      <c r="M604" s="247"/>
      <c r="N604" s="247"/>
      <c r="O604" s="247"/>
      <c r="P604" s="101">
        <f t="shared" si="9"/>
        <v>0</v>
      </c>
      <c r="Q604" s="102" t="str">
        <f>VLOOKUP(P604,IDCODE!$A$1:$B$96,2,0)</f>
        <v>Không</v>
      </c>
      <c r="R604" s="102" t="e">
        <f>VLOOKUP(B604,DS!$D$3:$P$2489,13,0)</f>
        <v>#N/A</v>
      </c>
    </row>
    <row r="605" spans="1:19" ht="13.5">
      <c r="A605" s="100">
        <v>599</v>
      </c>
      <c r="B605" s="108">
        <f>DS!D601</f>
        <v>0</v>
      </c>
      <c r="C605" s="109" t="e">
        <f>VLOOKUP(B605,DS!$D$3:$I$2489,2,0)</f>
        <v>#N/A</v>
      </c>
      <c r="D605" s="110" t="e">
        <f>VLOOKUP(B605,DS!$D$3:$I$2489,3,0)</f>
        <v>#N/A</v>
      </c>
      <c r="E605" s="111" t="e">
        <f>VLOOKUP(B605,DS!$D$3:$I$2489,5,0)</f>
        <v>#N/A</v>
      </c>
      <c r="F605" s="111" t="e">
        <f>VLOOKUP(B605,DS!$D$3:$I$2489,6,0)</f>
        <v>#N/A</v>
      </c>
      <c r="G605" s="247"/>
      <c r="H605" s="247"/>
      <c r="I605" s="247"/>
      <c r="J605" s="247"/>
      <c r="K605" s="247"/>
      <c r="L605" s="247"/>
      <c r="M605" s="247"/>
      <c r="N605" s="247"/>
      <c r="O605" s="247"/>
      <c r="P605" s="101">
        <f t="shared" si="9"/>
        <v>0</v>
      </c>
      <c r="Q605" s="102" t="str">
        <f>VLOOKUP(P605,IDCODE!$A$1:$B$96,2,0)</f>
        <v>Không</v>
      </c>
      <c r="R605" s="102" t="e">
        <f>VLOOKUP(B605,DS!$D$3:$P$2489,13,0)</f>
        <v>#N/A</v>
      </c>
    </row>
    <row r="606" spans="1:19" ht="13.5">
      <c r="A606" s="100">
        <v>600</v>
      </c>
      <c r="B606" s="108">
        <f>DS!D602</f>
        <v>0</v>
      </c>
      <c r="C606" s="109" t="e">
        <f>VLOOKUP(B606,DS!$D$3:$I$2489,2,0)</f>
        <v>#N/A</v>
      </c>
      <c r="D606" s="110" t="e">
        <f>VLOOKUP(B606,DS!$D$3:$I$2489,3,0)</f>
        <v>#N/A</v>
      </c>
      <c r="E606" s="111" t="e">
        <f>VLOOKUP(B606,DS!$D$3:$I$2489,5,0)</f>
        <v>#N/A</v>
      </c>
      <c r="F606" s="111" t="e">
        <f>VLOOKUP(B606,DS!$D$3:$I$2489,6,0)</f>
        <v>#N/A</v>
      </c>
      <c r="G606" s="247"/>
      <c r="H606" s="247"/>
      <c r="I606" s="247"/>
      <c r="J606" s="247"/>
      <c r="K606" s="247"/>
      <c r="L606" s="247"/>
      <c r="M606" s="247"/>
      <c r="N606" s="247"/>
      <c r="O606" s="247"/>
      <c r="P606" s="101">
        <f t="shared" si="9"/>
        <v>0</v>
      </c>
      <c r="Q606" s="102" t="str">
        <f>VLOOKUP(P606,IDCODE!$A$1:$B$96,2,0)</f>
        <v>Không</v>
      </c>
      <c r="R606" s="102" t="e">
        <f>VLOOKUP(B606,DS!$D$3:$P$2489,13,0)</f>
        <v>#N/A</v>
      </c>
    </row>
    <row r="607" spans="1:19" ht="13.5">
      <c r="A607" s="100">
        <v>601</v>
      </c>
      <c r="B607" s="108">
        <f>DS!D603</f>
        <v>0</v>
      </c>
      <c r="C607" s="109" t="e">
        <f>VLOOKUP(B607,DS!$D$3:$I$2489,2,0)</f>
        <v>#N/A</v>
      </c>
      <c r="D607" s="110" t="e">
        <f>VLOOKUP(B607,DS!$D$3:$I$2489,3,0)</f>
        <v>#N/A</v>
      </c>
      <c r="E607" s="111" t="e">
        <f>VLOOKUP(B607,DS!$D$3:$I$2489,5,0)</f>
        <v>#N/A</v>
      </c>
      <c r="F607" s="111" t="e">
        <f>VLOOKUP(B607,DS!$D$3:$I$2489,6,0)</f>
        <v>#N/A</v>
      </c>
      <c r="G607" s="247"/>
      <c r="H607" s="247"/>
      <c r="I607" s="247"/>
      <c r="J607" s="247"/>
      <c r="K607" s="247"/>
      <c r="L607" s="247"/>
      <c r="M607" s="247"/>
      <c r="N607" s="247"/>
      <c r="O607" s="247"/>
      <c r="P607" s="101">
        <f t="shared" si="9"/>
        <v>0</v>
      </c>
      <c r="Q607" s="102" t="str">
        <f>VLOOKUP(P607,IDCODE!$A$1:$B$96,2,0)</f>
        <v>Không</v>
      </c>
      <c r="R607" s="102" t="e">
        <f>VLOOKUP(B607,DS!$D$3:$P$2489,13,0)</f>
        <v>#N/A</v>
      </c>
    </row>
    <row r="608" spans="1:19" ht="13.5">
      <c r="A608" s="100">
        <v>602</v>
      </c>
      <c r="B608" s="108">
        <f>DS!D604</f>
        <v>0</v>
      </c>
      <c r="C608" s="109" t="e">
        <f>VLOOKUP(B608,DS!$D$3:$I$2489,2,0)</f>
        <v>#N/A</v>
      </c>
      <c r="D608" s="110" t="e">
        <f>VLOOKUP(B608,DS!$D$3:$I$2489,3,0)</f>
        <v>#N/A</v>
      </c>
      <c r="E608" s="111" t="e">
        <f>VLOOKUP(B608,DS!$D$3:$I$2489,5,0)</f>
        <v>#N/A</v>
      </c>
      <c r="F608" s="111" t="e">
        <f>VLOOKUP(B608,DS!$D$3:$I$2489,6,0)</f>
        <v>#N/A</v>
      </c>
      <c r="G608" s="247"/>
      <c r="H608" s="247"/>
      <c r="I608" s="247"/>
      <c r="J608" s="247"/>
      <c r="K608" s="247"/>
      <c r="L608" s="247"/>
      <c r="M608" s="247"/>
      <c r="N608" s="247"/>
      <c r="O608" s="247"/>
      <c r="P608" s="101">
        <f t="shared" si="9"/>
        <v>0</v>
      </c>
      <c r="Q608" s="102" t="str">
        <f>VLOOKUP(P608,IDCODE!$A$1:$B$96,2,0)</f>
        <v>Không</v>
      </c>
      <c r="R608" s="102" t="e">
        <f>VLOOKUP(B608,DS!$D$3:$P$2489,13,0)</f>
        <v>#N/A</v>
      </c>
    </row>
    <row r="609" spans="1:18" ht="13.5">
      <c r="A609" s="100">
        <v>603</v>
      </c>
      <c r="B609" s="108">
        <f>DS!D605</f>
        <v>0</v>
      </c>
      <c r="C609" s="109" t="e">
        <f>VLOOKUP(B609,DS!$D$3:$I$2489,2,0)</f>
        <v>#N/A</v>
      </c>
      <c r="D609" s="110" t="e">
        <f>VLOOKUP(B609,DS!$D$3:$I$2489,3,0)</f>
        <v>#N/A</v>
      </c>
      <c r="E609" s="111" t="e">
        <f>VLOOKUP(B609,DS!$D$3:$I$2489,5,0)</f>
        <v>#N/A</v>
      </c>
      <c r="F609" s="111" t="e">
        <f>VLOOKUP(B609,DS!$D$3:$I$2489,6,0)</f>
        <v>#N/A</v>
      </c>
      <c r="G609" s="247"/>
      <c r="H609" s="247"/>
      <c r="I609" s="247"/>
      <c r="J609" s="247"/>
      <c r="K609" s="247"/>
      <c r="L609" s="247"/>
      <c r="M609" s="247"/>
      <c r="N609" s="247"/>
      <c r="O609" s="247"/>
      <c r="P609" s="101">
        <f t="shared" si="9"/>
        <v>0</v>
      </c>
      <c r="Q609" s="102" t="str">
        <f>VLOOKUP(P609,IDCODE!$A$1:$B$96,2,0)</f>
        <v>Không</v>
      </c>
      <c r="R609" s="102" t="e">
        <f>VLOOKUP(B609,DS!$D$3:$P$2489,13,0)</f>
        <v>#N/A</v>
      </c>
    </row>
    <row r="610" spans="1:18" ht="13.5">
      <c r="A610" s="100">
        <v>604</v>
      </c>
      <c r="B610" s="108">
        <f>DS!D606</f>
        <v>0</v>
      </c>
      <c r="C610" s="109" t="e">
        <f>VLOOKUP(B610,DS!$D$3:$I$2489,2,0)</f>
        <v>#N/A</v>
      </c>
      <c r="D610" s="110" t="e">
        <f>VLOOKUP(B610,DS!$D$3:$I$2489,3,0)</f>
        <v>#N/A</v>
      </c>
      <c r="E610" s="111" t="e">
        <f>VLOOKUP(B610,DS!$D$3:$I$2489,5,0)</f>
        <v>#N/A</v>
      </c>
      <c r="F610" s="111" t="e">
        <f>VLOOKUP(B610,DS!$D$3:$I$2489,6,0)</f>
        <v>#N/A</v>
      </c>
      <c r="G610" s="247"/>
      <c r="H610" s="247"/>
      <c r="I610" s="247"/>
      <c r="J610" s="247"/>
      <c r="K610" s="247"/>
      <c r="L610" s="247"/>
      <c r="M610" s="247"/>
      <c r="N610" s="247"/>
      <c r="O610" s="247"/>
      <c r="P610" s="101">
        <f t="shared" si="9"/>
        <v>0</v>
      </c>
      <c r="Q610" s="102" t="str">
        <f>VLOOKUP(P610,IDCODE!$A$1:$B$96,2,0)</f>
        <v>Không</v>
      </c>
      <c r="R610" s="102" t="e">
        <f>VLOOKUP(B610,DS!$D$3:$P$2489,13,0)</f>
        <v>#N/A</v>
      </c>
    </row>
    <row r="611" spans="1:18" ht="13.5">
      <c r="A611" s="100">
        <v>605</v>
      </c>
      <c r="B611" s="108">
        <f>DS!D607</f>
        <v>0</v>
      </c>
      <c r="C611" s="109" t="e">
        <f>VLOOKUP(B611,DS!$D$3:$I$2489,2,0)</f>
        <v>#N/A</v>
      </c>
      <c r="D611" s="110" t="e">
        <f>VLOOKUP(B611,DS!$D$3:$I$2489,3,0)</f>
        <v>#N/A</v>
      </c>
      <c r="E611" s="111" t="e">
        <f>VLOOKUP(B611,DS!$D$3:$I$2489,5,0)</f>
        <v>#N/A</v>
      </c>
      <c r="F611" s="111" t="e">
        <f>VLOOKUP(B611,DS!$D$3:$I$2489,6,0)</f>
        <v>#N/A</v>
      </c>
      <c r="G611" s="247"/>
      <c r="H611" s="247"/>
      <c r="I611" s="247"/>
      <c r="J611" s="247"/>
      <c r="K611" s="247"/>
      <c r="L611" s="247"/>
      <c r="M611" s="247"/>
      <c r="N611" s="247"/>
      <c r="O611" s="247"/>
      <c r="P611" s="101">
        <f t="shared" si="9"/>
        <v>0</v>
      </c>
      <c r="Q611" s="102" t="str">
        <f>VLOOKUP(P611,IDCODE!$A$1:$B$96,2,0)</f>
        <v>Không</v>
      </c>
      <c r="R611" s="102" t="e">
        <f>VLOOKUP(B611,DS!$D$3:$P$2489,13,0)</f>
        <v>#N/A</v>
      </c>
    </row>
    <row r="612" spans="1:18" ht="13.5">
      <c r="A612" s="100">
        <v>606</v>
      </c>
      <c r="B612" s="108">
        <f>DS!D608</f>
        <v>0</v>
      </c>
      <c r="C612" s="109" t="e">
        <f>VLOOKUP(B612,DS!$D$3:$I$2489,2,0)</f>
        <v>#N/A</v>
      </c>
      <c r="D612" s="110" t="e">
        <f>VLOOKUP(B612,DS!$D$3:$I$2489,3,0)</f>
        <v>#N/A</v>
      </c>
      <c r="E612" s="111" t="e">
        <f>VLOOKUP(B612,DS!$D$3:$I$2489,5,0)</f>
        <v>#N/A</v>
      </c>
      <c r="F612" s="111" t="e">
        <f>VLOOKUP(B612,DS!$D$3:$I$2489,6,0)</f>
        <v>#N/A</v>
      </c>
      <c r="G612" s="247"/>
      <c r="H612" s="247"/>
      <c r="I612" s="247"/>
      <c r="J612" s="247"/>
      <c r="K612" s="247"/>
      <c r="L612" s="247"/>
      <c r="M612" s="247"/>
      <c r="N612" s="247"/>
      <c r="O612" s="247"/>
      <c r="P612" s="101">
        <f t="shared" si="9"/>
        <v>0</v>
      </c>
      <c r="Q612" s="102" t="str">
        <f>VLOOKUP(P612,IDCODE!$A$1:$B$96,2,0)</f>
        <v>Không</v>
      </c>
      <c r="R612" s="102" t="e">
        <f>VLOOKUP(B612,DS!$D$3:$P$2489,13,0)</f>
        <v>#N/A</v>
      </c>
    </row>
    <row r="613" spans="1:18" ht="13.5">
      <c r="A613" s="100">
        <v>607</v>
      </c>
      <c r="B613" s="108">
        <f>DS!D609</f>
        <v>0</v>
      </c>
      <c r="C613" s="109" t="e">
        <f>VLOOKUP(B613,DS!$D$3:$I$2489,2,0)</f>
        <v>#N/A</v>
      </c>
      <c r="D613" s="110" t="e">
        <f>VLOOKUP(B613,DS!$D$3:$I$2489,3,0)</f>
        <v>#N/A</v>
      </c>
      <c r="E613" s="111" t="e">
        <f>VLOOKUP(B613,DS!$D$3:$I$2489,5,0)</f>
        <v>#N/A</v>
      </c>
      <c r="F613" s="111" t="e">
        <f>VLOOKUP(B613,DS!$D$3:$I$2489,6,0)</f>
        <v>#N/A</v>
      </c>
      <c r="G613" s="247"/>
      <c r="H613" s="247"/>
      <c r="I613" s="247"/>
      <c r="J613" s="247"/>
      <c r="K613" s="247"/>
      <c r="L613" s="247"/>
      <c r="M613" s="247"/>
      <c r="N613" s="247"/>
      <c r="O613" s="247"/>
      <c r="P613" s="101">
        <f t="shared" si="9"/>
        <v>0</v>
      </c>
      <c r="Q613" s="102" t="str">
        <f>VLOOKUP(P613,IDCODE!$A$1:$B$96,2,0)</f>
        <v>Không</v>
      </c>
      <c r="R613" s="102" t="e">
        <f>VLOOKUP(B613,DS!$D$3:$P$2489,13,0)</f>
        <v>#N/A</v>
      </c>
    </row>
    <row r="614" spans="1:18" ht="13.5">
      <c r="A614" s="100">
        <v>608</v>
      </c>
      <c r="B614" s="108">
        <f>DS!D610</f>
        <v>0</v>
      </c>
      <c r="C614" s="109" t="e">
        <f>VLOOKUP(B614,DS!$D$3:$I$2489,2,0)</f>
        <v>#N/A</v>
      </c>
      <c r="D614" s="110" t="e">
        <f>VLOOKUP(B614,DS!$D$3:$I$2489,3,0)</f>
        <v>#N/A</v>
      </c>
      <c r="E614" s="111" t="e">
        <f>VLOOKUP(B614,DS!$D$3:$I$2489,5,0)</f>
        <v>#N/A</v>
      </c>
      <c r="F614" s="111" t="e">
        <f>VLOOKUP(B614,DS!$D$3:$I$2489,6,0)</f>
        <v>#N/A</v>
      </c>
      <c r="G614" s="247"/>
      <c r="H614" s="247"/>
      <c r="I614" s="247"/>
      <c r="J614" s="247"/>
      <c r="K614" s="247"/>
      <c r="L614" s="247"/>
      <c r="M614" s="247"/>
      <c r="N614" s="247"/>
      <c r="O614" s="247"/>
      <c r="P614" s="101">
        <f t="shared" si="9"/>
        <v>0</v>
      </c>
      <c r="Q614" s="102" t="str">
        <f>VLOOKUP(P614,IDCODE!$A$1:$B$96,2,0)</f>
        <v>Không</v>
      </c>
      <c r="R614" s="102" t="e">
        <f>VLOOKUP(B614,DS!$D$3:$P$2489,13,0)</f>
        <v>#N/A</v>
      </c>
    </row>
    <row r="615" spans="1:18" ht="13.5">
      <c r="A615" s="100">
        <v>609</v>
      </c>
      <c r="B615" s="108">
        <f>DS!D611</f>
        <v>0</v>
      </c>
      <c r="C615" s="109" t="e">
        <f>VLOOKUP(B615,DS!$D$3:$I$2489,2,0)</f>
        <v>#N/A</v>
      </c>
      <c r="D615" s="110" t="e">
        <f>VLOOKUP(B615,DS!$D$3:$I$2489,3,0)</f>
        <v>#N/A</v>
      </c>
      <c r="E615" s="111" t="e">
        <f>VLOOKUP(B615,DS!$D$3:$I$2489,5,0)</f>
        <v>#N/A</v>
      </c>
      <c r="F615" s="111" t="e">
        <f>VLOOKUP(B615,DS!$D$3:$I$2489,6,0)</f>
        <v>#N/A</v>
      </c>
      <c r="G615" s="247"/>
      <c r="H615" s="247"/>
      <c r="I615" s="247"/>
      <c r="J615" s="247"/>
      <c r="K615" s="247"/>
      <c r="L615" s="247"/>
      <c r="M615" s="247"/>
      <c r="N615" s="247"/>
      <c r="O615" s="247"/>
      <c r="P615" s="101">
        <f t="shared" si="9"/>
        <v>0</v>
      </c>
      <c r="Q615" s="102" t="str">
        <f>VLOOKUP(P615,IDCODE!$A$1:$B$96,2,0)</f>
        <v>Không</v>
      </c>
      <c r="R615" s="102" t="e">
        <f>VLOOKUP(B615,DS!$D$3:$P$2489,13,0)</f>
        <v>#N/A</v>
      </c>
    </row>
    <row r="616" spans="1:18" ht="13.5">
      <c r="A616" s="100">
        <v>610</v>
      </c>
      <c r="B616" s="108">
        <f>DS!D612</f>
        <v>0</v>
      </c>
      <c r="C616" s="109" t="e">
        <f>VLOOKUP(B616,DS!$D$3:$I$2489,2,0)</f>
        <v>#N/A</v>
      </c>
      <c r="D616" s="110" t="e">
        <f>VLOOKUP(B616,DS!$D$3:$I$2489,3,0)</f>
        <v>#N/A</v>
      </c>
      <c r="E616" s="111" t="e">
        <f>VLOOKUP(B616,DS!$D$3:$I$2489,5,0)</f>
        <v>#N/A</v>
      </c>
      <c r="F616" s="111" t="e">
        <f>VLOOKUP(B616,DS!$D$3:$I$2489,6,0)</f>
        <v>#N/A</v>
      </c>
      <c r="G616" s="247"/>
      <c r="H616" s="247"/>
      <c r="I616" s="247"/>
      <c r="J616" s="247"/>
      <c r="K616" s="247"/>
      <c r="L616" s="247"/>
      <c r="M616" s="247"/>
      <c r="N616" s="247"/>
      <c r="O616" s="247"/>
      <c r="P616" s="101">
        <f t="shared" si="9"/>
        <v>0</v>
      </c>
      <c r="Q616" s="102" t="str">
        <f>VLOOKUP(P616,IDCODE!$A$1:$B$96,2,0)</f>
        <v>Không</v>
      </c>
      <c r="R616" s="102" t="e">
        <f>VLOOKUP(B616,DS!$D$3:$P$2489,13,0)</f>
        <v>#N/A</v>
      </c>
    </row>
    <row r="617" spans="1:18" ht="13.5">
      <c r="A617" s="100">
        <v>611</v>
      </c>
      <c r="B617" s="108">
        <f>DS!D613</f>
        <v>0</v>
      </c>
      <c r="C617" s="109" t="e">
        <f>VLOOKUP(B617,DS!$D$3:$I$2489,2,0)</f>
        <v>#N/A</v>
      </c>
      <c r="D617" s="110" t="e">
        <f>VLOOKUP(B617,DS!$D$3:$I$2489,3,0)</f>
        <v>#N/A</v>
      </c>
      <c r="E617" s="111" t="e">
        <f>VLOOKUP(B617,DS!$D$3:$I$2489,5,0)</f>
        <v>#N/A</v>
      </c>
      <c r="F617" s="111" t="e">
        <f>VLOOKUP(B617,DS!$D$3:$I$2489,6,0)</f>
        <v>#N/A</v>
      </c>
      <c r="G617" s="247"/>
      <c r="H617" s="247"/>
      <c r="I617" s="247"/>
      <c r="J617" s="247"/>
      <c r="K617" s="247"/>
      <c r="L617" s="247"/>
      <c r="M617" s="247"/>
      <c r="N617" s="247"/>
      <c r="O617" s="247"/>
      <c r="P617" s="101">
        <f t="shared" si="9"/>
        <v>0</v>
      </c>
      <c r="Q617" s="102" t="str">
        <f>VLOOKUP(P617,IDCODE!$A$1:$B$96,2,0)</f>
        <v>Không</v>
      </c>
      <c r="R617" s="102" t="e">
        <f>VLOOKUP(B617,DS!$D$3:$P$2489,13,0)</f>
        <v>#N/A</v>
      </c>
    </row>
    <row r="618" spans="1:18" ht="13.5">
      <c r="A618" s="100">
        <v>612</v>
      </c>
      <c r="B618" s="108">
        <f>DS!D614</f>
        <v>0</v>
      </c>
      <c r="C618" s="109" t="e">
        <f>VLOOKUP(B618,DS!$D$3:$I$2489,2,0)</f>
        <v>#N/A</v>
      </c>
      <c r="D618" s="110" t="e">
        <f>VLOOKUP(B618,DS!$D$3:$I$2489,3,0)</f>
        <v>#N/A</v>
      </c>
      <c r="E618" s="111" t="e">
        <f>VLOOKUP(B618,DS!$D$3:$I$2489,5,0)</f>
        <v>#N/A</v>
      </c>
      <c r="F618" s="111" t="e">
        <f>VLOOKUP(B618,DS!$D$3:$I$2489,6,0)</f>
        <v>#N/A</v>
      </c>
      <c r="G618" s="247"/>
      <c r="H618" s="247"/>
      <c r="I618" s="247"/>
      <c r="J618" s="247"/>
      <c r="K618" s="247"/>
      <c r="L618" s="247"/>
      <c r="M618" s="247"/>
      <c r="N618" s="247"/>
      <c r="O618" s="247"/>
      <c r="P618" s="101">
        <f t="shared" si="9"/>
        <v>0</v>
      </c>
      <c r="Q618" s="102" t="str">
        <f>VLOOKUP(P618,IDCODE!$A$1:$B$96,2,0)</f>
        <v>Không</v>
      </c>
      <c r="R618" s="102" t="e">
        <f>VLOOKUP(B618,DS!$D$3:$P$2489,13,0)</f>
        <v>#N/A</v>
      </c>
    </row>
    <row r="619" spans="1:18" ht="13.5">
      <c r="A619" s="100">
        <v>613</v>
      </c>
      <c r="B619" s="108">
        <f>DS!D615</f>
        <v>0</v>
      </c>
      <c r="C619" s="109" t="e">
        <f>VLOOKUP(B619,DS!$D$3:$I$2489,2,0)</f>
        <v>#N/A</v>
      </c>
      <c r="D619" s="110" t="e">
        <f>VLOOKUP(B619,DS!$D$3:$I$2489,3,0)</f>
        <v>#N/A</v>
      </c>
      <c r="E619" s="111" t="e">
        <f>VLOOKUP(B619,DS!$D$3:$I$2489,5,0)</f>
        <v>#N/A</v>
      </c>
      <c r="F619" s="111" t="e">
        <f>VLOOKUP(B619,DS!$D$3:$I$2489,6,0)</f>
        <v>#N/A</v>
      </c>
      <c r="G619" s="247"/>
      <c r="H619" s="247"/>
      <c r="I619" s="247"/>
      <c r="J619" s="247"/>
      <c r="K619" s="247"/>
      <c r="L619" s="247"/>
      <c r="M619" s="247"/>
      <c r="N619" s="247"/>
      <c r="O619" s="247"/>
      <c r="P619" s="101">
        <f t="shared" si="9"/>
        <v>0</v>
      </c>
      <c r="Q619" s="102" t="str">
        <f>VLOOKUP(P619,IDCODE!$A$1:$B$96,2,0)</f>
        <v>Không</v>
      </c>
      <c r="R619" s="102" t="e">
        <f>VLOOKUP(B619,DS!$D$3:$P$2489,13,0)</f>
        <v>#N/A</v>
      </c>
    </row>
    <row r="620" spans="1:18" ht="13.5">
      <c r="A620" s="100">
        <v>614</v>
      </c>
      <c r="B620" s="108">
        <f>DS!D616</f>
        <v>0</v>
      </c>
      <c r="C620" s="109" t="e">
        <f>VLOOKUP(B620,DS!$D$3:$I$2489,2,0)</f>
        <v>#N/A</v>
      </c>
      <c r="D620" s="110" t="e">
        <f>VLOOKUP(B620,DS!$D$3:$I$2489,3,0)</f>
        <v>#N/A</v>
      </c>
      <c r="E620" s="111" t="e">
        <f>VLOOKUP(B620,DS!$D$3:$I$2489,5,0)</f>
        <v>#N/A</v>
      </c>
      <c r="F620" s="111" t="e">
        <f>VLOOKUP(B620,DS!$D$3:$I$2489,6,0)</f>
        <v>#N/A</v>
      </c>
      <c r="G620" s="247"/>
      <c r="H620" s="247"/>
      <c r="I620" s="247"/>
      <c r="J620" s="247"/>
      <c r="K620" s="247"/>
      <c r="L620" s="247"/>
      <c r="M620" s="247"/>
      <c r="N620" s="247"/>
      <c r="O620" s="247"/>
      <c r="P620" s="101">
        <f t="shared" si="9"/>
        <v>0</v>
      </c>
      <c r="Q620" s="102" t="str">
        <f>VLOOKUP(P620,IDCODE!$A$1:$B$96,2,0)</f>
        <v>Không</v>
      </c>
      <c r="R620" s="102" t="e">
        <f>VLOOKUP(B620,DS!$D$3:$P$2489,13,0)</f>
        <v>#N/A</v>
      </c>
    </row>
    <row r="621" spans="1:18" ht="13.5">
      <c r="A621" s="100">
        <v>615</v>
      </c>
      <c r="B621" s="108">
        <f>DS!D617</f>
        <v>0</v>
      </c>
      <c r="C621" s="109" t="e">
        <f>VLOOKUP(B621,DS!$D$3:$I$2489,2,0)</f>
        <v>#N/A</v>
      </c>
      <c r="D621" s="110" t="e">
        <f>VLOOKUP(B621,DS!$D$3:$I$2489,3,0)</f>
        <v>#N/A</v>
      </c>
      <c r="E621" s="111" t="e">
        <f>VLOOKUP(B621,DS!$D$3:$I$2489,5,0)</f>
        <v>#N/A</v>
      </c>
      <c r="F621" s="111" t="e">
        <f>VLOOKUP(B621,DS!$D$3:$I$2489,6,0)</f>
        <v>#N/A</v>
      </c>
      <c r="G621" s="247"/>
      <c r="H621" s="247"/>
      <c r="I621" s="247"/>
      <c r="J621" s="247"/>
      <c r="K621" s="247"/>
      <c r="L621" s="247"/>
      <c r="M621" s="247"/>
      <c r="N621" s="247"/>
      <c r="O621" s="247"/>
      <c r="P621" s="101">
        <f t="shared" si="9"/>
        <v>0</v>
      </c>
      <c r="Q621" s="102" t="str">
        <f>VLOOKUP(P621,IDCODE!$A$1:$B$96,2,0)</f>
        <v>Không</v>
      </c>
      <c r="R621" s="102" t="e">
        <f>VLOOKUP(B621,DS!$D$3:$P$2489,13,0)</f>
        <v>#N/A</v>
      </c>
    </row>
    <row r="622" spans="1:18" ht="13.5">
      <c r="A622" s="100">
        <v>616</v>
      </c>
      <c r="B622" s="108">
        <f>DS!D618</f>
        <v>0</v>
      </c>
      <c r="C622" s="109" t="e">
        <f>VLOOKUP(B622,DS!$D$3:$I$2489,2,0)</f>
        <v>#N/A</v>
      </c>
      <c r="D622" s="110" t="e">
        <f>VLOOKUP(B622,DS!$D$3:$I$2489,3,0)</f>
        <v>#N/A</v>
      </c>
      <c r="E622" s="111" t="e">
        <f>VLOOKUP(B622,DS!$D$3:$I$2489,5,0)</f>
        <v>#N/A</v>
      </c>
      <c r="F622" s="111" t="e">
        <f>VLOOKUP(B622,DS!$D$3:$I$2489,6,0)</f>
        <v>#N/A</v>
      </c>
      <c r="G622" s="247"/>
      <c r="H622" s="247"/>
      <c r="I622" s="247"/>
      <c r="J622" s="247"/>
      <c r="K622" s="247"/>
      <c r="L622" s="247"/>
      <c r="M622" s="247"/>
      <c r="N622" s="247"/>
      <c r="O622" s="247"/>
      <c r="P622" s="101">
        <f t="shared" si="9"/>
        <v>0</v>
      </c>
      <c r="Q622" s="102" t="str">
        <f>VLOOKUP(P622,IDCODE!$A$1:$B$96,2,0)</f>
        <v>Không</v>
      </c>
      <c r="R622" s="102" t="e">
        <f>VLOOKUP(B622,DS!$D$3:$P$2489,13,0)</f>
        <v>#N/A</v>
      </c>
    </row>
    <row r="623" spans="1:18" ht="13.5">
      <c r="A623" s="100">
        <v>617</v>
      </c>
      <c r="B623" s="108">
        <f>DS!D619</f>
        <v>0</v>
      </c>
      <c r="C623" s="109" t="e">
        <f>VLOOKUP(B623,DS!$D$3:$I$2489,2,0)</f>
        <v>#N/A</v>
      </c>
      <c r="D623" s="110" t="e">
        <f>VLOOKUP(B623,DS!$D$3:$I$2489,3,0)</f>
        <v>#N/A</v>
      </c>
      <c r="E623" s="111" t="e">
        <f>VLOOKUP(B623,DS!$D$3:$I$2489,5,0)</f>
        <v>#N/A</v>
      </c>
      <c r="F623" s="111" t="e">
        <f>VLOOKUP(B623,DS!$D$3:$I$2489,6,0)</f>
        <v>#N/A</v>
      </c>
      <c r="G623" s="247"/>
      <c r="H623" s="247"/>
      <c r="I623" s="247"/>
      <c r="J623" s="247"/>
      <c r="K623" s="247"/>
      <c r="L623" s="247"/>
      <c r="M623" s="247"/>
      <c r="N623" s="247"/>
      <c r="O623" s="247"/>
      <c r="P623" s="101">
        <f t="shared" si="9"/>
        <v>0</v>
      </c>
      <c r="Q623" s="102" t="str">
        <f>VLOOKUP(P623,IDCODE!$A$1:$B$96,2,0)</f>
        <v>Không</v>
      </c>
      <c r="R623" s="102" t="e">
        <f>VLOOKUP(B623,DS!$D$3:$P$2489,13,0)</f>
        <v>#N/A</v>
      </c>
    </row>
    <row r="624" spans="1:18" ht="13.5">
      <c r="A624" s="100">
        <v>618</v>
      </c>
      <c r="B624" s="108">
        <f>DS!D620</f>
        <v>0</v>
      </c>
      <c r="C624" s="109" t="e">
        <f>VLOOKUP(B624,DS!$D$3:$I$2489,2,0)</f>
        <v>#N/A</v>
      </c>
      <c r="D624" s="110" t="e">
        <f>VLOOKUP(B624,DS!$D$3:$I$2489,3,0)</f>
        <v>#N/A</v>
      </c>
      <c r="E624" s="111" t="e">
        <f>VLOOKUP(B624,DS!$D$3:$I$2489,5,0)</f>
        <v>#N/A</v>
      </c>
      <c r="F624" s="111" t="e">
        <f>VLOOKUP(B624,DS!$D$3:$I$2489,6,0)</f>
        <v>#N/A</v>
      </c>
      <c r="G624" s="247"/>
      <c r="H624" s="247"/>
      <c r="I624" s="247"/>
      <c r="J624" s="247"/>
      <c r="K624" s="247"/>
      <c r="L624" s="247"/>
      <c r="M624" s="247"/>
      <c r="N624" s="247"/>
      <c r="O624" s="247"/>
      <c r="P624" s="101">
        <f t="shared" si="9"/>
        <v>0</v>
      </c>
      <c r="Q624" s="102" t="str">
        <f>VLOOKUP(P624,IDCODE!$A$1:$B$96,2,0)</f>
        <v>Không</v>
      </c>
      <c r="R624" s="102" t="e">
        <f>VLOOKUP(B624,DS!$D$3:$P$2489,13,0)</f>
        <v>#N/A</v>
      </c>
    </row>
    <row r="625" spans="1:19" ht="13.5">
      <c r="A625" s="100">
        <v>619</v>
      </c>
      <c r="B625" s="108">
        <f>DS!D621</f>
        <v>0</v>
      </c>
      <c r="C625" s="109" t="e">
        <f>VLOOKUP(B625,DS!$D$3:$I$2489,2,0)</f>
        <v>#N/A</v>
      </c>
      <c r="D625" s="110" t="e">
        <f>VLOOKUP(B625,DS!$D$3:$I$2489,3,0)</f>
        <v>#N/A</v>
      </c>
      <c r="E625" s="111" t="e">
        <f>VLOOKUP(B625,DS!$D$3:$I$2489,5,0)</f>
        <v>#N/A</v>
      </c>
      <c r="F625" s="111" t="e">
        <f>VLOOKUP(B625,DS!$D$3:$I$2489,6,0)</f>
        <v>#N/A</v>
      </c>
      <c r="G625" s="247"/>
      <c r="H625" s="247"/>
      <c r="I625" s="247"/>
      <c r="J625" s="247"/>
      <c r="K625" s="247"/>
      <c r="L625" s="247"/>
      <c r="M625" s="247"/>
      <c r="N625" s="247"/>
      <c r="O625" s="247"/>
      <c r="P625" s="101">
        <f t="shared" si="9"/>
        <v>0</v>
      </c>
      <c r="Q625" s="102" t="str">
        <f>VLOOKUP(P625,IDCODE!$A$1:$B$96,2,0)</f>
        <v>Không</v>
      </c>
      <c r="R625" s="102" t="e">
        <f>VLOOKUP(B625,DS!$D$3:$P$2489,13,0)</f>
        <v>#N/A</v>
      </c>
    </row>
    <row r="626" spans="1:19" ht="13.5">
      <c r="A626" s="100">
        <v>620</v>
      </c>
      <c r="B626" s="108">
        <f>DS!D622</f>
        <v>0</v>
      </c>
      <c r="C626" s="109" t="e">
        <f>VLOOKUP(B626,DS!$D$3:$I$2489,2,0)</f>
        <v>#N/A</v>
      </c>
      <c r="D626" s="110" t="e">
        <f>VLOOKUP(B626,DS!$D$3:$I$2489,3,0)</f>
        <v>#N/A</v>
      </c>
      <c r="E626" s="111" t="e">
        <f>VLOOKUP(B626,DS!$D$3:$I$2489,5,0)</f>
        <v>#N/A</v>
      </c>
      <c r="F626" s="111" t="e">
        <f>VLOOKUP(B626,DS!$D$3:$I$2489,6,0)</f>
        <v>#N/A</v>
      </c>
      <c r="G626" s="247"/>
      <c r="H626" s="247"/>
      <c r="I626" s="247"/>
      <c r="J626" s="247"/>
      <c r="K626" s="247"/>
      <c r="L626" s="247"/>
      <c r="M626" s="247"/>
      <c r="N626" s="247"/>
      <c r="O626" s="247"/>
      <c r="P626" s="101">
        <f t="shared" si="9"/>
        <v>0</v>
      </c>
      <c r="Q626" s="102" t="str">
        <f>VLOOKUP(P626,IDCODE!$A$1:$B$96,2,0)</f>
        <v>Không</v>
      </c>
      <c r="R626" s="102" t="e">
        <f>VLOOKUP(B626,DS!$D$3:$P$2489,13,0)</f>
        <v>#N/A</v>
      </c>
    </row>
    <row r="627" spans="1:19" ht="13.5">
      <c r="A627" s="100">
        <v>621</v>
      </c>
      <c r="B627" s="108">
        <f>DS!D623</f>
        <v>0</v>
      </c>
      <c r="C627" s="109" t="e">
        <f>VLOOKUP(B627,DS!$D$3:$I$2489,2,0)</f>
        <v>#N/A</v>
      </c>
      <c r="D627" s="110" t="e">
        <f>VLOOKUP(B627,DS!$D$3:$I$2489,3,0)</f>
        <v>#N/A</v>
      </c>
      <c r="E627" s="111" t="e">
        <f>VLOOKUP(B627,DS!$D$3:$I$2489,5,0)</f>
        <v>#N/A</v>
      </c>
      <c r="F627" s="111" t="e">
        <f>VLOOKUP(B627,DS!$D$3:$I$2489,6,0)</f>
        <v>#N/A</v>
      </c>
      <c r="G627" s="247"/>
      <c r="H627" s="247"/>
      <c r="I627" s="247"/>
      <c r="J627" s="247"/>
      <c r="K627" s="247"/>
      <c r="L627" s="247"/>
      <c r="M627" s="247"/>
      <c r="N627" s="247"/>
      <c r="O627" s="247"/>
      <c r="P627" s="101">
        <f t="shared" si="9"/>
        <v>0</v>
      </c>
      <c r="Q627" s="102" t="str">
        <f>VLOOKUP(P627,IDCODE!$A$1:$B$96,2,0)</f>
        <v>Không</v>
      </c>
      <c r="R627" s="102" t="e">
        <f>VLOOKUP(B627,DS!$D$3:$P$2489,13,0)</f>
        <v>#N/A</v>
      </c>
    </row>
    <row r="628" spans="1:19" ht="13.5">
      <c r="A628" s="100">
        <v>622</v>
      </c>
      <c r="B628" s="108">
        <f>DS!D624</f>
        <v>0</v>
      </c>
      <c r="C628" s="109" t="e">
        <f>VLOOKUP(B628,DS!$D$3:$I$2489,2,0)</f>
        <v>#N/A</v>
      </c>
      <c r="D628" s="110" t="e">
        <f>VLOOKUP(B628,DS!$D$3:$I$2489,3,0)</f>
        <v>#N/A</v>
      </c>
      <c r="E628" s="111" t="e">
        <f>VLOOKUP(B628,DS!$D$3:$I$2489,5,0)</f>
        <v>#N/A</v>
      </c>
      <c r="F628" s="111" t="e">
        <f>VLOOKUP(B628,DS!$D$3:$I$2489,6,0)</f>
        <v>#N/A</v>
      </c>
      <c r="G628" s="247"/>
      <c r="H628" s="247"/>
      <c r="I628" s="247"/>
      <c r="J628" s="247"/>
      <c r="K628" s="247"/>
      <c r="L628" s="247"/>
      <c r="M628" s="247"/>
      <c r="N628" s="247"/>
      <c r="O628" s="247"/>
      <c r="P628" s="101">
        <f t="shared" si="9"/>
        <v>0</v>
      </c>
      <c r="Q628" s="102" t="str">
        <f>VLOOKUP(P628,IDCODE!$A$1:$B$96,2,0)</f>
        <v>Không</v>
      </c>
      <c r="R628" s="102" t="e">
        <f>VLOOKUP(B628,DS!$D$3:$P$2489,13,0)</f>
        <v>#N/A</v>
      </c>
    </row>
    <row r="629" spans="1:19" ht="13.5">
      <c r="A629" s="100">
        <v>623</v>
      </c>
      <c r="B629" s="108">
        <f>DS!D625</f>
        <v>0</v>
      </c>
      <c r="C629" s="109" t="e">
        <f>VLOOKUP(B629,DS!$D$3:$I$2489,2,0)</f>
        <v>#N/A</v>
      </c>
      <c r="D629" s="110" t="e">
        <f>VLOOKUP(B629,DS!$D$3:$I$2489,3,0)</f>
        <v>#N/A</v>
      </c>
      <c r="E629" s="111" t="e">
        <f>VLOOKUP(B629,DS!$D$3:$I$2489,5,0)</f>
        <v>#N/A</v>
      </c>
      <c r="F629" s="111" t="e">
        <f>VLOOKUP(B629,DS!$D$3:$I$2489,6,0)</f>
        <v>#N/A</v>
      </c>
      <c r="G629" s="247"/>
      <c r="H629" s="247"/>
      <c r="I629" s="247"/>
      <c r="J629" s="247"/>
      <c r="K629" s="247"/>
      <c r="L629" s="247"/>
      <c r="M629" s="247"/>
      <c r="N629" s="247"/>
      <c r="O629" s="247"/>
      <c r="P629" s="101">
        <f t="shared" si="9"/>
        <v>0</v>
      </c>
      <c r="Q629" s="102" t="str">
        <f>VLOOKUP(P629,IDCODE!$A$1:$B$96,2,0)</f>
        <v>Không</v>
      </c>
      <c r="R629" s="102" t="e">
        <f>VLOOKUP(B629,DS!$D$3:$P$2489,13,0)</f>
        <v>#N/A</v>
      </c>
    </row>
    <row r="630" spans="1:19" ht="13.5">
      <c r="A630" s="100">
        <v>624</v>
      </c>
      <c r="B630" s="108">
        <f>DS!D626</f>
        <v>0</v>
      </c>
      <c r="C630" s="109" t="e">
        <f>VLOOKUP(B630,DS!$D$3:$I$2489,2,0)</f>
        <v>#N/A</v>
      </c>
      <c r="D630" s="110" t="e">
        <f>VLOOKUP(B630,DS!$D$3:$I$2489,3,0)</f>
        <v>#N/A</v>
      </c>
      <c r="E630" s="111" t="e">
        <f>VLOOKUP(B630,DS!$D$3:$I$2489,5,0)</f>
        <v>#N/A</v>
      </c>
      <c r="F630" s="111" t="e">
        <f>VLOOKUP(B630,DS!$D$3:$I$2489,6,0)</f>
        <v>#N/A</v>
      </c>
      <c r="G630" s="247"/>
      <c r="H630" s="247"/>
      <c r="I630" s="247"/>
      <c r="J630" s="247"/>
      <c r="K630" s="247"/>
      <c r="L630" s="247"/>
      <c r="M630" s="247"/>
      <c r="N630" s="247"/>
      <c r="O630" s="247"/>
      <c r="P630" s="101">
        <f t="shared" si="9"/>
        <v>0</v>
      </c>
      <c r="Q630" s="102" t="str">
        <f>VLOOKUP(P630,IDCODE!$A$1:$B$96,2,0)</f>
        <v>Không</v>
      </c>
      <c r="R630" s="102" t="e">
        <f>VLOOKUP(B630,DS!$D$3:$P$2489,13,0)</f>
        <v>#N/A</v>
      </c>
    </row>
    <row r="631" spans="1:19" ht="13.5">
      <c r="A631" s="100">
        <v>625</v>
      </c>
      <c r="B631" s="108">
        <f>DS!D627</f>
        <v>0</v>
      </c>
      <c r="C631" s="109" t="e">
        <f>VLOOKUP(B631,DS!$D$3:$I$2489,2,0)</f>
        <v>#N/A</v>
      </c>
      <c r="D631" s="110" t="e">
        <f>VLOOKUP(B631,DS!$D$3:$I$2489,3,0)</f>
        <v>#N/A</v>
      </c>
      <c r="E631" s="111" t="e">
        <f>VLOOKUP(B631,DS!$D$3:$I$2489,5,0)</f>
        <v>#N/A</v>
      </c>
      <c r="F631" s="111" t="e">
        <f>VLOOKUP(B631,DS!$D$3:$I$2489,6,0)</f>
        <v>#N/A</v>
      </c>
      <c r="G631" s="247"/>
      <c r="H631" s="247"/>
      <c r="I631" s="247"/>
      <c r="J631" s="247"/>
      <c r="K631" s="247"/>
      <c r="L631" s="247"/>
      <c r="M631" s="247"/>
      <c r="N631" s="247"/>
      <c r="O631" s="247"/>
      <c r="P631" s="101">
        <f t="shared" si="9"/>
        <v>0</v>
      </c>
      <c r="Q631" s="102" t="str">
        <f>VLOOKUP(P631,IDCODE!$A$1:$B$96,2,0)</f>
        <v>Không</v>
      </c>
      <c r="R631" s="102" t="e">
        <f>VLOOKUP(B631,DS!$D$3:$P$2489,13,0)</f>
        <v>#N/A</v>
      </c>
    </row>
    <row r="632" spans="1:19" ht="13.5">
      <c r="A632" s="100">
        <v>626</v>
      </c>
      <c r="B632" s="108">
        <f>DS!D628</f>
        <v>0</v>
      </c>
      <c r="C632" s="109" t="e">
        <f>VLOOKUP(B632,DS!$D$3:$I$2489,2,0)</f>
        <v>#N/A</v>
      </c>
      <c r="D632" s="110" t="e">
        <f>VLOOKUP(B632,DS!$D$3:$I$2489,3,0)</f>
        <v>#N/A</v>
      </c>
      <c r="E632" s="111" t="e">
        <f>VLOOKUP(B632,DS!$D$3:$I$2489,5,0)</f>
        <v>#N/A</v>
      </c>
      <c r="F632" s="111" t="e">
        <f>VLOOKUP(B632,DS!$D$3:$I$2489,6,0)</f>
        <v>#N/A</v>
      </c>
      <c r="G632" s="247"/>
      <c r="H632" s="247"/>
      <c r="I632" s="247"/>
      <c r="J632" s="247"/>
      <c r="K632" s="247"/>
      <c r="L632" s="247"/>
      <c r="M632" s="247"/>
      <c r="N632" s="247"/>
      <c r="O632" s="247"/>
      <c r="P632" s="101">
        <f t="shared" si="9"/>
        <v>0</v>
      </c>
      <c r="Q632" s="102" t="str">
        <f>VLOOKUP(P632,IDCODE!$A$1:$B$96,2,0)</f>
        <v>Không</v>
      </c>
      <c r="R632" s="102" t="e">
        <f>VLOOKUP(B632,DS!$D$3:$P$2489,13,0)</f>
        <v>#N/A</v>
      </c>
    </row>
    <row r="633" spans="1:19" ht="13.5">
      <c r="A633" s="100">
        <v>627</v>
      </c>
      <c r="B633" s="108">
        <f>DS!D629</f>
        <v>0</v>
      </c>
      <c r="C633" s="109" t="e">
        <f>VLOOKUP(B633,DS!$D$3:$I$2489,2,0)</f>
        <v>#N/A</v>
      </c>
      <c r="D633" s="110" t="e">
        <f>VLOOKUP(B633,DS!$D$3:$I$2489,3,0)</f>
        <v>#N/A</v>
      </c>
      <c r="E633" s="111" t="e">
        <f>VLOOKUP(B633,DS!$D$3:$I$2489,5,0)</f>
        <v>#N/A</v>
      </c>
      <c r="F633" s="111" t="e">
        <f>VLOOKUP(B633,DS!$D$3:$I$2489,6,0)</f>
        <v>#N/A</v>
      </c>
      <c r="G633" s="247"/>
      <c r="H633" s="247"/>
      <c r="I633" s="247"/>
      <c r="J633" s="247"/>
      <c r="K633" s="247"/>
      <c r="L633" s="247"/>
      <c r="M633" s="247"/>
      <c r="N633" s="247"/>
      <c r="O633" s="247"/>
      <c r="P633" s="101">
        <f t="shared" si="9"/>
        <v>0</v>
      </c>
      <c r="Q633" s="102" t="str">
        <f>VLOOKUP(P633,IDCODE!$A$1:$B$96,2,0)</f>
        <v>Không</v>
      </c>
      <c r="R633" s="102" t="e">
        <f>VLOOKUP(B633,DS!$D$3:$P$2489,13,0)</f>
        <v>#N/A</v>
      </c>
    </row>
    <row r="634" spans="1:19" ht="13.5">
      <c r="A634" s="100">
        <v>628</v>
      </c>
      <c r="B634" s="108">
        <f>DS!D630</f>
        <v>0</v>
      </c>
      <c r="C634" s="109" t="e">
        <f>VLOOKUP(B634,DS!$D$3:$I$2489,2,0)</f>
        <v>#N/A</v>
      </c>
      <c r="D634" s="110" t="e">
        <f>VLOOKUP(B634,DS!$D$3:$I$2489,3,0)</f>
        <v>#N/A</v>
      </c>
      <c r="E634" s="111" t="e">
        <f>VLOOKUP(B634,DS!$D$3:$I$2489,5,0)</f>
        <v>#N/A</v>
      </c>
      <c r="F634" s="111" t="e">
        <f>VLOOKUP(B634,DS!$D$3:$I$2489,6,0)</f>
        <v>#N/A</v>
      </c>
      <c r="G634" s="247"/>
      <c r="H634" s="247"/>
      <c r="I634" s="247"/>
      <c r="J634" s="247"/>
      <c r="K634" s="247"/>
      <c r="L634" s="247"/>
      <c r="M634" s="247"/>
      <c r="N634" s="247"/>
      <c r="O634" s="247"/>
      <c r="P634" s="101">
        <f t="shared" si="9"/>
        <v>0</v>
      </c>
      <c r="Q634" s="102" t="str">
        <f>VLOOKUP(P634,IDCODE!$A$1:$B$96,2,0)</f>
        <v>Không</v>
      </c>
      <c r="R634" s="102" t="e">
        <f>VLOOKUP(B634,DS!$D$3:$P$2489,13,0)</f>
        <v>#N/A</v>
      </c>
    </row>
    <row r="635" spans="1:19" ht="13.5">
      <c r="A635" s="100">
        <v>629</v>
      </c>
      <c r="B635" s="108">
        <f>DS!D631</f>
        <v>0</v>
      </c>
      <c r="C635" s="109" t="e">
        <f>VLOOKUP(B635,DS!$D$3:$I$2489,2,0)</f>
        <v>#N/A</v>
      </c>
      <c r="D635" s="110" t="e">
        <f>VLOOKUP(B635,DS!$D$3:$I$2489,3,0)</f>
        <v>#N/A</v>
      </c>
      <c r="E635" s="111" t="e">
        <f>VLOOKUP(B635,DS!$D$3:$I$2489,5,0)</f>
        <v>#N/A</v>
      </c>
      <c r="F635" s="111" t="e">
        <f>VLOOKUP(B635,DS!$D$3:$I$2489,6,0)</f>
        <v>#N/A</v>
      </c>
      <c r="G635" s="247"/>
      <c r="H635" s="247"/>
      <c r="I635" s="247"/>
      <c r="J635" s="247"/>
      <c r="K635" s="247"/>
      <c r="L635" s="247"/>
      <c r="M635" s="247"/>
      <c r="N635" s="247"/>
      <c r="O635" s="247"/>
      <c r="P635" s="101">
        <f t="shared" si="9"/>
        <v>0</v>
      </c>
      <c r="Q635" s="102" t="str">
        <f>VLOOKUP(P635,IDCODE!$A$1:$B$96,2,0)</f>
        <v>Không</v>
      </c>
      <c r="R635" s="102" t="e">
        <f>VLOOKUP(B635,DS!$D$3:$P$2489,13,0)</f>
        <v>#N/A</v>
      </c>
    </row>
    <row r="636" spans="1:19" ht="13.5">
      <c r="A636" s="100">
        <v>630</v>
      </c>
      <c r="B636" s="108">
        <f>DS!D632</f>
        <v>0</v>
      </c>
      <c r="C636" s="109" t="e">
        <f>VLOOKUP(B636,DS!$D$3:$I$2489,2,0)</f>
        <v>#N/A</v>
      </c>
      <c r="D636" s="110" t="e">
        <f>VLOOKUP(B636,DS!$D$3:$I$2489,3,0)</f>
        <v>#N/A</v>
      </c>
      <c r="E636" s="111" t="e">
        <f>VLOOKUP(B636,DS!$D$3:$I$2489,5,0)</f>
        <v>#N/A</v>
      </c>
      <c r="F636" s="111" t="e">
        <f>VLOOKUP(B636,DS!$D$3:$I$2489,6,0)</f>
        <v>#N/A</v>
      </c>
      <c r="G636" s="247"/>
      <c r="H636" s="247"/>
      <c r="I636" s="247"/>
      <c r="J636" s="247"/>
      <c r="K636" s="247"/>
      <c r="L636" s="247"/>
      <c r="M636" s="247"/>
      <c r="N636" s="247"/>
      <c r="O636" s="247"/>
      <c r="P636" s="101">
        <f t="shared" si="9"/>
        <v>0</v>
      </c>
      <c r="Q636" s="102" t="str">
        <f>VLOOKUP(P636,IDCODE!$A$1:$B$96,2,0)</f>
        <v>Không</v>
      </c>
      <c r="R636" s="102" t="e">
        <f>VLOOKUP(B636,DS!$D$3:$P$2489,13,0)</f>
        <v>#N/A</v>
      </c>
    </row>
    <row r="637" spans="1:19" ht="13.5">
      <c r="A637" s="100">
        <v>631</v>
      </c>
      <c r="B637" s="108">
        <f>DS!D633</f>
        <v>0</v>
      </c>
      <c r="C637" s="109" t="e">
        <f>VLOOKUP(B637,DS!$D$3:$I$2489,2,0)</f>
        <v>#N/A</v>
      </c>
      <c r="D637" s="110" t="e">
        <f>VLOOKUP(B637,DS!$D$3:$I$2489,3,0)</f>
        <v>#N/A</v>
      </c>
      <c r="E637" s="111" t="e">
        <f>VLOOKUP(B637,DS!$D$3:$I$2489,5,0)</f>
        <v>#N/A</v>
      </c>
      <c r="F637" s="111" t="e">
        <f>VLOOKUP(B637,DS!$D$3:$I$2489,6,0)</f>
        <v>#N/A</v>
      </c>
      <c r="G637" s="247"/>
      <c r="H637" s="247"/>
      <c r="I637" s="247"/>
      <c r="J637" s="247"/>
      <c r="K637" s="247"/>
      <c r="L637" s="247"/>
      <c r="M637" s="247"/>
      <c r="N637" s="247"/>
      <c r="O637" s="247"/>
      <c r="P637" s="101">
        <f t="shared" si="9"/>
        <v>0</v>
      </c>
      <c r="Q637" s="102" t="str">
        <f>VLOOKUP(P637,IDCODE!$A$1:$B$96,2,0)</f>
        <v>Không</v>
      </c>
      <c r="R637" s="102" t="e">
        <f>VLOOKUP(B637,DS!$D$3:$P$2489,13,0)</f>
        <v>#N/A</v>
      </c>
    </row>
    <row r="638" spans="1:19" ht="13.5">
      <c r="A638" s="100">
        <v>632</v>
      </c>
      <c r="B638" s="108">
        <f>DS!D634</f>
        <v>0</v>
      </c>
      <c r="C638" s="109" t="e">
        <f>VLOOKUP(B638,DS!$D$3:$I$2489,2,0)</f>
        <v>#N/A</v>
      </c>
      <c r="D638" s="110" t="e">
        <f>VLOOKUP(B638,DS!$D$3:$I$2489,3,0)</f>
        <v>#N/A</v>
      </c>
      <c r="E638" s="111" t="e">
        <f>VLOOKUP(B638,DS!$D$3:$I$2489,5,0)</f>
        <v>#N/A</v>
      </c>
      <c r="F638" s="111" t="e">
        <f>VLOOKUP(B638,DS!$D$3:$I$2489,6,0)</f>
        <v>#N/A</v>
      </c>
      <c r="G638" s="247"/>
      <c r="H638" s="247"/>
      <c r="I638" s="247"/>
      <c r="J638" s="247"/>
      <c r="K638" s="247"/>
      <c r="L638" s="247"/>
      <c r="M638" s="247"/>
      <c r="N638" s="247"/>
      <c r="O638" s="247"/>
      <c r="P638" s="101">
        <f t="shared" si="9"/>
        <v>0</v>
      </c>
      <c r="Q638" s="102" t="str">
        <f>VLOOKUP(P638,IDCODE!$A$1:$B$96,2,0)</f>
        <v>Không</v>
      </c>
      <c r="R638" s="102" t="e">
        <f>VLOOKUP(B638,DS!$D$3:$P$2489,13,0)</f>
        <v>#N/A</v>
      </c>
    </row>
    <row r="639" spans="1:19" s="113" customFormat="1" ht="13.5">
      <c r="A639" s="100">
        <v>633</v>
      </c>
      <c r="B639" s="108">
        <f>DS!D635</f>
        <v>0</v>
      </c>
      <c r="C639" s="109" t="e">
        <f>VLOOKUP(B639,DS!$D$3:$I$2489,2,0)</f>
        <v>#N/A</v>
      </c>
      <c r="D639" s="110" t="e">
        <f>VLOOKUP(B639,DS!$D$3:$I$2489,3,0)</f>
        <v>#N/A</v>
      </c>
      <c r="E639" s="111" t="e">
        <f>VLOOKUP(B639,DS!$D$3:$I$2489,5,0)</f>
        <v>#N/A</v>
      </c>
      <c r="F639" s="111" t="e">
        <f>VLOOKUP(B639,DS!$D$3:$I$2489,6,0)</f>
        <v>#N/A</v>
      </c>
      <c r="G639" s="247"/>
      <c r="H639" s="247"/>
      <c r="I639" s="247"/>
      <c r="J639" s="247"/>
      <c r="K639" s="247"/>
      <c r="L639" s="247"/>
      <c r="M639" s="247"/>
      <c r="N639" s="247"/>
      <c r="O639" s="247"/>
      <c r="P639" s="101">
        <f t="shared" si="9"/>
        <v>0</v>
      </c>
      <c r="Q639" s="102" t="str">
        <f>VLOOKUP(P639,IDCODE!$A$1:$B$96,2,0)</f>
        <v>Không</v>
      </c>
      <c r="R639" s="102" t="e">
        <f>VLOOKUP(B639,DS!$D$3:$P$2489,13,0)</f>
        <v>#N/A</v>
      </c>
      <c r="S639" s="114"/>
    </row>
    <row r="640" spans="1:19" ht="13.5">
      <c r="A640" s="100">
        <v>634</v>
      </c>
      <c r="B640" s="108">
        <f>DS!D636</f>
        <v>0</v>
      </c>
      <c r="C640" s="109" t="e">
        <f>VLOOKUP(B640,DS!$D$3:$I$2489,2,0)</f>
        <v>#N/A</v>
      </c>
      <c r="D640" s="110" t="e">
        <f>VLOOKUP(B640,DS!$D$3:$I$2489,3,0)</f>
        <v>#N/A</v>
      </c>
      <c r="E640" s="111" t="e">
        <f>VLOOKUP(B640,DS!$D$3:$I$2489,5,0)</f>
        <v>#N/A</v>
      </c>
      <c r="F640" s="111" t="e">
        <f>VLOOKUP(B640,DS!$D$3:$I$2489,6,0)</f>
        <v>#N/A</v>
      </c>
      <c r="G640" s="247"/>
      <c r="H640" s="247"/>
      <c r="I640" s="247"/>
      <c r="J640" s="247"/>
      <c r="K640" s="247"/>
      <c r="L640" s="247"/>
      <c r="M640" s="247"/>
      <c r="N640" s="247"/>
      <c r="O640" s="247"/>
      <c r="P640" s="101">
        <f t="shared" si="9"/>
        <v>0</v>
      </c>
      <c r="Q640" s="102" t="str">
        <f>VLOOKUP(P640,IDCODE!$A$1:$B$96,2,0)</f>
        <v>Không</v>
      </c>
      <c r="R640" s="102" t="e">
        <f>VLOOKUP(B640,DS!$D$3:$P$2489,13,0)</f>
        <v>#N/A</v>
      </c>
    </row>
    <row r="641" spans="1:19" ht="13.5">
      <c r="A641" s="100">
        <v>635</v>
      </c>
      <c r="B641" s="108">
        <f>DS!D637</f>
        <v>0</v>
      </c>
      <c r="C641" s="109" t="e">
        <f>VLOOKUP(B641,DS!$D$3:$I$2489,2,0)</f>
        <v>#N/A</v>
      </c>
      <c r="D641" s="110" t="e">
        <f>VLOOKUP(B641,DS!$D$3:$I$2489,3,0)</f>
        <v>#N/A</v>
      </c>
      <c r="E641" s="111" t="e">
        <f>VLOOKUP(B641,DS!$D$3:$I$2489,5,0)</f>
        <v>#N/A</v>
      </c>
      <c r="F641" s="111" t="e">
        <f>VLOOKUP(B641,DS!$D$3:$I$2489,6,0)</f>
        <v>#N/A</v>
      </c>
      <c r="G641" s="247"/>
      <c r="H641" s="247"/>
      <c r="I641" s="247"/>
      <c r="J641" s="247"/>
      <c r="K641" s="247"/>
      <c r="L641" s="247"/>
      <c r="M641" s="247"/>
      <c r="N641" s="247"/>
      <c r="O641" s="247"/>
      <c r="P641" s="101">
        <f t="shared" si="9"/>
        <v>0</v>
      </c>
      <c r="Q641" s="102" t="str">
        <f>VLOOKUP(P641,IDCODE!$A$1:$B$96,2,0)</f>
        <v>Không</v>
      </c>
      <c r="R641" s="102" t="e">
        <f>VLOOKUP(B641,DS!$D$3:$P$2489,13,0)</f>
        <v>#N/A</v>
      </c>
    </row>
    <row r="642" spans="1:19" ht="13.5">
      <c r="A642" s="100">
        <v>636</v>
      </c>
      <c r="B642" s="108">
        <f>DS!D638</f>
        <v>0</v>
      </c>
      <c r="C642" s="109" t="e">
        <f>VLOOKUP(B642,DS!$D$3:$I$2489,2,0)</f>
        <v>#N/A</v>
      </c>
      <c r="D642" s="110" t="e">
        <f>VLOOKUP(B642,DS!$D$3:$I$2489,3,0)</f>
        <v>#N/A</v>
      </c>
      <c r="E642" s="111" t="e">
        <f>VLOOKUP(B642,DS!$D$3:$I$2489,5,0)</f>
        <v>#N/A</v>
      </c>
      <c r="F642" s="111" t="e">
        <f>VLOOKUP(B642,DS!$D$3:$I$2489,6,0)</f>
        <v>#N/A</v>
      </c>
      <c r="G642" s="247"/>
      <c r="H642" s="247"/>
      <c r="I642" s="247"/>
      <c r="J642" s="247"/>
      <c r="K642" s="247"/>
      <c r="L642" s="247"/>
      <c r="M642" s="247"/>
      <c r="N642" s="247"/>
      <c r="O642" s="247"/>
      <c r="P642" s="101">
        <f t="shared" si="9"/>
        <v>0</v>
      </c>
      <c r="Q642" s="102" t="str">
        <f>VLOOKUP(P642,IDCODE!$A$1:$B$96,2,0)</f>
        <v>Không</v>
      </c>
      <c r="R642" s="102" t="e">
        <f>VLOOKUP(B642,DS!$D$3:$P$2489,13,0)</f>
        <v>#N/A</v>
      </c>
    </row>
    <row r="643" spans="1:19" ht="13.5">
      <c r="A643" s="100">
        <v>637</v>
      </c>
      <c r="B643" s="108">
        <f>DS!D639</f>
        <v>0</v>
      </c>
      <c r="C643" s="109" t="e">
        <f>VLOOKUP(B643,DS!$D$3:$I$2489,2,0)</f>
        <v>#N/A</v>
      </c>
      <c r="D643" s="110" t="e">
        <f>VLOOKUP(B643,DS!$D$3:$I$2489,3,0)</f>
        <v>#N/A</v>
      </c>
      <c r="E643" s="111" t="e">
        <f>VLOOKUP(B643,DS!$D$3:$I$2489,5,0)</f>
        <v>#N/A</v>
      </c>
      <c r="F643" s="111" t="e">
        <f>VLOOKUP(B643,DS!$D$3:$I$2489,6,0)</f>
        <v>#N/A</v>
      </c>
      <c r="G643" s="247"/>
      <c r="H643" s="247"/>
      <c r="I643" s="247"/>
      <c r="J643" s="247"/>
      <c r="K643" s="247"/>
      <c r="L643" s="247"/>
      <c r="M643" s="247"/>
      <c r="N643" s="247"/>
      <c r="O643" s="247"/>
      <c r="P643" s="101">
        <f t="shared" si="9"/>
        <v>0</v>
      </c>
      <c r="Q643" s="102" t="str">
        <f>VLOOKUP(P643,IDCODE!$A$1:$B$96,2,0)</f>
        <v>Không</v>
      </c>
      <c r="R643" s="102" t="e">
        <f>VLOOKUP(B643,DS!$D$3:$P$2489,13,0)</f>
        <v>#N/A</v>
      </c>
    </row>
    <row r="644" spans="1:19" ht="13.5">
      <c r="A644" s="100">
        <v>638</v>
      </c>
      <c r="B644" s="108">
        <f>DS!D640</f>
        <v>0</v>
      </c>
      <c r="C644" s="109" t="e">
        <f>VLOOKUP(B644,DS!$D$3:$I$2489,2,0)</f>
        <v>#N/A</v>
      </c>
      <c r="D644" s="110" t="e">
        <f>VLOOKUP(B644,DS!$D$3:$I$2489,3,0)</f>
        <v>#N/A</v>
      </c>
      <c r="E644" s="111" t="e">
        <f>VLOOKUP(B644,DS!$D$3:$I$2489,5,0)</f>
        <v>#N/A</v>
      </c>
      <c r="F644" s="111" t="e">
        <f>VLOOKUP(B644,DS!$D$3:$I$2489,6,0)</f>
        <v>#N/A</v>
      </c>
      <c r="G644" s="247"/>
      <c r="H644" s="247"/>
      <c r="I644" s="247"/>
      <c r="J644" s="247"/>
      <c r="K644" s="247"/>
      <c r="L644" s="247"/>
      <c r="M644" s="247"/>
      <c r="N644" s="247"/>
      <c r="O644" s="247"/>
      <c r="P644" s="101">
        <f t="shared" si="9"/>
        <v>0</v>
      </c>
      <c r="Q644" s="102" t="str">
        <f>VLOOKUP(P644,IDCODE!$A$1:$B$96,2,0)</f>
        <v>Không</v>
      </c>
      <c r="R644" s="102" t="e">
        <f>VLOOKUP(B644,DS!$D$3:$P$2489,13,0)</f>
        <v>#N/A</v>
      </c>
    </row>
    <row r="645" spans="1:19" s="113" customFormat="1" ht="13.5">
      <c r="A645" s="100">
        <v>639</v>
      </c>
      <c r="B645" s="108">
        <f>DS!D641</f>
        <v>0</v>
      </c>
      <c r="C645" s="109" t="e">
        <f>VLOOKUP(B645,DS!$D$3:$I$2489,2,0)</f>
        <v>#N/A</v>
      </c>
      <c r="D645" s="110" t="e">
        <f>VLOOKUP(B645,DS!$D$3:$I$2489,3,0)</f>
        <v>#N/A</v>
      </c>
      <c r="E645" s="111" t="e">
        <f>VLOOKUP(B645,DS!$D$3:$I$2489,5,0)</f>
        <v>#N/A</v>
      </c>
      <c r="F645" s="111" t="e">
        <f>VLOOKUP(B645,DS!$D$3:$I$2489,6,0)</f>
        <v>#N/A</v>
      </c>
      <c r="G645" s="247"/>
      <c r="H645" s="247"/>
      <c r="I645" s="247"/>
      <c r="J645" s="247"/>
      <c r="K645" s="247"/>
      <c r="L645" s="247"/>
      <c r="M645" s="247"/>
      <c r="N645" s="247"/>
      <c r="O645" s="247"/>
      <c r="P645" s="101">
        <f t="shared" si="9"/>
        <v>0</v>
      </c>
      <c r="Q645" s="102" t="str">
        <f>VLOOKUP(P645,IDCODE!$A$1:$B$96,2,0)</f>
        <v>Không</v>
      </c>
      <c r="R645" s="102" t="e">
        <f>VLOOKUP(B645,DS!$D$3:$P$2489,13,0)</f>
        <v>#N/A</v>
      </c>
      <c r="S645" s="114"/>
    </row>
    <row r="646" spans="1:19" ht="13.5">
      <c r="A646" s="100">
        <v>640</v>
      </c>
      <c r="B646" s="108">
        <f>DS!D642</f>
        <v>0</v>
      </c>
      <c r="C646" s="109" t="e">
        <f>VLOOKUP(B646,DS!$D$3:$I$2489,2,0)</f>
        <v>#N/A</v>
      </c>
      <c r="D646" s="110" t="e">
        <f>VLOOKUP(B646,DS!$D$3:$I$2489,3,0)</f>
        <v>#N/A</v>
      </c>
      <c r="E646" s="111" t="e">
        <f>VLOOKUP(B646,DS!$D$3:$I$2489,5,0)</f>
        <v>#N/A</v>
      </c>
      <c r="F646" s="111" t="e">
        <f>VLOOKUP(B646,DS!$D$3:$I$2489,6,0)</f>
        <v>#N/A</v>
      </c>
      <c r="G646" s="247"/>
      <c r="H646" s="247"/>
      <c r="I646" s="247"/>
      <c r="J646" s="247"/>
      <c r="K646" s="247"/>
      <c r="L646" s="247"/>
      <c r="M646" s="247"/>
      <c r="N646" s="247"/>
      <c r="O646" s="247"/>
      <c r="P646" s="101">
        <f t="shared" si="9"/>
        <v>0</v>
      </c>
      <c r="Q646" s="102" t="str">
        <f>VLOOKUP(P646,IDCODE!$A$1:$B$96,2,0)</f>
        <v>Không</v>
      </c>
      <c r="R646" s="102" t="e">
        <f>VLOOKUP(B646,DS!$D$3:$P$2489,13,0)</f>
        <v>#N/A</v>
      </c>
    </row>
    <row r="647" spans="1:19" ht="13.5">
      <c r="A647" s="100">
        <v>641</v>
      </c>
      <c r="B647" s="108">
        <f>DS!D643</f>
        <v>0</v>
      </c>
      <c r="C647" s="109" t="e">
        <f>VLOOKUP(B647,DS!$D$3:$I$2489,2,0)</f>
        <v>#N/A</v>
      </c>
      <c r="D647" s="110" t="e">
        <f>VLOOKUP(B647,DS!$D$3:$I$2489,3,0)</f>
        <v>#N/A</v>
      </c>
      <c r="E647" s="111" t="e">
        <f>VLOOKUP(B647,DS!$D$3:$I$2489,5,0)</f>
        <v>#N/A</v>
      </c>
      <c r="F647" s="111" t="e">
        <f>VLOOKUP(B647,DS!$D$3:$I$2489,6,0)</f>
        <v>#N/A</v>
      </c>
      <c r="G647" s="247"/>
      <c r="H647" s="247"/>
      <c r="I647" s="247"/>
      <c r="J647" s="247"/>
      <c r="K647" s="247"/>
      <c r="L647" s="247"/>
      <c r="M647" s="247"/>
      <c r="N647" s="247"/>
      <c r="O647" s="247"/>
      <c r="P647" s="101">
        <f t="shared" si="9"/>
        <v>0</v>
      </c>
      <c r="Q647" s="102" t="str">
        <f>VLOOKUP(P647,IDCODE!$A$1:$B$96,2,0)</f>
        <v>Không</v>
      </c>
      <c r="R647" s="102" t="e">
        <f>VLOOKUP(B647,DS!$D$3:$P$2489,13,0)</f>
        <v>#N/A</v>
      </c>
    </row>
    <row r="648" spans="1:19" ht="13.5">
      <c r="A648" s="100">
        <v>642</v>
      </c>
      <c r="B648" s="108">
        <f>DS!D644</f>
        <v>0</v>
      </c>
      <c r="C648" s="109" t="e">
        <f>VLOOKUP(B648,DS!$D$3:$I$2489,2,0)</f>
        <v>#N/A</v>
      </c>
      <c r="D648" s="110" t="e">
        <f>VLOOKUP(B648,DS!$D$3:$I$2489,3,0)</f>
        <v>#N/A</v>
      </c>
      <c r="E648" s="111" t="e">
        <f>VLOOKUP(B648,DS!$D$3:$I$2489,5,0)</f>
        <v>#N/A</v>
      </c>
      <c r="F648" s="111" t="e">
        <f>VLOOKUP(B648,DS!$D$3:$I$2489,6,0)</f>
        <v>#N/A</v>
      </c>
      <c r="G648" s="247"/>
      <c r="H648" s="247"/>
      <c r="I648" s="247"/>
      <c r="J648" s="247"/>
      <c r="K648" s="247"/>
      <c r="L648" s="247"/>
      <c r="M648" s="247"/>
      <c r="N648" s="247"/>
      <c r="O648" s="247"/>
      <c r="P648" s="101">
        <f t="shared" ref="P648:P711" si="10">IF(OR(ISNUMBER(O648)=FALSE,$P$6&lt;&gt;100%,O648&lt;1),0,ROUND(SUMPRODUCT($G$6:$O$6,G648:O648),1))</f>
        <v>0</v>
      </c>
      <c r="Q648" s="102" t="str">
        <f>VLOOKUP(P648,IDCODE!$A$1:$B$96,2,0)</f>
        <v>Không</v>
      </c>
      <c r="R648" s="102" t="e">
        <f>VLOOKUP(B648,DS!$D$3:$P$2489,13,0)</f>
        <v>#N/A</v>
      </c>
    </row>
    <row r="649" spans="1:19" ht="13.5">
      <c r="A649" s="100">
        <v>643</v>
      </c>
      <c r="B649" s="108">
        <f>DS!D645</f>
        <v>0</v>
      </c>
      <c r="C649" s="109" t="e">
        <f>VLOOKUP(B649,DS!$D$3:$I$2489,2,0)</f>
        <v>#N/A</v>
      </c>
      <c r="D649" s="110" t="e">
        <f>VLOOKUP(B649,DS!$D$3:$I$2489,3,0)</f>
        <v>#N/A</v>
      </c>
      <c r="E649" s="111" t="e">
        <f>VLOOKUP(B649,DS!$D$3:$I$2489,5,0)</f>
        <v>#N/A</v>
      </c>
      <c r="F649" s="111" t="e">
        <f>VLOOKUP(B649,DS!$D$3:$I$2489,6,0)</f>
        <v>#N/A</v>
      </c>
      <c r="G649" s="247"/>
      <c r="H649" s="247"/>
      <c r="I649" s="247"/>
      <c r="J649" s="247"/>
      <c r="K649" s="247"/>
      <c r="L649" s="247"/>
      <c r="M649" s="247"/>
      <c r="N649" s="247"/>
      <c r="O649" s="247"/>
      <c r="P649" s="101">
        <f t="shared" si="10"/>
        <v>0</v>
      </c>
      <c r="Q649" s="102" t="str">
        <f>VLOOKUP(P649,IDCODE!$A$1:$B$96,2,0)</f>
        <v>Không</v>
      </c>
      <c r="R649" s="102" t="e">
        <f>VLOOKUP(B649,DS!$D$3:$P$2489,13,0)</f>
        <v>#N/A</v>
      </c>
    </row>
    <row r="650" spans="1:19" ht="13.5">
      <c r="A650" s="100">
        <v>644</v>
      </c>
      <c r="B650" s="108">
        <f>DS!D646</f>
        <v>0</v>
      </c>
      <c r="C650" s="109" t="e">
        <f>VLOOKUP(B650,DS!$D$3:$I$2489,2,0)</f>
        <v>#N/A</v>
      </c>
      <c r="D650" s="110" t="e">
        <f>VLOOKUP(B650,DS!$D$3:$I$2489,3,0)</f>
        <v>#N/A</v>
      </c>
      <c r="E650" s="111" t="e">
        <f>VLOOKUP(B650,DS!$D$3:$I$2489,5,0)</f>
        <v>#N/A</v>
      </c>
      <c r="F650" s="111" t="e">
        <f>VLOOKUP(B650,DS!$D$3:$I$2489,6,0)</f>
        <v>#N/A</v>
      </c>
      <c r="G650" s="247"/>
      <c r="H650" s="247"/>
      <c r="I650" s="247"/>
      <c r="J650" s="247"/>
      <c r="K650" s="247"/>
      <c r="L650" s="247"/>
      <c r="M650" s="247"/>
      <c r="N650" s="247"/>
      <c r="O650" s="247"/>
      <c r="P650" s="101">
        <f t="shared" si="10"/>
        <v>0</v>
      </c>
      <c r="Q650" s="102" t="str">
        <f>VLOOKUP(P650,IDCODE!$A$1:$B$96,2,0)</f>
        <v>Không</v>
      </c>
      <c r="R650" s="102" t="e">
        <f>VLOOKUP(B650,DS!$D$3:$P$2489,13,0)</f>
        <v>#N/A</v>
      </c>
    </row>
    <row r="651" spans="1:19" ht="13.5">
      <c r="A651" s="100">
        <v>645</v>
      </c>
      <c r="B651" s="108">
        <f>DS!D647</f>
        <v>0</v>
      </c>
      <c r="C651" s="109" t="e">
        <f>VLOOKUP(B651,DS!$D$3:$I$2489,2,0)</f>
        <v>#N/A</v>
      </c>
      <c r="D651" s="110" t="e">
        <f>VLOOKUP(B651,DS!$D$3:$I$2489,3,0)</f>
        <v>#N/A</v>
      </c>
      <c r="E651" s="111" t="e">
        <f>VLOOKUP(B651,DS!$D$3:$I$2489,5,0)</f>
        <v>#N/A</v>
      </c>
      <c r="F651" s="111" t="e">
        <f>VLOOKUP(B651,DS!$D$3:$I$2489,6,0)</f>
        <v>#N/A</v>
      </c>
      <c r="G651" s="247"/>
      <c r="H651" s="247"/>
      <c r="I651" s="247"/>
      <c r="J651" s="247"/>
      <c r="K651" s="247"/>
      <c r="L651" s="247"/>
      <c r="M651" s="247"/>
      <c r="N651" s="247"/>
      <c r="O651" s="247"/>
      <c r="P651" s="101">
        <f t="shared" si="10"/>
        <v>0</v>
      </c>
      <c r="Q651" s="102" t="str">
        <f>VLOOKUP(P651,IDCODE!$A$1:$B$96,2,0)</f>
        <v>Không</v>
      </c>
      <c r="R651" s="102" t="e">
        <f>VLOOKUP(B651,DS!$D$3:$P$2489,13,0)</f>
        <v>#N/A</v>
      </c>
    </row>
    <row r="652" spans="1:19" ht="13.5">
      <c r="A652" s="100">
        <v>646</v>
      </c>
      <c r="B652" s="108">
        <f>DS!D648</f>
        <v>0</v>
      </c>
      <c r="C652" s="109" t="e">
        <f>VLOOKUP(B652,DS!$D$3:$I$2489,2,0)</f>
        <v>#N/A</v>
      </c>
      <c r="D652" s="110" t="e">
        <f>VLOOKUP(B652,DS!$D$3:$I$2489,3,0)</f>
        <v>#N/A</v>
      </c>
      <c r="E652" s="111" t="e">
        <f>VLOOKUP(B652,DS!$D$3:$I$2489,5,0)</f>
        <v>#N/A</v>
      </c>
      <c r="F652" s="111" t="e">
        <f>VLOOKUP(B652,DS!$D$3:$I$2489,6,0)</f>
        <v>#N/A</v>
      </c>
      <c r="G652" s="247"/>
      <c r="H652" s="247"/>
      <c r="I652" s="247"/>
      <c r="J652" s="247"/>
      <c r="K652" s="247"/>
      <c r="L652" s="247"/>
      <c r="M652" s="247"/>
      <c r="N652" s="247"/>
      <c r="O652" s="247"/>
      <c r="P652" s="101">
        <f t="shared" si="10"/>
        <v>0</v>
      </c>
      <c r="Q652" s="102" t="str">
        <f>VLOOKUP(P652,IDCODE!$A$1:$B$96,2,0)</f>
        <v>Không</v>
      </c>
      <c r="R652" s="102" t="e">
        <f>VLOOKUP(B652,DS!$D$3:$P$2489,13,0)</f>
        <v>#N/A</v>
      </c>
    </row>
    <row r="653" spans="1:19" s="113" customFormat="1" ht="13.5">
      <c r="A653" s="100">
        <v>647</v>
      </c>
      <c r="B653" s="108">
        <f>DS!D649</f>
        <v>0</v>
      </c>
      <c r="C653" s="109" t="e">
        <f>VLOOKUP(B653,DS!$D$3:$I$2489,2,0)</f>
        <v>#N/A</v>
      </c>
      <c r="D653" s="110" t="e">
        <f>VLOOKUP(B653,DS!$D$3:$I$2489,3,0)</f>
        <v>#N/A</v>
      </c>
      <c r="E653" s="111" t="e">
        <f>VLOOKUP(B653,DS!$D$3:$I$2489,5,0)</f>
        <v>#N/A</v>
      </c>
      <c r="F653" s="111" t="e">
        <f>VLOOKUP(B653,DS!$D$3:$I$2489,6,0)</f>
        <v>#N/A</v>
      </c>
      <c r="G653" s="247"/>
      <c r="H653" s="247"/>
      <c r="I653" s="247"/>
      <c r="J653" s="247"/>
      <c r="K653" s="247"/>
      <c r="L653" s="247"/>
      <c r="M653" s="247"/>
      <c r="N653" s="247"/>
      <c r="O653" s="247"/>
      <c r="P653" s="101">
        <f t="shared" si="10"/>
        <v>0</v>
      </c>
      <c r="Q653" s="102" t="str">
        <f>VLOOKUP(P653,IDCODE!$A$1:$B$96,2,0)</f>
        <v>Không</v>
      </c>
      <c r="R653" s="102" t="e">
        <f>VLOOKUP(B653,DS!$D$3:$P$2489,13,0)</f>
        <v>#N/A</v>
      </c>
      <c r="S653" s="114"/>
    </row>
    <row r="654" spans="1:19" ht="13.5">
      <c r="A654" s="100">
        <v>648</v>
      </c>
      <c r="B654" s="108">
        <f>DS!D650</f>
        <v>0</v>
      </c>
      <c r="C654" s="109" t="e">
        <f>VLOOKUP(B654,DS!$D$3:$I$2489,2,0)</f>
        <v>#N/A</v>
      </c>
      <c r="D654" s="110" t="e">
        <f>VLOOKUP(B654,DS!$D$3:$I$2489,3,0)</f>
        <v>#N/A</v>
      </c>
      <c r="E654" s="111" t="e">
        <f>VLOOKUP(B654,DS!$D$3:$I$2489,5,0)</f>
        <v>#N/A</v>
      </c>
      <c r="F654" s="111" t="e">
        <f>VLOOKUP(B654,DS!$D$3:$I$2489,6,0)</f>
        <v>#N/A</v>
      </c>
      <c r="G654" s="247"/>
      <c r="H654" s="247"/>
      <c r="I654" s="247"/>
      <c r="J654" s="247"/>
      <c r="K654" s="247"/>
      <c r="L654" s="247"/>
      <c r="M654" s="247"/>
      <c r="N654" s="247"/>
      <c r="O654" s="247"/>
      <c r="P654" s="101">
        <f t="shared" si="10"/>
        <v>0</v>
      </c>
      <c r="Q654" s="102" t="str">
        <f>VLOOKUP(P654,IDCODE!$A$1:$B$96,2,0)</f>
        <v>Không</v>
      </c>
      <c r="R654" s="102" t="e">
        <f>VLOOKUP(B654,DS!$D$3:$P$2489,13,0)</f>
        <v>#N/A</v>
      </c>
    </row>
    <row r="655" spans="1:19" ht="13.5">
      <c r="A655" s="100">
        <v>649</v>
      </c>
      <c r="B655" s="108">
        <f>DS!D651</f>
        <v>0</v>
      </c>
      <c r="C655" s="109" t="e">
        <f>VLOOKUP(B655,DS!$D$3:$I$2489,2,0)</f>
        <v>#N/A</v>
      </c>
      <c r="D655" s="110" t="e">
        <f>VLOOKUP(B655,DS!$D$3:$I$2489,3,0)</f>
        <v>#N/A</v>
      </c>
      <c r="E655" s="111" t="e">
        <f>VLOOKUP(B655,DS!$D$3:$I$2489,5,0)</f>
        <v>#N/A</v>
      </c>
      <c r="F655" s="111" t="e">
        <f>VLOOKUP(B655,DS!$D$3:$I$2489,6,0)</f>
        <v>#N/A</v>
      </c>
      <c r="G655" s="247"/>
      <c r="H655" s="247"/>
      <c r="I655" s="247"/>
      <c r="J655" s="247"/>
      <c r="K655" s="247"/>
      <c r="L655" s="247"/>
      <c r="M655" s="247"/>
      <c r="N655" s="247"/>
      <c r="O655" s="247"/>
      <c r="P655" s="101">
        <f t="shared" si="10"/>
        <v>0</v>
      </c>
      <c r="Q655" s="102" t="str">
        <f>VLOOKUP(P655,IDCODE!$A$1:$B$96,2,0)</f>
        <v>Không</v>
      </c>
      <c r="R655" s="102" t="e">
        <f>VLOOKUP(B655,DS!$D$3:$P$2489,13,0)</f>
        <v>#N/A</v>
      </c>
    </row>
    <row r="656" spans="1:19" ht="13.5">
      <c r="A656" s="100">
        <v>650</v>
      </c>
      <c r="B656" s="108">
        <f>DS!D652</f>
        <v>0</v>
      </c>
      <c r="C656" s="109" t="e">
        <f>VLOOKUP(B656,DS!$D$3:$I$2489,2,0)</f>
        <v>#N/A</v>
      </c>
      <c r="D656" s="110" t="e">
        <f>VLOOKUP(B656,DS!$D$3:$I$2489,3,0)</f>
        <v>#N/A</v>
      </c>
      <c r="E656" s="111" t="e">
        <f>VLOOKUP(B656,DS!$D$3:$I$2489,5,0)</f>
        <v>#N/A</v>
      </c>
      <c r="F656" s="111" t="e">
        <f>VLOOKUP(B656,DS!$D$3:$I$2489,6,0)</f>
        <v>#N/A</v>
      </c>
      <c r="G656" s="247"/>
      <c r="H656" s="247"/>
      <c r="I656" s="247"/>
      <c r="J656" s="247"/>
      <c r="K656" s="247"/>
      <c r="L656" s="247"/>
      <c r="M656" s="247"/>
      <c r="N656" s="247"/>
      <c r="O656" s="247"/>
      <c r="P656" s="101">
        <f t="shared" si="10"/>
        <v>0</v>
      </c>
      <c r="Q656" s="102" t="str">
        <f>VLOOKUP(P656,IDCODE!$A$1:$B$96,2,0)</f>
        <v>Không</v>
      </c>
      <c r="R656" s="102" t="e">
        <f>VLOOKUP(B656,DS!$D$3:$P$2489,13,0)</f>
        <v>#N/A</v>
      </c>
    </row>
    <row r="657" spans="1:18" ht="13.5">
      <c r="A657" s="100">
        <v>651</v>
      </c>
      <c r="B657" s="108">
        <f>DS!D653</f>
        <v>0</v>
      </c>
      <c r="C657" s="109" t="e">
        <f>VLOOKUP(B657,DS!$D$3:$I$2489,2,0)</f>
        <v>#N/A</v>
      </c>
      <c r="D657" s="110" t="e">
        <f>VLOOKUP(B657,DS!$D$3:$I$2489,3,0)</f>
        <v>#N/A</v>
      </c>
      <c r="E657" s="111" t="e">
        <f>VLOOKUP(B657,DS!$D$3:$I$2489,5,0)</f>
        <v>#N/A</v>
      </c>
      <c r="F657" s="111" t="e">
        <f>VLOOKUP(B657,DS!$D$3:$I$2489,6,0)</f>
        <v>#N/A</v>
      </c>
      <c r="G657" s="247"/>
      <c r="H657" s="247"/>
      <c r="I657" s="247"/>
      <c r="J657" s="247"/>
      <c r="K657" s="247"/>
      <c r="L657" s="247"/>
      <c r="M657" s="247"/>
      <c r="N657" s="247"/>
      <c r="O657" s="247"/>
      <c r="P657" s="101">
        <f t="shared" si="10"/>
        <v>0</v>
      </c>
      <c r="Q657" s="102" t="str">
        <f>VLOOKUP(P657,IDCODE!$A$1:$B$96,2,0)</f>
        <v>Không</v>
      </c>
      <c r="R657" s="102" t="e">
        <f>VLOOKUP(B657,DS!$D$3:$P$2489,13,0)</f>
        <v>#N/A</v>
      </c>
    </row>
    <row r="658" spans="1:18" ht="13.5">
      <c r="A658" s="100">
        <v>652</v>
      </c>
      <c r="B658" s="108">
        <f>DS!D654</f>
        <v>0</v>
      </c>
      <c r="C658" s="109" t="e">
        <f>VLOOKUP(B658,DS!$D$3:$I$2489,2,0)</f>
        <v>#N/A</v>
      </c>
      <c r="D658" s="110" t="e">
        <f>VLOOKUP(B658,DS!$D$3:$I$2489,3,0)</f>
        <v>#N/A</v>
      </c>
      <c r="E658" s="111" t="e">
        <f>VLOOKUP(B658,DS!$D$3:$I$2489,5,0)</f>
        <v>#N/A</v>
      </c>
      <c r="F658" s="111" t="e">
        <f>VLOOKUP(B658,DS!$D$3:$I$2489,6,0)</f>
        <v>#N/A</v>
      </c>
      <c r="G658" s="247"/>
      <c r="H658" s="247"/>
      <c r="I658" s="247"/>
      <c r="J658" s="247"/>
      <c r="K658" s="247"/>
      <c r="L658" s="247"/>
      <c r="M658" s="247"/>
      <c r="N658" s="247"/>
      <c r="O658" s="247"/>
      <c r="P658" s="101">
        <f t="shared" si="10"/>
        <v>0</v>
      </c>
      <c r="Q658" s="102" t="str">
        <f>VLOOKUP(P658,IDCODE!$A$1:$B$96,2,0)</f>
        <v>Không</v>
      </c>
      <c r="R658" s="102" t="e">
        <f>VLOOKUP(B658,DS!$D$3:$P$2489,13,0)</f>
        <v>#N/A</v>
      </c>
    </row>
    <row r="659" spans="1:18" ht="13.5">
      <c r="A659" s="100">
        <v>653</v>
      </c>
      <c r="B659" s="108">
        <f>DS!D655</f>
        <v>0</v>
      </c>
      <c r="C659" s="109" t="e">
        <f>VLOOKUP(B659,DS!$D$3:$I$2489,2,0)</f>
        <v>#N/A</v>
      </c>
      <c r="D659" s="110" t="e">
        <f>VLOOKUP(B659,DS!$D$3:$I$2489,3,0)</f>
        <v>#N/A</v>
      </c>
      <c r="E659" s="111" t="e">
        <f>VLOOKUP(B659,DS!$D$3:$I$2489,5,0)</f>
        <v>#N/A</v>
      </c>
      <c r="F659" s="111" t="e">
        <f>VLOOKUP(B659,DS!$D$3:$I$2489,6,0)</f>
        <v>#N/A</v>
      </c>
      <c r="G659" s="247"/>
      <c r="H659" s="247"/>
      <c r="I659" s="247"/>
      <c r="J659" s="247"/>
      <c r="K659" s="247"/>
      <c r="L659" s="247"/>
      <c r="M659" s="247"/>
      <c r="N659" s="247"/>
      <c r="O659" s="247"/>
      <c r="P659" s="101">
        <f t="shared" si="10"/>
        <v>0</v>
      </c>
      <c r="Q659" s="102" t="str">
        <f>VLOOKUP(P659,IDCODE!$A$1:$B$96,2,0)</f>
        <v>Không</v>
      </c>
      <c r="R659" s="102" t="e">
        <f>VLOOKUP(B659,DS!$D$3:$P$2489,13,0)</f>
        <v>#N/A</v>
      </c>
    </row>
    <row r="660" spans="1:18" ht="13.5">
      <c r="A660" s="100">
        <v>654</v>
      </c>
      <c r="B660" s="108">
        <f>DS!D656</f>
        <v>0</v>
      </c>
      <c r="C660" s="109" t="e">
        <f>VLOOKUP(B660,DS!$D$3:$I$2489,2,0)</f>
        <v>#N/A</v>
      </c>
      <c r="D660" s="110" t="e">
        <f>VLOOKUP(B660,DS!$D$3:$I$2489,3,0)</f>
        <v>#N/A</v>
      </c>
      <c r="E660" s="111" t="e">
        <f>VLOOKUP(B660,DS!$D$3:$I$2489,5,0)</f>
        <v>#N/A</v>
      </c>
      <c r="F660" s="111" t="e">
        <f>VLOOKUP(B660,DS!$D$3:$I$2489,6,0)</f>
        <v>#N/A</v>
      </c>
      <c r="G660" s="247"/>
      <c r="H660" s="247"/>
      <c r="I660" s="247"/>
      <c r="J660" s="247"/>
      <c r="K660" s="247"/>
      <c r="L660" s="247"/>
      <c r="M660" s="247"/>
      <c r="N660" s="247"/>
      <c r="O660" s="247"/>
      <c r="P660" s="101">
        <f t="shared" si="10"/>
        <v>0</v>
      </c>
      <c r="Q660" s="102" t="str">
        <f>VLOOKUP(P660,IDCODE!$A$1:$B$96,2,0)</f>
        <v>Không</v>
      </c>
      <c r="R660" s="102" t="e">
        <f>VLOOKUP(B660,DS!$D$3:$P$2489,13,0)</f>
        <v>#N/A</v>
      </c>
    </row>
    <row r="661" spans="1:18" ht="13.5">
      <c r="A661" s="100">
        <v>655</v>
      </c>
      <c r="B661" s="108">
        <f>DS!D657</f>
        <v>0</v>
      </c>
      <c r="C661" s="109" t="e">
        <f>VLOOKUP(B661,DS!$D$3:$I$2489,2,0)</f>
        <v>#N/A</v>
      </c>
      <c r="D661" s="110" t="e">
        <f>VLOOKUP(B661,DS!$D$3:$I$2489,3,0)</f>
        <v>#N/A</v>
      </c>
      <c r="E661" s="111" t="e">
        <f>VLOOKUP(B661,DS!$D$3:$I$2489,5,0)</f>
        <v>#N/A</v>
      </c>
      <c r="F661" s="111" t="e">
        <f>VLOOKUP(B661,DS!$D$3:$I$2489,6,0)</f>
        <v>#N/A</v>
      </c>
      <c r="G661" s="247"/>
      <c r="H661" s="247"/>
      <c r="I661" s="247"/>
      <c r="J661" s="247"/>
      <c r="K661" s="247"/>
      <c r="L661" s="247"/>
      <c r="M661" s="247"/>
      <c r="N661" s="247"/>
      <c r="O661" s="247"/>
      <c r="P661" s="101">
        <f t="shared" si="10"/>
        <v>0</v>
      </c>
      <c r="Q661" s="102" t="str">
        <f>VLOOKUP(P661,IDCODE!$A$1:$B$96,2,0)</f>
        <v>Không</v>
      </c>
      <c r="R661" s="102" t="e">
        <f>VLOOKUP(B661,DS!$D$3:$P$2489,13,0)</f>
        <v>#N/A</v>
      </c>
    </row>
    <row r="662" spans="1:18" ht="13.5">
      <c r="A662" s="100">
        <v>656</v>
      </c>
      <c r="B662" s="108">
        <f>DS!D658</f>
        <v>0</v>
      </c>
      <c r="C662" s="109" t="e">
        <f>VLOOKUP(B662,DS!$D$3:$I$2489,2,0)</f>
        <v>#N/A</v>
      </c>
      <c r="D662" s="110" t="e">
        <f>VLOOKUP(B662,DS!$D$3:$I$2489,3,0)</f>
        <v>#N/A</v>
      </c>
      <c r="E662" s="111" t="e">
        <f>VLOOKUP(B662,DS!$D$3:$I$2489,5,0)</f>
        <v>#N/A</v>
      </c>
      <c r="F662" s="111" t="e">
        <f>VLOOKUP(B662,DS!$D$3:$I$2489,6,0)</f>
        <v>#N/A</v>
      </c>
      <c r="G662" s="247"/>
      <c r="H662" s="247"/>
      <c r="I662" s="247"/>
      <c r="J662" s="247"/>
      <c r="K662" s="247"/>
      <c r="L662" s="247"/>
      <c r="M662" s="247"/>
      <c r="N662" s="247"/>
      <c r="O662" s="247"/>
      <c r="P662" s="101">
        <f t="shared" si="10"/>
        <v>0</v>
      </c>
      <c r="Q662" s="102" t="str">
        <f>VLOOKUP(P662,IDCODE!$A$1:$B$96,2,0)</f>
        <v>Không</v>
      </c>
      <c r="R662" s="102" t="e">
        <f>VLOOKUP(B662,DS!$D$3:$P$2489,13,0)</f>
        <v>#N/A</v>
      </c>
    </row>
    <row r="663" spans="1:18" ht="13.5">
      <c r="A663" s="100">
        <v>657</v>
      </c>
      <c r="B663" s="108">
        <f>DS!D659</f>
        <v>0</v>
      </c>
      <c r="C663" s="109" t="e">
        <f>VLOOKUP(B663,DS!$D$3:$I$2489,2,0)</f>
        <v>#N/A</v>
      </c>
      <c r="D663" s="110" t="e">
        <f>VLOOKUP(B663,DS!$D$3:$I$2489,3,0)</f>
        <v>#N/A</v>
      </c>
      <c r="E663" s="111" t="e">
        <f>VLOOKUP(B663,DS!$D$3:$I$2489,5,0)</f>
        <v>#N/A</v>
      </c>
      <c r="F663" s="111" t="e">
        <f>VLOOKUP(B663,DS!$D$3:$I$2489,6,0)</f>
        <v>#N/A</v>
      </c>
      <c r="G663" s="247"/>
      <c r="H663" s="247"/>
      <c r="I663" s="247"/>
      <c r="J663" s="247"/>
      <c r="K663" s="247"/>
      <c r="L663" s="247"/>
      <c r="M663" s="247"/>
      <c r="N663" s="247"/>
      <c r="O663" s="247"/>
      <c r="P663" s="101">
        <f t="shared" si="10"/>
        <v>0</v>
      </c>
      <c r="Q663" s="102" t="str">
        <f>VLOOKUP(P663,IDCODE!$A$1:$B$96,2,0)</f>
        <v>Không</v>
      </c>
      <c r="R663" s="102" t="e">
        <f>VLOOKUP(B663,DS!$D$3:$P$2489,13,0)</f>
        <v>#N/A</v>
      </c>
    </row>
    <row r="664" spans="1:18" ht="13.5">
      <c r="A664" s="100">
        <v>658</v>
      </c>
      <c r="B664" s="108">
        <f>DS!D660</f>
        <v>0</v>
      </c>
      <c r="C664" s="109" t="e">
        <f>VLOOKUP(B664,DS!$D$3:$I$2489,2,0)</f>
        <v>#N/A</v>
      </c>
      <c r="D664" s="110" t="e">
        <f>VLOOKUP(B664,DS!$D$3:$I$2489,3,0)</f>
        <v>#N/A</v>
      </c>
      <c r="E664" s="111" t="e">
        <f>VLOOKUP(B664,DS!$D$3:$I$2489,5,0)</f>
        <v>#N/A</v>
      </c>
      <c r="F664" s="111" t="e">
        <f>VLOOKUP(B664,DS!$D$3:$I$2489,6,0)</f>
        <v>#N/A</v>
      </c>
      <c r="G664" s="247"/>
      <c r="H664" s="247"/>
      <c r="I664" s="247"/>
      <c r="J664" s="247"/>
      <c r="K664" s="247"/>
      <c r="L664" s="247"/>
      <c r="M664" s="247"/>
      <c r="N664" s="247"/>
      <c r="O664" s="247"/>
      <c r="P664" s="101">
        <f t="shared" si="10"/>
        <v>0</v>
      </c>
      <c r="Q664" s="102" t="str">
        <f>VLOOKUP(P664,IDCODE!$A$1:$B$96,2,0)</f>
        <v>Không</v>
      </c>
      <c r="R664" s="102" t="e">
        <f>VLOOKUP(B664,DS!$D$3:$P$2489,13,0)</f>
        <v>#N/A</v>
      </c>
    </row>
    <row r="665" spans="1:18" ht="13.5">
      <c r="A665" s="100">
        <v>659</v>
      </c>
      <c r="B665" s="108">
        <f>DS!D661</f>
        <v>0</v>
      </c>
      <c r="C665" s="109" t="e">
        <f>VLOOKUP(B665,DS!$D$3:$I$2489,2,0)</f>
        <v>#N/A</v>
      </c>
      <c r="D665" s="110" t="e">
        <f>VLOOKUP(B665,DS!$D$3:$I$2489,3,0)</f>
        <v>#N/A</v>
      </c>
      <c r="E665" s="111" t="e">
        <f>VLOOKUP(B665,DS!$D$3:$I$2489,5,0)</f>
        <v>#N/A</v>
      </c>
      <c r="F665" s="111" t="e">
        <f>VLOOKUP(B665,DS!$D$3:$I$2489,6,0)</f>
        <v>#N/A</v>
      </c>
      <c r="G665" s="247"/>
      <c r="H665" s="247"/>
      <c r="I665" s="247"/>
      <c r="J665" s="247"/>
      <c r="K665" s="247"/>
      <c r="L665" s="247"/>
      <c r="M665" s="247"/>
      <c r="N665" s="247"/>
      <c r="O665" s="247"/>
      <c r="P665" s="101">
        <f t="shared" si="10"/>
        <v>0</v>
      </c>
      <c r="Q665" s="102" t="str">
        <f>VLOOKUP(P665,IDCODE!$A$1:$B$96,2,0)</f>
        <v>Không</v>
      </c>
      <c r="R665" s="102" t="e">
        <f>VLOOKUP(B665,DS!$D$3:$P$2489,13,0)</f>
        <v>#N/A</v>
      </c>
    </row>
    <row r="666" spans="1:18" ht="13.5">
      <c r="A666" s="100">
        <v>660</v>
      </c>
      <c r="B666" s="108">
        <f>DS!D662</f>
        <v>0</v>
      </c>
      <c r="C666" s="109" t="e">
        <f>VLOOKUP(B666,DS!$D$3:$I$2489,2,0)</f>
        <v>#N/A</v>
      </c>
      <c r="D666" s="110" t="e">
        <f>VLOOKUP(B666,DS!$D$3:$I$2489,3,0)</f>
        <v>#N/A</v>
      </c>
      <c r="E666" s="111" t="e">
        <f>VLOOKUP(B666,DS!$D$3:$I$2489,5,0)</f>
        <v>#N/A</v>
      </c>
      <c r="F666" s="111" t="e">
        <f>VLOOKUP(B666,DS!$D$3:$I$2489,6,0)</f>
        <v>#N/A</v>
      </c>
      <c r="G666" s="247"/>
      <c r="H666" s="247"/>
      <c r="I666" s="247"/>
      <c r="J666" s="247"/>
      <c r="K666" s="247"/>
      <c r="L666" s="247"/>
      <c r="M666" s="247"/>
      <c r="N666" s="247"/>
      <c r="O666" s="247"/>
      <c r="P666" s="101">
        <f t="shared" si="10"/>
        <v>0</v>
      </c>
      <c r="Q666" s="102" t="str">
        <f>VLOOKUP(P666,IDCODE!$A$1:$B$96,2,0)</f>
        <v>Không</v>
      </c>
      <c r="R666" s="102" t="e">
        <f>VLOOKUP(B666,DS!$D$3:$P$2489,13,0)</f>
        <v>#N/A</v>
      </c>
    </row>
    <row r="667" spans="1:18" ht="13.5">
      <c r="A667" s="100">
        <v>661</v>
      </c>
      <c r="B667" s="108">
        <f>DS!D663</f>
        <v>0</v>
      </c>
      <c r="C667" s="109" t="e">
        <f>VLOOKUP(B667,DS!$D$3:$I$2489,2,0)</f>
        <v>#N/A</v>
      </c>
      <c r="D667" s="110" t="e">
        <f>VLOOKUP(B667,DS!$D$3:$I$2489,3,0)</f>
        <v>#N/A</v>
      </c>
      <c r="E667" s="111" t="e">
        <f>VLOOKUP(B667,DS!$D$3:$I$2489,5,0)</f>
        <v>#N/A</v>
      </c>
      <c r="F667" s="111" t="e">
        <f>VLOOKUP(B667,DS!$D$3:$I$2489,6,0)</f>
        <v>#N/A</v>
      </c>
      <c r="G667" s="247"/>
      <c r="H667" s="247"/>
      <c r="I667" s="247"/>
      <c r="J667" s="247"/>
      <c r="K667" s="247"/>
      <c r="L667" s="247"/>
      <c r="M667" s="247"/>
      <c r="N667" s="247"/>
      <c r="O667" s="247"/>
      <c r="P667" s="101">
        <f t="shared" si="10"/>
        <v>0</v>
      </c>
      <c r="Q667" s="102" t="str">
        <f>VLOOKUP(P667,IDCODE!$A$1:$B$96,2,0)</f>
        <v>Không</v>
      </c>
      <c r="R667" s="102" t="e">
        <f>VLOOKUP(B667,DS!$D$3:$P$2489,13,0)</f>
        <v>#N/A</v>
      </c>
    </row>
    <row r="668" spans="1:18" ht="13.5">
      <c r="A668" s="100">
        <v>662</v>
      </c>
      <c r="B668" s="108">
        <f>DS!D664</f>
        <v>0</v>
      </c>
      <c r="C668" s="109" t="e">
        <f>VLOOKUP(B668,DS!$D$3:$I$2489,2,0)</f>
        <v>#N/A</v>
      </c>
      <c r="D668" s="110" t="e">
        <f>VLOOKUP(B668,DS!$D$3:$I$2489,3,0)</f>
        <v>#N/A</v>
      </c>
      <c r="E668" s="111" t="e">
        <f>VLOOKUP(B668,DS!$D$3:$I$2489,5,0)</f>
        <v>#N/A</v>
      </c>
      <c r="F668" s="111" t="e">
        <f>VLOOKUP(B668,DS!$D$3:$I$2489,6,0)</f>
        <v>#N/A</v>
      </c>
      <c r="G668" s="247"/>
      <c r="H668" s="247"/>
      <c r="I668" s="247"/>
      <c r="J668" s="247"/>
      <c r="K668" s="247"/>
      <c r="L668" s="247"/>
      <c r="M668" s="247"/>
      <c r="N668" s="247"/>
      <c r="O668" s="247"/>
      <c r="P668" s="101">
        <f t="shared" si="10"/>
        <v>0</v>
      </c>
      <c r="Q668" s="102" t="str">
        <f>VLOOKUP(P668,IDCODE!$A$1:$B$96,2,0)</f>
        <v>Không</v>
      </c>
      <c r="R668" s="102" t="e">
        <f>VLOOKUP(B668,DS!$D$3:$P$2489,13,0)</f>
        <v>#N/A</v>
      </c>
    </row>
    <row r="669" spans="1:18" ht="13.5">
      <c r="A669" s="100">
        <v>663</v>
      </c>
      <c r="B669" s="108">
        <f>DS!D665</f>
        <v>0</v>
      </c>
      <c r="C669" s="109" t="e">
        <f>VLOOKUP(B669,DS!$D$3:$I$2489,2,0)</f>
        <v>#N/A</v>
      </c>
      <c r="D669" s="110" t="e">
        <f>VLOOKUP(B669,DS!$D$3:$I$2489,3,0)</f>
        <v>#N/A</v>
      </c>
      <c r="E669" s="111" t="e">
        <f>VLOOKUP(B669,DS!$D$3:$I$2489,5,0)</f>
        <v>#N/A</v>
      </c>
      <c r="F669" s="111" t="e">
        <f>VLOOKUP(B669,DS!$D$3:$I$2489,6,0)</f>
        <v>#N/A</v>
      </c>
      <c r="G669" s="247"/>
      <c r="H669" s="247"/>
      <c r="I669" s="247"/>
      <c r="J669" s="247"/>
      <c r="K669" s="247"/>
      <c r="L669" s="247"/>
      <c r="M669" s="247"/>
      <c r="N669" s="247"/>
      <c r="O669" s="247"/>
      <c r="P669" s="101">
        <f t="shared" si="10"/>
        <v>0</v>
      </c>
      <c r="Q669" s="102" t="str">
        <f>VLOOKUP(P669,IDCODE!$A$1:$B$96,2,0)</f>
        <v>Không</v>
      </c>
      <c r="R669" s="102" t="e">
        <f>VLOOKUP(B669,DS!$D$3:$P$2489,13,0)</f>
        <v>#N/A</v>
      </c>
    </row>
    <row r="670" spans="1:18" ht="13.5">
      <c r="A670" s="100">
        <v>664</v>
      </c>
      <c r="B670" s="108">
        <f>DS!D666</f>
        <v>0</v>
      </c>
      <c r="C670" s="109" t="e">
        <f>VLOOKUP(B670,DS!$D$3:$I$2489,2,0)</f>
        <v>#N/A</v>
      </c>
      <c r="D670" s="110" t="e">
        <f>VLOOKUP(B670,DS!$D$3:$I$2489,3,0)</f>
        <v>#N/A</v>
      </c>
      <c r="E670" s="111" t="e">
        <f>VLOOKUP(B670,DS!$D$3:$I$2489,5,0)</f>
        <v>#N/A</v>
      </c>
      <c r="F670" s="111" t="e">
        <f>VLOOKUP(B670,DS!$D$3:$I$2489,6,0)</f>
        <v>#N/A</v>
      </c>
      <c r="G670" s="247"/>
      <c r="H670" s="247"/>
      <c r="I670" s="247"/>
      <c r="J670" s="247"/>
      <c r="K670" s="247"/>
      <c r="L670" s="247"/>
      <c r="M670" s="247"/>
      <c r="N670" s="247"/>
      <c r="O670" s="247"/>
      <c r="P670" s="101">
        <f t="shared" si="10"/>
        <v>0</v>
      </c>
      <c r="Q670" s="102" t="str">
        <f>VLOOKUP(P670,IDCODE!$A$1:$B$96,2,0)</f>
        <v>Không</v>
      </c>
      <c r="R670" s="102" t="e">
        <f>VLOOKUP(B670,DS!$D$3:$P$2489,13,0)</f>
        <v>#N/A</v>
      </c>
    </row>
    <row r="671" spans="1:18" ht="13.5">
      <c r="A671" s="100">
        <v>665</v>
      </c>
      <c r="B671" s="108">
        <f>DS!D667</f>
        <v>0</v>
      </c>
      <c r="C671" s="109" t="e">
        <f>VLOOKUP(B671,DS!$D$3:$I$2489,2,0)</f>
        <v>#N/A</v>
      </c>
      <c r="D671" s="110" t="e">
        <f>VLOOKUP(B671,DS!$D$3:$I$2489,3,0)</f>
        <v>#N/A</v>
      </c>
      <c r="E671" s="111" t="e">
        <f>VLOOKUP(B671,DS!$D$3:$I$2489,5,0)</f>
        <v>#N/A</v>
      </c>
      <c r="F671" s="111" t="e">
        <f>VLOOKUP(B671,DS!$D$3:$I$2489,6,0)</f>
        <v>#N/A</v>
      </c>
      <c r="G671" s="247"/>
      <c r="H671" s="247"/>
      <c r="I671" s="247"/>
      <c r="J671" s="247"/>
      <c r="K671" s="247"/>
      <c r="L671" s="247"/>
      <c r="M671" s="247"/>
      <c r="N671" s="247"/>
      <c r="O671" s="247"/>
      <c r="P671" s="101">
        <f t="shared" si="10"/>
        <v>0</v>
      </c>
      <c r="Q671" s="102" t="str">
        <f>VLOOKUP(P671,IDCODE!$A$1:$B$96,2,0)</f>
        <v>Không</v>
      </c>
      <c r="R671" s="102" t="e">
        <f>VLOOKUP(B671,DS!$D$3:$P$2489,13,0)</f>
        <v>#N/A</v>
      </c>
    </row>
    <row r="672" spans="1:18" ht="13.5">
      <c r="A672" s="100">
        <v>666</v>
      </c>
      <c r="B672" s="108">
        <f>DS!D668</f>
        <v>0</v>
      </c>
      <c r="C672" s="109" t="e">
        <f>VLOOKUP(B672,DS!$D$3:$I$2489,2,0)</f>
        <v>#N/A</v>
      </c>
      <c r="D672" s="110" t="e">
        <f>VLOOKUP(B672,DS!$D$3:$I$2489,3,0)</f>
        <v>#N/A</v>
      </c>
      <c r="E672" s="111" t="e">
        <f>VLOOKUP(B672,DS!$D$3:$I$2489,5,0)</f>
        <v>#N/A</v>
      </c>
      <c r="F672" s="111" t="e">
        <f>VLOOKUP(B672,DS!$D$3:$I$2489,6,0)</f>
        <v>#N/A</v>
      </c>
      <c r="G672" s="247"/>
      <c r="H672" s="247"/>
      <c r="I672" s="247"/>
      <c r="J672" s="247"/>
      <c r="K672" s="247"/>
      <c r="L672" s="247"/>
      <c r="M672" s="247"/>
      <c r="N672" s="247"/>
      <c r="O672" s="247"/>
      <c r="P672" s="101">
        <f t="shared" si="10"/>
        <v>0</v>
      </c>
      <c r="Q672" s="102" t="str">
        <f>VLOOKUP(P672,IDCODE!$A$1:$B$96,2,0)</f>
        <v>Không</v>
      </c>
      <c r="R672" s="102" t="e">
        <f>VLOOKUP(B672,DS!$D$3:$P$2489,13,0)</f>
        <v>#N/A</v>
      </c>
    </row>
    <row r="673" spans="1:19" s="113" customFormat="1" ht="13.5">
      <c r="A673" s="100">
        <v>667</v>
      </c>
      <c r="B673" s="108">
        <f>DS!D669</f>
        <v>0</v>
      </c>
      <c r="C673" s="109" t="e">
        <f>VLOOKUP(B673,DS!$D$3:$I$2489,2,0)</f>
        <v>#N/A</v>
      </c>
      <c r="D673" s="110" t="e">
        <f>VLOOKUP(B673,DS!$D$3:$I$2489,3,0)</f>
        <v>#N/A</v>
      </c>
      <c r="E673" s="111" t="e">
        <f>VLOOKUP(B673,DS!$D$3:$I$2489,5,0)</f>
        <v>#N/A</v>
      </c>
      <c r="F673" s="111" t="e">
        <f>VLOOKUP(B673,DS!$D$3:$I$2489,6,0)</f>
        <v>#N/A</v>
      </c>
      <c r="G673" s="247"/>
      <c r="H673" s="247"/>
      <c r="I673" s="247"/>
      <c r="J673" s="247"/>
      <c r="K673" s="247"/>
      <c r="L673" s="247"/>
      <c r="M673" s="247"/>
      <c r="N673" s="247"/>
      <c r="O673" s="247"/>
      <c r="P673" s="101">
        <f t="shared" si="10"/>
        <v>0</v>
      </c>
      <c r="Q673" s="102" t="str">
        <f>VLOOKUP(P673,IDCODE!$A$1:$B$96,2,0)</f>
        <v>Không</v>
      </c>
      <c r="R673" s="102" t="e">
        <f>VLOOKUP(B673,DS!$D$3:$P$2489,13,0)</f>
        <v>#N/A</v>
      </c>
      <c r="S673" s="114"/>
    </row>
    <row r="674" spans="1:19" ht="13.5">
      <c r="A674" s="100">
        <v>668</v>
      </c>
      <c r="B674" s="108">
        <f>DS!D670</f>
        <v>0</v>
      </c>
      <c r="C674" s="109" t="e">
        <f>VLOOKUP(B674,DS!$D$3:$I$2489,2,0)</f>
        <v>#N/A</v>
      </c>
      <c r="D674" s="110" t="e">
        <f>VLOOKUP(B674,DS!$D$3:$I$2489,3,0)</f>
        <v>#N/A</v>
      </c>
      <c r="E674" s="111" t="e">
        <f>VLOOKUP(B674,DS!$D$3:$I$2489,5,0)</f>
        <v>#N/A</v>
      </c>
      <c r="F674" s="111" t="e">
        <f>VLOOKUP(B674,DS!$D$3:$I$2489,6,0)</f>
        <v>#N/A</v>
      </c>
      <c r="G674" s="247"/>
      <c r="H674" s="247"/>
      <c r="I674" s="247"/>
      <c r="J674" s="247"/>
      <c r="K674" s="247"/>
      <c r="L674" s="247"/>
      <c r="M674" s="247"/>
      <c r="N674" s="247"/>
      <c r="O674" s="247"/>
      <c r="P674" s="101">
        <f t="shared" si="10"/>
        <v>0</v>
      </c>
      <c r="Q674" s="102" t="str">
        <f>VLOOKUP(P674,IDCODE!$A$1:$B$96,2,0)</f>
        <v>Không</v>
      </c>
      <c r="R674" s="102" t="e">
        <f>VLOOKUP(B674,DS!$D$3:$P$2489,13,0)</f>
        <v>#N/A</v>
      </c>
    </row>
    <row r="675" spans="1:19" ht="13.5">
      <c r="A675" s="100">
        <v>669</v>
      </c>
      <c r="B675" s="108">
        <f>DS!D671</f>
        <v>0</v>
      </c>
      <c r="C675" s="109" t="e">
        <f>VLOOKUP(B675,DS!$D$3:$I$2489,2,0)</f>
        <v>#N/A</v>
      </c>
      <c r="D675" s="110" t="e">
        <f>VLOOKUP(B675,DS!$D$3:$I$2489,3,0)</f>
        <v>#N/A</v>
      </c>
      <c r="E675" s="111" t="e">
        <f>VLOOKUP(B675,DS!$D$3:$I$2489,5,0)</f>
        <v>#N/A</v>
      </c>
      <c r="F675" s="111" t="e">
        <f>VLOOKUP(B675,DS!$D$3:$I$2489,6,0)</f>
        <v>#N/A</v>
      </c>
      <c r="G675" s="247"/>
      <c r="H675" s="247"/>
      <c r="I675" s="247"/>
      <c r="J675" s="247"/>
      <c r="K675" s="247"/>
      <c r="L675" s="247"/>
      <c r="M675" s="247"/>
      <c r="N675" s="247"/>
      <c r="O675" s="247"/>
      <c r="P675" s="101">
        <f t="shared" si="10"/>
        <v>0</v>
      </c>
      <c r="Q675" s="102" t="str">
        <f>VLOOKUP(P675,IDCODE!$A$1:$B$96,2,0)</f>
        <v>Không</v>
      </c>
      <c r="R675" s="102" t="e">
        <f>VLOOKUP(B675,DS!$D$3:$P$2489,13,0)</f>
        <v>#N/A</v>
      </c>
    </row>
    <row r="676" spans="1:19" ht="13.5">
      <c r="A676" s="100">
        <v>670</v>
      </c>
      <c r="B676" s="108">
        <f>DS!D672</f>
        <v>0</v>
      </c>
      <c r="C676" s="109" t="e">
        <f>VLOOKUP(B676,DS!$D$3:$I$2489,2,0)</f>
        <v>#N/A</v>
      </c>
      <c r="D676" s="110" t="e">
        <f>VLOOKUP(B676,DS!$D$3:$I$2489,3,0)</f>
        <v>#N/A</v>
      </c>
      <c r="E676" s="111" t="e">
        <f>VLOOKUP(B676,DS!$D$3:$I$2489,5,0)</f>
        <v>#N/A</v>
      </c>
      <c r="F676" s="111" t="e">
        <f>VLOOKUP(B676,DS!$D$3:$I$2489,6,0)</f>
        <v>#N/A</v>
      </c>
      <c r="G676" s="247"/>
      <c r="H676" s="247"/>
      <c r="I676" s="247"/>
      <c r="J676" s="247"/>
      <c r="K676" s="247"/>
      <c r="L676" s="247"/>
      <c r="M676" s="247"/>
      <c r="N676" s="247"/>
      <c r="O676" s="247"/>
      <c r="P676" s="101">
        <f t="shared" si="10"/>
        <v>0</v>
      </c>
      <c r="Q676" s="102" t="str">
        <f>VLOOKUP(P676,IDCODE!$A$1:$B$96,2,0)</f>
        <v>Không</v>
      </c>
      <c r="R676" s="102" t="e">
        <f>VLOOKUP(B676,DS!$D$3:$P$2489,13,0)</f>
        <v>#N/A</v>
      </c>
    </row>
    <row r="677" spans="1:19" ht="13.5">
      <c r="A677" s="100">
        <v>671</v>
      </c>
      <c r="B677" s="108">
        <f>DS!D673</f>
        <v>0</v>
      </c>
      <c r="C677" s="109" t="e">
        <f>VLOOKUP(B677,DS!$D$3:$I$2489,2,0)</f>
        <v>#N/A</v>
      </c>
      <c r="D677" s="110" t="e">
        <f>VLOOKUP(B677,DS!$D$3:$I$2489,3,0)</f>
        <v>#N/A</v>
      </c>
      <c r="E677" s="111" t="e">
        <f>VLOOKUP(B677,DS!$D$3:$I$2489,5,0)</f>
        <v>#N/A</v>
      </c>
      <c r="F677" s="111" t="e">
        <f>VLOOKUP(B677,DS!$D$3:$I$2489,6,0)</f>
        <v>#N/A</v>
      </c>
      <c r="G677" s="247"/>
      <c r="H677" s="247"/>
      <c r="I677" s="247"/>
      <c r="J677" s="247"/>
      <c r="K677" s="247"/>
      <c r="L677" s="247"/>
      <c r="M677" s="247"/>
      <c r="N677" s="247"/>
      <c r="O677" s="247"/>
      <c r="P677" s="101">
        <f t="shared" si="10"/>
        <v>0</v>
      </c>
      <c r="Q677" s="102" t="str">
        <f>VLOOKUP(P677,IDCODE!$A$1:$B$96,2,0)</f>
        <v>Không</v>
      </c>
      <c r="R677" s="102" t="e">
        <f>VLOOKUP(B677,DS!$D$3:$P$2489,13,0)</f>
        <v>#N/A</v>
      </c>
    </row>
    <row r="678" spans="1:19" ht="13.5">
      <c r="A678" s="100">
        <v>672</v>
      </c>
      <c r="B678" s="108">
        <f>DS!D674</f>
        <v>0</v>
      </c>
      <c r="C678" s="109" t="e">
        <f>VLOOKUP(B678,DS!$D$3:$I$2489,2,0)</f>
        <v>#N/A</v>
      </c>
      <c r="D678" s="110" t="e">
        <f>VLOOKUP(B678,DS!$D$3:$I$2489,3,0)</f>
        <v>#N/A</v>
      </c>
      <c r="E678" s="111" t="e">
        <f>VLOOKUP(B678,DS!$D$3:$I$2489,5,0)</f>
        <v>#N/A</v>
      </c>
      <c r="F678" s="111" t="e">
        <f>VLOOKUP(B678,DS!$D$3:$I$2489,6,0)</f>
        <v>#N/A</v>
      </c>
      <c r="G678" s="247"/>
      <c r="H678" s="247"/>
      <c r="I678" s="247"/>
      <c r="J678" s="247"/>
      <c r="K678" s="247"/>
      <c r="L678" s="247"/>
      <c r="M678" s="247"/>
      <c r="N678" s="247"/>
      <c r="O678" s="247"/>
      <c r="P678" s="101">
        <f t="shared" si="10"/>
        <v>0</v>
      </c>
      <c r="Q678" s="102" t="str">
        <f>VLOOKUP(P678,IDCODE!$A$1:$B$96,2,0)</f>
        <v>Không</v>
      </c>
      <c r="R678" s="102" t="e">
        <f>VLOOKUP(B678,DS!$D$3:$P$2489,13,0)</f>
        <v>#N/A</v>
      </c>
    </row>
    <row r="679" spans="1:19" ht="13.5">
      <c r="A679" s="100">
        <v>673</v>
      </c>
      <c r="B679" s="108">
        <f>DS!D675</f>
        <v>0</v>
      </c>
      <c r="C679" s="109" t="e">
        <f>VLOOKUP(B679,DS!$D$3:$I$2489,2,0)</f>
        <v>#N/A</v>
      </c>
      <c r="D679" s="110" t="e">
        <f>VLOOKUP(B679,DS!$D$3:$I$2489,3,0)</f>
        <v>#N/A</v>
      </c>
      <c r="E679" s="111" t="e">
        <f>VLOOKUP(B679,DS!$D$3:$I$2489,5,0)</f>
        <v>#N/A</v>
      </c>
      <c r="F679" s="111" t="e">
        <f>VLOOKUP(B679,DS!$D$3:$I$2489,6,0)</f>
        <v>#N/A</v>
      </c>
      <c r="G679" s="247"/>
      <c r="H679" s="247"/>
      <c r="I679" s="247"/>
      <c r="J679" s="247"/>
      <c r="K679" s="247"/>
      <c r="L679" s="247"/>
      <c r="M679" s="247"/>
      <c r="N679" s="247"/>
      <c r="O679" s="247"/>
      <c r="P679" s="101">
        <f t="shared" si="10"/>
        <v>0</v>
      </c>
      <c r="Q679" s="102" t="str">
        <f>VLOOKUP(P679,IDCODE!$A$1:$B$96,2,0)</f>
        <v>Không</v>
      </c>
      <c r="R679" s="102" t="e">
        <f>VLOOKUP(B679,DS!$D$3:$P$2489,13,0)</f>
        <v>#N/A</v>
      </c>
    </row>
    <row r="680" spans="1:19" ht="13.5">
      <c r="A680" s="100">
        <v>674</v>
      </c>
      <c r="B680" s="108">
        <f>DS!D676</f>
        <v>0</v>
      </c>
      <c r="C680" s="109" t="e">
        <f>VLOOKUP(B680,DS!$D$3:$I$2489,2,0)</f>
        <v>#N/A</v>
      </c>
      <c r="D680" s="110" t="e">
        <f>VLOOKUP(B680,DS!$D$3:$I$2489,3,0)</f>
        <v>#N/A</v>
      </c>
      <c r="E680" s="111" t="e">
        <f>VLOOKUP(B680,DS!$D$3:$I$2489,5,0)</f>
        <v>#N/A</v>
      </c>
      <c r="F680" s="111" t="e">
        <f>VLOOKUP(B680,DS!$D$3:$I$2489,6,0)</f>
        <v>#N/A</v>
      </c>
      <c r="G680" s="247"/>
      <c r="H680" s="247"/>
      <c r="I680" s="247"/>
      <c r="J680" s="247"/>
      <c r="K680" s="247"/>
      <c r="L680" s="247"/>
      <c r="M680" s="247"/>
      <c r="N680" s="247"/>
      <c r="O680" s="247"/>
      <c r="P680" s="101">
        <f t="shared" si="10"/>
        <v>0</v>
      </c>
      <c r="Q680" s="102" t="str">
        <f>VLOOKUP(P680,IDCODE!$A$1:$B$96,2,0)</f>
        <v>Không</v>
      </c>
      <c r="R680" s="102" t="e">
        <f>VLOOKUP(B680,DS!$D$3:$P$2489,13,0)</f>
        <v>#N/A</v>
      </c>
    </row>
    <row r="681" spans="1:19" ht="13.5">
      <c r="A681" s="100">
        <v>675</v>
      </c>
      <c r="B681" s="108">
        <f>DS!D677</f>
        <v>0</v>
      </c>
      <c r="C681" s="109" t="e">
        <f>VLOOKUP(B681,DS!$D$3:$I$2489,2,0)</f>
        <v>#N/A</v>
      </c>
      <c r="D681" s="110" t="e">
        <f>VLOOKUP(B681,DS!$D$3:$I$2489,3,0)</f>
        <v>#N/A</v>
      </c>
      <c r="E681" s="111" t="e">
        <f>VLOOKUP(B681,DS!$D$3:$I$2489,5,0)</f>
        <v>#N/A</v>
      </c>
      <c r="F681" s="111" t="e">
        <f>VLOOKUP(B681,DS!$D$3:$I$2489,6,0)</f>
        <v>#N/A</v>
      </c>
      <c r="G681" s="247"/>
      <c r="H681" s="247"/>
      <c r="I681" s="247"/>
      <c r="J681" s="247"/>
      <c r="K681" s="247"/>
      <c r="L681" s="247"/>
      <c r="M681" s="247"/>
      <c r="N681" s="247"/>
      <c r="O681" s="247"/>
      <c r="P681" s="101">
        <f t="shared" si="10"/>
        <v>0</v>
      </c>
      <c r="Q681" s="102" t="str">
        <f>VLOOKUP(P681,IDCODE!$A$1:$B$96,2,0)</f>
        <v>Không</v>
      </c>
      <c r="R681" s="102" t="e">
        <f>VLOOKUP(B681,DS!$D$3:$P$2489,13,0)</f>
        <v>#N/A</v>
      </c>
    </row>
    <row r="682" spans="1:19" ht="13.5">
      <c r="A682" s="100">
        <v>676</v>
      </c>
      <c r="B682" s="108">
        <f>DS!D678</f>
        <v>0</v>
      </c>
      <c r="C682" s="109" t="e">
        <f>VLOOKUP(B682,DS!$D$3:$I$2489,2,0)</f>
        <v>#N/A</v>
      </c>
      <c r="D682" s="110" t="e">
        <f>VLOOKUP(B682,DS!$D$3:$I$2489,3,0)</f>
        <v>#N/A</v>
      </c>
      <c r="E682" s="111" t="e">
        <f>VLOOKUP(B682,DS!$D$3:$I$2489,5,0)</f>
        <v>#N/A</v>
      </c>
      <c r="F682" s="111" t="e">
        <f>VLOOKUP(B682,DS!$D$3:$I$2489,6,0)</f>
        <v>#N/A</v>
      </c>
      <c r="G682" s="247"/>
      <c r="H682" s="247"/>
      <c r="I682" s="247"/>
      <c r="J682" s="247"/>
      <c r="K682" s="247"/>
      <c r="L682" s="247"/>
      <c r="M682" s="247"/>
      <c r="N682" s="247"/>
      <c r="O682" s="247"/>
      <c r="P682" s="101">
        <f t="shared" si="10"/>
        <v>0</v>
      </c>
      <c r="Q682" s="102" t="str">
        <f>VLOOKUP(P682,IDCODE!$A$1:$B$96,2,0)</f>
        <v>Không</v>
      </c>
      <c r="R682" s="102" t="e">
        <f>VLOOKUP(B682,DS!$D$3:$P$2489,13,0)</f>
        <v>#N/A</v>
      </c>
    </row>
    <row r="683" spans="1:19" ht="13.5">
      <c r="A683" s="100">
        <v>677</v>
      </c>
      <c r="B683" s="108">
        <f>DS!D679</f>
        <v>0</v>
      </c>
      <c r="C683" s="109" t="e">
        <f>VLOOKUP(B683,DS!$D$3:$I$2489,2,0)</f>
        <v>#N/A</v>
      </c>
      <c r="D683" s="110" t="e">
        <f>VLOOKUP(B683,DS!$D$3:$I$2489,3,0)</f>
        <v>#N/A</v>
      </c>
      <c r="E683" s="111" t="e">
        <f>VLOOKUP(B683,DS!$D$3:$I$2489,5,0)</f>
        <v>#N/A</v>
      </c>
      <c r="F683" s="111" t="e">
        <f>VLOOKUP(B683,DS!$D$3:$I$2489,6,0)</f>
        <v>#N/A</v>
      </c>
      <c r="G683" s="247"/>
      <c r="H683" s="247"/>
      <c r="I683" s="247"/>
      <c r="J683" s="247"/>
      <c r="K683" s="247"/>
      <c r="L683" s="247"/>
      <c r="M683" s="247"/>
      <c r="N683" s="247"/>
      <c r="O683" s="247"/>
      <c r="P683" s="101">
        <f t="shared" si="10"/>
        <v>0</v>
      </c>
      <c r="Q683" s="102" t="str">
        <f>VLOOKUP(P683,IDCODE!$A$1:$B$96,2,0)</f>
        <v>Không</v>
      </c>
      <c r="R683" s="102" t="e">
        <f>VLOOKUP(B683,DS!$D$3:$P$2489,13,0)</f>
        <v>#N/A</v>
      </c>
    </row>
    <row r="684" spans="1:19" ht="13.5">
      <c r="A684" s="100">
        <v>678</v>
      </c>
      <c r="B684" s="108">
        <f>DS!D680</f>
        <v>0</v>
      </c>
      <c r="C684" s="109" t="e">
        <f>VLOOKUP(B684,DS!$D$3:$I$2489,2,0)</f>
        <v>#N/A</v>
      </c>
      <c r="D684" s="110" t="e">
        <f>VLOOKUP(B684,DS!$D$3:$I$2489,3,0)</f>
        <v>#N/A</v>
      </c>
      <c r="E684" s="111" t="e">
        <f>VLOOKUP(B684,DS!$D$3:$I$2489,5,0)</f>
        <v>#N/A</v>
      </c>
      <c r="F684" s="111" t="e">
        <f>VLOOKUP(B684,DS!$D$3:$I$2489,6,0)</f>
        <v>#N/A</v>
      </c>
      <c r="G684" s="247"/>
      <c r="H684" s="247"/>
      <c r="I684" s="247"/>
      <c r="J684" s="247"/>
      <c r="K684" s="247"/>
      <c r="L684" s="247"/>
      <c r="M684" s="247"/>
      <c r="N684" s="247"/>
      <c r="O684" s="247"/>
      <c r="P684" s="101">
        <f t="shared" si="10"/>
        <v>0</v>
      </c>
      <c r="Q684" s="102" t="str">
        <f>VLOOKUP(P684,IDCODE!$A$1:$B$96,2,0)</f>
        <v>Không</v>
      </c>
      <c r="R684" s="102" t="e">
        <f>VLOOKUP(B684,DS!$D$3:$P$2489,13,0)</f>
        <v>#N/A</v>
      </c>
    </row>
    <row r="685" spans="1:19" ht="13.5">
      <c r="A685" s="100">
        <v>679</v>
      </c>
      <c r="B685" s="108">
        <f>DS!D681</f>
        <v>0</v>
      </c>
      <c r="C685" s="109" t="e">
        <f>VLOOKUP(B685,DS!$D$3:$I$2489,2,0)</f>
        <v>#N/A</v>
      </c>
      <c r="D685" s="110" t="e">
        <f>VLOOKUP(B685,DS!$D$3:$I$2489,3,0)</f>
        <v>#N/A</v>
      </c>
      <c r="E685" s="111" t="e">
        <f>VLOOKUP(B685,DS!$D$3:$I$2489,5,0)</f>
        <v>#N/A</v>
      </c>
      <c r="F685" s="111" t="e">
        <f>VLOOKUP(B685,DS!$D$3:$I$2489,6,0)</f>
        <v>#N/A</v>
      </c>
      <c r="G685" s="247"/>
      <c r="H685" s="247"/>
      <c r="I685" s="247"/>
      <c r="J685" s="247"/>
      <c r="K685" s="247"/>
      <c r="L685" s="247"/>
      <c r="M685" s="247"/>
      <c r="N685" s="247"/>
      <c r="O685" s="247"/>
      <c r="P685" s="101">
        <f t="shared" si="10"/>
        <v>0</v>
      </c>
      <c r="Q685" s="102" t="str">
        <f>VLOOKUP(P685,IDCODE!$A$1:$B$96,2,0)</f>
        <v>Không</v>
      </c>
      <c r="R685" s="102" t="e">
        <f>VLOOKUP(B685,DS!$D$3:$P$2489,13,0)</f>
        <v>#N/A</v>
      </c>
    </row>
    <row r="686" spans="1:19" ht="13.5">
      <c r="A686" s="100">
        <v>680</v>
      </c>
      <c r="B686" s="108">
        <f>DS!D682</f>
        <v>0</v>
      </c>
      <c r="C686" s="109" t="e">
        <f>VLOOKUP(B686,DS!$D$3:$I$2489,2,0)</f>
        <v>#N/A</v>
      </c>
      <c r="D686" s="110" t="e">
        <f>VLOOKUP(B686,DS!$D$3:$I$2489,3,0)</f>
        <v>#N/A</v>
      </c>
      <c r="E686" s="111" t="e">
        <f>VLOOKUP(B686,DS!$D$3:$I$2489,5,0)</f>
        <v>#N/A</v>
      </c>
      <c r="F686" s="111" t="e">
        <f>VLOOKUP(B686,DS!$D$3:$I$2489,6,0)</f>
        <v>#N/A</v>
      </c>
      <c r="G686" s="247"/>
      <c r="H686" s="247"/>
      <c r="I686" s="247"/>
      <c r="J686" s="247"/>
      <c r="K686" s="247"/>
      <c r="L686" s="247"/>
      <c r="M686" s="247"/>
      <c r="N686" s="247"/>
      <c r="O686" s="247"/>
      <c r="P686" s="101">
        <f t="shared" si="10"/>
        <v>0</v>
      </c>
      <c r="Q686" s="102" t="str">
        <f>VLOOKUP(P686,IDCODE!$A$1:$B$96,2,0)</f>
        <v>Không</v>
      </c>
      <c r="R686" s="102" t="e">
        <f>VLOOKUP(B686,DS!$D$3:$P$2489,13,0)</f>
        <v>#N/A</v>
      </c>
    </row>
    <row r="687" spans="1:19" ht="13.5">
      <c r="A687" s="100">
        <v>681</v>
      </c>
      <c r="B687" s="108">
        <f>DS!D683</f>
        <v>0</v>
      </c>
      <c r="C687" s="109" t="e">
        <f>VLOOKUP(B687,DS!$D$3:$I$2489,2,0)</f>
        <v>#N/A</v>
      </c>
      <c r="D687" s="110" t="e">
        <f>VLOOKUP(B687,DS!$D$3:$I$2489,3,0)</f>
        <v>#N/A</v>
      </c>
      <c r="E687" s="111" t="e">
        <f>VLOOKUP(B687,DS!$D$3:$I$2489,5,0)</f>
        <v>#N/A</v>
      </c>
      <c r="F687" s="111" t="e">
        <f>VLOOKUP(B687,DS!$D$3:$I$2489,6,0)</f>
        <v>#N/A</v>
      </c>
      <c r="G687" s="247"/>
      <c r="H687" s="247"/>
      <c r="I687" s="247"/>
      <c r="J687" s="247"/>
      <c r="K687" s="247"/>
      <c r="L687" s="247"/>
      <c r="M687" s="247"/>
      <c r="N687" s="247"/>
      <c r="O687" s="247"/>
      <c r="P687" s="101">
        <f t="shared" si="10"/>
        <v>0</v>
      </c>
      <c r="Q687" s="102" t="str">
        <f>VLOOKUP(P687,IDCODE!$A$1:$B$96,2,0)</f>
        <v>Không</v>
      </c>
      <c r="R687" s="102" t="e">
        <f>VLOOKUP(B687,DS!$D$3:$P$2489,13,0)</f>
        <v>#N/A</v>
      </c>
    </row>
    <row r="688" spans="1:19" ht="13.5">
      <c r="A688" s="100">
        <v>682</v>
      </c>
      <c r="B688" s="108">
        <f>DS!D684</f>
        <v>0</v>
      </c>
      <c r="C688" s="109" t="e">
        <f>VLOOKUP(B688,DS!$D$3:$I$2489,2,0)</f>
        <v>#N/A</v>
      </c>
      <c r="D688" s="110" t="e">
        <f>VLOOKUP(B688,DS!$D$3:$I$2489,3,0)</f>
        <v>#N/A</v>
      </c>
      <c r="E688" s="111" t="e">
        <f>VLOOKUP(B688,DS!$D$3:$I$2489,5,0)</f>
        <v>#N/A</v>
      </c>
      <c r="F688" s="111" t="e">
        <f>VLOOKUP(B688,DS!$D$3:$I$2489,6,0)</f>
        <v>#N/A</v>
      </c>
      <c r="G688" s="247"/>
      <c r="H688" s="247"/>
      <c r="I688" s="247"/>
      <c r="J688" s="247"/>
      <c r="K688" s="247"/>
      <c r="L688" s="247"/>
      <c r="M688" s="247"/>
      <c r="N688" s="247"/>
      <c r="O688" s="247"/>
      <c r="P688" s="101">
        <f t="shared" si="10"/>
        <v>0</v>
      </c>
      <c r="Q688" s="102" t="str">
        <f>VLOOKUP(P688,IDCODE!$A$1:$B$96,2,0)</f>
        <v>Không</v>
      </c>
      <c r="R688" s="102" t="e">
        <f>VLOOKUP(B688,DS!$D$3:$P$2489,13,0)</f>
        <v>#N/A</v>
      </c>
    </row>
    <row r="689" spans="1:18" ht="13.5">
      <c r="A689" s="100">
        <v>683</v>
      </c>
      <c r="B689" s="108">
        <f>DS!D685</f>
        <v>0</v>
      </c>
      <c r="C689" s="109" t="e">
        <f>VLOOKUP(B689,DS!$D$3:$I$2489,2,0)</f>
        <v>#N/A</v>
      </c>
      <c r="D689" s="110" t="e">
        <f>VLOOKUP(B689,DS!$D$3:$I$2489,3,0)</f>
        <v>#N/A</v>
      </c>
      <c r="E689" s="111" t="e">
        <f>VLOOKUP(B689,DS!$D$3:$I$2489,5,0)</f>
        <v>#N/A</v>
      </c>
      <c r="F689" s="111" t="e">
        <f>VLOOKUP(B689,DS!$D$3:$I$2489,6,0)</f>
        <v>#N/A</v>
      </c>
      <c r="G689" s="247"/>
      <c r="H689" s="247"/>
      <c r="I689" s="247"/>
      <c r="J689" s="247"/>
      <c r="K689" s="247"/>
      <c r="L689" s="247"/>
      <c r="M689" s="247"/>
      <c r="N689" s="247"/>
      <c r="O689" s="247"/>
      <c r="P689" s="101">
        <f t="shared" si="10"/>
        <v>0</v>
      </c>
      <c r="Q689" s="102" t="str">
        <f>VLOOKUP(P689,IDCODE!$A$1:$B$96,2,0)</f>
        <v>Không</v>
      </c>
      <c r="R689" s="102" t="e">
        <f>VLOOKUP(B689,DS!$D$3:$P$2489,13,0)</f>
        <v>#N/A</v>
      </c>
    </row>
    <row r="690" spans="1:18" ht="13.5">
      <c r="A690" s="100">
        <v>684</v>
      </c>
      <c r="B690" s="108">
        <f>DS!D686</f>
        <v>0</v>
      </c>
      <c r="C690" s="109" t="e">
        <f>VLOOKUP(B690,DS!$D$3:$I$2489,2,0)</f>
        <v>#N/A</v>
      </c>
      <c r="D690" s="110" t="e">
        <f>VLOOKUP(B690,DS!$D$3:$I$2489,3,0)</f>
        <v>#N/A</v>
      </c>
      <c r="E690" s="111" t="e">
        <f>VLOOKUP(B690,DS!$D$3:$I$2489,5,0)</f>
        <v>#N/A</v>
      </c>
      <c r="F690" s="111" t="e">
        <f>VLOOKUP(B690,DS!$D$3:$I$2489,6,0)</f>
        <v>#N/A</v>
      </c>
      <c r="G690" s="247"/>
      <c r="H690" s="247"/>
      <c r="I690" s="247"/>
      <c r="J690" s="247"/>
      <c r="K690" s="247"/>
      <c r="L690" s="247"/>
      <c r="M690" s="247"/>
      <c r="N690" s="247"/>
      <c r="O690" s="247"/>
      <c r="P690" s="101">
        <f t="shared" si="10"/>
        <v>0</v>
      </c>
      <c r="Q690" s="102" t="str">
        <f>VLOOKUP(P690,IDCODE!$A$1:$B$96,2,0)</f>
        <v>Không</v>
      </c>
      <c r="R690" s="102" t="e">
        <f>VLOOKUP(B690,DS!$D$3:$P$2489,13,0)</f>
        <v>#N/A</v>
      </c>
    </row>
    <row r="691" spans="1:18" ht="13.5">
      <c r="A691" s="100">
        <v>685</v>
      </c>
      <c r="B691" s="108">
        <f>DS!D687</f>
        <v>0</v>
      </c>
      <c r="C691" s="109" t="e">
        <f>VLOOKUP(B691,DS!$D$3:$I$2489,2,0)</f>
        <v>#N/A</v>
      </c>
      <c r="D691" s="110" t="e">
        <f>VLOOKUP(B691,DS!$D$3:$I$2489,3,0)</f>
        <v>#N/A</v>
      </c>
      <c r="E691" s="111" t="e">
        <f>VLOOKUP(B691,DS!$D$3:$I$2489,5,0)</f>
        <v>#N/A</v>
      </c>
      <c r="F691" s="111" t="e">
        <f>VLOOKUP(B691,DS!$D$3:$I$2489,6,0)</f>
        <v>#N/A</v>
      </c>
      <c r="G691" s="247"/>
      <c r="H691" s="247"/>
      <c r="I691" s="247"/>
      <c r="J691" s="247"/>
      <c r="K691" s="247"/>
      <c r="L691" s="247"/>
      <c r="M691" s="247"/>
      <c r="N691" s="247"/>
      <c r="O691" s="247"/>
      <c r="P691" s="101">
        <f t="shared" si="10"/>
        <v>0</v>
      </c>
      <c r="Q691" s="102" t="str">
        <f>VLOOKUP(P691,IDCODE!$A$1:$B$96,2,0)</f>
        <v>Không</v>
      </c>
      <c r="R691" s="102" t="e">
        <f>VLOOKUP(B691,DS!$D$3:$P$2489,13,0)</f>
        <v>#N/A</v>
      </c>
    </row>
    <row r="692" spans="1:18" ht="13.5">
      <c r="A692" s="100">
        <v>686</v>
      </c>
      <c r="B692" s="108">
        <f>DS!D688</f>
        <v>0</v>
      </c>
      <c r="C692" s="109" t="e">
        <f>VLOOKUP(B692,DS!$D$3:$I$2489,2,0)</f>
        <v>#N/A</v>
      </c>
      <c r="D692" s="110" t="e">
        <f>VLOOKUP(B692,DS!$D$3:$I$2489,3,0)</f>
        <v>#N/A</v>
      </c>
      <c r="E692" s="111" t="e">
        <f>VLOOKUP(B692,DS!$D$3:$I$2489,5,0)</f>
        <v>#N/A</v>
      </c>
      <c r="F692" s="111" t="e">
        <f>VLOOKUP(B692,DS!$D$3:$I$2489,6,0)</f>
        <v>#N/A</v>
      </c>
      <c r="G692" s="247"/>
      <c r="H692" s="247"/>
      <c r="I692" s="247"/>
      <c r="J692" s="247"/>
      <c r="K692" s="247"/>
      <c r="L692" s="247"/>
      <c r="M692" s="247"/>
      <c r="N692" s="247"/>
      <c r="O692" s="247"/>
      <c r="P692" s="101">
        <f t="shared" si="10"/>
        <v>0</v>
      </c>
      <c r="Q692" s="102" t="str">
        <f>VLOOKUP(P692,IDCODE!$A$1:$B$96,2,0)</f>
        <v>Không</v>
      </c>
      <c r="R692" s="102" t="e">
        <f>VLOOKUP(B692,DS!$D$3:$P$2489,13,0)</f>
        <v>#N/A</v>
      </c>
    </row>
    <row r="693" spans="1:18" ht="13.5">
      <c r="A693" s="100">
        <v>687</v>
      </c>
      <c r="B693" s="108">
        <f>DS!D689</f>
        <v>0</v>
      </c>
      <c r="C693" s="109" t="e">
        <f>VLOOKUP(B693,DS!$D$3:$I$2489,2,0)</f>
        <v>#N/A</v>
      </c>
      <c r="D693" s="110" t="e">
        <f>VLOOKUP(B693,DS!$D$3:$I$2489,3,0)</f>
        <v>#N/A</v>
      </c>
      <c r="E693" s="111" t="e">
        <f>VLOOKUP(B693,DS!$D$3:$I$2489,5,0)</f>
        <v>#N/A</v>
      </c>
      <c r="F693" s="111" t="e">
        <f>VLOOKUP(B693,DS!$D$3:$I$2489,6,0)</f>
        <v>#N/A</v>
      </c>
      <c r="G693" s="247"/>
      <c r="H693" s="247"/>
      <c r="I693" s="247"/>
      <c r="J693" s="247"/>
      <c r="K693" s="247"/>
      <c r="L693" s="247"/>
      <c r="M693" s="247"/>
      <c r="N693" s="247"/>
      <c r="O693" s="247"/>
      <c r="P693" s="101">
        <f t="shared" si="10"/>
        <v>0</v>
      </c>
      <c r="Q693" s="102" t="str">
        <f>VLOOKUP(P693,IDCODE!$A$1:$B$96,2,0)</f>
        <v>Không</v>
      </c>
      <c r="R693" s="102" t="e">
        <f>VLOOKUP(B693,DS!$D$3:$P$2489,13,0)</f>
        <v>#N/A</v>
      </c>
    </row>
    <row r="694" spans="1:18" ht="13.5">
      <c r="A694" s="100">
        <v>688</v>
      </c>
      <c r="B694" s="108">
        <f>DS!D690</f>
        <v>0</v>
      </c>
      <c r="C694" s="109" t="e">
        <f>VLOOKUP(B694,DS!$D$3:$I$2489,2,0)</f>
        <v>#N/A</v>
      </c>
      <c r="D694" s="110" t="e">
        <f>VLOOKUP(B694,DS!$D$3:$I$2489,3,0)</f>
        <v>#N/A</v>
      </c>
      <c r="E694" s="111" t="e">
        <f>VLOOKUP(B694,DS!$D$3:$I$2489,5,0)</f>
        <v>#N/A</v>
      </c>
      <c r="F694" s="111" t="e">
        <f>VLOOKUP(B694,DS!$D$3:$I$2489,6,0)</f>
        <v>#N/A</v>
      </c>
      <c r="G694" s="247"/>
      <c r="H694" s="247"/>
      <c r="I694" s="247"/>
      <c r="J694" s="247"/>
      <c r="K694" s="247"/>
      <c r="L694" s="247"/>
      <c r="M694" s="247"/>
      <c r="N694" s="247"/>
      <c r="O694" s="247"/>
      <c r="P694" s="101">
        <f t="shared" si="10"/>
        <v>0</v>
      </c>
      <c r="Q694" s="102" t="str">
        <f>VLOOKUP(P694,IDCODE!$A$1:$B$96,2,0)</f>
        <v>Không</v>
      </c>
      <c r="R694" s="102" t="e">
        <f>VLOOKUP(B694,DS!$D$3:$P$2489,13,0)</f>
        <v>#N/A</v>
      </c>
    </row>
    <row r="695" spans="1:18" ht="13.5">
      <c r="A695" s="100">
        <v>689</v>
      </c>
      <c r="B695" s="108">
        <f>DS!D691</f>
        <v>0</v>
      </c>
      <c r="C695" s="109" t="e">
        <f>VLOOKUP(B695,DS!$D$3:$I$2489,2,0)</f>
        <v>#N/A</v>
      </c>
      <c r="D695" s="110" t="e">
        <f>VLOOKUP(B695,DS!$D$3:$I$2489,3,0)</f>
        <v>#N/A</v>
      </c>
      <c r="E695" s="111" t="e">
        <f>VLOOKUP(B695,DS!$D$3:$I$2489,5,0)</f>
        <v>#N/A</v>
      </c>
      <c r="F695" s="111" t="e">
        <f>VLOOKUP(B695,DS!$D$3:$I$2489,6,0)</f>
        <v>#N/A</v>
      </c>
      <c r="G695" s="247"/>
      <c r="H695" s="247"/>
      <c r="I695" s="247"/>
      <c r="J695" s="247"/>
      <c r="K695" s="247"/>
      <c r="L695" s="247"/>
      <c r="M695" s="247"/>
      <c r="N695" s="247"/>
      <c r="O695" s="247"/>
      <c r="P695" s="101">
        <f t="shared" si="10"/>
        <v>0</v>
      </c>
      <c r="Q695" s="102" t="str">
        <f>VLOOKUP(P695,IDCODE!$A$1:$B$96,2,0)</f>
        <v>Không</v>
      </c>
      <c r="R695" s="102" t="e">
        <f>VLOOKUP(B695,DS!$D$3:$P$2489,13,0)</f>
        <v>#N/A</v>
      </c>
    </row>
    <row r="696" spans="1:18" ht="13.5">
      <c r="A696" s="100">
        <v>690</v>
      </c>
      <c r="B696" s="108">
        <f>DS!D692</f>
        <v>0</v>
      </c>
      <c r="C696" s="109" t="e">
        <f>VLOOKUP(B696,DS!$D$3:$I$2489,2,0)</f>
        <v>#N/A</v>
      </c>
      <c r="D696" s="110" t="e">
        <f>VLOOKUP(B696,DS!$D$3:$I$2489,3,0)</f>
        <v>#N/A</v>
      </c>
      <c r="E696" s="111" t="e">
        <f>VLOOKUP(B696,DS!$D$3:$I$2489,5,0)</f>
        <v>#N/A</v>
      </c>
      <c r="F696" s="111" t="e">
        <f>VLOOKUP(B696,DS!$D$3:$I$2489,6,0)</f>
        <v>#N/A</v>
      </c>
      <c r="G696" s="247"/>
      <c r="H696" s="247"/>
      <c r="I696" s="247"/>
      <c r="J696" s="247"/>
      <c r="K696" s="247"/>
      <c r="L696" s="247"/>
      <c r="M696" s="247"/>
      <c r="N696" s="247"/>
      <c r="O696" s="247"/>
      <c r="P696" s="101">
        <f t="shared" si="10"/>
        <v>0</v>
      </c>
      <c r="Q696" s="102" t="str">
        <f>VLOOKUP(P696,IDCODE!$A$1:$B$96,2,0)</f>
        <v>Không</v>
      </c>
      <c r="R696" s="102" t="e">
        <f>VLOOKUP(B696,DS!$D$3:$P$2489,13,0)</f>
        <v>#N/A</v>
      </c>
    </row>
    <row r="697" spans="1:18" ht="13.5">
      <c r="A697" s="100">
        <v>691</v>
      </c>
      <c r="B697" s="108">
        <f>DS!D693</f>
        <v>0</v>
      </c>
      <c r="C697" s="109" t="e">
        <f>VLOOKUP(B697,DS!$D$3:$I$2489,2,0)</f>
        <v>#N/A</v>
      </c>
      <c r="D697" s="110" t="e">
        <f>VLOOKUP(B697,DS!$D$3:$I$2489,3,0)</f>
        <v>#N/A</v>
      </c>
      <c r="E697" s="111" t="e">
        <f>VLOOKUP(B697,DS!$D$3:$I$2489,5,0)</f>
        <v>#N/A</v>
      </c>
      <c r="F697" s="111" t="e">
        <f>VLOOKUP(B697,DS!$D$3:$I$2489,6,0)</f>
        <v>#N/A</v>
      </c>
      <c r="G697" s="247"/>
      <c r="H697" s="247"/>
      <c r="I697" s="247"/>
      <c r="J697" s="247"/>
      <c r="K697" s="247"/>
      <c r="L697" s="247"/>
      <c r="M697" s="247"/>
      <c r="N697" s="247"/>
      <c r="O697" s="247"/>
      <c r="P697" s="101">
        <f t="shared" si="10"/>
        <v>0</v>
      </c>
      <c r="Q697" s="102" t="str">
        <f>VLOOKUP(P697,IDCODE!$A$1:$B$96,2,0)</f>
        <v>Không</v>
      </c>
      <c r="R697" s="102" t="e">
        <f>VLOOKUP(B697,DS!$D$3:$P$2489,13,0)</f>
        <v>#N/A</v>
      </c>
    </row>
    <row r="698" spans="1:18" ht="13.5">
      <c r="A698" s="100">
        <v>692</v>
      </c>
      <c r="B698" s="108">
        <f>DS!D694</f>
        <v>0</v>
      </c>
      <c r="C698" s="109" t="e">
        <f>VLOOKUP(B698,DS!$D$3:$I$2489,2,0)</f>
        <v>#N/A</v>
      </c>
      <c r="D698" s="110" t="e">
        <f>VLOOKUP(B698,DS!$D$3:$I$2489,3,0)</f>
        <v>#N/A</v>
      </c>
      <c r="E698" s="111" t="e">
        <f>VLOOKUP(B698,DS!$D$3:$I$2489,5,0)</f>
        <v>#N/A</v>
      </c>
      <c r="F698" s="111" t="e">
        <f>VLOOKUP(B698,DS!$D$3:$I$2489,6,0)</f>
        <v>#N/A</v>
      </c>
      <c r="G698" s="247"/>
      <c r="H698" s="247"/>
      <c r="I698" s="247"/>
      <c r="J698" s="247"/>
      <c r="K698" s="247"/>
      <c r="L698" s="247"/>
      <c r="M698" s="247"/>
      <c r="N698" s="247"/>
      <c r="O698" s="247"/>
      <c r="P698" s="101">
        <f t="shared" si="10"/>
        <v>0</v>
      </c>
      <c r="Q698" s="102" t="str">
        <f>VLOOKUP(P698,IDCODE!$A$1:$B$96,2,0)</f>
        <v>Không</v>
      </c>
      <c r="R698" s="102" t="e">
        <f>VLOOKUP(B698,DS!$D$3:$P$2489,13,0)</f>
        <v>#N/A</v>
      </c>
    </row>
    <row r="699" spans="1:18" ht="13.5">
      <c r="A699" s="100">
        <v>693</v>
      </c>
      <c r="B699" s="108">
        <f>DS!D695</f>
        <v>0</v>
      </c>
      <c r="C699" s="109" t="e">
        <f>VLOOKUP(B699,DS!$D$3:$I$2489,2,0)</f>
        <v>#N/A</v>
      </c>
      <c r="D699" s="110" t="e">
        <f>VLOOKUP(B699,DS!$D$3:$I$2489,3,0)</f>
        <v>#N/A</v>
      </c>
      <c r="E699" s="111" t="e">
        <f>VLOOKUP(B699,DS!$D$3:$I$2489,5,0)</f>
        <v>#N/A</v>
      </c>
      <c r="F699" s="111" t="e">
        <f>VLOOKUP(B699,DS!$D$3:$I$2489,6,0)</f>
        <v>#N/A</v>
      </c>
      <c r="G699" s="247"/>
      <c r="H699" s="247"/>
      <c r="I699" s="247"/>
      <c r="J699" s="247"/>
      <c r="K699" s="247"/>
      <c r="L699" s="247"/>
      <c r="M699" s="247"/>
      <c r="N699" s="247"/>
      <c r="O699" s="247"/>
      <c r="P699" s="101">
        <f t="shared" si="10"/>
        <v>0</v>
      </c>
      <c r="Q699" s="102" t="str">
        <f>VLOOKUP(P699,IDCODE!$A$1:$B$96,2,0)</f>
        <v>Không</v>
      </c>
      <c r="R699" s="102" t="e">
        <f>VLOOKUP(B699,DS!$D$3:$P$2489,13,0)</f>
        <v>#N/A</v>
      </c>
    </row>
    <row r="700" spans="1:18" ht="13.5">
      <c r="A700" s="100">
        <v>694</v>
      </c>
      <c r="B700" s="108">
        <f>DS!D696</f>
        <v>0</v>
      </c>
      <c r="C700" s="109" t="e">
        <f>VLOOKUP(B700,DS!$D$3:$I$2489,2,0)</f>
        <v>#N/A</v>
      </c>
      <c r="D700" s="110" t="e">
        <f>VLOOKUP(B700,DS!$D$3:$I$2489,3,0)</f>
        <v>#N/A</v>
      </c>
      <c r="E700" s="111" t="e">
        <f>VLOOKUP(B700,DS!$D$3:$I$2489,5,0)</f>
        <v>#N/A</v>
      </c>
      <c r="F700" s="111" t="e">
        <f>VLOOKUP(B700,DS!$D$3:$I$2489,6,0)</f>
        <v>#N/A</v>
      </c>
      <c r="G700" s="247"/>
      <c r="H700" s="247"/>
      <c r="I700" s="247"/>
      <c r="J700" s="247"/>
      <c r="K700" s="247"/>
      <c r="L700" s="247"/>
      <c r="M700" s="247"/>
      <c r="N700" s="247"/>
      <c r="O700" s="247"/>
      <c r="P700" s="101">
        <f t="shared" si="10"/>
        <v>0</v>
      </c>
      <c r="Q700" s="102" t="str">
        <f>VLOOKUP(P700,IDCODE!$A$1:$B$96,2,0)</f>
        <v>Không</v>
      </c>
      <c r="R700" s="102" t="e">
        <f>VLOOKUP(B700,DS!$D$3:$P$2489,13,0)</f>
        <v>#N/A</v>
      </c>
    </row>
    <row r="701" spans="1:18" ht="13.5">
      <c r="A701" s="100">
        <v>695</v>
      </c>
      <c r="B701" s="108">
        <f>DS!D697</f>
        <v>0</v>
      </c>
      <c r="C701" s="109" t="e">
        <f>VLOOKUP(B701,DS!$D$3:$I$2489,2,0)</f>
        <v>#N/A</v>
      </c>
      <c r="D701" s="110" t="e">
        <f>VLOOKUP(B701,DS!$D$3:$I$2489,3,0)</f>
        <v>#N/A</v>
      </c>
      <c r="E701" s="111" t="e">
        <f>VLOOKUP(B701,DS!$D$3:$I$2489,5,0)</f>
        <v>#N/A</v>
      </c>
      <c r="F701" s="111" t="e">
        <f>VLOOKUP(B701,DS!$D$3:$I$2489,6,0)</f>
        <v>#N/A</v>
      </c>
      <c r="G701" s="247"/>
      <c r="H701" s="247"/>
      <c r="I701" s="247"/>
      <c r="J701" s="247"/>
      <c r="K701" s="247"/>
      <c r="L701" s="247"/>
      <c r="M701" s="247"/>
      <c r="N701" s="247"/>
      <c r="O701" s="247"/>
      <c r="P701" s="101">
        <f t="shared" si="10"/>
        <v>0</v>
      </c>
      <c r="Q701" s="102" t="str">
        <f>VLOOKUP(P701,IDCODE!$A$1:$B$96,2,0)</f>
        <v>Không</v>
      </c>
      <c r="R701" s="102" t="e">
        <f>VLOOKUP(B701,DS!$D$3:$P$2489,13,0)</f>
        <v>#N/A</v>
      </c>
    </row>
    <row r="702" spans="1:18" ht="13.5">
      <c r="A702" s="100">
        <v>696</v>
      </c>
      <c r="B702" s="108">
        <f>DS!D698</f>
        <v>0</v>
      </c>
      <c r="C702" s="109" t="e">
        <f>VLOOKUP(B702,DS!$D$3:$I$2489,2,0)</f>
        <v>#N/A</v>
      </c>
      <c r="D702" s="110" t="e">
        <f>VLOOKUP(B702,DS!$D$3:$I$2489,3,0)</f>
        <v>#N/A</v>
      </c>
      <c r="E702" s="111" t="e">
        <f>VLOOKUP(B702,DS!$D$3:$I$2489,5,0)</f>
        <v>#N/A</v>
      </c>
      <c r="F702" s="111" t="e">
        <f>VLOOKUP(B702,DS!$D$3:$I$2489,6,0)</f>
        <v>#N/A</v>
      </c>
      <c r="G702" s="247"/>
      <c r="H702" s="247"/>
      <c r="I702" s="247"/>
      <c r="J702" s="247"/>
      <c r="K702" s="247"/>
      <c r="L702" s="247"/>
      <c r="M702" s="247"/>
      <c r="N702" s="247"/>
      <c r="O702" s="247"/>
      <c r="P702" s="101">
        <f t="shared" si="10"/>
        <v>0</v>
      </c>
      <c r="Q702" s="102" t="str">
        <f>VLOOKUP(P702,IDCODE!$A$1:$B$96,2,0)</f>
        <v>Không</v>
      </c>
      <c r="R702" s="102" t="e">
        <f>VLOOKUP(B702,DS!$D$3:$P$2489,13,0)</f>
        <v>#N/A</v>
      </c>
    </row>
    <row r="703" spans="1:18" ht="13.5">
      <c r="A703" s="100">
        <v>697</v>
      </c>
      <c r="B703" s="108">
        <f>DS!D699</f>
        <v>0</v>
      </c>
      <c r="C703" s="109" t="e">
        <f>VLOOKUP(B703,DS!$D$3:$I$2489,2,0)</f>
        <v>#N/A</v>
      </c>
      <c r="D703" s="110" t="e">
        <f>VLOOKUP(B703,DS!$D$3:$I$2489,3,0)</f>
        <v>#N/A</v>
      </c>
      <c r="E703" s="111" t="e">
        <f>VLOOKUP(B703,DS!$D$3:$I$2489,5,0)</f>
        <v>#N/A</v>
      </c>
      <c r="F703" s="111" t="e">
        <f>VLOOKUP(B703,DS!$D$3:$I$2489,6,0)</f>
        <v>#N/A</v>
      </c>
      <c r="G703" s="247"/>
      <c r="H703" s="247"/>
      <c r="I703" s="247"/>
      <c r="J703" s="247"/>
      <c r="K703" s="247"/>
      <c r="L703" s="247"/>
      <c r="M703" s="247"/>
      <c r="N703" s="247"/>
      <c r="O703" s="247"/>
      <c r="P703" s="101">
        <f t="shared" si="10"/>
        <v>0</v>
      </c>
      <c r="Q703" s="102" t="str">
        <f>VLOOKUP(P703,IDCODE!$A$1:$B$96,2,0)</f>
        <v>Không</v>
      </c>
      <c r="R703" s="102" t="e">
        <f>VLOOKUP(B703,DS!$D$3:$P$2489,13,0)</f>
        <v>#N/A</v>
      </c>
    </row>
    <row r="704" spans="1:18" ht="13.5">
      <c r="A704" s="100">
        <v>698</v>
      </c>
      <c r="B704" s="108">
        <f>DS!D700</f>
        <v>0</v>
      </c>
      <c r="C704" s="109" t="e">
        <f>VLOOKUP(B704,DS!$D$3:$I$2489,2,0)</f>
        <v>#N/A</v>
      </c>
      <c r="D704" s="110" t="e">
        <f>VLOOKUP(B704,DS!$D$3:$I$2489,3,0)</f>
        <v>#N/A</v>
      </c>
      <c r="E704" s="111" t="e">
        <f>VLOOKUP(B704,DS!$D$3:$I$2489,5,0)</f>
        <v>#N/A</v>
      </c>
      <c r="F704" s="111" t="e">
        <f>VLOOKUP(B704,DS!$D$3:$I$2489,6,0)</f>
        <v>#N/A</v>
      </c>
      <c r="G704" s="247"/>
      <c r="H704" s="247"/>
      <c r="I704" s="247"/>
      <c r="J704" s="247"/>
      <c r="K704" s="247"/>
      <c r="L704" s="247"/>
      <c r="M704" s="247"/>
      <c r="N704" s="247"/>
      <c r="O704" s="247"/>
      <c r="P704" s="101">
        <f t="shared" si="10"/>
        <v>0</v>
      </c>
      <c r="Q704" s="102" t="str">
        <f>VLOOKUP(P704,IDCODE!$A$1:$B$96,2,0)</f>
        <v>Không</v>
      </c>
      <c r="R704" s="102" t="e">
        <f>VLOOKUP(B704,DS!$D$3:$P$2489,13,0)</f>
        <v>#N/A</v>
      </c>
    </row>
    <row r="705" spans="1:18" ht="13.5">
      <c r="A705" s="100">
        <v>699</v>
      </c>
      <c r="B705" s="108">
        <f>DS!D701</f>
        <v>0</v>
      </c>
      <c r="C705" s="109" t="e">
        <f>VLOOKUP(B705,DS!$D$3:$I$2489,2,0)</f>
        <v>#N/A</v>
      </c>
      <c r="D705" s="110" t="e">
        <f>VLOOKUP(B705,DS!$D$3:$I$2489,3,0)</f>
        <v>#N/A</v>
      </c>
      <c r="E705" s="111" t="e">
        <f>VLOOKUP(B705,DS!$D$3:$I$2489,5,0)</f>
        <v>#N/A</v>
      </c>
      <c r="F705" s="111" t="e">
        <f>VLOOKUP(B705,DS!$D$3:$I$2489,6,0)</f>
        <v>#N/A</v>
      </c>
      <c r="G705" s="247"/>
      <c r="H705" s="247"/>
      <c r="I705" s="247"/>
      <c r="J705" s="247"/>
      <c r="K705" s="247"/>
      <c r="L705" s="247"/>
      <c r="M705" s="247"/>
      <c r="N705" s="247"/>
      <c r="O705" s="247"/>
      <c r="P705" s="101">
        <f t="shared" si="10"/>
        <v>0</v>
      </c>
      <c r="Q705" s="102" t="str">
        <f>VLOOKUP(P705,IDCODE!$A$1:$B$96,2,0)</f>
        <v>Không</v>
      </c>
      <c r="R705" s="102" t="e">
        <f>VLOOKUP(B705,DS!$D$3:$P$2489,13,0)</f>
        <v>#N/A</v>
      </c>
    </row>
    <row r="706" spans="1:18" ht="13.5">
      <c r="A706" s="100">
        <v>700</v>
      </c>
      <c r="B706" s="108">
        <f>DS!D702</f>
        <v>0</v>
      </c>
      <c r="C706" s="109" t="e">
        <f>VLOOKUP(B706,DS!$D$3:$I$2489,2,0)</f>
        <v>#N/A</v>
      </c>
      <c r="D706" s="110" t="e">
        <f>VLOOKUP(B706,DS!$D$3:$I$2489,3,0)</f>
        <v>#N/A</v>
      </c>
      <c r="E706" s="111" t="e">
        <f>VLOOKUP(B706,DS!$D$3:$I$2489,5,0)</f>
        <v>#N/A</v>
      </c>
      <c r="F706" s="111" t="e">
        <f>VLOOKUP(B706,DS!$D$3:$I$2489,6,0)</f>
        <v>#N/A</v>
      </c>
      <c r="G706" s="247"/>
      <c r="H706" s="247"/>
      <c r="I706" s="247"/>
      <c r="J706" s="247"/>
      <c r="K706" s="247"/>
      <c r="L706" s="247"/>
      <c r="M706" s="247"/>
      <c r="N706" s="247"/>
      <c r="O706" s="247"/>
      <c r="P706" s="101">
        <f t="shared" si="10"/>
        <v>0</v>
      </c>
      <c r="Q706" s="102" t="str">
        <f>VLOOKUP(P706,IDCODE!$A$1:$B$96,2,0)</f>
        <v>Không</v>
      </c>
      <c r="R706" s="102" t="e">
        <f>VLOOKUP(B706,DS!$D$3:$P$2489,13,0)</f>
        <v>#N/A</v>
      </c>
    </row>
    <row r="707" spans="1:18" ht="13.5">
      <c r="A707" s="100">
        <v>701</v>
      </c>
      <c r="B707" s="108">
        <f>DS!D703</f>
        <v>0</v>
      </c>
      <c r="C707" s="109" t="e">
        <f>VLOOKUP(B707,DS!$D$3:$I$2489,2,0)</f>
        <v>#N/A</v>
      </c>
      <c r="D707" s="110" t="e">
        <f>VLOOKUP(B707,DS!$D$3:$I$2489,3,0)</f>
        <v>#N/A</v>
      </c>
      <c r="E707" s="111" t="e">
        <f>VLOOKUP(B707,DS!$D$3:$I$2489,5,0)</f>
        <v>#N/A</v>
      </c>
      <c r="F707" s="111" t="e">
        <f>VLOOKUP(B707,DS!$D$3:$I$2489,6,0)</f>
        <v>#N/A</v>
      </c>
      <c r="G707" s="247"/>
      <c r="H707" s="247"/>
      <c r="I707" s="247"/>
      <c r="J707" s="247"/>
      <c r="K707" s="247"/>
      <c r="L707" s="247"/>
      <c r="M707" s="247"/>
      <c r="N707" s="247"/>
      <c r="O707" s="247"/>
      <c r="P707" s="101">
        <f t="shared" si="10"/>
        <v>0</v>
      </c>
      <c r="Q707" s="102" t="str">
        <f>VLOOKUP(P707,IDCODE!$A$1:$B$96,2,0)</f>
        <v>Không</v>
      </c>
      <c r="R707" s="102" t="e">
        <f>VLOOKUP(B707,DS!$D$3:$P$2489,13,0)</f>
        <v>#N/A</v>
      </c>
    </row>
    <row r="708" spans="1:18" ht="13.5">
      <c r="A708" s="100">
        <v>702</v>
      </c>
      <c r="B708" s="108">
        <f>DS!D704</f>
        <v>0</v>
      </c>
      <c r="C708" s="109" t="e">
        <f>VLOOKUP(B708,DS!$D$3:$I$2489,2,0)</f>
        <v>#N/A</v>
      </c>
      <c r="D708" s="110" t="e">
        <f>VLOOKUP(B708,DS!$D$3:$I$2489,3,0)</f>
        <v>#N/A</v>
      </c>
      <c r="E708" s="111" t="e">
        <f>VLOOKUP(B708,DS!$D$3:$I$2489,5,0)</f>
        <v>#N/A</v>
      </c>
      <c r="F708" s="111" t="e">
        <f>VLOOKUP(B708,DS!$D$3:$I$2489,6,0)</f>
        <v>#N/A</v>
      </c>
      <c r="G708" s="247"/>
      <c r="H708" s="247"/>
      <c r="I708" s="247"/>
      <c r="J708" s="247"/>
      <c r="K708" s="247"/>
      <c r="L708" s="247"/>
      <c r="M708" s="247"/>
      <c r="N708" s="247"/>
      <c r="O708" s="247"/>
      <c r="P708" s="101">
        <f t="shared" si="10"/>
        <v>0</v>
      </c>
      <c r="Q708" s="102" t="str">
        <f>VLOOKUP(P708,IDCODE!$A$1:$B$96,2,0)</f>
        <v>Không</v>
      </c>
      <c r="R708" s="102" t="e">
        <f>VLOOKUP(B708,DS!$D$3:$P$2489,13,0)</f>
        <v>#N/A</v>
      </c>
    </row>
    <row r="709" spans="1:18" ht="13.5">
      <c r="A709" s="100">
        <v>703</v>
      </c>
      <c r="B709" s="108">
        <f>DS!D705</f>
        <v>0</v>
      </c>
      <c r="C709" s="109" t="e">
        <f>VLOOKUP(B709,DS!$D$3:$I$2489,2,0)</f>
        <v>#N/A</v>
      </c>
      <c r="D709" s="110" t="e">
        <f>VLOOKUP(B709,DS!$D$3:$I$2489,3,0)</f>
        <v>#N/A</v>
      </c>
      <c r="E709" s="111" t="e">
        <f>VLOOKUP(B709,DS!$D$3:$I$2489,5,0)</f>
        <v>#N/A</v>
      </c>
      <c r="F709" s="111" t="e">
        <f>VLOOKUP(B709,DS!$D$3:$I$2489,6,0)</f>
        <v>#N/A</v>
      </c>
      <c r="G709" s="247"/>
      <c r="H709" s="247"/>
      <c r="I709" s="247"/>
      <c r="J709" s="247"/>
      <c r="K709" s="247"/>
      <c r="L709" s="247"/>
      <c r="M709" s="247"/>
      <c r="N709" s="247"/>
      <c r="O709" s="247"/>
      <c r="P709" s="101">
        <f t="shared" si="10"/>
        <v>0</v>
      </c>
      <c r="Q709" s="102" t="str">
        <f>VLOOKUP(P709,IDCODE!$A$1:$B$96,2,0)</f>
        <v>Không</v>
      </c>
      <c r="R709" s="102" t="e">
        <f>VLOOKUP(B709,DS!$D$3:$P$2489,13,0)</f>
        <v>#N/A</v>
      </c>
    </row>
    <row r="710" spans="1:18" ht="13.5">
      <c r="A710" s="100">
        <v>704</v>
      </c>
      <c r="B710" s="108">
        <f>DS!D706</f>
        <v>0</v>
      </c>
      <c r="C710" s="109" t="e">
        <f>VLOOKUP(B710,DS!$D$3:$I$2489,2,0)</f>
        <v>#N/A</v>
      </c>
      <c r="D710" s="110" t="e">
        <f>VLOOKUP(B710,DS!$D$3:$I$2489,3,0)</f>
        <v>#N/A</v>
      </c>
      <c r="E710" s="111" t="e">
        <f>VLOOKUP(B710,DS!$D$3:$I$2489,5,0)</f>
        <v>#N/A</v>
      </c>
      <c r="F710" s="111" t="e">
        <f>VLOOKUP(B710,DS!$D$3:$I$2489,6,0)</f>
        <v>#N/A</v>
      </c>
      <c r="G710" s="247"/>
      <c r="H710" s="247"/>
      <c r="I710" s="247"/>
      <c r="J710" s="247"/>
      <c r="K710" s="247"/>
      <c r="L710" s="247"/>
      <c r="M710" s="247"/>
      <c r="N710" s="247"/>
      <c r="O710" s="247"/>
      <c r="P710" s="101">
        <f t="shared" si="10"/>
        <v>0</v>
      </c>
      <c r="Q710" s="102" t="str">
        <f>VLOOKUP(P710,IDCODE!$A$1:$B$96,2,0)</f>
        <v>Không</v>
      </c>
      <c r="R710" s="102" t="e">
        <f>VLOOKUP(B710,DS!$D$3:$P$2489,13,0)</f>
        <v>#N/A</v>
      </c>
    </row>
    <row r="711" spans="1:18" ht="13.5">
      <c r="A711" s="100">
        <v>705</v>
      </c>
      <c r="B711" s="108">
        <f>DS!D707</f>
        <v>0</v>
      </c>
      <c r="C711" s="109" t="e">
        <f>VLOOKUP(B711,DS!$D$3:$I$2489,2,0)</f>
        <v>#N/A</v>
      </c>
      <c r="D711" s="110" t="e">
        <f>VLOOKUP(B711,DS!$D$3:$I$2489,3,0)</f>
        <v>#N/A</v>
      </c>
      <c r="E711" s="111" t="e">
        <f>VLOOKUP(B711,DS!$D$3:$I$2489,5,0)</f>
        <v>#N/A</v>
      </c>
      <c r="F711" s="111" t="e">
        <f>VLOOKUP(B711,DS!$D$3:$I$2489,6,0)</f>
        <v>#N/A</v>
      </c>
      <c r="G711" s="247"/>
      <c r="H711" s="247"/>
      <c r="I711" s="247"/>
      <c r="J711" s="247"/>
      <c r="K711" s="247"/>
      <c r="L711" s="247"/>
      <c r="M711" s="247"/>
      <c r="N711" s="247"/>
      <c r="O711" s="247"/>
      <c r="P711" s="101">
        <f t="shared" si="10"/>
        <v>0</v>
      </c>
      <c r="Q711" s="102" t="str">
        <f>VLOOKUP(P711,IDCODE!$A$1:$B$96,2,0)</f>
        <v>Không</v>
      </c>
      <c r="R711" s="102" t="e">
        <f>VLOOKUP(B711,DS!$D$3:$P$2489,13,0)</f>
        <v>#N/A</v>
      </c>
    </row>
    <row r="712" spans="1:18" ht="13.5">
      <c r="A712" s="100">
        <v>706</v>
      </c>
      <c r="B712" s="108">
        <f>DS!D708</f>
        <v>0</v>
      </c>
      <c r="C712" s="109" t="e">
        <f>VLOOKUP(B712,DS!$D$3:$I$2489,2,0)</f>
        <v>#N/A</v>
      </c>
      <c r="D712" s="110" t="e">
        <f>VLOOKUP(B712,DS!$D$3:$I$2489,3,0)</f>
        <v>#N/A</v>
      </c>
      <c r="E712" s="111" t="e">
        <f>VLOOKUP(B712,DS!$D$3:$I$2489,5,0)</f>
        <v>#N/A</v>
      </c>
      <c r="F712" s="111" t="e">
        <f>VLOOKUP(B712,DS!$D$3:$I$2489,6,0)</f>
        <v>#N/A</v>
      </c>
      <c r="G712" s="247"/>
      <c r="H712" s="247"/>
      <c r="I712" s="247"/>
      <c r="J712" s="247"/>
      <c r="K712" s="247"/>
      <c r="L712" s="247"/>
      <c r="M712" s="247"/>
      <c r="N712" s="247"/>
      <c r="O712" s="247"/>
      <c r="P712" s="101">
        <f t="shared" ref="P712:P775" si="11">IF(OR(ISNUMBER(O712)=FALSE,$P$6&lt;&gt;100%,O712&lt;1),0,ROUND(SUMPRODUCT($G$6:$O$6,G712:O712),1))</f>
        <v>0</v>
      </c>
      <c r="Q712" s="102" t="str">
        <f>VLOOKUP(P712,IDCODE!$A$1:$B$96,2,0)</f>
        <v>Không</v>
      </c>
      <c r="R712" s="102" t="e">
        <f>VLOOKUP(B712,DS!$D$3:$P$2489,13,0)</f>
        <v>#N/A</v>
      </c>
    </row>
    <row r="713" spans="1:18" ht="13.5">
      <c r="A713" s="100">
        <v>707</v>
      </c>
      <c r="B713" s="108">
        <f>DS!D709</f>
        <v>0</v>
      </c>
      <c r="C713" s="109" t="e">
        <f>VLOOKUP(B713,DS!$D$3:$I$2489,2,0)</f>
        <v>#N/A</v>
      </c>
      <c r="D713" s="110" t="e">
        <f>VLOOKUP(B713,DS!$D$3:$I$2489,3,0)</f>
        <v>#N/A</v>
      </c>
      <c r="E713" s="111" t="e">
        <f>VLOOKUP(B713,DS!$D$3:$I$2489,5,0)</f>
        <v>#N/A</v>
      </c>
      <c r="F713" s="111" t="e">
        <f>VLOOKUP(B713,DS!$D$3:$I$2489,6,0)</f>
        <v>#N/A</v>
      </c>
      <c r="G713" s="247"/>
      <c r="H713" s="247"/>
      <c r="I713" s="247"/>
      <c r="J713" s="247"/>
      <c r="K713" s="247"/>
      <c r="L713" s="247"/>
      <c r="M713" s="247"/>
      <c r="N713" s="247"/>
      <c r="O713" s="247"/>
      <c r="P713" s="101">
        <f t="shared" si="11"/>
        <v>0</v>
      </c>
      <c r="Q713" s="102" t="str">
        <f>VLOOKUP(P713,IDCODE!$A$1:$B$96,2,0)</f>
        <v>Không</v>
      </c>
      <c r="R713" s="102" t="e">
        <f>VLOOKUP(B713,DS!$D$3:$P$2489,13,0)</f>
        <v>#N/A</v>
      </c>
    </row>
    <row r="714" spans="1:18" ht="13.5">
      <c r="A714" s="100">
        <v>708</v>
      </c>
      <c r="B714" s="108">
        <f>DS!D710</f>
        <v>0</v>
      </c>
      <c r="C714" s="109" t="e">
        <f>VLOOKUP(B714,DS!$D$3:$I$2489,2,0)</f>
        <v>#N/A</v>
      </c>
      <c r="D714" s="110" t="e">
        <f>VLOOKUP(B714,DS!$D$3:$I$2489,3,0)</f>
        <v>#N/A</v>
      </c>
      <c r="E714" s="111" t="e">
        <f>VLOOKUP(B714,DS!$D$3:$I$2489,5,0)</f>
        <v>#N/A</v>
      </c>
      <c r="F714" s="111" t="e">
        <f>VLOOKUP(B714,DS!$D$3:$I$2489,6,0)</f>
        <v>#N/A</v>
      </c>
      <c r="G714" s="247"/>
      <c r="H714" s="247"/>
      <c r="I714" s="247"/>
      <c r="J714" s="247"/>
      <c r="K714" s="247"/>
      <c r="L714" s="247"/>
      <c r="M714" s="247"/>
      <c r="N714" s="247"/>
      <c r="O714" s="247"/>
      <c r="P714" s="101">
        <f t="shared" si="11"/>
        <v>0</v>
      </c>
      <c r="Q714" s="102" t="str">
        <f>VLOOKUP(P714,IDCODE!$A$1:$B$96,2,0)</f>
        <v>Không</v>
      </c>
      <c r="R714" s="102" t="e">
        <f>VLOOKUP(B714,DS!$D$3:$P$2489,13,0)</f>
        <v>#N/A</v>
      </c>
    </row>
    <row r="715" spans="1:18" ht="13.5">
      <c r="A715" s="100">
        <v>709</v>
      </c>
      <c r="B715" s="108">
        <f>DS!D711</f>
        <v>0</v>
      </c>
      <c r="C715" s="109" t="e">
        <f>VLOOKUP(B715,DS!$D$3:$I$2489,2,0)</f>
        <v>#N/A</v>
      </c>
      <c r="D715" s="110" t="e">
        <f>VLOOKUP(B715,DS!$D$3:$I$2489,3,0)</f>
        <v>#N/A</v>
      </c>
      <c r="E715" s="111" t="e">
        <f>VLOOKUP(B715,DS!$D$3:$I$2489,5,0)</f>
        <v>#N/A</v>
      </c>
      <c r="F715" s="111" t="e">
        <f>VLOOKUP(B715,DS!$D$3:$I$2489,6,0)</f>
        <v>#N/A</v>
      </c>
      <c r="G715" s="247"/>
      <c r="H715" s="247"/>
      <c r="I715" s="247"/>
      <c r="J715" s="247"/>
      <c r="K715" s="247"/>
      <c r="L715" s="247"/>
      <c r="M715" s="247"/>
      <c r="N715" s="247"/>
      <c r="O715" s="247"/>
      <c r="P715" s="101">
        <f t="shared" si="11"/>
        <v>0</v>
      </c>
      <c r="Q715" s="102" t="str">
        <f>VLOOKUP(P715,IDCODE!$A$1:$B$96,2,0)</f>
        <v>Không</v>
      </c>
      <c r="R715" s="102" t="e">
        <f>VLOOKUP(B715,DS!$D$3:$P$2489,13,0)</f>
        <v>#N/A</v>
      </c>
    </row>
    <row r="716" spans="1:18" ht="13.5">
      <c r="A716" s="100">
        <v>710</v>
      </c>
      <c r="B716" s="108">
        <f>DS!D712</f>
        <v>0</v>
      </c>
      <c r="C716" s="109" t="e">
        <f>VLOOKUP(B716,DS!$D$3:$I$2489,2,0)</f>
        <v>#N/A</v>
      </c>
      <c r="D716" s="110" t="e">
        <f>VLOOKUP(B716,DS!$D$3:$I$2489,3,0)</f>
        <v>#N/A</v>
      </c>
      <c r="E716" s="111" t="e">
        <f>VLOOKUP(B716,DS!$D$3:$I$2489,5,0)</f>
        <v>#N/A</v>
      </c>
      <c r="F716" s="111" t="e">
        <f>VLOOKUP(B716,DS!$D$3:$I$2489,6,0)</f>
        <v>#N/A</v>
      </c>
      <c r="G716" s="247"/>
      <c r="H716" s="247"/>
      <c r="I716" s="247"/>
      <c r="J716" s="247"/>
      <c r="K716" s="247"/>
      <c r="L716" s="247"/>
      <c r="M716" s="247"/>
      <c r="N716" s="247"/>
      <c r="O716" s="247"/>
      <c r="P716" s="101">
        <f t="shared" si="11"/>
        <v>0</v>
      </c>
      <c r="Q716" s="102" t="str">
        <f>VLOOKUP(P716,IDCODE!$A$1:$B$96,2,0)</f>
        <v>Không</v>
      </c>
      <c r="R716" s="102" t="e">
        <f>VLOOKUP(B716,DS!$D$3:$P$2489,13,0)</f>
        <v>#N/A</v>
      </c>
    </row>
    <row r="717" spans="1:18" ht="13.5">
      <c r="A717" s="100">
        <v>711</v>
      </c>
      <c r="B717" s="108">
        <f>DS!D713</f>
        <v>0</v>
      </c>
      <c r="C717" s="109" t="e">
        <f>VLOOKUP(B717,DS!$D$3:$I$2489,2,0)</f>
        <v>#N/A</v>
      </c>
      <c r="D717" s="110" t="e">
        <f>VLOOKUP(B717,DS!$D$3:$I$2489,3,0)</f>
        <v>#N/A</v>
      </c>
      <c r="E717" s="111" t="e">
        <f>VLOOKUP(B717,DS!$D$3:$I$2489,5,0)</f>
        <v>#N/A</v>
      </c>
      <c r="F717" s="111" t="e">
        <f>VLOOKUP(B717,DS!$D$3:$I$2489,6,0)</f>
        <v>#N/A</v>
      </c>
      <c r="G717" s="247"/>
      <c r="H717" s="247"/>
      <c r="I717" s="247"/>
      <c r="J717" s="247"/>
      <c r="K717" s="247"/>
      <c r="L717" s="247"/>
      <c r="M717" s="247"/>
      <c r="N717" s="247"/>
      <c r="O717" s="247"/>
      <c r="P717" s="101">
        <f t="shared" si="11"/>
        <v>0</v>
      </c>
      <c r="Q717" s="102" t="str">
        <f>VLOOKUP(P717,IDCODE!$A$1:$B$96,2,0)</f>
        <v>Không</v>
      </c>
      <c r="R717" s="102" t="e">
        <f>VLOOKUP(B717,DS!$D$3:$P$2489,13,0)</f>
        <v>#N/A</v>
      </c>
    </row>
    <row r="718" spans="1:18" ht="13.5">
      <c r="A718" s="100">
        <v>712</v>
      </c>
      <c r="B718" s="108">
        <f>DS!D714</f>
        <v>0</v>
      </c>
      <c r="C718" s="109" t="e">
        <f>VLOOKUP(B718,DS!$D$3:$I$2489,2,0)</f>
        <v>#N/A</v>
      </c>
      <c r="D718" s="110" t="e">
        <f>VLOOKUP(B718,DS!$D$3:$I$2489,3,0)</f>
        <v>#N/A</v>
      </c>
      <c r="E718" s="111" t="e">
        <f>VLOOKUP(B718,DS!$D$3:$I$2489,5,0)</f>
        <v>#N/A</v>
      </c>
      <c r="F718" s="111" t="e">
        <f>VLOOKUP(B718,DS!$D$3:$I$2489,6,0)</f>
        <v>#N/A</v>
      </c>
      <c r="G718" s="247"/>
      <c r="H718" s="247"/>
      <c r="I718" s="247"/>
      <c r="J718" s="247"/>
      <c r="K718" s="247"/>
      <c r="L718" s="247"/>
      <c r="M718" s="247"/>
      <c r="N718" s="247"/>
      <c r="O718" s="247"/>
      <c r="P718" s="101">
        <f t="shared" si="11"/>
        <v>0</v>
      </c>
      <c r="Q718" s="102" t="str">
        <f>VLOOKUP(P718,IDCODE!$A$1:$B$96,2,0)</f>
        <v>Không</v>
      </c>
      <c r="R718" s="102" t="e">
        <f>VLOOKUP(B718,DS!$D$3:$P$2489,13,0)</f>
        <v>#N/A</v>
      </c>
    </row>
    <row r="719" spans="1:18" ht="13.5">
      <c r="A719" s="100">
        <v>713</v>
      </c>
      <c r="B719" s="108">
        <f>DS!D715</f>
        <v>0</v>
      </c>
      <c r="C719" s="109" t="e">
        <f>VLOOKUP(B719,DS!$D$3:$I$2489,2,0)</f>
        <v>#N/A</v>
      </c>
      <c r="D719" s="110" t="e">
        <f>VLOOKUP(B719,DS!$D$3:$I$2489,3,0)</f>
        <v>#N/A</v>
      </c>
      <c r="E719" s="111" t="e">
        <f>VLOOKUP(B719,DS!$D$3:$I$2489,5,0)</f>
        <v>#N/A</v>
      </c>
      <c r="F719" s="111" t="e">
        <f>VLOOKUP(B719,DS!$D$3:$I$2489,6,0)</f>
        <v>#N/A</v>
      </c>
      <c r="G719" s="247"/>
      <c r="H719" s="247"/>
      <c r="I719" s="247"/>
      <c r="J719" s="247"/>
      <c r="K719" s="247"/>
      <c r="L719" s="247"/>
      <c r="M719" s="247"/>
      <c r="N719" s="247"/>
      <c r="O719" s="247"/>
      <c r="P719" s="101">
        <f t="shared" si="11"/>
        <v>0</v>
      </c>
      <c r="Q719" s="102" t="str">
        <f>VLOOKUP(P719,IDCODE!$A$1:$B$96,2,0)</f>
        <v>Không</v>
      </c>
      <c r="R719" s="102" t="e">
        <f>VLOOKUP(B719,DS!$D$3:$P$2489,13,0)</f>
        <v>#N/A</v>
      </c>
    </row>
    <row r="720" spans="1:18" ht="13.5">
      <c r="A720" s="100">
        <v>714</v>
      </c>
      <c r="B720" s="108">
        <f>DS!D716</f>
        <v>0</v>
      </c>
      <c r="C720" s="109" t="e">
        <f>VLOOKUP(B720,DS!$D$3:$I$2489,2,0)</f>
        <v>#N/A</v>
      </c>
      <c r="D720" s="110" t="e">
        <f>VLOOKUP(B720,DS!$D$3:$I$2489,3,0)</f>
        <v>#N/A</v>
      </c>
      <c r="E720" s="111" t="e">
        <f>VLOOKUP(B720,DS!$D$3:$I$2489,5,0)</f>
        <v>#N/A</v>
      </c>
      <c r="F720" s="111" t="e">
        <f>VLOOKUP(B720,DS!$D$3:$I$2489,6,0)</f>
        <v>#N/A</v>
      </c>
      <c r="G720" s="247"/>
      <c r="H720" s="247"/>
      <c r="I720" s="247"/>
      <c r="J720" s="247"/>
      <c r="K720" s="247"/>
      <c r="L720" s="247"/>
      <c r="M720" s="247"/>
      <c r="N720" s="247"/>
      <c r="O720" s="247"/>
      <c r="P720" s="101">
        <f t="shared" si="11"/>
        <v>0</v>
      </c>
      <c r="Q720" s="102" t="str">
        <f>VLOOKUP(P720,IDCODE!$A$1:$B$96,2,0)</f>
        <v>Không</v>
      </c>
      <c r="R720" s="102" t="e">
        <f>VLOOKUP(B720,DS!$D$3:$P$2489,13,0)</f>
        <v>#N/A</v>
      </c>
    </row>
    <row r="721" spans="1:18" ht="13.5">
      <c r="A721" s="100">
        <v>715</v>
      </c>
      <c r="B721" s="108">
        <f>DS!D717</f>
        <v>0</v>
      </c>
      <c r="C721" s="109" t="e">
        <f>VLOOKUP(B721,DS!$D$3:$I$2489,2,0)</f>
        <v>#N/A</v>
      </c>
      <c r="D721" s="110" t="e">
        <f>VLOOKUP(B721,DS!$D$3:$I$2489,3,0)</f>
        <v>#N/A</v>
      </c>
      <c r="E721" s="111" t="e">
        <f>VLOOKUP(B721,DS!$D$3:$I$2489,5,0)</f>
        <v>#N/A</v>
      </c>
      <c r="F721" s="111" t="e">
        <f>VLOOKUP(B721,DS!$D$3:$I$2489,6,0)</f>
        <v>#N/A</v>
      </c>
      <c r="G721" s="247"/>
      <c r="H721" s="247"/>
      <c r="I721" s="247"/>
      <c r="J721" s="247"/>
      <c r="K721" s="247"/>
      <c r="L721" s="247"/>
      <c r="M721" s="247"/>
      <c r="N721" s="247"/>
      <c r="O721" s="247"/>
      <c r="P721" s="101">
        <f t="shared" si="11"/>
        <v>0</v>
      </c>
      <c r="Q721" s="102" t="str">
        <f>VLOOKUP(P721,IDCODE!$A$1:$B$96,2,0)</f>
        <v>Không</v>
      </c>
      <c r="R721" s="102" t="e">
        <f>VLOOKUP(B721,DS!$D$3:$P$2489,13,0)</f>
        <v>#N/A</v>
      </c>
    </row>
    <row r="722" spans="1:18" ht="13.5">
      <c r="A722" s="100">
        <v>716</v>
      </c>
      <c r="B722" s="108">
        <f>DS!D718</f>
        <v>0</v>
      </c>
      <c r="C722" s="109" t="e">
        <f>VLOOKUP(B722,DS!$D$3:$I$2489,2,0)</f>
        <v>#N/A</v>
      </c>
      <c r="D722" s="110" t="e">
        <f>VLOOKUP(B722,DS!$D$3:$I$2489,3,0)</f>
        <v>#N/A</v>
      </c>
      <c r="E722" s="111" t="e">
        <f>VLOOKUP(B722,DS!$D$3:$I$2489,5,0)</f>
        <v>#N/A</v>
      </c>
      <c r="F722" s="111" t="e">
        <f>VLOOKUP(B722,DS!$D$3:$I$2489,6,0)</f>
        <v>#N/A</v>
      </c>
      <c r="G722" s="247"/>
      <c r="H722" s="247"/>
      <c r="I722" s="247"/>
      <c r="J722" s="247"/>
      <c r="K722" s="247"/>
      <c r="L722" s="247"/>
      <c r="M722" s="247"/>
      <c r="N722" s="247"/>
      <c r="O722" s="247"/>
      <c r="P722" s="101">
        <f t="shared" si="11"/>
        <v>0</v>
      </c>
      <c r="Q722" s="102" t="str">
        <f>VLOOKUP(P722,IDCODE!$A$1:$B$96,2,0)</f>
        <v>Không</v>
      </c>
      <c r="R722" s="102" t="e">
        <f>VLOOKUP(B722,DS!$D$3:$P$2489,13,0)</f>
        <v>#N/A</v>
      </c>
    </row>
    <row r="723" spans="1:18" ht="13.5">
      <c r="A723" s="100">
        <v>717</v>
      </c>
      <c r="B723" s="108">
        <f>DS!D719</f>
        <v>0</v>
      </c>
      <c r="C723" s="109" t="e">
        <f>VLOOKUP(B723,DS!$D$3:$I$2489,2,0)</f>
        <v>#N/A</v>
      </c>
      <c r="D723" s="110" t="e">
        <f>VLOOKUP(B723,DS!$D$3:$I$2489,3,0)</f>
        <v>#N/A</v>
      </c>
      <c r="E723" s="111" t="e">
        <f>VLOOKUP(B723,DS!$D$3:$I$2489,5,0)</f>
        <v>#N/A</v>
      </c>
      <c r="F723" s="111" t="e">
        <f>VLOOKUP(B723,DS!$D$3:$I$2489,6,0)</f>
        <v>#N/A</v>
      </c>
      <c r="G723" s="247"/>
      <c r="H723" s="247"/>
      <c r="I723" s="247"/>
      <c r="J723" s="247"/>
      <c r="K723" s="247"/>
      <c r="L723" s="247"/>
      <c r="M723" s="247"/>
      <c r="N723" s="247"/>
      <c r="O723" s="247"/>
      <c r="P723" s="101">
        <f t="shared" si="11"/>
        <v>0</v>
      </c>
      <c r="Q723" s="102" t="str">
        <f>VLOOKUP(P723,IDCODE!$A$1:$B$96,2,0)</f>
        <v>Không</v>
      </c>
      <c r="R723" s="102" t="e">
        <f>VLOOKUP(B723,DS!$D$3:$P$2489,13,0)</f>
        <v>#N/A</v>
      </c>
    </row>
    <row r="724" spans="1:18" ht="13.5">
      <c r="A724" s="100">
        <v>718</v>
      </c>
      <c r="B724" s="108">
        <f>DS!D720</f>
        <v>0</v>
      </c>
      <c r="C724" s="109" t="e">
        <f>VLOOKUP(B724,DS!$D$3:$I$2489,2,0)</f>
        <v>#N/A</v>
      </c>
      <c r="D724" s="110" t="e">
        <f>VLOOKUP(B724,DS!$D$3:$I$2489,3,0)</f>
        <v>#N/A</v>
      </c>
      <c r="E724" s="111" t="e">
        <f>VLOOKUP(B724,DS!$D$3:$I$2489,5,0)</f>
        <v>#N/A</v>
      </c>
      <c r="F724" s="111" t="e">
        <f>VLOOKUP(B724,DS!$D$3:$I$2489,6,0)</f>
        <v>#N/A</v>
      </c>
      <c r="G724" s="247"/>
      <c r="H724" s="247"/>
      <c r="I724" s="247"/>
      <c r="J724" s="247"/>
      <c r="K724" s="247"/>
      <c r="L724" s="247"/>
      <c r="M724" s="247"/>
      <c r="N724" s="247"/>
      <c r="O724" s="247"/>
      <c r="P724" s="101">
        <f t="shared" si="11"/>
        <v>0</v>
      </c>
      <c r="Q724" s="102" t="str">
        <f>VLOOKUP(P724,IDCODE!$A$1:$B$96,2,0)</f>
        <v>Không</v>
      </c>
      <c r="R724" s="102" t="e">
        <f>VLOOKUP(B724,DS!$D$3:$P$2489,13,0)</f>
        <v>#N/A</v>
      </c>
    </row>
    <row r="725" spans="1:18" ht="13.5">
      <c r="A725" s="100">
        <v>719</v>
      </c>
      <c r="B725" s="108">
        <f>DS!D721</f>
        <v>0</v>
      </c>
      <c r="C725" s="109" t="e">
        <f>VLOOKUP(B725,DS!$D$3:$I$2489,2,0)</f>
        <v>#N/A</v>
      </c>
      <c r="D725" s="110" t="e">
        <f>VLOOKUP(B725,DS!$D$3:$I$2489,3,0)</f>
        <v>#N/A</v>
      </c>
      <c r="E725" s="111" t="e">
        <f>VLOOKUP(B725,DS!$D$3:$I$2489,5,0)</f>
        <v>#N/A</v>
      </c>
      <c r="F725" s="111" t="e">
        <f>VLOOKUP(B725,DS!$D$3:$I$2489,6,0)</f>
        <v>#N/A</v>
      </c>
      <c r="G725" s="247"/>
      <c r="H725" s="247"/>
      <c r="I725" s="247"/>
      <c r="J725" s="247"/>
      <c r="K725" s="247"/>
      <c r="L725" s="247"/>
      <c r="M725" s="247"/>
      <c r="N725" s="247"/>
      <c r="O725" s="247"/>
      <c r="P725" s="101">
        <f t="shared" si="11"/>
        <v>0</v>
      </c>
      <c r="Q725" s="102" t="str">
        <f>VLOOKUP(P725,IDCODE!$A$1:$B$96,2,0)</f>
        <v>Không</v>
      </c>
      <c r="R725" s="102" t="e">
        <f>VLOOKUP(B725,DS!$D$3:$P$2489,13,0)</f>
        <v>#N/A</v>
      </c>
    </row>
    <row r="726" spans="1:18" ht="13.5">
      <c r="A726" s="100">
        <v>720</v>
      </c>
      <c r="B726" s="108">
        <f>DS!D722</f>
        <v>0</v>
      </c>
      <c r="C726" s="109" t="e">
        <f>VLOOKUP(B726,DS!$D$3:$I$2489,2,0)</f>
        <v>#N/A</v>
      </c>
      <c r="D726" s="110" t="e">
        <f>VLOOKUP(B726,DS!$D$3:$I$2489,3,0)</f>
        <v>#N/A</v>
      </c>
      <c r="E726" s="111" t="e">
        <f>VLOOKUP(B726,DS!$D$3:$I$2489,5,0)</f>
        <v>#N/A</v>
      </c>
      <c r="F726" s="111" t="e">
        <f>VLOOKUP(B726,DS!$D$3:$I$2489,6,0)</f>
        <v>#N/A</v>
      </c>
      <c r="G726" s="247"/>
      <c r="H726" s="247"/>
      <c r="I726" s="247"/>
      <c r="J726" s="247"/>
      <c r="K726" s="247"/>
      <c r="L726" s="247"/>
      <c r="M726" s="247"/>
      <c r="N726" s="247"/>
      <c r="O726" s="247"/>
      <c r="P726" s="101">
        <f t="shared" si="11"/>
        <v>0</v>
      </c>
      <c r="Q726" s="102" t="str">
        <f>VLOOKUP(P726,IDCODE!$A$1:$B$96,2,0)</f>
        <v>Không</v>
      </c>
      <c r="R726" s="102" t="e">
        <f>VLOOKUP(B726,DS!$D$3:$P$2489,13,0)</f>
        <v>#N/A</v>
      </c>
    </row>
    <row r="727" spans="1:18" ht="13.5">
      <c r="A727" s="100">
        <v>721</v>
      </c>
      <c r="B727" s="108">
        <f>DS!D723</f>
        <v>0</v>
      </c>
      <c r="C727" s="109" t="e">
        <f>VLOOKUP(B727,DS!$D$3:$I$2489,2,0)</f>
        <v>#N/A</v>
      </c>
      <c r="D727" s="110" t="e">
        <f>VLOOKUP(B727,DS!$D$3:$I$2489,3,0)</f>
        <v>#N/A</v>
      </c>
      <c r="E727" s="111" t="e">
        <f>VLOOKUP(B727,DS!$D$3:$I$2489,5,0)</f>
        <v>#N/A</v>
      </c>
      <c r="F727" s="111" t="e">
        <f>VLOOKUP(B727,DS!$D$3:$I$2489,6,0)</f>
        <v>#N/A</v>
      </c>
      <c r="G727" s="247"/>
      <c r="H727" s="247"/>
      <c r="I727" s="247"/>
      <c r="J727" s="247"/>
      <c r="K727" s="247"/>
      <c r="L727" s="247"/>
      <c r="M727" s="247"/>
      <c r="N727" s="247"/>
      <c r="O727" s="247"/>
      <c r="P727" s="101">
        <f t="shared" si="11"/>
        <v>0</v>
      </c>
      <c r="Q727" s="102" t="str">
        <f>VLOOKUP(P727,IDCODE!$A$1:$B$96,2,0)</f>
        <v>Không</v>
      </c>
      <c r="R727" s="102" t="e">
        <f>VLOOKUP(B727,DS!$D$3:$P$2489,13,0)</f>
        <v>#N/A</v>
      </c>
    </row>
    <row r="728" spans="1:18" ht="13.5">
      <c r="A728" s="100">
        <v>722</v>
      </c>
      <c r="B728" s="108">
        <f>DS!D724</f>
        <v>0</v>
      </c>
      <c r="C728" s="109" t="e">
        <f>VLOOKUP(B728,DS!$D$3:$I$2489,2,0)</f>
        <v>#N/A</v>
      </c>
      <c r="D728" s="110" t="e">
        <f>VLOOKUP(B728,DS!$D$3:$I$2489,3,0)</f>
        <v>#N/A</v>
      </c>
      <c r="E728" s="111" t="e">
        <f>VLOOKUP(B728,DS!$D$3:$I$2489,5,0)</f>
        <v>#N/A</v>
      </c>
      <c r="F728" s="111" t="e">
        <f>VLOOKUP(B728,DS!$D$3:$I$2489,6,0)</f>
        <v>#N/A</v>
      </c>
      <c r="G728" s="247"/>
      <c r="H728" s="247"/>
      <c r="I728" s="247"/>
      <c r="J728" s="247"/>
      <c r="K728" s="247"/>
      <c r="L728" s="247"/>
      <c r="M728" s="247"/>
      <c r="N728" s="247"/>
      <c r="O728" s="247"/>
      <c r="P728" s="101">
        <f t="shared" si="11"/>
        <v>0</v>
      </c>
      <c r="Q728" s="102" t="str">
        <f>VLOOKUP(P728,IDCODE!$A$1:$B$96,2,0)</f>
        <v>Không</v>
      </c>
      <c r="R728" s="102" t="e">
        <f>VLOOKUP(B728,DS!$D$3:$P$2489,13,0)</f>
        <v>#N/A</v>
      </c>
    </row>
    <row r="729" spans="1:18" ht="13.5">
      <c r="A729" s="100">
        <v>723</v>
      </c>
      <c r="B729" s="108">
        <f>DS!D725</f>
        <v>0</v>
      </c>
      <c r="C729" s="109" t="e">
        <f>VLOOKUP(B729,DS!$D$3:$I$2489,2,0)</f>
        <v>#N/A</v>
      </c>
      <c r="D729" s="110" t="e">
        <f>VLOOKUP(B729,DS!$D$3:$I$2489,3,0)</f>
        <v>#N/A</v>
      </c>
      <c r="E729" s="111" t="e">
        <f>VLOOKUP(B729,DS!$D$3:$I$2489,5,0)</f>
        <v>#N/A</v>
      </c>
      <c r="F729" s="111" t="e">
        <f>VLOOKUP(B729,DS!$D$3:$I$2489,6,0)</f>
        <v>#N/A</v>
      </c>
      <c r="G729" s="247"/>
      <c r="H729" s="247"/>
      <c r="I729" s="247"/>
      <c r="J729" s="247"/>
      <c r="K729" s="247"/>
      <c r="L729" s="247"/>
      <c r="M729" s="247"/>
      <c r="N729" s="247"/>
      <c r="O729" s="247"/>
      <c r="P729" s="101">
        <f t="shared" si="11"/>
        <v>0</v>
      </c>
      <c r="Q729" s="102" t="str">
        <f>VLOOKUP(P729,IDCODE!$A$1:$B$96,2,0)</f>
        <v>Không</v>
      </c>
      <c r="R729" s="102" t="e">
        <f>VLOOKUP(B729,DS!$D$3:$P$2489,13,0)</f>
        <v>#N/A</v>
      </c>
    </row>
    <row r="730" spans="1:18" ht="13.5">
      <c r="A730" s="100">
        <v>724</v>
      </c>
      <c r="B730" s="108">
        <f>DS!D726</f>
        <v>0</v>
      </c>
      <c r="C730" s="109" t="e">
        <f>VLOOKUP(B730,DS!$D$3:$I$2489,2,0)</f>
        <v>#N/A</v>
      </c>
      <c r="D730" s="110" t="e">
        <f>VLOOKUP(B730,DS!$D$3:$I$2489,3,0)</f>
        <v>#N/A</v>
      </c>
      <c r="E730" s="111" t="e">
        <f>VLOOKUP(B730,DS!$D$3:$I$2489,5,0)</f>
        <v>#N/A</v>
      </c>
      <c r="F730" s="111" t="e">
        <f>VLOOKUP(B730,DS!$D$3:$I$2489,6,0)</f>
        <v>#N/A</v>
      </c>
      <c r="G730" s="247"/>
      <c r="H730" s="247"/>
      <c r="I730" s="247"/>
      <c r="J730" s="247"/>
      <c r="K730" s="247"/>
      <c r="L730" s="247"/>
      <c r="M730" s="247"/>
      <c r="N730" s="247"/>
      <c r="O730" s="247"/>
      <c r="P730" s="101">
        <f t="shared" si="11"/>
        <v>0</v>
      </c>
      <c r="Q730" s="102" t="str">
        <f>VLOOKUP(P730,IDCODE!$A$1:$B$96,2,0)</f>
        <v>Không</v>
      </c>
      <c r="R730" s="102" t="e">
        <f>VLOOKUP(B730,DS!$D$3:$P$2489,13,0)</f>
        <v>#N/A</v>
      </c>
    </row>
    <row r="731" spans="1:18" ht="13.5">
      <c r="A731" s="100">
        <v>725</v>
      </c>
      <c r="B731" s="108">
        <f>DS!D727</f>
        <v>0</v>
      </c>
      <c r="C731" s="109" t="e">
        <f>VLOOKUP(B731,DS!$D$3:$I$2489,2,0)</f>
        <v>#N/A</v>
      </c>
      <c r="D731" s="110" t="e">
        <f>VLOOKUP(B731,DS!$D$3:$I$2489,3,0)</f>
        <v>#N/A</v>
      </c>
      <c r="E731" s="111" t="e">
        <f>VLOOKUP(B731,DS!$D$3:$I$2489,5,0)</f>
        <v>#N/A</v>
      </c>
      <c r="F731" s="111" t="e">
        <f>VLOOKUP(B731,DS!$D$3:$I$2489,6,0)</f>
        <v>#N/A</v>
      </c>
      <c r="G731" s="247"/>
      <c r="H731" s="247"/>
      <c r="I731" s="247"/>
      <c r="J731" s="247"/>
      <c r="K731" s="247"/>
      <c r="L731" s="247"/>
      <c r="M731" s="247"/>
      <c r="N731" s="247"/>
      <c r="O731" s="247"/>
      <c r="P731" s="101">
        <f t="shared" si="11"/>
        <v>0</v>
      </c>
      <c r="Q731" s="102" t="str">
        <f>VLOOKUP(P731,IDCODE!$A$1:$B$96,2,0)</f>
        <v>Không</v>
      </c>
      <c r="R731" s="102" t="e">
        <f>VLOOKUP(B731,DS!$D$3:$P$2489,13,0)</f>
        <v>#N/A</v>
      </c>
    </row>
    <row r="732" spans="1:18" ht="13.5">
      <c r="A732" s="100">
        <v>726</v>
      </c>
      <c r="B732" s="108">
        <f>DS!D728</f>
        <v>0</v>
      </c>
      <c r="C732" s="109" t="e">
        <f>VLOOKUP(B732,DS!$D$3:$I$2489,2,0)</f>
        <v>#N/A</v>
      </c>
      <c r="D732" s="110" t="e">
        <f>VLOOKUP(B732,DS!$D$3:$I$2489,3,0)</f>
        <v>#N/A</v>
      </c>
      <c r="E732" s="111" t="e">
        <f>VLOOKUP(B732,DS!$D$3:$I$2489,5,0)</f>
        <v>#N/A</v>
      </c>
      <c r="F732" s="111" t="e">
        <f>VLOOKUP(B732,DS!$D$3:$I$2489,6,0)</f>
        <v>#N/A</v>
      </c>
      <c r="G732" s="247"/>
      <c r="H732" s="247"/>
      <c r="I732" s="247"/>
      <c r="J732" s="247"/>
      <c r="K732" s="247"/>
      <c r="L732" s="247"/>
      <c r="M732" s="247"/>
      <c r="N732" s="247"/>
      <c r="O732" s="247"/>
      <c r="P732" s="101">
        <f t="shared" si="11"/>
        <v>0</v>
      </c>
      <c r="Q732" s="102" t="str">
        <f>VLOOKUP(P732,IDCODE!$A$1:$B$96,2,0)</f>
        <v>Không</v>
      </c>
      <c r="R732" s="102" t="e">
        <f>VLOOKUP(B732,DS!$D$3:$P$2489,13,0)</f>
        <v>#N/A</v>
      </c>
    </row>
    <row r="733" spans="1:18" ht="13.5">
      <c r="A733" s="100">
        <v>727</v>
      </c>
      <c r="B733" s="108">
        <f>DS!D729</f>
        <v>0</v>
      </c>
      <c r="C733" s="109" t="e">
        <f>VLOOKUP(B733,DS!$D$3:$I$2489,2,0)</f>
        <v>#N/A</v>
      </c>
      <c r="D733" s="110" t="e">
        <f>VLOOKUP(B733,DS!$D$3:$I$2489,3,0)</f>
        <v>#N/A</v>
      </c>
      <c r="E733" s="111" t="e">
        <f>VLOOKUP(B733,DS!$D$3:$I$2489,5,0)</f>
        <v>#N/A</v>
      </c>
      <c r="F733" s="111" t="e">
        <f>VLOOKUP(B733,DS!$D$3:$I$2489,6,0)</f>
        <v>#N/A</v>
      </c>
      <c r="G733" s="247"/>
      <c r="H733" s="247"/>
      <c r="I733" s="247"/>
      <c r="J733" s="247"/>
      <c r="K733" s="247"/>
      <c r="L733" s="247"/>
      <c r="M733" s="247"/>
      <c r="N733" s="247"/>
      <c r="O733" s="247"/>
      <c r="P733" s="101">
        <f t="shared" si="11"/>
        <v>0</v>
      </c>
      <c r="Q733" s="102" t="str">
        <f>VLOOKUP(P733,IDCODE!$A$1:$B$96,2,0)</f>
        <v>Không</v>
      </c>
      <c r="R733" s="102" t="e">
        <f>VLOOKUP(B733,DS!$D$3:$P$2489,13,0)</f>
        <v>#N/A</v>
      </c>
    </row>
    <row r="734" spans="1:18" ht="13.5">
      <c r="A734" s="100">
        <v>728</v>
      </c>
      <c r="B734" s="108">
        <f>DS!D730</f>
        <v>0</v>
      </c>
      <c r="C734" s="109" t="e">
        <f>VLOOKUP(B734,DS!$D$3:$I$2489,2,0)</f>
        <v>#N/A</v>
      </c>
      <c r="D734" s="110" t="e">
        <f>VLOOKUP(B734,DS!$D$3:$I$2489,3,0)</f>
        <v>#N/A</v>
      </c>
      <c r="E734" s="111" t="e">
        <f>VLOOKUP(B734,DS!$D$3:$I$2489,5,0)</f>
        <v>#N/A</v>
      </c>
      <c r="F734" s="111" t="e">
        <f>VLOOKUP(B734,DS!$D$3:$I$2489,6,0)</f>
        <v>#N/A</v>
      </c>
      <c r="G734" s="247"/>
      <c r="H734" s="247"/>
      <c r="I734" s="247"/>
      <c r="J734" s="247"/>
      <c r="K734" s="247"/>
      <c r="L734" s="247"/>
      <c r="M734" s="247"/>
      <c r="N734" s="247"/>
      <c r="O734" s="247"/>
      <c r="P734" s="101">
        <f t="shared" si="11"/>
        <v>0</v>
      </c>
      <c r="Q734" s="102" t="str">
        <f>VLOOKUP(P734,IDCODE!$A$1:$B$96,2,0)</f>
        <v>Không</v>
      </c>
      <c r="R734" s="102" t="e">
        <f>VLOOKUP(B734,DS!$D$3:$P$2489,13,0)</f>
        <v>#N/A</v>
      </c>
    </row>
    <row r="735" spans="1:18" ht="13.5">
      <c r="A735" s="100">
        <v>729</v>
      </c>
      <c r="B735" s="108">
        <f>DS!D731</f>
        <v>0</v>
      </c>
      <c r="C735" s="109" t="e">
        <f>VLOOKUP(B735,DS!$D$3:$I$2489,2,0)</f>
        <v>#N/A</v>
      </c>
      <c r="D735" s="110" t="e">
        <f>VLOOKUP(B735,DS!$D$3:$I$2489,3,0)</f>
        <v>#N/A</v>
      </c>
      <c r="E735" s="111" t="e">
        <f>VLOOKUP(B735,DS!$D$3:$I$2489,5,0)</f>
        <v>#N/A</v>
      </c>
      <c r="F735" s="111" t="e">
        <f>VLOOKUP(B735,DS!$D$3:$I$2489,6,0)</f>
        <v>#N/A</v>
      </c>
      <c r="G735" s="247"/>
      <c r="H735" s="247"/>
      <c r="I735" s="247"/>
      <c r="J735" s="247"/>
      <c r="K735" s="247"/>
      <c r="L735" s="247"/>
      <c r="M735" s="247"/>
      <c r="N735" s="247"/>
      <c r="O735" s="247"/>
      <c r="P735" s="101">
        <f t="shared" si="11"/>
        <v>0</v>
      </c>
      <c r="Q735" s="102" t="str">
        <f>VLOOKUP(P735,IDCODE!$A$1:$B$96,2,0)</f>
        <v>Không</v>
      </c>
      <c r="R735" s="102" t="e">
        <f>VLOOKUP(B735,DS!$D$3:$P$2489,13,0)</f>
        <v>#N/A</v>
      </c>
    </row>
    <row r="736" spans="1:18" ht="13.5">
      <c r="A736" s="100">
        <v>730</v>
      </c>
      <c r="B736" s="108">
        <f>DS!D732</f>
        <v>0</v>
      </c>
      <c r="C736" s="109" t="e">
        <f>VLOOKUP(B736,DS!$D$3:$I$2489,2,0)</f>
        <v>#N/A</v>
      </c>
      <c r="D736" s="110" t="e">
        <f>VLOOKUP(B736,DS!$D$3:$I$2489,3,0)</f>
        <v>#N/A</v>
      </c>
      <c r="E736" s="111" t="e">
        <f>VLOOKUP(B736,DS!$D$3:$I$2489,5,0)</f>
        <v>#N/A</v>
      </c>
      <c r="F736" s="111" t="e">
        <f>VLOOKUP(B736,DS!$D$3:$I$2489,6,0)</f>
        <v>#N/A</v>
      </c>
      <c r="G736" s="247"/>
      <c r="H736" s="247"/>
      <c r="I736" s="247"/>
      <c r="J736" s="247"/>
      <c r="K736" s="247"/>
      <c r="L736" s="247"/>
      <c r="M736" s="247"/>
      <c r="N736" s="247"/>
      <c r="O736" s="247"/>
      <c r="P736" s="101">
        <f t="shared" si="11"/>
        <v>0</v>
      </c>
      <c r="Q736" s="102" t="str">
        <f>VLOOKUP(P736,IDCODE!$A$1:$B$96,2,0)</f>
        <v>Không</v>
      </c>
      <c r="R736" s="102" t="e">
        <f>VLOOKUP(B736,DS!$D$3:$P$2489,13,0)</f>
        <v>#N/A</v>
      </c>
    </row>
    <row r="737" spans="1:18" ht="13.5">
      <c r="A737" s="100">
        <v>731</v>
      </c>
      <c r="B737" s="108">
        <f>DS!D733</f>
        <v>0</v>
      </c>
      <c r="C737" s="109" t="e">
        <f>VLOOKUP(B737,DS!$D$3:$I$2489,2,0)</f>
        <v>#N/A</v>
      </c>
      <c r="D737" s="110" t="e">
        <f>VLOOKUP(B737,DS!$D$3:$I$2489,3,0)</f>
        <v>#N/A</v>
      </c>
      <c r="E737" s="111" t="e">
        <f>VLOOKUP(B737,DS!$D$3:$I$2489,5,0)</f>
        <v>#N/A</v>
      </c>
      <c r="F737" s="111" t="e">
        <f>VLOOKUP(B737,DS!$D$3:$I$2489,6,0)</f>
        <v>#N/A</v>
      </c>
      <c r="G737" s="247"/>
      <c r="H737" s="247"/>
      <c r="I737" s="247"/>
      <c r="J737" s="247"/>
      <c r="K737" s="247"/>
      <c r="L737" s="247"/>
      <c r="M737" s="247"/>
      <c r="N737" s="247"/>
      <c r="O737" s="247"/>
      <c r="P737" s="101">
        <f t="shared" si="11"/>
        <v>0</v>
      </c>
      <c r="Q737" s="102" t="str">
        <f>VLOOKUP(P737,IDCODE!$A$1:$B$96,2,0)</f>
        <v>Không</v>
      </c>
      <c r="R737" s="102" t="e">
        <f>VLOOKUP(B737,DS!$D$3:$P$2489,13,0)</f>
        <v>#N/A</v>
      </c>
    </row>
    <row r="738" spans="1:18" ht="13.5">
      <c r="A738" s="100">
        <v>732</v>
      </c>
      <c r="B738" s="108">
        <f>DS!D734</f>
        <v>0</v>
      </c>
      <c r="C738" s="109" t="e">
        <f>VLOOKUP(B738,DS!$D$3:$I$2489,2,0)</f>
        <v>#N/A</v>
      </c>
      <c r="D738" s="110" t="e">
        <f>VLOOKUP(B738,DS!$D$3:$I$2489,3,0)</f>
        <v>#N/A</v>
      </c>
      <c r="E738" s="111" t="e">
        <f>VLOOKUP(B738,DS!$D$3:$I$2489,5,0)</f>
        <v>#N/A</v>
      </c>
      <c r="F738" s="111" t="e">
        <f>VLOOKUP(B738,DS!$D$3:$I$2489,6,0)</f>
        <v>#N/A</v>
      </c>
      <c r="G738" s="247"/>
      <c r="H738" s="247"/>
      <c r="I738" s="247"/>
      <c r="J738" s="247"/>
      <c r="K738" s="247"/>
      <c r="L738" s="247"/>
      <c r="M738" s="247"/>
      <c r="N738" s="247"/>
      <c r="O738" s="247"/>
      <c r="P738" s="101">
        <f t="shared" si="11"/>
        <v>0</v>
      </c>
      <c r="Q738" s="102" t="str">
        <f>VLOOKUP(P738,IDCODE!$A$1:$B$96,2,0)</f>
        <v>Không</v>
      </c>
      <c r="R738" s="102" t="e">
        <f>VLOOKUP(B738,DS!$D$3:$P$2489,13,0)</f>
        <v>#N/A</v>
      </c>
    </row>
    <row r="739" spans="1:18" ht="13.5">
      <c r="A739" s="100">
        <v>733</v>
      </c>
      <c r="B739" s="108">
        <f>DS!D735</f>
        <v>0</v>
      </c>
      <c r="C739" s="109" t="e">
        <f>VLOOKUP(B739,DS!$D$3:$I$2489,2,0)</f>
        <v>#N/A</v>
      </c>
      <c r="D739" s="110" t="e">
        <f>VLOOKUP(B739,DS!$D$3:$I$2489,3,0)</f>
        <v>#N/A</v>
      </c>
      <c r="E739" s="111" t="e">
        <f>VLOOKUP(B739,DS!$D$3:$I$2489,5,0)</f>
        <v>#N/A</v>
      </c>
      <c r="F739" s="111" t="e">
        <f>VLOOKUP(B739,DS!$D$3:$I$2489,6,0)</f>
        <v>#N/A</v>
      </c>
      <c r="G739" s="247"/>
      <c r="H739" s="247"/>
      <c r="I739" s="247"/>
      <c r="J739" s="247"/>
      <c r="K739" s="247"/>
      <c r="L739" s="247"/>
      <c r="M739" s="247"/>
      <c r="N739" s="247"/>
      <c r="O739" s="247"/>
      <c r="P739" s="101">
        <f t="shared" si="11"/>
        <v>0</v>
      </c>
      <c r="Q739" s="102" t="str">
        <f>VLOOKUP(P739,IDCODE!$A$1:$B$96,2,0)</f>
        <v>Không</v>
      </c>
      <c r="R739" s="102" t="e">
        <f>VLOOKUP(B739,DS!$D$3:$P$2489,13,0)</f>
        <v>#N/A</v>
      </c>
    </row>
    <row r="740" spans="1:18" ht="13.5">
      <c r="A740" s="100">
        <v>734</v>
      </c>
      <c r="B740" s="108">
        <f>DS!D736</f>
        <v>0</v>
      </c>
      <c r="C740" s="109" t="e">
        <f>VLOOKUP(B740,DS!$D$3:$I$2489,2,0)</f>
        <v>#N/A</v>
      </c>
      <c r="D740" s="110" t="e">
        <f>VLOOKUP(B740,DS!$D$3:$I$2489,3,0)</f>
        <v>#N/A</v>
      </c>
      <c r="E740" s="111" t="e">
        <f>VLOOKUP(B740,DS!$D$3:$I$2489,5,0)</f>
        <v>#N/A</v>
      </c>
      <c r="F740" s="111" t="e">
        <f>VLOOKUP(B740,DS!$D$3:$I$2489,6,0)</f>
        <v>#N/A</v>
      </c>
      <c r="G740" s="247"/>
      <c r="H740" s="247"/>
      <c r="I740" s="247"/>
      <c r="J740" s="247"/>
      <c r="K740" s="247"/>
      <c r="L740" s="247"/>
      <c r="M740" s="247"/>
      <c r="N740" s="247"/>
      <c r="O740" s="247"/>
      <c r="P740" s="101">
        <f t="shared" si="11"/>
        <v>0</v>
      </c>
      <c r="Q740" s="102" t="str">
        <f>VLOOKUP(P740,IDCODE!$A$1:$B$96,2,0)</f>
        <v>Không</v>
      </c>
      <c r="R740" s="102" t="e">
        <f>VLOOKUP(B740,DS!$D$3:$P$2489,13,0)</f>
        <v>#N/A</v>
      </c>
    </row>
    <row r="741" spans="1:18" ht="13.5">
      <c r="A741" s="100">
        <v>735</v>
      </c>
      <c r="B741" s="108">
        <f>DS!D737</f>
        <v>0</v>
      </c>
      <c r="C741" s="109" t="e">
        <f>VLOOKUP(B741,DS!$D$3:$I$2489,2,0)</f>
        <v>#N/A</v>
      </c>
      <c r="D741" s="110" t="e">
        <f>VLOOKUP(B741,DS!$D$3:$I$2489,3,0)</f>
        <v>#N/A</v>
      </c>
      <c r="E741" s="111" t="e">
        <f>VLOOKUP(B741,DS!$D$3:$I$2489,5,0)</f>
        <v>#N/A</v>
      </c>
      <c r="F741" s="111" t="e">
        <f>VLOOKUP(B741,DS!$D$3:$I$2489,6,0)</f>
        <v>#N/A</v>
      </c>
      <c r="G741" s="247"/>
      <c r="H741" s="247"/>
      <c r="I741" s="247"/>
      <c r="J741" s="247"/>
      <c r="K741" s="247"/>
      <c r="L741" s="247"/>
      <c r="M741" s="247"/>
      <c r="N741" s="247"/>
      <c r="O741" s="247"/>
      <c r="P741" s="101">
        <f t="shared" si="11"/>
        <v>0</v>
      </c>
      <c r="Q741" s="102" t="str">
        <f>VLOOKUP(P741,IDCODE!$A$1:$B$96,2,0)</f>
        <v>Không</v>
      </c>
      <c r="R741" s="102" t="e">
        <f>VLOOKUP(B741,DS!$D$3:$P$2489,13,0)</f>
        <v>#N/A</v>
      </c>
    </row>
    <row r="742" spans="1:18" ht="13.5">
      <c r="A742" s="100">
        <v>736</v>
      </c>
      <c r="B742" s="108">
        <f>DS!D738</f>
        <v>0</v>
      </c>
      <c r="C742" s="109" t="e">
        <f>VLOOKUP(B742,DS!$D$3:$I$2489,2,0)</f>
        <v>#N/A</v>
      </c>
      <c r="D742" s="110" t="e">
        <f>VLOOKUP(B742,DS!$D$3:$I$2489,3,0)</f>
        <v>#N/A</v>
      </c>
      <c r="E742" s="111" t="e">
        <f>VLOOKUP(B742,DS!$D$3:$I$2489,5,0)</f>
        <v>#N/A</v>
      </c>
      <c r="F742" s="111" t="e">
        <f>VLOOKUP(B742,DS!$D$3:$I$2489,6,0)</f>
        <v>#N/A</v>
      </c>
      <c r="G742" s="247"/>
      <c r="H742" s="247"/>
      <c r="I742" s="247"/>
      <c r="J742" s="247"/>
      <c r="K742" s="247"/>
      <c r="L742" s="247"/>
      <c r="M742" s="247"/>
      <c r="N742" s="247"/>
      <c r="O742" s="247"/>
      <c r="P742" s="101">
        <f t="shared" si="11"/>
        <v>0</v>
      </c>
      <c r="Q742" s="102" t="str">
        <f>VLOOKUP(P742,IDCODE!$A$1:$B$96,2,0)</f>
        <v>Không</v>
      </c>
      <c r="R742" s="102" t="e">
        <f>VLOOKUP(B742,DS!$D$3:$P$2489,13,0)</f>
        <v>#N/A</v>
      </c>
    </row>
    <row r="743" spans="1:18" ht="13.5">
      <c r="A743" s="100">
        <v>737</v>
      </c>
      <c r="B743" s="108">
        <f>DS!D739</f>
        <v>0</v>
      </c>
      <c r="C743" s="109" t="e">
        <f>VLOOKUP(B743,DS!$D$3:$I$2489,2,0)</f>
        <v>#N/A</v>
      </c>
      <c r="D743" s="110" t="e">
        <f>VLOOKUP(B743,DS!$D$3:$I$2489,3,0)</f>
        <v>#N/A</v>
      </c>
      <c r="E743" s="111" t="e">
        <f>VLOOKUP(B743,DS!$D$3:$I$2489,5,0)</f>
        <v>#N/A</v>
      </c>
      <c r="F743" s="111" t="e">
        <f>VLOOKUP(B743,DS!$D$3:$I$2489,6,0)</f>
        <v>#N/A</v>
      </c>
      <c r="G743" s="247"/>
      <c r="H743" s="247"/>
      <c r="I743" s="247"/>
      <c r="J743" s="247"/>
      <c r="K743" s="247"/>
      <c r="L743" s="247"/>
      <c r="M743" s="247"/>
      <c r="N743" s="247"/>
      <c r="O743" s="247"/>
      <c r="P743" s="101">
        <f t="shared" si="11"/>
        <v>0</v>
      </c>
      <c r="Q743" s="102" t="str">
        <f>VLOOKUP(P743,IDCODE!$A$1:$B$96,2,0)</f>
        <v>Không</v>
      </c>
      <c r="R743" s="102" t="e">
        <f>VLOOKUP(B743,DS!$D$3:$P$2489,13,0)</f>
        <v>#N/A</v>
      </c>
    </row>
    <row r="744" spans="1:18" ht="13.5">
      <c r="A744" s="100">
        <v>738</v>
      </c>
      <c r="B744" s="108">
        <f>DS!D740</f>
        <v>0</v>
      </c>
      <c r="C744" s="109" t="e">
        <f>VLOOKUP(B744,DS!$D$3:$I$2489,2,0)</f>
        <v>#N/A</v>
      </c>
      <c r="D744" s="110" t="e">
        <f>VLOOKUP(B744,DS!$D$3:$I$2489,3,0)</f>
        <v>#N/A</v>
      </c>
      <c r="E744" s="111" t="e">
        <f>VLOOKUP(B744,DS!$D$3:$I$2489,5,0)</f>
        <v>#N/A</v>
      </c>
      <c r="F744" s="111" t="e">
        <f>VLOOKUP(B744,DS!$D$3:$I$2489,6,0)</f>
        <v>#N/A</v>
      </c>
      <c r="G744" s="247"/>
      <c r="H744" s="247"/>
      <c r="I744" s="247"/>
      <c r="J744" s="247"/>
      <c r="K744" s="247"/>
      <c r="L744" s="247"/>
      <c r="M744" s="247"/>
      <c r="N744" s="247"/>
      <c r="O744" s="247"/>
      <c r="P744" s="101">
        <f t="shared" si="11"/>
        <v>0</v>
      </c>
      <c r="Q744" s="102" t="str">
        <f>VLOOKUP(P744,IDCODE!$A$1:$B$96,2,0)</f>
        <v>Không</v>
      </c>
      <c r="R744" s="102" t="e">
        <f>VLOOKUP(B744,DS!$D$3:$P$2489,13,0)</f>
        <v>#N/A</v>
      </c>
    </row>
    <row r="745" spans="1:18" ht="13.5">
      <c r="A745" s="100">
        <v>739</v>
      </c>
      <c r="B745" s="108">
        <f>DS!D741</f>
        <v>0</v>
      </c>
      <c r="C745" s="109" t="e">
        <f>VLOOKUP(B745,DS!$D$3:$I$2489,2,0)</f>
        <v>#N/A</v>
      </c>
      <c r="D745" s="110" t="e">
        <f>VLOOKUP(B745,DS!$D$3:$I$2489,3,0)</f>
        <v>#N/A</v>
      </c>
      <c r="E745" s="111" t="e">
        <f>VLOOKUP(B745,DS!$D$3:$I$2489,5,0)</f>
        <v>#N/A</v>
      </c>
      <c r="F745" s="111" t="e">
        <f>VLOOKUP(B745,DS!$D$3:$I$2489,6,0)</f>
        <v>#N/A</v>
      </c>
      <c r="G745" s="247"/>
      <c r="H745" s="247"/>
      <c r="I745" s="247"/>
      <c r="J745" s="247"/>
      <c r="K745" s="247"/>
      <c r="L745" s="247"/>
      <c r="M745" s="247"/>
      <c r="N745" s="247"/>
      <c r="O745" s="247"/>
      <c r="P745" s="101">
        <f t="shared" si="11"/>
        <v>0</v>
      </c>
      <c r="Q745" s="102" t="str">
        <f>VLOOKUP(P745,IDCODE!$A$1:$B$96,2,0)</f>
        <v>Không</v>
      </c>
      <c r="R745" s="102" t="e">
        <f>VLOOKUP(B745,DS!$D$3:$P$2489,13,0)</f>
        <v>#N/A</v>
      </c>
    </row>
    <row r="746" spans="1:18" ht="13.5">
      <c r="A746" s="100">
        <v>740</v>
      </c>
      <c r="B746" s="108">
        <f>DS!D742</f>
        <v>0</v>
      </c>
      <c r="C746" s="109" t="e">
        <f>VLOOKUP(B746,DS!$D$3:$I$2489,2,0)</f>
        <v>#N/A</v>
      </c>
      <c r="D746" s="110" t="e">
        <f>VLOOKUP(B746,DS!$D$3:$I$2489,3,0)</f>
        <v>#N/A</v>
      </c>
      <c r="E746" s="111" t="e">
        <f>VLOOKUP(B746,DS!$D$3:$I$2489,5,0)</f>
        <v>#N/A</v>
      </c>
      <c r="F746" s="111" t="e">
        <f>VLOOKUP(B746,DS!$D$3:$I$2489,6,0)</f>
        <v>#N/A</v>
      </c>
      <c r="G746" s="247"/>
      <c r="H746" s="247"/>
      <c r="I746" s="247"/>
      <c r="J746" s="247"/>
      <c r="K746" s="247"/>
      <c r="L746" s="247"/>
      <c r="M746" s="247"/>
      <c r="N746" s="247"/>
      <c r="O746" s="247"/>
      <c r="P746" s="101">
        <f t="shared" si="11"/>
        <v>0</v>
      </c>
      <c r="Q746" s="102" t="str">
        <f>VLOOKUP(P746,IDCODE!$A$1:$B$96,2,0)</f>
        <v>Không</v>
      </c>
      <c r="R746" s="102" t="e">
        <f>VLOOKUP(B746,DS!$D$3:$P$2489,13,0)</f>
        <v>#N/A</v>
      </c>
    </row>
    <row r="747" spans="1:18" ht="13.5">
      <c r="A747" s="100">
        <v>741</v>
      </c>
      <c r="B747" s="108">
        <f>DS!D743</f>
        <v>0</v>
      </c>
      <c r="C747" s="109" t="e">
        <f>VLOOKUP(B747,DS!$D$3:$I$2489,2,0)</f>
        <v>#N/A</v>
      </c>
      <c r="D747" s="110" t="e">
        <f>VLOOKUP(B747,DS!$D$3:$I$2489,3,0)</f>
        <v>#N/A</v>
      </c>
      <c r="E747" s="111" t="e">
        <f>VLOOKUP(B747,DS!$D$3:$I$2489,5,0)</f>
        <v>#N/A</v>
      </c>
      <c r="F747" s="111" t="e">
        <f>VLOOKUP(B747,DS!$D$3:$I$2489,6,0)</f>
        <v>#N/A</v>
      </c>
      <c r="G747" s="247"/>
      <c r="H747" s="247"/>
      <c r="I747" s="247"/>
      <c r="J747" s="247"/>
      <c r="K747" s="247"/>
      <c r="L747" s="247"/>
      <c r="M747" s="247"/>
      <c r="N747" s="247"/>
      <c r="O747" s="247"/>
      <c r="P747" s="101">
        <f t="shared" si="11"/>
        <v>0</v>
      </c>
      <c r="Q747" s="102" t="str">
        <f>VLOOKUP(P747,IDCODE!$A$1:$B$96,2,0)</f>
        <v>Không</v>
      </c>
      <c r="R747" s="102" t="e">
        <f>VLOOKUP(B747,DS!$D$3:$P$2489,13,0)</f>
        <v>#N/A</v>
      </c>
    </row>
    <row r="748" spans="1:18" ht="13.5">
      <c r="A748" s="100">
        <v>742</v>
      </c>
      <c r="B748" s="108">
        <f>DS!D744</f>
        <v>0</v>
      </c>
      <c r="C748" s="109" t="e">
        <f>VLOOKUP(B748,DS!$D$3:$I$2489,2,0)</f>
        <v>#N/A</v>
      </c>
      <c r="D748" s="110" t="e">
        <f>VLOOKUP(B748,DS!$D$3:$I$2489,3,0)</f>
        <v>#N/A</v>
      </c>
      <c r="E748" s="111" t="e">
        <f>VLOOKUP(B748,DS!$D$3:$I$2489,5,0)</f>
        <v>#N/A</v>
      </c>
      <c r="F748" s="111" t="e">
        <f>VLOOKUP(B748,DS!$D$3:$I$2489,6,0)</f>
        <v>#N/A</v>
      </c>
      <c r="G748" s="247"/>
      <c r="H748" s="247"/>
      <c r="I748" s="247"/>
      <c r="J748" s="247"/>
      <c r="K748" s="247"/>
      <c r="L748" s="247"/>
      <c r="M748" s="247"/>
      <c r="N748" s="247"/>
      <c r="O748" s="247"/>
      <c r="P748" s="101">
        <f t="shared" si="11"/>
        <v>0</v>
      </c>
      <c r="Q748" s="102" t="str">
        <f>VLOOKUP(P748,IDCODE!$A$1:$B$96,2,0)</f>
        <v>Không</v>
      </c>
      <c r="R748" s="102" t="e">
        <f>VLOOKUP(B748,DS!$D$3:$P$2489,13,0)</f>
        <v>#N/A</v>
      </c>
    </row>
    <row r="749" spans="1:18" ht="13.5">
      <c r="A749" s="100">
        <v>743</v>
      </c>
      <c r="B749" s="108">
        <f>DS!D745</f>
        <v>0</v>
      </c>
      <c r="C749" s="109" t="e">
        <f>VLOOKUP(B749,DS!$D$3:$I$2489,2,0)</f>
        <v>#N/A</v>
      </c>
      <c r="D749" s="110" t="e">
        <f>VLOOKUP(B749,DS!$D$3:$I$2489,3,0)</f>
        <v>#N/A</v>
      </c>
      <c r="E749" s="111" t="e">
        <f>VLOOKUP(B749,DS!$D$3:$I$2489,5,0)</f>
        <v>#N/A</v>
      </c>
      <c r="F749" s="111" t="e">
        <f>VLOOKUP(B749,DS!$D$3:$I$2489,6,0)</f>
        <v>#N/A</v>
      </c>
      <c r="G749" s="247"/>
      <c r="H749" s="247"/>
      <c r="I749" s="247"/>
      <c r="J749" s="247"/>
      <c r="K749" s="247"/>
      <c r="L749" s="247"/>
      <c r="M749" s="247"/>
      <c r="N749" s="247"/>
      <c r="O749" s="247"/>
      <c r="P749" s="101">
        <f t="shared" si="11"/>
        <v>0</v>
      </c>
      <c r="Q749" s="102" t="str">
        <f>VLOOKUP(P749,IDCODE!$A$1:$B$96,2,0)</f>
        <v>Không</v>
      </c>
      <c r="R749" s="102" t="e">
        <f>VLOOKUP(B749,DS!$D$3:$P$2489,13,0)</f>
        <v>#N/A</v>
      </c>
    </row>
    <row r="750" spans="1:18" ht="13.5">
      <c r="A750" s="100">
        <v>744</v>
      </c>
      <c r="B750" s="108">
        <f>DS!D746</f>
        <v>0</v>
      </c>
      <c r="C750" s="109" t="e">
        <f>VLOOKUP(B750,DS!$D$3:$I$2489,2,0)</f>
        <v>#N/A</v>
      </c>
      <c r="D750" s="110" t="e">
        <f>VLOOKUP(B750,DS!$D$3:$I$2489,3,0)</f>
        <v>#N/A</v>
      </c>
      <c r="E750" s="111" t="e">
        <f>VLOOKUP(B750,DS!$D$3:$I$2489,5,0)</f>
        <v>#N/A</v>
      </c>
      <c r="F750" s="111" t="e">
        <f>VLOOKUP(B750,DS!$D$3:$I$2489,6,0)</f>
        <v>#N/A</v>
      </c>
      <c r="G750" s="247"/>
      <c r="H750" s="247"/>
      <c r="I750" s="247"/>
      <c r="J750" s="247"/>
      <c r="K750" s="247"/>
      <c r="L750" s="247"/>
      <c r="M750" s="247"/>
      <c r="N750" s="247"/>
      <c r="O750" s="247"/>
      <c r="P750" s="101">
        <f t="shared" si="11"/>
        <v>0</v>
      </c>
      <c r="Q750" s="102" t="str">
        <f>VLOOKUP(P750,IDCODE!$A$1:$B$96,2,0)</f>
        <v>Không</v>
      </c>
      <c r="R750" s="102" t="e">
        <f>VLOOKUP(B750,DS!$D$3:$P$2489,13,0)</f>
        <v>#N/A</v>
      </c>
    </row>
    <row r="751" spans="1:18" ht="13.5">
      <c r="A751" s="100">
        <v>745</v>
      </c>
      <c r="B751" s="108">
        <f>DS!D747</f>
        <v>0</v>
      </c>
      <c r="C751" s="109" t="e">
        <f>VLOOKUP(B751,DS!$D$3:$I$2489,2,0)</f>
        <v>#N/A</v>
      </c>
      <c r="D751" s="110" t="e">
        <f>VLOOKUP(B751,DS!$D$3:$I$2489,3,0)</f>
        <v>#N/A</v>
      </c>
      <c r="E751" s="111" t="e">
        <f>VLOOKUP(B751,DS!$D$3:$I$2489,5,0)</f>
        <v>#N/A</v>
      </c>
      <c r="F751" s="111" t="e">
        <f>VLOOKUP(B751,DS!$D$3:$I$2489,6,0)</f>
        <v>#N/A</v>
      </c>
      <c r="G751" s="247"/>
      <c r="H751" s="247"/>
      <c r="I751" s="247"/>
      <c r="J751" s="247"/>
      <c r="K751" s="247"/>
      <c r="L751" s="247"/>
      <c r="M751" s="247"/>
      <c r="N751" s="247"/>
      <c r="O751" s="247"/>
      <c r="P751" s="101">
        <f t="shared" si="11"/>
        <v>0</v>
      </c>
      <c r="Q751" s="102" t="str">
        <f>VLOOKUP(P751,IDCODE!$A$1:$B$96,2,0)</f>
        <v>Không</v>
      </c>
      <c r="R751" s="102" t="e">
        <f>VLOOKUP(B751,DS!$D$3:$P$2489,13,0)</f>
        <v>#N/A</v>
      </c>
    </row>
    <row r="752" spans="1:18" ht="13.5">
      <c r="A752" s="100">
        <v>746</v>
      </c>
      <c r="B752" s="108">
        <f>DS!D748</f>
        <v>0</v>
      </c>
      <c r="C752" s="109" t="e">
        <f>VLOOKUP(B752,DS!$D$3:$I$2489,2,0)</f>
        <v>#N/A</v>
      </c>
      <c r="D752" s="110" t="e">
        <f>VLOOKUP(B752,DS!$D$3:$I$2489,3,0)</f>
        <v>#N/A</v>
      </c>
      <c r="E752" s="111" t="e">
        <f>VLOOKUP(B752,DS!$D$3:$I$2489,5,0)</f>
        <v>#N/A</v>
      </c>
      <c r="F752" s="111" t="e">
        <f>VLOOKUP(B752,DS!$D$3:$I$2489,6,0)</f>
        <v>#N/A</v>
      </c>
      <c r="G752" s="247"/>
      <c r="H752" s="247"/>
      <c r="I752" s="247"/>
      <c r="J752" s="247"/>
      <c r="K752" s="247"/>
      <c r="L752" s="247"/>
      <c r="M752" s="247"/>
      <c r="N752" s="247"/>
      <c r="O752" s="247"/>
      <c r="P752" s="101">
        <f t="shared" si="11"/>
        <v>0</v>
      </c>
      <c r="Q752" s="102" t="str">
        <f>VLOOKUP(P752,IDCODE!$A$1:$B$96,2,0)</f>
        <v>Không</v>
      </c>
      <c r="R752" s="102" t="e">
        <f>VLOOKUP(B752,DS!$D$3:$P$2489,13,0)</f>
        <v>#N/A</v>
      </c>
    </row>
    <row r="753" spans="1:18" ht="13.5">
      <c r="A753" s="100">
        <v>747</v>
      </c>
      <c r="B753" s="108">
        <f>DS!D749</f>
        <v>0</v>
      </c>
      <c r="C753" s="109" t="e">
        <f>VLOOKUP(B753,DS!$D$3:$I$2489,2,0)</f>
        <v>#N/A</v>
      </c>
      <c r="D753" s="110" t="e">
        <f>VLOOKUP(B753,DS!$D$3:$I$2489,3,0)</f>
        <v>#N/A</v>
      </c>
      <c r="E753" s="111" t="e">
        <f>VLOOKUP(B753,DS!$D$3:$I$2489,5,0)</f>
        <v>#N/A</v>
      </c>
      <c r="F753" s="111" t="e">
        <f>VLOOKUP(B753,DS!$D$3:$I$2489,6,0)</f>
        <v>#N/A</v>
      </c>
      <c r="G753" s="247"/>
      <c r="H753" s="247"/>
      <c r="I753" s="247"/>
      <c r="J753" s="247"/>
      <c r="K753" s="247"/>
      <c r="L753" s="247"/>
      <c r="M753" s="247"/>
      <c r="N753" s="247"/>
      <c r="O753" s="247"/>
      <c r="P753" s="101">
        <f t="shared" si="11"/>
        <v>0</v>
      </c>
      <c r="Q753" s="102" t="str">
        <f>VLOOKUP(P753,IDCODE!$A$1:$B$96,2,0)</f>
        <v>Không</v>
      </c>
      <c r="R753" s="102" t="e">
        <f>VLOOKUP(B753,DS!$D$3:$P$2489,13,0)</f>
        <v>#N/A</v>
      </c>
    </row>
    <row r="754" spans="1:18" ht="13.5">
      <c r="A754" s="100">
        <v>748</v>
      </c>
      <c r="B754" s="108">
        <f>DS!D750</f>
        <v>0</v>
      </c>
      <c r="C754" s="109" t="e">
        <f>VLOOKUP(B754,DS!$D$3:$I$2489,2,0)</f>
        <v>#N/A</v>
      </c>
      <c r="D754" s="110" t="e">
        <f>VLOOKUP(B754,DS!$D$3:$I$2489,3,0)</f>
        <v>#N/A</v>
      </c>
      <c r="E754" s="111" t="e">
        <f>VLOOKUP(B754,DS!$D$3:$I$2489,5,0)</f>
        <v>#N/A</v>
      </c>
      <c r="F754" s="111" t="e">
        <f>VLOOKUP(B754,DS!$D$3:$I$2489,6,0)</f>
        <v>#N/A</v>
      </c>
      <c r="G754" s="247"/>
      <c r="H754" s="247"/>
      <c r="I754" s="247"/>
      <c r="J754" s="247"/>
      <c r="K754" s="247"/>
      <c r="L754" s="247"/>
      <c r="M754" s="247"/>
      <c r="N754" s="247"/>
      <c r="O754" s="247"/>
      <c r="P754" s="101">
        <f t="shared" si="11"/>
        <v>0</v>
      </c>
      <c r="Q754" s="102" t="str">
        <f>VLOOKUP(P754,IDCODE!$A$1:$B$96,2,0)</f>
        <v>Không</v>
      </c>
      <c r="R754" s="102" t="e">
        <f>VLOOKUP(B754,DS!$D$3:$P$2489,13,0)</f>
        <v>#N/A</v>
      </c>
    </row>
    <row r="755" spans="1:18" ht="13.5">
      <c r="A755" s="100">
        <v>749</v>
      </c>
      <c r="B755" s="108">
        <f>DS!D751</f>
        <v>0</v>
      </c>
      <c r="C755" s="109" t="e">
        <f>VLOOKUP(B755,DS!$D$3:$I$2489,2,0)</f>
        <v>#N/A</v>
      </c>
      <c r="D755" s="110" t="e">
        <f>VLOOKUP(B755,DS!$D$3:$I$2489,3,0)</f>
        <v>#N/A</v>
      </c>
      <c r="E755" s="111" t="e">
        <f>VLOOKUP(B755,DS!$D$3:$I$2489,5,0)</f>
        <v>#N/A</v>
      </c>
      <c r="F755" s="111" t="e">
        <f>VLOOKUP(B755,DS!$D$3:$I$2489,6,0)</f>
        <v>#N/A</v>
      </c>
      <c r="G755" s="247"/>
      <c r="H755" s="247"/>
      <c r="I755" s="247"/>
      <c r="J755" s="247"/>
      <c r="K755" s="247"/>
      <c r="L755" s="247"/>
      <c r="M755" s="247"/>
      <c r="N755" s="247"/>
      <c r="O755" s="247"/>
      <c r="P755" s="101">
        <f t="shared" si="11"/>
        <v>0</v>
      </c>
      <c r="Q755" s="102" t="str">
        <f>VLOOKUP(P755,IDCODE!$A$1:$B$96,2,0)</f>
        <v>Không</v>
      </c>
      <c r="R755" s="102" t="e">
        <f>VLOOKUP(B755,DS!$D$3:$P$2489,13,0)</f>
        <v>#N/A</v>
      </c>
    </row>
    <row r="756" spans="1:18" ht="13.5">
      <c r="A756" s="100">
        <v>750</v>
      </c>
      <c r="B756" s="108">
        <f>DS!D752</f>
        <v>0</v>
      </c>
      <c r="C756" s="109" t="e">
        <f>VLOOKUP(B756,DS!$D$3:$I$2489,2,0)</f>
        <v>#N/A</v>
      </c>
      <c r="D756" s="110" t="e">
        <f>VLOOKUP(B756,DS!$D$3:$I$2489,3,0)</f>
        <v>#N/A</v>
      </c>
      <c r="E756" s="111" t="e">
        <f>VLOOKUP(B756,DS!$D$3:$I$2489,5,0)</f>
        <v>#N/A</v>
      </c>
      <c r="F756" s="111" t="e">
        <f>VLOOKUP(B756,DS!$D$3:$I$2489,6,0)</f>
        <v>#N/A</v>
      </c>
      <c r="G756" s="247"/>
      <c r="H756" s="247"/>
      <c r="I756" s="247"/>
      <c r="J756" s="247"/>
      <c r="K756" s="247"/>
      <c r="L756" s="247"/>
      <c r="M756" s="247"/>
      <c r="N756" s="247"/>
      <c r="O756" s="247"/>
      <c r="P756" s="101">
        <f t="shared" si="11"/>
        <v>0</v>
      </c>
      <c r="Q756" s="102" t="str">
        <f>VLOOKUP(P756,IDCODE!$A$1:$B$96,2,0)</f>
        <v>Không</v>
      </c>
      <c r="R756" s="102" t="e">
        <f>VLOOKUP(B756,DS!$D$3:$P$2489,13,0)</f>
        <v>#N/A</v>
      </c>
    </row>
    <row r="757" spans="1:18" ht="13.5">
      <c r="A757" s="100">
        <v>751</v>
      </c>
      <c r="B757" s="108">
        <f>DS!D753</f>
        <v>0</v>
      </c>
      <c r="C757" s="109" t="e">
        <f>VLOOKUP(B757,DS!$D$3:$I$2489,2,0)</f>
        <v>#N/A</v>
      </c>
      <c r="D757" s="110" t="e">
        <f>VLOOKUP(B757,DS!$D$3:$I$2489,3,0)</f>
        <v>#N/A</v>
      </c>
      <c r="E757" s="111" t="e">
        <f>VLOOKUP(B757,DS!$D$3:$I$2489,5,0)</f>
        <v>#N/A</v>
      </c>
      <c r="F757" s="111" t="e">
        <f>VLOOKUP(B757,DS!$D$3:$I$2489,6,0)</f>
        <v>#N/A</v>
      </c>
      <c r="G757" s="247"/>
      <c r="H757" s="247"/>
      <c r="I757" s="247"/>
      <c r="J757" s="247"/>
      <c r="K757" s="247"/>
      <c r="L757" s="247"/>
      <c r="M757" s="247"/>
      <c r="N757" s="247"/>
      <c r="O757" s="247"/>
      <c r="P757" s="101">
        <f t="shared" si="11"/>
        <v>0</v>
      </c>
      <c r="Q757" s="102" t="str">
        <f>VLOOKUP(P757,IDCODE!$A$1:$B$96,2,0)</f>
        <v>Không</v>
      </c>
      <c r="R757" s="102" t="e">
        <f>VLOOKUP(B757,DS!$D$3:$P$2489,13,0)</f>
        <v>#N/A</v>
      </c>
    </row>
    <row r="758" spans="1:18" ht="13.5">
      <c r="A758" s="100">
        <v>752</v>
      </c>
      <c r="B758" s="108">
        <f>DS!D754</f>
        <v>0</v>
      </c>
      <c r="C758" s="109" t="e">
        <f>VLOOKUP(B758,DS!$D$3:$I$2489,2,0)</f>
        <v>#N/A</v>
      </c>
      <c r="D758" s="110" t="e">
        <f>VLOOKUP(B758,DS!$D$3:$I$2489,3,0)</f>
        <v>#N/A</v>
      </c>
      <c r="E758" s="111" t="e">
        <f>VLOOKUP(B758,DS!$D$3:$I$2489,5,0)</f>
        <v>#N/A</v>
      </c>
      <c r="F758" s="111" t="e">
        <f>VLOOKUP(B758,DS!$D$3:$I$2489,6,0)</f>
        <v>#N/A</v>
      </c>
      <c r="G758" s="247"/>
      <c r="H758" s="247"/>
      <c r="I758" s="247"/>
      <c r="J758" s="247"/>
      <c r="K758" s="247"/>
      <c r="L758" s="247"/>
      <c r="M758" s="247"/>
      <c r="N758" s="247"/>
      <c r="O758" s="247"/>
      <c r="P758" s="101">
        <f t="shared" si="11"/>
        <v>0</v>
      </c>
      <c r="Q758" s="102" t="str">
        <f>VLOOKUP(P758,IDCODE!$A$1:$B$96,2,0)</f>
        <v>Không</v>
      </c>
      <c r="R758" s="102" t="e">
        <f>VLOOKUP(B758,DS!$D$3:$P$2489,13,0)</f>
        <v>#N/A</v>
      </c>
    </row>
    <row r="759" spans="1:18" ht="13.5">
      <c r="A759" s="100">
        <v>753</v>
      </c>
      <c r="B759" s="108">
        <f>DS!D755</f>
        <v>0</v>
      </c>
      <c r="C759" s="109" t="e">
        <f>VLOOKUP(B759,DS!$D$3:$I$2489,2,0)</f>
        <v>#N/A</v>
      </c>
      <c r="D759" s="110" t="e">
        <f>VLOOKUP(B759,DS!$D$3:$I$2489,3,0)</f>
        <v>#N/A</v>
      </c>
      <c r="E759" s="111" t="e">
        <f>VLOOKUP(B759,DS!$D$3:$I$2489,5,0)</f>
        <v>#N/A</v>
      </c>
      <c r="F759" s="111" t="e">
        <f>VLOOKUP(B759,DS!$D$3:$I$2489,6,0)</f>
        <v>#N/A</v>
      </c>
      <c r="G759" s="247"/>
      <c r="H759" s="247"/>
      <c r="I759" s="247"/>
      <c r="J759" s="247"/>
      <c r="K759" s="247"/>
      <c r="L759" s="247"/>
      <c r="M759" s="247"/>
      <c r="N759" s="247"/>
      <c r="O759" s="247"/>
      <c r="P759" s="101">
        <f t="shared" si="11"/>
        <v>0</v>
      </c>
      <c r="Q759" s="102" t="str">
        <f>VLOOKUP(P759,IDCODE!$A$1:$B$96,2,0)</f>
        <v>Không</v>
      </c>
      <c r="R759" s="102" t="e">
        <f>VLOOKUP(B759,DS!$D$3:$P$2489,13,0)</f>
        <v>#N/A</v>
      </c>
    </row>
    <row r="760" spans="1:18" ht="13.5">
      <c r="A760" s="100">
        <v>754</v>
      </c>
      <c r="B760" s="108">
        <f>DS!D756</f>
        <v>0</v>
      </c>
      <c r="C760" s="109" t="e">
        <f>VLOOKUP(B760,DS!$D$3:$I$2489,2,0)</f>
        <v>#N/A</v>
      </c>
      <c r="D760" s="110" t="e">
        <f>VLOOKUP(B760,DS!$D$3:$I$2489,3,0)</f>
        <v>#N/A</v>
      </c>
      <c r="E760" s="111" t="e">
        <f>VLOOKUP(B760,DS!$D$3:$I$2489,5,0)</f>
        <v>#N/A</v>
      </c>
      <c r="F760" s="111" t="e">
        <f>VLOOKUP(B760,DS!$D$3:$I$2489,6,0)</f>
        <v>#N/A</v>
      </c>
      <c r="G760" s="247"/>
      <c r="H760" s="247"/>
      <c r="I760" s="247"/>
      <c r="J760" s="247"/>
      <c r="K760" s="247"/>
      <c r="L760" s="247"/>
      <c r="M760" s="247"/>
      <c r="N760" s="247"/>
      <c r="O760" s="247"/>
      <c r="P760" s="101">
        <f t="shared" si="11"/>
        <v>0</v>
      </c>
      <c r="Q760" s="102" t="str">
        <f>VLOOKUP(P760,IDCODE!$A$1:$B$96,2,0)</f>
        <v>Không</v>
      </c>
      <c r="R760" s="102" t="e">
        <f>VLOOKUP(B760,DS!$D$3:$P$2489,13,0)</f>
        <v>#N/A</v>
      </c>
    </row>
    <row r="761" spans="1:18" ht="13.5">
      <c r="A761" s="100">
        <v>755</v>
      </c>
      <c r="B761" s="108">
        <f>DS!D757</f>
        <v>0</v>
      </c>
      <c r="C761" s="109" t="e">
        <f>VLOOKUP(B761,DS!$D$3:$I$2489,2,0)</f>
        <v>#N/A</v>
      </c>
      <c r="D761" s="110" t="e">
        <f>VLOOKUP(B761,DS!$D$3:$I$2489,3,0)</f>
        <v>#N/A</v>
      </c>
      <c r="E761" s="111" t="e">
        <f>VLOOKUP(B761,DS!$D$3:$I$2489,5,0)</f>
        <v>#N/A</v>
      </c>
      <c r="F761" s="111" t="e">
        <f>VLOOKUP(B761,DS!$D$3:$I$2489,6,0)</f>
        <v>#N/A</v>
      </c>
      <c r="G761" s="247"/>
      <c r="H761" s="247"/>
      <c r="I761" s="247"/>
      <c r="J761" s="247"/>
      <c r="K761" s="247"/>
      <c r="L761" s="247"/>
      <c r="M761" s="247"/>
      <c r="N761" s="247"/>
      <c r="O761" s="247"/>
      <c r="P761" s="101">
        <f t="shared" si="11"/>
        <v>0</v>
      </c>
      <c r="Q761" s="102" t="str">
        <f>VLOOKUP(P761,IDCODE!$A$1:$B$96,2,0)</f>
        <v>Không</v>
      </c>
      <c r="R761" s="102" t="e">
        <f>VLOOKUP(B761,DS!$D$3:$P$2489,13,0)</f>
        <v>#N/A</v>
      </c>
    </row>
    <row r="762" spans="1:18" ht="13.5">
      <c r="A762" s="100">
        <v>756</v>
      </c>
      <c r="B762" s="108">
        <f>DS!D758</f>
        <v>0</v>
      </c>
      <c r="C762" s="109" t="e">
        <f>VLOOKUP(B762,DS!$D$3:$I$2489,2,0)</f>
        <v>#N/A</v>
      </c>
      <c r="D762" s="110" t="e">
        <f>VLOOKUP(B762,DS!$D$3:$I$2489,3,0)</f>
        <v>#N/A</v>
      </c>
      <c r="E762" s="111" t="e">
        <f>VLOOKUP(B762,DS!$D$3:$I$2489,5,0)</f>
        <v>#N/A</v>
      </c>
      <c r="F762" s="111" t="e">
        <f>VLOOKUP(B762,DS!$D$3:$I$2489,6,0)</f>
        <v>#N/A</v>
      </c>
      <c r="G762" s="247"/>
      <c r="H762" s="247"/>
      <c r="I762" s="247"/>
      <c r="J762" s="247"/>
      <c r="K762" s="247"/>
      <c r="L762" s="247"/>
      <c r="M762" s="247"/>
      <c r="N762" s="247"/>
      <c r="O762" s="247"/>
      <c r="P762" s="101">
        <f t="shared" si="11"/>
        <v>0</v>
      </c>
      <c r="Q762" s="102" t="str">
        <f>VLOOKUP(P762,IDCODE!$A$1:$B$96,2,0)</f>
        <v>Không</v>
      </c>
      <c r="R762" s="102" t="e">
        <f>VLOOKUP(B762,DS!$D$3:$P$2489,13,0)</f>
        <v>#N/A</v>
      </c>
    </row>
    <row r="763" spans="1:18" ht="13.5">
      <c r="A763" s="100">
        <v>757</v>
      </c>
      <c r="B763" s="108">
        <f>DS!D759</f>
        <v>0</v>
      </c>
      <c r="C763" s="109" t="e">
        <f>VLOOKUP(B763,DS!$D$3:$I$2489,2,0)</f>
        <v>#N/A</v>
      </c>
      <c r="D763" s="110" t="e">
        <f>VLOOKUP(B763,DS!$D$3:$I$2489,3,0)</f>
        <v>#N/A</v>
      </c>
      <c r="E763" s="111" t="e">
        <f>VLOOKUP(B763,DS!$D$3:$I$2489,5,0)</f>
        <v>#N/A</v>
      </c>
      <c r="F763" s="111" t="e">
        <f>VLOOKUP(B763,DS!$D$3:$I$2489,6,0)</f>
        <v>#N/A</v>
      </c>
      <c r="G763" s="247"/>
      <c r="H763" s="247"/>
      <c r="I763" s="247"/>
      <c r="J763" s="247"/>
      <c r="K763" s="247"/>
      <c r="L763" s="247"/>
      <c r="M763" s="247"/>
      <c r="N763" s="247"/>
      <c r="O763" s="247"/>
      <c r="P763" s="101">
        <f t="shared" si="11"/>
        <v>0</v>
      </c>
      <c r="Q763" s="102" t="str">
        <f>VLOOKUP(P763,IDCODE!$A$1:$B$96,2,0)</f>
        <v>Không</v>
      </c>
      <c r="R763" s="102" t="e">
        <f>VLOOKUP(B763,DS!$D$3:$P$2489,13,0)</f>
        <v>#N/A</v>
      </c>
    </row>
    <row r="764" spans="1:18" ht="13.5">
      <c r="A764" s="100">
        <v>758</v>
      </c>
      <c r="B764" s="108">
        <f>DS!D760</f>
        <v>0</v>
      </c>
      <c r="C764" s="109" t="e">
        <f>VLOOKUP(B764,DS!$D$3:$I$2489,2,0)</f>
        <v>#N/A</v>
      </c>
      <c r="D764" s="110" t="e">
        <f>VLOOKUP(B764,DS!$D$3:$I$2489,3,0)</f>
        <v>#N/A</v>
      </c>
      <c r="E764" s="111" t="e">
        <f>VLOOKUP(B764,DS!$D$3:$I$2489,5,0)</f>
        <v>#N/A</v>
      </c>
      <c r="F764" s="111" t="e">
        <f>VLOOKUP(B764,DS!$D$3:$I$2489,6,0)</f>
        <v>#N/A</v>
      </c>
      <c r="G764" s="247"/>
      <c r="H764" s="247"/>
      <c r="I764" s="247"/>
      <c r="J764" s="247"/>
      <c r="K764" s="247"/>
      <c r="L764" s="247"/>
      <c r="M764" s="247"/>
      <c r="N764" s="247"/>
      <c r="O764" s="247"/>
      <c r="P764" s="101">
        <f t="shared" si="11"/>
        <v>0</v>
      </c>
      <c r="Q764" s="102" t="str">
        <f>VLOOKUP(P764,IDCODE!$A$1:$B$96,2,0)</f>
        <v>Không</v>
      </c>
      <c r="R764" s="102" t="e">
        <f>VLOOKUP(B764,DS!$D$3:$P$2489,13,0)</f>
        <v>#N/A</v>
      </c>
    </row>
    <row r="765" spans="1:18" ht="13.5">
      <c r="A765" s="100">
        <v>759</v>
      </c>
      <c r="B765" s="108">
        <f>DS!D761</f>
        <v>0</v>
      </c>
      <c r="C765" s="109" t="e">
        <f>VLOOKUP(B765,DS!$D$3:$I$2489,2,0)</f>
        <v>#N/A</v>
      </c>
      <c r="D765" s="110" t="e">
        <f>VLOOKUP(B765,DS!$D$3:$I$2489,3,0)</f>
        <v>#N/A</v>
      </c>
      <c r="E765" s="111" t="e">
        <f>VLOOKUP(B765,DS!$D$3:$I$2489,5,0)</f>
        <v>#N/A</v>
      </c>
      <c r="F765" s="111" t="e">
        <f>VLOOKUP(B765,DS!$D$3:$I$2489,6,0)</f>
        <v>#N/A</v>
      </c>
      <c r="G765" s="247"/>
      <c r="H765" s="247"/>
      <c r="I765" s="247"/>
      <c r="J765" s="247"/>
      <c r="K765" s="247"/>
      <c r="L765" s="247"/>
      <c r="M765" s="247"/>
      <c r="N765" s="247"/>
      <c r="O765" s="247"/>
      <c r="P765" s="101">
        <f t="shared" si="11"/>
        <v>0</v>
      </c>
      <c r="Q765" s="102" t="str">
        <f>VLOOKUP(P765,IDCODE!$A$1:$B$96,2,0)</f>
        <v>Không</v>
      </c>
      <c r="R765" s="102" t="e">
        <f>VLOOKUP(B765,DS!$D$3:$P$2489,13,0)</f>
        <v>#N/A</v>
      </c>
    </row>
    <row r="766" spans="1:18" ht="13.5">
      <c r="A766" s="100">
        <v>760</v>
      </c>
      <c r="B766" s="108">
        <f>DS!D762</f>
        <v>0</v>
      </c>
      <c r="C766" s="109" t="e">
        <f>VLOOKUP(B766,DS!$D$3:$I$2489,2,0)</f>
        <v>#N/A</v>
      </c>
      <c r="D766" s="110" t="e">
        <f>VLOOKUP(B766,DS!$D$3:$I$2489,3,0)</f>
        <v>#N/A</v>
      </c>
      <c r="E766" s="111" t="e">
        <f>VLOOKUP(B766,DS!$D$3:$I$2489,5,0)</f>
        <v>#N/A</v>
      </c>
      <c r="F766" s="111" t="e">
        <f>VLOOKUP(B766,DS!$D$3:$I$2489,6,0)</f>
        <v>#N/A</v>
      </c>
      <c r="G766" s="247"/>
      <c r="H766" s="247"/>
      <c r="I766" s="247"/>
      <c r="J766" s="247"/>
      <c r="K766" s="247"/>
      <c r="L766" s="247"/>
      <c r="M766" s="247"/>
      <c r="N766" s="247"/>
      <c r="O766" s="247"/>
      <c r="P766" s="101">
        <f t="shared" si="11"/>
        <v>0</v>
      </c>
      <c r="Q766" s="102" t="str">
        <f>VLOOKUP(P766,IDCODE!$A$1:$B$96,2,0)</f>
        <v>Không</v>
      </c>
      <c r="R766" s="102" t="e">
        <f>VLOOKUP(B766,DS!$D$3:$P$2489,13,0)</f>
        <v>#N/A</v>
      </c>
    </row>
    <row r="767" spans="1:18" ht="13.5">
      <c r="A767" s="100">
        <v>761</v>
      </c>
      <c r="B767" s="108">
        <f>DS!D763</f>
        <v>0</v>
      </c>
      <c r="C767" s="109" t="e">
        <f>VLOOKUP(B767,DS!$D$3:$I$2489,2,0)</f>
        <v>#N/A</v>
      </c>
      <c r="D767" s="110" t="e">
        <f>VLOOKUP(B767,DS!$D$3:$I$2489,3,0)</f>
        <v>#N/A</v>
      </c>
      <c r="E767" s="111" t="e">
        <f>VLOOKUP(B767,DS!$D$3:$I$2489,5,0)</f>
        <v>#N/A</v>
      </c>
      <c r="F767" s="111" t="e">
        <f>VLOOKUP(B767,DS!$D$3:$I$2489,6,0)</f>
        <v>#N/A</v>
      </c>
      <c r="G767" s="247"/>
      <c r="H767" s="247"/>
      <c r="I767" s="247"/>
      <c r="J767" s="247"/>
      <c r="K767" s="247"/>
      <c r="L767" s="247"/>
      <c r="M767" s="247"/>
      <c r="N767" s="247"/>
      <c r="O767" s="247"/>
      <c r="P767" s="101">
        <f t="shared" si="11"/>
        <v>0</v>
      </c>
      <c r="Q767" s="102" t="str">
        <f>VLOOKUP(P767,IDCODE!$A$1:$B$96,2,0)</f>
        <v>Không</v>
      </c>
      <c r="R767" s="102" t="e">
        <f>VLOOKUP(B767,DS!$D$3:$P$2489,13,0)</f>
        <v>#N/A</v>
      </c>
    </row>
    <row r="768" spans="1:18" ht="13.5">
      <c r="A768" s="100">
        <v>762</v>
      </c>
      <c r="B768" s="108">
        <f>DS!D764</f>
        <v>0</v>
      </c>
      <c r="C768" s="109" t="e">
        <f>VLOOKUP(B768,DS!$D$3:$I$2489,2,0)</f>
        <v>#N/A</v>
      </c>
      <c r="D768" s="110" t="e">
        <f>VLOOKUP(B768,DS!$D$3:$I$2489,3,0)</f>
        <v>#N/A</v>
      </c>
      <c r="E768" s="111" t="e">
        <f>VLOOKUP(B768,DS!$D$3:$I$2489,5,0)</f>
        <v>#N/A</v>
      </c>
      <c r="F768" s="111" t="e">
        <f>VLOOKUP(B768,DS!$D$3:$I$2489,6,0)</f>
        <v>#N/A</v>
      </c>
      <c r="G768" s="247"/>
      <c r="H768" s="247"/>
      <c r="I768" s="247"/>
      <c r="J768" s="247"/>
      <c r="K768" s="247"/>
      <c r="L768" s="247"/>
      <c r="M768" s="247"/>
      <c r="N768" s="247"/>
      <c r="O768" s="247"/>
      <c r="P768" s="101">
        <f t="shared" si="11"/>
        <v>0</v>
      </c>
      <c r="Q768" s="102" t="str">
        <f>VLOOKUP(P768,IDCODE!$A$1:$B$96,2,0)</f>
        <v>Không</v>
      </c>
      <c r="R768" s="102" t="e">
        <f>VLOOKUP(B768,DS!$D$3:$P$2489,13,0)</f>
        <v>#N/A</v>
      </c>
    </row>
    <row r="769" spans="1:18" ht="13.5">
      <c r="A769" s="100">
        <v>763</v>
      </c>
      <c r="B769" s="108">
        <f>DS!D765</f>
        <v>0</v>
      </c>
      <c r="C769" s="109" t="e">
        <f>VLOOKUP(B769,DS!$D$3:$I$2489,2,0)</f>
        <v>#N/A</v>
      </c>
      <c r="D769" s="110" t="e">
        <f>VLOOKUP(B769,DS!$D$3:$I$2489,3,0)</f>
        <v>#N/A</v>
      </c>
      <c r="E769" s="111" t="e">
        <f>VLOOKUP(B769,DS!$D$3:$I$2489,5,0)</f>
        <v>#N/A</v>
      </c>
      <c r="F769" s="111" t="e">
        <f>VLOOKUP(B769,DS!$D$3:$I$2489,6,0)</f>
        <v>#N/A</v>
      </c>
      <c r="G769" s="247"/>
      <c r="H769" s="247"/>
      <c r="I769" s="247"/>
      <c r="J769" s="247"/>
      <c r="K769" s="247"/>
      <c r="L769" s="247"/>
      <c r="M769" s="247"/>
      <c r="N769" s="247"/>
      <c r="O769" s="247"/>
      <c r="P769" s="101">
        <f t="shared" si="11"/>
        <v>0</v>
      </c>
      <c r="Q769" s="102" t="str">
        <f>VLOOKUP(P769,IDCODE!$A$1:$B$96,2,0)</f>
        <v>Không</v>
      </c>
      <c r="R769" s="102" t="e">
        <f>VLOOKUP(B769,DS!$D$3:$P$2489,13,0)</f>
        <v>#N/A</v>
      </c>
    </row>
    <row r="770" spans="1:18" ht="13.5">
      <c r="A770" s="100">
        <v>764</v>
      </c>
      <c r="B770" s="108">
        <f>DS!D766</f>
        <v>0</v>
      </c>
      <c r="C770" s="109" t="e">
        <f>VLOOKUP(B770,DS!$D$3:$I$2489,2,0)</f>
        <v>#N/A</v>
      </c>
      <c r="D770" s="110" t="e">
        <f>VLOOKUP(B770,DS!$D$3:$I$2489,3,0)</f>
        <v>#N/A</v>
      </c>
      <c r="E770" s="111" t="e">
        <f>VLOOKUP(B770,DS!$D$3:$I$2489,5,0)</f>
        <v>#N/A</v>
      </c>
      <c r="F770" s="111" t="e">
        <f>VLOOKUP(B770,DS!$D$3:$I$2489,6,0)</f>
        <v>#N/A</v>
      </c>
      <c r="G770" s="247"/>
      <c r="H770" s="247"/>
      <c r="I770" s="247"/>
      <c r="J770" s="247"/>
      <c r="K770" s="247"/>
      <c r="L770" s="247"/>
      <c r="M770" s="247"/>
      <c r="N770" s="247"/>
      <c r="O770" s="247"/>
      <c r="P770" s="101">
        <f t="shared" si="11"/>
        <v>0</v>
      </c>
      <c r="Q770" s="102" t="str">
        <f>VLOOKUP(P770,IDCODE!$A$1:$B$96,2,0)</f>
        <v>Không</v>
      </c>
      <c r="R770" s="102" t="e">
        <f>VLOOKUP(B770,DS!$D$3:$P$2489,13,0)</f>
        <v>#N/A</v>
      </c>
    </row>
    <row r="771" spans="1:18" ht="13.5">
      <c r="A771" s="100">
        <v>765</v>
      </c>
      <c r="B771" s="108">
        <f>DS!D767</f>
        <v>0</v>
      </c>
      <c r="C771" s="109" t="e">
        <f>VLOOKUP(B771,DS!$D$3:$I$2489,2,0)</f>
        <v>#N/A</v>
      </c>
      <c r="D771" s="110" t="e">
        <f>VLOOKUP(B771,DS!$D$3:$I$2489,3,0)</f>
        <v>#N/A</v>
      </c>
      <c r="E771" s="111" t="e">
        <f>VLOOKUP(B771,DS!$D$3:$I$2489,5,0)</f>
        <v>#N/A</v>
      </c>
      <c r="F771" s="111" t="e">
        <f>VLOOKUP(B771,DS!$D$3:$I$2489,6,0)</f>
        <v>#N/A</v>
      </c>
      <c r="G771" s="247"/>
      <c r="H771" s="247"/>
      <c r="I771" s="247"/>
      <c r="J771" s="247"/>
      <c r="K771" s="247"/>
      <c r="L771" s="247"/>
      <c r="M771" s="247"/>
      <c r="N771" s="247"/>
      <c r="O771" s="247"/>
      <c r="P771" s="101">
        <f t="shared" si="11"/>
        <v>0</v>
      </c>
      <c r="Q771" s="102" t="str">
        <f>VLOOKUP(P771,IDCODE!$A$1:$B$96,2,0)</f>
        <v>Không</v>
      </c>
      <c r="R771" s="102" t="e">
        <f>VLOOKUP(B771,DS!$D$3:$P$2489,13,0)</f>
        <v>#N/A</v>
      </c>
    </row>
    <row r="772" spans="1:18" ht="13.5">
      <c r="A772" s="100">
        <v>766</v>
      </c>
      <c r="B772" s="108">
        <f>DS!D768</f>
        <v>0</v>
      </c>
      <c r="C772" s="109" t="e">
        <f>VLOOKUP(B772,DS!$D$3:$I$2489,2,0)</f>
        <v>#N/A</v>
      </c>
      <c r="D772" s="110" t="e">
        <f>VLOOKUP(B772,DS!$D$3:$I$2489,3,0)</f>
        <v>#N/A</v>
      </c>
      <c r="E772" s="111" t="e">
        <f>VLOOKUP(B772,DS!$D$3:$I$2489,5,0)</f>
        <v>#N/A</v>
      </c>
      <c r="F772" s="111" t="e">
        <f>VLOOKUP(B772,DS!$D$3:$I$2489,6,0)</f>
        <v>#N/A</v>
      </c>
      <c r="G772" s="247"/>
      <c r="H772" s="247"/>
      <c r="I772" s="247"/>
      <c r="J772" s="247"/>
      <c r="K772" s="247"/>
      <c r="L772" s="247"/>
      <c r="M772" s="247"/>
      <c r="N772" s="247"/>
      <c r="O772" s="247"/>
      <c r="P772" s="101">
        <f t="shared" si="11"/>
        <v>0</v>
      </c>
      <c r="Q772" s="102" t="str">
        <f>VLOOKUP(P772,IDCODE!$A$1:$B$96,2,0)</f>
        <v>Không</v>
      </c>
      <c r="R772" s="102" t="e">
        <f>VLOOKUP(B772,DS!$D$3:$P$2489,13,0)</f>
        <v>#N/A</v>
      </c>
    </row>
    <row r="773" spans="1:18" ht="13.5">
      <c r="A773" s="100">
        <v>767</v>
      </c>
      <c r="B773" s="108">
        <f>DS!D769</f>
        <v>0</v>
      </c>
      <c r="C773" s="109" t="e">
        <f>VLOOKUP(B773,DS!$D$3:$I$2489,2,0)</f>
        <v>#N/A</v>
      </c>
      <c r="D773" s="110" t="e">
        <f>VLOOKUP(B773,DS!$D$3:$I$2489,3,0)</f>
        <v>#N/A</v>
      </c>
      <c r="E773" s="111" t="e">
        <f>VLOOKUP(B773,DS!$D$3:$I$2489,5,0)</f>
        <v>#N/A</v>
      </c>
      <c r="F773" s="111" t="e">
        <f>VLOOKUP(B773,DS!$D$3:$I$2489,6,0)</f>
        <v>#N/A</v>
      </c>
      <c r="G773" s="247"/>
      <c r="H773" s="247"/>
      <c r="I773" s="247"/>
      <c r="J773" s="247"/>
      <c r="K773" s="247"/>
      <c r="L773" s="247"/>
      <c r="M773" s="247"/>
      <c r="N773" s="247"/>
      <c r="O773" s="247"/>
      <c r="P773" s="101">
        <f t="shared" si="11"/>
        <v>0</v>
      </c>
      <c r="Q773" s="102" t="str">
        <f>VLOOKUP(P773,IDCODE!$A$1:$B$96,2,0)</f>
        <v>Không</v>
      </c>
      <c r="R773" s="102" t="e">
        <f>VLOOKUP(B773,DS!$D$3:$P$2489,13,0)</f>
        <v>#N/A</v>
      </c>
    </row>
    <row r="774" spans="1:18" ht="13.5">
      <c r="A774" s="100">
        <v>768</v>
      </c>
      <c r="B774" s="108">
        <f>DS!D770</f>
        <v>0</v>
      </c>
      <c r="C774" s="109" t="e">
        <f>VLOOKUP(B774,DS!$D$3:$I$2489,2,0)</f>
        <v>#N/A</v>
      </c>
      <c r="D774" s="110" t="e">
        <f>VLOOKUP(B774,DS!$D$3:$I$2489,3,0)</f>
        <v>#N/A</v>
      </c>
      <c r="E774" s="111" t="e">
        <f>VLOOKUP(B774,DS!$D$3:$I$2489,5,0)</f>
        <v>#N/A</v>
      </c>
      <c r="F774" s="111" t="e">
        <f>VLOOKUP(B774,DS!$D$3:$I$2489,6,0)</f>
        <v>#N/A</v>
      </c>
      <c r="G774" s="247"/>
      <c r="H774" s="247"/>
      <c r="I774" s="247"/>
      <c r="J774" s="247"/>
      <c r="K774" s="247"/>
      <c r="L774" s="247"/>
      <c r="M774" s="247"/>
      <c r="N774" s="247"/>
      <c r="O774" s="247"/>
      <c r="P774" s="101">
        <f t="shared" si="11"/>
        <v>0</v>
      </c>
      <c r="Q774" s="102" t="str">
        <f>VLOOKUP(P774,IDCODE!$A$1:$B$96,2,0)</f>
        <v>Không</v>
      </c>
      <c r="R774" s="102" t="e">
        <f>VLOOKUP(B774,DS!$D$3:$P$2489,13,0)</f>
        <v>#N/A</v>
      </c>
    </row>
    <row r="775" spans="1:18" ht="13.5">
      <c r="A775" s="100">
        <v>769</v>
      </c>
      <c r="B775" s="108">
        <f>DS!D771</f>
        <v>0</v>
      </c>
      <c r="C775" s="109" t="e">
        <f>VLOOKUP(B775,DS!$D$3:$I$2489,2,0)</f>
        <v>#N/A</v>
      </c>
      <c r="D775" s="110" t="e">
        <f>VLOOKUP(B775,DS!$D$3:$I$2489,3,0)</f>
        <v>#N/A</v>
      </c>
      <c r="E775" s="111" t="e">
        <f>VLOOKUP(B775,DS!$D$3:$I$2489,5,0)</f>
        <v>#N/A</v>
      </c>
      <c r="F775" s="111" t="e">
        <f>VLOOKUP(B775,DS!$D$3:$I$2489,6,0)</f>
        <v>#N/A</v>
      </c>
      <c r="G775" s="247"/>
      <c r="H775" s="247"/>
      <c r="I775" s="247"/>
      <c r="J775" s="247"/>
      <c r="K775" s="247"/>
      <c r="L775" s="247"/>
      <c r="M775" s="247"/>
      <c r="N775" s="247"/>
      <c r="O775" s="247"/>
      <c r="P775" s="101">
        <f t="shared" si="11"/>
        <v>0</v>
      </c>
      <c r="Q775" s="102" t="str">
        <f>VLOOKUP(P775,IDCODE!$A$1:$B$96,2,0)</f>
        <v>Không</v>
      </c>
      <c r="R775" s="102" t="e">
        <f>VLOOKUP(B775,DS!$D$3:$P$2489,13,0)</f>
        <v>#N/A</v>
      </c>
    </row>
    <row r="776" spans="1:18" ht="13.5">
      <c r="A776" s="100">
        <v>770</v>
      </c>
      <c r="B776" s="108">
        <f>DS!D772</f>
        <v>0</v>
      </c>
      <c r="C776" s="109" t="e">
        <f>VLOOKUP(B776,DS!$D$3:$I$2489,2,0)</f>
        <v>#N/A</v>
      </c>
      <c r="D776" s="110" t="e">
        <f>VLOOKUP(B776,DS!$D$3:$I$2489,3,0)</f>
        <v>#N/A</v>
      </c>
      <c r="E776" s="111" t="e">
        <f>VLOOKUP(B776,DS!$D$3:$I$2489,5,0)</f>
        <v>#N/A</v>
      </c>
      <c r="F776" s="111" t="e">
        <f>VLOOKUP(B776,DS!$D$3:$I$2489,6,0)</f>
        <v>#N/A</v>
      </c>
      <c r="G776" s="247"/>
      <c r="H776" s="247"/>
      <c r="I776" s="247"/>
      <c r="J776" s="247"/>
      <c r="K776" s="247"/>
      <c r="L776" s="247"/>
      <c r="M776" s="247"/>
      <c r="N776" s="247"/>
      <c r="O776" s="247"/>
      <c r="P776" s="101">
        <f t="shared" ref="P776:P839" si="12">IF(OR(ISNUMBER(O776)=FALSE,$P$6&lt;&gt;100%,O776&lt;1),0,ROUND(SUMPRODUCT($G$6:$O$6,G776:O776),1))</f>
        <v>0</v>
      </c>
      <c r="Q776" s="102" t="str">
        <f>VLOOKUP(P776,IDCODE!$A$1:$B$96,2,0)</f>
        <v>Không</v>
      </c>
      <c r="R776" s="102" t="e">
        <f>VLOOKUP(B776,DS!$D$3:$P$2489,13,0)</f>
        <v>#N/A</v>
      </c>
    </row>
    <row r="777" spans="1:18" ht="13.5">
      <c r="A777" s="100">
        <v>771</v>
      </c>
      <c r="B777" s="108">
        <f>DS!D773</f>
        <v>0</v>
      </c>
      <c r="C777" s="109" t="e">
        <f>VLOOKUP(B777,DS!$D$3:$I$2489,2,0)</f>
        <v>#N/A</v>
      </c>
      <c r="D777" s="110" t="e">
        <f>VLOOKUP(B777,DS!$D$3:$I$2489,3,0)</f>
        <v>#N/A</v>
      </c>
      <c r="E777" s="111" t="e">
        <f>VLOOKUP(B777,DS!$D$3:$I$2489,5,0)</f>
        <v>#N/A</v>
      </c>
      <c r="F777" s="111" t="e">
        <f>VLOOKUP(B777,DS!$D$3:$I$2489,6,0)</f>
        <v>#N/A</v>
      </c>
      <c r="G777" s="247"/>
      <c r="H777" s="247"/>
      <c r="I777" s="247"/>
      <c r="J777" s="247"/>
      <c r="K777" s="247"/>
      <c r="L777" s="247"/>
      <c r="M777" s="247"/>
      <c r="N777" s="247"/>
      <c r="O777" s="247"/>
      <c r="P777" s="101">
        <f t="shared" si="12"/>
        <v>0</v>
      </c>
      <c r="Q777" s="102" t="str">
        <f>VLOOKUP(P777,IDCODE!$A$1:$B$96,2,0)</f>
        <v>Không</v>
      </c>
      <c r="R777" s="102" t="e">
        <f>VLOOKUP(B777,DS!$D$3:$P$2489,13,0)</f>
        <v>#N/A</v>
      </c>
    </row>
    <row r="778" spans="1:18" ht="13.5">
      <c r="A778" s="100">
        <v>772</v>
      </c>
      <c r="B778" s="108">
        <f>DS!D774</f>
        <v>0</v>
      </c>
      <c r="C778" s="109" t="e">
        <f>VLOOKUP(B778,DS!$D$3:$I$2489,2,0)</f>
        <v>#N/A</v>
      </c>
      <c r="D778" s="110" t="e">
        <f>VLOOKUP(B778,DS!$D$3:$I$2489,3,0)</f>
        <v>#N/A</v>
      </c>
      <c r="E778" s="111" t="e">
        <f>VLOOKUP(B778,DS!$D$3:$I$2489,5,0)</f>
        <v>#N/A</v>
      </c>
      <c r="F778" s="111" t="e">
        <f>VLOOKUP(B778,DS!$D$3:$I$2489,6,0)</f>
        <v>#N/A</v>
      </c>
      <c r="G778" s="247"/>
      <c r="H778" s="247"/>
      <c r="I778" s="247"/>
      <c r="J778" s="247"/>
      <c r="K778" s="247"/>
      <c r="L778" s="247"/>
      <c r="M778" s="247"/>
      <c r="N778" s="247"/>
      <c r="O778" s="247"/>
      <c r="P778" s="101">
        <f t="shared" si="12"/>
        <v>0</v>
      </c>
      <c r="Q778" s="102" t="str">
        <f>VLOOKUP(P778,IDCODE!$A$1:$B$96,2,0)</f>
        <v>Không</v>
      </c>
      <c r="R778" s="102" t="e">
        <f>VLOOKUP(B778,DS!$D$3:$P$2489,13,0)</f>
        <v>#N/A</v>
      </c>
    </row>
    <row r="779" spans="1:18" ht="13.5">
      <c r="A779" s="100">
        <v>773</v>
      </c>
      <c r="B779" s="108">
        <f>DS!D775</f>
        <v>0</v>
      </c>
      <c r="C779" s="109" t="e">
        <f>VLOOKUP(B779,DS!$D$3:$I$2489,2,0)</f>
        <v>#N/A</v>
      </c>
      <c r="D779" s="110" t="e">
        <f>VLOOKUP(B779,DS!$D$3:$I$2489,3,0)</f>
        <v>#N/A</v>
      </c>
      <c r="E779" s="111" t="e">
        <f>VLOOKUP(B779,DS!$D$3:$I$2489,5,0)</f>
        <v>#N/A</v>
      </c>
      <c r="F779" s="111" t="e">
        <f>VLOOKUP(B779,DS!$D$3:$I$2489,6,0)</f>
        <v>#N/A</v>
      </c>
      <c r="G779" s="247"/>
      <c r="H779" s="247"/>
      <c r="I779" s="247"/>
      <c r="J779" s="247"/>
      <c r="K779" s="247"/>
      <c r="L779" s="247"/>
      <c r="M779" s="247"/>
      <c r="N779" s="247"/>
      <c r="O779" s="247"/>
      <c r="P779" s="101">
        <f t="shared" si="12"/>
        <v>0</v>
      </c>
      <c r="Q779" s="102" t="str">
        <f>VLOOKUP(P779,IDCODE!$A$1:$B$96,2,0)</f>
        <v>Không</v>
      </c>
      <c r="R779" s="102" t="e">
        <f>VLOOKUP(B779,DS!$D$3:$P$2489,13,0)</f>
        <v>#N/A</v>
      </c>
    </row>
    <row r="780" spans="1:18" ht="13.5">
      <c r="A780" s="100">
        <v>774</v>
      </c>
      <c r="B780" s="108">
        <f>DS!D776</f>
        <v>0</v>
      </c>
      <c r="C780" s="109" t="e">
        <f>VLOOKUP(B780,DS!$D$3:$I$2489,2,0)</f>
        <v>#N/A</v>
      </c>
      <c r="D780" s="110" t="e">
        <f>VLOOKUP(B780,DS!$D$3:$I$2489,3,0)</f>
        <v>#N/A</v>
      </c>
      <c r="E780" s="111" t="e">
        <f>VLOOKUP(B780,DS!$D$3:$I$2489,5,0)</f>
        <v>#N/A</v>
      </c>
      <c r="F780" s="111" t="e">
        <f>VLOOKUP(B780,DS!$D$3:$I$2489,6,0)</f>
        <v>#N/A</v>
      </c>
      <c r="G780" s="247"/>
      <c r="H780" s="247"/>
      <c r="I780" s="247"/>
      <c r="J780" s="247"/>
      <c r="K780" s="247"/>
      <c r="L780" s="247"/>
      <c r="M780" s="247"/>
      <c r="N780" s="247"/>
      <c r="O780" s="247"/>
      <c r="P780" s="101">
        <f t="shared" si="12"/>
        <v>0</v>
      </c>
      <c r="Q780" s="102" t="str">
        <f>VLOOKUP(P780,IDCODE!$A$1:$B$96,2,0)</f>
        <v>Không</v>
      </c>
      <c r="R780" s="102" t="e">
        <f>VLOOKUP(B780,DS!$D$3:$P$2489,13,0)</f>
        <v>#N/A</v>
      </c>
    </row>
    <row r="781" spans="1:18" ht="13.5">
      <c r="A781" s="100">
        <v>775</v>
      </c>
      <c r="B781" s="108">
        <f>DS!D777</f>
        <v>0</v>
      </c>
      <c r="C781" s="109" t="e">
        <f>VLOOKUP(B781,DS!$D$3:$I$2489,2,0)</f>
        <v>#N/A</v>
      </c>
      <c r="D781" s="110" t="e">
        <f>VLOOKUP(B781,DS!$D$3:$I$2489,3,0)</f>
        <v>#N/A</v>
      </c>
      <c r="E781" s="111" t="e">
        <f>VLOOKUP(B781,DS!$D$3:$I$2489,5,0)</f>
        <v>#N/A</v>
      </c>
      <c r="F781" s="111" t="e">
        <f>VLOOKUP(B781,DS!$D$3:$I$2489,6,0)</f>
        <v>#N/A</v>
      </c>
      <c r="G781" s="247"/>
      <c r="H781" s="247"/>
      <c r="I781" s="247"/>
      <c r="J781" s="247"/>
      <c r="K781" s="247"/>
      <c r="L781" s="247"/>
      <c r="M781" s="247"/>
      <c r="N781" s="247"/>
      <c r="O781" s="247"/>
      <c r="P781" s="101">
        <f t="shared" si="12"/>
        <v>0</v>
      </c>
      <c r="Q781" s="102" t="str">
        <f>VLOOKUP(P781,IDCODE!$A$1:$B$96,2,0)</f>
        <v>Không</v>
      </c>
      <c r="R781" s="102" t="e">
        <f>VLOOKUP(B781,DS!$D$3:$P$2489,13,0)</f>
        <v>#N/A</v>
      </c>
    </row>
    <row r="782" spans="1:18" ht="13.5">
      <c r="A782" s="100">
        <v>776</v>
      </c>
      <c r="B782" s="108">
        <f>DS!D778</f>
        <v>0</v>
      </c>
      <c r="C782" s="109" t="e">
        <f>VLOOKUP(B782,DS!$D$3:$I$2489,2,0)</f>
        <v>#N/A</v>
      </c>
      <c r="D782" s="110" t="e">
        <f>VLOOKUP(B782,DS!$D$3:$I$2489,3,0)</f>
        <v>#N/A</v>
      </c>
      <c r="E782" s="111" t="e">
        <f>VLOOKUP(B782,DS!$D$3:$I$2489,5,0)</f>
        <v>#N/A</v>
      </c>
      <c r="F782" s="111" t="e">
        <f>VLOOKUP(B782,DS!$D$3:$I$2489,6,0)</f>
        <v>#N/A</v>
      </c>
      <c r="G782" s="247"/>
      <c r="H782" s="247"/>
      <c r="I782" s="247"/>
      <c r="J782" s="247"/>
      <c r="K782" s="247"/>
      <c r="L782" s="247"/>
      <c r="M782" s="247"/>
      <c r="N782" s="247"/>
      <c r="O782" s="247"/>
      <c r="P782" s="101">
        <f t="shared" si="12"/>
        <v>0</v>
      </c>
      <c r="Q782" s="102" t="str">
        <f>VLOOKUP(P782,IDCODE!$A$1:$B$96,2,0)</f>
        <v>Không</v>
      </c>
      <c r="R782" s="102" t="e">
        <f>VLOOKUP(B782,DS!$D$3:$P$2489,13,0)</f>
        <v>#N/A</v>
      </c>
    </row>
    <row r="783" spans="1:18" ht="13.5">
      <c r="A783" s="100">
        <v>777</v>
      </c>
      <c r="B783" s="108">
        <f>DS!D779</f>
        <v>0</v>
      </c>
      <c r="C783" s="109" t="e">
        <f>VLOOKUP(B783,DS!$D$3:$I$2489,2,0)</f>
        <v>#N/A</v>
      </c>
      <c r="D783" s="110" t="e">
        <f>VLOOKUP(B783,DS!$D$3:$I$2489,3,0)</f>
        <v>#N/A</v>
      </c>
      <c r="E783" s="111" t="e">
        <f>VLOOKUP(B783,DS!$D$3:$I$2489,5,0)</f>
        <v>#N/A</v>
      </c>
      <c r="F783" s="111" t="e">
        <f>VLOOKUP(B783,DS!$D$3:$I$2489,6,0)</f>
        <v>#N/A</v>
      </c>
      <c r="G783" s="247"/>
      <c r="H783" s="247"/>
      <c r="I783" s="247"/>
      <c r="J783" s="247"/>
      <c r="K783" s="247"/>
      <c r="L783" s="247"/>
      <c r="M783" s="247"/>
      <c r="N783" s="247"/>
      <c r="O783" s="247"/>
      <c r="P783" s="101">
        <f t="shared" si="12"/>
        <v>0</v>
      </c>
      <c r="Q783" s="102" t="str">
        <f>VLOOKUP(P783,IDCODE!$A$1:$B$96,2,0)</f>
        <v>Không</v>
      </c>
      <c r="R783" s="102" t="e">
        <f>VLOOKUP(B783,DS!$D$3:$P$2489,13,0)</f>
        <v>#N/A</v>
      </c>
    </row>
    <row r="784" spans="1:18" ht="13.5">
      <c r="A784" s="100">
        <v>778</v>
      </c>
      <c r="B784" s="108">
        <f>DS!D780</f>
        <v>0</v>
      </c>
      <c r="C784" s="109" t="e">
        <f>VLOOKUP(B784,DS!$D$3:$I$2489,2,0)</f>
        <v>#N/A</v>
      </c>
      <c r="D784" s="110" t="e">
        <f>VLOOKUP(B784,DS!$D$3:$I$2489,3,0)</f>
        <v>#N/A</v>
      </c>
      <c r="E784" s="111" t="e">
        <f>VLOOKUP(B784,DS!$D$3:$I$2489,5,0)</f>
        <v>#N/A</v>
      </c>
      <c r="F784" s="111" t="e">
        <f>VLOOKUP(B784,DS!$D$3:$I$2489,6,0)</f>
        <v>#N/A</v>
      </c>
      <c r="G784" s="247"/>
      <c r="H784" s="247"/>
      <c r="I784" s="247"/>
      <c r="J784" s="247"/>
      <c r="K784" s="247"/>
      <c r="L784" s="247"/>
      <c r="M784" s="247"/>
      <c r="N784" s="247"/>
      <c r="O784" s="247"/>
      <c r="P784" s="101">
        <f t="shared" si="12"/>
        <v>0</v>
      </c>
      <c r="Q784" s="102" t="str">
        <f>VLOOKUP(P784,IDCODE!$A$1:$B$96,2,0)</f>
        <v>Không</v>
      </c>
      <c r="R784" s="102" t="e">
        <f>VLOOKUP(B784,DS!$D$3:$P$2489,13,0)</f>
        <v>#N/A</v>
      </c>
    </row>
    <row r="785" spans="1:18" ht="13.5">
      <c r="A785" s="100">
        <v>779</v>
      </c>
      <c r="B785" s="108">
        <f>DS!D781</f>
        <v>0</v>
      </c>
      <c r="C785" s="109" t="e">
        <f>VLOOKUP(B785,DS!$D$3:$I$2489,2,0)</f>
        <v>#N/A</v>
      </c>
      <c r="D785" s="110" t="e">
        <f>VLOOKUP(B785,DS!$D$3:$I$2489,3,0)</f>
        <v>#N/A</v>
      </c>
      <c r="E785" s="111" t="e">
        <f>VLOOKUP(B785,DS!$D$3:$I$2489,5,0)</f>
        <v>#N/A</v>
      </c>
      <c r="F785" s="111" t="e">
        <f>VLOOKUP(B785,DS!$D$3:$I$2489,6,0)</f>
        <v>#N/A</v>
      </c>
      <c r="G785" s="247"/>
      <c r="H785" s="247"/>
      <c r="I785" s="247"/>
      <c r="J785" s="247"/>
      <c r="K785" s="247"/>
      <c r="L785" s="247"/>
      <c r="M785" s="247"/>
      <c r="N785" s="247"/>
      <c r="O785" s="247"/>
      <c r="P785" s="101">
        <f t="shared" si="12"/>
        <v>0</v>
      </c>
      <c r="Q785" s="102" t="str">
        <f>VLOOKUP(P785,IDCODE!$A$1:$B$96,2,0)</f>
        <v>Không</v>
      </c>
      <c r="R785" s="102" t="e">
        <f>VLOOKUP(B785,DS!$D$3:$P$2489,13,0)</f>
        <v>#N/A</v>
      </c>
    </row>
    <row r="786" spans="1:18" ht="13.5">
      <c r="A786" s="100">
        <v>780</v>
      </c>
      <c r="B786" s="108">
        <f>DS!D782</f>
        <v>0</v>
      </c>
      <c r="C786" s="109" t="e">
        <f>VLOOKUP(B786,DS!$D$3:$I$2489,2,0)</f>
        <v>#N/A</v>
      </c>
      <c r="D786" s="110" t="e">
        <f>VLOOKUP(B786,DS!$D$3:$I$2489,3,0)</f>
        <v>#N/A</v>
      </c>
      <c r="E786" s="111" t="e">
        <f>VLOOKUP(B786,DS!$D$3:$I$2489,5,0)</f>
        <v>#N/A</v>
      </c>
      <c r="F786" s="111" t="e">
        <f>VLOOKUP(B786,DS!$D$3:$I$2489,6,0)</f>
        <v>#N/A</v>
      </c>
      <c r="G786" s="247"/>
      <c r="H786" s="247"/>
      <c r="I786" s="247"/>
      <c r="J786" s="247"/>
      <c r="K786" s="247"/>
      <c r="L786" s="247"/>
      <c r="M786" s="247"/>
      <c r="N786" s="247"/>
      <c r="O786" s="247"/>
      <c r="P786" s="101">
        <f t="shared" si="12"/>
        <v>0</v>
      </c>
      <c r="Q786" s="102" t="str">
        <f>VLOOKUP(P786,IDCODE!$A$1:$B$96,2,0)</f>
        <v>Không</v>
      </c>
      <c r="R786" s="102" t="e">
        <f>VLOOKUP(B786,DS!$D$3:$P$2489,13,0)</f>
        <v>#N/A</v>
      </c>
    </row>
    <row r="787" spans="1:18" ht="13.5">
      <c r="A787" s="100">
        <v>781</v>
      </c>
      <c r="B787" s="108">
        <f>DS!D783</f>
        <v>0</v>
      </c>
      <c r="C787" s="109" t="e">
        <f>VLOOKUP(B787,DS!$D$3:$I$2489,2,0)</f>
        <v>#N/A</v>
      </c>
      <c r="D787" s="110" t="e">
        <f>VLOOKUP(B787,DS!$D$3:$I$2489,3,0)</f>
        <v>#N/A</v>
      </c>
      <c r="E787" s="111" t="e">
        <f>VLOOKUP(B787,DS!$D$3:$I$2489,5,0)</f>
        <v>#N/A</v>
      </c>
      <c r="F787" s="111" t="e">
        <f>VLOOKUP(B787,DS!$D$3:$I$2489,6,0)</f>
        <v>#N/A</v>
      </c>
      <c r="G787" s="247"/>
      <c r="H787" s="247"/>
      <c r="I787" s="247"/>
      <c r="J787" s="247"/>
      <c r="K787" s="247"/>
      <c r="L787" s="247"/>
      <c r="M787" s="247"/>
      <c r="N787" s="247"/>
      <c r="O787" s="247"/>
      <c r="P787" s="101">
        <f t="shared" si="12"/>
        <v>0</v>
      </c>
      <c r="Q787" s="102" t="str">
        <f>VLOOKUP(P787,IDCODE!$A$1:$B$96,2,0)</f>
        <v>Không</v>
      </c>
      <c r="R787" s="102" t="e">
        <f>VLOOKUP(B787,DS!$D$3:$P$2489,13,0)</f>
        <v>#N/A</v>
      </c>
    </row>
    <row r="788" spans="1:18" ht="13.5">
      <c r="A788" s="100">
        <v>782</v>
      </c>
      <c r="B788" s="108">
        <f>DS!D784</f>
        <v>0</v>
      </c>
      <c r="C788" s="109" t="e">
        <f>VLOOKUP(B788,DS!$D$3:$I$2489,2,0)</f>
        <v>#N/A</v>
      </c>
      <c r="D788" s="110" t="e">
        <f>VLOOKUP(B788,DS!$D$3:$I$2489,3,0)</f>
        <v>#N/A</v>
      </c>
      <c r="E788" s="111" t="e">
        <f>VLOOKUP(B788,DS!$D$3:$I$2489,5,0)</f>
        <v>#N/A</v>
      </c>
      <c r="F788" s="111" t="e">
        <f>VLOOKUP(B788,DS!$D$3:$I$2489,6,0)</f>
        <v>#N/A</v>
      </c>
      <c r="G788" s="247"/>
      <c r="H788" s="247"/>
      <c r="I788" s="247"/>
      <c r="J788" s="247"/>
      <c r="K788" s="247"/>
      <c r="L788" s="247"/>
      <c r="M788" s="247"/>
      <c r="N788" s="247"/>
      <c r="O788" s="247"/>
      <c r="P788" s="101">
        <f t="shared" si="12"/>
        <v>0</v>
      </c>
      <c r="Q788" s="102" t="str">
        <f>VLOOKUP(P788,IDCODE!$A$1:$B$96,2,0)</f>
        <v>Không</v>
      </c>
      <c r="R788" s="102" t="e">
        <f>VLOOKUP(B788,DS!$D$3:$P$2489,13,0)</f>
        <v>#N/A</v>
      </c>
    </row>
    <row r="789" spans="1:18" ht="13.5">
      <c r="A789" s="100">
        <v>783</v>
      </c>
      <c r="B789" s="108">
        <f>DS!D785</f>
        <v>0</v>
      </c>
      <c r="C789" s="109" t="e">
        <f>VLOOKUP(B789,DS!$D$3:$I$2489,2,0)</f>
        <v>#N/A</v>
      </c>
      <c r="D789" s="110" t="e">
        <f>VLOOKUP(B789,DS!$D$3:$I$2489,3,0)</f>
        <v>#N/A</v>
      </c>
      <c r="E789" s="111" t="e">
        <f>VLOOKUP(B789,DS!$D$3:$I$2489,5,0)</f>
        <v>#N/A</v>
      </c>
      <c r="F789" s="111" t="e">
        <f>VLOOKUP(B789,DS!$D$3:$I$2489,6,0)</f>
        <v>#N/A</v>
      </c>
      <c r="G789" s="247"/>
      <c r="H789" s="247"/>
      <c r="I789" s="247"/>
      <c r="J789" s="247"/>
      <c r="K789" s="247"/>
      <c r="L789" s="247"/>
      <c r="M789" s="247"/>
      <c r="N789" s="247"/>
      <c r="O789" s="247"/>
      <c r="P789" s="101">
        <f t="shared" si="12"/>
        <v>0</v>
      </c>
      <c r="Q789" s="102" t="str">
        <f>VLOOKUP(P789,IDCODE!$A$1:$B$96,2,0)</f>
        <v>Không</v>
      </c>
      <c r="R789" s="102" t="e">
        <f>VLOOKUP(B789,DS!$D$3:$P$2489,13,0)</f>
        <v>#N/A</v>
      </c>
    </row>
    <row r="790" spans="1:18" ht="13.5">
      <c r="A790" s="100">
        <v>784</v>
      </c>
      <c r="B790" s="108">
        <f>DS!D786</f>
        <v>0</v>
      </c>
      <c r="C790" s="109" t="e">
        <f>VLOOKUP(B790,DS!$D$3:$I$2489,2,0)</f>
        <v>#N/A</v>
      </c>
      <c r="D790" s="110" t="e">
        <f>VLOOKUP(B790,DS!$D$3:$I$2489,3,0)</f>
        <v>#N/A</v>
      </c>
      <c r="E790" s="111" t="e">
        <f>VLOOKUP(B790,DS!$D$3:$I$2489,5,0)</f>
        <v>#N/A</v>
      </c>
      <c r="F790" s="111" t="e">
        <f>VLOOKUP(B790,DS!$D$3:$I$2489,6,0)</f>
        <v>#N/A</v>
      </c>
      <c r="G790" s="247"/>
      <c r="H790" s="247"/>
      <c r="I790" s="247"/>
      <c r="J790" s="247"/>
      <c r="K790" s="247"/>
      <c r="L790" s="247"/>
      <c r="M790" s="247"/>
      <c r="N790" s="247"/>
      <c r="O790" s="247"/>
      <c r="P790" s="101">
        <f t="shared" si="12"/>
        <v>0</v>
      </c>
      <c r="Q790" s="102" t="str">
        <f>VLOOKUP(P790,IDCODE!$A$1:$B$96,2,0)</f>
        <v>Không</v>
      </c>
      <c r="R790" s="102" t="e">
        <f>VLOOKUP(B790,DS!$D$3:$P$2489,13,0)</f>
        <v>#N/A</v>
      </c>
    </row>
    <row r="791" spans="1:18" ht="13.5">
      <c r="A791" s="100">
        <v>785</v>
      </c>
      <c r="B791" s="108">
        <f>DS!D787</f>
        <v>0</v>
      </c>
      <c r="C791" s="109" t="e">
        <f>VLOOKUP(B791,DS!$D$3:$I$2489,2,0)</f>
        <v>#N/A</v>
      </c>
      <c r="D791" s="110" t="e">
        <f>VLOOKUP(B791,DS!$D$3:$I$2489,3,0)</f>
        <v>#N/A</v>
      </c>
      <c r="E791" s="111" t="e">
        <f>VLOOKUP(B791,DS!$D$3:$I$2489,5,0)</f>
        <v>#N/A</v>
      </c>
      <c r="F791" s="111" t="e">
        <f>VLOOKUP(B791,DS!$D$3:$I$2489,6,0)</f>
        <v>#N/A</v>
      </c>
      <c r="G791" s="247"/>
      <c r="H791" s="247"/>
      <c r="I791" s="247"/>
      <c r="J791" s="247"/>
      <c r="K791" s="247"/>
      <c r="L791" s="247"/>
      <c r="M791" s="247"/>
      <c r="N791" s="247"/>
      <c r="O791" s="247"/>
      <c r="P791" s="101">
        <f t="shared" si="12"/>
        <v>0</v>
      </c>
      <c r="Q791" s="102" t="str">
        <f>VLOOKUP(P791,IDCODE!$A$1:$B$96,2,0)</f>
        <v>Không</v>
      </c>
      <c r="R791" s="102" t="e">
        <f>VLOOKUP(B791,DS!$D$3:$P$2489,13,0)</f>
        <v>#N/A</v>
      </c>
    </row>
    <row r="792" spans="1:18" ht="13.5">
      <c r="A792" s="100">
        <v>786</v>
      </c>
      <c r="B792" s="108">
        <f>DS!D788</f>
        <v>0</v>
      </c>
      <c r="C792" s="109" t="e">
        <f>VLOOKUP(B792,DS!$D$3:$I$2489,2,0)</f>
        <v>#N/A</v>
      </c>
      <c r="D792" s="110" t="e">
        <f>VLOOKUP(B792,DS!$D$3:$I$2489,3,0)</f>
        <v>#N/A</v>
      </c>
      <c r="E792" s="111" t="e">
        <f>VLOOKUP(B792,DS!$D$3:$I$2489,5,0)</f>
        <v>#N/A</v>
      </c>
      <c r="F792" s="111" t="e">
        <f>VLOOKUP(B792,DS!$D$3:$I$2489,6,0)</f>
        <v>#N/A</v>
      </c>
      <c r="G792" s="247"/>
      <c r="H792" s="247"/>
      <c r="I792" s="247"/>
      <c r="J792" s="247"/>
      <c r="K792" s="247"/>
      <c r="L792" s="247"/>
      <c r="M792" s="247"/>
      <c r="N792" s="247"/>
      <c r="O792" s="247"/>
      <c r="P792" s="101">
        <f t="shared" si="12"/>
        <v>0</v>
      </c>
      <c r="Q792" s="102" t="str">
        <f>VLOOKUP(P792,IDCODE!$A$1:$B$96,2,0)</f>
        <v>Không</v>
      </c>
      <c r="R792" s="102" t="e">
        <f>VLOOKUP(B792,DS!$D$3:$P$2489,13,0)</f>
        <v>#N/A</v>
      </c>
    </row>
    <row r="793" spans="1:18" ht="13.5">
      <c r="A793" s="100">
        <v>787</v>
      </c>
      <c r="B793" s="108">
        <f>DS!D789</f>
        <v>0</v>
      </c>
      <c r="C793" s="109" t="e">
        <f>VLOOKUP(B793,DS!$D$3:$I$2489,2,0)</f>
        <v>#N/A</v>
      </c>
      <c r="D793" s="110" t="e">
        <f>VLOOKUP(B793,DS!$D$3:$I$2489,3,0)</f>
        <v>#N/A</v>
      </c>
      <c r="E793" s="111" t="e">
        <f>VLOOKUP(B793,DS!$D$3:$I$2489,5,0)</f>
        <v>#N/A</v>
      </c>
      <c r="F793" s="111" t="e">
        <f>VLOOKUP(B793,DS!$D$3:$I$2489,6,0)</f>
        <v>#N/A</v>
      </c>
      <c r="G793" s="247"/>
      <c r="H793" s="247"/>
      <c r="I793" s="247"/>
      <c r="J793" s="247"/>
      <c r="K793" s="247"/>
      <c r="L793" s="247"/>
      <c r="M793" s="247"/>
      <c r="N793" s="247"/>
      <c r="O793" s="247"/>
      <c r="P793" s="101">
        <f t="shared" si="12"/>
        <v>0</v>
      </c>
      <c r="Q793" s="102" t="str">
        <f>VLOOKUP(P793,IDCODE!$A$1:$B$96,2,0)</f>
        <v>Không</v>
      </c>
      <c r="R793" s="102" t="e">
        <f>VLOOKUP(B793,DS!$D$3:$P$2489,13,0)</f>
        <v>#N/A</v>
      </c>
    </row>
    <row r="794" spans="1:18" ht="13.5">
      <c r="A794" s="100">
        <v>788</v>
      </c>
      <c r="B794" s="108">
        <f>DS!D790</f>
        <v>0</v>
      </c>
      <c r="C794" s="109" t="e">
        <f>VLOOKUP(B794,DS!$D$3:$I$2489,2,0)</f>
        <v>#N/A</v>
      </c>
      <c r="D794" s="110" t="e">
        <f>VLOOKUP(B794,DS!$D$3:$I$2489,3,0)</f>
        <v>#N/A</v>
      </c>
      <c r="E794" s="111" t="e">
        <f>VLOOKUP(B794,DS!$D$3:$I$2489,5,0)</f>
        <v>#N/A</v>
      </c>
      <c r="F794" s="111" t="e">
        <f>VLOOKUP(B794,DS!$D$3:$I$2489,6,0)</f>
        <v>#N/A</v>
      </c>
      <c r="G794" s="247"/>
      <c r="H794" s="247"/>
      <c r="I794" s="247"/>
      <c r="J794" s="247"/>
      <c r="K794" s="247"/>
      <c r="L794" s="247"/>
      <c r="M794" s="247"/>
      <c r="N794" s="247"/>
      <c r="O794" s="247"/>
      <c r="P794" s="101">
        <f t="shared" si="12"/>
        <v>0</v>
      </c>
      <c r="Q794" s="102" t="str">
        <f>VLOOKUP(P794,IDCODE!$A$1:$B$96,2,0)</f>
        <v>Không</v>
      </c>
      <c r="R794" s="102" t="e">
        <f>VLOOKUP(B794,DS!$D$3:$P$2489,13,0)</f>
        <v>#N/A</v>
      </c>
    </row>
    <row r="795" spans="1:18" ht="13.5">
      <c r="A795" s="100">
        <v>789</v>
      </c>
      <c r="B795" s="108">
        <f>DS!D791</f>
        <v>0</v>
      </c>
      <c r="C795" s="109" t="e">
        <f>VLOOKUP(B795,DS!$D$3:$I$2489,2,0)</f>
        <v>#N/A</v>
      </c>
      <c r="D795" s="110" t="e">
        <f>VLOOKUP(B795,DS!$D$3:$I$2489,3,0)</f>
        <v>#N/A</v>
      </c>
      <c r="E795" s="111" t="e">
        <f>VLOOKUP(B795,DS!$D$3:$I$2489,5,0)</f>
        <v>#N/A</v>
      </c>
      <c r="F795" s="111" t="e">
        <f>VLOOKUP(B795,DS!$D$3:$I$2489,6,0)</f>
        <v>#N/A</v>
      </c>
      <c r="G795" s="247"/>
      <c r="H795" s="247"/>
      <c r="I795" s="247"/>
      <c r="J795" s="247"/>
      <c r="K795" s="247"/>
      <c r="L795" s="247"/>
      <c r="M795" s="247"/>
      <c r="N795" s="247"/>
      <c r="O795" s="247"/>
      <c r="P795" s="101">
        <f t="shared" si="12"/>
        <v>0</v>
      </c>
      <c r="Q795" s="102" t="str">
        <f>VLOOKUP(P795,IDCODE!$A$1:$B$96,2,0)</f>
        <v>Không</v>
      </c>
      <c r="R795" s="102" t="e">
        <f>VLOOKUP(B795,DS!$D$3:$P$2489,13,0)</f>
        <v>#N/A</v>
      </c>
    </row>
    <row r="796" spans="1:18" ht="13.5">
      <c r="A796" s="100">
        <v>790</v>
      </c>
      <c r="B796" s="108">
        <f>DS!D792</f>
        <v>0</v>
      </c>
      <c r="C796" s="109" t="e">
        <f>VLOOKUP(B796,DS!$D$3:$I$2489,2,0)</f>
        <v>#N/A</v>
      </c>
      <c r="D796" s="110" t="e">
        <f>VLOOKUP(B796,DS!$D$3:$I$2489,3,0)</f>
        <v>#N/A</v>
      </c>
      <c r="E796" s="111" t="e">
        <f>VLOOKUP(B796,DS!$D$3:$I$2489,5,0)</f>
        <v>#N/A</v>
      </c>
      <c r="F796" s="111" t="e">
        <f>VLOOKUP(B796,DS!$D$3:$I$2489,6,0)</f>
        <v>#N/A</v>
      </c>
      <c r="G796" s="247"/>
      <c r="H796" s="247"/>
      <c r="I796" s="247"/>
      <c r="J796" s="247"/>
      <c r="K796" s="247"/>
      <c r="L796" s="247"/>
      <c r="M796" s="247"/>
      <c r="N796" s="247"/>
      <c r="O796" s="247"/>
      <c r="P796" s="101">
        <f t="shared" si="12"/>
        <v>0</v>
      </c>
      <c r="Q796" s="102" t="str">
        <f>VLOOKUP(P796,IDCODE!$A$1:$B$96,2,0)</f>
        <v>Không</v>
      </c>
      <c r="R796" s="102" t="e">
        <f>VLOOKUP(B796,DS!$D$3:$P$2489,13,0)</f>
        <v>#N/A</v>
      </c>
    </row>
    <row r="797" spans="1:18" ht="13.5">
      <c r="A797" s="100">
        <v>791</v>
      </c>
      <c r="B797" s="108">
        <f>DS!D793</f>
        <v>0</v>
      </c>
      <c r="C797" s="109" t="e">
        <f>VLOOKUP(B797,DS!$D$3:$I$2489,2,0)</f>
        <v>#N/A</v>
      </c>
      <c r="D797" s="110" t="e">
        <f>VLOOKUP(B797,DS!$D$3:$I$2489,3,0)</f>
        <v>#N/A</v>
      </c>
      <c r="E797" s="111" t="e">
        <f>VLOOKUP(B797,DS!$D$3:$I$2489,5,0)</f>
        <v>#N/A</v>
      </c>
      <c r="F797" s="111" t="e">
        <f>VLOOKUP(B797,DS!$D$3:$I$2489,6,0)</f>
        <v>#N/A</v>
      </c>
      <c r="G797" s="247"/>
      <c r="H797" s="247"/>
      <c r="I797" s="247"/>
      <c r="J797" s="247"/>
      <c r="K797" s="247"/>
      <c r="L797" s="247"/>
      <c r="M797" s="247"/>
      <c r="N797" s="247"/>
      <c r="O797" s="247"/>
      <c r="P797" s="101">
        <f t="shared" si="12"/>
        <v>0</v>
      </c>
      <c r="Q797" s="102" t="str">
        <f>VLOOKUP(P797,IDCODE!$A$1:$B$96,2,0)</f>
        <v>Không</v>
      </c>
      <c r="R797" s="102" t="e">
        <f>VLOOKUP(B797,DS!$D$3:$P$2489,13,0)</f>
        <v>#N/A</v>
      </c>
    </row>
    <row r="798" spans="1:18" ht="13.5">
      <c r="A798" s="100">
        <v>792</v>
      </c>
      <c r="B798" s="108">
        <f>DS!D794</f>
        <v>0</v>
      </c>
      <c r="C798" s="109" t="e">
        <f>VLOOKUP(B798,DS!$D$3:$I$2489,2,0)</f>
        <v>#N/A</v>
      </c>
      <c r="D798" s="110" t="e">
        <f>VLOOKUP(B798,DS!$D$3:$I$2489,3,0)</f>
        <v>#N/A</v>
      </c>
      <c r="E798" s="111" t="e">
        <f>VLOOKUP(B798,DS!$D$3:$I$2489,5,0)</f>
        <v>#N/A</v>
      </c>
      <c r="F798" s="111" t="e">
        <f>VLOOKUP(B798,DS!$D$3:$I$2489,6,0)</f>
        <v>#N/A</v>
      </c>
      <c r="G798" s="247"/>
      <c r="H798" s="247"/>
      <c r="I798" s="247"/>
      <c r="J798" s="247"/>
      <c r="K798" s="247"/>
      <c r="L798" s="247"/>
      <c r="M798" s="247"/>
      <c r="N798" s="247"/>
      <c r="O798" s="247"/>
      <c r="P798" s="101">
        <f t="shared" si="12"/>
        <v>0</v>
      </c>
      <c r="Q798" s="102" t="str">
        <f>VLOOKUP(P798,IDCODE!$A$1:$B$96,2,0)</f>
        <v>Không</v>
      </c>
      <c r="R798" s="102" t="e">
        <f>VLOOKUP(B798,DS!$D$3:$P$2489,13,0)</f>
        <v>#N/A</v>
      </c>
    </row>
    <row r="799" spans="1:18" ht="13.5">
      <c r="A799" s="100">
        <v>793</v>
      </c>
      <c r="B799" s="108">
        <f>DS!D795</f>
        <v>0</v>
      </c>
      <c r="C799" s="109" t="e">
        <f>VLOOKUP(B799,DS!$D$3:$I$2489,2,0)</f>
        <v>#N/A</v>
      </c>
      <c r="D799" s="110" t="e">
        <f>VLOOKUP(B799,DS!$D$3:$I$2489,3,0)</f>
        <v>#N/A</v>
      </c>
      <c r="E799" s="111" t="e">
        <f>VLOOKUP(B799,DS!$D$3:$I$2489,5,0)</f>
        <v>#N/A</v>
      </c>
      <c r="F799" s="111" t="e">
        <f>VLOOKUP(B799,DS!$D$3:$I$2489,6,0)</f>
        <v>#N/A</v>
      </c>
      <c r="G799" s="247"/>
      <c r="H799" s="247"/>
      <c r="I799" s="247"/>
      <c r="J799" s="247"/>
      <c r="K799" s="247"/>
      <c r="L799" s="247"/>
      <c r="M799" s="247"/>
      <c r="N799" s="247"/>
      <c r="O799" s="247"/>
      <c r="P799" s="101">
        <f t="shared" si="12"/>
        <v>0</v>
      </c>
      <c r="Q799" s="102" t="str">
        <f>VLOOKUP(P799,IDCODE!$A$1:$B$96,2,0)</f>
        <v>Không</v>
      </c>
      <c r="R799" s="102" t="e">
        <f>VLOOKUP(B799,DS!$D$3:$P$2489,13,0)</f>
        <v>#N/A</v>
      </c>
    </row>
    <row r="800" spans="1:18" ht="13.5">
      <c r="A800" s="100">
        <v>794</v>
      </c>
      <c r="B800" s="108">
        <f>DS!D796</f>
        <v>0</v>
      </c>
      <c r="C800" s="109" t="e">
        <f>VLOOKUP(B800,DS!$D$3:$I$2489,2,0)</f>
        <v>#N/A</v>
      </c>
      <c r="D800" s="110" t="e">
        <f>VLOOKUP(B800,DS!$D$3:$I$2489,3,0)</f>
        <v>#N/A</v>
      </c>
      <c r="E800" s="111" t="e">
        <f>VLOOKUP(B800,DS!$D$3:$I$2489,5,0)</f>
        <v>#N/A</v>
      </c>
      <c r="F800" s="111" t="e">
        <f>VLOOKUP(B800,DS!$D$3:$I$2489,6,0)</f>
        <v>#N/A</v>
      </c>
      <c r="G800" s="247"/>
      <c r="H800" s="247"/>
      <c r="I800" s="247"/>
      <c r="J800" s="247"/>
      <c r="K800" s="247"/>
      <c r="L800" s="247"/>
      <c r="M800" s="247"/>
      <c r="N800" s="247"/>
      <c r="O800" s="247"/>
      <c r="P800" s="101">
        <f t="shared" si="12"/>
        <v>0</v>
      </c>
      <c r="Q800" s="102" t="str">
        <f>VLOOKUP(P800,IDCODE!$A$1:$B$96,2,0)</f>
        <v>Không</v>
      </c>
      <c r="R800" s="102" t="e">
        <f>VLOOKUP(B800,DS!$D$3:$P$2489,13,0)</f>
        <v>#N/A</v>
      </c>
    </row>
    <row r="801" spans="1:18" ht="13.5">
      <c r="A801" s="100">
        <v>795</v>
      </c>
      <c r="B801" s="108">
        <f>DS!D797</f>
        <v>0</v>
      </c>
      <c r="C801" s="109" t="e">
        <f>VLOOKUP(B801,DS!$D$3:$I$2489,2,0)</f>
        <v>#N/A</v>
      </c>
      <c r="D801" s="110" t="e">
        <f>VLOOKUP(B801,DS!$D$3:$I$2489,3,0)</f>
        <v>#N/A</v>
      </c>
      <c r="E801" s="111" t="e">
        <f>VLOOKUP(B801,DS!$D$3:$I$2489,5,0)</f>
        <v>#N/A</v>
      </c>
      <c r="F801" s="111" t="e">
        <f>VLOOKUP(B801,DS!$D$3:$I$2489,6,0)</f>
        <v>#N/A</v>
      </c>
      <c r="G801" s="247"/>
      <c r="H801" s="247"/>
      <c r="I801" s="247"/>
      <c r="J801" s="247"/>
      <c r="K801" s="247"/>
      <c r="L801" s="247"/>
      <c r="M801" s="247"/>
      <c r="N801" s="247"/>
      <c r="O801" s="247"/>
      <c r="P801" s="101">
        <f t="shared" si="12"/>
        <v>0</v>
      </c>
      <c r="Q801" s="102" t="str">
        <f>VLOOKUP(P801,IDCODE!$A$1:$B$96,2,0)</f>
        <v>Không</v>
      </c>
      <c r="R801" s="102" t="e">
        <f>VLOOKUP(B801,DS!$D$3:$P$2489,13,0)</f>
        <v>#N/A</v>
      </c>
    </row>
    <row r="802" spans="1:18" ht="13.5">
      <c r="A802" s="100">
        <v>796</v>
      </c>
      <c r="B802" s="108">
        <f>DS!D798</f>
        <v>0</v>
      </c>
      <c r="C802" s="109" t="e">
        <f>VLOOKUP(B802,DS!$D$3:$I$2489,2,0)</f>
        <v>#N/A</v>
      </c>
      <c r="D802" s="110" t="e">
        <f>VLOOKUP(B802,DS!$D$3:$I$2489,3,0)</f>
        <v>#N/A</v>
      </c>
      <c r="E802" s="111" t="e">
        <f>VLOOKUP(B802,DS!$D$3:$I$2489,5,0)</f>
        <v>#N/A</v>
      </c>
      <c r="F802" s="111" t="e">
        <f>VLOOKUP(B802,DS!$D$3:$I$2489,6,0)</f>
        <v>#N/A</v>
      </c>
      <c r="G802" s="247"/>
      <c r="H802" s="247"/>
      <c r="I802" s="247"/>
      <c r="J802" s="247"/>
      <c r="K802" s="247"/>
      <c r="L802" s="247"/>
      <c r="M802" s="247"/>
      <c r="N802" s="247"/>
      <c r="O802" s="247"/>
      <c r="P802" s="101">
        <f t="shared" si="12"/>
        <v>0</v>
      </c>
      <c r="Q802" s="102" t="str">
        <f>VLOOKUP(P802,IDCODE!$A$1:$B$96,2,0)</f>
        <v>Không</v>
      </c>
      <c r="R802" s="102" t="e">
        <f>VLOOKUP(B802,DS!$D$3:$P$2489,13,0)</f>
        <v>#N/A</v>
      </c>
    </row>
    <row r="803" spans="1:18" ht="13.5">
      <c r="A803" s="100">
        <v>797</v>
      </c>
      <c r="B803" s="108">
        <f>DS!D799</f>
        <v>0</v>
      </c>
      <c r="C803" s="109" t="e">
        <f>VLOOKUP(B803,DS!$D$3:$I$2489,2,0)</f>
        <v>#N/A</v>
      </c>
      <c r="D803" s="110" t="e">
        <f>VLOOKUP(B803,DS!$D$3:$I$2489,3,0)</f>
        <v>#N/A</v>
      </c>
      <c r="E803" s="111" t="e">
        <f>VLOOKUP(B803,DS!$D$3:$I$2489,5,0)</f>
        <v>#N/A</v>
      </c>
      <c r="F803" s="111" t="e">
        <f>VLOOKUP(B803,DS!$D$3:$I$2489,6,0)</f>
        <v>#N/A</v>
      </c>
      <c r="G803" s="247"/>
      <c r="H803" s="247"/>
      <c r="I803" s="247"/>
      <c r="J803" s="247"/>
      <c r="K803" s="247"/>
      <c r="L803" s="247"/>
      <c r="M803" s="247"/>
      <c r="N803" s="247"/>
      <c r="O803" s="247"/>
      <c r="P803" s="101">
        <f t="shared" si="12"/>
        <v>0</v>
      </c>
      <c r="Q803" s="102" t="str">
        <f>VLOOKUP(P803,IDCODE!$A$1:$B$96,2,0)</f>
        <v>Không</v>
      </c>
      <c r="R803" s="102" t="e">
        <f>VLOOKUP(B803,DS!$D$3:$P$2489,13,0)</f>
        <v>#N/A</v>
      </c>
    </row>
    <row r="804" spans="1:18" ht="13.5">
      <c r="A804" s="100">
        <v>798</v>
      </c>
      <c r="B804" s="108">
        <f>DS!D800</f>
        <v>0</v>
      </c>
      <c r="C804" s="109" t="e">
        <f>VLOOKUP(B804,DS!$D$3:$I$2489,2,0)</f>
        <v>#N/A</v>
      </c>
      <c r="D804" s="110" t="e">
        <f>VLOOKUP(B804,DS!$D$3:$I$2489,3,0)</f>
        <v>#N/A</v>
      </c>
      <c r="E804" s="111" t="e">
        <f>VLOOKUP(B804,DS!$D$3:$I$2489,5,0)</f>
        <v>#N/A</v>
      </c>
      <c r="F804" s="111" t="e">
        <f>VLOOKUP(B804,DS!$D$3:$I$2489,6,0)</f>
        <v>#N/A</v>
      </c>
      <c r="G804" s="247"/>
      <c r="H804" s="247"/>
      <c r="I804" s="247"/>
      <c r="J804" s="247"/>
      <c r="K804" s="247"/>
      <c r="L804" s="247"/>
      <c r="M804" s="247"/>
      <c r="N804" s="247"/>
      <c r="O804" s="247"/>
      <c r="P804" s="101">
        <f t="shared" si="12"/>
        <v>0</v>
      </c>
      <c r="Q804" s="102" t="str">
        <f>VLOOKUP(P804,IDCODE!$A$1:$B$96,2,0)</f>
        <v>Không</v>
      </c>
      <c r="R804" s="102" t="e">
        <f>VLOOKUP(B804,DS!$D$3:$P$2489,13,0)</f>
        <v>#N/A</v>
      </c>
    </row>
    <row r="805" spans="1:18" ht="13.5">
      <c r="A805" s="100">
        <v>799</v>
      </c>
      <c r="B805" s="108">
        <f>DS!D801</f>
        <v>0</v>
      </c>
      <c r="C805" s="109" t="e">
        <f>VLOOKUP(B805,DS!$D$3:$I$2489,2,0)</f>
        <v>#N/A</v>
      </c>
      <c r="D805" s="110" t="e">
        <f>VLOOKUP(B805,DS!$D$3:$I$2489,3,0)</f>
        <v>#N/A</v>
      </c>
      <c r="E805" s="111" t="e">
        <f>VLOOKUP(B805,DS!$D$3:$I$2489,5,0)</f>
        <v>#N/A</v>
      </c>
      <c r="F805" s="111" t="e">
        <f>VLOOKUP(B805,DS!$D$3:$I$2489,6,0)</f>
        <v>#N/A</v>
      </c>
      <c r="G805" s="247"/>
      <c r="H805" s="247"/>
      <c r="I805" s="247"/>
      <c r="J805" s="247"/>
      <c r="K805" s="247"/>
      <c r="L805" s="247"/>
      <c r="M805" s="247"/>
      <c r="N805" s="247"/>
      <c r="O805" s="247"/>
      <c r="P805" s="101">
        <f t="shared" si="12"/>
        <v>0</v>
      </c>
      <c r="Q805" s="102" t="str">
        <f>VLOOKUP(P805,IDCODE!$A$1:$B$96,2,0)</f>
        <v>Không</v>
      </c>
      <c r="R805" s="102" t="e">
        <f>VLOOKUP(B805,DS!$D$3:$P$2489,13,0)</f>
        <v>#N/A</v>
      </c>
    </row>
    <row r="806" spans="1:18" ht="13.5">
      <c r="A806" s="100">
        <v>800</v>
      </c>
      <c r="B806" s="108">
        <f>DS!D802</f>
        <v>0</v>
      </c>
      <c r="C806" s="109" t="e">
        <f>VLOOKUP(B806,DS!$D$3:$I$2489,2,0)</f>
        <v>#N/A</v>
      </c>
      <c r="D806" s="110" t="e">
        <f>VLOOKUP(B806,DS!$D$3:$I$2489,3,0)</f>
        <v>#N/A</v>
      </c>
      <c r="E806" s="111" t="e">
        <f>VLOOKUP(B806,DS!$D$3:$I$2489,5,0)</f>
        <v>#N/A</v>
      </c>
      <c r="F806" s="111" t="e">
        <f>VLOOKUP(B806,DS!$D$3:$I$2489,6,0)</f>
        <v>#N/A</v>
      </c>
      <c r="G806" s="247"/>
      <c r="H806" s="247"/>
      <c r="I806" s="247"/>
      <c r="J806" s="247"/>
      <c r="K806" s="247"/>
      <c r="L806" s="247"/>
      <c r="M806" s="247"/>
      <c r="N806" s="247"/>
      <c r="O806" s="247"/>
      <c r="P806" s="101">
        <f t="shared" si="12"/>
        <v>0</v>
      </c>
      <c r="Q806" s="102" t="str">
        <f>VLOOKUP(P806,IDCODE!$A$1:$B$96,2,0)</f>
        <v>Không</v>
      </c>
      <c r="R806" s="102" t="e">
        <f>VLOOKUP(B806,DS!$D$3:$P$2489,13,0)</f>
        <v>#N/A</v>
      </c>
    </row>
    <row r="807" spans="1:18" ht="13.5">
      <c r="A807" s="100">
        <v>801</v>
      </c>
      <c r="B807" s="108">
        <f>DS!D803</f>
        <v>0</v>
      </c>
      <c r="C807" s="109" t="e">
        <f>VLOOKUP(B807,DS!$D$3:$I$2489,2,0)</f>
        <v>#N/A</v>
      </c>
      <c r="D807" s="110" t="e">
        <f>VLOOKUP(B807,DS!$D$3:$I$2489,3,0)</f>
        <v>#N/A</v>
      </c>
      <c r="E807" s="111" t="e">
        <f>VLOOKUP(B807,DS!$D$3:$I$2489,5,0)</f>
        <v>#N/A</v>
      </c>
      <c r="F807" s="111" t="e">
        <f>VLOOKUP(B807,DS!$D$3:$I$2489,6,0)</f>
        <v>#N/A</v>
      </c>
      <c r="G807" s="247"/>
      <c r="H807" s="247"/>
      <c r="I807" s="247"/>
      <c r="J807" s="247"/>
      <c r="K807" s="247"/>
      <c r="L807" s="247"/>
      <c r="M807" s="247"/>
      <c r="N807" s="247"/>
      <c r="O807" s="247"/>
      <c r="P807" s="101">
        <f t="shared" si="12"/>
        <v>0</v>
      </c>
      <c r="Q807" s="102" t="str">
        <f>VLOOKUP(P807,IDCODE!$A$1:$B$96,2,0)</f>
        <v>Không</v>
      </c>
      <c r="R807" s="102" t="e">
        <f>VLOOKUP(B807,DS!$D$3:$P$2489,13,0)</f>
        <v>#N/A</v>
      </c>
    </row>
    <row r="808" spans="1:18" ht="13.5">
      <c r="A808" s="100">
        <v>802</v>
      </c>
      <c r="B808" s="108">
        <f>DS!D804</f>
        <v>0</v>
      </c>
      <c r="C808" s="109" t="e">
        <f>VLOOKUP(B808,DS!$D$3:$I$2489,2,0)</f>
        <v>#N/A</v>
      </c>
      <c r="D808" s="110" t="e">
        <f>VLOOKUP(B808,DS!$D$3:$I$2489,3,0)</f>
        <v>#N/A</v>
      </c>
      <c r="E808" s="111" t="e">
        <f>VLOOKUP(B808,DS!$D$3:$I$2489,5,0)</f>
        <v>#N/A</v>
      </c>
      <c r="F808" s="111" t="e">
        <f>VLOOKUP(B808,DS!$D$3:$I$2489,6,0)</f>
        <v>#N/A</v>
      </c>
      <c r="G808" s="247"/>
      <c r="H808" s="247"/>
      <c r="I808" s="247"/>
      <c r="J808" s="247"/>
      <c r="K808" s="247"/>
      <c r="L808" s="247"/>
      <c r="M808" s="247"/>
      <c r="N808" s="247"/>
      <c r="O808" s="247"/>
      <c r="P808" s="101">
        <f t="shared" si="12"/>
        <v>0</v>
      </c>
      <c r="Q808" s="102" t="str">
        <f>VLOOKUP(P808,IDCODE!$A$1:$B$96,2,0)</f>
        <v>Không</v>
      </c>
      <c r="R808" s="102" t="e">
        <f>VLOOKUP(B808,DS!$D$3:$P$2489,13,0)</f>
        <v>#N/A</v>
      </c>
    </row>
    <row r="809" spans="1:18" ht="13.5">
      <c r="A809" s="100">
        <v>803</v>
      </c>
      <c r="B809" s="108">
        <f>DS!D805</f>
        <v>0</v>
      </c>
      <c r="C809" s="109" t="e">
        <f>VLOOKUP(B809,DS!$D$3:$I$2489,2,0)</f>
        <v>#N/A</v>
      </c>
      <c r="D809" s="110" t="e">
        <f>VLOOKUP(B809,DS!$D$3:$I$2489,3,0)</f>
        <v>#N/A</v>
      </c>
      <c r="E809" s="111" t="e">
        <f>VLOOKUP(B809,DS!$D$3:$I$2489,5,0)</f>
        <v>#N/A</v>
      </c>
      <c r="F809" s="111" t="e">
        <f>VLOOKUP(B809,DS!$D$3:$I$2489,6,0)</f>
        <v>#N/A</v>
      </c>
      <c r="G809" s="247"/>
      <c r="H809" s="247"/>
      <c r="I809" s="247"/>
      <c r="J809" s="247"/>
      <c r="K809" s="247"/>
      <c r="L809" s="247"/>
      <c r="M809" s="247"/>
      <c r="N809" s="247"/>
      <c r="O809" s="247"/>
      <c r="P809" s="101">
        <f t="shared" si="12"/>
        <v>0</v>
      </c>
      <c r="Q809" s="102" t="str">
        <f>VLOOKUP(P809,IDCODE!$A$1:$B$96,2,0)</f>
        <v>Không</v>
      </c>
      <c r="R809" s="102" t="e">
        <f>VLOOKUP(B809,DS!$D$3:$P$2489,13,0)</f>
        <v>#N/A</v>
      </c>
    </row>
    <row r="810" spans="1:18" ht="13.5">
      <c r="A810" s="100">
        <v>804</v>
      </c>
      <c r="B810" s="108">
        <f>DS!D806</f>
        <v>0</v>
      </c>
      <c r="C810" s="109" t="e">
        <f>VLOOKUP(B810,DS!$D$3:$I$2489,2,0)</f>
        <v>#N/A</v>
      </c>
      <c r="D810" s="110" t="e">
        <f>VLOOKUP(B810,DS!$D$3:$I$2489,3,0)</f>
        <v>#N/A</v>
      </c>
      <c r="E810" s="111" t="e">
        <f>VLOOKUP(B810,DS!$D$3:$I$2489,5,0)</f>
        <v>#N/A</v>
      </c>
      <c r="F810" s="111" t="e">
        <f>VLOOKUP(B810,DS!$D$3:$I$2489,6,0)</f>
        <v>#N/A</v>
      </c>
      <c r="G810" s="247"/>
      <c r="H810" s="247"/>
      <c r="I810" s="247"/>
      <c r="J810" s="247"/>
      <c r="K810" s="247"/>
      <c r="L810" s="247"/>
      <c r="M810" s="247"/>
      <c r="N810" s="247"/>
      <c r="O810" s="247"/>
      <c r="P810" s="101">
        <f t="shared" si="12"/>
        <v>0</v>
      </c>
      <c r="Q810" s="102" t="str">
        <f>VLOOKUP(P810,IDCODE!$A$1:$B$96,2,0)</f>
        <v>Không</v>
      </c>
      <c r="R810" s="102" t="e">
        <f>VLOOKUP(B810,DS!$D$3:$P$2489,13,0)</f>
        <v>#N/A</v>
      </c>
    </row>
    <row r="811" spans="1:18" ht="13.5">
      <c r="A811" s="100">
        <v>805</v>
      </c>
      <c r="B811" s="108">
        <f>DS!D807</f>
        <v>0</v>
      </c>
      <c r="C811" s="109" t="e">
        <f>VLOOKUP(B811,DS!$D$3:$I$2489,2,0)</f>
        <v>#N/A</v>
      </c>
      <c r="D811" s="110" t="e">
        <f>VLOOKUP(B811,DS!$D$3:$I$2489,3,0)</f>
        <v>#N/A</v>
      </c>
      <c r="E811" s="111" t="e">
        <f>VLOOKUP(B811,DS!$D$3:$I$2489,5,0)</f>
        <v>#N/A</v>
      </c>
      <c r="F811" s="111" t="e">
        <f>VLOOKUP(B811,DS!$D$3:$I$2489,6,0)</f>
        <v>#N/A</v>
      </c>
      <c r="G811" s="247"/>
      <c r="H811" s="247"/>
      <c r="I811" s="247"/>
      <c r="J811" s="247"/>
      <c r="K811" s="247"/>
      <c r="L811" s="247"/>
      <c r="M811" s="247"/>
      <c r="N811" s="247"/>
      <c r="O811" s="247"/>
      <c r="P811" s="101">
        <f t="shared" si="12"/>
        <v>0</v>
      </c>
      <c r="Q811" s="102" t="str">
        <f>VLOOKUP(P811,IDCODE!$A$1:$B$96,2,0)</f>
        <v>Không</v>
      </c>
      <c r="R811" s="102" t="e">
        <f>VLOOKUP(B811,DS!$D$3:$P$2489,13,0)</f>
        <v>#N/A</v>
      </c>
    </row>
    <row r="812" spans="1:18" ht="13.5">
      <c r="A812" s="100">
        <v>806</v>
      </c>
      <c r="B812" s="108">
        <f>DS!D808</f>
        <v>0</v>
      </c>
      <c r="C812" s="109" t="e">
        <f>VLOOKUP(B812,DS!$D$3:$I$2489,2,0)</f>
        <v>#N/A</v>
      </c>
      <c r="D812" s="110" t="e">
        <f>VLOOKUP(B812,DS!$D$3:$I$2489,3,0)</f>
        <v>#N/A</v>
      </c>
      <c r="E812" s="111" t="e">
        <f>VLOOKUP(B812,DS!$D$3:$I$2489,5,0)</f>
        <v>#N/A</v>
      </c>
      <c r="F812" s="111" t="e">
        <f>VLOOKUP(B812,DS!$D$3:$I$2489,6,0)</f>
        <v>#N/A</v>
      </c>
      <c r="G812" s="247"/>
      <c r="H812" s="247"/>
      <c r="I812" s="247"/>
      <c r="J812" s="247"/>
      <c r="K812" s="247"/>
      <c r="L812" s="247"/>
      <c r="M812" s="247"/>
      <c r="N812" s="247"/>
      <c r="O812" s="247"/>
      <c r="P812" s="101">
        <f t="shared" si="12"/>
        <v>0</v>
      </c>
      <c r="Q812" s="102" t="str">
        <f>VLOOKUP(P812,IDCODE!$A$1:$B$96,2,0)</f>
        <v>Không</v>
      </c>
      <c r="R812" s="102" t="e">
        <f>VLOOKUP(B812,DS!$D$3:$P$2489,13,0)</f>
        <v>#N/A</v>
      </c>
    </row>
    <row r="813" spans="1:18" ht="13.5">
      <c r="A813" s="100">
        <v>807</v>
      </c>
      <c r="B813" s="108">
        <f>DS!D809</f>
        <v>0</v>
      </c>
      <c r="C813" s="109" t="e">
        <f>VLOOKUP(B813,DS!$D$3:$I$2489,2,0)</f>
        <v>#N/A</v>
      </c>
      <c r="D813" s="110" t="e">
        <f>VLOOKUP(B813,DS!$D$3:$I$2489,3,0)</f>
        <v>#N/A</v>
      </c>
      <c r="E813" s="111" t="e">
        <f>VLOOKUP(B813,DS!$D$3:$I$2489,5,0)</f>
        <v>#N/A</v>
      </c>
      <c r="F813" s="111" t="e">
        <f>VLOOKUP(B813,DS!$D$3:$I$2489,6,0)</f>
        <v>#N/A</v>
      </c>
      <c r="G813" s="247"/>
      <c r="H813" s="247"/>
      <c r="I813" s="247"/>
      <c r="J813" s="247"/>
      <c r="K813" s="247"/>
      <c r="L813" s="247"/>
      <c r="M813" s="247"/>
      <c r="N813" s="247"/>
      <c r="O813" s="247"/>
      <c r="P813" s="101">
        <f t="shared" si="12"/>
        <v>0</v>
      </c>
      <c r="Q813" s="102" t="str">
        <f>VLOOKUP(P813,IDCODE!$A$1:$B$96,2,0)</f>
        <v>Không</v>
      </c>
      <c r="R813" s="102" t="e">
        <f>VLOOKUP(B813,DS!$D$3:$P$2489,13,0)</f>
        <v>#N/A</v>
      </c>
    </row>
    <row r="814" spans="1:18" ht="13.5">
      <c r="A814" s="100">
        <v>808</v>
      </c>
      <c r="B814" s="108">
        <f>DS!D810</f>
        <v>0</v>
      </c>
      <c r="C814" s="109" t="e">
        <f>VLOOKUP(B814,DS!$D$3:$I$2489,2,0)</f>
        <v>#N/A</v>
      </c>
      <c r="D814" s="110" t="e">
        <f>VLOOKUP(B814,DS!$D$3:$I$2489,3,0)</f>
        <v>#N/A</v>
      </c>
      <c r="E814" s="111" t="e">
        <f>VLOOKUP(B814,DS!$D$3:$I$2489,5,0)</f>
        <v>#N/A</v>
      </c>
      <c r="F814" s="111" t="e">
        <f>VLOOKUP(B814,DS!$D$3:$I$2489,6,0)</f>
        <v>#N/A</v>
      </c>
      <c r="G814" s="247"/>
      <c r="H814" s="247"/>
      <c r="I814" s="247"/>
      <c r="J814" s="247"/>
      <c r="K814" s="247"/>
      <c r="L814" s="247"/>
      <c r="M814" s="247"/>
      <c r="N814" s="247"/>
      <c r="O814" s="247"/>
      <c r="P814" s="101">
        <f t="shared" si="12"/>
        <v>0</v>
      </c>
      <c r="Q814" s="102" t="str">
        <f>VLOOKUP(P814,IDCODE!$A$1:$B$96,2,0)</f>
        <v>Không</v>
      </c>
      <c r="R814" s="102" t="e">
        <f>VLOOKUP(B814,DS!$D$3:$P$2489,13,0)</f>
        <v>#N/A</v>
      </c>
    </row>
    <row r="815" spans="1:18" ht="13.5">
      <c r="A815" s="100">
        <v>809</v>
      </c>
      <c r="B815" s="108">
        <f>DS!D811</f>
        <v>0</v>
      </c>
      <c r="C815" s="109" t="e">
        <f>VLOOKUP(B815,DS!$D$3:$I$2489,2,0)</f>
        <v>#N/A</v>
      </c>
      <c r="D815" s="110" t="e">
        <f>VLOOKUP(B815,DS!$D$3:$I$2489,3,0)</f>
        <v>#N/A</v>
      </c>
      <c r="E815" s="111" t="e">
        <f>VLOOKUP(B815,DS!$D$3:$I$2489,5,0)</f>
        <v>#N/A</v>
      </c>
      <c r="F815" s="111" t="e">
        <f>VLOOKUP(B815,DS!$D$3:$I$2489,6,0)</f>
        <v>#N/A</v>
      </c>
      <c r="G815" s="247"/>
      <c r="H815" s="247"/>
      <c r="I815" s="247"/>
      <c r="J815" s="247"/>
      <c r="K815" s="247"/>
      <c r="L815" s="247"/>
      <c r="M815" s="247"/>
      <c r="N815" s="247"/>
      <c r="O815" s="247"/>
      <c r="P815" s="101">
        <f t="shared" si="12"/>
        <v>0</v>
      </c>
      <c r="Q815" s="102" t="str">
        <f>VLOOKUP(P815,IDCODE!$A$1:$B$96,2,0)</f>
        <v>Không</v>
      </c>
      <c r="R815" s="102" t="e">
        <f>VLOOKUP(B815,DS!$D$3:$P$2489,13,0)</f>
        <v>#N/A</v>
      </c>
    </row>
    <row r="816" spans="1:18" ht="13.5">
      <c r="A816" s="100">
        <v>810</v>
      </c>
      <c r="B816" s="108">
        <f>DS!D812</f>
        <v>0</v>
      </c>
      <c r="C816" s="109" t="e">
        <f>VLOOKUP(B816,DS!$D$3:$I$2489,2,0)</f>
        <v>#N/A</v>
      </c>
      <c r="D816" s="110" t="e">
        <f>VLOOKUP(B816,DS!$D$3:$I$2489,3,0)</f>
        <v>#N/A</v>
      </c>
      <c r="E816" s="111" t="e">
        <f>VLOOKUP(B816,DS!$D$3:$I$2489,5,0)</f>
        <v>#N/A</v>
      </c>
      <c r="F816" s="111" t="e">
        <f>VLOOKUP(B816,DS!$D$3:$I$2489,6,0)</f>
        <v>#N/A</v>
      </c>
      <c r="G816" s="247"/>
      <c r="H816" s="247"/>
      <c r="I816" s="247"/>
      <c r="J816" s="247"/>
      <c r="K816" s="247"/>
      <c r="L816" s="247"/>
      <c r="M816" s="247"/>
      <c r="N816" s="247"/>
      <c r="O816" s="247"/>
      <c r="P816" s="101">
        <f t="shared" si="12"/>
        <v>0</v>
      </c>
      <c r="Q816" s="102" t="str">
        <f>VLOOKUP(P816,IDCODE!$A$1:$B$96,2,0)</f>
        <v>Không</v>
      </c>
      <c r="R816" s="102" t="e">
        <f>VLOOKUP(B816,DS!$D$3:$P$2489,13,0)</f>
        <v>#N/A</v>
      </c>
    </row>
    <row r="817" spans="1:18" ht="13.5">
      <c r="A817" s="100">
        <v>811</v>
      </c>
      <c r="B817" s="108">
        <f>DS!D813</f>
        <v>0</v>
      </c>
      <c r="C817" s="109" t="e">
        <f>VLOOKUP(B817,DS!$D$3:$I$2489,2,0)</f>
        <v>#N/A</v>
      </c>
      <c r="D817" s="110" t="e">
        <f>VLOOKUP(B817,DS!$D$3:$I$2489,3,0)</f>
        <v>#N/A</v>
      </c>
      <c r="E817" s="111" t="e">
        <f>VLOOKUP(B817,DS!$D$3:$I$2489,5,0)</f>
        <v>#N/A</v>
      </c>
      <c r="F817" s="111" t="e">
        <f>VLOOKUP(B817,DS!$D$3:$I$2489,6,0)</f>
        <v>#N/A</v>
      </c>
      <c r="G817" s="247"/>
      <c r="H817" s="247"/>
      <c r="I817" s="247"/>
      <c r="J817" s="247"/>
      <c r="K817" s="247"/>
      <c r="L817" s="247"/>
      <c r="M817" s="247"/>
      <c r="N817" s="247"/>
      <c r="O817" s="247"/>
      <c r="P817" s="101">
        <f t="shared" si="12"/>
        <v>0</v>
      </c>
      <c r="Q817" s="102" t="str">
        <f>VLOOKUP(P817,IDCODE!$A$1:$B$96,2,0)</f>
        <v>Không</v>
      </c>
      <c r="R817" s="102" t="e">
        <f>VLOOKUP(B817,DS!$D$3:$P$2489,13,0)</f>
        <v>#N/A</v>
      </c>
    </row>
    <row r="818" spans="1:18" ht="13.5">
      <c r="A818" s="100">
        <v>812</v>
      </c>
      <c r="B818" s="108">
        <f>DS!D814</f>
        <v>0</v>
      </c>
      <c r="C818" s="109" t="e">
        <f>VLOOKUP(B818,DS!$D$3:$I$2489,2,0)</f>
        <v>#N/A</v>
      </c>
      <c r="D818" s="110" t="e">
        <f>VLOOKUP(B818,DS!$D$3:$I$2489,3,0)</f>
        <v>#N/A</v>
      </c>
      <c r="E818" s="111" t="e">
        <f>VLOOKUP(B818,DS!$D$3:$I$2489,5,0)</f>
        <v>#N/A</v>
      </c>
      <c r="F818" s="111" t="e">
        <f>VLOOKUP(B818,DS!$D$3:$I$2489,6,0)</f>
        <v>#N/A</v>
      </c>
      <c r="G818" s="247"/>
      <c r="H818" s="247"/>
      <c r="I818" s="247"/>
      <c r="J818" s="247"/>
      <c r="K818" s="247"/>
      <c r="L818" s="247"/>
      <c r="M818" s="247"/>
      <c r="N818" s="247"/>
      <c r="O818" s="247"/>
      <c r="P818" s="101">
        <f t="shared" si="12"/>
        <v>0</v>
      </c>
      <c r="Q818" s="102" t="str">
        <f>VLOOKUP(P818,IDCODE!$A$1:$B$96,2,0)</f>
        <v>Không</v>
      </c>
      <c r="R818" s="102" t="e">
        <f>VLOOKUP(B818,DS!$D$3:$P$2489,13,0)</f>
        <v>#N/A</v>
      </c>
    </row>
    <row r="819" spans="1:18" ht="13.5">
      <c r="A819" s="100">
        <v>813</v>
      </c>
      <c r="B819" s="108">
        <f>DS!D815</f>
        <v>0</v>
      </c>
      <c r="C819" s="109" t="e">
        <f>VLOOKUP(B819,DS!$D$3:$I$2489,2,0)</f>
        <v>#N/A</v>
      </c>
      <c r="D819" s="110" t="e">
        <f>VLOOKUP(B819,DS!$D$3:$I$2489,3,0)</f>
        <v>#N/A</v>
      </c>
      <c r="E819" s="111" t="e">
        <f>VLOOKUP(B819,DS!$D$3:$I$2489,5,0)</f>
        <v>#N/A</v>
      </c>
      <c r="F819" s="111" t="e">
        <f>VLOOKUP(B819,DS!$D$3:$I$2489,6,0)</f>
        <v>#N/A</v>
      </c>
      <c r="G819" s="247"/>
      <c r="H819" s="247"/>
      <c r="I819" s="247"/>
      <c r="J819" s="247"/>
      <c r="K819" s="247"/>
      <c r="L819" s="247"/>
      <c r="M819" s="247"/>
      <c r="N819" s="247"/>
      <c r="O819" s="247"/>
      <c r="P819" s="101">
        <f t="shared" si="12"/>
        <v>0</v>
      </c>
      <c r="Q819" s="102" t="str">
        <f>VLOOKUP(P819,IDCODE!$A$1:$B$96,2,0)</f>
        <v>Không</v>
      </c>
      <c r="R819" s="102" t="e">
        <f>VLOOKUP(B819,DS!$D$3:$P$2489,13,0)</f>
        <v>#N/A</v>
      </c>
    </row>
    <row r="820" spans="1:18" ht="13.5">
      <c r="A820" s="100">
        <v>814</v>
      </c>
      <c r="B820" s="108">
        <f>DS!D816</f>
        <v>0</v>
      </c>
      <c r="C820" s="109" t="e">
        <f>VLOOKUP(B820,DS!$D$3:$I$2489,2,0)</f>
        <v>#N/A</v>
      </c>
      <c r="D820" s="110" t="e">
        <f>VLOOKUP(B820,DS!$D$3:$I$2489,3,0)</f>
        <v>#N/A</v>
      </c>
      <c r="E820" s="111" t="e">
        <f>VLOOKUP(B820,DS!$D$3:$I$2489,5,0)</f>
        <v>#N/A</v>
      </c>
      <c r="F820" s="111" t="e">
        <f>VLOOKUP(B820,DS!$D$3:$I$2489,6,0)</f>
        <v>#N/A</v>
      </c>
      <c r="G820" s="247"/>
      <c r="H820" s="247"/>
      <c r="I820" s="247"/>
      <c r="J820" s="247"/>
      <c r="K820" s="247"/>
      <c r="L820" s="247"/>
      <c r="M820" s="247"/>
      <c r="N820" s="247"/>
      <c r="O820" s="247"/>
      <c r="P820" s="101">
        <f t="shared" si="12"/>
        <v>0</v>
      </c>
      <c r="Q820" s="102" t="str">
        <f>VLOOKUP(P820,IDCODE!$A$1:$B$96,2,0)</f>
        <v>Không</v>
      </c>
      <c r="R820" s="102" t="e">
        <f>VLOOKUP(B820,DS!$D$3:$P$2489,13,0)</f>
        <v>#N/A</v>
      </c>
    </row>
    <row r="821" spans="1:18" ht="13.5">
      <c r="A821" s="100">
        <v>815</v>
      </c>
      <c r="B821" s="108">
        <f>DS!D817</f>
        <v>0</v>
      </c>
      <c r="C821" s="109" t="e">
        <f>VLOOKUP(B821,DS!$D$3:$I$2489,2,0)</f>
        <v>#N/A</v>
      </c>
      <c r="D821" s="110" t="e">
        <f>VLOOKUP(B821,DS!$D$3:$I$2489,3,0)</f>
        <v>#N/A</v>
      </c>
      <c r="E821" s="111" t="e">
        <f>VLOOKUP(B821,DS!$D$3:$I$2489,5,0)</f>
        <v>#N/A</v>
      </c>
      <c r="F821" s="111" t="e">
        <f>VLOOKUP(B821,DS!$D$3:$I$2489,6,0)</f>
        <v>#N/A</v>
      </c>
      <c r="G821" s="247"/>
      <c r="H821" s="247"/>
      <c r="I821" s="247"/>
      <c r="J821" s="247"/>
      <c r="K821" s="247"/>
      <c r="L821" s="247"/>
      <c r="M821" s="247"/>
      <c r="N821" s="247"/>
      <c r="O821" s="247"/>
      <c r="P821" s="101">
        <f t="shared" si="12"/>
        <v>0</v>
      </c>
      <c r="Q821" s="102" t="str">
        <f>VLOOKUP(P821,IDCODE!$A$1:$B$96,2,0)</f>
        <v>Không</v>
      </c>
      <c r="R821" s="102" t="e">
        <f>VLOOKUP(B821,DS!$D$3:$P$2489,13,0)</f>
        <v>#N/A</v>
      </c>
    </row>
    <row r="822" spans="1:18" ht="13.5">
      <c r="A822" s="100">
        <v>816</v>
      </c>
      <c r="B822" s="108">
        <f>DS!D818</f>
        <v>0</v>
      </c>
      <c r="C822" s="109" t="e">
        <f>VLOOKUP(B822,DS!$D$3:$I$2489,2,0)</f>
        <v>#N/A</v>
      </c>
      <c r="D822" s="110" t="e">
        <f>VLOOKUP(B822,DS!$D$3:$I$2489,3,0)</f>
        <v>#N/A</v>
      </c>
      <c r="E822" s="111" t="e">
        <f>VLOOKUP(B822,DS!$D$3:$I$2489,5,0)</f>
        <v>#N/A</v>
      </c>
      <c r="F822" s="111" t="e">
        <f>VLOOKUP(B822,DS!$D$3:$I$2489,6,0)</f>
        <v>#N/A</v>
      </c>
      <c r="G822" s="247"/>
      <c r="H822" s="247"/>
      <c r="I822" s="247"/>
      <c r="J822" s="247"/>
      <c r="K822" s="247"/>
      <c r="L822" s="247"/>
      <c r="M822" s="247"/>
      <c r="N822" s="247"/>
      <c r="O822" s="247"/>
      <c r="P822" s="101">
        <f t="shared" si="12"/>
        <v>0</v>
      </c>
      <c r="Q822" s="102" t="str">
        <f>VLOOKUP(P822,IDCODE!$A$1:$B$96,2,0)</f>
        <v>Không</v>
      </c>
      <c r="R822" s="102" t="e">
        <f>VLOOKUP(B822,DS!$D$3:$P$2489,13,0)</f>
        <v>#N/A</v>
      </c>
    </row>
    <row r="823" spans="1:18" ht="13.5">
      <c r="A823" s="100">
        <v>817</v>
      </c>
      <c r="B823" s="108">
        <f>DS!D819</f>
        <v>0</v>
      </c>
      <c r="C823" s="109" t="e">
        <f>VLOOKUP(B823,DS!$D$3:$I$2489,2,0)</f>
        <v>#N/A</v>
      </c>
      <c r="D823" s="110" t="e">
        <f>VLOOKUP(B823,DS!$D$3:$I$2489,3,0)</f>
        <v>#N/A</v>
      </c>
      <c r="E823" s="111" t="e">
        <f>VLOOKUP(B823,DS!$D$3:$I$2489,5,0)</f>
        <v>#N/A</v>
      </c>
      <c r="F823" s="111" t="e">
        <f>VLOOKUP(B823,DS!$D$3:$I$2489,6,0)</f>
        <v>#N/A</v>
      </c>
      <c r="G823" s="247"/>
      <c r="H823" s="247"/>
      <c r="I823" s="247"/>
      <c r="J823" s="247"/>
      <c r="K823" s="247"/>
      <c r="L823" s="247"/>
      <c r="M823" s="247"/>
      <c r="N823" s="247"/>
      <c r="O823" s="247"/>
      <c r="P823" s="101">
        <f t="shared" si="12"/>
        <v>0</v>
      </c>
      <c r="Q823" s="102" t="str">
        <f>VLOOKUP(P823,IDCODE!$A$1:$B$96,2,0)</f>
        <v>Không</v>
      </c>
      <c r="R823" s="102" t="e">
        <f>VLOOKUP(B823,DS!$D$3:$P$2489,13,0)</f>
        <v>#N/A</v>
      </c>
    </row>
    <row r="824" spans="1:18" ht="13.5">
      <c r="A824" s="100">
        <v>818</v>
      </c>
      <c r="B824" s="108">
        <f>DS!D820</f>
        <v>0</v>
      </c>
      <c r="C824" s="109" t="e">
        <f>VLOOKUP(B824,DS!$D$3:$I$2489,2,0)</f>
        <v>#N/A</v>
      </c>
      <c r="D824" s="110" t="e">
        <f>VLOOKUP(B824,DS!$D$3:$I$2489,3,0)</f>
        <v>#N/A</v>
      </c>
      <c r="E824" s="111" t="e">
        <f>VLOOKUP(B824,DS!$D$3:$I$2489,5,0)</f>
        <v>#N/A</v>
      </c>
      <c r="F824" s="111" t="e">
        <f>VLOOKUP(B824,DS!$D$3:$I$2489,6,0)</f>
        <v>#N/A</v>
      </c>
      <c r="G824" s="247"/>
      <c r="H824" s="247"/>
      <c r="I824" s="247"/>
      <c r="J824" s="247"/>
      <c r="K824" s="247"/>
      <c r="L824" s="247"/>
      <c r="M824" s="247"/>
      <c r="N824" s="247"/>
      <c r="O824" s="247"/>
      <c r="P824" s="101">
        <f t="shared" si="12"/>
        <v>0</v>
      </c>
      <c r="Q824" s="102" t="str">
        <f>VLOOKUP(P824,IDCODE!$A$1:$B$96,2,0)</f>
        <v>Không</v>
      </c>
      <c r="R824" s="102" t="e">
        <f>VLOOKUP(B824,DS!$D$3:$P$2489,13,0)</f>
        <v>#N/A</v>
      </c>
    </row>
    <row r="825" spans="1:18" ht="13.5">
      <c r="A825" s="100">
        <v>819</v>
      </c>
      <c r="B825" s="108">
        <f>DS!D821</f>
        <v>0</v>
      </c>
      <c r="C825" s="109" t="e">
        <f>VLOOKUP(B825,DS!$D$3:$I$2489,2,0)</f>
        <v>#N/A</v>
      </c>
      <c r="D825" s="110" t="e">
        <f>VLOOKUP(B825,DS!$D$3:$I$2489,3,0)</f>
        <v>#N/A</v>
      </c>
      <c r="E825" s="111" t="e">
        <f>VLOOKUP(B825,DS!$D$3:$I$2489,5,0)</f>
        <v>#N/A</v>
      </c>
      <c r="F825" s="111" t="e">
        <f>VLOOKUP(B825,DS!$D$3:$I$2489,6,0)</f>
        <v>#N/A</v>
      </c>
      <c r="G825" s="247"/>
      <c r="H825" s="247"/>
      <c r="I825" s="247"/>
      <c r="J825" s="247"/>
      <c r="K825" s="247"/>
      <c r="L825" s="247"/>
      <c r="M825" s="247"/>
      <c r="N825" s="247"/>
      <c r="O825" s="247"/>
      <c r="P825" s="101">
        <f t="shared" si="12"/>
        <v>0</v>
      </c>
      <c r="Q825" s="102" t="str">
        <f>VLOOKUP(P825,IDCODE!$A$1:$B$96,2,0)</f>
        <v>Không</v>
      </c>
      <c r="R825" s="102" t="e">
        <f>VLOOKUP(B825,DS!$D$3:$P$2489,13,0)</f>
        <v>#N/A</v>
      </c>
    </row>
    <row r="826" spans="1:18" ht="13.5">
      <c r="A826" s="100">
        <v>820</v>
      </c>
      <c r="B826" s="108">
        <f>DS!D822</f>
        <v>0</v>
      </c>
      <c r="C826" s="109" t="e">
        <f>VLOOKUP(B826,DS!$D$3:$I$2489,2,0)</f>
        <v>#N/A</v>
      </c>
      <c r="D826" s="110" t="e">
        <f>VLOOKUP(B826,DS!$D$3:$I$2489,3,0)</f>
        <v>#N/A</v>
      </c>
      <c r="E826" s="111" t="e">
        <f>VLOOKUP(B826,DS!$D$3:$I$2489,5,0)</f>
        <v>#N/A</v>
      </c>
      <c r="F826" s="111" t="e">
        <f>VLOOKUP(B826,DS!$D$3:$I$2489,6,0)</f>
        <v>#N/A</v>
      </c>
      <c r="G826" s="247"/>
      <c r="H826" s="247"/>
      <c r="I826" s="247"/>
      <c r="J826" s="247"/>
      <c r="K826" s="247"/>
      <c r="L826" s="247"/>
      <c r="M826" s="247"/>
      <c r="N826" s="247"/>
      <c r="O826" s="247"/>
      <c r="P826" s="101">
        <f t="shared" si="12"/>
        <v>0</v>
      </c>
      <c r="Q826" s="102" t="str">
        <f>VLOOKUP(P826,IDCODE!$A$1:$B$96,2,0)</f>
        <v>Không</v>
      </c>
      <c r="R826" s="102" t="e">
        <f>VLOOKUP(B826,DS!$D$3:$P$2489,13,0)</f>
        <v>#N/A</v>
      </c>
    </row>
    <row r="827" spans="1:18" ht="13.5">
      <c r="A827" s="100">
        <v>821</v>
      </c>
      <c r="B827" s="108">
        <f>DS!D823</f>
        <v>0</v>
      </c>
      <c r="C827" s="109" t="e">
        <f>VLOOKUP(B827,DS!$D$3:$I$2489,2,0)</f>
        <v>#N/A</v>
      </c>
      <c r="D827" s="110" t="e">
        <f>VLOOKUP(B827,DS!$D$3:$I$2489,3,0)</f>
        <v>#N/A</v>
      </c>
      <c r="E827" s="111" t="e">
        <f>VLOOKUP(B827,DS!$D$3:$I$2489,5,0)</f>
        <v>#N/A</v>
      </c>
      <c r="F827" s="111" t="e">
        <f>VLOOKUP(B827,DS!$D$3:$I$2489,6,0)</f>
        <v>#N/A</v>
      </c>
      <c r="G827" s="247"/>
      <c r="H827" s="247"/>
      <c r="I827" s="247"/>
      <c r="J827" s="247"/>
      <c r="K827" s="247"/>
      <c r="L827" s="247"/>
      <c r="M827" s="247"/>
      <c r="N827" s="247"/>
      <c r="O827" s="247"/>
      <c r="P827" s="101">
        <f t="shared" si="12"/>
        <v>0</v>
      </c>
      <c r="Q827" s="102" t="str">
        <f>VLOOKUP(P827,IDCODE!$A$1:$B$96,2,0)</f>
        <v>Không</v>
      </c>
      <c r="R827" s="102" t="e">
        <f>VLOOKUP(B827,DS!$D$3:$P$2489,13,0)</f>
        <v>#N/A</v>
      </c>
    </row>
    <row r="828" spans="1:18" ht="13.5">
      <c r="A828" s="100">
        <v>822</v>
      </c>
      <c r="B828" s="108">
        <f>DS!D824</f>
        <v>0</v>
      </c>
      <c r="C828" s="109" t="e">
        <f>VLOOKUP(B828,DS!$D$3:$I$2489,2,0)</f>
        <v>#N/A</v>
      </c>
      <c r="D828" s="110" t="e">
        <f>VLOOKUP(B828,DS!$D$3:$I$2489,3,0)</f>
        <v>#N/A</v>
      </c>
      <c r="E828" s="111" t="e">
        <f>VLOOKUP(B828,DS!$D$3:$I$2489,5,0)</f>
        <v>#N/A</v>
      </c>
      <c r="F828" s="111" t="e">
        <f>VLOOKUP(B828,DS!$D$3:$I$2489,6,0)</f>
        <v>#N/A</v>
      </c>
      <c r="G828" s="247"/>
      <c r="H828" s="247"/>
      <c r="I828" s="247"/>
      <c r="J828" s="247"/>
      <c r="K828" s="247"/>
      <c r="L828" s="247"/>
      <c r="M828" s="247"/>
      <c r="N828" s="247"/>
      <c r="O828" s="247"/>
      <c r="P828" s="101">
        <f t="shared" si="12"/>
        <v>0</v>
      </c>
      <c r="Q828" s="102" t="str">
        <f>VLOOKUP(P828,IDCODE!$A$1:$B$96,2,0)</f>
        <v>Không</v>
      </c>
      <c r="R828" s="102" t="e">
        <f>VLOOKUP(B828,DS!$D$3:$P$2489,13,0)</f>
        <v>#N/A</v>
      </c>
    </row>
    <row r="829" spans="1:18" ht="13.5">
      <c r="A829" s="100">
        <v>823</v>
      </c>
      <c r="B829" s="108">
        <f>DS!D825</f>
        <v>0</v>
      </c>
      <c r="C829" s="109" t="e">
        <f>VLOOKUP(B829,DS!$D$3:$I$2489,2,0)</f>
        <v>#N/A</v>
      </c>
      <c r="D829" s="110" t="e">
        <f>VLOOKUP(B829,DS!$D$3:$I$2489,3,0)</f>
        <v>#N/A</v>
      </c>
      <c r="E829" s="111" t="e">
        <f>VLOOKUP(B829,DS!$D$3:$I$2489,5,0)</f>
        <v>#N/A</v>
      </c>
      <c r="F829" s="111" t="e">
        <f>VLOOKUP(B829,DS!$D$3:$I$2489,6,0)</f>
        <v>#N/A</v>
      </c>
      <c r="G829" s="247"/>
      <c r="H829" s="247"/>
      <c r="I829" s="247"/>
      <c r="J829" s="247"/>
      <c r="K829" s="247"/>
      <c r="L829" s="247"/>
      <c r="M829" s="247"/>
      <c r="N829" s="247"/>
      <c r="O829" s="247"/>
      <c r="P829" s="101">
        <f t="shared" si="12"/>
        <v>0</v>
      </c>
      <c r="Q829" s="102" t="str">
        <f>VLOOKUP(P829,IDCODE!$A$1:$B$96,2,0)</f>
        <v>Không</v>
      </c>
      <c r="R829" s="102" t="e">
        <f>VLOOKUP(B829,DS!$D$3:$P$2489,13,0)</f>
        <v>#N/A</v>
      </c>
    </row>
    <row r="830" spans="1:18" ht="13.5">
      <c r="A830" s="100">
        <v>824</v>
      </c>
      <c r="B830" s="108">
        <f>DS!D826</f>
        <v>0</v>
      </c>
      <c r="C830" s="109" t="e">
        <f>VLOOKUP(B830,DS!$D$3:$I$2489,2,0)</f>
        <v>#N/A</v>
      </c>
      <c r="D830" s="110" t="e">
        <f>VLOOKUP(B830,DS!$D$3:$I$2489,3,0)</f>
        <v>#N/A</v>
      </c>
      <c r="E830" s="111" t="e">
        <f>VLOOKUP(B830,DS!$D$3:$I$2489,5,0)</f>
        <v>#N/A</v>
      </c>
      <c r="F830" s="111" t="e">
        <f>VLOOKUP(B830,DS!$D$3:$I$2489,6,0)</f>
        <v>#N/A</v>
      </c>
      <c r="G830" s="247"/>
      <c r="H830" s="247"/>
      <c r="I830" s="247"/>
      <c r="J830" s="247"/>
      <c r="K830" s="247"/>
      <c r="L830" s="247"/>
      <c r="M830" s="247"/>
      <c r="N830" s="247"/>
      <c r="O830" s="247"/>
      <c r="P830" s="101">
        <f t="shared" si="12"/>
        <v>0</v>
      </c>
      <c r="Q830" s="102" t="str">
        <f>VLOOKUP(P830,IDCODE!$A$1:$B$96,2,0)</f>
        <v>Không</v>
      </c>
      <c r="R830" s="102" t="e">
        <f>VLOOKUP(B830,DS!$D$3:$P$2489,13,0)</f>
        <v>#N/A</v>
      </c>
    </row>
    <row r="831" spans="1:18" ht="13.5">
      <c r="A831" s="100">
        <v>825</v>
      </c>
      <c r="B831" s="108">
        <f>DS!D827</f>
        <v>0</v>
      </c>
      <c r="C831" s="109" t="e">
        <f>VLOOKUP(B831,DS!$D$3:$I$2489,2,0)</f>
        <v>#N/A</v>
      </c>
      <c r="D831" s="110" t="e">
        <f>VLOOKUP(B831,DS!$D$3:$I$2489,3,0)</f>
        <v>#N/A</v>
      </c>
      <c r="E831" s="111" t="e">
        <f>VLOOKUP(B831,DS!$D$3:$I$2489,5,0)</f>
        <v>#N/A</v>
      </c>
      <c r="F831" s="111" t="e">
        <f>VLOOKUP(B831,DS!$D$3:$I$2489,6,0)</f>
        <v>#N/A</v>
      </c>
      <c r="G831" s="247"/>
      <c r="H831" s="247"/>
      <c r="I831" s="247"/>
      <c r="J831" s="247"/>
      <c r="K831" s="247"/>
      <c r="L831" s="247"/>
      <c r="M831" s="247"/>
      <c r="N831" s="247"/>
      <c r="O831" s="247"/>
      <c r="P831" s="101">
        <f t="shared" si="12"/>
        <v>0</v>
      </c>
      <c r="Q831" s="102" t="str">
        <f>VLOOKUP(P831,IDCODE!$A$1:$B$96,2,0)</f>
        <v>Không</v>
      </c>
      <c r="R831" s="102" t="e">
        <f>VLOOKUP(B831,DS!$D$3:$P$2489,13,0)</f>
        <v>#N/A</v>
      </c>
    </row>
    <row r="832" spans="1:18" ht="13.5">
      <c r="A832" s="100">
        <v>826</v>
      </c>
      <c r="B832" s="108">
        <f>DS!D828</f>
        <v>0</v>
      </c>
      <c r="C832" s="109" t="e">
        <f>VLOOKUP(B832,DS!$D$3:$I$2489,2,0)</f>
        <v>#N/A</v>
      </c>
      <c r="D832" s="110" t="e">
        <f>VLOOKUP(B832,DS!$D$3:$I$2489,3,0)</f>
        <v>#N/A</v>
      </c>
      <c r="E832" s="111" t="e">
        <f>VLOOKUP(B832,DS!$D$3:$I$2489,5,0)</f>
        <v>#N/A</v>
      </c>
      <c r="F832" s="111" t="e">
        <f>VLOOKUP(B832,DS!$D$3:$I$2489,6,0)</f>
        <v>#N/A</v>
      </c>
      <c r="G832" s="247"/>
      <c r="H832" s="247"/>
      <c r="I832" s="247"/>
      <c r="J832" s="247"/>
      <c r="K832" s="247"/>
      <c r="L832" s="247"/>
      <c r="M832" s="247"/>
      <c r="N832" s="247"/>
      <c r="O832" s="247"/>
      <c r="P832" s="101">
        <f t="shared" si="12"/>
        <v>0</v>
      </c>
      <c r="Q832" s="102" t="str">
        <f>VLOOKUP(P832,IDCODE!$A$1:$B$96,2,0)</f>
        <v>Không</v>
      </c>
      <c r="R832" s="102" t="e">
        <f>VLOOKUP(B832,DS!$D$3:$P$2489,13,0)</f>
        <v>#N/A</v>
      </c>
    </row>
    <row r="833" spans="1:18" ht="13.5">
      <c r="A833" s="100">
        <v>827</v>
      </c>
      <c r="B833" s="108">
        <f>DS!D829</f>
        <v>0</v>
      </c>
      <c r="C833" s="109" t="e">
        <f>VLOOKUP(B833,DS!$D$3:$I$2489,2,0)</f>
        <v>#N/A</v>
      </c>
      <c r="D833" s="110" t="e">
        <f>VLOOKUP(B833,DS!$D$3:$I$2489,3,0)</f>
        <v>#N/A</v>
      </c>
      <c r="E833" s="111" t="e">
        <f>VLOOKUP(B833,DS!$D$3:$I$2489,5,0)</f>
        <v>#N/A</v>
      </c>
      <c r="F833" s="111" t="e">
        <f>VLOOKUP(B833,DS!$D$3:$I$2489,6,0)</f>
        <v>#N/A</v>
      </c>
      <c r="G833" s="247"/>
      <c r="H833" s="247"/>
      <c r="I833" s="247"/>
      <c r="J833" s="247"/>
      <c r="K833" s="247"/>
      <c r="L833" s="247"/>
      <c r="M833" s="247"/>
      <c r="N833" s="247"/>
      <c r="O833" s="247"/>
      <c r="P833" s="101">
        <f t="shared" si="12"/>
        <v>0</v>
      </c>
      <c r="Q833" s="102" t="str">
        <f>VLOOKUP(P833,IDCODE!$A$1:$B$96,2,0)</f>
        <v>Không</v>
      </c>
      <c r="R833" s="102" t="e">
        <f>VLOOKUP(B833,DS!$D$3:$P$2489,13,0)</f>
        <v>#N/A</v>
      </c>
    </row>
    <row r="834" spans="1:18" ht="13.5">
      <c r="A834" s="100">
        <v>828</v>
      </c>
      <c r="B834" s="108">
        <f>DS!D830</f>
        <v>0</v>
      </c>
      <c r="C834" s="109" t="e">
        <f>VLOOKUP(B834,DS!$D$3:$I$2489,2,0)</f>
        <v>#N/A</v>
      </c>
      <c r="D834" s="110" t="e">
        <f>VLOOKUP(B834,DS!$D$3:$I$2489,3,0)</f>
        <v>#N/A</v>
      </c>
      <c r="E834" s="111" t="e">
        <f>VLOOKUP(B834,DS!$D$3:$I$2489,5,0)</f>
        <v>#N/A</v>
      </c>
      <c r="F834" s="111" t="e">
        <f>VLOOKUP(B834,DS!$D$3:$I$2489,6,0)</f>
        <v>#N/A</v>
      </c>
      <c r="G834" s="247"/>
      <c r="H834" s="247"/>
      <c r="I834" s="247"/>
      <c r="J834" s="247"/>
      <c r="K834" s="247"/>
      <c r="L834" s="247"/>
      <c r="M834" s="247"/>
      <c r="N834" s="247"/>
      <c r="O834" s="247"/>
      <c r="P834" s="101">
        <f t="shared" si="12"/>
        <v>0</v>
      </c>
      <c r="Q834" s="102" t="str">
        <f>VLOOKUP(P834,IDCODE!$A$1:$B$96,2,0)</f>
        <v>Không</v>
      </c>
      <c r="R834" s="102" t="e">
        <f>VLOOKUP(B834,DS!$D$3:$P$2489,13,0)</f>
        <v>#N/A</v>
      </c>
    </row>
    <row r="835" spans="1:18" ht="13.5">
      <c r="A835" s="100">
        <v>829</v>
      </c>
      <c r="B835" s="108">
        <f>DS!D831</f>
        <v>0</v>
      </c>
      <c r="C835" s="109" t="e">
        <f>VLOOKUP(B835,DS!$D$3:$I$2489,2,0)</f>
        <v>#N/A</v>
      </c>
      <c r="D835" s="110" t="e">
        <f>VLOOKUP(B835,DS!$D$3:$I$2489,3,0)</f>
        <v>#N/A</v>
      </c>
      <c r="E835" s="111" t="e">
        <f>VLOOKUP(B835,DS!$D$3:$I$2489,5,0)</f>
        <v>#N/A</v>
      </c>
      <c r="F835" s="111" t="e">
        <f>VLOOKUP(B835,DS!$D$3:$I$2489,6,0)</f>
        <v>#N/A</v>
      </c>
      <c r="G835" s="247"/>
      <c r="H835" s="247"/>
      <c r="I835" s="247"/>
      <c r="J835" s="247"/>
      <c r="K835" s="247"/>
      <c r="L835" s="247"/>
      <c r="M835" s="247"/>
      <c r="N835" s="247"/>
      <c r="O835" s="247"/>
      <c r="P835" s="101">
        <f t="shared" si="12"/>
        <v>0</v>
      </c>
      <c r="Q835" s="102" t="str">
        <f>VLOOKUP(P835,IDCODE!$A$1:$B$96,2,0)</f>
        <v>Không</v>
      </c>
      <c r="R835" s="102" t="e">
        <f>VLOOKUP(B835,DS!$D$3:$P$2489,13,0)</f>
        <v>#N/A</v>
      </c>
    </row>
    <row r="836" spans="1:18" ht="13.5">
      <c r="A836" s="100">
        <v>830</v>
      </c>
      <c r="B836" s="108">
        <f>DS!D832</f>
        <v>0</v>
      </c>
      <c r="C836" s="109" t="e">
        <f>VLOOKUP(B836,DS!$D$3:$I$2489,2,0)</f>
        <v>#N/A</v>
      </c>
      <c r="D836" s="110" t="e">
        <f>VLOOKUP(B836,DS!$D$3:$I$2489,3,0)</f>
        <v>#N/A</v>
      </c>
      <c r="E836" s="111" t="e">
        <f>VLOOKUP(B836,DS!$D$3:$I$2489,5,0)</f>
        <v>#N/A</v>
      </c>
      <c r="F836" s="111" t="e">
        <f>VLOOKUP(B836,DS!$D$3:$I$2489,6,0)</f>
        <v>#N/A</v>
      </c>
      <c r="G836" s="247"/>
      <c r="H836" s="247"/>
      <c r="I836" s="247"/>
      <c r="J836" s="247"/>
      <c r="K836" s="247"/>
      <c r="L836" s="247"/>
      <c r="M836" s="247"/>
      <c r="N836" s="247"/>
      <c r="O836" s="247"/>
      <c r="P836" s="101">
        <f t="shared" si="12"/>
        <v>0</v>
      </c>
      <c r="Q836" s="102" t="str">
        <f>VLOOKUP(P836,IDCODE!$A$1:$B$96,2,0)</f>
        <v>Không</v>
      </c>
      <c r="R836" s="102" t="e">
        <f>VLOOKUP(B836,DS!$D$3:$P$2489,13,0)</f>
        <v>#N/A</v>
      </c>
    </row>
    <row r="837" spans="1:18" ht="13.5">
      <c r="A837" s="100">
        <v>831</v>
      </c>
      <c r="B837" s="108">
        <f>DS!D833</f>
        <v>0</v>
      </c>
      <c r="C837" s="109" t="e">
        <f>VLOOKUP(B837,DS!$D$3:$I$2489,2,0)</f>
        <v>#N/A</v>
      </c>
      <c r="D837" s="110" t="e">
        <f>VLOOKUP(B837,DS!$D$3:$I$2489,3,0)</f>
        <v>#N/A</v>
      </c>
      <c r="E837" s="111" t="e">
        <f>VLOOKUP(B837,DS!$D$3:$I$2489,5,0)</f>
        <v>#N/A</v>
      </c>
      <c r="F837" s="111" t="e">
        <f>VLOOKUP(B837,DS!$D$3:$I$2489,6,0)</f>
        <v>#N/A</v>
      </c>
      <c r="G837" s="247"/>
      <c r="H837" s="247"/>
      <c r="I837" s="247"/>
      <c r="J837" s="247"/>
      <c r="K837" s="247"/>
      <c r="L837" s="247"/>
      <c r="M837" s="247"/>
      <c r="N837" s="247"/>
      <c r="O837" s="247"/>
      <c r="P837" s="101">
        <f t="shared" si="12"/>
        <v>0</v>
      </c>
      <c r="Q837" s="102" t="str">
        <f>VLOOKUP(P837,IDCODE!$A$1:$B$96,2,0)</f>
        <v>Không</v>
      </c>
      <c r="R837" s="102" t="e">
        <f>VLOOKUP(B837,DS!$D$3:$P$2489,13,0)</f>
        <v>#N/A</v>
      </c>
    </row>
    <row r="838" spans="1:18" ht="13.5">
      <c r="A838" s="100">
        <v>832</v>
      </c>
      <c r="B838" s="108">
        <f>DS!D834</f>
        <v>0</v>
      </c>
      <c r="C838" s="109" t="e">
        <f>VLOOKUP(B838,DS!$D$3:$I$2489,2,0)</f>
        <v>#N/A</v>
      </c>
      <c r="D838" s="110" t="e">
        <f>VLOOKUP(B838,DS!$D$3:$I$2489,3,0)</f>
        <v>#N/A</v>
      </c>
      <c r="E838" s="111" t="e">
        <f>VLOOKUP(B838,DS!$D$3:$I$2489,5,0)</f>
        <v>#N/A</v>
      </c>
      <c r="F838" s="111" t="e">
        <f>VLOOKUP(B838,DS!$D$3:$I$2489,6,0)</f>
        <v>#N/A</v>
      </c>
      <c r="G838" s="247"/>
      <c r="H838" s="247"/>
      <c r="I838" s="247"/>
      <c r="J838" s="247"/>
      <c r="K838" s="247"/>
      <c r="L838" s="247"/>
      <c r="M838" s="247"/>
      <c r="N838" s="247"/>
      <c r="O838" s="247"/>
      <c r="P838" s="101">
        <f t="shared" si="12"/>
        <v>0</v>
      </c>
      <c r="Q838" s="102" t="str">
        <f>VLOOKUP(P838,IDCODE!$A$1:$B$96,2,0)</f>
        <v>Không</v>
      </c>
      <c r="R838" s="102" t="e">
        <f>VLOOKUP(B838,DS!$D$3:$P$2489,13,0)</f>
        <v>#N/A</v>
      </c>
    </row>
    <row r="839" spans="1:18" ht="13.5">
      <c r="A839" s="100">
        <v>833</v>
      </c>
      <c r="B839" s="108">
        <f>DS!D835</f>
        <v>0</v>
      </c>
      <c r="C839" s="109" t="e">
        <f>VLOOKUP(B839,DS!$D$3:$I$2489,2,0)</f>
        <v>#N/A</v>
      </c>
      <c r="D839" s="110" t="e">
        <f>VLOOKUP(B839,DS!$D$3:$I$2489,3,0)</f>
        <v>#N/A</v>
      </c>
      <c r="E839" s="111" t="e">
        <f>VLOOKUP(B839,DS!$D$3:$I$2489,5,0)</f>
        <v>#N/A</v>
      </c>
      <c r="F839" s="111" t="e">
        <f>VLOOKUP(B839,DS!$D$3:$I$2489,6,0)</f>
        <v>#N/A</v>
      </c>
      <c r="G839" s="247"/>
      <c r="H839" s="247"/>
      <c r="I839" s="247"/>
      <c r="J839" s="247"/>
      <c r="K839" s="247"/>
      <c r="L839" s="247"/>
      <c r="M839" s="247"/>
      <c r="N839" s="247"/>
      <c r="O839" s="247"/>
      <c r="P839" s="101">
        <f t="shared" si="12"/>
        <v>0</v>
      </c>
      <c r="Q839" s="102" t="str">
        <f>VLOOKUP(P839,IDCODE!$A$1:$B$96,2,0)</f>
        <v>Không</v>
      </c>
      <c r="R839" s="102" t="e">
        <f>VLOOKUP(B839,DS!$D$3:$P$2489,13,0)</f>
        <v>#N/A</v>
      </c>
    </row>
    <row r="840" spans="1:18" ht="13.5">
      <c r="A840" s="100">
        <v>834</v>
      </c>
      <c r="B840" s="108">
        <f>DS!D836</f>
        <v>0</v>
      </c>
      <c r="C840" s="109" t="e">
        <f>VLOOKUP(B840,DS!$D$3:$I$2489,2,0)</f>
        <v>#N/A</v>
      </c>
      <c r="D840" s="110" t="e">
        <f>VLOOKUP(B840,DS!$D$3:$I$2489,3,0)</f>
        <v>#N/A</v>
      </c>
      <c r="E840" s="111" t="e">
        <f>VLOOKUP(B840,DS!$D$3:$I$2489,5,0)</f>
        <v>#N/A</v>
      </c>
      <c r="F840" s="111" t="e">
        <f>VLOOKUP(B840,DS!$D$3:$I$2489,6,0)</f>
        <v>#N/A</v>
      </c>
      <c r="G840" s="247"/>
      <c r="H840" s="247"/>
      <c r="I840" s="247"/>
      <c r="J840" s="247"/>
      <c r="K840" s="247"/>
      <c r="L840" s="247"/>
      <c r="M840" s="247"/>
      <c r="N840" s="247"/>
      <c r="O840" s="247"/>
      <c r="P840" s="101">
        <f t="shared" ref="P840:P903" si="13">IF(OR(ISNUMBER(O840)=FALSE,$P$6&lt;&gt;100%,O840&lt;1),0,ROUND(SUMPRODUCT($G$6:$O$6,G840:O840),1))</f>
        <v>0</v>
      </c>
      <c r="Q840" s="102" t="str">
        <f>VLOOKUP(P840,IDCODE!$A$1:$B$96,2,0)</f>
        <v>Không</v>
      </c>
      <c r="R840" s="102" t="e">
        <f>VLOOKUP(B840,DS!$D$3:$P$2489,13,0)</f>
        <v>#N/A</v>
      </c>
    </row>
    <row r="841" spans="1:18" ht="13.5">
      <c r="A841" s="100">
        <v>835</v>
      </c>
      <c r="B841" s="108">
        <f>DS!D837</f>
        <v>0</v>
      </c>
      <c r="C841" s="109" t="e">
        <f>VLOOKUP(B841,DS!$D$3:$I$2489,2,0)</f>
        <v>#N/A</v>
      </c>
      <c r="D841" s="110" t="e">
        <f>VLOOKUP(B841,DS!$D$3:$I$2489,3,0)</f>
        <v>#N/A</v>
      </c>
      <c r="E841" s="111" t="e">
        <f>VLOOKUP(B841,DS!$D$3:$I$2489,5,0)</f>
        <v>#N/A</v>
      </c>
      <c r="F841" s="111" t="e">
        <f>VLOOKUP(B841,DS!$D$3:$I$2489,6,0)</f>
        <v>#N/A</v>
      </c>
      <c r="G841" s="247"/>
      <c r="H841" s="247"/>
      <c r="I841" s="247"/>
      <c r="J841" s="247"/>
      <c r="K841" s="247"/>
      <c r="L841" s="247"/>
      <c r="M841" s="247"/>
      <c r="N841" s="247"/>
      <c r="O841" s="247"/>
      <c r="P841" s="101">
        <f t="shared" si="13"/>
        <v>0</v>
      </c>
      <c r="Q841" s="102" t="str">
        <f>VLOOKUP(P841,IDCODE!$A$1:$B$96,2,0)</f>
        <v>Không</v>
      </c>
      <c r="R841" s="102" t="e">
        <f>VLOOKUP(B841,DS!$D$3:$P$2489,13,0)</f>
        <v>#N/A</v>
      </c>
    </row>
    <row r="842" spans="1:18" ht="13.5">
      <c r="A842" s="100">
        <v>836</v>
      </c>
      <c r="B842" s="108">
        <f>DS!D838</f>
        <v>0</v>
      </c>
      <c r="C842" s="109" t="e">
        <f>VLOOKUP(B842,DS!$D$3:$I$2489,2,0)</f>
        <v>#N/A</v>
      </c>
      <c r="D842" s="110" t="e">
        <f>VLOOKUP(B842,DS!$D$3:$I$2489,3,0)</f>
        <v>#N/A</v>
      </c>
      <c r="E842" s="111" t="e">
        <f>VLOOKUP(B842,DS!$D$3:$I$2489,5,0)</f>
        <v>#N/A</v>
      </c>
      <c r="F842" s="111" t="e">
        <f>VLOOKUP(B842,DS!$D$3:$I$2489,6,0)</f>
        <v>#N/A</v>
      </c>
      <c r="G842" s="247"/>
      <c r="H842" s="247"/>
      <c r="I842" s="247"/>
      <c r="J842" s="247"/>
      <c r="K842" s="247"/>
      <c r="L842" s="247"/>
      <c r="M842" s="247"/>
      <c r="N842" s="247"/>
      <c r="O842" s="247"/>
      <c r="P842" s="101">
        <f t="shared" si="13"/>
        <v>0</v>
      </c>
      <c r="Q842" s="102" t="str">
        <f>VLOOKUP(P842,IDCODE!$A$1:$B$96,2,0)</f>
        <v>Không</v>
      </c>
      <c r="R842" s="102" t="e">
        <f>VLOOKUP(B842,DS!$D$3:$P$2489,13,0)</f>
        <v>#N/A</v>
      </c>
    </row>
    <row r="843" spans="1:18" ht="13.5">
      <c r="A843" s="100">
        <v>837</v>
      </c>
      <c r="B843" s="108">
        <f>DS!D839</f>
        <v>0</v>
      </c>
      <c r="C843" s="109" t="e">
        <f>VLOOKUP(B843,DS!$D$3:$I$2489,2,0)</f>
        <v>#N/A</v>
      </c>
      <c r="D843" s="110" t="e">
        <f>VLOOKUP(B843,DS!$D$3:$I$2489,3,0)</f>
        <v>#N/A</v>
      </c>
      <c r="E843" s="111" t="e">
        <f>VLOOKUP(B843,DS!$D$3:$I$2489,5,0)</f>
        <v>#N/A</v>
      </c>
      <c r="F843" s="111" t="e">
        <f>VLOOKUP(B843,DS!$D$3:$I$2489,6,0)</f>
        <v>#N/A</v>
      </c>
      <c r="G843" s="247"/>
      <c r="H843" s="247"/>
      <c r="I843" s="247"/>
      <c r="J843" s="247"/>
      <c r="K843" s="247"/>
      <c r="L843" s="247"/>
      <c r="M843" s="247"/>
      <c r="N843" s="247"/>
      <c r="O843" s="247"/>
      <c r="P843" s="101">
        <f t="shared" si="13"/>
        <v>0</v>
      </c>
      <c r="Q843" s="102" t="str">
        <f>VLOOKUP(P843,IDCODE!$A$1:$B$96,2,0)</f>
        <v>Không</v>
      </c>
      <c r="R843" s="102" t="e">
        <f>VLOOKUP(B843,DS!$D$3:$P$2489,13,0)</f>
        <v>#N/A</v>
      </c>
    </row>
    <row r="844" spans="1:18" ht="13.5">
      <c r="A844" s="100">
        <v>838</v>
      </c>
      <c r="B844" s="108">
        <f>DS!D840</f>
        <v>0</v>
      </c>
      <c r="C844" s="109" t="e">
        <f>VLOOKUP(B844,DS!$D$3:$I$2489,2,0)</f>
        <v>#N/A</v>
      </c>
      <c r="D844" s="110" t="e">
        <f>VLOOKUP(B844,DS!$D$3:$I$2489,3,0)</f>
        <v>#N/A</v>
      </c>
      <c r="E844" s="111" t="e">
        <f>VLOOKUP(B844,DS!$D$3:$I$2489,5,0)</f>
        <v>#N/A</v>
      </c>
      <c r="F844" s="111" t="e">
        <f>VLOOKUP(B844,DS!$D$3:$I$2489,6,0)</f>
        <v>#N/A</v>
      </c>
      <c r="G844" s="247"/>
      <c r="H844" s="247"/>
      <c r="I844" s="247"/>
      <c r="J844" s="247"/>
      <c r="K844" s="247"/>
      <c r="L844" s="247"/>
      <c r="M844" s="247"/>
      <c r="N844" s="247"/>
      <c r="O844" s="247"/>
      <c r="P844" s="101">
        <f t="shared" si="13"/>
        <v>0</v>
      </c>
      <c r="Q844" s="102" t="str">
        <f>VLOOKUP(P844,IDCODE!$A$1:$B$96,2,0)</f>
        <v>Không</v>
      </c>
      <c r="R844" s="102" t="e">
        <f>VLOOKUP(B844,DS!$D$3:$P$2489,13,0)</f>
        <v>#N/A</v>
      </c>
    </row>
    <row r="845" spans="1:18" ht="13.5">
      <c r="A845" s="100">
        <v>839</v>
      </c>
      <c r="B845" s="108">
        <f>DS!D841</f>
        <v>0</v>
      </c>
      <c r="C845" s="109" t="e">
        <f>VLOOKUP(B845,DS!$D$3:$I$2489,2,0)</f>
        <v>#N/A</v>
      </c>
      <c r="D845" s="110" t="e">
        <f>VLOOKUP(B845,DS!$D$3:$I$2489,3,0)</f>
        <v>#N/A</v>
      </c>
      <c r="E845" s="111" t="e">
        <f>VLOOKUP(B845,DS!$D$3:$I$2489,5,0)</f>
        <v>#N/A</v>
      </c>
      <c r="F845" s="111" t="e">
        <f>VLOOKUP(B845,DS!$D$3:$I$2489,6,0)</f>
        <v>#N/A</v>
      </c>
      <c r="G845" s="247"/>
      <c r="H845" s="247"/>
      <c r="I845" s="247"/>
      <c r="J845" s="247"/>
      <c r="K845" s="247"/>
      <c r="L845" s="247"/>
      <c r="M845" s="247"/>
      <c r="N845" s="247"/>
      <c r="O845" s="247"/>
      <c r="P845" s="101">
        <f t="shared" si="13"/>
        <v>0</v>
      </c>
      <c r="Q845" s="102" t="str">
        <f>VLOOKUP(P845,IDCODE!$A$1:$B$96,2,0)</f>
        <v>Không</v>
      </c>
      <c r="R845" s="102" t="e">
        <f>VLOOKUP(B845,DS!$D$3:$P$2489,13,0)</f>
        <v>#N/A</v>
      </c>
    </row>
    <row r="846" spans="1:18" ht="13.5">
      <c r="A846" s="100">
        <v>840</v>
      </c>
      <c r="B846" s="108">
        <f>DS!D842</f>
        <v>0</v>
      </c>
      <c r="C846" s="109" t="e">
        <f>VLOOKUP(B846,DS!$D$3:$I$2489,2,0)</f>
        <v>#N/A</v>
      </c>
      <c r="D846" s="110" t="e">
        <f>VLOOKUP(B846,DS!$D$3:$I$2489,3,0)</f>
        <v>#N/A</v>
      </c>
      <c r="E846" s="111" t="e">
        <f>VLOOKUP(B846,DS!$D$3:$I$2489,5,0)</f>
        <v>#N/A</v>
      </c>
      <c r="F846" s="111" t="e">
        <f>VLOOKUP(B846,DS!$D$3:$I$2489,6,0)</f>
        <v>#N/A</v>
      </c>
      <c r="G846" s="247"/>
      <c r="H846" s="247"/>
      <c r="I846" s="247"/>
      <c r="J846" s="247"/>
      <c r="K846" s="247"/>
      <c r="L846" s="247"/>
      <c r="M846" s="247"/>
      <c r="N846" s="247"/>
      <c r="O846" s="247"/>
      <c r="P846" s="101">
        <f t="shared" si="13"/>
        <v>0</v>
      </c>
      <c r="Q846" s="102" t="str">
        <f>VLOOKUP(P846,IDCODE!$A$1:$B$96,2,0)</f>
        <v>Không</v>
      </c>
      <c r="R846" s="102" t="e">
        <f>VLOOKUP(B846,DS!$D$3:$P$2489,13,0)</f>
        <v>#N/A</v>
      </c>
    </row>
    <row r="847" spans="1:18" ht="13.5">
      <c r="A847" s="100">
        <v>841</v>
      </c>
      <c r="B847" s="108">
        <f>DS!D843</f>
        <v>0</v>
      </c>
      <c r="C847" s="109" t="e">
        <f>VLOOKUP(B847,DS!$D$3:$I$2489,2,0)</f>
        <v>#N/A</v>
      </c>
      <c r="D847" s="110" t="e">
        <f>VLOOKUP(B847,DS!$D$3:$I$2489,3,0)</f>
        <v>#N/A</v>
      </c>
      <c r="E847" s="111" t="e">
        <f>VLOOKUP(B847,DS!$D$3:$I$2489,5,0)</f>
        <v>#N/A</v>
      </c>
      <c r="F847" s="111" t="e">
        <f>VLOOKUP(B847,DS!$D$3:$I$2489,6,0)</f>
        <v>#N/A</v>
      </c>
      <c r="G847" s="247"/>
      <c r="H847" s="247"/>
      <c r="I847" s="247"/>
      <c r="J847" s="247"/>
      <c r="K847" s="247"/>
      <c r="L847" s="247"/>
      <c r="M847" s="247"/>
      <c r="N847" s="247"/>
      <c r="O847" s="247"/>
      <c r="P847" s="101">
        <f t="shared" si="13"/>
        <v>0</v>
      </c>
      <c r="Q847" s="102" t="str">
        <f>VLOOKUP(P847,IDCODE!$A$1:$B$96,2,0)</f>
        <v>Không</v>
      </c>
      <c r="R847" s="102" t="e">
        <f>VLOOKUP(B847,DS!$D$3:$P$2489,13,0)</f>
        <v>#N/A</v>
      </c>
    </row>
    <row r="848" spans="1:18" ht="13.5">
      <c r="A848" s="100">
        <v>842</v>
      </c>
      <c r="B848" s="108">
        <f>DS!D844</f>
        <v>0</v>
      </c>
      <c r="C848" s="109" t="e">
        <f>VLOOKUP(B848,DS!$D$3:$I$2489,2,0)</f>
        <v>#N/A</v>
      </c>
      <c r="D848" s="110" t="e">
        <f>VLOOKUP(B848,DS!$D$3:$I$2489,3,0)</f>
        <v>#N/A</v>
      </c>
      <c r="E848" s="111" t="e">
        <f>VLOOKUP(B848,DS!$D$3:$I$2489,5,0)</f>
        <v>#N/A</v>
      </c>
      <c r="F848" s="111" t="e">
        <f>VLOOKUP(B848,DS!$D$3:$I$2489,6,0)</f>
        <v>#N/A</v>
      </c>
      <c r="G848" s="247"/>
      <c r="H848" s="247"/>
      <c r="I848" s="247"/>
      <c r="J848" s="247"/>
      <c r="K848" s="247"/>
      <c r="L848" s="247"/>
      <c r="M848" s="247"/>
      <c r="N848" s="247"/>
      <c r="O848" s="247"/>
      <c r="P848" s="101">
        <f t="shared" si="13"/>
        <v>0</v>
      </c>
      <c r="Q848" s="102" t="str">
        <f>VLOOKUP(P848,IDCODE!$A$1:$B$96,2,0)</f>
        <v>Không</v>
      </c>
      <c r="R848" s="102" t="e">
        <f>VLOOKUP(B848,DS!$D$3:$P$2489,13,0)</f>
        <v>#N/A</v>
      </c>
    </row>
    <row r="849" spans="1:18" ht="13.5">
      <c r="A849" s="100">
        <v>843</v>
      </c>
      <c r="B849" s="108">
        <f>DS!D845</f>
        <v>0</v>
      </c>
      <c r="C849" s="109" t="e">
        <f>VLOOKUP(B849,DS!$D$3:$I$2489,2,0)</f>
        <v>#N/A</v>
      </c>
      <c r="D849" s="110" t="e">
        <f>VLOOKUP(B849,DS!$D$3:$I$2489,3,0)</f>
        <v>#N/A</v>
      </c>
      <c r="E849" s="111" t="e">
        <f>VLOOKUP(B849,DS!$D$3:$I$2489,5,0)</f>
        <v>#N/A</v>
      </c>
      <c r="F849" s="111" t="e">
        <f>VLOOKUP(B849,DS!$D$3:$I$2489,6,0)</f>
        <v>#N/A</v>
      </c>
      <c r="G849" s="247"/>
      <c r="H849" s="247"/>
      <c r="I849" s="247"/>
      <c r="J849" s="247"/>
      <c r="K849" s="247"/>
      <c r="L849" s="247"/>
      <c r="M849" s="247"/>
      <c r="N849" s="247"/>
      <c r="O849" s="247"/>
      <c r="P849" s="101">
        <f t="shared" si="13"/>
        <v>0</v>
      </c>
      <c r="Q849" s="102" t="str">
        <f>VLOOKUP(P849,IDCODE!$A$1:$B$96,2,0)</f>
        <v>Không</v>
      </c>
      <c r="R849" s="102" t="e">
        <f>VLOOKUP(B849,DS!$D$3:$P$2489,13,0)</f>
        <v>#N/A</v>
      </c>
    </row>
    <row r="850" spans="1:18" ht="13.5">
      <c r="A850" s="100">
        <v>844</v>
      </c>
      <c r="B850" s="108">
        <f>DS!D846</f>
        <v>0</v>
      </c>
      <c r="C850" s="109" t="e">
        <f>VLOOKUP(B850,DS!$D$3:$I$2489,2,0)</f>
        <v>#N/A</v>
      </c>
      <c r="D850" s="110" t="e">
        <f>VLOOKUP(B850,DS!$D$3:$I$2489,3,0)</f>
        <v>#N/A</v>
      </c>
      <c r="E850" s="111" t="e">
        <f>VLOOKUP(B850,DS!$D$3:$I$2489,5,0)</f>
        <v>#N/A</v>
      </c>
      <c r="F850" s="111" t="e">
        <f>VLOOKUP(B850,DS!$D$3:$I$2489,6,0)</f>
        <v>#N/A</v>
      </c>
      <c r="G850" s="247"/>
      <c r="H850" s="247"/>
      <c r="I850" s="247"/>
      <c r="J850" s="247"/>
      <c r="K850" s="247"/>
      <c r="L850" s="247"/>
      <c r="M850" s="247"/>
      <c r="N850" s="247"/>
      <c r="O850" s="247"/>
      <c r="P850" s="101">
        <f t="shared" si="13"/>
        <v>0</v>
      </c>
      <c r="Q850" s="102" t="str">
        <f>VLOOKUP(P850,IDCODE!$A$1:$B$96,2,0)</f>
        <v>Không</v>
      </c>
      <c r="R850" s="102" t="e">
        <f>VLOOKUP(B850,DS!$D$3:$P$2489,13,0)</f>
        <v>#N/A</v>
      </c>
    </row>
    <row r="851" spans="1:18" ht="13.5">
      <c r="A851" s="100">
        <v>845</v>
      </c>
      <c r="B851" s="108">
        <f>DS!D847</f>
        <v>0</v>
      </c>
      <c r="C851" s="109" t="e">
        <f>VLOOKUP(B851,DS!$D$3:$I$2489,2,0)</f>
        <v>#N/A</v>
      </c>
      <c r="D851" s="110" t="e">
        <f>VLOOKUP(B851,DS!$D$3:$I$2489,3,0)</f>
        <v>#N/A</v>
      </c>
      <c r="E851" s="111" t="e">
        <f>VLOOKUP(B851,DS!$D$3:$I$2489,5,0)</f>
        <v>#N/A</v>
      </c>
      <c r="F851" s="111" t="e">
        <f>VLOOKUP(B851,DS!$D$3:$I$2489,6,0)</f>
        <v>#N/A</v>
      </c>
      <c r="G851" s="247"/>
      <c r="H851" s="247"/>
      <c r="I851" s="247"/>
      <c r="J851" s="247"/>
      <c r="K851" s="247"/>
      <c r="L851" s="247"/>
      <c r="M851" s="247"/>
      <c r="N851" s="247"/>
      <c r="O851" s="247"/>
      <c r="P851" s="101">
        <f t="shared" si="13"/>
        <v>0</v>
      </c>
      <c r="Q851" s="102" t="str">
        <f>VLOOKUP(P851,IDCODE!$A$1:$B$96,2,0)</f>
        <v>Không</v>
      </c>
      <c r="R851" s="102" t="e">
        <f>VLOOKUP(B851,DS!$D$3:$P$2489,13,0)</f>
        <v>#N/A</v>
      </c>
    </row>
    <row r="852" spans="1:18" ht="13.5">
      <c r="A852" s="100">
        <v>846</v>
      </c>
      <c r="B852" s="108">
        <f>DS!D848</f>
        <v>0</v>
      </c>
      <c r="C852" s="109" t="e">
        <f>VLOOKUP(B852,DS!$D$3:$I$2489,2,0)</f>
        <v>#N/A</v>
      </c>
      <c r="D852" s="110" t="e">
        <f>VLOOKUP(B852,DS!$D$3:$I$2489,3,0)</f>
        <v>#N/A</v>
      </c>
      <c r="E852" s="111" t="e">
        <f>VLOOKUP(B852,DS!$D$3:$I$2489,5,0)</f>
        <v>#N/A</v>
      </c>
      <c r="F852" s="111" t="e">
        <f>VLOOKUP(B852,DS!$D$3:$I$2489,6,0)</f>
        <v>#N/A</v>
      </c>
      <c r="G852" s="247"/>
      <c r="H852" s="247"/>
      <c r="I852" s="247"/>
      <c r="J852" s="247"/>
      <c r="K852" s="247"/>
      <c r="L852" s="247"/>
      <c r="M852" s="247"/>
      <c r="N852" s="247"/>
      <c r="O852" s="247"/>
      <c r="P852" s="101">
        <f t="shared" si="13"/>
        <v>0</v>
      </c>
      <c r="Q852" s="102" t="str">
        <f>VLOOKUP(P852,IDCODE!$A$1:$B$96,2,0)</f>
        <v>Không</v>
      </c>
      <c r="R852" s="102" t="e">
        <f>VLOOKUP(B852,DS!$D$3:$P$2489,13,0)</f>
        <v>#N/A</v>
      </c>
    </row>
    <row r="853" spans="1:18" ht="13.5">
      <c r="A853" s="100">
        <v>847</v>
      </c>
      <c r="B853" s="108">
        <f>DS!D849</f>
        <v>0</v>
      </c>
      <c r="C853" s="109" t="e">
        <f>VLOOKUP(B853,DS!$D$3:$I$2489,2,0)</f>
        <v>#N/A</v>
      </c>
      <c r="D853" s="110" t="e">
        <f>VLOOKUP(B853,DS!$D$3:$I$2489,3,0)</f>
        <v>#N/A</v>
      </c>
      <c r="E853" s="111" t="e">
        <f>VLOOKUP(B853,DS!$D$3:$I$2489,5,0)</f>
        <v>#N/A</v>
      </c>
      <c r="F853" s="111" t="e">
        <f>VLOOKUP(B853,DS!$D$3:$I$2489,6,0)</f>
        <v>#N/A</v>
      </c>
      <c r="G853" s="247"/>
      <c r="H853" s="247"/>
      <c r="I853" s="247"/>
      <c r="J853" s="247"/>
      <c r="K853" s="247"/>
      <c r="L853" s="247"/>
      <c r="M853" s="247"/>
      <c r="N853" s="247"/>
      <c r="O853" s="247"/>
      <c r="P853" s="101">
        <f t="shared" si="13"/>
        <v>0</v>
      </c>
      <c r="Q853" s="102" t="str">
        <f>VLOOKUP(P853,IDCODE!$A$1:$B$96,2,0)</f>
        <v>Không</v>
      </c>
      <c r="R853" s="102" t="e">
        <f>VLOOKUP(B853,DS!$D$3:$P$2489,13,0)</f>
        <v>#N/A</v>
      </c>
    </row>
    <row r="854" spans="1:18" ht="13.5">
      <c r="A854" s="100">
        <v>848</v>
      </c>
      <c r="B854" s="108">
        <f>DS!D850</f>
        <v>0</v>
      </c>
      <c r="C854" s="109" t="e">
        <f>VLOOKUP(B854,DS!$D$3:$I$2489,2,0)</f>
        <v>#N/A</v>
      </c>
      <c r="D854" s="110" t="e">
        <f>VLOOKUP(B854,DS!$D$3:$I$2489,3,0)</f>
        <v>#N/A</v>
      </c>
      <c r="E854" s="111" t="e">
        <f>VLOOKUP(B854,DS!$D$3:$I$2489,5,0)</f>
        <v>#N/A</v>
      </c>
      <c r="F854" s="111" t="e">
        <f>VLOOKUP(B854,DS!$D$3:$I$2489,6,0)</f>
        <v>#N/A</v>
      </c>
      <c r="G854" s="247"/>
      <c r="H854" s="247"/>
      <c r="I854" s="247"/>
      <c r="J854" s="247"/>
      <c r="K854" s="247"/>
      <c r="L854" s="247"/>
      <c r="M854" s="247"/>
      <c r="N854" s="247"/>
      <c r="O854" s="247"/>
      <c r="P854" s="101">
        <f t="shared" si="13"/>
        <v>0</v>
      </c>
      <c r="Q854" s="102" t="str">
        <f>VLOOKUP(P854,IDCODE!$A$1:$B$96,2,0)</f>
        <v>Không</v>
      </c>
      <c r="R854" s="102" t="e">
        <f>VLOOKUP(B854,DS!$D$3:$P$2489,13,0)</f>
        <v>#N/A</v>
      </c>
    </row>
    <row r="855" spans="1:18" ht="13.5">
      <c r="A855" s="100">
        <v>849</v>
      </c>
      <c r="B855" s="108">
        <f>DS!D851</f>
        <v>0</v>
      </c>
      <c r="C855" s="109" t="e">
        <f>VLOOKUP(B855,DS!$D$3:$I$2489,2,0)</f>
        <v>#N/A</v>
      </c>
      <c r="D855" s="110" t="e">
        <f>VLOOKUP(B855,DS!$D$3:$I$2489,3,0)</f>
        <v>#N/A</v>
      </c>
      <c r="E855" s="111" t="e">
        <f>VLOOKUP(B855,DS!$D$3:$I$2489,5,0)</f>
        <v>#N/A</v>
      </c>
      <c r="F855" s="111" t="e">
        <f>VLOOKUP(B855,DS!$D$3:$I$2489,6,0)</f>
        <v>#N/A</v>
      </c>
      <c r="G855" s="247"/>
      <c r="H855" s="247"/>
      <c r="I855" s="247"/>
      <c r="J855" s="247"/>
      <c r="K855" s="247"/>
      <c r="L855" s="247"/>
      <c r="M855" s="247"/>
      <c r="N855" s="247"/>
      <c r="O855" s="247"/>
      <c r="P855" s="101">
        <f t="shared" si="13"/>
        <v>0</v>
      </c>
      <c r="Q855" s="102" t="str">
        <f>VLOOKUP(P855,IDCODE!$A$1:$B$96,2,0)</f>
        <v>Không</v>
      </c>
      <c r="R855" s="102" t="e">
        <f>VLOOKUP(B855,DS!$D$3:$P$2489,13,0)</f>
        <v>#N/A</v>
      </c>
    </row>
    <row r="856" spans="1:18" ht="13.5">
      <c r="A856" s="100">
        <v>850</v>
      </c>
      <c r="B856" s="108">
        <f>DS!D852</f>
        <v>0</v>
      </c>
      <c r="C856" s="109" t="e">
        <f>VLOOKUP(B856,DS!$D$3:$I$2489,2,0)</f>
        <v>#N/A</v>
      </c>
      <c r="D856" s="110" t="e">
        <f>VLOOKUP(B856,DS!$D$3:$I$2489,3,0)</f>
        <v>#N/A</v>
      </c>
      <c r="E856" s="111" t="e">
        <f>VLOOKUP(B856,DS!$D$3:$I$2489,5,0)</f>
        <v>#N/A</v>
      </c>
      <c r="F856" s="111" t="e">
        <f>VLOOKUP(B856,DS!$D$3:$I$2489,6,0)</f>
        <v>#N/A</v>
      </c>
      <c r="G856" s="247"/>
      <c r="H856" s="247"/>
      <c r="I856" s="247"/>
      <c r="J856" s="247"/>
      <c r="K856" s="247"/>
      <c r="L856" s="247"/>
      <c r="M856" s="247"/>
      <c r="N856" s="247"/>
      <c r="O856" s="247"/>
      <c r="P856" s="101">
        <f t="shared" si="13"/>
        <v>0</v>
      </c>
      <c r="Q856" s="102" t="str">
        <f>VLOOKUP(P856,IDCODE!$A$1:$B$96,2,0)</f>
        <v>Không</v>
      </c>
      <c r="R856" s="102" t="e">
        <f>VLOOKUP(B856,DS!$D$3:$P$2489,13,0)</f>
        <v>#N/A</v>
      </c>
    </row>
    <row r="857" spans="1:18" ht="13.5">
      <c r="A857" s="100">
        <v>851</v>
      </c>
      <c r="B857" s="108">
        <f>DS!D853</f>
        <v>0</v>
      </c>
      <c r="C857" s="109" t="e">
        <f>VLOOKUP(B857,DS!$D$3:$I$2489,2,0)</f>
        <v>#N/A</v>
      </c>
      <c r="D857" s="110" t="e">
        <f>VLOOKUP(B857,DS!$D$3:$I$2489,3,0)</f>
        <v>#N/A</v>
      </c>
      <c r="E857" s="111" t="e">
        <f>VLOOKUP(B857,DS!$D$3:$I$2489,5,0)</f>
        <v>#N/A</v>
      </c>
      <c r="F857" s="111" t="e">
        <f>VLOOKUP(B857,DS!$D$3:$I$2489,6,0)</f>
        <v>#N/A</v>
      </c>
      <c r="G857" s="247"/>
      <c r="H857" s="247"/>
      <c r="I857" s="247"/>
      <c r="J857" s="247"/>
      <c r="K857" s="247"/>
      <c r="L857" s="247"/>
      <c r="M857" s="247"/>
      <c r="N857" s="247"/>
      <c r="O857" s="247"/>
      <c r="P857" s="101">
        <f t="shared" si="13"/>
        <v>0</v>
      </c>
      <c r="Q857" s="102" t="str">
        <f>VLOOKUP(P857,IDCODE!$A$1:$B$96,2,0)</f>
        <v>Không</v>
      </c>
      <c r="R857" s="102" t="e">
        <f>VLOOKUP(B857,DS!$D$3:$P$2489,13,0)</f>
        <v>#N/A</v>
      </c>
    </row>
    <row r="858" spans="1:18" ht="13.5">
      <c r="A858" s="100">
        <v>852</v>
      </c>
      <c r="B858" s="108">
        <f>DS!D854</f>
        <v>0</v>
      </c>
      <c r="C858" s="109" t="e">
        <f>VLOOKUP(B858,DS!$D$3:$I$2489,2,0)</f>
        <v>#N/A</v>
      </c>
      <c r="D858" s="110" t="e">
        <f>VLOOKUP(B858,DS!$D$3:$I$2489,3,0)</f>
        <v>#N/A</v>
      </c>
      <c r="E858" s="111" t="e">
        <f>VLOOKUP(B858,DS!$D$3:$I$2489,5,0)</f>
        <v>#N/A</v>
      </c>
      <c r="F858" s="111" t="e">
        <f>VLOOKUP(B858,DS!$D$3:$I$2489,6,0)</f>
        <v>#N/A</v>
      </c>
      <c r="G858" s="247"/>
      <c r="H858" s="247"/>
      <c r="I858" s="247"/>
      <c r="J858" s="247"/>
      <c r="K858" s="247"/>
      <c r="L858" s="247"/>
      <c r="M858" s="247"/>
      <c r="N858" s="247"/>
      <c r="O858" s="247"/>
      <c r="P858" s="101">
        <f t="shared" si="13"/>
        <v>0</v>
      </c>
      <c r="Q858" s="102" t="str">
        <f>VLOOKUP(P858,IDCODE!$A$1:$B$96,2,0)</f>
        <v>Không</v>
      </c>
      <c r="R858" s="102" t="e">
        <f>VLOOKUP(B858,DS!$D$3:$P$2489,13,0)</f>
        <v>#N/A</v>
      </c>
    </row>
    <row r="859" spans="1:18" ht="13.5">
      <c r="A859" s="100">
        <v>853</v>
      </c>
      <c r="B859" s="108">
        <f>DS!D855</f>
        <v>0</v>
      </c>
      <c r="C859" s="109" t="e">
        <f>VLOOKUP(B859,DS!$D$3:$I$2489,2,0)</f>
        <v>#N/A</v>
      </c>
      <c r="D859" s="110" t="e">
        <f>VLOOKUP(B859,DS!$D$3:$I$2489,3,0)</f>
        <v>#N/A</v>
      </c>
      <c r="E859" s="111" t="e">
        <f>VLOOKUP(B859,DS!$D$3:$I$2489,5,0)</f>
        <v>#N/A</v>
      </c>
      <c r="F859" s="111" t="e">
        <f>VLOOKUP(B859,DS!$D$3:$I$2489,6,0)</f>
        <v>#N/A</v>
      </c>
      <c r="G859" s="247"/>
      <c r="H859" s="247"/>
      <c r="I859" s="247"/>
      <c r="J859" s="247"/>
      <c r="K859" s="247"/>
      <c r="L859" s="247"/>
      <c r="M859" s="247"/>
      <c r="N859" s="247"/>
      <c r="O859" s="247"/>
      <c r="P859" s="101">
        <f t="shared" si="13"/>
        <v>0</v>
      </c>
      <c r="Q859" s="102" t="str">
        <f>VLOOKUP(P859,IDCODE!$A$1:$B$96,2,0)</f>
        <v>Không</v>
      </c>
      <c r="R859" s="102" t="e">
        <f>VLOOKUP(B859,DS!$D$3:$P$2489,13,0)</f>
        <v>#N/A</v>
      </c>
    </row>
    <row r="860" spans="1:18" ht="13.5">
      <c r="A860" s="100">
        <v>854</v>
      </c>
      <c r="B860" s="108">
        <f>DS!D856</f>
        <v>0</v>
      </c>
      <c r="C860" s="109" t="e">
        <f>VLOOKUP(B860,DS!$D$3:$I$2489,2,0)</f>
        <v>#N/A</v>
      </c>
      <c r="D860" s="110" t="e">
        <f>VLOOKUP(B860,DS!$D$3:$I$2489,3,0)</f>
        <v>#N/A</v>
      </c>
      <c r="E860" s="111" t="e">
        <f>VLOOKUP(B860,DS!$D$3:$I$2489,5,0)</f>
        <v>#N/A</v>
      </c>
      <c r="F860" s="111" t="e">
        <f>VLOOKUP(B860,DS!$D$3:$I$2489,6,0)</f>
        <v>#N/A</v>
      </c>
      <c r="G860" s="247"/>
      <c r="H860" s="247"/>
      <c r="I860" s="247"/>
      <c r="J860" s="247"/>
      <c r="K860" s="247"/>
      <c r="L860" s="247"/>
      <c r="M860" s="247"/>
      <c r="N860" s="247"/>
      <c r="O860" s="247"/>
      <c r="P860" s="101">
        <f t="shared" si="13"/>
        <v>0</v>
      </c>
      <c r="Q860" s="102" t="str">
        <f>VLOOKUP(P860,IDCODE!$A$1:$B$96,2,0)</f>
        <v>Không</v>
      </c>
      <c r="R860" s="102" t="e">
        <f>VLOOKUP(B860,DS!$D$3:$P$2489,13,0)</f>
        <v>#N/A</v>
      </c>
    </row>
    <row r="861" spans="1:18" ht="13.5">
      <c r="A861" s="100">
        <v>855</v>
      </c>
      <c r="B861" s="108">
        <f>DS!D857</f>
        <v>0</v>
      </c>
      <c r="C861" s="109" t="e">
        <f>VLOOKUP(B861,DS!$D$3:$I$2489,2,0)</f>
        <v>#N/A</v>
      </c>
      <c r="D861" s="110" t="e">
        <f>VLOOKUP(B861,DS!$D$3:$I$2489,3,0)</f>
        <v>#N/A</v>
      </c>
      <c r="E861" s="111" t="e">
        <f>VLOOKUP(B861,DS!$D$3:$I$2489,5,0)</f>
        <v>#N/A</v>
      </c>
      <c r="F861" s="111" t="e">
        <f>VLOOKUP(B861,DS!$D$3:$I$2489,6,0)</f>
        <v>#N/A</v>
      </c>
      <c r="G861" s="247"/>
      <c r="H861" s="247"/>
      <c r="I861" s="247"/>
      <c r="J861" s="247"/>
      <c r="K861" s="247"/>
      <c r="L861" s="247"/>
      <c r="M861" s="247"/>
      <c r="N861" s="247"/>
      <c r="O861" s="247"/>
      <c r="P861" s="101">
        <f t="shared" si="13"/>
        <v>0</v>
      </c>
      <c r="Q861" s="102" t="str">
        <f>VLOOKUP(P861,IDCODE!$A$1:$B$96,2,0)</f>
        <v>Không</v>
      </c>
      <c r="R861" s="102" t="e">
        <f>VLOOKUP(B861,DS!$D$3:$P$2489,13,0)</f>
        <v>#N/A</v>
      </c>
    </row>
    <row r="862" spans="1:18" ht="13.5">
      <c r="A862" s="100">
        <v>856</v>
      </c>
      <c r="B862" s="108">
        <f>DS!D858</f>
        <v>0</v>
      </c>
      <c r="C862" s="109" t="e">
        <f>VLOOKUP(B862,DS!$D$3:$I$2489,2,0)</f>
        <v>#N/A</v>
      </c>
      <c r="D862" s="110" t="e">
        <f>VLOOKUP(B862,DS!$D$3:$I$2489,3,0)</f>
        <v>#N/A</v>
      </c>
      <c r="E862" s="111" t="e">
        <f>VLOOKUP(B862,DS!$D$3:$I$2489,5,0)</f>
        <v>#N/A</v>
      </c>
      <c r="F862" s="111" t="e">
        <f>VLOOKUP(B862,DS!$D$3:$I$2489,6,0)</f>
        <v>#N/A</v>
      </c>
      <c r="G862" s="247"/>
      <c r="H862" s="247"/>
      <c r="I862" s="247"/>
      <c r="J862" s="247"/>
      <c r="K862" s="247"/>
      <c r="L862" s="247"/>
      <c r="M862" s="247"/>
      <c r="N862" s="247"/>
      <c r="O862" s="247"/>
      <c r="P862" s="101">
        <f t="shared" si="13"/>
        <v>0</v>
      </c>
      <c r="Q862" s="102" t="str">
        <f>VLOOKUP(P862,IDCODE!$A$1:$B$96,2,0)</f>
        <v>Không</v>
      </c>
      <c r="R862" s="102" t="e">
        <f>VLOOKUP(B862,DS!$D$3:$P$2489,13,0)</f>
        <v>#N/A</v>
      </c>
    </row>
    <row r="863" spans="1:18" ht="13.5">
      <c r="A863" s="100">
        <v>857</v>
      </c>
      <c r="B863" s="108">
        <f>DS!D859</f>
        <v>0</v>
      </c>
      <c r="C863" s="109" t="e">
        <f>VLOOKUP(B863,DS!$D$3:$I$2489,2,0)</f>
        <v>#N/A</v>
      </c>
      <c r="D863" s="110" t="e">
        <f>VLOOKUP(B863,DS!$D$3:$I$2489,3,0)</f>
        <v>#N/A</v>
      </c>
      <c r="E863" s="111" t="e">
        <f>VLOOKUP(B863,DS!$D$3:$I$2489,5,0)</f>
        <v>#N/A</v>
      </c>
      <c r="F863" s="111" t="e">
        <f>VLOOKUP(B863,DS!$D$3:$I$2489,6,0)</f>
        <v>#N/A</v>
      </c>
      <c r="G863" s="247"/>
      <c r="H863" s="247"/>
      <c r="I863" s="247"/>
      <c r="J863" s="247"/>
      <c r="K863" s="247"/>
      <c r="L863" s="247"/>
      <c r="M863" s="247"/>
      <c r="N863" s="247"/>
      <c r="O863" s="247"/>
      <c r="P863" s="101">
        <f t="shared" si="13"/>
        <v>0</v>
      </c>
      <c r="Q863" s="102" t="str">
        <f>VLOOKUP(P863,IDCODE!$A$1:$B$96,2,0)</f>
        <v>Không</v>
      </c>
      <c r="R863" s="102" t="e">
        <f>VLOOKUP(B863,DS!$D$3:$P$2489,13,0)</f>
        <v>#N/A</v>
      </c>
    </row>
    <row r="864" spans="1:18" ht="13.5">
      <c r="A864" s="100">
        <v>858</v>
      </c>
      <c r="B864" s="108">
        <f>DS!D860</f>
        <v>0</v>
      </c>
      <c r="C864" s="109" t="e">
        <f>VLOOKUP(B864,DS!$D$3:$I$2489,2,0)</f>
        <v>#N/A</v>
      </c>
      <c r="D864" s="110" t="e">
        <f>VLOOKUP(B864,DS!$D$3:$I$2489,3,0)</f>
        <v>#N/A</v>
      </c>
      <c r="E864" s="111" t="e">
        <f>VLOOKUP(B864,DS!$D$3:$I$2489,5,0)</f>
        <v>#N/A</v>
      </c>
      <c r="F864" s="111" t="e">
        <f>VLOOKUP(B864,DS!$D$3:$I$2489,6,0)</f>
        <v>#N/A</v>
      </c>
      <c r="G864" s="247"/>
      <c r="H864" s="247"/>
      <c r="I864" s="247"/>
      <c r="J864" s="247"/>
      <c r="K864" s="247"/>
      <c r="L864" s="247"/>
      <c r="M864" s="247"/>
      <c r="N864" s="247"/>
      <c r="O864" s="247"/>
      <c r="P864" s="101">
        <f t="shared" si="13"/>
        <v>0</v>
      </c>
      <c r="Q864" s="102" t="str">
        <f>VLOOKUP(P864,IDCODE!$A$1:$B$96,2,0)</f>
        <v>Không</v>
      </c>
      <c r="R864" s="102" t="e">
        <f>VLOOKUP(B864,DS!$D$3:$P$2489,13,0)</f>
        <v>#N/A</v>
      </c>
    </row>
    <row r="865" spans="1:18" ht="13.5">
      <c r="A865" s="100">
        <v>859</v>
      </c>
      <c r="B865" s="108">
        <f>DS!D861</f>
        <v>0</v>
      </c>
      <c r="C865" s="109" t="e">
        <f>VLOOKUP(B865,DS!$D$3:$I$2489,2,0)</f>
        <v>#N/A</v>
      </c>
      <c r="D865" s="110" t="e">
        <f>VLOOKUP(B865,DS!$D$3:$I$2489,3,0)</f>
        <v>#N/A</v>
      </c>
      <c r="E865" s="111" t="e">
        <f>VLOOKUP(B865,DS!$D$3:$I$2489,5,0)</f>
        <v>#N/A</v>
      </c>
      <c r="F865" s="111" t="e">
        <f>VLOOKUP(B865,DS!$D$3:$I$2489,6,0)</f>
        <v>#N/A</v>
      </c>
      <c r="G865" s="247"/>
      <c r="H865" s="247"/>
      <c r="I865" s="247"/>
      <c r="J865" s="247"/>
      <c r="K865" s="247"/>
      <c r="L865" s="247"/>
      <c r="M865" s="247"/>
      <c r="N865" s="247"/>
      <c r="O865" s="247"/>
      <c r="P865" s="101">
        <f t="shared" si="13"/>
        <v>0</v>
      </c>
      <c r="Q865" s="102" t="str">
        <f>VLOOKUP(P865,IDCODE!$A$1:$B$96,2,0)</f>
        <v>Không</v>
      </c>
      <c r="R865" s="102" t="e">
        <f>VLOOKUP(B865,DS!$D$3:$P$2489,13,0)</f>
        <v>#N/A</v>
      </c>
    </row>
    <row r="866" spans="1:18" ht="13.5">
      <c r="A866" s="100">
        <v>860</v>
      </c>
      <c r="B866" s="108">
        <f>DS!D862</f>
        <v>0</v>
      </c>
      <c r="C866" s="109" t="e">
        <f>VLOOKUP(B866,DS!$D$3:$I$2489,2,0)</f>
        <v>#N/A</v>
      </c>
      <c r="D866" s="110" t="e">
        <f>VLOOKUP(B866,DS!$D$3:$I$2489,3,0)</f>
        <v>#N/A</v>
      </c>
      <c r="E866" s="111" t="e">
        <f>VLOOKUP(B866,DS!$D$3:$I$2489,5,0)</f>
        <v>#N/A</v>
      </c>
      <c r="F866" s="111" t="e">
        <f>VLOOKUP(B866,DS!$D$3:$I$2489,6,0)</f>
        <v>#N/A</v>
      </c>
      <c r="G866" s="247"/>
      <c r="H866" s="247"/>
      <c r="I866" s="247"/>
      <c r="J866" s="247"/>
      <c r="K866" s="247"/>
      <c r="L866" s="247"/>
      <c r="M866" s="247"/>
      <c r="N866" s="247"/>
      <c r="O866" s="247"/>
      <c r="P866" s="101">
        <f t="shared" si="13"/>
        <v>0</v>
      </c>
      <c r="Q866" s="102" t="str">
        <f>VLOOKUP(P866,IDCODE!$A$1:$B$96,2,0)</f>
        <v>Không</v>
      </c>
      <c r="R866" s="102" t="e">
        <f>VLOOKUP(B866,DS!$D$3:$P$2489,13,0)</f>
        <v>#N/A</v>
      </c>
    </row>
    <row r="867" spans="1:18" ht="13.5">
      <c r="A867" s="100">
        <v>861</v>
      </c>
      <c r="B867" s="108">
        <f>DS!D863</f>
        <v>0</v>
      </c>
      <c r="C867" s="109" t="e">
        <f>VLOOKUP(B867,DS!$D$3:$I$2489,2,0)</f>
        <v>#N/A</v>
      </c>
      <c r="D867" s="110" t="e">
        <f>VLOOKUP(B867,DS!$D$3:$I$2489,3,0)</f>
        <v>#N/A</v>
      </c>
      <c r="E867" s="111" t="e">
        <f>VLOOKUP(B867,DS!$D$3:$I$2489,5,0)</f>
        <v>#N/A</v>
      </c>
      <c r="F867" s="111" t="e">
        <f>VLOOKUP(B867,DS!$D$3:$I$2489,6,0)</f>
        <v>#N/A</v>
      </c>
      <c r="G867" s="247"/>
      <c r="H867" s="247"/>
      <c r="I867" s="247"/>
      <c r="J867" s="247"/>
      <c r="K867" s="247"/>
      <c r="L867" s="247"/>
      <c r="M867" s="247"/>
      <c r="N867" s="247"/>
      <c r="O867" s="247"/>
      <c r="P867" s="101">
        <f t="shared" si="13"/>
        <v>0</v>
      </c>
      <c r="Q867" s="102" t="str">
        <f>VLOOKUP(P867,IDCODE!$A$1:$B$96,2,0)</f>
        <v>Không</v>
      </c>
      <c r="R867" s="102" t="e">
        <f>VLOOKUP(B867,DS!$D$3:$P$2489,13,0)</f>
        <v>#N/A</v>
      </c>
    </row>
    <row r="868" spans="1:18" ht="13.5">
      <c r="A868" s="100">
        <v>862</v>
      </c>
      <c r="B868" s="108">
        <f>DS!D864</f>
        <v>0</v>
      </c>
      <c r="C868" s="109" t="e">
        <f>VLOOKUP(B868,DS!$D$3:$I$2489,2,0)</f>
        <v>#N/A</v>
      </c>
      <c r="D868" s="110" t="e">
        <f>VLOOKUP(B868,DS!$D$3:$I$2489,3,0)</f>
        <v>#N/A</v>
      </c>
      <c r="E868" s="111" t="e">
        <f>VLOOKUP(B868,DS!$D$3:$I$2489,5,0)</f>
        <v>#N/A</v>
      </c>
      <c r="F868" s="111" t="e">
        <f>VLOOKUP(B868,DS!$D$3:$I$2489,6,0)</f>
        <v>#N/A</v>
      </c>
      <c r="G868" s="247"/>
      <c r="H868" s="247"/>
      <c r="I868" s="247"/>
      <c r="J868" s="247"/>
      <c r="K868" s="247"/>
      <c r="L868" s="247"/>
      <c r="M868" s="247"/>
      <c r="N868" s="247"/>
      <c r="O868" s="247"/>
      <c r="P868" s="101">
        <f t="shared" si="13"/>
        <v>0</v>
      </c>
      <c r="Q868" s="102" t="str">
        <f>VLOOKUP(P868,IDCODE!$A$1:$B$96,2,0)</f>
        <v>Không</v>
      </c>
      <c r="R868" s="102" t="e">
        <f>VLOOKUP(B868,DS!$D$3:$P$2489,13,0)</f>
        <v>#N/A</v>
      </c>
    </row>
    <row r="869" spans="1:18" ht="13.5">
      <c r="A869" s="100">
        <v>863</v>
      </c>
      <c r="B869" s="108">
        <f>DS!D865</f>
        <v>0</v>
      </c>
      <c r="C869" s="109" t="e">
        <f>VLOOKUP(B869,DS!$D$3:$I$2489,2,0)</f>
        <v>#N/A</v>
      </c>
      <c r="D869" s="110" t="e">
        <f>VLOOKUP(B869,DS!$D$3:$I$2489,3,0)</f>
        <v>#N/A</v>
      </c>
      <c r="E869" s="111" t="e">
        <f>VLOOKUP(B869,DS!$D$3:$I$2489,5,0)</f>
        <v>#N/A</v>
      </c>
      <c r="F869" s="111" t="e">
        <f>VLOOKUP(B869,DS!$D$3:$I$2489,6,0)</f>
        <v>#N/A</v>
      </c>
      <c r="G869" s="247"/>
      <c r="H869" s="247"/>
      <c r="I869" s="247"/>
      <c r="J869" s="247"/>
      <c r="K869" s="247"/>
      <c r="L869" s="247"/>
      <c r="M869" s="247"/>
      <c r="N869" s="247"/>
      <c r="O869" s="247"/>
      <c r="P869" s="101">
        <f t="shared" si="13"/>
        <v>0</v>
      </c>
      <c r="Q869" s="102" t="str">
        <f>VLOOKUP(P869,IDCODE!$A$1:$B$96,2,0)</f>
        <v>Không</v>
      </c>
      <c r="R869" s="102" t="e">
        <f>VLOOKUP(B869,DS!$D$3:$P$2489,13,0)</f>
        <v>#N/A</v>
      </c>
    </row>
    <row r="870" spans="1:18" ht="13.5">
      <c r="A870" s="100">
        <v>864</v>
      </c>
      <c r="B870" s="108">
        <f>DS!D866</f>
        <v>0</v>
      </c>
      <c r="C870" s="109" t="e">
        <f>VLOOKUP(B870,DS!$D$3:$I$2489,2,0)</f>
        <v>#N/A</v>
      </c>
      <c r="D870" s="110" t="e">
        <f>VLOOKUP(B870,DS!$D$3:$I$2489,3,0)</f>
        <v>#N/A</v>
      </c>
      <c r="E870" s="111" t="e">
        <f>VLOOKUP(B870,DS!$D$3:$I$2489,5,0)</f>
        <v>#N/A</v>
      </c>
      <c r="F870" s="111" t="e">
        <f>VLOOKUP(B870,DS!$D$3:$I$2489,6,0)</f>
        <v>#N/A</v>
      </c>
      <c r="G870" s="247"/>
      <c r="H870" s="247"/>
      <c r="I870" s="247"/>
      <c r="J870" s="247"/>
      <c r="K870" s="247"/>
      <c r="L870" s="247"/>
      <c r="M870" s="247"/>
      <c r="N870" s="247"/>
      <c r="O870" s="247"/>
      <c r="P870" s="101">
        <f t="shared" si="13"/>
        <v>0</v>
      </c>
      <c r="Q870" s="102" t="str">
        <f>VLOOKUP(P870,IDCODE!$A$1:$B$96,2,0)</f>
        <v>Không</v>
      </c>
      <c r="R870" s="102" t="e">
        <f>VLOOKUP(B870,DS!$D$3:$P$2489,13,0)</f>
        <v>#N/A</v>
      </c>
    </row>
    <row r="871" spans="1:18" ht="13.5">
      <c r="A871" s="100">
        <v>865</v>
      </c>
      <c r="B871" s="108">
        <f>DS!D867</f>
        <v>0</v>
      </c>
      <c r="C871" s="109" t="e">
        <f>VLOOKUP(B871,DS!$D$3:$I$2489,2,0)</f>
        <v>#N/A</v>
      </c>
      <c r="D871" s="110" t="e">
        <f>VLOOKUP(B871,DS!$D$3:$I$2489,3,0)</f>
        <v>#N/A</v>
      </c>
      <c r="E871" s="111" t="e">
        <f>VLOOKUP(B871,DS!$D$3:$I$2489,5,0)</f>
        <v>#N/A</v>
      </c>
      <c r="F871" s="111" t="e">
        <f>VLOOKUP(B871,DS!$D$3:$I$2489,6,0)</f>
        <v>#N/A</v>
      </c>
      <c r="G871" s="247"/>
      <c r="H871" s="247"/>
      <c r="I871" s="247"/>
      <c r="J871" s="247"/>
      <c r="K871" s="247"/>
      <c r="L871" s="247"/>
      <c r="M871" s="247"/>
      <c r="N871" s="247"/>
      <c r="O871" s="247"/>
      <c r="P871" s="101">
        <f t="shared" si="13"/>
        <v>0</v>
      </c>
      <c r="Q871" s="102" t="str">
        <f>VLOOKUP(P871,IDCODE!$A$1:$B$96,2,0)</f>
        <v>Không</v>
      </c>
      <c r="R871" s="102" t="e">
        <f>VLOOKUP(B871,DS!$D$3:$P$2489,13,0)</f>
        <v>#N/A</v>
      </c>
    </row>
    <row r="872" spans="1:18" ht="13.5">
      <c r="A872" s="100">
        <v>866</v>
      </c>
      <c r="B872" s="108">
        <f>DS!D868</f>
        <v>0</v>
      </c>
      <c r="C872" s="109" t="e">
        <f>VLOOKUP(B872,DS!$D$3:$I$2489,2,0)</f>
        <v>#N/A</v>
      </c>
      <c r="D872" s="110" t="e">
        <f>VLOOKUP(B872,DS!$D$3:$I$2489,3,0)</f>
        <v>#N/A</v>
      </c>
      <c r="E872" s="111" t="e">
        <f>VLOOKUP(B872,DS!$D$3:$I$2489,5,0)</f>
        <v>#N/A</v>
      </c>
      <c r="F872" s="111" t="e">
        <f>VLOOKUP(B872,DS!$D$3:$I$2489,6,0)</f>
        <v>#N/A</v>
      </c>
      <c r="G872" s="247"/>
      <c r="H872" s="247"/>
      <c r="I872" s="247"/>
      <c r="J872" s="247"/>
      <c r="K872" s="247"/>
      <c r="L872" s="247"/>
      <c r="M872" s="247"/>
      <c r="N872" s="247"/>
      <c r="O872" s="247"/>
      <c r="P872" s="101">
        <f t="shared" si="13"/>
        <v>0</v>
      </c>
      <c r="Q872" s="102" t="str">
        <f>VLOOKUP(P872,IDCODE!$A$1:$B$96,2,0)</f>
        <v>Không</v>
      </c>
      <c r="R872" s="102" t="e">
        <f>VLOOKUP(B872,DS!$D$3:$P$2489,13,0)</f>
        <v>#N/A</v>
      </c>
    </row>
    <row r="873" spans="1:18" ht="13.5">
      <c r="A873" s="100">
        <v>867</v>
      </c>
      <c r="B873" s="108">
        <f>DS!D869</f>
        <v>0</v>
      </c>
      <c r="C873" s="109" t="e">
        <f>VLOOKUP(B873,DS!$D$3:$I$2489,2,0)</f>
        <v>#N/A</v>
      </c>
      <c r="D873" s="110" t="e">
        <f>VLOOKUP(B873,DS!$D$3:$I$2489,3,0)</f>
        <v>#N/A</v>
      </c>
      <c r="E873" s="111" t="e">
        <f>VLOOKUP(B873,DS!$D$3:$I$2489,5,0)</f>
        <v>#N/A</v>
      </c>
      <c r="F873" s="111" t="e">
        <f>VLOOKUP(B873,DS!$D$3:$I$2489,6,0)</f>
        <v>#N/A</v>
      </c>
      <c r="G873" s="247"/>
      <c r="H873" s="247"/>
      <c r="I873" s="247"/>
      <c r="J873" s="247"/>
      <c r="K873" s="247"/>
      <c r="L873" s="247"/>
      <c r="M873" s="247"/>
      <c r="N873" s="247"/>
      <c r="O873" s="247"/>
      <c r="P873" s="101">
        <f t="shared" si="13"/>
        <v>0</v>
      </c>
      <c r="Q873" s="102" t="str">
        <f>VLOOKUP(P873,IDCODE!$A$1:$B$96,2,0)</f>
        <v>Không</v>
      </c>
      <c r="R873" s="102" t="e">
        <f>VLOOKUP(B873,DS!$D$3:$P$2489,13,0)</f>
        <v>#N/A</v>
      </c>
    </row>
    <row r="874" spans="1:18" ht="13.5">
      <c r="A874" s="100">
        <v>868</v>
      </c>
      <c r="B874" s="108">
        <f>DS!D870</f>
        <v>0</v>
      </c>
      <c r="C874" s="109" t="e">
        <f>VLOOKUP(B874,DS!$D$3:$I$2489,2,0)</f>
        <v>#N/A</v>
      </c>
      <c r="D874" s="110" t="e">
        <f>VLOOKUP(B874,DS!$D$3:$I$2489,3,0)</f>
        <v>#N/A</v>
      </c>
      <c r="E874" s="111" t="e">
        <f>VLOOKUP(B874,DS!$D$3:$I$2489,5,0)</f>
        <v>#N/A</v>
      </c>
      <c r="F874" s="111" t="e">
        <f>VLOOKUP(B874,DS!$D$3:$I$2489,6,0)</f>
        <v>#N/A</v>
      </c>
      <c r="G874" s="247"/>
      <c r="H874" s="247"/>
      <c r="I874" s="247"/>
      <c r="J874" s="247"/>
      <c r="K874" s="247"/>
      <c r="L874" s="247"/>
      <c r="M874" s="247"/>
      <c r="N874" s="247"/>
      <c r="O874" s="247"/>
      <c r="P874" s="101">
        <f t="shared" si="13"/>
        <v>0</v>
      </c>
      <c r="Q874" s="102" t="str">
        <f>VLOOKUP(P874,IDCODE!$A$1:$B$96,2,0)</f>
        <v>Không</v>
      </c>
      <c r="R874" s="102" t="e">
        <f>VLOOKUP(B874,DS!$D$3:$P$2489,13,0)</f>
        <v>#N/A</v>
      </c>
    </row>
    <row r="875" spans="1:18" ht="13.5">
      <c r="A875" s="100">
        <v>869</v>
      </c>
      <c r="B875" s="108">
        <f>DS!D871</f>
        <v>0</v>
      </c>
      <c r="C875" s="109" t="e">
        <f>VLOOKUP(B875,DS!$D$3:$I$2489,2,0)</f>
        <v>#N/A</v>
      </c>
      <c r="D875" s="110" t="e">
        <f>VLOOKUP(B875,DS!$D$3:$I$2489,3,0)</f>
        <v>#N/A</v>
      </c>
      <c r="E875" s="111" t="e">
        <f>VLOOKUP(B875,DS!$D$3:$I$2489,5,0)</f>
        <v>#N/A</v>
      </c>
      <c r="F875" s="111" t="e">
        <f>VLOOKUP(B875,DS!$D$3:$I$2489,6,0)</f>
        <v>#N/A</v>
      </c>
      <c r="G875" s="247"/>
      <c r="H875" s="247"/>
      <c r="I875" s="247"/>
      <c r="J875" s="247"/>
      <c r="K875" s="247"/>
      <c r="L875" s="247"/>
      <c r="M875" s="247"/>
      <c r="N875" s="247"/>
      <c r="O875" s="247"/>
      <c r="P875" s="101">
        <f t="shared" si="13"/>
        <v>0</v>
      </c>
      <c r="Q875" s="102" t="str">
        <f>VLOOKUP(P875,IDCODE!$A$1:$B$96,2,0)</f>
        <v>Không</v>
      </c>
      <c r="R875" s="102" t="e">
        <f>VLOOKUP(B875,DS!$D$3:$P$2489,13,0)</f>
        <v>#N/A</v>
      </c>
    </row>
    <row r="876" spans="1:18" ht="13.5">
      <c r="A876" s="100">
        <v>870</v>
      </c>
      <c r="B876" s="108">
        <f>DS!D872</f>
        <v>0</v>
      </c>
      <c r="C876" s="109" t="e">
        <f>VLOOKUP(B876,DS!$D$3:$I$2489,2,0)</f>
        <v>#N/A</v>
      </c>
      <c r="D876" s="110" t="e">
        <f>VLOOKUP(B876,DS!$D$3:$I$2489,3,0)</f>
        <v>#N/A</v>
      </c>
      <c r="E876" s="111" t="e">
        <f>VLOOKUP(B876,DS!$D$3:$I$2489,5,0)</f>
        <v>#N/A</v>
      </c>
      <c r="F876" s="111" t="e">
        <f>VLOOKUP(B876,DS!$D$3:$I$2489,6,0)</f>
        <v>#N/A</v>
      </c>
      <c r="G876" s="247"/>
      <c r="H876" s="247"/>
      <c r="I876" s="247"/>
      <c r="J876" s="247"/>
      <c r="K876" s="247"/>
      <c r="L876" s="247"/>
      <c r="M876" s="247"/>
      <c r="N876" s="247"/>
      <c r="O876" s="247"/>
      <c r="P876" s="101">
        <f t="shared" si="13"/>
        <v>0</v>
      </c>
      <c r="Q876" s="102" t="str">
        <f>VLOOKUP(P876,IDCODE!$A$1:$B$96,2,0)</f>
        <v>Không</v>
      </c>
      <c r="R876" s="102" t="e">
        <f>VLOOKUP(B876,DS!$D$3:$P$2489,13,0)</f>
        <v>#N/A</v>
      </c>
    </row>
    <row r="877" spans="1:18" ht="13.5">
      <c r="A877" s="100">
        <v>871</v>
      </c>
      <c r="B877" s="108">
        <f>DS!D873</f>
        <v>0</v>
      </c>
      <c r="C877" s="109" t="e">
        <f>VLOOKUP(B877,DS!$D$3:$I$2489,2,0)</f>
        <v>#N/A</v>
      </c>
      <c r="D877" s="110" t="e">
        <f>VLOOKUP(B877,DS!$D$3:$I$2489,3,0)</f>
        <v>#N/A</v>
      </c>
      <c r="E877" s="111" t="e">
        <f>VLOOKUP(B877,DS!$D$3:$I$2489,5,0)</f>
        <v>#N/A</v>
      </c>
      <c r="F877" s="111" t="e">
        <f>VLOOKUP(B877,DS!$D$3:$I$2489,6,0)</f>
        <v>#N/A</v>
      </c>
      <c r="G877" s="247"/>
      <c r="H877" s="247"/>
      <c r="I877" s="247"/>
      <c r="J877" s="247"/>
      <c r="K877" s="247"/>
      <c r="L877" s="247"/>
      <c r="M877" s="247"/>
      <c r="N877" s="247"/>
      <c r="O877" s="247"/>
      <c r="P877" s="101">
        <f t="shared" si="13"/>
        <v>0</v>
      </c>
      <c r="Q877" s="102" t="str">
        <f>VLOOKUP(P877,IDCODE!$A$1:$B$96,2,0)</f>
        <v>Không</v>
      </c>
      <c r="R877" s="102" t="e">
        <f>VLOOKUP(B877,DS!$D$3:$P$2489,13,0)</f>
        <v>#N/A</v>
      </c>
    </row>
    <row r="878" spans="1:18" ht="13.5">
      <c r="A878" s="100">
        <v>872</v>
      </c>
      <c r="B878" s="108">
        <f>DS!D874</f>
        <v>0</v>
      </c>
      <c r="C878" s="109" t="e">
        <f>VLOOKUP(B878,DS!$D$3:$I$2489,2,0)</f>
        <v>#N/A</v>
      </c>
      <c r="D878" s="110" t="e">
        <f>VLOOKUP(B878,DS!$D$3:$I$2489,3,0)</f>
        <v>#N/A</v>
      </c>
      <c r="E878" s="111" t="e">
        <f>VLOOKUP(B878,DS!$D$3:$I$2489,5,0)</f>
        <v>#N/A</v>
      </c>
      <c r="F878" s="111" t="e">
        <f>VLOOKUP(B878,DS!$D$3:$I$2489,6,0)</f>
        <v>#N/A</v>
      </c>
      <c r="G878" s="247"/>
      <c r="H878" s="247"/>
      <c r="I878" s="247"/>
      <c r="J878" s="247"/>
      <c r="K878" s="247"/>
      <c r="L878" s="247"/>
      <c r="M878" s="247"/>
      <c r="N878" s="247"/>
      <c r="O878" s="247"/>
      <c r="P878" s="101">
        <f t="shared" si="13"/>
        <v>0</v>
      </c>
      <c r="Q878" s="102" t="str">
        <f>VLOOKUP(P878,IDCODE!$A$1:$B$96,2,0)</f>
        <v>Không</v>
      </c>
      <c r="R878" s="102" t="e">
        <f>VLOOKUP(B878,DS!$D$3:$P$2489,13,0)</f>
        <v>#N/A</v>
      </c>
    </row>
    <row r="879" spans="1:18" ht="13.5">
      <c r="A879" s="100">
        <v>873</v>
      </c>
      <c r="B879" s="108">
        <f>DS!D875</f>
        <v>0</v>
      </c>
      <c r="C879" s="109" t="e">
        <f>VLOOKUP(B879,DS!$D$3:$I$2489,2,0)</f>
        <v>#N/A</v>
      </c>
      <c r="D879" s="110" t="e">
        <f>VLOOKUP(B879,DS!$D$3:$I$2489,3,0)</f>
        <v>#N/A</v>
      </c>
      <c r="E879" s="111" t="e">
        <f>VLOOKUP(B879,DS!$D$3:$I$2489,5,0)</f>
        <v>#N/A</v>
      </c>
      <c r="F879" s="111" t="e">
        <f>VLOOKUP(B879,DS!$D$3:$I$2489,6,0)</f>
        <v>#N/A</v>
      </c>
      <c r="G879" s="247"/>
      <c r="H879" s="247"/>
      <c r="I879" s="247"/>
      <c r="J879" s="247"/>
      <c r="K879" s="247"/>
      <c r="L879" s="247"/>
      <c r="M879" s="247"/>
      <c r="N879" s="247"/>
      <c r="O879" s="247"/>
      <c r="P879" s="101">
        <f t="shared" si="13"/>
        <v>0</v>
      </c>
      <c r="Q879" s="102" t="str">
        <f>VLOOKUP(P879,IDCODE!$A$1:$B$96,2,0)</f>
        <v>Không</v>
      </c>
      <c r="R879" s="102" t="e">
        <f>VLOOKUP(B879,DS!$D$3:$P$2489,13,0)</f>
        <v>#N/A</v>
      </c>
    </row>
    <row r="880" spans="1:18" ht="13.5">
      <c r="A880" s="100">
        <v>874</v>
      </c>
      <c r="B880" s="108">
        <f>DS!D876</f>
        <v>0</v>
      </c>
      <c r="C880" s="109" t="e">
        <f>VLOOKUP(B880,DS!$D$3:$I$2489,2,0)</f>
        <v>#N/A</v>
      </c>
      <c r="D880" s="110" t="e">
        <f>VLOOKUP(B880,DS!$D$3:$I$2489,3,0)</f>
        <v>#N/A</v>
      </c>
      <c r="E880" s="111" t="e">
        <f>VLOOKUP(B880,DS!$D$3:$I$2489,5,0)</f>
        <v>#N/A</v>
      </c>
      <c r="F880" s="111" t="e">
        <f>VLOOKUP(B880,DS!$D$3:$I$2489,6,0)</f>
        <v>#N/A</v>
      </c>
      <c r="G880" s="247"/>
      <c r="H880" s="247"/>
      <c r="I880" s="247"/>
      <c r="J880" s="247"/>
      <c r="K880" s="247"/>
      <c r="L880" s="247"/>
      <c r="M880" s="247"/>
      <c r="N880" s="247"/>
      <c r="O880" s="247"/>
      <c r="P880" s="101">
        <f t="shared" si="13"/>
        <v>0</v>
      </c>
      <c r="Q880" s="102" t="str">
        <f>VLOOKUP(P880,IDCODE!$A$1:$B$96,2,0)</f>
        <v>Không</v>
      </c>
      <c r="R880" s="102" t="e">
        <f>VLOOKUP(B880,DS!$D$3:$P$2489,13,0)</f>
        <v>#N/A</v>
      </c>
    </row>
    <row r="881" spans="1:18" ht="13.5">
      <c r="A881" s="100">
        <v>875</v>
      </c>
      <c r="B881" s="108">
        <f>DS!D877</f>
        <v>0</v>
      </c>
      <c r="C881" s="109" t="e">
        <f>VLOOKUP(B881,DS!$D$3:$I$2489,2,0)</f>
        <v>#N/A</v>
      </c>
      <c r="D881" s="110" t="e">
        <f>VLOOKUP(B881,DS!$D$3:$I$2489,3,0)</f>
        <v>#N/A</v>
      </c>
      <c r="E881" s="111" t="e">
        <f>VLOOKUP(B881,DS!$D$3:$I$2489,5,0)</f>
        <v>#N/A</v>
      </c>
      <c r="F881" s="111" t="e">
        <f>VLOOKUP(B881,DS!$D$3:$I$2489,6,0)</f>
        <v>#N/A</v>
      </c>
      <c r="G881" s="247"/>
      <c r="H881" s="247"/>
      <c r="I881" s="247"/>
      <c r="J881" s="247"/>
      <c r="K881" s="247"/>
      <c r="L881" s="247"/>
      <c r="M881" s="247"/>
      <c r="N881" s="247"/>
      <c r="O881" s="247"/>
      <c r="P881" s="101">
        <f t="shared" si="13"/>
        <v>0</v>
      </c>
      <c r="Q881" s="102" t="str">
        <f>VLOOKUP(P881,IDCODE!$A$1:$B$96,2,0)</f>
        <v>Không</v>
      </c>
      <c r="R881" s="102" t="e">
        <f>VLOOKUP(B881,DS!$D$3:$P$2489,13,0)</f>
        <v>#N/A</v>
      </c>
    </row>
    <row r="882" spans="1:18" ht="13.5">
      <c r="A882" s="100">
        <v>876</v>
      </c>
      <c r="B882" s="108">
        <f>DS!D878</f>
        <v>0</v>
      </c>
      <c r="C882" s="109" t="e">
        <f>VLOOKUP(B882,DS!$D$3:$I$2489,2,0)</f>
        <v>#N/A</v>
      </c>
      <c r="D882" s="110" t="e">
        <f>VLOOKUP(B882,DS!$D$3:$I$2489,3,0)</f>
        <v>#N/A</v>
      </c>
      <c r="E882" s="111" t="e">
        <f>VLOOKUP(B882,DS!$D$3:$I$2489,5,0)</f>
        <v>#N/A</v>
      </c>
      <c r="F882" s="111" t="e">
        <f>VLOOKUP(B882,DS!$D$3:$I$2489,6,0)</f>
        <v>#N/A</v>
      </c>
      <c r="G882" s="247"/>
      <c r="H882" s="247"/>
      <c r="I882" s="247"/>
      <c r="J882" s="247"/>
      <c r="K882" s="247"/>
      <c r="L882" s="247"/>
      <c r="M882" s="247"/>
      <c r="N882" s="247"/>
      <c r="O882" s="247"/>
      <c r="P882" s="101">
        <f t="shared" si="13"/>
        <v>0</v>
      </c>
      <c r="Q882" s="102" t="str">
        <f>VLOOKUP(P882,IDCODE!$A$1:$B$96,2,0)</f>
        <v>Không</v>
      </c>
      <c r="R882" s="102" t="e">
        <f>VLOOKUP(B882,DS!$D$3:$P$2489,13,0)</f>
        <v>#N/A</v>
      </c>
    </row>
    <row r="883" spans="1:18" ht="13.5">
      <c r="A883" s="100">
        <v>877</v>
      </c>
      <c r="B883" s="108">
        <f>DS!D879</f>
        <v>0</v>
      </c>
      <c r="C883" s="109" t="e">
        <f>VLOOKUP(B883,DS!$D$3:$I$2489,2,0)</f>
        <v>#N/A</v>
      </c>
      <c r="D883" s="110" t="e">
        <f>VLOOKUP(B883,DS!$D$3:$I$2489,3,0)</f>
        <v>#N/A</v>
      </c>
      <c r="E883" s="111" t="e">
        <f>VLOOKUP(B883,DS!$D$3:$I$2489,5,0)</f>
        <v>#N/A</v>
      </c>
      <c r="F883" s="111" t="e">
        <f>VLOOKUP(B883,DS!$D$3:$I$2489,6,0)</f>
        <v>#N/A</v>
      </c>
      <c r="G883" s="247"/>
      <c r="H883" s="247"/>
      <c r="I883" s="247"/>
      <c r="J883" s="247"/>
      <c r="K883" s="247"/>
      <c r="L883" s="247"/>
      <c r="M883" s="247"/>
      <c r="N883" s="247"/>
      <c r="O883" s="247"/>
      <c r="P883" s="101">
        <f t="shared" si="13"/>
        <v>0</v>
      </c>
      <c r="Q883" s="102" t="str">
        <f>VLOOKUP(P883,IDCODE!$A$1:$B$96,2,0)</f>
        <v>Không</v>
      </c>
      <c r="R883" s="102" t="e">
        <f>VLOOKUP(B883,DS!$D$3:$P$2489,13,0)</f>
        <v>#N/A</v>
      </c>
    </row>
    <row r="884" spans="1:18" ht="13.5">
      <c r="A884" s="100">
        <v>878</v>
      </c>
      <c r="B884" s="108">
        <f>DS!D880</f>
        <v>0</v>
      </c>
      <c r="C884" s="109" t="e">
        <f>VLOOKUP(B884,DS!$D$3:$I$2489,2,0)</f>
        <v>#N/A</v>
      </c>
      <c r="D884" s="110" t="e">
        <f>VLOOKUP(B884,DS!$D$3:$I$2489,3,0)</f>
        <v>#N/A</v>
      </c>
      <c r="E884" s="111" t="e">
        <f>VLOOKUP(B884,DS!$D$3:$I$2489,5,0)</f>
        <v>#N/A</v>
      </c>
      <c r="F884" s="111" t="e">
        <f>VLOOKUP(B884,DS!$D$3:$I$2489,6,0)</f>
        <v>#N/A</v>
      </c>
      <c r="G884" s="247"/>
      <c r="H884" s="247"/>
      <c r="I884" s="247"/>
      <c r="J884" s="247"/>
      <c r="K884" s="247"/>
      <c r="L884" s="247"/>
      <c r="M884" s="247"/>
      <c r="N884" s="247"/>
      <c r="O884" s="247"/>
      <c r="P884" s="101">
        <f t="shared" si="13"/>
        <v>0</v>
      </c>
      <c r="Q884" s="102" t="str">
        <f>VLOOKUP(P884,IDCODE!$A$1:$B$96,2,0)</f>
        <v>Không</v>
      </c>
      <c r="R884" s="102" t="e">
        <f>VLOOKUP(B884,DS!$D$3:$P$2489,13,0)</f>
        <v>#N/A</v>
      </c>
    </row>
    <row r="885" spans="1:18" ht="13.5">
      <c r="A885" s="100">
        <v>879</v>
      </c>
      <c r="B885" s="108">
        <f>DS!D881</f>
        <v>0</v>
      </c>
      <c r="C885" s="109" t="e">
        <f>VLOOKUP(B885,DS!$D$3:$I$2489,2,0)</f>
        <v>#N/A</v>
      </c>
      <c r="D885" s="110" t="e">
        <f>VLOOKUP(B885,DS!$D$3:$I$2489,3,0)</f>
        <v>#N/A</v>
      </c>
      <c r="E885" s="111" t="e">
        <f>VLOOKUP(B885,DS!$D$3:$I$2489,5,0)</f>
        <v>#N/A</v>
      </c>
      <c r="F885" s="111" t="e">
        <f>VLOOKUP(B885,DS!$D$3:$I$2489,6,0)</f>
        <v>#N/A</v>
      </c>
      <c r="G885" s="247"/>
      <c r="H885" s="247"/>
      <c r="I885" s="247"/>
      <c r="J885" s="247"/>
      <c r="K885" s="247"/>
      <c r="L885" s="247"/>
      <c r="M885" s="247"/>
      <c r="N885" s="247"/>
      <c r="O885" s="247"/>
      <c r="P885" s="101">
        <f t="shared" si="13"/>
        <v>0</v>
      </c>
      <c r="Q885" s="102" t="str">
        <f>VLOOKUP(P885,IDCODE!$A$1:$B$96,2,0)</f>
        <v>Không</v>
      </c>
      <c r="R885" s="102" t="e">
        <f>VLOOKUP(B885,DS!$D$3:$P$2489,13,0)</f>
        <v>#N/A</v>
      </c>
    </row>
    <row r="886" spans="1:18" ht="13.5">
      <c r="A886" s="100">
        <v>880</v>
      </c>
      <c r="B886" s="108">
        <f>DS!D882</f>
        <v>0</v>
      </c>
      <c r="C886" s="109" t="e">
        <f>VLOOKUP(B886,DS!$D$3:$I$2489,2,0)</f>
        <v>#N/A</v>
      </c>
      <c r="D886" s="110" t="e">
        <f>VLOOKUP(B886,DS!$D$3:$I$2489,3,0)</f>
        <v>#N/A</v>
      </c>
      <c r="E886" s="111" t="e">
        <f>VLOOKUP(B886,DS!$D$3:$I$2489,5,0)</f>
        <v>#N/A</v>
      </c>
      <c r="F886" s="111" t="e">
        <f>VLOOKUP(B886,DS!$D$3:$I$2489,6,0)</f>
        <v>#N/A</v>
      </c>
      <c r="G886" s="247"/>
      <c r="H886" s="247"/>
      <c r="I886" s="247"/>
      <c r="J886" s="247"/>
      <c r="K886" s="247"/>
      <c r="L886" s="247"/>
      <c r="M886" s="247"/>
      <c r="N886" s="247"/>
      <c r="O886" s="247"/>
      <c r="P886" s="101">
        <f t="shared" si="13"/>
        <v>0</v>
      </c>
      <c r="Q886" s="102" t="str">
        <f>VLOOKUP(P886,IDCODE!$A$1:$B$96,2,0)</f>
        <v>Không</v>
      </c>
      <c r="R886" s="102" t="e">
        <f>VLOOKUP(B886,DS!$D$3:$P$2489,13,0)</f>
        <v>#N/A</v>
      </c>
    </row>
    <row r="887" spans="1:18" ht="13.5">
      <c r="A887" s="100">
        <v>881</v>
      </c>
      <c r="B887" s="108">
        <f>DS!D883</f>
        <v>0</v>
      </c>
      <c r="C887" s="109" t="e">
        <f>VLOOKUP(B887,DS!$D$3:$I$2489,2,0)</f>
        <v>#N/A</v>
      </c>
      <c r="D887" s="110" t="e">
        <f>VLOOKUP(B887,DS!$D$3:$I$2489,3,0)</f>
        <v>#N/A</v>
      </c>
      <c r="E887" s="111" t="e">
        <f>VLOOKUP(B887,DS!$D$3:$I$2489,5,0)</f>
        <v>#N/A</v>
      </c>
      <c r="F887" s="111" t="e">
        <f>VLOOKUP(B887,DS!$D$3:$I$2489,6,0)</f>
        <v>#N/A</v>
      </c>
      <c r="G887" s="247"/>
      <c r="H887" s="247"/>
      <c r="I887" s="247"/>
      <c r="J887" s="247"/>
      <c r="K887" s="247"/>
      <c r="L887" s="247"/>
      <c r="M887" s="247"/>
      <c r="N887" s="247"/>
      <c r="O887" s="247"/>
      <c r="P887" s="101">
        <f t="shared" si="13"/>
        <v>0</v>
      </c>
      <c r="Q887" s="102" t="str">
        <f>VLOOKUP(P887,IDCODE!$A$1:$B$96,2,0)</f>
        <v>Không</v>
      </c>
      <c r="R887" s="102" t="e">
        <f>VLOOKUP(B887,DS!$D$3:$P$2489,13,0)</f>
        <v>#N/A</v>
      </c>
    </row>
    <row r="888" spans="1:18" ht="13.5">
      <c r="A888" s="100">
        <v>882</v>
      </c>
      <c r="B888" s="108">
        <f>DS!D884</f>
        <v>0</v>
      </c>
      <c r="C888" s="109" t="e">
        <f>VLOOKUP(B888,DS!$D$3:$I$2489,2,0)</f>
        <v>#N/A</v>
      </c>
      <c r="D888" s="110" t="e">
        <f>VLOOKUP(B888,DS!$D$3:$I$2489,3,0)</f>
        <v>#N/A</v>
      </c>
      <c r="E888" s="111" t="e">
        <f>VLOOKUP(B888,DS!$D$3:$I$2489,5,0)</f>
        <v>#N/A</v>
      </c>
      <c r="F888" s="111" t="e">
        <f>VLOOKUP(B888,DS!$D$3:$I$2489,6,0)</f>
        <v>#N/A</v>
      </c>
      <c r="G888" s="247"/>
      <c r="H888" s="247"/>
      <c r="I888" s="247"/>
      <c r="J888" s="247"/>
      <c r="K888" s="247"/>
      <c r="L888" s="247"/>
      <c r="M888" s="247"/>
      <c r="N888" s="247"/>
      <c r="O888" s="247"/>
      <c r="P888" s="101">
        <f t="shared" si="13"/>
        <v>0</v>
      </c>
      <c r="Q888" s="102" t="str">
        <f>VLOOKUP(P888,IDCODE!$A$1:$B$96,2,0)</f>
        <v>Không</v>
      </c>
      <c r="R888" s="102" t="e">
        <f>VLOOKUP(B888,DS!$D$3:$P$2489,13,0)</f>
        <v>#N/A</v>
      </c>
    </row>
    <row r="889" spans="1:18" ht="13.5">
      <c r="A889" s="100">
        <v>883</v>
      </c>
      <c r="B889" s="108">
        <f>DS!D885</f>
        <v>0</v>
      </c>
      <c r="C889" s="109" t="e">
        <f>VLOOKUP(B889,DS!$D$3:$I$2489,2,0)</f>
        <v>#N/A</v>
      </c>
      <c r="D889" s="110" t="e">
        <f>VLOOKUP(B889,DS!$D$3:$I$2489,3,0)</f>
        <v>#N/A</v>
      </c>
      <c r="E889" s="111" t="e">
        <f>VLOOKUP(B889,DS!$D$3:$I$2489,5,0)</f>
        <v>#N/A</v>
      </c>
      <c r="F889" s="111" t="e">
        <f>VLOOKUP(B889,DS!$D$3:$I$2489,6,0)</f>
        <v>#N/A</v>
      </c>
      <c r="G889" s="247"/>
      <c r="H889" s="247"/>
      <c r="I889" s="247"/>
      <c r="J889" s="247"/>
      <c r="K889" s="247"/>
      <c r="L889" s="247"/>
      <c r="M889" s="247"/>
      <c r="N889" s="247"/>
      <c r="O889" s="247"/>
      <c r="P889" s="101">
        <f t="shared" si="13"/>
        <v>0</v>
      </c>
      <c r="Q889" s="102" t="str">
        <f>VLOOKUP(P889,IDCODE!$A$1:$B$96,2,0)</f>
        <v>Không</v>
      </c>
      <c r="R889" s="102" t="e">
        <f>VLOOKUP(B889,DS!$D$3:$P$2489,13,0)</f>
        <v>#N/A</v>
      </c>
    </row>
    <row r="890" spans="1:18" ht="13.5">
      <c r="A890" s="100">
        <v>884</v>
      </c>
      <c r="B890" s="108">
        <f>DS!D886</f>
        <v>0</v>
      </c>
      <c r="C890" s="109" t="e">
        <f>VLOOKUP(B890,DS!$D$3:$I$2489,2,0)</f>
        <v>#N/A</v>
      </c>
      <c r="D890" s="110" t="e">
        <f>VLOOKUP(B890,DS!$D$3:$I$2489,3,0)</f>
        <v>#N/A</v>
      </c>
      <c r="E890" s="111" t="e">
        <f>VLOOKUP(B890,DS!$D$3:$I$2489,5,0)</f>
        <v>#N/A</v>
      </c>
      <c r="F890" s="111" t="e">
        <f>VLOOKUP(B890,DS!$D$3:$I$2489,6,0)</f>
        <v>#N/A</v>
      </c>
      <c r="G890" s="247"/>
      <c r="H890" s="247"/>
      <c r="I890" s="247"/>
      <c r="J890" s="247"/>
      <c r="K890" s="247"/>
      <c r="L890" s="247"/>
      <c r="M890" s="247"/>
      <c r="N890" s="247"/>
      <c r="O890" s="247"/>
      <c r="P890" s="101">
        <f t="shared" si="13"/>
        <v>0</v>
      </c>
      <c r="Q890" s="102" t="str">
        <f>VLOOKUP(P890,IDCODE!$A$1:$B$96,2,0)</f>
        <v>Không</v>
      </c>
      <c r="R890" s="102" t="e">
        <f>VLOOKUP(B890,DS!$D$3:$P$2489,13,0)</f>
        <v>#N/A</v>
      </c>
    </row>
    <row r="891" spans="1:18" ht="13.5">
      <c r="A891" s="100">
        <v>885</v>
      </c>
      <c r="B891" s="108">
        <f>DS!D887</f>
        <v>0</v>
      </c>
      <c r="C891" s="109" t="e">
        <f>VLOOKUP(B891,DS!$D$3:$I$2489,2,0)</f>
        <v>#N/A</v>
      </c>
      <c r="D891" s="110" t="e">
        <f>VLOOKUP(B891,DS!$D$3:$I$2489,3,0)</f>
        <v>#N/A</v>
      </c>
      <c r="E891" s="111" t="e">
        <f>VLOOKUP(B891,DS!$D$3:$I$2489,5,0)</f>
        <v>#N/A</v>
      </c>
      <c r="F891" s="111" t="e">
        <f>VLOOKUP(B891,DS!$D$3:$I$2489,6,0)</f>
        <v>#N/A</v>
      </c>
      <c r="G891" s="247"/>
      <c r="H891" s="247"/>
      <c r="I891" s="247"/>
      <c r="J891" s="247"/>
      <c r="K891" s="247"/>
      <c r="L891" s="247"/>
      <c r="M891" s="247"/>
      <c r="N891" s="247"/>
      <c r="O891" s="247"/>
      <c r="P891" s="101">
        <f t="shared" si="13"/>
        <v>0</v>
      </c>
      <c r="Q891" s="102" t="str">
        <f>VLOOKUP(P891,IDCODE!$A$1:$B$96,2,0)</f>
        <v>Không</v>
      </c>
      <c r="R891" s="102" t="e">
        <f>VLOOKUP(B891,DS!$D$3:$P$2489,13,0)</f>
        <v>#N/A</v>
      </c>
    </row>
    <row r="892" spans="1:18" ht="13.5">
      <c r="A892" s="100">
        <v>886</v>
      </c>
      <c r="B892" s="108">
        <f>DS!D888</f>
        <v>0</v>
      </c>
      <c r="C892" s="109" t="e">
        <f>VLOOKUP(B892,DS!$D$3:$I$2489,2,0)</f>
        <v>#N/A</v>
      </c>
      <c r="D892" s="110" t="e">
        <f>VLOOKUP(B892,DS!$D$3:$I$2489,3,0)</f>
        <v>#N/A</v>
      </c>
      <c r="E892" s="111" t="e">
        <f>VLOOKUP(B892,DS!$D$3:$I$2489,5,0)</f>
        <v>#N/A</v>
      </c>
      <c r="F892" s="111" t="e">
        <f>VLOOKUP(B892,DS!$D$3:$I$2489,6,0)</f>
        <v>#N/A</v>
      </c>
      <c r="G892" s="247"/>
      <c r="H892" s="247"/>
      <c r="I892" s="247"/>
      <c r="J892" s="247"/>
      <c r="K892" s="247"/>
      <c r="L892" s="247"/>
      <c r="M892" s="247"/>
      <c r="N892" s="247"/>
      <c r="O892" s="247"/>
      <c r="P892" s="101">
        <f t="shared" si="13"/>
        <v>0</v>
      </c>
      <c r="Q892" s="102" t="str">
        <f>VLOOKUP(P892,IDCODE!$A$1:$B$96,2,0)</f>
        <v>Không</v>
      </c>
      <c r="R892" s="102" t="e">
        <f>VLOOKUP(B892,DS!$D$3:$P$2489,13,0)</f>
        <v>#N/A</v>
      </c>
    </row>
    <row r="893" spans="1:18" ht="13.5">
      <c r="A893" s="100">
        <v>887</v>
      </c>
      <c r="B893" s="108">
        <f>DS!D889</f>
        <v>0</v>
      </c>
      <c r="C893" s="109" t="e">
        <f>VLOOKUP(B893,DS!$D$3:$I$2489,2,0)</f>
        <v>#N/A</v>
      </c>
      <c r="D893" s="110" t="e">
        <f>VLOOKUP(B893,DS!$D$3:$I$2489,3,0)</f>
        <v>#N/A</v>
      </c>
      <c r="E893" s="111" t="e">
        <f>VLOOKUP(B893,DS!$D$3:$I$2489,5,0)</f>
        <v>#N/A</v>
      </c>
      <c r="F893" s="111" t="e">
        <f>VLOOKUP(B893,DS!$D$3:$I$2489,6,0)</f>
        <v>#N/A</v>
      </c>
      <c r="G893" s="247"/>
      <c r="H893" s="247"/>
      <c r="I893" s="247"/>
      <c r="J893" s="247"/>
      <c r="K893" s="247"/>
      <c r="L893" s="247"/>
      <c r="M893" s="247"/>
      <c r="N893" s="247"/>
      <c r="O893" s="247"/>
      <c r="P893" s="101">
        <f t="shared" si="13"/>
        <v>0</v>
      </c>
      <c r="Q893" s="102" t="str">
        <f>VLOOKUP(P893,IDCODE!$A$1:$B$96,2,0)</f>
        <v>Không</v>
      </c>
      <c r="R893" s="102" t="e">
        <f>VLOOKUP(B893,DS!$D$3:$P$2489,13,0)</f>
        <v>#N/A</v>
      </c>
    </row>
    <row r="894" spans="1:18" ht="13.5">
      <c r="A894" s="100">
        <v>888</v>
      </c>
      <c r="B894" s="108">
        <f>DS!D890</f>
        <v>0</v>
      </c>
      <c r="C894" s="109" t="e">
        <f>VLOOKUP(B894,DS!$D$3:$I$2489,2,0)</f>
        <v>#N/A</v>
      </c>
      <c r="D894" s="110" t="e">
        <f>VLOOKUP(B894,DS!$D$3:$I$2489,3,0)</f>
        <v>#N/A</v>
      </c>
      <c r="E894" s="111" t="e">
        <f>VLOOKUP(B894,DS!$D$3:$I$2489,5,0)</f>
        <v>#N/A</v>
      </c>
      <c r="F894" s="111" t="e">
        <f>VLOOKUP(B894,DS!$D$3:$I$2489,6,0)</f>
        <v>#N/A</v>
      </c>
      <c r="G894" s="247"/>
      <c r="H894" s="247"/>
      <c r="I894" s="247"/>
      <c r="J894" s="247"/>
      <c r="K894" s="247"/>
      <c r="L894" s="247"/>
      <c r="M894" s="247"/>
      <c r="N894" s="247"/>
      <c r="O894" s="247"/>
      <c r="P894" s="101">
        <f t="shared" si="13"/>
        <v>0</v>
      </c>
      <c r="Q894" s="102" t="str">
        <f>VLOOKUP(P894,IDCODE!$A$1:$B$96,2,0)</f>
        <v>Không</v>
      </c>
      <c r="R894" s="102" t="e">
        <f>VLOOKUP(B894,DS!$D$3:$P$2489,13,0)</f>
        <v>#N/A</v>
      </c>
    </row>
    <row r="895" spans="1:18" ht="13.5">
      <c r="A895" s="100">
        <v>889</v>
      </c>
      <c r="B895" s="108">
        <f>DS!D891</f>
        <v>0</v>
      </c>
      <c r="C895" s="109" t="e">
        <f>VLOOKUP(B895,DS!$D$3:$I$2489,2,0)</f>
        <v>#N/A</v>
      </c>
      <c r="D895" s="110" t="e">
        <f>VLOOKUP(B895,DS!$D$3:$I$2489,3,0)</f>
        <v>#N/A</v>
      </c>
      <c r="E895" s="111" t="e">
        <f>VLOOKUP(B895,DS!$D$3:$I$2489,5,0)</f>
        <v>#N/A</v>
      </c>
      <c r="F895" s="111" t="e">
        <f>VLOOKUP(B895,DS!$D$3:$I$2489,6,0)</f>
        <v>#N/A</v>
      </c>
      <c r="G895" s="247"/>
      <c r="H895" s="247"/>
      <c r="I895" s="247"/>
      <c r="J895" s="247"/>
      <c r="K895" s="247"/>
      <c r="L895" s="247"/>
      <c r="M895" s="247"/>
      <c r="N895" s="247"/>
      <c r="O895" s="247"/>
      <c r="P895" s="101">
        <f t="shared" si="13"/>
        <v>0</v>
      </c>
      <c r="Q895" s="102" t="str">
        <f>VLOOKUP(P895,IDCODE!$A$1:$B$96,2,0)</f>
        <v>Không</v>
      </c>
      <c r="R895" s="102" t="e">
        <f>VLOOKUP(B895,DS!$D$3:$P$2489,13,0)</f>
        <v>#N/A</v>
      </c>
    </row>
    <row r="896" spans="1:18" ht="13.5">
      <c r="A896" s="100">
        <v>890</v>
      </c>
      <c r="B896" s="108">
        <f>DS!D892</f>
        <v>0</v>
      </c>
      <c r="C896" s="109" t="e">
        <f>VLOOKUP(B896,DS!$D$3:$I$2489,2,0)</f>
        <v>#N/A</v>
      </c>
      <c r="D896" s="110" t="e">
        <f>VLOOKUP(B896,DS!$D$3:$I$2489,3,0)</f>
        <v>#N/A</v>
      </c>
      <c r="E896" s="111" t="e">
        <f>VLOOKUP(B896,DS!$D$3:$I$2489,5,0)</f>
        <v>#N/A</v>
      </c>
      <c r="F896" s="111" t="e">
        <f>VLOOKUP(B896,DS!$D$3:$I$2489,6,0)</f>
        <v>#N/A</v>
      </c>
      <c r="G896" s="247"/>
      <c r="H896" s="247"/>
      <c r="I896" s="247"/>
      <c r="J896" s="247"/>
      <c r="K896" s="247"/>
      <c r="L896" s="247"/>
      <c r="M896" s="247"/>
      <c r="N896" s="247"/>
      <c r="O896" s="247"/>
      <c r="P896" s="101">
        <f t="shared" si="13"/>
        <v>0</v>
      </c>
      <c r="Q896" s="102" t="str">
        <f>VLOOKUP(P896,IDCODE!$A$1:$B$96,2,0)</f>
        <v>Không</v>
      </c>
      <c r="R896" s="102" t="e">
        <f>VLOOKUP(B896,DS!$D$3:$P$2489,13,0)</f>
        <v>#N/A</v>
      </c>
    </row>
    <row r="897" spans="1:18" ht="13.5">
      <c r="A897" s="100">
        <v>891</v>
      </c>
      <c r="B897" s="108">
        <f>DS!D893</f>
        <v>0</v>
      </c>
      <c r="C897" s="109" t="e">
        <f>VLOOKUP(B897,DS!$D$3:$I$2489,2,0)</f>
        <v>#N/A</v>
      </c>
      <c r="D897" s="110" t="e">
        <f>VLOOKUP(B897,DS!$D$3:$I$2489,3,0)</f>
        <v>#N/A</v>
      </c>
      <c r="E897" s="111" t="e">
        <f>VLOOKUP(B897,DS!$D$3:$I$2489,5,0)</f>
        <v>#N/A</v>
      </c>
      <c r="F897" s="111" t="e">
        <f>VLOOKUP(B897,DS!$D$3:$I$2489,6,0)</f>
        <v>#N/A</v>
      </c>
      <c r="G897" s="247"/>
      <c r="H897" s="247"/>
      <c r="I897" s="247"/>
      <c r="J897" s="247"/>
      <c r="K897" s="247"/>
      <c r="L897" s="247"/>
      <c r="M897" s="247"/>
      <c r="N897" s="247"/>
      <c r="O897" s="247"/>
      <c r="P897" s="101">
        <f t="shared" si="13"/>
        <v>0</v>
      </c>
      <c r="Q897" s="102" t="str">
        <f>VLOOKUP(P897,IDCODE!$A$1:$B$96,2,0)</f>
        <v>Không</v>
      </c>
      <c r="R897" s="102" t="e">
        <f>VLOOKUP(B897,DS!$D$3:$P$2489,13,0)</f>
        <v>#N/A</v>
      </c>
    </row>
    <row r="898" spans="1:18" ht="13.5">
      <c r="A898" s="100">
        <v>892</v>
      </c>
      <c r="B898" s="108">
        <f>DS!D894</f>
        <v>0</v>
      </c>
      <c r="C898" s="109" t="e">
        <f>VLOOKUP(B898,DS!$D$3:$I$2489,2,0)</f>
        <v>#N/A</v>
      </c>
      <c r="D898" s="110" t="e">
        <f>VLOOKUP(B898,DS!$D$3:$I$2489,3,0)</f>
        <v>#N/A</v>
      </c>
      <c r="E898" s="111" t="e">
        <f>VLOOKUP(B898,DS!$D$3:$I$2489,5,0)</f>
        <v>#N/A</v>
      </c>
      <c r="F898" s="111" t="e">
        <f>VLOOKUP(B898,DS!$D$3:$I$2489,6,0)</f>
        <v>#N/A</v>
      </c>
      <c r="G898" s="247"/>
      <c r="H898" s="247"/>
      <c r="I898" s="247"/>
      <c r="J898" s="247"/>
      <c r="K898" s="247"/>
      <c r="L898" s="247"/>
      <c r="M898" s="247"/>
      <c r="N898" s="247"/>
      <c r="O898" s="247"/>
      <c r="P898" s="101">
        <f t="shared" si="13"/>
        <v>0</v>
      </c>
      <c r="Q898" s="102" t="str">
        <f>VLOOKUP(P898,IDCODE!$A$1:$B$96,2,0)</f>
        <v>Không</v>
      </c>
      <c r="R898" s="102" t="e">
        <f>VLOOKUP(B898,DS!$D$3:$P$2489,13,0)</f>
        <v>#N/A</v>
      </c>
    </row>
    <row r="899" spans="1:18" ht="13.5">
      <c r="A899" s="100">
        <v>893</v>
      </c>
      <c r="B899" s="108">
        <f>DS!D895</f>
        <v>0</v>
      </c>
      <c r="C899" s="109" t="e">
        <f>VLOOKUP(B899,DS!$D$3:$I$2489,2,0)</f>
        <v>#N/A</v>
      </c>
      <c r="D899" s="110" t="e">
        <f>VLOOKUP(B899,DS!$D$3:$I$2489,3,0)</f>
        <v>#N/A</v>
      </c>
      <c r="E899" s="111" t="e">
        <f>VLOOKUP(B899,DS!$D$3:$I$2489,5,0)</f>
        <v>#N/A</v>
      </c>
      <c r="F899" s="111" t="e">
        <f>VLOOKUP(B899,DS!$D$3:$I$2489,6,0)</f>
        <v>#N/A</v>
      </c>
      <c r="G899" s="247"/>
      <c r="H899" s="247"/>
      <c r="I899" s="247"/>
      <c r="J899" s="247"/>
      <c r="K899" s="247"/>
      <c r="L899" s="247"/>
      <c r="M899" s="247"/>
      <c r="N899" s="247"/>
      <c r="O899" s="247"/>
      <c r="P899" s="101">
        <f t="shared" si="13"/>
        <v>0</v>
      </c>
      <c r="Q899" s="102" t="str">
        <f>VLOOKUP(P899,IDCODE!$A$1:$B$96,2,0)</f>
        <v>Không</v>
      </c>
      <c r="R899" s="102" t="e">
        <f>VLOOKUP(B899,DS!$D$3:$P$2489,13,0)</f>
        <v>#N/A</v>
      </c>
    </row>
    <row r="900" spans="1:18" ht="13.5">
      <c r="A900" s="100">
        <v>894</v>
      </c>
      <c r="B900" s="108">
        <f>DS!D896</f>
        <v>0</v>
      </c>
      <c r="C900" s="109" t="e">
        <f>VLOOKUP(B900,DS!$D$3:$I$2489,2,0)</f>
        <v>#N/A</v>
      </c>
      <c r="D900" s="110" t="e">
        <f>VLOOKUP(B900,DS!$D$3:$I$2489,3,0)</f>
        <v>#N/A</v>
      </c>
      <c r="E900" s="111" t="e">
        <f>VLOOKUP(B900,DS!$D$3:$I$2489,5,0)</f>
        <v>#N/A</v>
      </c>
      <c r="F900" s="111" t="e">
        <f>VLOOKUP(B900,DS!$D$3:$I$2489,6,0)</f>
        <v>#N/A</v>
      </c>
      <c r="G900" s="247"/>
      <c r="H900" s="247"/>
      <c r="I900" s="247"/>
      <c r="J900" s="247"/>
      <c r="K900" s="247"/>
      <c r="L900" s="247"/>
      <c r="M900" s="247"/>
      <c r="N900" s="247"/>
      <c r="O900" s="247"/>
      <c r="P900" s="101">
        <f t="shared" si="13"/>
        <v>0</v>
      </c>
      <c r="Q900" s="102" t="str">
        <f>VLOOKUP(P900,IDCODE!$A$1:$B$96,2,0)</f>
        <v>Không</v>
      </c>
      <c r="R900" s="102" t="e">
        <f>VLOOKUP(B900,DS!$D$3:$P$2489,13,0)</f>
        <v>#N/A</v>
      </c>
    </row>
    <row r="901" spans="1:18" ht="13.5">
      <c r="A901" s="100">
        <v>895</v>
      </c>
      <c r="B901" s="108">
        <f>DS!D897</f>
        <v>0</v>
      </c>
      <c r="C901" s="109" t="e">
        <f>VLOOKUP(B901,DS!$D$3:$I$2489,2,0)</f>
        <v>#N/A</v>
      </c>
      <c r="D901" s="110" t="e">
        <f>VLOOKUP(B901,DS!$D$3:$I$2489,3,0)</f>
        <v>#N/A</v>
      </c>
      <c r="E901" s="111" t="e">
        <f>VLOOKUP(B901,DS!$D$3:$I$2489,5,0)</f>
        <v>#N/A</v>
      </c>
      <c r="F901" s="111" t="e">
        <f>VLOOKUP(B901,DS!$D$3:$I$2489,6,0)</f>
        <v>#N/A</v>
      </c>
      <c r="G901" s="247"/>
      <c r="H901" s="247"/>
      <c r="I901" s="247"/>
      <c r="J901" s="247"/>
      <c r="K901" s="247"/>
      <c r="L901" s="247"/>
      <c r="M901" s="247"/>
      <c r="N901" s="247"/>
      <c r="O901" s="247"/>
      <c r="P901" s="101">
        <f t="shared" si="13"/>
        <v>0</v>
      </c>
      <c r="Q901" s="102" t="str">
        <f>VLOOKUP(P901,IDCODE!$A$1:$B$96,2,0)</f>
        <v>Không</v>
      </c>
      <c r="R901" s="102" t="e">
        <f>VLOOKUP(B901,DS!$D$3:$P$2489,13,0)</f>
        <v>#N/A</v>
      </c>
    </row>
    <row r="902" spans="1:18" ht="13.5">
      <c r="A902" s="100">
        <v>896</v>
      </c>
      <c r="B902" s="108">
        <f>DS!D898</f>
        <v>0</v>
      </c>
      <c r="C902" s="109" t="e">
        <f>VLOOKUP(B902,DS!$D$3:$I$2489,2,0)</f>
        <v>#N/A</v>
      </c>
      <c r="D902" s="110" t="e">
        <f>VLOOKUP(B902,DS!$D$3:$I$2489,3,0)</f>
        <v>#N/A</v>
      </c>
      <c r="E902" s="111" t="e">
        <f>VLOOKUP(B902,DS!$D$3:$I$2489,5,0)</f>
        <v>#N/A</v>
      </c>
      <c r="F902" s="111" t="e">
        <f>VLOOKUP(B902,DS!$D$3:$I$2489,6,0)</f>
        <v>#N/A</v>
      </c>
      <c r="G902" s="247"/>
      <c r="H902" s="247"/>
      <c r="I902" s="247"/>
      <c r="J902" s="247"/>
      <c r="K902" s="247"/>
      <c r="L902" s="247"/>
      <c r="M902" s="247"/>
      <c r="N902" s="247"/>
      <c r="O902" s="247"/>
      <c r="P902" s="101">
        <f t="shared" si="13"/>
        <v>0</v>
      </c>
      <c r="Q902" s="102" t="str">
        <f>VLOOKUP(P902,IDCODE!$A$1:$B$96,2,0)</f>
        <v>Không</v>
      </c>
      <c r="R902" s="102" t="e">
        <f>VLOOKUP(B902,DS!$D$3:$P$2489,13,0)</f>
        <v>#N/A</v>
      </c>
    </row>
    <row r="903" spans="1:18" ht="13.5">
      <c r="A903" s="100">
        <v>897</v>
      </c>
      <c r="B903" s="108">
        <f>DS!D899</f>
        <v>0</v>
      </c>
      <c r="C903" s="109" t="e">
        <f>VLOOKUP(B903,DS!$D$3:$I$2489,2,0)</f>
        <v>#N/A</v>
      </c>
      <c r="D903" s="110" t="e">
        <f>VLOOKUP(B903,DS!$D$3:$I$2489,3,0)</f>
        <v>#N/A</v>
      </c>
      <c r="E903" s="111" t="e">
        <f>VLOOKUP(B903,DS!$D$3:$I$2489,5,0)</f>
        <v>#N/A</v>
      </c>
      <c r="F903" s="111" t="e">
        <f>VLOOKUP(B903,DS!$D$3:$I$2489,6,0)</f>
        <v>#N/A</v>
      </c>
      <c r="G903" s="247"/>
      <c r="H903" s="247"/>
      <c r="I903" s="247"/>
      <c r="J903" s="247"/>
      <c r="K903" s="247"/>
      <c r="L903" s="247"/>
      <c r="M903" s="247"/>
      <c r="N903" s="247"/>
      <c r="O903" s="247"/>
      <c r="P903" s="101">
        <f t="shared" si="13"/>
        <v>0</v>
      </c>
      <c r="Q903" s="102" t="str">
        <f>VLOOKUP(P903,IDCODE!$A$1:$B$96,2,0)</f>
        <v>Không</v>
      </c>
      <c r="R903" s="102" t="e">
        <f>VLOOKUP(B903,DS!$D$3:$P$2489,13,0)</f>
        <v>#N/A</v>
      </c>
    </row>
    <row r="904" spans="1:18" ht="13.5">
      <c r="A904" s="100">
        <v>898</v>
      </c>
      <c r="B904" s="108">
        <f>DS!D900</f>
        <v>0</v>
      </c>
      <c r="C904" s="109" t="e">
        <f>VLOOKUP(B904,DS!$D$3:$I$2489,2,0)</f>
        <v>#N/A</v>
      </c>
      <c r="D904" s="110" t="e">
        <f>VLOOKUP(B904,DS!$D$3:$I$2489,3,0)</f>
        <v>#N/A</v>
      </c>
      <c r="E904" s="111" t="e">
        <f>VLOOKUP(B904,DS!$D$3:$I$2489,5,0)</f>
        <v>#N/A</v>
      </c>
      <c r="F904" s="111" t="e">
        <f>VLOOKUP(B904,DS!$D$3:$I$2489,6,0)</f>
        <v>#N/A</v>
      </c>
      <c r="G904" s="247"/>
      <c r="H904" s="247"/>
      <c r="I904" s="247"/>
      <c r="J904" s="247"/>
      <c r="K904" s="247"/>
      <c r="L904" s="247"/>
      <c r="M904" s="247"/>
      <c r="N904" s="247"/>
      <c r="O904" s="247"/>
      <c r="P904" s="101">
        <f t="shared" ref="P904:P967" si="14">IF(OR(ISNUMBER(O904)=FALSE,$P$6&lt;&gt;100%,O904&lt;1),0,ROUND(SUMPRODUCT($G$6:$O$6,G904:O904),1))</f>
        <v>0</v>
      </c>
      <c r="Q904" s="102" t="str">
        <f>VLOOKUP(P904,IDCODE!$A$1:$B$96,2,0)</f>
        <v>Không</v>
      </c>
      <c r="R904" s="102" t="e">
        <f>VLOOKUP(B904,DS!$D$3:$P$2489,13,0)</f>
        <v>#N/A</v>
      </c>
    </row>
    <row r="905" spans="1:18" ht="13.5">
      <c r="A905" s="100">
        <v>899</v>
      </c>
      <c r="B905" s="108">
        <f>DS!D901</f>
        <v>0</v>
      </c>
      <c r="C905" s="109" t="e">
        <f>VLOOKUP(B905,DS!$D$3:$I$2489,2,0)</f>
        <v>#N/A</v>
      </c>
      <c r="D905" s="110" t="e">
        <f>VLOOKUP(B905,DS!$D$3:$I$2489,3,0)</f>
        <v>#N/A</v>
      </c>
      <c r="E905" s="111" t="e">
        <f>VLOOKUP(B905,DS!$D$3:$I$2489,5,0)</f>
        <v>#N/A</v>
      </c>
      <c r="F905" s="111" t="e">
        <f>VLOOKUP(B905,DS!$D$3:$I$2489,6,0)</f>
        <v>#N/A</v>
      </c>
      <c r="G905" s="247"/>
      <c r="H905" s="247"/>
      <c r="I905" s="247"/>
      <c r="J905" s="247"/>
      <c r="K905" s="247"/>
      <c r="L905" s="247"/>
      <c r="M905" s="247"/>
      <c r="N905" s="247"/>
      <c r="O905" s="247"/>
      <c r="P905" s="101">
        <f t="shared" si="14"/>
        <v>0</v>
      </c>
      <c r="Q905" s="102" t="str">
        <f>VLOOKUP(P905,IDCODE!$A$1:$B$96,2,0)</f>
        <v>Không</v>
      </c>
      <c r="R905" s="102" t="e">
        <f>VLOOKUP(B905,DS!$D$3:$P$2489,13,0)</f>
        <v>#N/A</v>
      </c>
    </row>
    <row r="906" spans="1:18" ht="13.5">
      <c r="A906" s="100">
        <v>900</v>
      </c>
      <c r="B906" s="108">
        <f>DS!D902</f>
        <v>0</v>
      </c>
      <c r="C906" s="109" t="e">
        <f>VLOOKUP(B906,DS!$D$3:$I$2489,2,0)</f>
        <v>#N/A</v>
      </c>
      <c r="D906" s="110" t="e">
        <f>VLOOKUP(B906,DS!$D$3:$I$2489,3,0)</f>
        <v>#N/A</v>
      </c>
      <c r="E906" s="111" t="e">
        <f>VLOOKUP(B906,DS!$D$3:$I$2489,5,0)</f>
        <v>#N/A</v>
      </c>
      <c r="F906" s="111" t="e">
        <f>VLOOKUP(B906,DS!$D$3:$I$2489,6,0)</f>
        <v>#N/A</v>
      </c>
      <c r="G906" s="247"/>
      <c r="H906" s="247"/>
      <c r="I906" s="247"/>
      <c r="J906" s="247"/>
      <c r="K906" s="247"/>
      <c r="L906" s="247"/>
      <c r="M906" s="247"/>
      <c r="N906" s="247"/>
      <c r="O906" s="247"/>
      <c r="P906" s="101">
        <f t="shared" si="14"/>
        <v>0</v>
      </c>
      <c r="Q906" s="102" t="str">
        <f>VLOOKUP(P906,IDCODE!$A$1:$B$96,2,0)</f>
        <v>Không</v>
      </c>
      <c r="R906" s="102" t="e">
        <f>VLOOKUP(B906,DS!$D$3:$P$2489,13,0)</f>
        <v>#N/A</v>
      </c>
    </row>
    <row r="907" spans="1:18" ht="13.5">
      <c r="A907" s="100">
        <v>901</v>
      </c>
      <c r="B907" s="108">
        <f>DS!D903</f>
        <v>0</v>
      </c>
      <c r="C907" s="109" t="e">
        <f>VLOOKUP(B907,DS!$D$3:$I$2489,2,0)</f>
        <v>#N/A</v>
      </c>
      <c r="D907" s="110" t="e">
        <f>VLOOKUP(B907,DS!$D$3:$I$2489,3,0)</f>
        <v>#N/A</v>
      </c>
      <c r="E907" s="111" t="e">
        <f>VLOOKUP(B907,DS!$D$3:$I$2489,5,0)</f>
        <v>#N/A</v>
      </c>
      <c r="F907" s="111" t="e">
        <f>VLOOKUP(B907,DS!$D$3:$I$2489,6,0)</f>
        <v>#N/A</v>
      </c>
      <c r="G907" s="247"/>
      <c r="H907" s="247"/>
      <c r="I907" s="247"/>
      <c r="J907" s="247"/>
      <c r="K907" s="247"/>
      <c r="L907" s="247"/>
      <c r="M907" s="247"/>
      <c r="N907" s="247"/>
      <c r="O907" s="247"/>
      <c r="P907" s="101">
        <f t="shared" si="14"/>
        <v>0</v>
      </c>
      <c r="Q907" s="102" t="str">
        <f>VLOOKUP(P907,IDCODE!$A$1:$B$96,2,0)</f>
        <v>Không</v>
      </c>
      <c r="R907" s="102" t="e">
        <f>VLOOKUP(B907,DS!$D$3:$P$2489,13,0)</f>
        <v>#N/A</v>
      </c>
    </row>
    <row r="908" spans="1:18" ht="13.5">
      <c r="A908" s="100">
        <v>902</v>
      </c>
      <c r="B908" s="108">
        <f>DS!D904</f>
        <v>0</v>
      </c>
      <c r="C908" s="109" t="e">
        <f>VLOOKUP(B908,DS!$D$3:$I$2489,2,0)</f>
        <v>#N/A</v>
      </c>
      <c r="D908" s="110" t="e">
        <f>VLOOKUP(B908,DS!$D$3:$I$2489,3,0)</f>
        <v>#N/A</v>
      </c>
      <c r="E908" s="111" t="e">
        <f>VLOOKUP(B908,DS!$D$3:$I$2489,5,0)</f>
        <v>#N/A</v>
      </c>
      <c r="F908" s="111" t="e">
        <f>VLOOKUP(B908,DS!$D$3:$I$2489,6,0)</f>
        <v>#N/A</v>
      </c>
      <c r="G908" s="247"/>
      <c r="H908" s="247"/>
      <c r="I908" s="247"/>
      <c r="J908" s="247"/>
      <c r="K908" s="247"/>
      <c r="L908" s="247"/>
      <c r="M908" s="247"/>
      <c r="N908" s="247"/>
      <c r="O908" s="247"/>
      <c r="P908" s="101">
        <f t="shared" si="14"/>
        <v>0</v>
      </c>
      <c r="Q908" s="102" t="str">
        <f>VLOOKUP(P908,IDCODE!$A$1:$B$96,2,0)</f>
        <v>Không</v>
      </c>
      <c r="R908" s="102" t="e">
        <f>VLOOKUP(B908,DS!$D$3:$P$2489,13,0)</f>
        <v>#N/A</v>
      </c>
    </row>
    <row r="909" spans="1:18" ht="13.5">
      <c r="A909" s="100">
        <v>903</v>
      </c>
      <c r="B909" s="108">
        <f>DS!D905</f>
        <v>0</v>
      </c>
      <c r="C909" s="109" t="e">
        <f>VLOOKUP(B909,DS!$D$3:$I$2489,2,0)</f>
        <v>#N/A</v>
      </c>
      <c r="D909" s="110" t="e">
        <f>VLOOKUP(B909,DS!$D$3:$I$2489,3,0)</f>
        <v>#N/A</v>
      </c>
      <c r="E909" s="111" t="e">
        <f>VLOOKUP(B909,DS!$D$3:$I$2489,5,0)</f>
        <v>#N/A</v>
      </c>
      <c r="F909" s="111" t="e">
        <f>VLOOKUP(B909,DS!$D$3:$I$2489,6,0)</f>
        <v>#N/A</v>
      </c>
      <c r="G909" s="247"/>
      <c r="H909" s="247"/>
      <c r="I909" s="247"/>
      <c r="J909" s="247"/>
      <c r="K909" s="247"/>
      <c r="L909" s="247"/>
      <c r="M909" s="247"/>
      <c r="N909" s="247"/>
      <c r="O909" s="247"/>
      <c r="P909" s="101">
        <f t="shared" si="14"/>
        <v>0</v>
      </c>
      <c r="Q909" s="102" t="str">
        <f>VLOOKUP(P909,IDCODE!$A$1:$B$96,2,0)</f>
        <v>Không</v>
      </c>
      <c r="R909" s="102" t="e">
        <f>VLOOKUP(B909,DS!$D$3:$P$2489,13,0)</f>
        <v>#N/A</v>
      </c>
    </row>
    <row r="910" spans="1:18" ht="13.5">
      <c r="A910" s="100">
        <v>904</v>
      </c>
      <c r="B910" s="108">
        <f>DS!D906</f>
        <v>0</v>
      </c>
      <c r="C910" s="109" t="e">
        <f>VLOOKUP(B910,DS!$D$3:$I$2489,2,0)</f>
        <v>#N/A</v>
      </c>
      <c r="D910" s="110" t="e">
        <f>VLOOKUP(B910,DS!$D$3:$I$2489,3,0)</f>
        <v>#N/A</v>
      </c>
      <c r="E910" s="111" t="e">
        <f>VLOOKUP(B910,DS!$D$3:$I$2489,5,0)</f>
        <v>#N/A</v>
      </c>
      <c r="F910" s="111" t="e">
        <f>VLOOKUP(B910,DS!$D$3:$I$2489,6,0)</f>
        <v>#N/A</v>
      </c>
      <c r="G910" s="247"/>
      <c r="H910" s="247"/>
      <c r="I910" s="247"/>
      <c r="J910" s="247"/>
      <c r="K910" s="247"/>
      <c r="L910" s="247"/>
      <c r="M910" s="247"/>
      <c r="N910" s="247"/>
      <c r="O910" s="247"/>
      <c r="P910" s="101">
        <f t="shared" si="14"/>
        <v>0</v>
      </c>
      <c r="Q910" s="102" t="str">
        <f>VLOOKUP(P910,IDCODE!$A$1:$B$96,2,0)</f>
        <v>Không</v>
      </c>
      <c r="R910" s="102" t="e">
        <f>VLOOKUP(B910,DS!$D$3:$P$2489,13,0)</f>
        <v>#N/A</v>
      </c>
    </row>
    <row r="911" spans="1:18" ht="13.5">
      <c r="A911" s="100">
        <v>905</v>
      </c>
      <c r="B911" s="108">
        <f>DS!D907</f>
        <v>0</v>
      </c>
      <c r="C911" s="109" t="e">
        <f>VLOOKUP(B911,DS!$D$3:$I$2489,2,0)</f>
        <v>#N/A</v>
      </c>
      <c r="D911" s="110" t="e">
        <f>VLOOKUP(B911,DS!$D$3:$I$2489,3,0)</f>
        <v>#N/A</v>
      </c>
      <c r="E911" s="111" t="e">
        <f>VLOOKUP(B911,DS!$D$3:$I$2489,5,0)</f>
        <v>#N/A</v>
      </c>
      <c r="F911" s="111" t="e">
        <f>VLOOKUP(B911,DS!$D$3:$I$2489,6,0)</f>
        <v>#N/A</v>
      </c>
      <c r="G911" s="247"/>
      <c r="H911" s="247"/>
      <c r="I911" s="247"/>
      <c r="J911" s="247"/>
      <c r="K911" s="247"/>
      <c r="L911" s="247"/>
      <c r="M911" s="247"/>
      <c r="N911" s="247"/>
      <c r="O911" s="247"/>
      <c r="P911" s="101">
        <f t="shared" si="14"/>
        <v>0</v>
      </c>
      <c r="Q911" s="102" t="str">
        <f>VLOOKUP(P911,IDCODE!$A$1:$B$96,2,0)</f>
        <v>Không</v>
      </c>
      <c r="R911" s="102" t="e">
        <f>VLOOKUP(B911,DS!$D$3:$P$2489,13,0)</f>
        <v>#N/A</v>
      </c>
    </row>
    <row r="912" spans="1:18" ht="13.5">
      <c r="A912" s="100">
        <v>906</v>
      </c>
      <c r="B912" s="108">
        <f>DS!D908</f>
        <v>0</v>
      </c>
      <c r="C912" s="109" t="e">
        <f>VLOOKUP(B912,DS!$D$3:$I$2489,2,0)</f>
        <v>#N/A</v>
      </c>
      <c r="D912" s="110" t="e">
        <f>VLOOKUP(B912,DS!$D$3:$I$2489,3,0)</f>
        <v>#N/A</v>
      </c>
      <c r="E912" s="111" t="e">
        <f>VLOOKUP(B912,DS!$D$3:$I$2489,5,0)</f>
        <v>#N/A</v>
      </c>
      <c r="F912" s="111" t="e">
        <f>VLOOKUP(B912,DS!$D$3:$I$2489,6,0)</f>
        <v>#N/A</v>
      </c>
      <c r="G912" s="247"/>
      <c r="H912" s="247"/>
      <c r="I912" s="247"/>
      <c r="J912" s="247"/>
      <c r="K912" s="247"/>
      <c r="L912" s="247"/>
      <c r="M912" s="247"/>
      <c r="N912" s="247"/>
      <c r="O912" s="247"/>
      <c r="P912" s="101">
        <f t="shared" si="14"/>
        <v>0</v>
      </c>
      <c r="Q912" s="102" t="str">
        <f>VLOOKUP(P912,IDCODE!$A$1:$B$96,2,0)</f>
        <v>Không</v>
      </c>
      <c r="R912" s="102" t="e">
        <f>VLOOKUP(B912,DS!$D$3:$P$2489,13,0)</f>
        <v>#N/A</v>
      </c>
    </row>
    <row r="913" spans="1:18" ht="13.5">
      <c r="A913" s="100">
        <v>907</v>
      </c>
      <c r="B913" s="108">
        <f>DS!D909</f>
        <v>0</v>
      </c>
      <c r="C913" s="109" t="e">
        <f>VLOOKUP(B913,DS!$D$3:$I$2489,2,0)</f>
        <v>#N/A</v>
      </c>
      <c r="D913" s="110" t="e">
        <f>VLOOKUP(B913,DS!$D$3:$I$2489,3,0)</f>
        <v>#N/A</v>
      </c>
      <c r="E913" s="111" t="e">
        <f>VLOOKUP(B913,DS!$D$3:$I$2489,5,0)</f>
        <v>#N/A</v>
      </c>
      <c r="F913" s="111" t="e">
        <f>VLOOKUP(B913,DS!$D$3:$I$2489,6,0)</f>
        <v>#N/A</v>
      </c>
      <c r="G913" s="247"/>
      <c r="H913" s="247"/>
      <c r="I913" s="247"/>
      <c r="J913" s="247"/>
      <c r="K913" s="247"/>
      <c r="L913" s="247"/>
      <c r="M913" s="247"/>
      <c r="N913" s="247"/>
      <c r="O913" s="247"/>
      <c r="P913" s="101">
        <f t="shared" si="14"/>
        <v>0</v>
      </c>
      <c r="Q913" s="102" t="str">
        <f>VLOOKUP(P913,IDCODE!$A$1:$B$96,2,0)</f>
        <v>Không</v>
      </c>
      <c r="R913" s="102" t="e">
        <f>VLOOKUP(B913,DS!$D$3:$P$2489,13,0)</f>
        <v>#N/A</v>
      </c>
    </row>
    <row r="914" spans="1:18" ht="13.5">
      <c r="A914" s="100">
        <v>908</v>
      </c>
      <c r="B914" s="108">
        <f>DS!D910</f>
        <v>0</v>
      </c>
      <c r="C914" s="109" t="e">
        <f>VLOOKUP(B914,DS!$D$3:$I$2489,2,0)</f>
        <v>#N/A</v>
      </c>
      <c r="D914" s="110" t="e">
        <f>VLOOKUP(B914,DS!$D$3:$I$2489,3,0)</f>
        <v>#N/A</v>
      </c>
      <c r="E914" s="111" t="e">
        <f>VLOOKUP(B914,DS!$D$3:$I$2489,5,0)</f>
        <v>#N/A</v>
      </c>
      <c r="F914" s="111" t="e">
        <f>VLOOKUP(B914,DS!$D$3:$I$2489,6,0)</f>
        <v>#N/A</v>
      </c>
      <c r="G914" s="247"/>
      <c r="H914" s="247"/>
      <c r="I914" s="247"/>
      <c r="J914" s="247"/>
      <c r="K914" s="247"/>
      <c r="L914" s="247"/>
      <c r="M914" s="247"/>
      <c r="N914" s="247"/>
      <c r="O914" s="247"/>
      <c r="P914" s="101">
        <f t="shared" si="14"/>
        <v>0</v>
      </c>
      <c r="Q914" s="102" t="str">
        <f>VLOOKUP(P914,IDCODE!$A$1:$B$96,2,0)</f>
        <v>Không</v>
      </c>
      <c r="R914" s="102" t="e">
        <f>VLOOKUP(B914,DS!$D$3:$P$2489,13,0)</f>
        <v>#N/A</v>
      </c>
    </row>
    <row r="915" spans="1:18" ht="13.5">
      <c r="A915" s="100">
        <v>909</v>
      </c>
      <c r="B915" s="108">
        <f>DS!D911</f>
        <v>0</v>
      </c>
      <c r="C915" s="109" t="e">
        <f>VLOOKUP(B915,DS!$D$3:$I$2489,2,0)</f>
        <v>#N/A</v>
      </c>
      <c r="D915" s="110" t="e">
        <f>VLOOKUP(B915,DS!$D$3:$I$2489,3,0)</f>
        <v>#N/A</v>
      </c>
      <c r="E915" s="111" t="e">
        <f>VLOOKUP(B915,DS!$D$3:$I$2489,5,0)</f>
        <v>#N/A</v>
      </c>
      <c r="F915" s="111" t="e">
        <f>VLOOKUP(B915,DS!$D$3:$I$2489,6,0)</f>
        <v>#N/A</v>
      </c>
      <c r="G915" s="247"/>
      <c r="H915" s="247"/>
      <c r="I915" s="247"/>
      <c r="J915" s="247"/>
      <c r="K915" s="247"/>
      <c r="L915" s="247"/>
      <c r="M915" s="247"/>
      <c r="N915" s="247"/>
      <c r="O915" s="247"/>
      <c r="P915" s="101">
        <f t="shared" si="14"/>
        <v>0</v>
      </c>
      <c r="Q915" s="102" t="str">
        <f>VLOOKUP(P915,IDCODE!$A$1:$B$96,2,0)</f>
        <v>Không</v>
      </c>
      <c r="R915" s="102" t="e">
        <f>VLOOKUP(B915,DS!$D$3:$P$2489,13,0)</f>
        <v>#N/A</v>
      </c>
    </row>
    <row r="916" spans="1:18" ht="13.5">
      <c r="A916" s="100">
        <v>910</v>
      </c>
      <c r="B916" s="108">
        <f>DS!D912</f>
        <v>0</v>
      </c>
      <c r="C916" s="109" t="e">
        <f>VLOOKUP(B916,DS!$D$3:$I$2489,2,0)</f>
        <v>#N/A</v>
      </c>
      <c r="D916" s="110" t="e">
        <f>VLOOKUP(B916,DS!$D$3:$I$2489,3,0)</f>
        <v>#N/A</v>
      </c>
      <c r="E916" s="111" t="e">
        <f>VLOOKUP(B916,DS!$D$3:$I$2489,5,0)</f>
        <v>#N/A</v>
      </c>
      <c r="F916" s="111" t="e">
        <f>VLOOKUP(B916,DS!$D$3:$I$2489,6,0)</f>
        <v>#N/A</v>
      </c>
      <c r="G916" s="247"/>
      <c r="H916" s="247"/>
      <c r="I916" s="247"/>
      <c r="J916" s="247"/>
      <c r="K916" s="247"/>
      <c r="L916" s="247"/>
      <c r="M916" s="247"/>
      <c r="N916" s="247"/>
      <c r="O916" s="247"/>
      <c r="P916" s="101">
        <f t="shared" si="14"/>
        <v>0</v>
      </c>
      <c r="Q916" s="102" t="str">
        <f>VLOOKUP(P916,IDCODE!$A$1:$B$96,2,0)</f>
        <v>Không</v>
      </c>
      <c r="R916" s="102" t="e">
        <f>VLOOKUP(B916,DS!$D$3:$P$2489,13,0)</f>
        <v>#N/A</v>
      </c>
    </row>
    <row r="917" spans="1:18" ht="13.5">
      <c r="A917" s="100">
        <v>911</v>
      </c>
      <c r="B917" s="108">
        <f>DS!D913</f>
        <v>0</v>
      </c>
      <c r="C917" s="109" t="e">
        <f>VLOOKUP(B917,DS!$D$3:$I$2489,2,0)</f>
        <v>#N/A</v>
      </c>
      <c r="D917" s="110" t="e">
        <f>VLOOKUP(B917,DS!$D$3:$I$2489,3,0)</f>
        <v>#N/A</v>
      </c>
      <c r="E917" s="111" t="e">
        <f>VLOOKUP(B917,DS!$D$3:$I$2489,5,0)</f>
        <v>#N/A</v>
      </c>
      <c r="F917" s="111" t="e">
        <f>VLOOKUP(B917,DS!$D$3:$I$2489,6,0)</f>
        <v>#N/A</v>
      </c>
      <c r="G917" s="247"/>
      <c r="H917" s="247"/>
      <c r="I917" s="247"/>
      <c r="J917" s="247"/>
      <c r="K917" s="247"/>
      <c r="L917" s="247"/>
      <c r="M917" s="247"/>
      <c r="N917" s="247"/>
      <c r="O917" s="247"/>
      <c r="P917" s="101">
        <f t="shared" si="14"/>
        <v>0</v>
      </c>
      <c r="Q917" s="102" t="str">
        <f>VLOOKUP(P917,IDCODE!$A$1:$B$96,2,0)</f>
        <v>Không</v>
      </c>
      <c r="R917" s="102" t="e">
        <f>VLOOKUP(B917,DS!$D$3:$P$2489,13,0)</f>
        <v>#N/A</v>
      </c>
    </row>
    <row r="918" spans="1:18" ht="13.5">
      <c r="A918" s="100">
        <v>912</v>
      </c>
      <c r="B918" s="108">
        <f>DS!D914</f>
        <v>0</v>
      </c>
      <c r="C918" s="109" t="e">
        <f>VLOOKUP(B918,DS!$D$3:$I$2489,2,0)</f>
        <v>#N/A</v>
      </c>
      <c r="D918" s="110" t="e">
        <f>VLOOKUP(B918,DS!$D$3:$I$2489,3,0)</f>
        <v>#N/A</v>
      </c>
      <c r="E918" s="111" t="e">
        <f>VLOOKUP(B918,DS!$D$3:$I$2489,5,0)</f>
        <v>#N/A</v>
      </c>
      <c r="F918" s="111" t="e">
        <f>VLOOKUP(B918,DS!$D$3:$I$2489,6,0)</f>
        <v>#N/A</v>
      </c>
      <c r="G918" s="247"/>
      <c r="H918" s="247"/>
      <c r="I918" s="247"/>
      <c r="J918" s="247"/>
      <c r="K918" s="247"/>
      <c r="L918" s="247"/>
      <c r="M918" s="247"/>
      <c r="N918" s="247"/>
      <c r="O918" s="247"/>
      <c r="P918" s="101">
        <f t="shared" si="14"/>
        <v>0</v>
      </c>
      <c r="Q918" s="102" t="str">
        <f>VLOOKUP(P918,IDCODE!$A$1:$B$96,2,0)</f>
        <v>Không</v>
      </c>
      <c r="R918" s="102" t="e">
        <f>VLOOKUP(B918,DS!$D$3:$P$2489,13,0)</f>
        <v>#N/A</v>
      </c>
    </row>
    <row r="919" spans="1:18" ht="13.5">
      <c r="A919" s="100">
        <v>913</v>
      </c>
      <c r="B919" s="108">
        <f>DS!D915</f>
        <v>0</v>
      </c>
      <c r="C919" s="109" t="e">
        <f>VLOOKUP(B919,DS!$D$3:$I$2489,2,0)</f>
        <v>#N/A</v>
      </c>
      <c r="D919" s="110" t="e">
        <f>VLOOKUP(B919,DS!$D$3:$I$2489,3,0)</f>
        <v>#N/A</v>
      </c>
      <c r="E919" s="111" t="e">
        <f>VLOOKUP(B919,DS!$D$3:$I$2489,5,0)</f>
        <v>#N/A</v>
      </c>
      <c r="F919" s="111" t="e">
        <f>VLOOKUP(B919,DS!$D$3:$I$2489,6,0)</f>
        <v>#N/A</v>
      </c>
      <c r="G919" s="247"/>
      <c r="H919" s="247"/>
      <c r="I919" s="247"/>
      <c r="J919" s="247"/>
      <c r="K919" s="247"/>
      <c r="L919" s="247"/>
      <c r="M919" s="247"/>
      <c r="N919" s="247"/>
      <c r="O919" s="247"/>
      <c r="P919" s="101">
        <f t="shared" si="14"/>
        <v>0</v>
      </c>
      <c r="Q919" s="102" t="str">
        <f>VLOOKUP(P919,IDCODE!$A$1:$B$96,2,0)</f>
        <v>Không</v>
      </c>
      <c r="R919" s="102" t="e">
        <f>VLOOKUP(B919,DS!$D$3:$P$2489,13,0)</f>
        <v>#N/A</v>
      </c>
    </row>
    <row r="920" spans="1:18" ht="13.5">
      <c r="A920" s="100">
        <v>914</v>
      </c>
      <c r="B920" s="108">
        <f>DS!D916</f>
        <v>0</v>
      </c>
      <c r="C920" s="109" t="e">
        <f>VLOOKUP(B920,DS!$D$3:$I$2489,2,0)</f>
        <v>#N/A</v>
      </c>
      <c r="D920" s="110" t="e">
        <f>VLOOKUP(B920,DS!$D$3:$I$2489,3,0)</f>
        <v>#N/A</v>
      </c>
      <c r="E920" s="111" t="e">
        <f>VLOOKUP(B920,DS!$D$3:$I$2489,5,0)</f>
        <v>#N/A</v>
      </c>
      <c r="F920" s="111" t="e">
        <f>VLOOKUP(B920,DS!$D$3:$I$2489,6,0)</f>
        <v>#N/A</v>
      </c>
      <c r="G920" s="247"/>
      <c r="H920" s="247"/>
      <c r="I920" s="247"/>
      <c r="J920" s="247"/>
      <c r="K920" s="247"/>
      <c r="L920" s="247"/>
      <c r="M920" s="247"/>
      <c r="N920" s="247"/>
      <c r="O920" s="247"/>
      <c r="P920" s="101">
        <f t="shared" si="14"/>
        <v>0</v>
      </c>
      <c r="Q920" s="102" t="str">
        <f>VLOOKUP(P920,IDCODE!$A$1:$B$96,2,0)</f>
        <v>Không</v>
      </c>
      <c r="R920" s="102" t="e">
        <f>VLOOKUP(B920,DS!$D$3:$P$2489,13,0)</f>
        <v>#N/A</v>
      </c>
    </row>
    <row r="921" spans="1:18" ht="13.5">
      <c r="A921" s="100">
        <v>915</v>
      </c>
      <c r="B921" s="108">
        <f>DS!D917</f>
        <v>0</v>
      </c>
      <c r="C921" s="109" t="e">
        <f>VLOOKUP(B921,DS!$D$3:$I$2489,2,0)</f>
        <v>#N/A</v>
      </c>
      <c r="D921" s="110" t="e">
        <f>VLOOKUP(B921,DS!$D$3:$I$2489,3,0)</f>
        <v>#N/A</v>
      </c>
      <c r="E921" s="111" t="e">
        <f>VLOOKUP(B921,DS!$D$3:$I$2489,5,0)</f>
        <v>#N/A</v>
      </c>
      <c r="F921" s="111" t="e">
        <f>VLOOKUP(B921,DS!$D$3:$I$2489,6,0)</f>
        <v>#N/A</v>
      </c>
      <c r="G921" s="247"/>
      <c r="H921" s="247"/>
      <c r="I921" s="247"/>
      <c r="J921" s="247"/>
      <c r="K921" s="247"/>
      <c r="L921" s="247"/>
      <c r="M921" s="247"/>
      <c r="N921" s="247"/>
      <c r="O921" s="247"/>
      <c r="P921" s="101">
        <f t="shared" si="14"/>
        <v>0</v>
      </c>
      <c r="Q921" s="102" t="str">
        <f>VLOOKUP(P921,IDCODE!$A$1:$B$96,2,0)</f>
        <v>Không</v>
      </c>
      <c r="R921" s="102" t="e">
        <f>VLOOKUP(B921,DS!$D$3:$P$2489,13,0)</f>
        <v>#N/A</v>
      </c>
    </row>
    <row r="922" spans="1:18" ht="13.5">
      <c r="A922" s="100">
        <v>916</v>
      </c>
      <c r="B922" s="108">
        <f>DS!D918</f>
        <v>0</v>
      </c>
      <c r="C922" s="109" t="e">
        <f>VLOOKUP(B922,DS!$D$3:$I$2489,2,0)</f>
        <v>#N/A</v>
      </c>
      <c r="D922" s="110" t="e">
        <f>VLOOKUP(B922,DS!$D$3:$I$2489,3,0)</f>
        <v>#N/A</v>
      </c>
      <c r="E922" s="111" t="e">
        <f>VLOOKUP(B922,DS!$D$3:$I$2489,5,0)</f>
        <v>#N/A</v>
      </c>
      <c r="F922" s="111" t="e">
        <f>VLOOKUP(B922,DS!$D$3:$I$2489,6,0)</f>
        <v>#N/A</v>
      </c>
      <c r="G922" s="247"/>
      <c r="H922" s="247"/>
      <c r="I922" s="247"/>
      <c r="J922" s="247"/>
      <c r="K922" s="247"/>
      <c r="L922" s="247"/>
      <c r="M922" s="247"/>
      <c r="N922" s="247"/>
      <c r="O922" s="247"/>
      <c r="P922" s="101">
        <f t="shared" si="14"/>
        <v>0</v>
      </c>
      <c r="Q922" s="102" t="str">
        <f>VLOOKUP(P922,IDCODE!$A$1:$B$96,2,0)</f>
        <v>Không</v>
      </c>
      <c r="R922" s="102" t="e">
        <f>VLOOKUP(B922,DS!$D$3:$P$2489,13,0)</f>
        <v>#N/A</v>
      </c>
    </row>
    <row r="923" spans="1:18" ht="13.5">
      <c r="A923" s="100">
        <v>917</v>
      </c>
      <c r="B923" s="108">
        <f>DS!D919</f>
        <v>0</v>
      </c>
      <c r="C923" s="109" t="e">
        <f>VLOOKUP(B923,DS!$D$3:$I$2489,2,0)</f>
        <v>#N/A</v>
      </c>
      <c r="D923" s="110" t="e">
        <f>VLOOKUP(B923,DS!$D$3:$I$2489,3,0)</f>
        <v>#N/A</v>
      </c>
      <c r="E923" s="111" t="e">
        <f>VLOOKUP(B923,DS!$D$3:$I$2489,5,0)</f>
        <v>#N/A</v>
      </c>
      <c r="F923" s="111" t="e">
        <f>VLOOKUP(B923,DS!$D$3:$I$2489,6,0)</f>
        <v>#N/A</v>
      </c>
      <c r="G923" s="247"/>
      <c r="H923" s="247"/>
      <c r="I923" s="247"/>
      <c r="J923" s="247"/>
      <c r="K923" s="247"/>
      <c r="L923" s="247"/>
      <c r="M923" s="247"/>
      <c r="N923" s="247"/>
      <c r="O923" s="247"/>
      <c r="P923" s="101">
        <f t="shared" si="14"/>
        <v>0</v>
      </c>
      <c r="Q923" s="102" t="str">
        <f>VLOOKUP(P923,IDCODE!$A$1:$B$96,2,0)</f>
        <v>Không</v>
      </c>
      <c r="R923" s="102" t="e">
        <f>VLOOKUP(B923,DS!$D$3:$P$2489,13,0)</f>
        <v>#N/A</v>
      </c>
    </row>
    <row r="924" spans="1:18" ht="13.5">
      <c r="A924" s="100">
        <v>918</v>
      </c>
      <c r="B924" s="108">
        <f>DS!D920</f>
        <v>0</v>
      </c>
      <c r="C924" s="109" t="e">
        <f>VLOOKUP(B924,DS!$D$3:$I$2489,2,0)</f>
        <v>#N/A</v>
      </c>
      <c r="D924" s="110" t="e">
        <f>VLOOKUP(B924,DS!$D$3:$I$2489,3,0)</f>
        <v>#N/A</v>
      </c>
      <c r="E924" s="111" t="e">
        <f>VLOOKUP(B924,DS!$D$3:$I$2489,5,0)</f>
        <v>#N/A</v>
      </c>
      <c r="F924" s="111" t="e">
        <f>VLOOKUP(B924,DS!$D$3:$I$2489,6,0)</f>
        <v>#N/A</v>
      </c>
      <c r="G924" s="247"/>
      <c r="H924" s="247"/>
      <c r="I924" s="247"/>
      <c r="J924" s="247"/>
      <c r="K924" s="247"/>
      <c r="L924" s="247"/>
      <c r="M924" s="247"/>
      <c r="N924" s="247"/>
      <c r="O924" s="247"/>
      <c r="P924" s="101">
        <f t="shared" si="14"/>
        <v>0</v>
      </c>
      <c r="Q924" s="102" t="str">
        <f>VLOOKUP(P924,IDCODE!$A$1:$B$96,2,0)</f>
        <v>Không</v>
      </c>
      <c r="R924" s="102" t="e">
        <f>VLOOKUP(B924,DS!$D$3:$P$2489,13,0)</f>
        <v>#N/A</v>
      </c>
    </row>
    <row r="925" spans="1:18" ht="13.5">
      <c r="A925" s="100">
        <v>919</v>
      </c>
      <c r="B925" s="108">
        <f>DS!D921</f>
        <v>0</v>
      </c>
      <c r="C925" s="109" t="e">
        <f>VLOOKUP(B925,DS!$D$3:$I$2489,2,0)</f>
        <v>#N/A</v>
      </c>
      <c r="D925" s="110" t="e">
        <f>VLOOKUP(B925,DS!$D$3:$I$2489,3,0)</f>
        <v>#N/A</v>
      </c>
      <c r="E925" s="111" t="e">
        <f>VLOOKUP(B925,DS!$D$3:$I$2489,5,0)</f>
        <v>#N/A</v>
      </c>
      <c r="F925" s="111" t="e">
        <f>VLOOKUP(B925,DS!$D$3:$I$2489,6,0)</f>
        <v>#N/A</v>
      </c>
      <c r="G925" s="247"/>
      <c r="H925" s="247"/>
      <c r="I925" s="247"/>
      <c r="J925" s="247"/>
      <c r="K925" s="247"/>
      <c r="L925" s="247"/>
      <c r="M925" s="247"/>
      <c r="N925" s="247"/>
      <c r="O925" s="247"/>
      <c r="P925" s="101">
        <f t="shared" si="14"/>
        <v>0</v>
      </c>
      <c r="Q925" s="102" t="str">
        <f>VLOOKUP(P925,IDCODE!$A$1:$B$96,2,0)</f>
        <v>Không</v>
      </c>
      <c r="R925" s="102" t="e">
        <f>VLOOKUP(B925,DS!$D$3:$P$2489,13,0)</f>
        <v>#N/A</v>
      </c>
    </row>
    <row r="926" spans="1:18" ht="13.5">
      <c r="A926" s="100">
        <v>920</v>
      </c>
      <c r="B926" s="108">
        <f>DS!D922</f>
        <v>0</v>
      </c>
      <c r="C926" s="109" t="e">
        <f>VLOOKUP(B926,DS!$D$3:$I$2489,2,0)</f>
        <v>#N/A</v>
      </c>
      <c r="D926" s="110" t="e">
        <f>VLOOKUP(B926,DS!$D$3:$I$2489,3,0)</f>
        <v>#N/A</v>
      </c>
      <c r="E926" s="111" t="e">
        <f>VLOOKUP(B926,DS!$D$3:$I$2489,5,0)</f>
        <v>#N/A</v>
      </c>
      <c r="F926" s="111" t="e">
        <f>VLOOKUP(B926,DS!$D$3:$I$2489,6,0)</f>
        <v>#N/A</v>
      </c>
      <c r="G926" s="247"/>
      <c r="H926" s="247"/>
      <c r="I926" s="247"/>
      <c r="J926" s="247"/>
      <c r="K926" s="247"/>
      <c r="L926" s="247"/>
      <c r="M926" s="247"/>
      <c r="N926" s="247"/>
      <c r="O926" s="247"/>
      <c r="P926" s="101">
        <f t="shared" si="14"/>
        <v>0</v>
      </c>
      <c r="Q926" s="102" t="str">
        <f>VLOOKUP(P926,IDCODE!$A$1:$B$96,2,0)</f>
        <v>Không</v>
      </c>
      <c r="R926" s="102" t="e">
        <f>VLOOKUP(B926,DS!$D$3:$P$2489,13,0)</f>
        <v>#N/A</v>
      </c>
    </row>
    <row r="927" spans="1:18" ht="13.5">
      <c r="A927" s="100">
        <v>921</v>
      </c>
      <c r="B927" s="108">
        <f>DS!D923</f>
        <v>0</v>
      </c>
      <c r="C927" s="109" t="e">
        <f>VLOOKUP(B927,DS!$D$3:$I$2489,2,0)</f>
        <v>#N/A</v>
      </c>
      <c r="D927" s="110" t="e">
        <f>VLOOKUP(B927,DS!$D$3:$I$2489,3,0)</f>
        <v>#N/A</v>
      </c>
      <c r="E927" s="111" t="e">
        <f>VLOOKUP(B927,DS!$D$3:$I$2489,5,0)</f>
        <v>#N/A</v>
      </c>
      <c r="F927" s="111" t="e">
        <f>VLOOKUP(B927,DS!$D$3:$I$2489,6,0)</f>
        <v>#N/A</v>
      </c>
      <c r="G927" s="247"/>
      <c r="H927" s="247"/>
      <c r="I927" s="247"/>
      <c r="J927" s="247"/>
      <c r="K927" s="247"/>
      <c r="L927" s="247"/>
      <c r="M927" s="247"/>
      <c r="N927" s="247"/>
      <c r="O927" s="247"/>
      <c r="P927" s="101">
        <f t="shared" si="14"/>
        <v>0</v>
      </c>
      <c r="Q927" s="102" t="str">
        <f>VLOOKUP(P927,IDCODE!$A$1:$B$96,2,0)</f>
        <v>Không</v>
      </c>
      <c r="R927" s="102" t="e">
        <f>VLOOKUP(B927,DS!$D$3:$P$2489,13,0)</f>
        <v>#N/A</v>
      </c>
    </row>
    <row r="928" spans="1:18" ht="13.5">
      <c r="A928" s="100">
        <v>922</v>
      </c>
      <c r="B928" s="108">
        <f>DS!D924</f>
        <v>0</v>
      </c>
      <c r="C928" s="109" t="e">
        <f>VLOOKUP(B928,DS!$D$3:$I$2489,2,0)</f>
        <v>#N/A</v>
      </c>
      <c r="D928" s="110" t="e">
        <f>VLOOKUP(B928,DS!$D$3:$I$2489,3,0)</f>
        <v>#N/A</v>
      </c>
      <c r="E928" s="111" t="e">
        <f>VLOOKUP(B928,DS!$D$3:$I$2489,5,0)</f>
        <v>#N/A</v>
      </c>
      <c r="F928" s="111" t="e">
        <f>VLOOKUP(B928,DS!$D$3:$I$2489,6,0)</f>
        <v>#N/A</v>
      </c>
      <c r="G928" s="247"/>
      <c r="H928" s="247"/>
      <c r="I928" s="247"/>
      <c r="J928" s="247"/>
      <c r="K928" s="247"/>
      <c r="L928" s="247"/>
      <c r="M928" s="247"/>
      <c r="N928" s="247"/>
      <c r="O928" s="247"/>
      <c r="P928" s="101">
        <f t="shared" si="14"/>
        <v>0</v>
      </c>
      <c r="Q928" s="102" t="str">
        <f>VLOOKUP(P928,IDCODE!$A$1:$B$96,2,0)</f>
        <v>Không</v>
      </c>
      <c r="R928" s="102" t="e">
        <f>VLOOKUP(B928,DS!$D$3:$P$2489,13,0)</f>
        <v>#N/A</v>
      </c>
    </row>
    <row r="929" spans="1:18" ht="13.5">
      <c r="A929" s="100">
        <v>923</v>
      </c>
      <c r="B929" s="108">
        <f>DS!D925</f>
        <v>0</v>
      </c>
      <c r="C929" s="109" t="e">
        <f>VLOOKUP(B929,DS!$D$3:$I$2489,2,0)</f>
        <v>#N/A</v>
      </c>
      <c r="D929" s="110" t="e">
        <f>VLOOKUP(B929,DS!$D$3:$I$2489,3,0)</f>
        <v>#N/A</v>
      </c>
      <c r="E929" s="111" t="e">
        <f>VLOOKUP(B929,DS!$D$3:$I$2489,5,0)</f>
        <v>#N/A</v>
      </c>
      <c r="F929" s="111" t="e">
        <f>VLOOKUP(B929,DS!$D$3:$I$2489,6,0)</f>
        <v>#N/A</v>
      </c>
      <c r="G929" s="247"/>
      <c r="H929" s="247"/>
      <c r="I929" s="247"/>
      <c r="J929" s="247"/>
      <c r="K929" s="247"/>
      <c r="L929" s="247"/>
      <c r="M929" s="247"/>
      <c r="N929" s="247"/>
      <c r="O929" s="247"/>
      <c r="P929" s="101">
        <f t="shared" si="14"/>
        <v>0</v>
      </c>
      <c r="Q929" s="102" t="str">
        <f>VLOOKUP(P929,IDCODE!$A$1:$B$96,2,0)</f>
        <v>Không</v>
      </c>
      <c r="R929" s="102" t="e">
        <f>VLOOKUP(B929,DS!$D$3:$P$2489,13,0)</f>
        <v>#N/A</v>
      </c>
    </row>
    <row r="930" spans="1:18" ht="13.5">
      <c r="A930" s="100">
        <v>924</v>
      </c>
      <c r="B930" s="108">
        <f>DS!D926</f>
        <v>0</v>
      </c>
      <c r="C930" s="109" t="e">
        <f>VLOOKUP(B930,DS!$D$3:$I$2489,2,0)</f>
        <v>#N/A</v>
      </c>
      <c r="D930" s="110" t="e">
        <f>VLOOKUP(B930,DS!$D$3:$I$2489,3,0)</f>
        <v>#N/A</v>
      </c>
      <c r="E930" s="111" t="e">
        <f>VLOOKUP(B930,DS!$D$3:$I$2489,5,0)</f>
        <v>#N/A</v>
      </c>
      <c r="F930" s="111" t="e">
        <f>VLOOKUP(B930,DS!$D$3:$I$2489,6,0)</f>
        <v>#N/A</v>
      </c>
      <c r="G930" s="247"/>
      <c r="H930" s="247"/>
      <c r="I930" s="247"/>
      <c r="J930" s="247"/>
      <c r="K930" s="247"/>
      <c r="L930" s="247"/>
      <c r="M930" s="247"/>
      <c r="N930" s="247"/>
      <c r="O930" s="247"/>
      <c r="P930" s="101">
        <f t="shared" si="14"/>
        <v>0</v>
      </c>
      <c r="Q930" s="102" t="str">
        <f>VLOOKUP(P930,IDCODE!$A$1:$B$96,2,0)</f>
        <v>Không</v>
      </c>
      <c r="R930" s="102" t="e">
        <f>VLOOKUP(B930,DS!$D$3:$P$2489,13,0)</f>
        <v>#N/A</v>
      </c>
    </row>
    <row r="931" spans="1:18" ht="13.5">
      <c r="A931" s="100">
        <v>925</v>
      </c>
      <c r="B931" s="108">
        <f>DS!D927</f>
        <v>0</v>
      </c>
      <c r="C931" s="109" t="e">
        <f>VLOOKUP(B931,DS!$D$3:$I$2489,2,0)</f>
        <v>#N/A</v>
      </c>
      <c r="D931" s="110" t="e">
        <f>VLOOKUP(B931,DS!$D$3:$I$2489,3,0)</f>
        <v>#N/A</v>
      </c>
      <c r="E931" s="111" t="e">
        <f>VLOOKUP(B931,DS!$D$3:$I$2489,5,0)</f>
        <v>#N/A</v>
      </c>
      <c r="F931" s="111" t="e">
        <f>VLOOKUP(B931,DS!$D$3:$I$2489,6,0)</f>
        <v>#N/A</v>
      </c>
      <c r="G931" s="247"/>
      <c r="H931" s="247"/>
      <c r="I931" s="247"/>
      <c r="J931" s="247"/>
      <c r="K931" s="247"/>
      <c r="L931" s="247"/>
      <c r="M931" s="247"/>
      <c r="N931" s="247"/>
      <c r="O931" s="247"/>
      <c r="P931" s="101">
        <f t="shared" si="14"/>
        <v>0</v>
      </c>
      <c r="Q931" s="102" t="str">
        <f>VLOOKUP(P931,IDCODE!$A$1:$B$96,2,0)</f>
        <v>Không</v>
      </c>
      <c r="R931" s="102" t="e">
        <f>VLOOKUP(B931,DS!$D$3:$P$2489,13,0)</f>
        <v>#N/A</v>
      </c>
    </row>
    <row r="932" spans="1:18" ht="13.5">
      <c r="A932" s="100">
        <v>926</v>
      </c>
      <c r="B932" s="108">
        <f>DS!D928</f>
        <v>0</v>
      </c>
      <c r="C932" s="109" t="e">
        <f>VLOOKUP(B932,DS!$D$3:$I$2489,2,0)</f>
        <v>#N/A</v>
      </c>
      <c r="D932" s="110" t="e">
        <f>VLOOKUP(B932,DS!$D$3:$I$2489,3,0)</f>
        <v>#N/A</v>
      </c>
      <c r="E932" s="111" t="e">
        <f>VLOOKUP(B932,DS!$D$3:$I$2489,5,0)</f>
        <v>#N/A</v>
      </c>
      <c r="F932" s="111" t="e">
        <f>VLOOKUP(B932,DS!$D$3:$I$2489,6,0)</f>
        <v>#N/A</v>
      </c>
      <c r="G932" s="247"/>
      <c r="H932" s="247"/>
      <c r="I932" s="247"/>
      <c r="J932" s="247"/>
      <c r="K932" s="247"/>
      <c r="L932" s="247"/>
      <c r="M932" s="247"/>
      <c r="N932" s="247"/>
      <c r="O932" s="247"/>
      <c r="P932" s="101">
        <f t="shared" si="14"/>
        <v>0</v>
      </c>
      <c r="Q932" s="102" t="str">
        <f>VLOOKUP(P932,IDCODE!$A$1:$B$96,2,0)</f>
        <v>Không</v>
      </c>
      <c r="R932" s="102" t="e">
        <f>VLOOKUP(B932,DS!$D$3:$P$2489,13,0)</f>
        <v>#N/A</v>
      </c>
    </row>
    <row r="933" spans="1:18" ht="13.5">
      <c r="A933" s="100">
        <v>927</v>
      </c>
      <c r="B933" s="108">
        <f>DS!D929</f>
        <v>0</v>
      </c>
      <c r="C933" s="109" t="e">
        <f>VLOOKUP(B933,DS!$D$3:$I$2489,2,0)</f>
        <v>#N/A</v>
      </c>
      <c r="D933" s="110" t="e">
        <f>VLOOKUP(B933,DS!$D$3:$I$2489,3,0)</f>
        <v>#N/A</v>
      </c>
      <c r="E933" s="111" t="e">
        <f>VLOOKUP(B933,DS!$D$3:$I$2489,5,0)</f>
        <v>#N/A</v>
      </c>
      <c r="F933" s="111" t="e">
        <f>VLOOKUP(B933,DS!$D$3:$I$2489,6,0)</f>
        <v>#N/A</v>
      </c>
      <c r="G933" s="247"/>
      <c r="H933" s="247"/>
      <c r="I933" s="247"/>
      <c r="J933" s="247"/>
      <c r="K933" s="247"/>
      <c r="L933" s="247"/>
      <c r="M933" s="247"/>
      <c r="N933" s="247"/>
      <c r="O933" s="247"/>
      <c r="P933" s="101">
        <f t="shared" si="14"/>
        <v>0</v>
      </c>
      <c r="Q933" s="102" t="str">
        <f>VLOOKUP(P933,IDCODE!$A$1:$B$96,2,0)</f>
        <v>Không</v>
      </c>
      <c r="R933" s="102" t="e">
        <f>VLOOKUP(B933,DS!$D$3:$P$2489,13,0)</f>
        <v>#N/A</v>
      </c>
    </row>
    <row r="934" spans="1:18" ht="13.5">
      <c r="A934" s="100">
        <v>928</v>
      </c>
      <c r="B934" s="108">
        <f>DS!D930</f>
        <v>0</v>
      </c>
      <c r="C934" s="109" t="e">
        <f>VLOOKUP(B934,DS!$D$3:$I$2489,2,0)</f>
        <v>#N/A</v>
      </c>
      <c r="D934" s="110" t="e">
        <f>VLOOKUP(B934,DS!$D$3:$I$2489,3,0)</f>
        <v>#N/A</v>
      </c>
      <c r="E934" s="111" t="e">
        <f>VLOOKUP(B934,DS!$D$3:$I$2489,5,0)</f>
        <v>#N/A</v>
      </c>
      <c r="F934" s="111" t="e">
        <f>VLOOKUP(B934,DS!$D$3:$I$2489,6,0)</f>
        <v>#N/A</v>
      </c>
      <c r="G934" s="247"/>
      <c r="H934" s="247"/>
      <c r="I934" s="247"/>
      <c r="J934" s="247"/>
      <c r="K934" s="247"/>
      <c r="L934" s="247"/>
      <c r="M934" s="247"/>
      <c r="N934" s="247"/>
      <c r="O934" s="247"/>
      <c r="P934" s="101">
        <f t="shared" si="14"/>
        <v>0</v>
      </c>
      <c r="Q934" s="102" t="str">
        <f>VLOOKUP(P934,IDCODE!$A$1:$B$96,2,0)</f>
        <v>Không</v>
      </c>
      <c r="R934" s="102" t="e">
        <f>VLOOKUP(B934,DS!$D$3:$P$2489,13,0)</f>
        <v>#N/A</v>
      </c>
    </row>
    <row r="935" spans="1:18" ht="13.5">
      <c r="A935" s="100">
        <v>929</v>
      </c>
      <c r="B935" s="108">
        <f>DS!D931</f>
        <v>0</v>
      </c>
      <c r="C935" s="109" t="e">
        <f>VLOOKUP(B935,DS!$D$3:$I$2489,2,0)</f>
        <v>#N/A</v>
      </c>
      <c r="D935" s="110" t="e">
        <f>VLOOKUP(B935,DS!$D$3:$I$2489,3,0)</f>
        <v>#N/A</v>
      </c>
      <c r="E935" s="111" t="e">
        <f>VLOOKUP(B935,DS!$D$3:$I$2489,5,0)</f>
        <v>#N/A</v>
      </c>
      <c r="F935" s="111" t="e">
        <f>VLOOKUP(B935,DS!$D$3:$I$2489,6,0)</f>
        <v>#N/A</v>
      </c>
      <c r="G935" s="247"/>
      <c r="H935" s="247"/>
      <c r="I935" s="247"/>
      <c r="J935" s="247"/>
      <c r="K935" s="247"/>
      <c r="L935" s="247"/>
      <c r="M935" s="247"/>
      <c r="N935" s="247"/>
      <c r="O935" s="247"/>
      <c r="P935" s="101">
        <f t="shared" si="14"/>
        <v>0</v>
      </c>
      <c r="Q935" s="102" t="str">
        <f>VLOOKUP(P935,IDCODE!$A$1:$B$96,2,0)</f>
        <v>Không</v>
      </c>
      <c r="R935" s="102" t="e">
        <f>VLOOKUP(B935,DS!$D$3:$P$2489,13,0)</f>
        <v>#N/A</v>
      </c>
    </row>
    <row r="936" spans="1:18" ht="13.5">
      <c r="A936" s="100">
        <v>930</v>
      </c>
      <c r="B936" s="108">
        <f>DS!D932</f>
        <v>0</v>
      </c>
      <c r="C936" s="109" t="e">
        <f>VLOOKUP(B936,DS!$D$3:$I$2489,2,0)</f>
        <v>#N/A</v>
      </c>
      <c r="D936" s="110" t="e">
        <f>VLOOKUP(B936,DS!$D$3:$I$2489,3,0)</f>
        <v>#N/A</v>
      </c>
      <c r="E936" s="111" t="e">
        <f>VLOOKUP(B936,DS!$D$3:$I$2489,5,0)</f>
        <v>#N/A</v>
      </c>
      <c r="F936" s="111" t="e">
        <f>VLOOKUP(B936,DS!$D$3:$I$2489,6,0)</f>
        <v>#N/A</v>
      </c>
      <c r="G936" s="247"/>
      <c r="H936" s="247"/>
      <c r="I936" s="247"/>
      <c r="J936" s="247"/>
      <c r="K936" s="247"/>
      <c r="L936" s="247"/>
      <c r="M936" s="247"/>
      <c r="N936" s="247"/>
      <c r="O936" s="247"/>
      <c r="P936" s="101">
        <f t="shared" si="14"/>
        <v>0</v>
      </c>
      <c r="Q936" s="102" t="str">
        <f>VLOOKUP(P936,IDCODE!$A$1:$B$96,2,0)</f>
        <v>Không</v>
      </c>
      <c r="R936" s="102" t="e">
        <f>VLOOKUP(B936,DS!$D$3:$P$2489,13,0)</f>
        <v>#N/A</v>
      </c>
    </row>
    <row r="937" spans="1:18" ht="13.5">
      <c r="A937" s="100">
        <v>931</v>
      </c>
      <c r="B937" s="108">
        <f>DS!D933</f>
        <v>0</v>
      </c>
      <c r="C937" s="109" t="e">
        <f>VLOOKUP(B937,DS!$D$3:$I$2489,2,0)</f>
        <v>#N/A</v>
      </c>
      <c r="D937" s="110" t="e">
        <f>VLOOKUP(B937,DS!$D$3:$I$2489,3,0)</f>
        <v>#N/A</v>
      </c>
      <c r="E937" s="111" t="e">
        <f>VLOOKUP(B937,DS!$D$3:$I$2489,5,0)</f>
        <v>#N/A</v>
      </c>
      <c r="F937" s="111" t="e">
        <f>VLOOKUP(B937,DS!$D$3:$I$2489,6,0)</f>
        <v>#N/A</v>
      </c>
      <c r="G937" s="247"/>
      <c r="H937" s="247"/>
      <c r="I937" s="247"/>
      <c r="J937" s="247"/>
      <c r="K937" s="247"/>
      <c r="L937" s="247"/>
      <c r="M937" s="247"/>
      <c r="N937" s="247"/>
      <c r="O937" s="247"/>
      <c r="P937" s="101">
        <f t="shared" si="14"/>
        <v>0</v>
      </c>
      <c r="Q937" s="102" t="str">
        <f>VLOOKUP(P937,IDCODE!$A$1:$B$96,2,0)</f>
        <v>Không</v>
      </c>
      <c r="R937" s="102" t="e">
        <f>VLOOKUP(B937,DS!$D$3:$P$2489,13,0)</f>
        <v>#N/A</v>
      </c>
    </row>
    <row r="938" spans="1:18" ht="13.5">
      <c r="A938" s="100">
        <v>932</v>
      </c>
      <c r="B938" s="108">
        <f>DS!D934</f>
        <v>0</v>
      </c>
      <c r="C938" s="109" t="e">
        <f>VLOOKUP(B938,DS!$D$3:$I$2489,2,0)</f>
        <v>#N/A</v>
      </c>
      <c r="D938" s="110" t="e">
        <f>VLOOKUP(B938,DS!$D$3:$I$2489,3,0)</f>
        <v>#N/A</v>
      </c>
      <c r="E938" s="111" t="e">
        <f>VLOOKUP(B938,DS!$D$3:$I$2489,5,0)</f>
        <v>#N/A</v>
      </c>
      <c r="F938" s="111" t="e">
        <f>VLOOKUP(B938,DS!$D$3:$I$2489,6,0)</f>
        <v>#N/A</v>
      </c>
      <c r="G938" s="247"/>
      <c r="H938" s="247"/>
      <c r="I938" s="247"/>
      <c r="J938" s="247"/>
      <c r="K938" s="247"/>
      <c r="L938" s="247"/>
      <c r="M938" s="247"/>
      <c r="N938" s="247"/>
      <c r="O938" s="247"/>
      <c r="P938" s="101">
        <f t="shared" si="14"/>
        <v>0</v>
      </c>
      <c r="Q938" s="102" t="str">
        <f>VLOOKUP(P938,IDCODE!$A$1:$B$96,2,0)</f>
        <v>Không</v>
      </c>
      <c r="R938" s="102" t="e">
        <f>VLOOKUP(B938,DS!$D$3:$P$2489,13,0)</f>
        <v>#N/A</v>
      </c>
    </row>
    <row r="939" spans="1:18" ht="13.5">
      <c r="A939" s="100">
        <v>933</v>
      </c>
      <c r="B939" s="108">
        <f>DS!D935</f>
        <v>0</v>
      </c>
      <c r="C939" s="109" t="e">
        <f>VLOOKUP(B939,DS!$D$3:$I$2489,2,0)</f>
        <v>#N/A</v>
      </c>
      <c r="D939" s="110" t="e">
        <f>VLOOKUP(B939,DS!$D$3:$I$2489,3,0)</f>
        <v>#N/A</v>
      </c>
      <c r="E939" s="111" t="e">
        <f>VLOOKUP(B939,DS!$D$3:$I$2489,5,0)</f>
        <v>#N/A</v>
      </c>
      <c r="F939" s="111" t="e">
        <f>VLOOKUP(B939,DS!$D$3:$I$2489,6,0)</f>
        <v>#N/A</v>
      </c>
      <c r="G939" s="247"/>
      <c r="H939" s="247"/>
      <c r="I939" s="247"/>
      <c r="J939" s="247"/>
      <c r="K939" s="247"/>
      <c r="L939" s="247"/>
      <c r="M939" s="247"/>
      <c r="N939" s="247"/>
      <c r="O939" s="247"/>
      <c r="P939" s="101">
        <f t="shared" si="14"/>
        <v>0</v>
      </c>
      <c r="Q939" s="102" t="str">
        <f>VLOOKUP(P939,IDCODE!$A$1:$B$96,2,0)</f>
        <v>Không</v>
      </c>
      <c r="R939" s="102" t="e">
        <f>VLOOKUP(B939,DS!$D$3:$P$2489,13,0)</f>
        <v>#N/A</v>
      </c>
    </row>
    <row r="940" spans="1:18" ht="13.5">
      <c r="A940" s="100">
        <v>934</v>
      </c>
      <c r="B940" s="108">
        <f>DS!D936</f>
        <v>0</v>
      </c>
      <c r="C940" s="109" t="e">
        <f>VLOOKUP(B940,DS!$D$3:$I$2489,2,0)</f>
        <v>#N/A</v>
      </c>
      <c r="D940" s="110" t="e">
        <f>VLOOKUP(B940,DS!$D$3:$I$2489,3,0)</f>
        <v>#N/A</v>
      </c>
      <c r="E940" s="111" t="e">
        <f>VLOOKUP(B940,DS!$D$3:$I$2489,5,0)</f>
        <v>#N/A</v>
      </c>
      <c r="F940" s="111" t="e">
        <f>VLOOKUP(B940,DS!$D$3:$I$2489,6,0)</f>
        <v>#N/A</v>
      </c>
      <c r="G940" s="247"/>
      <c r="H940" s="247"/>
      <c r="I940" s="247"/>
      <c r="J940" s="247"/>
      <c r="K940" s="247"/>
      <c r="L940" s="247"/>
      <c r="M940" s="247"/>
      <c r="N940" s="247"/>
      <c r="O940" s="247"/>
      <c r="P940" s="101">
        <f t="shared" si="14"/>
        <v>0</v>
      </c>
      <c r="Q940" s="102" t="str">
        <f>VLOOKUP(P940,IDCODE!$A$1:$B$96,2,0)</f>
        <v>Không</v>
      </c>
      <c r="R940" s="102" t="e">
        <f>VLOOKUP(B940,DS!$D$3:$P$2489,13,0)</f>
        <v>#N/A</v>
      </c>
    </row>
    <row r="941" spans="1:18" ht="13.5">
      <c r="A941" s="100">
        <v>935</v>
      </c>
      <c r="B941" s="108">
        <f>DS!D937</f>
        <v>0</v>
      </c>
      <c r="C941" s="109" t="e">
        <f>VLOOKUP(B941,DS!$D$3:$I$2489,2,0)</f>
        <v>#N/A</v>
      </c>
      <c r="D941" s="110" t="e">
        <f>VLOOKUP(B941,DS!$D$3:$I$2489,3,0)</f>
        <v>#N/A</v>
      </c>
      <c r="E941" s="111" t="e">
        <f>VLOOKUP(B941,DS!$D$3:$I$2489,5,0)</f>
        <v>#N/A</v>
      </c>
      <c r="F941" s="111" t="e">
        <f>VLOOKUP(B941,DS!$D$3:$I$2489,6,0)</f>
        <v>#N/A</v>
      </c>
      <c r="G941" s="247"/>
      <c r="H941" s="247"/>
      <c r="I941" s="247"/>
      <c r="J941" s="247"/>
      <c r="K941" s="247"/>
      <c r="L941" s="247"/>
      <c r="M941" s="247"/>
      <c r="N941" s="247"/>
      <c r="O941" s="247"/>
      <c r="P941" s="101">
        <f t="shared" si="14"/>
        <v>0</v>
      </c>
      <c r="Q941" s="102" t="str">
        <f>VLOOKUP(P941,IDCODE!$A$1:$B$96,2,0)</f>
        <v>Không</v>
      </c>
      <c r="R941" s="102" t="e">
        <f>VLOOKUP(B941,DS!$D$3:$P$2489,13,0)</f>
        <v>#N/A</v>
      </c>
    </row>
    <row r="942" spans="1:18" ht="13.5">
      <c r="A942" s="100">
        <v>936</v>
      </c>
      <c r="B942" s="108">
        <f>DS!D938</f>
        <v>0</v>
      </c>
      <c r="C942" s="109" t="e">
        <f>VLOOKUP(B942,DS!$D$3:$I$2489,2,0)</f>
        <v>#N/A</v>
      </c>
      <c r="D942" s="110" t="e">
        <f>VLOOKUP(B942,DS!$D$3:$I$2489,3,0)</f>
        <v>#N/A</v>
      </c>
      <c r="E942" s="111" t="e">
        <f>VLOOKUP(B942,DS!$D$3:$I$2489,5,0)</f>
        <v>#N/A</v>
      </c>
      <c r="F942" s="111" t="e">
        <f>VLOOKUP(B942,DS!$D$3:$I$2489,6,0)</f>
        <v>#N/A</v>
      </c>
      <c r="G942" s="247"/>
      <c r="H942" s="247"/>
      <c r="I942" s="247"/>
      <c r="J942" s="247"/>
      <c r="K942" s="247"/>
      <c r="L942" s="247"/>
      <c r="M942" s="247"/>
      <c r="N942" s="247"/>
      <c r="O942" s="247"/>
      <c r="P942" s="101">
        <f t="shared" si="14"/>
        <v>0</v>
      </c>
      <c r="Q942" s="102" t="str">
        <f>VLOOKUP(P942,IDCODE!$A$1:$B$96,2,0)</f>
        <v>Không</v>
      </c>
      <c r="R942" s="102" t="e">
        <f>VLOOKUP(B942,DS!$D$3:$P$2489,13,0)</f>
        <v>#N/A</v>
      </c>
    </row>
    <row r="943" spans="1:18" ht="13.5">
      <c r="A943" s="100">
        <v>937</v>
      </c>
      <c r="B943" s="108">
        <f>DS!D939</f>
        <v>0</v>
      </c>
      <c r="C943" s="109" t="e">
        <f>VLOOKUP(B943,DS!$D$3:$I$2489,2,0)</f>
        <v>#N/A</v>
      </c>
      <c r="D943" s="110" t="e">
        <f>VLOOKUP(B943,DS!$D$3:$I$2489,3,0)</f>
        <v>#N/A</v>
      </c>
      <c r="E943" s="111" t="e">
        <f>VLOOKUP(B943,DS!$D$3:$I$2489,5,0)</f>
        <v>#N/A</v>
      </c>
      <c r="F943" s="111" t="e">
        <f>VLOOKUP(B943,DS!$D$3:$I$2489,6,0)</f>
        <v>#N/A</v>
      </c>
      <c r="G943" s="247"/>
      <c r="H943" s="247"/>
      <c r="I943" s="247"/>
      <c r="J943" s="247"/>
      <c r="K943" s="247"/>
      <c r="L943" s="247"/>
      <c r="M943" s="247"/>
      <c r="N943" s="247"/>
      <c r="O943" s="247"/>
      <c r="P943" s="101">
        <f t="shared" si="14"/>
        <v>0</v>
      </c>
      <c r="Q943" s="102" t="str">
        <f>VLOOKUP(P943,IDCODE!$A$1:$B$96,2,0)</f>
        <v>Không</v>
      </c>
      <c r="R943" s="102" t="e">
        <f>VLOOKUP(B943,DS!$D$3:$P$2489,13,0)</f>
        <v>#N/A</v>
      </c>
    </row>
    <row r="944" spans="1:18" ht="13.5">
      <c r="A944" s="100">
        <v>938</v>
      </c>
      <c r="B944" s="108">
        <f>DS!D940</f>
        <v>0</v>
      </c>
      <c r="C944" s="109" t="e">
        <f>VLOOKUP(B944,DS!$D$3:$I$2489,2,0)</f>
        <v>#N/A</v>
      </c>
      <c r="D944" s="110" t="e">
        <f>VLOOKUP(B944,DS!$D$3:$I$2489,3,0)</f>
        <v>#N/A</v>
      </c>
      <c r="E944" s="111" t="e">
        <f>VLOOKUP(B944,DS!$D$3:$I$2489,5,0)</f>
        <v>#N/A</v>
      </c>
      <c r="F944" s="111" t="e">
        <f>VLOOKUP(B944,DS!$D$3:$I$2489,6,0)</f>
        <v>#N/A</v>
      </c>
      <c r="G944" s="247"/>
      <c r="H944" s="247"/>
      <c r="I944" s="247"/>
      <c r="J944" s="247"/>
      <c r="K944" s="247"/>
      <c r="L944" s="247"/>
      <c r="M944" s="247"/>
      <c r="N944" s="247"/>
      <c r="O944" s="247"/>
      <c r="P944" s="101">
        <f t="shared" si="14"/>
        <v>0</v>
      </c>
      <c r="Q944" s="102" t="str">
        <f>VLOOKUP(P944,IDCODE!$A$1:$B$96,2,0)</f>
        <v>Không</v>
      </c>
      <c r="R944" s="102" t="e">
        <f>VLOOKUP(B944,DS!$D$3:$P$2489,13,0)</f>
        <v>#N/A</v>
      </c>
    </row>
    <row r="945" spans="1:18" ht="13.5">
      <c r="A945" s="100">
        <v>939</v>
      </c>
      <c r="B945" s="108">
        <f>DS!D941</f>
        <v>0</v>
      </c>
      <c r="C945" s="109" t="e">
        <f>VLOOKUP(B945,DS!$D$3:$I$2489,2,0)</f>
        <v>#N/A</v>
      </c>
      <c r="D945" s="110" t="e">
        <f>VLOOKUP(B945,DS!$D$3:$I$2489,3,0)</f>
        <v>#N/A</v>
      </c>
      <c r="E945" s="111" t="e">
        <f>VLOOKUP(B945,DS!$D$3:$I$2489,5,0)</f>
        <v>#N/A</v>
      </c>
      <c r="F945" s="111" t="e">
        <f>VLOOKUP(B945,DS!$D$3:$I$2489,6,0)</f>
        <v>#N/A</v>
      </c>
      <c r="G945" s="247"/>
      <c r="H945" s="247"/>
      <c r="I945" s="247"/>
      <c r="J945" s="247"/>
      <c r="K945" s="247"/>
      <c r="L945" s="247"/>
      <c r="M945" s="247"/>
      <c r="N945" s="247"/>
      <c r="O945" s="247"/>
      <c r="P945" s="101">
        <f t="shared" si="14"/>
        <v>0</v>
      </c>
      <c r="Q945" s="102" t="str">
        <f>VLOOKUP(P945,IDCODE!$A$1:$B$96,2,0)</f>
        <v>Không</v>
      </c>
      <c r="R945" s="102" t="e">
        <f>VLOOKUP(B945,DS!$D$3:$P$2489,13,0)</f>
        <v>#N/A</v>
      </c>
    </row>
    <row r="946" spans="1:18" ht="13.5">
      <c r="A946" s="100">
        <v>940</v>
      </c>
      <c r="B946" s="108">
        <f>DS!D942</f>
        <v>0</v>
      </c>
      <c r="C946" s="109" t="e">
        <f>VLOOKUP(B946,DS!$D$3:$I$2489,2,0)</f>
        <v>#N/A</v>
      </c>
      <c r="D946" s="110" t="e">
        <f>VLOOKUP(B946,DS!$D$3:$I$2489,3,0)</f>
        <v>#N/A</v>
      </c>
      <c r="E946" s="111" t="e">
        <f>VLOOKUP(B946,DS!$D$3:$I$2489,5,0)</f>
        <v>#N/A</v>
      </c>
      <c r="F946" s="111" t="e">
        <f>VLOOKUP(B946,DS!$D$3:$I$2489,6,0)</f>
        <v>#N/A</v>
      </c>
      <c r="G946" s="247"/>
      <c r="H946" s="247"/>
      <c r="I946" s="247"/>
      <c r="J946" s="247"/>
      <c r="K946" s="247"/>
      <c r="L946" s="247"/>
      <c r="M946" s="247"/>
      <c r="N946" s="247"/>
      <c r="O946" s="247"/>
      <c r="P946" s="101">
        <f t="shared" si="14"/>
        <v>0</v>
      </c>
      <c r="Q946" s="102" t="str">
        <f>VLOOKUP(P946,IDCODE!$A$1:$B$96,2,0)</f>
        <v>Không</v>
      </c>
      <c r="R946" s="102" t="e">
        <f>VLOOKUP(B946,DS!$D$3:$P$2489,13,0)</f>
        <v>#N/A</v>
      </c>
    </row>
    <row r="947" spans="1:18" ht="13.5">
      <c r="A947" s="100">
        <v>941</v>
      </c>
      <c r="B947" s="108">
        <f>DS!D943</f>
        <v>0</v>
      </c>
      <c r="C947" s="109" t="e">
        <f>VLOOKUP(B947,DS!$D$3:$I$2489,2,0)</f>
        <v>#N/A</v>
      </c>
      <c r="D947" s="110" t="e">
        <f>VLOOKUP(B947,DS!$D$3:$I$2489,3,0)</f>
        <v>#N/A</v>
      </c>
      <c r="E947" s="111" t="e">
        <f>VLOOKUP(B947,DS!$D$3:$I$2489,5,0)</f>
        <v>#N/A</v>
      </c>
      <c r="F947" s="111" t="e">
        <f>VLOOKUP(B947,DS!$D$3:$I$2489,6,0)</f>
        <v>#N/A</v>
      </c>
      <c r="G947" s="247"/>
      <c r="H947" s="247"/>
      <c r="I947" s="247"/>
      <c r="J947" s="247"/>
      <c r="K947" s="247"/>
      <c r="L947" s="247"/>
      <c r="M947" s="247"/>
      <c r="N947" s="247"/>
      <c r="O947" s="247"/>
      <c r="P947" s="101">
        <f t="shared" si="14"/>
        <v>0</v>
      </c>
      <c r="Q947" s="102" t="str">
        <f>VLOOKUP(P947,IDCODE!$A$1:$B$96,2,0)</f>
        <v>Không</v>
      </c>
      <c r="R947" s="102" t="e">
        <f>VLOOKUP(B947,DS!$D$3:$P$2489,13,0)</f>
        <v>#N/A</v>
      </c>
    </row>
    <row r="948" spans="1:18" ht="13.5">
      <c r="A948" s="100">
        <v>942</v>
      </c>
      <c r="B948" s="108">
        <f>DS!D944</f>
        <v>0</v>
      </c>
      <c r="C948" s="109" t="e">
        <f>VLOOKUP(B948,DS!$D$3:$I$2489,2,0)</f>
        <v>#N/A</v>
      </c>
      <c r="D948" s="110" t="e">
        <f>VLOOKUP(B948,DS!$D$3:$I$2489,3,0)</f>
        <v>#N/A</v>
      </c>
      <c r="E948" s="111" t="e">
        <f>VLOOKUP(B948,DS!$D$3:$I$2489,5,0)</f>
        <v>#N/A</v>
      </c>
      <c r="F948" s="111" t="e">
        <f>VLOOKUP(B948,DS!$D$3:$I$2489,6,0)</f>
        <v>#N/A</v>
      </c>
      <c r="G948" s="247"/>
      <c r="H948" s="247"/>
      <c r="I948" s="247"/>
      <c r="J948" s="247"/>
      <c r="K948" s="247"/>
      <c r="L948" s="247"/>
      <c r="M948" s="247"/>
      <c r="N948" s="247"/>
      <c r="O948" s="247"/>
      <c r="P948" s="101">
        <f t="shared" si="14"/>
        <v>0</v>
      </c>
      <c r="Q948" s="102" t="str">
        <f>VLOOKUP(P948,IDCODE!$A$1:$B$96,2,0)</f>
        <v>Không</v>
      </c>
      <c r="R948" s="102" t="e">
        <f>VLOOKUP(B948,DS!$D$3:$P$2489,13,0)</f>
        <v>#N/A</v>
      </c>
    </row>
    <row r="949" spans="1:18" ht="13.5">
      <c r="A949" s="100">
        <v>943</v>
      </c>
      <c r="B949" s="108">
        <f>DS!D945</f>
        <v>0</v>
      </c>
      <c r="C949" s="109" t="e">
        <f>VLOOKUP(B949,DS!$D$3:$I$2489,2,0)</f>
        <v>#N/A</v>
      </c>
      <c r="D949" s="110" t="e">
        <f>VLOOKUP(B949,DS!$D$3:$I$2489,3,0)</f>
        <v>#N/A</v>
      </c>
      <c r="E949" s="111" t="e">
        <f>VLOOKUP(B949,DS!$D$3:$I$2489,5,0)</f>
        <v>#N/A</v>
      </c>
      <c r="F949" s="111" t="e">
        <f>VLOOKUP(B949,DS!$D$3:$I$2489,6,0)</f>
        <v>#N/A</v>
      </c>
      <c r="G949" s="247"/>
      <c r="H949" s="247"/>
      <c r="I949" s="247"/>
      <c r="J949" s="247"/>
      <c r="K949" s="247"/>
      <c r="L949" s="247"/>
      <c r="M949" s="247"/>
      <c r="N949" s="247"/>
      <c r="O949" s="247"/>
      <c r="P949" s="101">
        <f t="shared" si="14"/>
        <v>0</v>
      </c>
      <c r="Q949" s="102" t="str">
        <f>VLOOKUP(P949,IDCODE!$A$1:$B$96,2,0)</f>
        <v>Không</v>
      </c>
      <c r="R949" s="102" t="e">
        <f>VLOOKUP(B949,DS!$D$3:$P$2489,13,0)</f>
        <v>#N/A</v>
      </c>
    </row>
    <row r="950" spans="1:18" ht="13.5">
      <c r="A950" s="100">
        <v>944</v>
      </c>
      <c r="B950" s="108">
        <f>DS!D946</f>
        <v>0</v>
      </c>
      <c r="C950" s="109" t="e">
        <f>VLOOKUP(B950,DS!$D$3:$I$2489,2,0)</f>
        <v>#N/A</v>
      </c>
      <c r="D950" s="110" t="e">
        <f>VLOOKUP(B950,DS!$D$3:$I$2489,3,0)</f>
        <v>#N/A</v>
      </c>
      <c r="E950" s="111" t="e">
        <f>VLOOKUP(B950,DS!$D$3:$I$2489,5,0)</f>
        <v>#N/A</v>
      </c>
      <c r="F950" s="111" t="e">
        <f>VLOOKUP(B950,DS!$D$3:$I$2489,6,0)</f>
        <v>#N/A</v>
      </c>
      <c r="G950" s="247"/>
      <c r="H950" s="247"/>
      <c r="I950" s="247"/>
      <c r="J950" s="247"/>
      <c r="K950" s="247"/>
      <c r="L950" s="247"/>
      <c r="M950" s="247"/>
      <c r="N950" s="247"/>
      <c r="O950" s="247"/>
      <c r="P950" s="101">
        <f t="shared" si="14"/>
        <v>0</v>
      </c>
      <c r="Q950" s="102" t="str">
        <f>VLOOKUP(P950,IDCODE!$A$1:$B$96,2,0)</f>
        <v>Không</v>
      </c>
      <c r="R950" s="102" t="e">
        <f>VLOOKUP(B950,DS!$D$3:$P$2489,13,0)</f>
        <v>#N/A</v>
      </c>
    </row>
    <row r="951" spans="1:18" ht="13.5">
      <c r="A951" s="100">
        <v>945</v>
      </c>
      <c r="B951" s="108">
        <f>DS!D947</f>
        <v>0</v>
      </c>
      <c r="C951" s="109" t="e">
        <f>VLOOKUP(B951,DS!$D$3:$I$2489,2,0)</f>
        <v>#N/A</v>
      </c>
      <c r="D951" s="110" t="e">
        <f>VLOOKUP(B951,DS!$D$3:$I$2489,3,0)</f>
        <v>#N/A</v>
      </c>
      <c r="E951" s="111" t="e">
        <f>VLOOKUP(B951,DS!$D$3:$I$2489,5,0)</f>
        <v>#N/A</v>
      </c>
      <c r="F951" s="111" t="e">
        <f>VLOOKUP(B951,DS!$D$3:$I$2489,6,0)</f>
        <v>#N/A</v>
      </c>
      <c r="G951" s="247"/>
      <c r="H951" s="247"/>
      <c r="I951" s="247"/>
      <c r="J951" s="247"/>
      <c r="K951" s="247"/>
      <c r="L951" s="247"/>
      <c r="M951" s="247"/>
      <c r="N951" s="247"/>
      <c r="O951" s="247"/>
      <c r="P951" s="101">
        <f t="shared" si="14"/>
        <v>0</v>
      </c>
      <c r="Q951" s="102" t="str">
        <f>VLOOKUP(P951,IDCODE!$A$1:$B$96,2,0)</f>
        <v>Không</v>
      </c>
      <c r="R951" s="102" t="e">
        <f>VLOOKUP(B951,DS!$D$3:$P$2489,13,0)</f>
        <v>#N/A</v>
      </c>
    </row>
    <row r="952" spans="1:18" ht="13.5">
      <c r="A952" s="100">
        <v>946</v>
      </c>
      <c r="B952" s="108">
        <f>DS!D948</f>
        <v>0</v>
      </c>
      <c r="C952" s="109" t="e">
        <f>VLOOKUP(B952,DS!$D$3:$I$2489,2,0)</f>
        <v>#N/A</v>
      </c>
      <c r="D952" s="110" t="e">
        <f>VLOOKUP(B952,DS!$D$3:$I$2489,3,0)</f>
        <v>#N/A</v>
      </c>
      <c r="E952" s="111" t="e">
        <f>VLOOKUP(B952,DS!$D$3:$I$2489,5,0)</f>
        <v>#N/A</v>
      </c>
      <c r="F952" s="111" t="e">
        <f>VLOOKUP(B952,DS!$D$3:$I$2489,6,0)</f>
        <v>#N/A</v>
      </c>
      <c r="G952" s="247"/>
      <c r="H952" s="247"/>
      <c r="I952" s="247"/>
      <c r="J952" s="247"/>
      <c r="K952" s="247"/>
      <c r="L952" s="247"/>
      <c r="M952" s="247"/>
      <c r="N952" s="247"/>
      <c r="O952" s="247"/>
      <c r="P952" s="101">
        <f t="shared" si="14"/>
        <v>0</v>
      </c>
      <c r="Q952" s="102" t="str">
        <f>VLOOKUP(P952,IDCODE!$A$1:$B$96,2,0)</f>
        <v>Không</v>
      </c>
      <c r="R952" s="102" t="e">
        <f>VLOOKUP(B952,DS!$D$3:$P$2489,13,0)</f>
        <v>#N/A</v>
      </c>
    </row>
    <row r="953" spans="1:18" ht="13.5">
      <c r="A953" s="100">
        <v>947</v>
      </c>
      <c r="B953" s="108">
        <f>DS!D949</f>
        <v>0</v>
      </c>
      <c r="C953" s="109" t="e">
        <f>VLOOKUP(B953,DS!$D$3:$I$2489,2,0)</f>
        <v>#N/A</v>
      </c>
      <c r="D953" s="110" t="e">
        <f>VLOOKUP(B953,DS!$D$3:$I$2489,3,0)</f>
        <v>#N/A</v>
      </c>
      <c r="E953" s="111" t="e">
        <f>VLOOKUP(B953,DS!$D$3:$I$2489,5,0)</f>
        <v>#N/A</v>
      </c>
      <c r="F953" s="111" t="e">
        <f>VLOOKUP(B953,DS!$D$3:$I$2489,6,0)</f>
        <v>#N/A</v>
      </c>
      <c r="G953" s="247"/>
      <c r="H953" s="247"/>
      <c r="I953" s="247"/>
      <c r="J953" s="247"/>
      <c r="K953" s="247"/>
      <c r="L953" s="247"/>
      <c r="M953" s="247"/>
      <c r="N953" s="247"/>
      <c r="O953" s="247"/>
      <c r="P953" s="101">
        <f t="shared" si="14"/>
        <v>0</v>
      </c>
      <c r="Q953" s="102" t="str">
        <f>VLOOKUP(P953,IDCODE!$A$1:$B$96,2,0)</f>
        <v>Không</v>
      </c>
      <c r="R953" s="102" t="e">
        <f>VLOOKUP(B953,DS!$D$3:$P$2489,13,0)</f>
        <v>#N/A</v>
      </c>
    </row>
    <row r="954" spans="1:18" ht="13.5">
      <c r="A954" s="100">
        <v>948</v>
      </c>
      <c r="B954" s="108">
        <f>DS!D950</f>
        <v>0</v>
      </c>
      <c r="C954" s="109" t="e">
        <f>VLOOKUP(B954,DS!$D$3:$I$2489,2,0)</f>
        <v>#N/A</v>
      </c>
      <c r="D954" s="110" t="e">
        <f>VLOOKUP(B954,DS!$D$3:$I$2489,3,0)</f>
        <v>#N/A</v>
      </c>
      <c r="E954" s="111" t="e">
        <f>VLOOKUP(B954,DS!$D$3:$I$2489,5,0)</f>
        <v>#N/A</v>
      </c>
      <c r="F954" s="111" t="e">
        <f>VLOOKUP(B954,DS!$D$3:$I$2489,6,0)</f>
        <v>#N/A</v>
      </c>
      <c r="G954" s="247"/>
      <c r="H954" s="247"/>
      <c r="I954" s="247"/>
      <c r="J954" s="247"/>
      <c r="K954" s="247"/>
      <c r="L954" s="247"/>
      <c r="M954" s="247"/>
      <c r="N954" s="247"/>
      <c r="O954" s="247"/>
      <c r="P954" s="101">
        <f t="shared" si="14"/>
        <v>0</v>
      </c>
      <c r="Q954" s="102" t="str">
        <f>VLOOKUP(P954,IDCODE!$A$1:$B$96,2,0)</f>
        <v>Không</v>
      </c>
      <c r="R954" s="102" t="e">
        <f>VLOOKUP(B954,DS!$D$3:$P$2489,13,0)</f>
        <v>#N/A</v>
      </c>
    </row>
    <row r="955" spans="1:18" ht="13.5">
      <c r="A955" s="100">
        <v>949</v>
      </c>
      <c r="B955" s="108">
        <f>DS!D951</f>
        <v>0</v>
      </c>
      <c r="C955" s="109" t="e">
        <f>VLOOKUP(B955,DS!$D$3:$I$2489,2,0)</f>
        <v>#N/A</v>
      </c>
      <c r="D955" s="110" t="e">
        <f>VLOOKUP(B955,DS!$D$3:$I$2489,3,0)</f>
        <v>#N/A</v>
      </c>
      <c r="E955" s="111" t="e">
        <f>VLOOKUP(B955,DS!$D$3:$I$2489,5,0)</f>
        <v>#N/A</v>
      </c>
      <c r="F955" s="111" t="e">
        <f>VLOOKUP(B955,DS!$D$3:$I$2489,6,0)</f>
        <v>#N/A</v>
      </c>
      <c r="G955" s="247"/>
      <c r="H955" s="247"/>
      <c r="I955" s="247"/>
      <c r="J955" s="247"/>
      <c r="K955" s="247"/>
      <c r="L955" s="247"/>
      <c r="M955" s="247"/>
      <c r="N955" s="247"/>
      <c r="O955" s="247"/>
      <c r="P955" s="101">
        <f t="shared" si="14"/>
        <v>0</v>
      </c>
      <c r="Q955" s="102" t="str">
        <f>VLOOKUP(P955,IDCODE!$A$1:$B$96,2,0)</f>
        <v>Không</v>
      </c>
      <c r="R955" s="102" t="e">
        <f>VLOOKUP(B955,DS!$D$3:$P$2489,13,0)</f>
        <v>#N/A</v>
      </c>
    </row>
    <row r="956" spans="1:18" ht="13.5">
      <c r="A956" s="100">
        <v>950</v>
      </c>
      <c r="B956" s="108">
        <f>DS!D952</f>
        <v>0</v>
      </c>
      <c r="C956" s="109" t="e">
        <f>VLOOKUP(B956,DS!$D$3:$I$2489,2,0)</f>
        <v>#N/A</v>
      </c>
      <c r="D956" s="110" t="e">
        <f>VLOOKUP(B956,DS!$D$3:$I$2489,3,0)</f>
        <v>#N/A</v>
      </c>
      <c r="E956" s="111" t="e">
        <f>VLOOKUP(B956,DS!$D$3:$I$2489,5,0)</f>
        <v>#N/A</v>
      </c>
      <c r="F956" s="111" t="e">
        <f>VLOOKUP(B956,DS!$D$3:$I$2489,6,0)</f>
        <v>#N/A</v>
      </c>
      <c r="G956" s="247"/>
      <c r="H956" s="247"/>
      <c r="I956" s="247"/>
      <c r="J956" s="247"/>
      <c r="K956" s="247"/>
      <c r="L956" s="247"/>
      <c r="M956" s="247"/>
      <c r="N956" s="247"/>
      <c r="O956" s="247"/>
      <c r="P956" s="101">
        <f t="shared" si="14"/>
        <v>0</v>
      </c>
      <c r="Q956" s="102" t="str">
        <f>VLOOKUP(P956,IDCODE!$A$1:$B$96,2,0)</f>
        <v>Không</v>
      </c>
      <c r="R956" s="102" t="e">
        <f>VLOOKUP(B956,DS!$D$3:$P$2489,13,0)</f>
        <v>#N/A</v>
      </c>
    </row>
    <row r="957" spans="1:18" ht="13.5">
      <c r="A957" s="100">
        <v>951</v>
      </c>
      <c r="B957" s="108">
        <f>DS!D953</f>
        <v>0</v>
      </c>
      <c r="C957" s="109" t="e">
        <f>VLOOKUP(B957,DS!$D$3:$I$2489,2,0)</f>
        <v>#N/A</v>
      </c>
      <c r="D957" s="110" t="e">
        <f>VLOOKUP(B957,DS!$D$3:$I$2489,3,0)</f>
        <v>#N/A</v>
      </c>
      <c r="E957" s="111" t="e">
        <f>VLOOKUP(B957,DS!$D$3:$I$2489,5,0)</f>
        <v>#N/A</v>
      </c>
      <c r="F957" s="111" t="e">
        <f>VLOOKUP(B957,DS!$D$3:$I$2489,6,0)</f>
        <v>#N/A</v>
      </c>
      <c r="G957" s="247"/>
      <c r="H957" s="247"/>
      <c r="I957" s="247"/>
      <c r="J957" s="247"/>
      <c r="K957" s="247"/>
      <c r="L957" s="247"/>
      <c r="M957" s="247"/>
      <c r="N957" s="247"/>
      <c r="O957" s="247"/>
      <c r="P957" s="101">
        <f t="shared" si="14"/>
        <v>0</v>
      </c>
      <c r="Q957" s="102" t="str">
        <f>VLOOKUP(P957,IDCODE!$A$1:$B$96,2,0)</f>
        <v>Không</v>
      </c>
      <c r="R957" s="102" t="e">
        <f>VLOOKUP(B957,DS!$D$3:$P$2489,13,0)</f>
        <v>#N/A</v>
      </c>
    </row>
    <row r="958" spans="1:18" ht="13.5">
      <c r="A958" s="100">
        <v>952</v>
      </c>
      <c r="B958" s="108">
        <f>DS!D954</f>
        <v>0</v>
      </c>
      <c r="C958" s="109" t="e">
        <f>VLOOKUP(B958,DS!$D$3:$I$2489,2,0)</f>
        <v>#N/A</v>
      </c>
      <c r="D958" s="110" t="e">
        <f>VLOOKUP(B958,DS!$D$3:$I$2489,3,0)</f>
        <v>#N/A</v>
      </c>
      <c r="E958" s="111" t="e">
        <f>VLOOKUP(B958,DS!$D$3:$I$2489,5,0)</f>
        <v>#N/A</v>
      </c>
      <c r="F958" s="111" t="e">
        <f>VLOOKUP(B958,DS!$D$3:$I$2489,6,0)</f>
        <v>#N/A</v>
      </c>
      <c r="G958" s="247"/>
      <c r="H958" s="247"/>
      <c r="I958" s="247"/>
      <c r="J958" s="247"/>
      <c r="K958" s="247"/>
      <c r="L958" s="247"/>
      <c r="M958" s="247"/>
      <c r="N958" s="247"/>
      <c r="O958" s="247"/>
      <c r="P958" s="101">
        <f t="shared" si="14"/>
        <v>0</v>
      </c>
      <c r="Q958" s="102" t="str">
        <f>VLOOKUP(P958,IDCODE!$A$1:$B$96,2,0)</f>
        <v>Không</v>
      </c>
      <c r="R958" s="102" t="e">
        <f>VLOOKUP(B958,DS!$D$3:$P$2489,13,0)</f>
        <v>#N/A</v>
      </c>
    </row>
    <row r="959" spans="1:18" ht="13.5">
      <c r="A959" s="100">
        <v>953</v>
      </c>
      <c r="B959" s="108">
        <f>DS!D955</f>
        <v>0</v>
      </c>
      <c r="C959" s="109" t="e">
        <f>VLOOKUP(B959,DS!$D$3:$I$2489,2,0)</f>
        <v>#N/A</v>
      </c>
      <c r="D959" s="110" t="e">
        <f>VLOOKUP(B959,DS!$D$3:$I$2489,3,0)</f>
        <v>#N/A</v>
      </c>
      <c r="E959" s="111" t="e">
        <f>VLOOKUP(B959,DS!$D$3:$I$2489,5,0)</f>
        <v>#N/A</v>
      </c>
      <c r="F959" s="111" t="e">
        <f>VLOOKUP(B959,DS!$D$3:$I$2489,6,0)</f>
        <v>#N/A</v>
      </c>
      <c r="G959" s="247"/>
      <c r="H959" s="247"/>
      <c r="I959" s="247"/>
      <c r="J959" s="247"/>
      <c r="K959" s="247"/>
      <c r="L959" s="247"/>
      <c r="M959" s="247"/>
      <c r="N959" s="247"/>
      <c r="O959" s="247"/>
      <c r="P959" s="101">
        <f t="shared" si="14"/>
        <v>0</v>
      </c>
      <c r="Q959" s="102" t="str">
        <f>VLOOKUP(P959,IDCODE!$A$1:$B$96,2,0)</f>
        <v>Không</v>
      </c>
      <c r="R959" s="102" t="e">
        <f>VLOOKUP(B959,DS!$D$3:$P$2489,13,0)</f>
        <v>#N/A</v>
      </c>
    </row>
    <row r="960" spans="1:18" ht="13.5">
      <c r="A960" s="100">
        <v>954</v>
      </c>
      <c r="B960" s="108">
        <f>DS!D956</f>
        <v>0</v>
      </c>
      <c r="C960" s="109" t="e">
        <f>VLOOKUP(B960,DS!$D$3:$I$2489,2,0)</f>
        <v>#N/A</v>
      </c>
      <c r="D960" s="110" t="e">
        <f>VLOOKUP(B960,DS!$D$3:$I$2489,3,0)</f>
        <v>#N/A</v>
      </c>
      <c r="E960" s="111" t="e">
        <f>VLOOKUP(B960,DS!$D$3:$I$2489,5,0)</f>
        <v>#N/A</v>
      </c>
      <c r="F960" s="111" t="e">
        <f>VLOOKUP(B960,DS!$D$3:$I$2489,6,0)</f>
        <v>#N/A</v>
      </c>
      <c r="G960" s="247"/>
      <c r="H960" s="247"/>
      <c r="I960" s="247"/>
      <c r="J960" s="247"/>
      <c r="K960" s="247"/>
      <c r="L960" s="247"/>
      <c r="M960" s="247"/>
      <c r="N960" s="247"/>
      <c r="O960" s="247"/>
      <c r="P960" s="101">
        <f t="shared" si="14"/>
        <v>0</v>
      </c>
      <c r="Q960" s="102" t="str">
        <f>VLOOKUP(P960,IDCODE!$A$1:$B$96,2,0)</f>
        <v>Không</v>
      </c>
      <c r="R960" s="102" t="e">
        <f>VLOOKUP(B960,DS!$D$3:$P$2489,13,0)</f>
        <v>#N/A</v>
      </c>
    </row>
    <row r="961" spans="1:18" ht="13.5">
      <c r="A961" s="100">
        <v>955</v>
      </c>
      <c r="B961" s="108">
        <f>DS!D957</f>
        <v>0</v>
      </c>
      <c r="C961" s="109" t="e">
        <f>VLOOKUP(B961,DS!$D$3:$I$2489,2,0)</f>
        <v>#N/A</v>
      </c>
      <c r="D961" s="110" t="e">
        <f>VLOOKUP(B961,DS!$D$3:$I$2489,3,0)</f>
        <v>#N/A</v>
      </c>
      <c r="E961" s="111" t="e">
        <f>VLOOKUP(B961,DS!$D$3:$I$2489,5,0)</f>
        <v>#N/A</v>
      </c>
      <c r="F961" s="111" t="e">
        <f>VLOOKUP(B961,DS!$D$3:$I$2489,6,0)</f>
        <v>#N/A</v>
      </c>
      <c r="G961" s="247"/>
      <c r="H961" s="247"/>
      <c r="I961" s="247"/>
      <c r="J961" s="247"/>
      <c r="K961" s="247"/>
      <c r="L961" s="247"/>
      <c r="M961" s="247"/>
      <c r="N961" s="247"/>
      <c r="O961" s="247"/>
      <c r="P961" s="101">
        <f t="shared" si="14"/>
        <v>0</v>
      </c>
      <c r="Q961" s="102" t="str">
        <f>VLOOKUP(P961,IDCODE!$A$1:$B$96,2,0)</f>
        <v>Không</v>
      </c>
      <c r="R961" s="102" t="e">
        <f>VLOOKUP(B961,DS!$D$3:$P$2489,13,0)</f>
        <v>#N/A</v>
      </c>
    </row>
    <row r="962" spans="1:18" ht="13.5">
      <c r="A962" s="100">
        <v>956</v>
      </c>
      <c r="B962" s="108">
        <f>DS!D958</f>
        <v>0</v>
      </c>
      <c r="C962" s="109" t="e">
        <f>VLOOKUP(B962,DS!$D$3:$I$2489,2,0)</f>
        <v>#N/A</v>
      </c>
      <c r="D962" s="110" t="e">
        <f>VLOOKUP(B962,DS!$D$3:$I$2489,3,0)</f>
        <v>#N/A</v>
      </c>
      <c r="E962" s="111" t="e">
        <f>VLOOKUP(B962,DS!$D$3:$I$2489,5,0)</f>
        <v>#N/A</v>
      </c>
      <c r="F962" s="111" t="e">
        <f>VLOOKUP(B962,DS!$D$3:$I$2489,6,0)</f>
        <v>#N/A</v>
      </c>
      <c r="G962" s="247"/>
      <c r="H962" s="247"/>
      <c r="I962" s="247"/>
      <c r="J962" s="247"/>
      <c r="K962" s="247"/>
      <c r="L962" s="247"/>
      <c r="M962" s="247"/>
      <c r="N962" s="247"/>
      <c r="O962" s="247"/>
      <c r="P962" s="101">
        <f t="shared" si="14"/>
        <v>0</v>
      </c>
      <c r="Q962" s="102" t="str">
        <f>VLOOKUP(P962,IDCODE!$A$1:$B$96,2,0)</f>
        <v>Không</v>
      </c>
      <c r="R962" s="102" t="e">
        <f>VLOOKUP(B962,DS!$D$3:$P$2489,13,0)</f>
        <v>#N/A</v>
      </c>
    </row>
    <row r="963" spans="1:18" ht="13.5">
      <c r="A963" s="100">
        <v>957</v>
      </c>
      <c r="B963" s="108">
        <f>DS!D959</f>
        <v>0</v>
      </c>
      <c r="C963" s="109" t="e">
        <f>VLOOKUP(B963,DS!$D$3:$I$2489,2,0)</f>
        <v>#N/A</v>
      </c>
      <c r="D963" s="110" t="e">
        <f>VLOOKUP(B963,DS!$D$3:$I$2489,3,0)</f>
        <v>#N/A</v>
      </c>
      <c r="E963" s="111" t="e">
        <f>VLOOKUP(B963,DS!$D$3:$I$2489,5,0)</f>
        <v>#N/A</v>
      </c>
      <c r="F963" s="111" t="e">
        <f>VLOOKUP(B963,DS!$D$3:$I$2489,6,0)</f>
        <v>#N/A</v>
      </c>
      <c r="G963" s="247"/>
      <c r="H963" s="247"/>
      <c r="I963" s="247"/>
      <c r="J963" s="247"/>
      <c r="K963" s="247"/>
      <c r="L963" s="247"/>
      <c r="M963" s="247"/>
      <c r="N963" s="247"/>
      <c r="O963" s="247"/>
      <c r="P963" s="101">
        <f t="shared" si="14"/>
        <v>0</v>
      </c>
      <c r="Q963" s="102" t="str">
        <f>VLOOKUP(P963,IDCODE!$A$1:$B$96,2,0)</f>
        <v>Không</v>
      </c>
      <c r="R963" s="102" t="e">
        <f>VLOOKUP(B963,DS!$D$3:$P$2489,13,0)</f>
        <v>#N/A</v>
      </c>
    </row>
    <row r="964" spans="1:18" ht="13.5">
      <c r="A964" s="100">
        <v>958</v>
      </c>
      <c r="B964" s="108">
        <f>DS!D960</f>
        <v>0</v>
      </c>
      <c r="C964" s="109" t="e">
        <f>VLOOKUP(B964,DS!$D$3:$I$2489,2,0)</f>
        <v>#N/A</v>
      </c>
      <c r="D964" s="110" t="e">
        <f>VLOOKUP(B964,DS!$D$3:$I$2489,3,0)</f>
        <v>#N/A</v>
      </c>
      <c r="E964" s="111" t="e">
        <f>VLOOKUP(B964,DS!$D$3:$I$2489,5,0)</f>
        <v>#N/A</v>
      </c>
      <c r="F964" s="111" t="e">
        <f>VLOOKUP(B964,DS!$D$3:$I$2489,6,0)</f>
        <v>#N/A</v>
      </c>
      <c r="G964" s="247"/>
      <c r="H964" s="247"/>
      <c r="I964" s="247"/>
      <c r="J964" s="247"/>
      <c r="K964" s="247"/>
      <c r="L964" s="247"/>
      <c r="M964" s="247"/>
      <c r="N964" s="247"/>
      <c r="O964" s="247"/>
      <c r="P964" s="101">
        <f t="shared" si="14"/>
        <v>0</v>
      </c>
      <c r="Q964" s="102" t="str">
        <f>VLOOKUP(P964,IDCODE!$A$1:$B$96,2,0)</f>
        <v>Không</v>
      </c>
      <c r="R964" s="102" t="e">
        <f>VLOOKUP(B964,DS!$D$3:$P$2489,13,0)</f>
        <v>#N/A</v>
      </c>
    </row>
    <row r="965" spans="1:18" ht="13.5">
      <c r="A965" s="100">
        <v>959</v>
      </c>
      <c r="B965" s="108">
        <f>DS!D961</f>
        <v>0</v>
      </c>
      <c r="C965" s="109" t="e">
        <f>VLOOKUP(B965,DS!$D$3:$I$2489,2,0)</f>
        <v>#N/A</v>
      </c>
      <c r="D965" s="110" t="e">
        <f>VLOOKUP(B965,DS!$D$3:$I$2489,3,0)</f>
        <v>#N/A</v>
      </c>
      <c r="E965" s="111" t="e">
        <f>VLOOKUP(B965,DS!$D$3:$I$2489,5,0)</f>
        <v>#N/A</v>
      </c>
      <c r="F965" s="111" t="e">
        <f>VLOOKUP(B965,DS!$D$3:$I$2489,6,0)</f>
        <v>#N/A</v>
      </c>
      <c r="G965" s="247"/>
      <c r="H965" s="247"/>
      <c r="I965" s="247"/>
      <c r="J965" s="247"/>
      <c r="K965" s="247"/>
      <c r="L965" s="247"/>
      <c r="M965" s="247"/>
      <c r="N965" s="247"/>
      <c r="O965" s="247"/>
      <c r="P965" s="101">
        <f t="shared" si="14"/>
        <v>0</v>
      </c>
      <c r="Q965" s="102" t="str">
        <f>VLOOKUP(P965,IDCODE!$A$1:$B$96,2,0)</f>
        <v>Không</v>
      </c>
      <c r="R965" s="102" t="e">
        <f>VLOOKUP(B965,DS!$D$3:$P$2489,13,0)</f>
        <v>#N/A</v>
      </c>
    </row>
    <row r="966" spans="1:18" ht="13.5">
      <c r="A966" s="100">
        <v>960</v>
      </c>
      <c r="B966" s="108">
        <f>DS!D962</f>
        <v>0</v>
      </c>
      <c r="C966" s="109" t="e">
        <f>VLOOKUP(B966,DS!$D$3:$I$2489,2,0)</f>
        <v>#N/A</v>
      </c>
      <c r="D966" s="110" t="e">
        <f>VLOOKUP(B966,DS!$D$3:$I$2489,3,0)</f>
        <v>#N/A</v>
      </c>
      <c r="E966" s="111" t="e">
        <f>VLOOKUP(B966,DS!$D$3:$I$2489,5,0)</f>
        <v>#N/A</v>
      </c>
      <c r="F966" s="111" t="e">
        <f>VLOOKUP(B966,DS!$D$3:$I$2489,6,0)</f>
        <v>#N/A</v>
      </c>
      <c r="G966" s="247"/>
      <c r="H966" s="247"/>
      <c r="I966" s="247"/>
      <c r="J966" s="247"/>
      <c r="K966" s="247"/>
      <c r="L966" s="247"/>
      <c r="M966" s="247"/>
      <c r="N966" s="247"/>
      <c r="O966" s="247"/>
      <c r="P966" s="101">
        <f t="shared" si="14"/>
        <v>0</v>
      </c>
      <c r="Q966" s="102" t="str">
        <f>VLOOKUP(P966,IDCODE!$A$1:$B$96,2,0)</f>
        <v>Không</v>
      </c>
      <c r="R966" s="102" t="e">
        <f>VLOOKUP(B966,DS!$D$3:$P$2489,13,0)</f>
        <v>#N/A</v>
      </c>
    </row>
    <row r="967" spans="1:18" ht="13.5">
      <c r="A967" s="100">
        <v>961</v>
      </c>
      <c r="B967" s="108">
        <f>DS!D963</f>
        <v>0</v>
      </c>
      <c r="C967" s="109" t="e">
        <f>VLOOKUP(B967,DS!$D$3:$I$2489,2,0)</f>
        <v>#N/A</v>
      </c>
      <c r="D967" s="110" t="e">
        <f>VLOOKUP(B967,DS!$D$3:$I$2489,3,0)</f>
        <v>#N/A</v>
      </c>
      <c r="E967" s="111" t="e">
        <f>VLOOKUP(B967,DS!$D$3:$I$2489,5,0)</f>
        <v>#N/A</v>
      </c>
      <c r="F967" s="111" t="e">
        <f>VLOOKUP(B967,DS!$D$3:$I$2489,6,0)</f>
        <v>#N/A</v>
      </c>
      <c r="G967" s="247"/>
      <c r="H967" s="247"/>
      <c r="I967" s="247"/>
      <c r="J967" s="247"/>
      <c r="K967" s="247"/>
      <c r="L967" s="247"/>
      <c r="M967" s="247"/>
      <c r="N967" s="247"/>
      <c r="O967" s="247"/>
      <c r="P967" s="101">
        <f t="shared" si="14"/>
        <v>0</v>
      </c>
      <c r="Q967" s="102" t="str">
        <f>VLOOKUP(P967,IDCODE!$A$1:$B$96,2,0)</f>
        <v>Không</v>
      </c>
      <c r="R967" s="102" t="e">
        <f>VLOOKUP(B967,DS!$D$3:$P$2489,13,0)</f>
        <v>#N/A</v>
      </c>
    </row>
    <row r="968" spans="1:18" ht="13.5">
      <c r="A968" s="100">
        <v>962</v>
      </c>
      <c r="B968" s="108">
        <f>DS!D964</f>
        <v>0</v>
      </c>
      <c r="C968" s="109" t="e">
        <f>VLOOKUP(B968,DS!$D$3:$I$2489,2,0)</f>
        <v>#N/A</v>
      </c>
      <c r="D968" s="110" t="e">
        <f>VLOOKUP(B968,DS!$D$3:$I$2489,3,0)</f>
        <v>#N/A</v>
      </c>
      <c r="E968" s="111" t="e">
        <f>VLOOKUP(B968,DS!$D$3:$I$2489,5,0)</f>
        <v>#N/A</v>
      </c>
      <c r="F968" s="111" t="e">
        <f>VLOOKUP(B968,DS!$D$3:$I$2489,6,0)</f>
        <v>#N/A</v>
      </c>
      <c r="G968" s="247"/>
      <c r="H968" s="247"/>
      <c r="I968" s="247"/>
      <c r="J968" s="247"/>
      <c r="K968" s="247"/>
      <c r="L968" s="247"/>
      <c r="M968" s="247"/>
      <c r="N968" s="247"/>
      <c r="O968" s="247"/>
      <c r="P968" s="101">
        <f t="shared" ref="P968:P1031" si="15">IF(OR(ISNUMBER(O968)=FALSE,$P$6&lt;&gt;100%,O968&lt;1),0,ROUND(SUMPRODUCT($G$6:$O$6,G968:O968),1))</f>
        <v>0</v>
      </c>
      <c r="Q968" s="102" t="str">
        <f>VLOOKUP(P968,IDCODE!$A$1:$B$96,2,0)</f>
        <v>Không</v>
      </c>
      <c r="R968" s="102" t="e">
        <f>VLOOKUP(B968,DS!$D$3:$P$2489,13,0)</f>
        <v>#N/A</v>
      </c>
    </row>
    <row r="969" spans="1:18" ht="13.5">
      <c r="A969" s="100">
        <v>963</v>
      </c>
      <c r="B969" s="108">
        <f>DS!D965</f>
        <v>0</v>
      </c>
      <c r="C969" s="109" t="e">
        <f>VLOOKUP(B969,DS!$D$3:$I$2489,2,0)</f>
        <v>#N/A</v>
      </c>
      <c r="D969" s="110" t="e">
        <f>VLOOKUP(B969,DS!$D$3:$I$2489,3,0)</f>
        <v>#N/A</v>
      </c>
      <c r="E969" s="111" t="e">
        <f>VLOOKUP(B969,DS!$D$3:$I$2489,5,0)</f>
        <v>#N/A</v>
      </c>
      <c r="F969" s="111" t="e">
        <f>VLOOKUP(B969,DS!$D$3:$I$2489,6,0)</f>
        <v>#N/A</v>
      </c>
      <c r="G969" s="247"/>
      <c r="H969" s="247"/>
      <c r="I969" s="247"/>
      <c r="J969" s="247"/>
      <c r="K969" s="247"/>
      <c r="L969" s="247"/>
      <c r="M969" s="247"/>
      <c r="N969" s="247"/>
      <c r="O969" s="247"/>
      <c r="P969" s="101">
        <f t="shared" si="15"/>
        <v>0</v>
      </c>
      <c r="Q969" s="102" t="str">
        <f>VLOOKUP(P969,IDCODE!$A$1:$B$96,2,0)</f>
        <v>Không</v>
      </c>
      <c r="R969" s="102" t="e">
        <f>VLOOKUP(B969,DS!$D$3:$P$2489,13,0)</f>
        <v>#N/A</v>
      </c>
    </row>
    <row r="970" spans="1:18" ht="13.5">
      <c r="A970" s="100">
        <v>964</v>
      </c>
      <c r="B970" s="108">
        <f>DS!D966</f>
        <v>0</v>
      </c>
      <c r="C970" s="109" t="e">
        <f>VLOOKUP(B970,DS!$D$3:$I$2489,2,0)</f>
        <v>#N/A</v>
      </c>
      <c r="D970" s="110" t="e">
        <f>VLOOKUP(B970,DS!$D$3:$I$2489,3,0)</f>
        <v>#N/A</v>
      </c>
      <c r="E970" s="111" t="e">
        <f>VLOOKUP(B970,DS!$D$3:$I$2489,5,0)</f>
        <v>#N/A</v>
      </c>
      <c r="F970" s="111" t="e">
        <f>VLOOKUP(B970,DS!$D$3:$I$2489,6,0)</f>
        <v>#N/A</v>
      </c>
      <c r="G970" s="247"/>
      <c r="H970" s="247"/>
      <c r="I970" s="247"/>
      <c r="J970" s="247"/>
      <c r="K970" s="247"/>
      <c r="L970" s="247"/>
      <c r="M970" s="247"/>
      <c r="N970" s="247"/>
      <c r="O970" s="247"/>
      <c r="P970" s="101">
        <f t="shared" si="15"/>
        <v>0</v>
      </c>
      <c r="Q970" s="102" t="str">
        <f>VLOOKUP(P970,IDCODE!$A$1:$B$96,2,0)</f>
        <v>Không</v>
      </c>
      <c r="R970" s="102" t="e">
        <f>VLOOKUP(B970,DS!$D$3:$P$2489,13,0)</f>
        <v>#N/A</v>
      </c>
    </row>
    <row r="971" spans="1:18" ht="13.5">
      <c r="A971" s="100">
        <v>965</v>
      </c>
      <c r="B971" s="108">
        <f>DS!D967</f>
        <v>0</v>
      </c>
      <c r="C971" s="109" t="e">
        <f>VLOOKUP(B971,DS!$D$3:$I$2489,2,0)</f>
        <v>#N/A</v>
      </c>
      <c r="D971" s="110" t="e">
        <f>VLOOKUP(B971,DS!$D$3:$I$2489,3,0)</f>
        <v>#N/A</v>
      </c>
      <c r="E971" s="111" t="e">
        <f>VLOOKUP(B971,DS!$D$3:$I$2489,5,0)</f>
        <v>#N/A</v>
      </c>
      <c r="F971" s="111" t="e">
        <f>VLOOKUP(B971,DS!$D$3:$I$2489,6,0)</f>
        <v>#N/A</v>
      </c>
      <c r="G971" s="247"/>
      <c r="H971" s="247"/>
      <c r="I971" s="247"/>
      <c r="J971" s="247"/>
      <c r="K971" s="247"/>
      <c r="L971" s="247"/>
      <c r="M971" s="247"/>
      <c r="N971" s="247"/>
      <c r="O971" s="247"/>
      <c r="P971" s="101">
        <f t="shared" si="15"/>
        <v>0</v>
      </c>
      <c r="Q971" s="102" t="str">
        <f>VLOOKUP(P971,IDCODE!$A$1:$B$96,2,0)</f>
        <v>Không</v>
      </c>
      <c r="R971" s="102" t="e">
        <f>VLOOKUP(B971,DS!$D$3:$P$2489,13,0)</f>
        <v>#N/A</v>
      </c>
    </row>
    <row r="972" spans="1:18" ht="13.5">
      <c r="A972" s="100">
        <v>966</v>
      </c>
      <c r="B972" s="108">
        <f>DS!D968</f>
        <v>0</v>
      </c>
      <c r="C972" s="109" t="e">
        <f>VLOOKUP(B972,DS!$D$3:$I$2489,2,0)</f>
        <v>#N/A</v>
      </c>
      <c r="D972" s="110" t="e">
        <f>VLOOKUP(B972,DS!$D$3:$I$2489,3,0)</f>
        <v>#N/A</v>
      </c>
      <c r="E972" s="111" t="e">
        <f>VLOOKUP(B972,DS!$D$3:$I$2489,5,0)</f>
        <v>#N/A</v>
      </c>
      <c r="F972" s="111" t="e">
        <f>VLOOKUP(B972,DS!$D$3:$I$2489,6,0)</f>
        <v>#N/A</v>
      </c>
      <c r="G972" s="247"/>
      <c r="H972" s="247"/>
      <c r="I972" s="247"/>
      <c r="J972" s="247"/>
      <c r="K972" s="247"/>
      <c r="L972" s="247"/>
      <c r="M972" s="247"/>
      <c r="N972" s="247"/>
      <c r="O972" s="247"/>
      <c r="P972" s="101">
        <f t="shared" si="15"/>
        <v>0</v>
      </c>
      <c r="Q972" s="102" t="str">
        <f>VLOOKUP(P972,IDCODE!$A$1:$B$96,2,0)</f>
        <v>Không</v>
      </c>
      <c r="R972" s="102" t="e">
        <f>VLOOKUP(B972,DS!$D$3:$P$2489,13,0)</f>
        <v>#N/A</v>
      </c>
    </row>
    <row r="973" spans="1:18" ht="13.5">
      <c r="A973" s="100">
        <v>967</v>
      </c>
      <c r="B973" s="108">
        <f>DS!D969</f>
        <v>0</v>
      </c>
      <c r="C973" s="109" t="e">
        <f>VLOOKUP(B973,DS!$D$3:$I$2489,2,0)</f>
        <v>#N/A</v>
      </c>
      <c r="D973" s="110" t="e">
        <f>VLOOKUP(B973,DS!$D$3:$I$2489,3,0)</f>
        <v>#N/A</v>
      </c>
      <c r="E973" s="111" t="e">
        <f>VLOOKUP(B973,DS!$D$3:$I$2489,5,0)</f>
        <v>#N/A</v>
      </c>
      <c r="F973" s="111" t="e">
        <f>VLOOKUP(B973,DS!$D$3:$I$2489,6,0)</f>
        <v>#N/A</v>
      </c>
      <c r="G973" s="247"/>
      <c r="H973" s="247"/>
      <c r="I973" s="247"/>
      <c r="J973" s="247"/>
      <c r="K973" s="247"/>
      <c r="L973" s="247"/>
      <c r="M973" s="247"/>
      <c r="N973" s="247"/>
      <c r="O973" s="247"/>
      <c r="P973" s="101">
        <f t="shared" si="15"/>
        <v>0</v>
      </c>
      <c r="Q973" s="102" t="str">
        <f>VLOOKUP(P973,IDCODE!$A$1:$B$96,2,0)</f>
        <v>Không</v>
      </c>
      <c r="R973" s="102" t="e">
        <f>VLOOKUP(B973,DS!$D$3:$P$2489,13,0)</f>
        <v>#N/A</v>
      </c>
    </row>
    <row r="974" spans="1:18" ht="13.5">
      <c r="A974" s="100">
        <v>968</v>
      </c>
      <c r="B974" s="108">
        <f>DS!D970</f>
        <v>0</v>
      </c>
      <c r="C974" s="109" t="e">
        <f>VLOOKUP(B974,DS!$D$3:$I$2489,2,0)</f>
        <v>#N/A</v>
      </c>
      <c r="D974" s="110" t="e">
        <f>VLOOKUP(B974,DS!$D$3:$I$2489,3,0)</f>
        <v>#N/A</v>
      </c>
      <c r="E974" s="111" t="e">
        <f>VLOOKUP(B974,DS!$D$3:$I$2489,5,0)</f>
        <v>#N/A</v>
      </c>
      <c r="F974" s="111" t="e">
        <f>VLOOKUP(B974,DS!$D$3:$I$2489,6,0)</f>
        <v>#N/A</v>
      </c>
      <c r="G974" s="247"/>
      <c r="H974" s="247"/>
      <c r="I974" s="247"/>
      <c r="J974" s="247"/>
      <c r="K974" s="247"/>
      <c r="L974" s="247"/>
      <c r="M974" s="247"/>
      <c r="N974" s="247"/>
      <c r="O974" s="247"/>
      <c r="P974" s="101">
        <f t="shared" si="15"/>
        <v>0</v>
      </c>
      <c r="Q974" s="102" t="str">
        <f>VLOOKUP(P974,IDCODE!$A$1:$B$96,2,0)</f>
        <v>Không</v>
      </c>
      <c r="R974" s="102" t="e">
        <f>VLOOKUP(B974,DS!$D$3:$P$2489,13,0)</f>
        <v>#N/A</v>
      </c>
    </row>
    <row r="975" spans="1:18" ht="13.5">
      <c r="A975" s="100">
        <v>969</v>
      </c>
      <c r="B975" s="108">
        <f>DS!D971</f>
        <v>0</v>
      </c>
      <c r="C975" s="109" t="e">
        <f>VLOOKUP(B975,DS!$D$3:$I$2489,2,0)</f>
        <v>#N/A</v>
      </c>
      <c r="D975" s="110" t="e">
        <f>VLOOKUP(B975,DS!$D$3:$I$2489,3,0)</f>
        <v>#N/A</v>
      </c>
      <c r="E975" s="111" t="e">
        <f>VLOOKUP(B975,DS!$D$3:$I$2489,5,0)</f>
        <v>#N/A</v>
      </c>
      <c r="F975" s="111" t="e">
        <f>VLOOKUP(B975,DS!$D$3:$I$2489,6,0)</f>
        <v>#N/A</v>
      </c>
      <c r="G975" s="247"/>
      <c r="H975" s="247"/>
      <c r="I975" s="247"/>
      <c r="J975" s="247"/>
      <c r="K975" s="247"/>
      <c r="L975" s="247"/>
      <c r="M975" s="247"/>
      <c r="N975" s="247"/>
      <c r="O975" s="247"/>
      <c r="P975" s="101">
        <f t="shared" si="15"/>
        <v>0</v>
      </c>
      <c r="Q975" s="102" t="str">
        <f>VLOOKUP(P975,IDCODE!$A$1:$B$96,2,0)</f>
        <v>Không</v>
      </c>
      <c r="R975" s="102" t="e">
        <f>VLOOKUP(B975,DS!$D$3:$P$2489,13,0)</f>
        <v>#N/A</v>
      </c>
    </row>
    <row r="976" spans="1:18" ht="13.5">
      <c r="A976" s="100">
        <v>970</v>
      </c>
      <c r="B976" s="108">
        <f>DS!D972</f>
        <v>0</v>
      </c>
      <c r="C976" s="109" t="e">
        <f>VLOOKUP(B976,DS!$D$3:$I$2489,2,0)</f>
        <v>#N/A</v>
      </c>
      <c r="D976" s="110" t="e">
        <f>VLOOKUP(B976,DS!$D$3:$I$2489,3,0)</f>
        <v>#N/A</v>
      </c>
      <c r="E976" s="111" t="e">
        <f>VLOOKUP(B976,DS!$D$3:$I$2489,5,0)</f>
        <v>#N/A</v>
      </c>
      <c r="F976" s="111" t="e">
        <f>VLOOKUP(B976,DS!$D$3:$I$2489,6,0)</f>
        <v>#N/A</v>
      </c>
      <c r="G976" s="247"/>
      <c r="H976" s="247"/>
      <c r="I976" s="247"/>
      <c r="J976" s="247"/>
      <c r="K976" s="247"/>
      <c r="L976" s="247"/>
      <c r="M976" s="247"/>
      <c r="N976" s="247"/>
      <c r="O976" s="247"/>
      <c r="P976" s="101">
        <f t="shared" si="15"/>
        <v>0</v>
      </c>
      <c r="Q976" s="102" t="str">
        <f>VLOOKUP(P976,IDCODE!$A$1:$B$96,2,0)</f>
        <v>Không</v>
      </c>
      <c r="R976" s="102" t="e">
        <f>VLOOKUP(B976,DS!$D$3:$P$2489,13,0)</f>
        <v>#N/A</v>
      </c>
    </row>
    <row r="977" spans="1:18" ht="13.5">
      <c r="A977" s="100">
        <v>971</v>
      </c>
      <c r="B977" s="108">
        <f>DS!D973</f>
        <v>0</v>
      </c>
      <c r="C977" s="109" t="e">
        <f>VLOOKUP(B977,DS!$D$3:$I$2489,2,0)</f>
        <v>#N/A</v>
      </c>
      <c r="D977" s="110" t="e">
        <f>VLOOKUP(B977,DS!$D$3:$I$2489,3,0)</f>
        <v>#N/A</v>
      </c>
      <c r="E977" s="111" t="e">
        <f>VLOOKUP(B977,DS!$D$3:$I$2489,5,0)</f>
        <v>#N/A</v>
      </c>
      <c r="F977" s="111" t="e">
        <f>VLOOKUP(B977,DS!$D$3:$I$2489,6,0)</f>
        <v>#N/A</v>
      </c>
      <c r="G977" s="247"/>
      <c r="H977" s="247"/>
      <c r="I977" s="247"/>
      <c r="J977" s="247"/>
      <c r="K977" s="247"/>
      <c r="L977" s="247"/>
      <c r="M977" s="247"/>
      <c r="N977" s="247"/>
      <c r="O977" s="247"/>
      <c r="P977" s="101">
        <f t="shared" si="15"/>
        <v>0</v>
      </c>
      <c r="Q977" s="102" t="str">
        <f>VLOOKUP(P977,IDCODE!$A$1:$B$96,2,0)</f>
        <v>Không</v>
      </c>
      <c r="R977" s="102" t="e">
        <f>VLOOKUP(B977,DS!$D$3:$P$2489,13,0)</f>
        <v>#N/A</v>
      </c>
    </row>
    <row r="978" spans="1:18" ht="13.5">
      <c r="A978" s="100">
        <v>972</v>
      </c>
      <c r="B978" s="108">
        <f>DS!D974</f>
        <v>0</v>
      </c>
      <c r="C978" s="109" t="e">
        <f>VLOOKUP(B978,DS!$D$3:$I$2489,2,0)</f>
        <v>#N/A</v>
      </c>
      <c r="D978" s="110" t="e">
        <f>VLOOKUP(B978,DS!$D$3:$I$2489,3,0)</f>
        <v>#N/A</v>
      </c>
      <c r="E978" s="111" t="e">
        <f>VLOOKUP(B978,DS!$D$3:$I$2489,5,0)</f>
        <v>#N/A</v>
      </c>
      <c r="F978" s="111" t="e">
        <f>VLOOKUP(B978,DS!$D$3:$I$2489,6,0)</f>
        <v>#N/A</v>
      </c>
      <c r="G978" s="247"/>
      <c r="H978" s="247"/>
      <c r="I978" s="247"/>
      <c r="J978" s="247"/>
      <c r="K978" s="247"/>
      <c r="L978" s="247"/>
      <c r="M978" s="247"/>
      <c r="N978" s="247"/>
      <c r="O978" s="247"/>
      <c r="P978" s="101">
        <f t="shared" si="15"/>
        <v>0</v>
      </c>
      <c r="Q978" s="102" t="str">
        <f>VLOOKUP(P978,IDCODE!$A$1:$B$96,2,0)</f>
        <v>Không</v>
      </c>
      <c r="R978" s="102" t="e">
        <f>VLOOKUP(B978,DS!$D$3:$P$2489,13,0)</f>
        <v>#N/A</v>
      </c>
    </row>
    <row r="979" spans="1:18" ht="13.5">
      <c r="A979" s="100">
        <v>973</v>
      </c>
      <c r="B979" s="108">
        <f>DS!D975</f>
        <v>0</v>
      </c>
      <c r="C979" s="109" t="e">
        <f>VLOOKUP(B979,DS!$D$3:$I$2489,2,0)</f>
        <v>#N/A</v>
      </c>
      <c r="D979" s="110" t="e">
        <f>VLOOKUP(B979,DS!$D$3:$I$2489,3,0)</f>
        <v>#N/A</v>
      </c>
      <c r="E979" s="111" t="e">
        <f>VLOOKUP(B979,DS!$D$3:$I$2489,5,0)</f>
        <v>#N/A</v>
      </c>
      <c r="F979" s="111" t="e">
        <f>VLOOKUP(B979,DS!$D$3:$I$2489,6,0)</f>
        <v>#N/A</v>
      </c>
      <c r="G979" s="247"/>
      <c r="H979" s="247"/>
      <c r="I979" s="247"/>
      <c r="J979" s="247"/>
      <c r="K979" s="247"/>
      <c r="L979" s="247"/>
      <c r="M979" s="247"/>
      <c r="N979" s="247"/>
      <c r="O979" s="247"/>
      <c r="P979" s="101">
        <f t="shared" si="15"/>
        <v>0</v>
      </c>
      <c r="Q979" s="102" t="str">
        <f>VLOOKUP(P979,IDCODE!$A$1:$B$96,2,0)</f>
        <v>Không</v>
      </c>
      <c r="R979" s="102" t="e">
        <f>VLOOKUP(B979,DS!$D$3:$P$2489,13,0)</f>
        <v>#N/A</v>
      </c>
    </row>
    <row r="980" spans="1:18" ht="13.5">
      <c r="A980" s="100">
        <v>974</v>
      </c>
      <c r="B980" s="108">
        <f>DS!D976</f>
        <v>0</v>
      </c>
      <c r="C980" s="109" t="e">
        <f>VLOOKUP(B980,DS!$D$3:$I$2489,2,0)</f>
        <v>#N/A</v>
      </c>
      <c r="D980" s="110" t="e">
        <f>VLOOKUP(B980,DS!$D$3:$I$2489,3,0)</f>
        <v>#N/A</v>
      </c>
      <c r="E980" s="111" t="e">
        <f>VLOOKUP(B980,DS!$D$3:$I$2489,5,0)</f>
        <v>#N/A</v>
      </c>
      <c r="F980" s="111" t="e">
        <f>VLOOKUP(B980,DS!$D$3:$I$2489,6,0)</f>
        <v>#N/A</v>
      </c>
      <c r="G980" s="247"/>
      <c r="H980" s="247"/>
      <c r="I980" s="247"/>
      <c r="J980" s="247"/>
      <c r="K980" s="247"/>
      <c r="L980" s="247"/>
      <c r="M980" s="247"/>
      <c r="N980" s="247"/>
      <c r="O980" s="247"/>
      <c r="P980" s="101">
        <f t="shared" si="15"/>
        <v>0</v>
      </c>
      <c r="Q980" s="102" t="str">
        <f>VLOOKUP(P980,IDCODE!$A$1:$B$96,2,0)</f>
        <v>Không</v>
      </c>
      <c r="R980" s="102" t="e">
        <f>VLOOKUP(B980,DS!$D$3:$P$2489,13,0)</f>
        <v>#N/A</v>
      </c>
    </row>
    <row r="981" spans="1:18" ht="13.5">
      <c r="A981" s="100">
        <v>975</v>
      </c>
      <c r="B981" s="108">
        <f>DS!D977</f>
        <v>0</v>
      </c>
      <c r="C981" s="109" t="e">
        <f>VLOOKUP(B981,DS!$D$3:$I$2489,2,0)</f>
        <v>#N/A</v>
      </c>
      <c r="D981" s="110" t="e">
        <f>VLOOKUP(B981,DS!$D$3:$I$2489,3,0)</f>
        <v>#N/A</v>
      </c>
      <c r="E981" s="111" t="e">
        <f>VLOOKUP(B981,DS!$D$3:$I$2489,5,0)</f>
        <v>#N/A</v>
      </c>
      <c r="F981" s="111" t="e">
        <f>VLOOKUP(B981,DS!$D$3:$I$2489,6,0)</f>
        <v>#N/A</v>
      </c>
      <c r="G981" s="247"/>
      <c r="H981" s="247"/>
      <c r="I981" s="247"/>
      <c r="J981" s="247"/>
      <c r="K981" s="247"/>
      <c r="L981" s="247"/>
      <c r="M981" s="247"/>
      <c r="N981" s="247"/>
      <c r="O981" s="247"/>
      <c r="P981" s="101">
        <f t="shared" si="15"/>
        <v>0</v>
      </c>
      <c r="Q981" s="102" t="str">
        <f>VLOOKUP(P981,IDCODE!$A$1:$B$96,2,0)</f>
        <v>Không</v>
      </c>
      <c r="R981" s="102" t="e">
        <f>VLOOKUP(B981,DS!$D$3:$P$2489,13,0)</f>
        <v>#N/A</v>
      </c>
    </row>
    <row r="982" spans="1:18" ht="13.5">
      <c r="A982" s="100">
        <v>976</v>
      </c>
      <c r="B982" s="108">
        <f>DS!D978</f>
        <v>0</v>
      </c>
      <c r="C982" s="109" t="e">
        <f>VLOOKUP(B982,DS!$D$3:$I$2489,2,0)</f>
        <v>#N/A</v>
      </c>
      <c r="D982" s="110" t="e">
        <f>VLOOKUP(B982,DS!$D$3:$I$2489,3,0)</f>
        <v>#N/A</v>
      </c>
      <c r="E982" s="111" t="e">
        <f>VLOOKUP(B982,DS!$D$3:$I$2489,5,0)</f>
        <v>#N/A</v>
      </c>
      <c r="F982" s="111" t="e">
        <f>VLOOKUP(B982,DS!$D$3:$I$2489,6,0)</f>
        <v>#N/A</v>
      </c>
      <c r="G982" s="247"/>
      <c r="H982" s="247"/>
      <c r="I982" s="247"/>
      <c r="J982" s="247"/>
      <c r="K982" s="247"/>
      <c r="L982" s="247"/>
      <c r="M982" s="247"/>
      <c r="N982" s="247"/>
      <c r="O982" s="247"/>
      <c r="P982" s="101">
        <f t="shared" si="15"/>
        <v>0</v>
      </c>
      <c r="Q982" s="102" t="str">
        <f>VLOOKUP(P982,IDCODE!$A$1:$B$96,2,0)</f>
        <v>Không</v>
      </c>
      <c r="R982" s="102" t="e">
        <f>VLOOKUP(B982,DS!$D$3:$P$2489,13,0)</f>
        <v>#N/A</v>
      </c>
    </row>
    <row r="983" spans="1:18" ht="13.5">
      <c r="A983" s="100">
        <v>977</v>
      </c>
      <c r="B983" s="108">
        <f>DS!D979</f>
        <v>0</v>
      </c>
      <c r="C983" s="109" t="e">
        <f>VLOOKUP(B983,DS!$D$3:$I$2489,2,0)</f>
        <v>#N/A</v>
      </c>
      <c r="D983" s="110" t="e">
        <f>VLOOKUP(B983,DS!$D$3:$I$2489,3,0)</f>
        <v>#N/A</v>
      </c>
      <c r="E983" s="111" t="e">
        <f>VLOOKUP(B983,DS!$D$3:$I$2489,5,0)</f>
        <v>#N/A</v>
      </c>
      <c r="F983" s="111" t="e">
        <f>VLOOKUP(B983,DS!$D$3:$I$2489,6,0)</f>
        <v>#N/A</v>
      </c>
      <c r="G983" s="247"/>
      <c r="H983" s="247"/>
      <c r="I983" s="247"/>
      <c r="J983" s="247"/>
      <c r="K983" s="247"/>
      <c r="L983" s="247"/>
      <c r="M983" s="247"/>
      <c r="N983" s="247"/>
      <c r="O983" s="247"/>
      <c r="P983" s="101">
        <f t="shared" si="15"/>
        <v>0</v>
      </c>
      <c r="Q983" s="102" t="str">
        <f>VLOOKUP(P983,IDCODE!$A$1:$B$96,2,0)</f>
        <v>Không</v>
      </c>
      <c r="R983" s="102" t="e">
        <f>VLOOKUP(B983,DS!$D$3:$P$2489,13,0)</f>
        <v>#N/A</v>
      </c>
    </row>
    <row r="984" spans="1:18" ht="13.5">
      <c r="A984" s="100">
        <v>978</v>
      </c>
      <c r="B984" s="108">
        <f>DS!D980</f>
        <v>0</v>
      </c>
      <c r="C984" s="109" t="e">
        <f>VLOOKUP(B984,DS!$D$3:$I$2489,2,0)</f>
        <v>#N/A</v>
      </c>
      <c r="D984" s="110" t="e">
        <f>VLOOKUP(B984,DS!$D$3:$I$2489,3,0)</f>
        <v>#N/A</v>
      </c>
      <c r="E984" s="111" t="e">
        <f>VLOOKUP(B984,DS!$D$3:$I$2489,5,0)</f>
        <v>#N/A</v>
      </c>
      <c r="F984" s="111" t="e">
        <f>VLOOKUP(B984,DS!$D$3:$I$2489,6,0)</f>
        <v>#N/A</v>
      </c>
      <c r="G984" s="247"/>
      <c r="H984" s="247"/>
      <c r="I984" s="247"/>
      <c r="J984" s="247"/>
      <c r="K984" s="247"/>
      <c r="L984" s="247"/>
      <c r="M984" s="247"/>
      <c r="N984" s="247"/>
      <c r="O984" s="247"/>
      <c r="P984" s="101">
        <f t="shared" si="15"/>
        <v>0</v>
      </c>
      <c r="Q984" s="102" t="str">
        <f>VLOOKUP(P984,IDCODE!$A$1:$B$96,2,0)</f>
        <v>Không</v>
      </c>
      <c r="R984" s="102" t="e">
        <f>VLOOKUP(B984,DS!$D$3:$P$2489,13,0)</f>
        <v>#N/A</v>
      </c>
    </row>
    <row r="985" spans="1:18" ht="13.5">
      <c r="A985" s="100">
        <v>979</v>
      </c>
      <c r="B985" s="108">
        <f>DS!D981</f>
        <v>0</v>
      </c>
      <c r="C985" s="109" t="e">
        <f>VLOOKUP(B985,DS!$D$3:$I$2489,2,0)</f>
        <v>#N/A</v>
      </c>
      <c r="D985" s="110" t="e">
        <f>VLOOKUP(B985,DS!$D$3:$I$2489,3,0)</f>
        <v>#N/A</v>
      </c>
      <c r="E985" s="111" t="e">
        <f>VLOOKUP(B985,DS!$D$3:$I$2489,5,0)</f>
        <v>#N/A</v>
      </c>
      <c r="F985" s="111" t="e">
        <f>VLOOKUP(B985,DS!$D$3:$I$2489,6,0)</f>
        <v>#N/A</v>
      </c>
      <c r="G985" s="247"/>
      <c r="H985" s="247"/>
      <c r="I985" s="247"/>
      <c r="J985" s="247"/>
      <c r="K985" s="247"/>
      <c r="L985" s="247"/>
      <c r="M985" s="247"/>
      <c r="N985" s="247"/>
      <c r="O985" s="247"/>
      <c r="P985" s="101">
        <f t="shared" si="15"/>
        <v>0</v>
      </c>
      <c r="Q985" s="102" t="str">
        <f>VLOOKUP(P985,IDCODE!$A$1:$B$96,2,0)</f>
        <v>Không</v>
      </c>
      <c r="R985" s="102" t="e">
        <f>VLOOKUP(B985,DS!$D$3:$P$2489,13,0)</f>
        <v>#N/A</v>
      </c>
    </row>
    <row r="986" spans="1:18" ht="13.5">
      <c r="A986" s="100">
        <v>980</v>
      </c>
      <c r="B986" s="108">
        <f>DS!D982</f>
        <v>0</v>
      </c>
      <c r="C986" s="109" t="e">
        <f>VLOOKUP(B986,DS!$D$3:$I$2489,2,0)</f>
        <v>#N/A</v>
      </c>
      <c r="D986" s="110" t="e">
        <f>VLOOKUP(B986,DS!$D$3:$I$2489,3,0)</f>
        <v>#N/A</v>
      </c>
      <c r="E986" s="111" t="e">
        <f>VLOOKUP(B986,DS!$D$3:$I$2489,5,0)</f>
        <v>#N/A</v>
      </c>
      <c r="F986" s="111" t="e">
        <f>VLOOKUP(B986,DS!$D$3:$I$2489,6,0)</f>
        <v>#N/A</v>
      </c>
      <c r="G986" s="247"/>
      <c r="H986" s="247"/>
      <c r="I986" s="247"/>
      <c r="J986" s="247"/>
      <c r="K986" s="247"/>
      <c r="L986" s="247"/>
      <c r="M986" s="247"/>
      <c r="N986" s="247"/>
      <c r="O986" s="247"/>
      <c r="P986" s="101">
        <f t="shared" si="15"/>
        <v>0</v>
      </c>
      <c r="Q986" s="102" t="str">
        <f>VLOOKUP(P986,IDCODE!$A$1:$B$96,2,0)</f>
        <v>Không</v>
      </c>
      <c r="R986" s="102" t="e">
        <f>VLOOKUP(B986,DS!$D$3:$P$2489,13,0)</f>
        <v>#N/A</v>
      </c>
    </row>
    <row r="987" spans="1:18" ht="13.5">
      <c r="A987" s="100">
        <v>981</v>
      </c>
      <c r="B987" s="108">
        <f>DS!D983</f>
        <v>0</v>
      </c>
      <c r="C987" s="109" t="e">
        <f>VLOOKUP(B987,DS!$D$3:$I$2489,2,0)</f>
        <v>#N/A</v>
      </c>
      <c r="D987" s="110" t="e">
        <f>VLOOKUP(B987,DS!$D$3:$I$2489,3,0)</f>
        <v>#N/A</v>
      </c>
      <c r="E987" s="111" t="e">
        <f>VLOOKUP(B987,DS!$D$3:$I$2489,5,0)</f>
        <v>#N/A</v>
      </c>
      <c r="F987" s="111" t="e">
        <f>VLOOKUP(B987,DS!$D$3:$I$2489,6,0)</f>
        <v>#N/A</v>
      </c>
      <c r="G987" s="247"/>
      <c r="H987" s="247"/>
      <c r="I987" s="247"/>
      <c r="J987" s="247"/>
      <c r="K987" s="247"/>
      <c r="L987" s="247"/>
      <c r="M987" s="247"/>
      <c r="N987" s="247"/>
      <c r="O987" s="247"/>
      <c r="P987" s="101">
        <f t="shared" si="15"/>
        <v>0</v>
      </c>
      <c r="Q987" s="102" t="str">
        <f>VLOOKUP(P987,IDCODE!$A$1:$B$96,2,0)</f>
        <v>Không</v>
      </c>
      <c r="R987" s="102" t="e">
        <f>VLOOKUP(B987,DS!$D$3:$P$2489,13,0)</f>
        <v>#N/A</v>
      </c>
    </row>
    <row r="988" spans="1:18" ht="13.5">
      <c r="A988" s="100">
        <v>982</v>
      </c>
      <c r="B988" s="108">
        <f>DS!D984</f>
        <v>0</v>
      </c>
      <c r="C988" s="109" t="e">
        <f>VLOOKUP(B988,DS!$D$3:$I$2489,2,0)</f>
        <v>#N/A</v>
      </c>
      <c r="D988" s="110" t="e">
        <f>VLOOKUP(B988,DS!$D$3:$I$2489,3,0)</f>
        <v>#N/A</v>
      </c>
      <c r="E988" s="111" t="e">
        <f>VLOOKUP(B988,DS!$D$3:$I$2489,5,0)</f>
        <v>#N/A</v>
      </c>
      <c r="F988" s="111" t="e">
        <f>VLOOKUP(B988,DS!$D$3:$I$2489,6,0)</f>
        <v>#N/A</v>
      </c>
      <c r="G988" s="247"/>
      <c r="H988" s="247"/>
      <c r="I988" s="247"/>
      <c r="J988" s="247"/>
      <c r="K988" s="247"/>
      <c r="L988" s="247"/>
      <c r="M988" s="247"/>
      <c r="N988" s="247"/>
      <c r="O988" s="247"/>
      <c r="P988" s="101">
        <f t="shared" si="15"/>
        <v>0</v>
      </c>
      <c r="Q988" s="102" t="str">
        <f>VLOOKUP(P988,IDCODE!$A$1:$B$96,2,0)</f>
        <v>Không</v>
      </c>
      <c r="R988" s="102" t="e">
        <f>VLOOKUP(B988,DS!$D$3:$P$2489,13,0)</f>
        <v>#N/A</v>
      </c>
    </row>
    <row r="989" spans="1:18" ht="13.5">
      <c r="A989" s="100">
        <v>983</v>
      </c>
      <c r="B989" s="108">
        <f>DS!D985</f>
        <v>0</v>
      </c>
      <c r="C989" s="109" t="e">
        <f>VLOOKUP(B989,DS!$D$3:$I$2489,2,0)</f>
        <v>#N/A</v>
      </c>
      <c r="D989" s="110" t="e">
        <f>VLOOKUP(B989,DS!$D$3:$I$2489,3,0)</f>
        <v>#N/A</v>
      </c>
      <c r="E989" s="111" t="e">
        <f>VLOOKUP(B989,DS!$D$3:$I$2489,5,0)</f>
        <v>#N/A</v>
      </c>
      <c r="F989" s="111" t="e">
        <f>VLOOKUP(B989,DS!$D$3:$I$2489,6,0)</f>
        <v>#N/A</v>
      </c>
      <c r="G989" s="247"/>
      <c r="H989" s="247"/>
      <c r="I989" s="247"/>
      <c r="J989" s="247"/>
      <c r="K989" s="247"/>
      <c r="L989" s="247"/>
      <c r="M989" s="247"/>
      <c r="N989" s="247"/>
      <c r="O989" s="247"/>
      <c r="P989" s="101">
        <f t="shared" si="15"/>
        <v>0</v>
      </c>
      <c r="Q989" s="102" t="str">
        <f>VLOOKUP(P989,IDCODE!$A$1:$B$96,2,0)</f>
        <v>Không</v>
      </c>
      <c r="R989" s="102" t="e">
        <f>VLOOKUP(B989,DS!$D$3:$P$2489,13,0)</f>
        <v>#N/A</v>
      </c>
    </row>
    <row r="990" spans="1:18" ht="13.5">
      <c r="A990" s="100">
        <v>984</v>
      </c>
      <c r="B990" s="108">
        <f>DS!D986</f>
        <v>0</v>
      </c>
      <c r="C990" s="109" t="e">
        <f>VLOOKUP(B990,DS!$D$3:$I$2489,2,0)</f>
        <v>#N/A</v>
      </c>
      <c r="D990" s="110" t="e">
        <f>VLOOKUP(B990,DS!$D$3:$I$2489,3,0)</f>
        <v>#N/A</v>
      </c>
      <c r="E990" s="111" t="e">
        <f>VLOOKUP(B990,DS!$D$3:$I$2489,5,0)</f>
        <v>#N/A</v>
      </c>
      <c r="F990" s="111" t="e">
        <f>VLOOKUP(B990,DS!$D$3:$I$2489,6,0)</f>
        <v>#N/A</v>
      </c>
      <c r="G990" s="247"/>
      <c r="H990" s="247"/>
      <c r="I990" s="247"/>
      <c r="J990" s="247"/>
      <c r="K990" s="247"/>
      <c r="L990" s="247"/>
      <c r="M990" s="247"/>
      <c r="N990" s="247"/>
      <c r="O990" s="247"/>
      <c r="P990" s="101">
        <f t="shared" si="15"/>
        <v>0</v>
      </c>
      <c r="Q990" s="102" t="str">
        <f>VLOOKUP(P990,IDCODE!$A$1:$B$96,2,0)</f>
        <v>Không</v>
      </c>
      <c r="R990" s="102" t="e">
        <f>VLOOKUP(B990,DS!$D$3:$P$2489,13,0)</f>
        <v>#N/A</v>
      </c>
    </row>
    <row r="991" spans="1:18" ht="13.5">
      <c r="A991" s="100">
        <v>985</v>
      </c>
      <c r="B991" s="108">
        <f>DS!D987</f>
        <v>0</v>
      </c>
      <c r="C991" s="109" t="e">
        <f>VLOOKUP(B991,DS!$D$3:$I$2489,2,0)</f>
        <v>#N/A</v>
      </c>
      <c r="D991" s="110" t="e">
        <f>VLOOKUP(B991,DS!$D$3:$I$2489,3,0)</f>
        <v>#N/A</v>
      </c>
      <c r="E991" s="111" t="e">
        <f>VLOOKUP(B991,DS!$D$3:$I$2489,5,0)</f>
        <v>#N/A</v>
      </c>
      <c r="F991" s="111" t="e">
        <f>VLOOKUP(B991,DS!$D$3:$I$2489,6,0)</f>
        <v>#N/A</v>
      </c>
      <c r="G991" s="247"/>
      <c r="H991" s="247"/>
      <c r="I991" s="247"/>
      <c r="J991" s="247"/>
      <c r="K991" s="247"/>
      <c r="L991" s="247"/>
      <c r="M991" s="247"/>
      <c r="N991" s="247"/>
      <c r="O991" s="247"/>
      <c r="P991" s="101">
        <f t="shared" si="15"/>
        <v>0</v>
      </c>
      <c r="Q991" s="102" t="str">
        <f>VLOOKUP(P991,IDCODE!$A$1:$B$96,2,0)</f>
        <v>Không</v>
      </c>
      <c r="R991" s="102" t="e">
        <f>VLOOKUP(B991,DS!$D$3:$P$2489,13,0)</f>
        <v>#N/A</v>
      </c>
    </row>
    <row r="992" spans="1:18" ht="13.5">
      <c r="A992" s="100">
        <v>986</v>
      </c>
      <c r="B992" s="108">
        <f>DS!D988</f>
        <v>0</v>
      </c>
      <c r="C992" s="109" t="e">
        <f>VLOOKUP(B992,DS!$D$3:$I$2489,2,0)</f>
        <v>#N/A</v>
      </c>
      <c r="D992" s="110" t="e">
        <f>VLOOKUP(B992,DS!$D$3:$I$2489,3,0)</f>
        <v>#N/A</v>
      </c>
      <c r="E992" s="111" t="e">
        <f>VLOOKUP(B992,DS!$D$3:$I$2489,5,0)</f>
        <v>#N/A</v>
      </c>
      <c r="F992" s="111" t="e">
        <f>VLOOKUP(B992,DS!$D$3:$I$2489,6,0)</f>
        <v>#N/A</v>
      </c>
      <c r="G992" s="247"/>
      <c r="H992" s="247"/>
      <c r="I992" s="247"/>
      <c r="J992" s="247"/>
      <c r="K992" s="247"/>
      <c r="L992" s="247"/>
      <c r="M992" s="247"/>
      <c r="N992" s="247"/>
      <c r="O992" s="247"/>
      <c r="P992" s="101">
        <f t="shared" si="15"/>
        <v>0</v>
      </c>
      <c r="Q992" s="102" t="str">
        <f>VLOOKUP(P992,IDCODE!$A$1:$B$96,2,0)</f>
        <v>Không</v>
      </c>
      <c r="R992" s="102" t="e">
        <f>VLOOKUP(B992,DS!$D$3:$P$2489,13,0)</f>
        <v>#N/A</v>
      </c>
    </row>
    <row r="993" spans="1:18" ht="13.5">
      <c r="A993" s="100">
        <v>987</v>
      </c>
      <c r="B993" s="108">
        <f>DS!D989</f>
        <v>0</v>
      </c>
      <c r="C993" s="109" t="e">
        <f>VLOOKUP(B993,DS!$D$3:$I$2489,2,0)</f>
        <v>#N/A</v>
      </c>
      <c r="D993" s="110" t="e">
        <f>VLOOKUP(B993,DS!$D$3:$I$2489,3,0)</f>
        <v>#N/A</v>
      </c>
      <c r="E993" s="111" t="e">
        <f>VLOOKUP(B993,DS!$D$3:$I$2489,5,0)</f>
        <v>#N/A</v>
      </c>
      <c r="F993" s="111" t="e">
        <f>VLOOKUP(B993,DS!$D$3:$I$2489,6,0)</f>
        <v>#N/A</v>
      </c>
      <c r="G993" s="247"/>
      <c r="H993" s="247"/>
      <c r="I993" s="247"/>
      <c r="J993" s="247"/>
      <c r="K993" s="247"/>
      <c r="L993" s="247"/>
      <c r="M993" s="247"/>
      <c r="N993" s="247"/>
      <c r="O993" s="247"/>
      <c r="P993" s="101">
        <f t="shared" si="15"/>
        <v>0</v>
      </c>
      <c r="Q993" s="102" t="str">
        <f>VLOOKUP(P993,IDCODE!$A$1:$B$96,2,0)</f>
        <v>Không</v>
      </c>
      <c r="R993" s="102" t="e">
        <f>VLOOKUP(B993,DS!$D$3:$P$2489,13,0)</f>
        <v>#N/A</v>
      </c>
    </row>
    <row r="994" spans="1:18" ht="13.5">
      <c r="A994" s="100">
        <v>988</v>
      </c>
      <c r="B994" s="108">
        <f>DS!D990</f>
        <v>0</v>
      </c>
      <c r="C994" s="109" t="e">
        <f>VLOOKUP(B994,DS!$D$3:$I$2489,2,0)</f>
        <v>#N/A</v>
      </c>
      <c r="D994" s="110" t="e">
        <f>VLOOKUP(B994,DS!$D$3:$I$2489,3,0)</f>
        <v>#N/A</v>
      </c>
      <c r="E994" s="111" t="e">
        <f>VLOOKUP(B994,DS!$D$3:$I$2489,5,0)</f>
        <v>#N/A</v>
      </c>
      <c r="F994" s="111" t="e">
        <f>VLOOKUP(B994,DS!$D$3:$I$2489,6,0)</f>
        <v>#N/A</v>
      </c>
      <c r="G994" s="247"/>
      <c r="H994" s="247"/>
      <c r="I994" s="247"/>
      <c r="J994" s="247"/>
      <c r="K994" s="247"/>
      <c r="L994" s="247"/>
      <c r="M994" s="247"/>
      <c r="N994" s="247"/>
      <c r="O994" s="247"/>
      <c r="P994" s="101">
        <f t="shared" si="15"/>
        <v>0</v>
      </c>
      <c r="Q994" s="102" t="str">
        <f>VLOOKUP(P994,IDCODE!$A$1:$B$96,2,0)</f>
        <v>Không</v>
      </c>
      <c r="R994" s="102" t="e">
        <f>VLOOKUP(B994,DS!$D$3:$P$2489,13,0)</f>
        <v>#N/A</v>
      </c>
    </row>
    <row r="995" spans="1:18" ht="13.5">
      <c r="A995" s="100">
        <v>989</v>
      </c>
      <c r="B995" s="108">
        <f>DS!D991</f>
        <v>0</v>
      </c>
      <c r="C995" s="109" t="e">
        <f>VLOOKUP(B995,DS!$D$3:$I$2489,2,0)</f>
        <v>#N/A</v>
      </c>
      <c r="D995" s="110" t="e">
        <f>VLOOKUP(B995,DS!$D$3:$I$2489,3,0)</f>
        <v>#N/A</v>
      </c>
      <c r="E995" s="111" t="e">
        <f>VLOOKUP(B995,DS!$D$3:$I$2489,5,0)</f>
        <v>#N/A</v>
      </c>
      <c r="F995" s="111" t="e">
        <f>VLOOKUP(B995,DS!$D$3:$I$2489,6,0)</f>
        <v>#N/A</v>
      </c>
      <c r="G995" s="247"/>
      <c r="H995" s="247"/>
      <c r="I995" s="247"/>
      <c r="J995" s="247"/>
      <c r="K995" s="247"/>
      <c r="L995" s="247"/>
      <c r="M995" s="247"/>
      <c r="N995" s="247"/>
      <c r="O995" s="247"/>
      <c r="P995" s="101">
        <f t="shared" si="15"/>
        <v>0</v>
      </c>
      <c r="Q995" s="102" t="str">
        <f>VLOOKUP(P995,IDCODE!$A$1:$B$96,2,0)</f>
        <v>Không</v>
      </c>
      <c r="R995" s="102" t="e">
        <f>VLOOKUP(B995,DS!$D$3:$P$2489,13,0)</f>
        <v>#N/A</v>
      </c>
    </row>
    <row r="996" spans="1:18" ht="13.5">
      <c r="A996" s="100">
        <v>990</v>
      </c>
      <c r="B996" s="108">
        <f>DS!D992</f>
        <v>0</v>
      </c>
      <c r="C996" s="109" t="e">
        <f>VLOOKUP(B996,DS!$D$3:$I$2489,2,0)</f>
        <v>#N/A</v>
      </c>
      <c r="D996" s="110" t="e">
        <f>VLOOKUP(B996,DS!$D$3:$I$2489,3,0)</f>
        <v>#N/A</v>
      </c>
      <c r="E996" s="111" t="e">
        <f>VLOOKUP(B996,DS!$D$3:$I$2489,5,0)</f>
        <v>#N/A</v>
      </c>
      <c r="F996" s="111" t="e">
        <f>VLOOKUP(B996,DS!$D$3:$I$2489,6,0)</f>
        <v>#N/A</v>
      </c>
      <c r="G996" s="247"/>
      <c r="H996" s="247"/>
      <c r="I996" s="247"/>
      <c r="J996" s="247"/>
      <c r="K996" s="247"/>
      <c r="L996" s="247"/>
      <c r="M996" s="247"/>
      <c r="N996" s="247"/>
      <c r="O996" s="247"/>
      <c r="P996" s="101">
        <f t="shared" si="15"/>
        <v>0</v>
      </c>
      <c r="Q996" s="102" t="str">
        <f>VLOOKUP(P996,IDCODE!$A$1:$B$96,2,0)</f>
        <v>Không</v>
      </c>
      <c r="R996" s="102" t="e">
        <f>VLOOKUP(B996,DS!$D$3:$P$2489,13,0)</f>
        <v>#N/A</v>
      </c>
    </row>
    <row r="997" spans="1:18" ht="13.5">
      <c r="A997" s="100">
        <v>991</v>
      </c>
      <c r="B997" s="108">
        <f>DS!D993</f>
        <v>0</v>
      </c>
      <c r="C997" s="109" t="e">
        <f>VLOOKUP(B997,DS!$D$3:$I$2489,2,0)</f>
        <v>#N/A</v>
      </c>
      <c r="D997" s="110" t="e">
        <f>VLOOKUP(B997,DS!$D$3:$I$2489,3,0)</f>
        <v>#N/A</v>
      </c>
      <c r="E997" s="111" t="e">
        <f>VLOOKUP(B997,DS!$D$3:$I$2489,5,0)</f>
        <v>#N/A</v>
      </c>
      <c r="F997" s="111" t="e">
        <f>VLOOKUP(B997,DS!$D$3:$I$2489,6,0)</f>
        <v>#N/A</v>
      </c>
      <c r="G997" s="247"/>
      <c r="H997" s="247"/>
      <c r="I997" s="247"/>
      <c r="J997" s="247"/>
      <c r="K997" s="247"/>
      <c r="L997" s="247"/>
      <c r="M997" s="247"/>
      <c r="N997" s="247"/>
      <c r="O997" s="247"/>
      <c r="P997" s="101">
        <f t="shared" si="15"/>
        <v>0</v>
      </c>
      <c r="Q997" s="102" t="str">
        <f>VLOOKUP(P997,IDCODE!$A$1:$B$96,2,0)</f>
        <v>Không</v>
      </c>
      <c r="R997" s="102" t="e">
        <f>VLOOKUP(B997,DS!$D$3:$P$2489,13,0)</f>
        <v>#N/A</v>
      </c>
    </row>
    <row r="998" spans="1:18" ht="13.5">
      <c r="A998" s="100">
        <v>992</v>
      </c>
      <c r="B998" s="108">
        <f>DS!D994</f>
        <v>0</v>
      </c>
      <c r="C998" s="109" t="e">
        <f>VLOOKUP(B998,DS!$D$3:$I$2489,2,0)</f>
        <v>#N/A</v>
      </c>
      <c r="D998" s="110" t="e">
        <f>VLOOKUP(B998,DS!$D$3:$I$2489,3,0)</f>
        <v>#N/A</v>
      </c>
      <c r="E998" s="111" t="e">
        <f>VLOOKUP(B998,DS!$D$3:$I$2489,5,0)</f>
        <v>#N/A</v>
      </c>
      <c r="F998" s="111" t="e">
        <f>VLOOKUP(B998,DS!$D$3:$I$2489,6,0)</f>
        <v>#N/A</v>
      </c>
      <c r="G998" s="247"/>
      <c r="H998" s="247"/>
      <c r="I998" s="247"/>
      <c r="J998" s="247"/>
      <c r="K998" s="247"/>
      <c r="L998" s="247"/>
      <c r="M998" s="247"/>
      <c r="N998" s="247"/>
      <c r="O998" s="247"/>
      <c r="P998" s="101">
        <f t="shared" si="15"/>
        <v>0</v>
      </c>
      <c r="Q998" s="102" t="str">
        <f>VLOOKUP(P998,IDCODE!$A$1:$B$96,2,0)</f>
        <v>Không</v>
      </c>
      <c r="R998" s="102" t="e">
        <f>VLOOKUP(B998,DS!$D$3:$P$2489,13,0)</f>
        <v>#N/A</v>
      </c>
    </row>
    <row r="999" spans="1:18" ht="13.5">
      <c r="A999" s="100">
        <v>993</v>
      </c>
      <c r="B999" s="108">
        <f>DS!D995</f>
        <v>0</v>
      </c>
      <c r="C999" s="109" t="e">
        <f>VLOOKUP(B999,DS!$D$3:$I$2489,2,0)</f>
        <v>#N/A</v>
      </c>
      <c r="D999" s="110" t="e">
        <f>VLOOKUP(B999,DS!$D$3:$I$2489,3,0)</f>
        <v>#N/A</v>
      </c>
      <c r="E999" s="111" t="e">
        <f>VLOOKUP(B999,DS!$D$3:$I$2489,5,0)</f>
        <v>#N/A</v>
      </c>
      <c r="F999" s="111" t="e">
        <f>VLOOKUP(B999,DS!$D$3:$I$2489,6,0)</f>
        <v>#N/A</v>
      </c>
      <c r="G999" s="247"/>
      <c r="H999" s="247"/>
      <c r="I999" s="247"/>
      <c r="J999" s="247"/>
      <c r="K999" s="247"/>
      <c r="L999" s="247"/>
      <c r="M999" s="247"/>
      <c r="N999" s="247"/>
      <c r="O999" s="247"/>
      <c r="P999" s="101">
        <f t="shared" si="15"/>
        <v>0</v>
      </c>
      <c r="Q999" s="102" t="str">
        <f>VLOOKUP(P999,IDCODE!$A$1:$B$96,2,0)</f>
        <v>Không</v>
      </c>
      <c r="R999" s="102" t="e">
        <f>VLOOKUP(B999,DS!$D$3:$P$2489,13,0)</f>
        <v>#N/A</v>
      </c>
    </row>
    <row r="1000" spans="1:18" ht="13.5">
      <c r="A1000" s="100">
        <v>994</v>
      </c>
      <c r="B1000" s="108">
        <f>DS!D996</f>
        <v>0</v>
      </c>
      <c r="C1000" s="109" t="e">
        <f>VLOOKUP(B1000,DS!$D$3:$I$2489,2,0)</f>
        <v>#N/A</v>
      </c>
      <c r="D1000" s="110" t="e">
        <f>VLOOKUP(B1000,DS!$D$3:$I$2489,3,0)</f>
        <v>#N/A</v>
      </c>
      <c r="E1000" s="111" t="e">
        <f>VLOOKUP(B1000,DS!$D$3:$I$2489,5,0)</f>
        <v>#N/A</v>
      </c>
      <c r="F1000" s="111" t="e">
        <f>VLOOKUP(B1000,DS!$D$3:$I$2489,6,0)</f>
        <v>#N/A</v>
      </c>
      <c r="G1000" s="247"/>
      <c r="H1000" s="247"/>
      <c r="I1000" s="247"/>
      <c r="J1000" s="247"/>
      <c r="K1000" s="247"/>
      <c r="L1000" s="247"/>
      <c r="M1000" s="247"/>
      <c r="N1000" s="247"/>
      <c r="O1000" s="247"/>
      <c r="P1000" s="101">
        <f t="shared" si="15"/>
        <v>0</v>
      </c>
      <c r="Q1000" s="102" t="str">
        <f>VLOOKUP(P1000,IDCODE!$A$1:$B$96,2,0)</f>
        <v>Không</v>
      </c>
      <c r="R1000" s="102" t="e">
        <f>VLOOKUP(B1000,DS!$D$3:$P$2489,13,0)</f>
        <v>#N/A</v>
      </c>
    </row>
    <row r="1001" spans="1:18" ht="13.5">
      <c r="A1001" s="100">
        <v>995</v>
      </c>
      <c r="B1001" s="108">
        <f>DS!D997</f>
        <v>0</v>
      </c>
      <c r="C1001" s="109" t="e">
        <f>VLOOKUP(B1001,DS!$D$3:$I$2489,2,0)</f>
        <v>#N/A</v>
      </c>
      <c r="D1001" s="110" t="e">
        <f>VLOOKUP(B1001,DS!$D$3:$I$2489,3,0)</f>
        <v>#N/A</v>
      </c>
      <c r="E1001" s="111" t="e">
        <f>VLOOKUP(B1001,DS!$D$3:$I$2489,5,0)</f>
        <v>#N/A</v>
      </c>
      <c r="F1001" s="111" t="e">
        <f>VLOOKUP(B1001,DS!$D$3:$I$2489,6,0)</f>
        <v>#N/A</v>
      </c>
      <c r="G1001" s="247"/>
      <c r="H1001" s="247"/>
      <c r="I1001" s="247"/>
      <c r="J1001" s="247"/>
      <c r="K1001" s="247"/>
      <c r="L1001" s="247"/>
      <c r="M1001" s="247"/>
      <c r="N1001" s="247"/>
      <c r="O1001" s="247"/>
      <c r="P1001" s="101">
        <f t="shared" si="15"/>
        <v>0</v>
      </c>
      <c r="Q1001" s="102" t="str">
        <f>VLOOKUP(P1001,IDCODE!$A$1:$B$96,2,0)</f>
        <v>Không</v>
      </c>
      <c r="R1001" s="102" t="e">
        <f>VLOOKUP(B1001,DS!$D$3:$P$2489,13,0)</f>
        <v>#N/A</v>
      </c>
    </row>
    <row r="1002" spans="1:18" ht="13.5">
      <c r="A1002" s="100">
        <v>996</v>
      </c>
      <c r="B1002" s="108">
        <f>DS!D998</f>
        <v>0</v>
      </c>
      <c r="C1002" s="109" t="e">
        <f>VLOOKUP(B1002,DS!$D$3:$I$2489,2,0)</f>
        <v>#N/A</v>
      </c>
      <c r="D1002" s="110" t="e">
        <f>VLOOKUP(B1002,DS!$D$3:$I$2489,3,0)</f>
        <v>#N/A</v>
      </c>
      <c r="E1002" s="111" t="e">
        <f>VLOOKUP(B1002,DS!$D$3:$I$2489,5,0)</f>
        <v>#N/A</v>
      </c>
      <c r="F1002" s="111" t="e">
        <f>VLOOKUP(B1002,DS!$D$3:$I$2489,6,0)</f>
        <v>#N/A</v>
      </c>
      <c r="G1002" s="247"/>
      <c r="H1002" s="247"/>
      <c r="I1002" s="247"/>
      <c r="J1002" s="247"/>
      <c r="K1002" s="247"/>
      <c r="L1002" s="247"/>
      <c r="M1002" s="247"/>
      <c r="N1002" s="247"/>
      <c r="O1002" s="247"/>
      <c r="P1002" s="101">
        <f t="shared" si="15"/>
        <v>0</v>
      </c>
      <c r="Q1002" s="102" t="str">
        <f>VLOOKUP(P1002,IDCODE!$A$1:$B$96,2,0)</f>
        <v>Không</v>
      </c>
      <c r="R1002" s="102" t="e">
        <f>VLOOKUP(B1002,DS!$D$3:$P$2489,13,0)</f>
        <v>#N/A</v>
      </c>
    </row>
    <row r="1003" spans="1:18" ht="13.5">
      <c r="A1003" s="100">
        <v>997</v>
      </c>
      <c r="B1003" s="108">
        <f>DS!D999</f>
        <v>0</v>
      </c>
      <c r="C1003" s="109" t="e">
        <f>VLOOKUP(B1003,DS!$D$3:$I$2489,2,0)</f>
        <v>#N/A</v>
      </c>
      <c r="D1003" s="110" t="e">
        <f>VLOOKUP(B1003,DS!$D$3:$I$2489,3,0)</f>
        <v>#N/A</v>
      </c>
      <c r="E1003" s="111" t="e">
        <f>VLOOKUP(B1003,DS!$D$3:$I$2489,5,0)</f>
        <v>#N/A</v>
      </c>
      <c r="F1003" s="111" t="e">
        <f>VLOOKUP(B1003,DS!$D$3:$I$2489,6,0)</f>
        <v>#N/A</v>
      </c>
      <c r="G1003" s="247"/>
      <c r="H1003" s="247"/>
      <c r="I1003" s="247"/>
      <c r="J1003" s="247"/>
      <c r="K1003" s="247"/>
      <c r="L1003" s="247"/>
      <c r="M1003" s="247"/>
      <c r="N1003" s="247"/>
      <c r="O1003" s="247"/>
      <c r="P1003" s="101">
        <f t="shared" si="15"/>
        <v>0</v>
      </c>
      <c r="Q1003" s="102" t="str">
        <f>VLOOKUP(P1003,IDCODE!$A$1:$B$96,2,0)</f>
        <v>Không</v>
      </c>
      <c r="R1003" s="102" t="e">
        <f>VLOOKUP(B1003,DS!$D$3:$P$2489,13,0)</f>
        <v>#N/A</v>
      </c>
    </row>
    <row r="1004" spans="1:18" ht="13.5">
      <c r="A1004" s="100">
        <v>998</v>
      </c>
      <c r="B1004" s="108">
        <f>DS!D1000</f>
        <v>0</v>
      </c>
      <c r="C1004" s="109" t="e">
        <f>VLOOKUP(B1004,DS!$D$3:$I$2489,2,0)</f>
        <v>#N/A</v>
      </c>
      <c r="D1004" s="110" t="e">
        <f>VLOOKUP(B1004,DS!$D$3:$I$2489,3,0)</f>
        <v>#N/A</v>
      </c>
      <c r="E1004" s="111" t="e">
        <f>VLOOKUP(B1004,DS!$D$3:$I$2489,5,0)</f>
        <v>#N/A</v>
      </c>
      <c r="F1004" s="111" t="e">
        <f>VLOOKUP(B1004,DS!$D$3:$I$2489,6,0)</f>
        <v>#N/A</v>
      </c>
      <c r="G1004" s="247"/>
      <c r="H1004" s="247"/>
      <c r="I1004" s="247"/>
      <c r="J1004" s="247"/>
      <c r="K1004" s="247"/>
      <c r="L1004" s="247"/>
      <c r="M1004" s="247"/>
      <c r="N1004" s="247"/>
      <c r="O1004" s="247"/>
      <c r="P1004" s="101">
        <f t="shared" si="15"/>
        <v>0</v>
      </c>
      <c r="Q1004" s="102" t="str">
        <f>VLOOKUP(P1004,IDCODE!$A$1:$B$96,2,0)</f>
        <v>Không</v>
      </c>
      <c r="R1004" s="102" t="e">
        <f>VLOOKUP(B1004,DS!$D$3:$P$2489,13,0)</f>
        <v>#N/A</v>
      </c>
    </row>
    <row r="1005" spans="1:18" ht="13.5">
      <c r="A1005" s="100">
        <v>999</v>
      </c>
      <c r="B1005" s="108">
        <f>DS!D1001</f>
        <v>0</v>
      </c>
      <c r="C1005" s="109" t="e">
        <f>VLOOKUP(B1005,DS!$D$3:$I$2489,2,0)</f>
        <v>#N/A</v>
      </c>
      <c r="D1005" s="110" t="e">
        <f>VLOOKUP(B1005,DS!$D$3:$I$2489,3,0)</f>
        <v>#N/A</v>
      </c>
      <c r="E1005" s="111" t="e">
        <f>VLOOKUP(B1005,DS!$D$3:$I$2489,5,0)</f>
        <v>#N/A</v>
      </c>
      <c r="F1005" s="111" t="e">
        <f>VLOOKUP(B1005,DS!$D$3:$I$2489,6,0)</f>
        <v>#N/A</v>
      </c>
      <c r="G1005" s="247"/>
      <c r="H1005" s="247"/>
      <c r="I1005" s="247"/>
      <c r="J1005" s="247"/>
      <c r="K1005" s="247"/>
      <c r="L1005" s="247"/>
      <c r="M1005" s="247"/>
      <c r="N1005" s="247"/>
      <c r="O1005" s="247"/>
      <c r="P1005" s="101">
        <f t="shared" si="15"/>
        <v>0</v>
      </c>
      <c r="Q1005" s="102" t="str">
        <f>VLOOKUP(P1005,IDCODE!$A$1:$B$96,2,0)</f>
        <v>Không</v>
      </c>
      <c r="R1005" s="102" t="e">
        <f>VLOOKUP(B1005,DS!$D$3:$P$2489,13,0)</f>
        <v>#N/A</v>
      </c>
    </row>
    <row r="1006" spans="1:18" ht="13.5">
      <c r="A1006" s="100">
        <v>1000</v>
      </c>
      <c r="B1006" s="108">
        <f>DS!D1002</f>
        <v>0</v>
      </c>
      <c r="C1006" s="109" t="e">
        <f>VLOOKUP(B1006,DS!$D$3:$I$2489,2,0)</f>
        <v>#N/A</v>
      </c>
      <c r="D1006" s="110" t="e">
        <f>VLOOKUP(B1006,DS!$D$3:$I$2489,3,0)</f>
        <v>#N/A</v>
      </c>
      <c r="E1006" s="111" t="e">
        <f>VLOOKUP(B1006,DS!$D$3:$I$2489,5,0)</f>
        <v>#N/A</v>
      </c>
      <c r="F1006" s="111" t="e">
        <f>VLOOKUP(B1006,DS!$D$3:$I$2489,6,0)</f>
        <v>#N/A</v>
      </c>
      <c r="G1006" s="247"/>
      <c r="H1006" s="247"/>
      <c r="I1006" s="247"/>
      <c r="J1006" s="247"/>
      <c r="K1006" s="247"/>
      <c r="L1006" s="247"/>
      <c r="M1006" s="247"/>
      <c r="N1006" s="247"/>
      <c r="O1006" s="247"/>
      <c r="P1006" s="101">
        <f t="shared" si="15"/>
        <v>0</v>
      </c>
      <c r="Q1006" s="102" t="str">
        <f>VLOOKUP(P1006,IDCODE!$A$1:$B$96,2,0)</f>
        <v>Không</v>
      </c>
      <c r="R1006" s="102" t="e">
        <f>VLOOKUP(B1006,DS!$D$3:$P$2489,13,0)</f>
        <v>#N/A</v>
      </c>
    </row>
    <row r="1007" spans="1:18" ht="13.5">
      <c r="A1007" s="100">
        <v>1001</v>
      </c>
      <c r="B1007" s="108">
        <f>DS!D1003</f>
        <v>0</v>
      </c>
      <c r="C1007" s="109" t="e">
        <f>VLOOKUP(B1007,DS!$D$3:$I$2489,2,0)</f>
        <v>#N/A</v>
      </c>
      <c r="D1007" s="110" t="e">
        <f>VLOOKUP(B1007,DS!$D$3:$I$2489,3,0)</f>
        <v>#N/A</v>
      </c>
      <c r="E1007" s="111" t="e">
        <f>VLOOKUP(B1007,DS!$D$3:$I$2489,5,0)</f>
        <v>#N/A</v>
      </c>
      <c r="F1007" s="111" t="e">
        <f>VLOOKUP(B1007,DS!$D$3:$I$2489,6,0)</f>
        <v>#N/A</v>
      </c>
      <c r="G1007" s="247"/>
      <c r="H1007" s="247"/>
      <c r="I1007" s="247"/>
      <c r="J1007" s="247"/>
      <c r="K1007" s="247"/>
      <c r="L1007" s="247"/>
      <c r="M1007" s="247"/>
      <c r="N1007" s="247"/>
      <c r="O1007" s="247"/>
      <c r="P1007" s="101">
        <f t="shared" si="15"/>
        <v>0</v>
      </c>
      <c r="Q1007" s="102" t="str">
        <f>VLOOKUP(P1007,IDCODE!$A$1:$B$96,2,0)</f>
        <v>Không</v>
      </c>
      <c r="R1007" s="102" t="e">
        <f>VLOOKUP(B1007,DS!$D$3:$P$2489,13,0)</f>
        <v>#N/A</v>
      </c>
    </row>
    <row r="1008" spans="1:18" ht="13.5">
      <c r="A1008" s="100">
        <v>1002</v>
      </c>
      <c r="B1008" s="108">
        <f>DS!D1004</f>
        <v>0</v>
      </c>
      <c r="C1008" s="109" t="e">
        <f>VLOOKUP(B1008,DS!$D$3:$I$2489,2,0)</f>
        <v>#N/A</v>
      </c>
      <c r="D1008" s="110" t="e">
        <f>VLOOKUP(B1008,DS!$D$3:$I$2489,3,0)</f>
        <v>#N/A</v>
      </c>
      <c r="E1008" s="111" t="e">
        <f>VLOOKUP(B1008,DS!$D$3:$I$2489,5,0)</f>
        <v>#N/A</v>
      </c>
      <c r="F1008" s="111" t="e">
        <f>VLOOKUP(B1008,DS!$D$3:$I$2489,6,0)</f>
        <v>#N/A</v>
      </c>
      <c r="G1008" s="247"/>
      <c r="H1008" s="247"/>
      <c r="I1008" s="247"/>
      <c r="J1008" s="247"/>
      <c r="K1008" s="247"/>
      <c r="L1008" s="247"/>
      <c r="M1008" s="247"/>
      <c r="N1008" s="247"/>
      <c r="O1008" s="247"/>
      <c r="P1008" s="101">
        <f t="shared" si="15"/>
        <v>0</v>
      </c>
      <c r="Q1008" s="102" t="str">
        <f>VLOOKUP(P1008,IDCODE!$A$1:$B$96,2,0)</f>
        <v>Không</v>
      </c>
      <c r="R1008" s="102" t="e">
        <f>VLOOKUP(B1008,DS!$D$3:$P$2489,13,0)</f>
        <v>#N/A</v>
      </c>
    </row>
    <row r="1009" spans="1:18" ht="13.5">
      <c r="A1009" s="100">
        <v>1003</v>
      </c>
      <c r="B1009" s="108">
        <f>DS!D1005</f>
        <v>0</v>
      </c>
      <c r="C1009" s="109" t="e">
        <f>VLOOKUP(B1009,DS!$D$3:$I$2489,2,0)</f>
        <v>#N/A</v>
      </c>
      <c r="D1009" s="110" t="e">
        <f>VLOOKUP(B1009,DS!$D$3:$I$2489,3,0)</f>
        <v>#N/A</v>
      </c>
      <c r="E1009" s="111" t="e">
        <f>VLOOKUP(B1009,DS!$D$3:$I$2489,5,0)</f>
        <v>#N/A</v>
      </c>
      <c r="F1009" s="111" t="e">
        <f>VLOOKUP(B1009,DS!$D$3:$I$2489,6,0)</f>
        <v>#N/A</v>
      </c>
      <c r="G1009" s="247"/>
      <c r="H1009" s="247"/>
      <c r="I1009" s="247"/>
      <c r="J1009" s="247"/>
      <c r="K1009" s="247"/>
      <c r="L1009" s="247"/>
      <c r="M1009" s="247"/>
      <c r="N1009" s="247"/>
      <c r="O1009" s="247"/>
      <c r="P1009" s="101">
        <f t="shared" si="15"/>
        <v>0</v>
      </c>
      <c r="Q1009" s="102" t="str">
        <f>VLOOKUP(P1009,IDCODE!$A$1:$B$96,2,0)</f>
        <v>Không</v>
      </c>
      <c r="R1009" s="102" t="e">
        <f>VLOOKUP(B1009,DS!$D$3:$P$2489,13,0)</f>
        <v>#N/A</v>
      </c>
    </row>
    <row r="1010" spans="1:18" ht="13.5">
      <c r="A1010" s="100">
        <v>1004</v>
      </c>
      <c r="B1010" s="108">
        <f>DS!D1006</f>
        <v>0</v>
      </c>
      <c r="C1010" s="109" t="e">
        <f>VLOOKUP(B1010,DS!$D$3:$I$2489,2,0)</f>
        <v>#N/A</v>
      </c>
      <c r="D1010" s="110" t="e">
        <f>VLOOKUP(B1010,DS!$D$3:$I$2489,3,0)</f>
        <v>#N/A</v>
      </c>
      <c r="E1010" s="111" t="e">
        <f>VLOOKUP(B1010,DS!$D$3:$I$2489,5,0)</f>
        <v>#N/A</v>
      </c>
      <c r="F1010" s="111" t="e">
        <f>VLOOKUP(B1010,DS!$D$3:$I$2489,6,0)</f>
        <v>#N/A</v>
      </c>
      <c r="G1010" s="247"/>
      <c r="H1010" s="247"/>
      <c r="I1010" s="247"/>
      <c r="J1010" s="247"/>
      <c r="K1010" s="247"/>
      <c r="L1010" s="247"/>
      <c r="M1010" s="247"/>
      <c r="N1010" s="247"/>
      <c r="O1010" s="247"/>
      <c r="P1010" s="101">
        <f t="shared" si="15"/>
        <v>0</v>
      </c>
      <c r="Q1010" s="102" t="str">
        <f>VLOOKUP(P1010,IDCODE!$A$1:$B$96,2,0)</f>
        <v>Không</v>
      </c>
      <c r="R1010" s="102" t="e">
        <f>VLOOKUP(B1010,DS!$D$3:$P$2489,13,0)</f>
        <v>#N/A</v>
      </c>
    </row>
    <row r="1011" spans="1:18" ht="13.5">
      <c r="A1011" s="100">
        <v>1005</v>
      </c>
      <c r="B1011" s="108">
        <f>DS!D1007</f>
        <v>0</v>
      </c>
      <c r="C1011" s="109" t="e">
        <f>VLOOKUP(B1011,DS!$D$3:$I$2489,2,0)</f>
        <v>#N/A</v>
      </c>
      <c r="D1011" s="110" t="e">
        <f>VLOOKUP(B1011,DS!$D$3:$I$2489,3,0)</f>
        <v>#N/A</v>
      </c>
      <c r="E1011" s="111" t="e">
        <f>VLOOKUP(B1011,DS!$D$3:$I$2489,5,0)</f>
        <v>#N/A</v>
      </c>
      <c r="F1011" s="111" t="e">
        <f>VLOOKUP(B1011,DS!$D$3:$I$2489,6,0)</f>
        <v>#N/A</v>
      </c>
      <c r="G1011" s="247"/>
      <c r="H1011" s="247"/>
      <c r="I1011" s="247"/>
      <c r="J1011" s="247"/>
      <c r="K1011" s="247"/>
      <c r="L1011" s="247"/>
      <c r="M1011" s="247"/>
      <c r="N1011" s="247"/>
      <c r="O1011" s="247"/>
      <c r="P1011" s="101">
        <f t="shared" si="15"/>
        <v>0</v>
      </c>
      <c r="Q1011" s="102" t="str">
        <f>VLOOKUP(P1011,IDCODE!$A$1:$B$96,2,0)</f>
        <v>Không</v>
      </c>
      <c r="R1011" s="102" t="e">
        <f>VLOOKUP(B1011,DS!$D$3:$P$2489,13,0)</f>
        <v>#N/A</v>
      </c>
    </row>
    <row r="1012" spans="1:18" ht="13.5">
      <c r="A1012" s="100">
        <v>1006</v>
      </c>
      <c r="B1012" s="108">
        <f>DS!D1008</f>
        <v>0</v>
      </c>
      <c r="C1012" s="109" t="e">
        <f>VLOOKUP(B1012,DS!$D$3:$I$2489,2,0)</f>
        <v>#N/A</v>
      </c>
      <c r="D1012" s="110" t="e">
        <f>VLOOKUP(B1012,DS!$D$3:$I$2489,3,0)</f>
        <v>#N/A</v>
      </c>
      <c r="E1012" s="111" t="e">
        <f>VLOOKUP(B1012,DS!$D$3:$I$2489,5,0)</f>
        <v>#N/A</v>
      </c>
      <c r="F1012" s="111" t="e">
        <f>VLOOKUP(B1012,DS!$D$3:$I$2489,6,0)</f>
        <v>#N/A</v>
      </c>
      <c r="G1012" s="247"/>
      <c r="H1012" s="247"/>
      <c r="I1012" s="247"/>
      <c r="J1012" s="247"/>
      <c r="K1012" s="247"/>
      <c r="L1012" s="247"/>
      <c r="M1012" s="247"/>
      <c r="N1012" s="247"/>
      <c r="O1012" s="247"/>
      <c r="P1012" s="101">
        <f t="shared" si="15"/>
        <v>0</v>
      </c>
      <c r="Q1012" s="102" t="str">
        <f>VLOOKUP(P1012,IDCODE!$A$1:$B$96,2,0)</f>
        <v>Không</v>
      </c>
      <c r="R1012" s="102" t="e">
        <f>VLOOKUP(B1012,DS!$D$3:$P$2489,13,0)</f>
        <v>#N/A</v>
      </c>
    </row>
    <row r="1013" spans="1:18" ht="13.5">
      <c r="A1013" s="100">
        <v>1007</v>
      </c>
      <c r="B1013" s="108">
        <f>DS!D1009</f>
        <v>0</v>
      </c>
      <c r="C1013" s="109" t="e">
        <f>VLOOKUP(B1013,DS!$D$3:$I$2489,2,0)</f>
        <v>#N/A</v>
      </c>
      <c r="D1013" s="110" t="e">
        <f>VLOOKUP(B1013,DS!$D$3:$I$2489,3,0)</f>
        <v>#N/A</v>
      </c>
      <c r="E1013" s="111" t="e">
        <f>VLOOKUP(B1013,DS!$D$3:$I$2489,5,0)</f>
        <v>#N/A</v>
      </c>
      <c r="F1013" s="111" t="e">
        <f>VLOOKUP(B1013,DS!$D$3:$I$2489,6,0)</f>
        <v>#N/A</v>
      </c>
      <c r="G1013" s="247"/>
      <c r="H1013" s="247"/>
      <c r="I1013" s="247"/>
      <c r="J1013" s="247"/>
      <c r="K1013" s="247"/>
      <c r="L1013" s="247"/>
      <c r="M1013" s="247"/>
      <c r="N1013" s="247"/>
      <c r="O1013" s="247"/>
      <c r="P1013" s="101">
        <f t="shared" si="15"/>
        <v>0</v>
      </c>
      <c r="Q1013" s="102" t="str">
        <f>VLOOKUP(P1013,IDCODE!$A$1:$B$96,2,0)</f>
        <v>Không</v>
      </c>
      <c r="R1013" s="102" t="e">
        <f>VLOOKUP(B1013,DS!$D$3:$P$2489,13,0)</f>
        <v>#N/A</v>
      </c>
    </row>
    <row r="1014" spans="1:18" ht="13.5">
      <c r="A1014" s="100">
        <v>1008</v>
      </c>
      <c r="B1014" s="108">
        <f>DS!D1010</f>
        <v>0</v>
      </c>
      <c r="C1014" s="109" t="e">
        <f>VLOOKUP(B1014,DS!$D$3:$I$2489,2,0)</f>
        <v>#N/A</v>
      </c>
      <c r="D1014" s="110" t="e">
        <f>VLOOKUP(B1014,DS!$D$3:$I$2489,3,0)</f>
        <v>#N/A</v>
      </c>
      <c r="E1014" s="111" t="e">
        <f>VLOOKUP(B1014,DS!$D$3:$I$2489,5,0)</f>
        <v>#N/A</v>
      </c>
      <c r="F1014" s="111" t="e">
        <f>VLOOKUP(B1014,DS!$D$3:$I$2489,6,0)</f>
        <v>#N/A</v>
      </c>
      <c r="G1014" s="247"/>
      <c r="H1014" s="247"/>
      <c r="I1014" s="247"/>
      <c r="J1014" s="247"/>
      <c r="K1014" s="247"/>
      <c r="L1014" s="247"/>
      <c r="M1014" s="247"/>
      <c r="N1014" s="247"/>
      <c r="O1014" s="247"/>
      <c r="P1014" s="101">
        <f t="shared" si="15"/>
        <v>0</v>
      </c>
      <c r="Q1014" s="102" t="str">
        <f>VLOOKUP(P1014,IDCODE!$A$1:$B$96,2,0)</f>
        <v>Không</v>
      </c>
      <c r="R1014" s="102" t="e">
        <f>VLOOKUP(B1014,DS!$D$3:$P$2489,13,0)</f>
        <v>#N/A</v>
      </c>
    </row>
    <row r="1015" spans="1:18" ht="13.5">
      <c r="A1015" s="100">
        <v>1009</v>
      </c>
      <c r="B1015" s="108">
        <f>DS!D1011</f>
        <v>0</v>
      </c>
      <c r="C1015" s="109" t="e">
        <f>VLOOKUP(B1015,DS!$D$3:$I$2489,2,0)</f>
        <v>#N/A</v>
      </c>
      <c r="D1015" s="110" t="e">
        <f>VLOOKUP(B1015,DS!$D$3:$I$2489,3,0)</f>
        <v>#N/A</v>
      </c>
      <c r="E1015" s="111" t="e">
        <f>VLOOKUP(B1015,DS!$D$3:$I$2489,5,0)</f>
        <v>#N/A</v>
      </c>
      <c r="F1015" s="111" t="e">
        <f>VLOOKUP(B1015,DS!$D$3:$I$2489,6,0)</f>
        <v>#N/A</v>
      </c>
      <c r="G1015" s="247"/>
      <c r="H1015" s="247"/>
      <c r="I1015" s="247"/>
      <c r="J1015" s="247"/>
      <c r="K1015" s="247"/>
      <c r="L1015" s="247"/>
      <c r="M1015" s="247"/>
      <c r="N1015" s="247"/>
      <c r="O1015" s="247"/>
      <c r="P1015" s="101">
        <f t="shared" si="15"/>
        <v>0</v>
      </c>
      <c r="Q1015" s="102" t="str">
        <f>VLOOKUP(P1015,IDCODE!$A$1:$B$96,2,0)</f>
        <v>Không</v>
      </c>
      <c r="R1015" s="102" t="e">
        <f>VLOOKUP(B1015,DS!$D$3:$P$2489,13,0)</f>
        <v>#N/A</v>
      </c>
    </row>
    <row r="1016" spans="1:18" ht="13.5">
      <c r="A1016" s="100">
        <v>1010</v>
      </c>
      <c r="B1016" s="108">
        <f>DS!D1012</f>
        <v>0</v>
      </c>
      <c r="C1016" s="109" t="e">
        <f>VLOOKUP(B1016,DS!$D$3:$I$2489,2,0)</f>
        <v>#N/A</v>
      </c>
      <c r="D1016" s="110" t="e">
        <f>VLOOKUP(B1016,DS!$D$3:$I$2489,3,0)</f>
        <v>#N/A</v>
      </c>
      <c r="E1016" s="111" t="e">
        <f>VLOOKUP(B1016,DS!$D$3:$I$2489,5,0)</f>
        <v>#N/A</v>
      </c>
      <c r="F1016" s="111" t="e">
        <f>VLOOKUP(B1016,DS!$D$3:$I$2489,6,0)</f>
        <v>#N/A</v>
      </c>
      <c r="G1016" s="247"/>
      <c r="H1016" s="247"/>
      <c r="I1016" s="247"/>
      <c r="J1016" s="247"/>
      <c r="K1016" s="247"/>
      <c r="L1016" s="247"/>
      <c r="M1016" s="247"/>
      <c r="N1016" s="247"/>
      <c r="O1016" s="247"/>
      <c r="P1016" s="101">
        <f t="shared" si="15"/>
        <v>0</v>
      </c>
      <c r="Q1016" s="102" t="str">
        <f>VLOOKUP(P1016,IDCODE!$A$1:$B$96,2,0)</f>
        <v>Không</v>
      </c>
      <c r="R1016" s="102" t="e">
        <f>VLOOKUP(B1016,DS!$D$3:$P$2489,13,0)</f>
        <v>#N/A</v>
      </c>
    </row>
    <row r="1017" spans="1:18" ht="13.5">
      <c r="A1017" s="100">
        <v>1011</v>
      </c>
      <c r="B1017" s="108">
        <f>DS!D1013</f>
        <v>0</v>
      </c>
      <c r="C1017" s="109" t="e">
        <f>VLOOKUP(B1017,DS!$D$3:$I$2489,2,0)</f>
        <v>#N/A</v>
      </c>
      <c r="D1017" s="110" t="e">
        <f>VLOOKUP(B1017,DS!$D$3:$I$2489,3,0)</f>
        <v>#N/A</v>
      </c>
      <c r="E1017" s="111" t="e">
        <f>VLOOKUP(B1017,DS!$D$3:$I$2489,5,0)</f>
        <v>#N/A</v>
      </c>
      <c r="F1017" s="111" t="e">
        <f>VLOOKUP(B1017,DS!$D$3:$I$2489,6,0)</f>
        <v>#N/A</v>
      </c>
      <c r="G1017" s="247"/>
      <c r="H1017" s="247"/>
      <c r="I1017" s="247"/>
      <c r="J1017" s="247"/>
      <c r="K1017" s="247"/>
      <c r="L1017" s="247"/>
      <c r="M1017" s="247"/>
      <c r="N1017" s="247"/>
      <c r="O1017" s="247"/>
      <c r="P1017" s="101">
        <f t="shared" si="15"/>
        <v>0</v>
      </c>
      <c r="Q1017" s="102" t="str">
        <f>VLOOKUP(P1017,IDCODE!$A$1:$B$96,2,0)</f>
        <v>Không</v>
      </c>
      <c r="R1017" s="102" t="e">
        <f>VLOOKUP(B1017,DS!$D$3:$P$2489,13,0)</f>
        <v>#N/A</v>
      </c>
    </row>
    <row r="1018" spans="1:18" ht="13.5">
      <c r="A1018" s="100">
        <v>1012</v>
      </c>
      <c r="B1018" s="108">
        <f>DS!D1014</f>
        <v>0</v>
      </c>
      <c r="C1018" s="109" t="e">
        <f>VLOOKUP(B1018,DS!$D$3:$I$2489,2,0)</f>
        <v>#N/A</v>
      </c>
      <c r="D1018" s="110" t="e">
        <f>VLOOKUP(B1018,DS!$D$3:$I$2489,3,0)</f>
        <v>#N/A</v>
      </c>
      <c r="E1018" s="111" t="e">
        <f>VLOOKUP(B1018,DS!$D$3:$I$2489,5,0)</f>
        <v>#N/A</v>
      </c>
      <c r="F1018" s="111" t="e">
        <f>VLOOKUP(B1018,DS!$D$3:$I$2489,6,0)</f>
        <v>#N/A</v>
      </c>
      <c r="G1018" s="247"/>
      <c r="H1018" s="247"/>
      <c r="I1018" s="247"/>
      <c r="J1018" s="247"/>
      <c r="K1018" s="247"/>
      <c r="L1018" s="247"/>
      <c r="M1018" s="247"/>
      <c r="N1018" s="247"/>
      <c r="O1018" s="247"/>
      <c r="P1018" s="101">
        <f t="shared" si="15"/>
        <v>0</v>
      </c>
      <c r="Q1018" s="102" t="str">
        <f>VLOOKUP(P1018,IDCODE!$A$1:$B$96,2,0)</f>
        <v>Không</v>
      </c>
      <c r="R1018" s="102" t="e">
        <f>VLOOKUP(B1018,DS!$D$3:$P$2489,13,0)</f>
        <v>#N/A</v>
      </c>
    </row>
    <row r="1019" spans="1:18" ht="13.5">
      <c r="A1019" s="100">
        <v>1013</v>
      </c>
      <c r="B1019" s="108">
        <f>DS!D1015</f>
        <v>0</v>
      </c>
      <c r="C1019" s="109" t="e">
        <f>VLOOKUP(B1019,DS!$D$3:$I$2489,2,0)</f>
        <v>#N/A</v>
      </c>
      <c r="D1019" s="110" t="e">
        <f>VLOOKUP(B1019,DS!$D$3:$I$2489,3,0)</f>
        <v>#N/A</v>
      </c>
      <c r="E1019" s="111" t="e">
        <f>VLOOKUP(B1019,DS!$D$3:$I$2489,5,0)</f>
        <v>#N/A</v>
      </c>
      <c r="F1019" s="111" t="e">
        <f>VLOOKUP(B1019,DS!$D$3:$I$2489,6,0)</f>
        <v>#N/A</v>
      </c>
      <c r="G1019" s="247"/>
      <c r="H1019" s="247"/>
      <c r="I1019" s="247"/>
      <c r="J1019" s="247"/>
      <c r="K1019" s="247"/>
      <c r="L1019" s="247"/>
      <c r="M1019" s="247"/>
      <c r="N1019" s="247"/>
      <c r="O1019" s="247"/>
      <c r="P1019" s="101">
        <f t="shared" si="15"/>
        <v>0</v>
      </c>
      <c r="Q1019" s="102" t="str">
        <f>VLOOKUP(P1019,IDCODE!$A$1:$B$96,2,0)</f>
        <v>Không</v>
      </c>
      <c r="R1019" s="102" t="e">
        <f>VLOOKUP(B1019,DS!$D$3:$P$2489,13,0)</f>
        <v>#N/A</v>
      </c>
    </row>
    <row r="1020" spans="1:18" ht="13.5">
      <c r="A1020" s="100">
        <v>1014</v>
      </c>
      <c r="B1020" s="108">
        <f>DS!D1016</f>
        <v>0</v>
      </c>
      <c r="C1020" s="109" t="e">
        <f>VLOOKUP(B1020,DS!$D$3:$I$2489,2,0)</f>
        <v>#N/A</v>
      </c>
      <c r="D1020" s="110" t="e">
        <f>VLOOKUP(B1020,DS!$D$3:$I$2489,3,0)</f>
        <v>#N/A</v>
      </c>
      <c r="E1020" s="111" t="e">
        <f>VLOOKUP(B1020,DS!$D$3:$I$2489,5,0)</f>
        <v>#N/A</v>
      </c>
      <c r="F1020" s="111" t="e">
        <f>VLOOKUP(B1020,DS!$D$3:$I$2489,6,0)</f>
        <v>#N/A</v>
      </c>
      <c r="G1020" s="247"/>
      <c r="H1020" s="247"/>
      <c r="I1020" s="247"/>
      <c r="J1020" s="247"/>
      <c r="K1020" s="247"/>
      <c r="L1020" s="247"/>
      <c r="M1020" s="247"/>
      <c r="N1020" s="247"/>
      <c r="O1020" s="247"/>
      <c r="P1020" s="101">
        <f t="shared" si="15"/>
        <v>0</v>
      </c>
      <c r="Q1020" s="102" t="str">
        <f>VLOOKUP(P1020,IDCODE!$A$1:$B$96,2,0)</f>
        <v>Không</v>
      </c>
      <c r="R1020" s="102" t="e">
        <f>VLOOKUP(B1020,DS!$D$3:$P$2489,13,0)</f>
        <v>#N/A</v>
      </c>
    </row>
    <row r="1021" spans="1:18" ht="13.5">
      <c r="A1021" s="100">
        <v>1015</v>
      </c>
      <c r="B1021" s="108">
        <f>DS!D1017</f>
        <v>0</v>
      </c>
      <c r="C1021" s="109" t="e">
        <f>VLOOKUP(B1021,DS!$D$3:$I$2489,2,0)</f>
        <v>#N/A</v>
      </c>
      <c r="D1021" s="110" t="e">
        <f>VLOOKUP(B1021,DS!$D$3:$I$2489,3,0)</f>
        <v>#N/A</v>
      </c>
      <c r="E1021" s="111" t="e">
        <f>VLOOKUP(B1021,DS!$D$3:$I$2489,5,0)</f>
        <v>#N/A</v>
      </c>
      <c r="F1021" s="111" t="e">
        <f>VLOOKUP(B1021,DS!$D$3:$I$2489,6,0)</f>
        <v>#N/A</v>
      </c>
      <c r="G1021" s="247"/>
      <c r="H1021" s="247"/>
      <c r="I1021" s="247"/>
      <c r="J1021" s="247"/>
      <c r="K1021" s="247"/>
      <c r="L1021" s="247"/>
      <c r="M1021" s="247"/>
      <c r="N1021" s="247"/>
      <c r="O1021" s="247"/>
      <c r="P1021" s="101">
        <f t="shared" si="15"/>
        <v>0</v>
      </c>
      <c r="Q1021" s="102" t="str">
        <f>VLOOKUP(P1021,IDCODE!$A$1:$B$96,2,0)</f>
        <v>Không</v>
      </c>
      <c r="R1021" s="102" t="e">
        <f>VLOOKUP(B1021,DS!$D$3:$P$2489,13,0)</f>
        <v>#N/A</v>
      </c>
    </row>
    <row r="1022" spans="1:18" ht="13.5">
      <c r="A1022" s="100">
        <v>1016</v>
      </c>
      <c r="B1022" s="108">
        <f>DS!D1018</f>
        <v>0</v>
      </c>
      <c r="C1022" s="109" t="e">
        <f>VLOOKUP(B1022,DS!$D$3:$I$2489,2,0)</f>
        <v>#N/A</v>
      </c>
      <c r="D1022" s="110" t="e">
        <f>VLOOKUP(B1022,DS!$D$3:$I$2489,3,0)</f>
        <v>#N/A</v>
      </c>
      <c r="E1022" s="111" t="e">
        <f>VLOOKUP(B1022,DS!$D$3:$I$2489,5,0)</f>
        <v>#N/A</v>
      </c>
      <c r="F1022" s="111" t="e">
        <f>VLOOKUP(B1022,DS!$D$3:$I$2489,6,0)</f>
        <v>#N/A</v>
      </c>
      <c r="G1022" s="247"/>
      <c r="H1022" s="247"/>
      <c r="I1022" s="247"/>
      <c r="J1022" s="247"/>
      <c r="K1022" s="247"/>
      <c r="L1022" s="247"/>
      <c r="M1022" s="247"/>
      <c r="N1022" s="247"/>
      <c r="O1022" s="247"/>
      <c r="P1022" s="101">
        <f t="shared" si="15"/>
        <v>0</v>
      </c>
      <c r="Q1022" s="102" t="str">
        <f>VLOOKUP(P1022,IDCODE!$A$1:$B$96,2,0)</f>
        <v>Không</v>
      </c>
      <c r="R1022" s="102" t="e">
        <f>VLOOKUP(B1022,DS!$D$3:$P$2489,13,0)</f>
        <v>#N/A</v>
      </c>
    </row>
    <row r="1023" spans="1:18" ht="13.5">
      <c r="A1023" s="100">
        <v>1017</v>
      </c>
      <c r="B1023" s="108">
        <f>DS!D1019</f>
        <v>0</v>
      </c>
      <c r="C1023" s="109" t="e">
        <f>VLOOKUP(B1023,DS!$D$3:$I$2489,2,0)</f>
        <v>#N/A</v>
      </c>
      <c r="D1023" s="110" t="e">
        <f>VLOOKUP(B1023,DS!$D$3:$I$2489,3,0)</f>
        <v>#N/A</v>
      </c>
      <c r="E1023" s="111" t="e">
        <f>VLOOKUP(B1023,DS!$D$3:$I$2489,5,0)</f>
        <v>#N/A</v>
      </c>
      <c r="F1023" s="111" t="e">
        <f>VLOOKUP(B1023,DS!$D$3:$I$2489,6,0)</f>
        <v>#N/A</v>
      </c>
      <c r="G1023" s="247"/>
      <c r="H1023" s="247"/>
      <c r="I1023" s="247"/>
      <c r="J1023" s="247"/>
      <c r="K1023" s="247"/>
      <c r="L1023" s="247"/>
      <c r="M1023" s="247"/>
      <c r="N1023" s="247"/>
      <c r="O1023" s="247"/>
      <c r="P1023" s="101">
        <f t="shared" si="15"/>
        <v>0</v>
      </c>
      <c r="Q1023" s="102" t="str">
        <f>VLOOKUP(P1023,IDCODE!$A$1:$B$96,2,0)</f>
        <v>Không</v>
      </c>
      <c r="R1023" s="102" t="e">
        <f>VLOOKUP(B1023,DS!$D$3:$P$2489,13,0)</f>
        <v>#N/A</v>
      </c>
    </row>
    <row r="1024" spans="1:18" ht="13.5">
      <c r="A1024" s="100">
        <v>1018</v>
      </c>
      <c r="B1024" s="108">
        <f>DS!D1020</f>
        <v>0</v>
      </c>
      <c r="C1024" s="109" t="e">
        <f>VLOOKUP(B1024,DS!$D$3:$I$2489,2,0)</f>
        <v>#N/A</v>
      </c>
      <c r="D1024" s="110" t="e">
        <f>VLOOKUP(B1024,DS!$D$3:$I$2489,3,0)</f>
        <v>#N/A</v>
      </c>
      <c r="E1024" s="111" t="e">
        <f>VLOOKUP(B1024,DS!$D$3:$I$2489,5,0)</f>
        <v>#N/A</v>
      </c>
      <c r="F1024" s="111" t="e">
        <f>VLOOKUP(B1024,DS!$D$3:$I$2489,6,0)</f>
        <v>#N/A</v>
      </c>
      <c r="G1024" s="247"/>
      <c r="H1024" s="247"/>
      <c r="I1024" s="247"/>
      <c r="J1024" s="247"/>
      <c r="K1024" s="247"/>
      <c r="L1024" s="247"/>
      <c r="M1024" s="247"/>
      <c r="N1024" s="247"/>
      <c r="O1024" s="247"/>
      <c r="P1024" s="101">
        <f t="shared" si="15"/>
        <v>0</v>
      </c>
      <c r="Q1024" s="102" t="str">
        <f>VLOOKUP(P1024,IDCODE!$A$1:$B$96,2,0)</f>
        <v>Không</v>
      </c>
      <c r="R1024" s="102" t="e">
        <f>VLOOKUP(B1024,DS!$D$3:$P$2489,13,0)</f>
        <v>#N/A</v>
      </c>
    </row>
    <row r="1025" spans="1:18" ht="13.5">
      <c r="A1025" s="100">
        <v>1019</v>
      </c>
      <c r="B1025" s="108">
        <f>DS!D1021</f>
        <v>0</v>
      </c>
      <c r="C1025" s="109" t="e">
        <f>VLOOKUP(B1025,DS!$D$3:$I$2489,2,0)</f>
        <v>#N/A</v>
      </c>
      <c r="D1025" s="110" t="e">
        <f>VLOOKUP(B1025,DS!$D$3:$I$2489,3,0)</f>
        <v>#N/A</v>
      </c>
      <c r="E1025" s="111" t="e">
        <f>VLOOKUP(B1025,DS!$D$3:$I$2489,5,0)</f>
        <v>#N/A</v>
      </c>
      <c r="F1025" s="111" t="e">
        <f>VLOOKUP(B1025,DS!$D$3:$I$2489,6,0)</f>
        <v>#N/A</v>
      </c>
      <c r="G1025" s="247"/>
      <c r="H1025" s="247"/>
      <c r="I1025" s="247"/>
      <c r="J1025" s="247"/>
      <c r="K1025" s="247"/>
      <c r="L1025" s="247"/>
      <c r="M1025" s="247"/>
      <c r="N1025" s="247"/>
      <c r="O1025" s="247"/>
      <c r="P1025" s="101">
        <f t="shared" si="15"/>
        <v>0</v>
      </c>
      <c r="Q1025" s="102" t="str">
        <f>VLOOKUP(P1025,IDCODE!$A$1:$B$96,2,0)</f>
        <v>Không</v>
      </c>
      <c r="R1025" s="102" t="e">
        <f>VLOOKUP(B1025,DS!$D$3:$P$2489,13,0)</f>
        <v>#N/A</v>
      </c>
    </row>
    <row r="1026" spans="1:18" ht="13.5">
      <c r="A1026" s="100">
        <v>1020</v>
      </c>
      <c r="B1026" s="108">
        <f>DS!D1022</f>
        <v>0</v>
      </c>
      <c r="C1026" s="109" t="e">
        <f>VLOOKUP(B1026,DS!$D$3:$I$2489,2,0)</f>
        <v>#N/A</v>
      </c>
      <c r="D1026" s="110" t="e">
        <f>VLOOKUP(B1026,DS!$D$3:$I$2489,3,0)</f>
        <v>#N/A</v>
      </c>
      <c r="E1026" s="111" t="e">
        <f>VLOOKUP(B1026,DS!$D$3:$I$2489,5,0)</f>
        <v>#N/A</v>
      </c>
      <c r="F1026" s="111" t="e">
        <f>VLOOKUP(B1026,DS!$D$3:$I$2489,6,0)</f>
        <v>#N/A</v>
      </c>
      <c r="G1026" s="247"/>
      <c r="H1026" s="247"/>
      <c r="I1026" s="247"/>
      <c r="J1026" s="247"/>
      <c r="K1026" s="247"/>
      <c r="L1026" s="247"/>
      <c r="M1026" s="247"/>
      <c r="N1026" s="247"/>
      <c r="O1026" s="247"/>
      <c r="P1026" s="101">
        <f t="shared" si="15"/>
        <v>0</v>
      </c>
      <c r="Q1026" s="102" t="str">
        <f>VLOOKUP(P1026,IDCODE!$A$1:$B$96,2,0)</f>
        <v>Không</v>
      </c>
      <c r="R1026" s="102" t="e">
        <f>VLOOKUP(B1026,DS!$D$3:$P$2489,13,0)</f>
        <v>#N/A</v>
      </c>
    </row>
    <row r="1027" spans="1:18" ht="13.5">
      <c r="A1027" s="100">
        <v>1021</v>
      </c>
      <c r="B1027" s="108">
        <f>DS!D1023</f>
        <v>0</v>
      </c>
      <c r="C1027" s="109" t="e">
        <f>VLOOKUP(B1027,DS!$D$3:$I$2489,2,0)</f>
        <v>#N/A</v>
      </c>
      <c r="D1027" s="110" t="e">
        <f>VLOOKUP(B1027,DS!$D$3:$I$2489,3,0)</f>
        <v>#N/A</v>
      </c>
      <c r="E1027" s="111" t="e">
        <f>VLOOKUP(B1027,DS!$D$3:$I$2489,5,0)</f>
        <v>#N/A</v>
      </c>
      <c r="F1027" s="111" t="e">
        <f>VLOOKUP(B1027,DS!$D$3:$I$2489,6,0)</f>
        <v>#N/A</v>
      </c>
      <c r="G1027" s="247"/>
      <c r="H1027" s="247"/>
      <c r="I1027" s="247"/>
      <c r="J1027" s="247"/>
      <c r="K1027" s="247"/>
      <c r="L1027" s="247"/>
      <c r="M1027" s="247"/>
      <c r="N1027" s="247"/>
      <c r="O1027" s="247"/>
      <c r="P1027" s="101">
        <f t="shared" si="15"/>
        <v>0</v>
      </c>
      <c r="Q1027" s="102" t="str">
        <f>VLOOKUP(P1027,IDCODE!$A$1:$B$96,2,0)</f>
        <v>Không</v>
      </c>
      <c r="R1027" s="102" t="e">
        <f>VLOOKUP(B1027,DS!$D$3:$P$2489,13,0)</f>
        <v>#N/A</v>
      </c>
    </row>
    <row r="1028" spans="1:18" ht="13.5">
      <c r="A1028" s="100">
        <v>1022</v>
      </c>
      <c r="B1028" s="108">
        <f>DS!D1024</f>
        <v>0</v>
      </c>
      <c r="C1028" s="109" t="e">
        <f>VLOOKUP(B1028,DS!$D$3:$I$2489,2,0)</f>
        <v>#N/A</v>
      </c>
      <c r="D1028" s="110" t="e">
        <f>VLOOKUP(B1028,DS!$D$3:$I$2489,3,0)</f>
        <v>#N/A</v>
      </c>
      <c r="E1028" s="111" t="e">
        <f>VLOOKUP(B1028,DS!$D$3:$I$2489,5,0)</f>
        <v>#N/A</v>
      </c>
      <c r="F1028" s="111" t="e">
        <f>VLOOKUP(B1028,DS!$D$3:$I$2489,6,0)</f>
        <v>#N/A</v>
      </c>
      <c r="G1028" s="247"/>
      <c r="H1028" s="247"/>
      <c r="I1028" s="247"/>
      <c r="J1028" s="247"/>
      <c r="K1028" s="247"/>
      <c r="L1028" s="247"/>
      <c r="M1028" s="247"/>
      <c r="N1028" s="247"/>
      <c r="O1028" s="247"/>
      <c r="P1028" s="101">
        <f t="shared" si="15"/>
        <v>0</v>
      </c>
      <c r="Q1028" s="102" t="str">
        <f>VLOOKUP(P1028,IDCODE!$A$1:$B$96,2,0)</f>
        <v>Không</v>
      </c>
      <c r="R1028" s="102" t="e">
        <f>VLOOKUP(B1028,DS!$D$3:$P$2489,13,0)</f>
        <v>#N/A</v>
      </c>
    </row>
    <row r="1029" spans="1:18" ht="13.5">
      <c r="A1029" s="100">
        <v>1023</v>
      </c>
      <c r="B1029" s="108">
        <f>DS!D1025</f>
        <v>0</v>
      </c>
      <c r="C1029" s="109" t="e">
        <f>VLOOKUP(B1029,DS!$D$3:$I$2489,2,0)</f>
        <v>#N/A</v>
      </c>
      <c r="D1029" s="110" t="e">
        <f>VLOOKUP(B1029,DS!$D$3:$I$2489,3,0)</f>
        <v>#N/A</v>
      </c>
      <c r="E1029" s="111" t="e">
        <f>VLOOKUP(B1029,DS!$D$3:$I$2489,5,0)</f>
        <v>#N/A</v>
      </c>
      <c r="F1029" s="111" t="e">
        <f>VLOOKUP(B1029,DS!$D$3:$I$2489,6,0)</f>
        <v>#N/A</v>
      </c>
      <c r="G1029" s="247"/>
      <c r="H1029" s="247"/>
      <c r="I1029" s="247"/>
      <c r="J1029" s="247"/>
      <c r="K1029" s="247"/>
      <c r="L1029" s="247"/>
      <c r="M1029" s="247"/>
      <c r="N1029" s="247"/>
      <c r="O1029" s="247"/>
      <c r="P1029" s="101">
        <f t="shared" si="15"/>
        <v>0</v>
      </c>
      <c r="Q1029" s="102" t="str">
        <f>VLOOKUP(P1029,IDCODE!$A$1:$B$96,2,0)</f>
        <v>Không</v>
      </c>
      <c r="R1029" s="102" t="e">
        <f>VLOOKUP(B1029,DS!$D$3:$P$2489,13,0)</f>
        <v>#N/A</v>
      </c>
    </row>
    <row r="1030" spans="1:18" ht="13.5">
      <c r="A1030" s="100">
        <v>1024</v>
      </c>
      <c r="B1030" s="108">
        <f>DS!D1026</f>
        <v>0</v>
      </c>
      <c r="C1030" s="109" t="e">
        <f>VLOOKUP(B1030,DS!$D$3:$I$2489,2,0)</f>
        <v>#N/A</v>
      </c>
      <c r="D1030" s="110" t="e">
        <f>VLOOKUP(B1030,DS!$D$3:$I$2489,3,0)</f>
        <v>#N/A</v>
      </c>
      <c r="E1030" s="111" t="e">
        <f>VLOOKUP(B1030,DS!$D$3:$I$2489,5,0)</f>
        <v>#N/A</v>
      </c>
      <c r="F1030" s="111" t="e">
        <f>VLOOKUP(B1030,DS!$D$3:$I$2489,6,0)</f>
        <v>#N/A</v>
      </c>
      <c r="G1030" s="247"/>
      <c r="H1030" s="247"/>
      <c r="I1030" s="247"/>
      <c r="J1030" s="247"/>
      <c r="K1030" s="247"/>
      <c r="L1030" s="247"/>
      <c r="M1030" s="247"/>
      <c r="N1030" s="247"/>
      <c r="O1030" s="247"/>
      <c r="P1030" s="101">
        <f t="shared" si="15"/>
        <v>0</v>
      </c>
      <c r="Q1030" s="102" t="str">
        <f>VLOOKUP(P1030,IDCODE!$A$1:$B$96,2,0)</f>
        <v>Không</v>
      </c>
      <c r="R1030" s="102" t="e">
        <f>VLOOKUP(B1030,DS!$D$3:$P$2489,13,0)</f>
        <v>#N/A</v>
      </c>
    </row>
    <row r="1031" spans="1:18" ht="13.5">
      <c r="A1031" s="100">
        <v>1025</v>
      </c>
      <c r="B1031" s="108">
        <f>DS!D1027</f>
        <v>0</v>
      </c>
      <c r="C1031" s="109" t="e">
        <f>VLOOKUP(B1031,DS!$D$3:$I$2489,2,0)</f>
        <v>#N/A</v>
      </c>
      <c r="D1031" s="110" t="e">
        <f>VLOOKUP(B1031,DS!$D$3:$I$2489,3,0)</f>
        <v>#N/A</v>
      </c>
      <c r="E1031" s="111" t="e">
        <f>VLOOKUP(B1031,DS!$D$3:$I$2489,5,0)</f>
        <v>#N/A</v>
      </c>
      <c r="F1031" s="111" t="e">
        <f>VLOOKUP(B1031,DS!$D$3:$I$2489,6,0)</f>
        <v>#N/A</v>
      </c>
      <c r="G1031" s="247"/>
      <c r="H1031" s="247"/>
      <c r="I1031" s="247"/>
      <c r="J1031" s="247"/>
      <c r="K1031" s="247"/>
      <c r="L1031" s="247"/>
      <c r="M1031" s="247"/>
      <c r="N1031" s="247"/>
      <c r="O1031" s="247"/>
      <c r="P1031" s="101">
        <f t="shared" si="15"/>
        <v>0</v>
      </c>
      <c r="Q1031" s="102" t="str">
        <f>VLOOKUP(P1031,IDCODE!$A$1:$B$96,2,0)</f>
        <v>Không</v>
      </c>
      <c r="R1031" s="102" t="e">
        <f>VLOOKUP(B1031,DS!$D$3:$P$2489,13,0)</f>
        <v>#N/A</v>
      </c>
    </row>
    <row r="1032" spans="1:18" ht="13.5">
      <c r="A1032" s="100">
        <v>1026</v>
      </c>
      <c r="B1032" s="108">
        <f>DS!D1028</f>
        <v>0</v>
      </c>
      <c r="C1032" s="109" t="e">
        <f>VLOOKUP(B1032,DS!$D$3:$I$2489,2,0)</f>
        <v>#N/A</v>
      </c>
      <c r="D1032" s="110" t="e">
        <f>VLOOKUP(B1032,DS!$D$3:$I$2489,3,0)</f>
        <v>#N/A</v>
      </c>
      <c r="E1032" s="111" t="e">
        <f>VLOOKUP(B1032,DS!$D$3:$I$2489,5,0)</f>
        <v>#N/A</v>
      </c>
      <c r="F1032" s="111" t="e">
        <f>VLOOKUP(B1032,DS!$D$3:$I$2489,6,0)</f>
        <v>#N/A</v>
      </c>
      <c r="G1032" s="247"/>
      <c r="H1032" s="247"/>
      <c r="I1032" s="247"/>
      <c r="J1032" s="247"/>
      <c r="K1032" s="247"/>
      <c r="L1032" s="247"/>
      <c r="M1032" s="247"/>
      <c r="N1032" s="247"/>
      <c r="O1032" s="247"/>
      <c r="P1032" s="101">
        <f t="shared" ref="P1032:P1095" si="16">IF(OR(ISNUMBER(O1032)=FALSE,$P$6&lt;&gt;100%,O1032&lt;1),0,ROUND(SUMPRODUCT($G$6:$O$6,G1032:O1032),1))</f>
        <v>0</v>
      </c>
      <c r="Q1032" s="102" t="str">
        <f>VLOOKUP(P1032,IDCODE!$A$1:$B$96,2,0)</f>
        <v>Không</v>
      </c>
      <c r="R1032" s="102" t="e">
        <f>VLOOKUP(B1032,DS!$D$3:$P$2489,13,0)</f>
        <v>#N/A</v>
      </c>
    </row>
    <row r="1033" spans="1:18" ht="13.5">
      <c r="A1033" s="100">
        <v>1027</v>
      </c>
      <c r="B1033" s="108">
        <f>DS!D1029</f>
        <v>0</v>
      </c>
      <c r="C1033" s="109" t="e">
        <f>VLOOKUP(B1033,DS!$D$3:$I$2489,2,0)</f>
        <v>#N/A</v>
      </c>
      <c r="D1033" s="110" t="e">
        <f>VLOOKUP(B1033,DS!$D$3:$I$2489,3,0)</f>
        <v>#N/A</v>
      </c>
      <c r="E1033" s="111" t="e">
        <f>VLOOKUP(B1033,DS!$D$3:$I$2489,5,0)</f>
        <v>#N/A</v>
      </c>
      <c r="F1033" s="111" t="e">
        <f>VLOOKUP(B1033,DS!$D$3:$I$2489,6,0)</f>
        <v>#N/A</v>
      </c>
      <c r="G1033" s="247"/>
      <c r="H1033" s="247"/>
      <c r="I1033" s="247"/>
      <c r="J1033" s="247"/>
      <c r="K1033" s="247"/>
      <c r="L1033" s="247"/>
      <c r="M1033" s="247"/>
      <c r="N1033" s="247"/>
      <c r="O1033" s="247"/>
      <c r="P1033" s="101">
        <f t="shared" si="16"/>
        <v>0</v>
      </c>
      <c r="Q1033" s="102" t="str">
        <f>VLOOKUP(P1033,IDCODE!$A$1:$B$96,2,0)</f>
        <v>Không</v>
      </c>
      <c r="R1033" s="102" t="e">
        <f>VLOOKUP(B1033,DS!$D$3:$P$2489,13,0)</f>
        <v>#N/A</v>
      </c>
    </row>
    <row r="1034" spans="1:18" ht="13.5">
      <c r="A1034" s="100">
        <v>1028</v>
      </c>
      <c r="B1034" s="108">
        <f>DS!D1030</f>
        <v>0</v>
      </c>
      <c r="C1034" s="109" t="e">
        <f>VLOOKUP(B1034,DS!$D$3:$I$2489,2,0)</f>
        <v>#N/A</v>
      </c>
      <c r="D1034" s="110" t="e">
        <f>VLOOKUP(B1034,DS!$D$3:$I$2489,3,0)</f>
        <v>#N/A</v>
      </c>
      <c r="E1034" s="111" t="e">
        <f>VLOOKUP(B1034,DS!$D$3:$I$2489,5,0)</f>
        <v>#N/A</v>
      </c>
      <c r="F1034" s="111" t="e">
        <f>VLOOKUP(B1034,DS!$D$3:$I$2489,6,0)</f>
        <v>#N/A</v>
      </c>
      <c r="G1034" s="247"/>
      <c r="H1034" s="247"/>
      <c r="I1034" s="247"/>
      <c r="J1034" s="247"/>
      <c r="K1034" s="247"/>
      <c r="L1034" s="247"/>
      <c r="M1034" s="247"/>
      <c r="N1034" s="247"/>
      <c r="O1034" s="247"/>
      <c r="P1034" s="101">
        <f t="shared" si="16"/>
        <v>0</v>
      </c>
      <c r="Q1034" s="102" t="str">
        <f>VLOOKUP(P1034,IDCODE!$A$1:$B$96,2,0)</f>
        <v>Không</v>
      </c>
      <c r="R1034" s="102" t="e">
        <f>VLOOKUP(B1034,DS!$D$3:$P$2489,13,0)</f>
        <v>#N/A</v>
      </c>
    </row>
    <row r="1035" spans="1:18" ht="13.5">
      <c r="A1035" s="100">
        <v>1029</v>
      </c>
      <c r="B1035" s="108">
        <f>DS!D1031</f>
        <v>0</v>
      </c>
      <c r="C1035" s="109" t="e">
        <f>VLOOKUP(B1035,DS!$D$3:$I$2489,2,0)</f>
        <v>#N/A</v>
      </c>
      <c r="D1035" s="110" t="e">
        <f>VLOOKUP(B1035,DS!$D$3:$I$2489,3,0)</f>
        <v>#N/A</v>
      </c>
      <c r="E1035" s="111" t="e">
        <f>VLOOKUP(B1035,DS!$D$3:$I$2489,5,0)</f>
        <v>#N/A</v>
      </c>
      <c r="F1035" s="111" t="e">
        <f>VLOOKUP(B1035,DS!$D$3:$I$2489,6,0)</f>
        <v>#N/A</v>
      </c>
      <c r="G1035" s="247"/>
      <c r="H1035" s="247"/>
      <c r="I1035" s="247"/>
      <c r="J1035" s="247"/>
      <c r="K1035" s="247"/>
      <c r="L1035" s="247"/>
      <c r="M1035" s="247"/>
      <c r="N1035" s="247"/>
      <c r="O1035" s="247"/>
      <c r="P1035" s="101">
        <f t="shared" si="16"/>
        <v>0</v>
      </c>
      <c r="Q1035" s="102" t="str">
        <f>VLOOKUP(P1035,IDCODE!$A$1:$B$96,2,0)</f>
        <v>Không</v>
      </c>
      <c r="R1035" s="102" t="e">
        <f>VLOOKUP(B1035,DS!$D$3:$P$2489,13,0)</f>
        <v>#N/A</v>
      </c>
    </row>
    <row r="1036" spans="1:18" ht="13.5">
      <c r="A1036" s="100">
        <v>1030</v>
      </c>
      <c r="B1036" s="108">
        <f>DS!D1032</f>
        <v>0</v>
      </c>
      <c r="C1036" s="109" t="e">
        <f>VLOOKUP(B1036,DS!$D$3:$I$2489,2,0)</f>
        <v>#N/A</v>
      </c>
      <c r="D1036" s="110" t="e">
        <f>VLOOKUP(B1036,DS!$D$3:$I$2489,3,0)</f>
        <v>#N/A</v>
      </c>
      <c r="E1036" s="111" t="e">
        <f>VLOOKUP(B1036,DS!$D$3:$I$2489,5,0)</f>
        <v>#N/A</v>
      </c>
      <c r="F1036" s="111" t="e">
        <f>VLOOKUP(B1036,DS!$D$3:$I$2489,6,0)</f>
        <v>#N/A</v>
      </c>
      <c r="G1036" s="247"/>
      <c r="H1036" s="247"/>
      <c r="I1036" s="247"/>
      <c r="J1036" s="247"/>
      <c r="K1036" s="247"/>
      <c r="L1036" s="247"/>
      <c r="M1036" s="247"/>
      <c r="N1036" s="247"/>
      <c r="O1036" s="247"/>
      <c r="P1036" s="101">
        <f t="shared" si="16"/>
        <v>0</v>
      </c>
      <c r="Q1036" s="102" t="str">
        <f>VLOOKUP(P1036,IDCODE!$A$1:$B$96,2,0)</f>
        <v>Không</v>
      </c>
      <c r="R1036" s="102" t="e">
        <f>VLOOKUP(B1036,DS!$D$3:$P$2489,13,0)</f>
        <v>#N/A</v>
      </c>
    </row>
    <row r="1037" spans="1:18" ht="13.5">
      <c r="A1037" s="100">
        <v>1031</v>
      </c>
      <c r="B1037" s="108">
        <f>DS!D1033</f>
        <v>0</v>
      </c>
      <c r="C1037" s="109" t="e">
        <f>VLOOKUP(B1037,DS!$D$3:$I$2489,2,0)</f>
        <v>#N/A</v>
      </c>
      <c r="D1037" s="110" t="e">
        <f>VLOOKUP(B1037,DS!$D$3:$I$2489,3,0)</f>
        <v>#N/A</v>
      </c>
      <c r="E1037" s="111" t="e">
        <f>VLOOKUP(B1037,DS!$D$3:$I$2489,5,0)</f>
        <v>#N/A</v>
      </c>
      <c r="F1037" s="111" t="e">
        <f>VLOOKUP(B1037,DS!$D$3:$I$2489,6,0)</f>
        <v>#N/A</v>
      </c>
      <c r="G1037" s="247"/>
      <c r="H1037" s="247"/>
      <c r="I1037" s="247"/>
      <c r="J1037" s="247"/>
      <c r="K1037" s="247"/>
      <c r="L1037" s="247"/>
      <c r="M1037" s="247"/>
      <c r="N1037" s="247"/>
      <c r="O1037" s="247"/>
      <c r="P1037" s="101">
        <f t="shared" si="16"/>
        <v>0</v>
      </c>
      <c r="Q1037" s="102" t="str">
        <f>VLOOKUP(P1037,IDCODE!$A$1:$B$96,2,0)</f>
        <v>Không</v>
      </c>
      <c r="R1037" s="102" t="e">
        <f>VLOOKUP(B1037,DS!$D$3:$P$2489,13,0)</f>
        <v>#N/A</v>
      </c>
    </row>
    <row r="1038" spans="1:18" ht="13.5">
      <c r="A1038" s="100">
        <v>1032</v>
      </c>
      <c r="B1038" s="108">
        <f>DS!D1034</f>
        <v>0</v>
      </c>
      <c r="C1038" s="109" t="e">
        <f>VLOOKUP(B1038,DS!$D$3:$I$2489,2,0)</f>
        <v>#N/A</v>
      </c>
      <c r="D1038" s="110" t="e">
        <f>VLOOKUP(B1038,DS!$D$3:$I$2489,3,0)</f>
        <v>#N/A</v>
      </c>
      <c r="E1038" s="111" t="e">
        <f>VLOOKUP(B1038,DS!$D$3:$I$2489,5,0)</f>
        <v>#N/A</v>
      </c>
      <c r="F1038" s="111" t="e">
        <f>VLOOKUP(B1038,DS!$D$3:$I$2489,6,0)</f>
        <v>#N/A</v>
      </c>
      <c r="G1038" s="247"/>
      <c r="H1038" s="247"/>
      <c r="I1038" s="247"/>
      <c r="J1038" s="247"/>
      <c r="K1038" s="247"/>
      <c r="L1038" s="247"/>
      <c r="M1038" s="247"/>
      <c r="N1038" s="247"/>
      <c r="O1038" s="247"/>
      <c r="P1038" s="101">
        <f t="shared" si="16"/>
        <v>0</v>
      </c>
      <c r="Q1038" s="102" t="str">
        <f>VLOOKUP(P1038,IDCODE!$A$1:$B$96,2,0)</f>
        <v>Không</v>
      </c>
      <c r="R1038" s="102" t="e">
        <f>VLOOKUP(B1038,DS!$D$3:$P$2489,13,0)</f>
        <v>#N/A</v>
      </c>
    </row>
    <row r="1039" spans="1:18" ht="13.5">
      <c r="A1039" s="100">
        <v>1033</v>
      </c>
      <c r="B1039" s="108">
        <f>DS!D1035</f>
        <v>0</v>
      </c>
      <c r="C1039" s="109" t="e">
        <f>VLOOKUP(B1039,DS!$D$3:$I$2489,2,0)</f>
        <v>#N/A</v>
      </c>
      <c r="D1039" s="110" t="e">
        <f>VLOOKUP(B1039,DS!$D$3:$I$2489,3,0)</f>
        <v>#N/A</v>
      </c>
      <c r="E1039" s="111" t="e">
        <f>VLOOKUP(B1039,DS!$D$3:$I$2489,5,0)</f>
        <v>#N/A</v>
      </c>
      <c r="F1039" s="111" t="e">
        <f>VLOOKUP(B1039,DS!$D$3:$I$2489,6,0)</f>
        <v>#N/A</v>
      </c>
      <c r="G1039" s="247"/>
      <c r="H1039" s="247"/>
      <c r="I1039" s="247"/>
      <c r="J1039" s="247"/>
      <c r="K1039" s="247"/>
      <c r="L1039" s="247"/>
      <c r="M1039" s="247"/>
      <c r="N1039" s="247"/>
      <c r="O1039" s="247"/>
      <c r="P1039" s="101">
        <f t="shared" si="16"/>
        <v>0</v>
      </c>
      <c r="Q1039" s="102" t="str">
        <f>VLOOKUP(P1039,IDCODE!$A$1:$B$96,2,0)</f>
        <v>Không</v>
      </c>
      <c r="R1039" s="102" t="e">
        <f>VLOOKUP(B1039,DS!$D$3:$P$2489,13,0)</f>
        <v>#N/A</v>
      </c>
    </row>
    <row r="1040" spans="1:18" ht="13.5">
      <c r="A1040" s="100">
        <v>1034</v>
      </c>
      <c r="B1040" s="108">
        <f>DS!D1036</f>
        <v>0</v>
      </c>
      <c r="C1040" s="109" t="e">
        <f>VLOOKUP(B1040,DS!$D$3:$I$2489,2,0)</f>
        <v>#N/A</v>
      </c>
      <c r="D1040" s="110" t="e">
        <f>VLOOKUP(B1040,DS!$D$3:$I$2489,3,0)</f>
        <v>#N/A</v>
      </c>
      <c r="E1040" s="111" t="e">
        <f>VLOOKUP(B1040,DS!$D$3:$I$2489,5,0)</f>
        <v>#N/A</v>
      </c>
      <c r="F1040" s="111" t="e">
        <f>VLOOKUP(B1040,DS!$D$3:$I$2489,6,0)</f>
        <v>#N/A</v>
      </c>
      <c r="G1040" s="247"/>
      <c r="H1040" s="247"/>
      <c r="I1040" s="247"/>
      <c r="J1040" s="247"/>
      <c r="K1040" s="247"/>
      <c r="L1040" s="247"/>
      <c r="M1040" s="247"/>
      <c r="N1040" s="247"/>
      <c r="O1040" s="247"/>
      <c r="P1040" s="101">
        <f t="shared" si="16"/>
        <v>0</v>
      </c>
      <c r="Q1040" s="102" t="str">
        <f>VLOOKUP(P1040,IDCODE!$A$1:$B$96,2,0)</f>
        <v>Không</v>
      </c>
      <c r="R1040" s="102" t="e">
        <f>VLOOKUP(B1040,DS!$D$3:$P$2489,13,0)</f>
        <v>#N/A</v>
      </c>
    </row>
    <row r="1041" spans="1:18" ht="13.5">
      <c r="A1041" s="100">
        <v>1035</v>
      </c>
      <c r="B1041" s="108">
        <f>DS!D1037</f>
        <v>0</v>
      </c>
      <c r="C1041" s="109" t="e">
        <f>VLOOKUP(B1041,DS!$D$3:$I$2489,2,0)</f>
        <v>#N/A</v>
      </c>
      <c r="D1041" s="110" t="e">
        <f>VLOOKUP(B1041,DS!$D$3:$I$2489,3,0)</f>
        <v>#N/A</v>
      </c>
      <c r="E1041" s="111" t="e">
        <f>VLOOKUP(B1041,DS!$D$3:$I$2489,5,0)</f>
        <v>#N/A</v>
      </c>
      <c r="F1041" s="111" t="e">
        <f>VLOOKUP(B1041,DS!$D$3:$I$2489,6,0)</f>
        <v>#N/A</v>
      </c>
      <c r="G1041" s="247"/>
      <c r="H1041" s="247"/>
      <c r="I1041" s="247"/>
      <c r="J1041" s="247"/>
      <c r="K1041" s="247"/>
      <c r="L1041" s="247"/>
      <c r="M1041" s="247"/>
      <c r="N1041" s="247"/>
      <c r="O1041" s="247"/>
      <c r="P1041" s="101">
        <f t="shared" si="16"/>
        <v>0</v>
      </c>
      <c r="Q1041" s="102" t="str">
        <f>VLOOKUP(P1041,IDCODE!$A$1:$B$96,2,0)</f>
        <v>Không</v>
      </c>
      <c r="R1041" s="102" t="e">
        <f>VLOOKUP(B1041,DS!$D$3:$P$2489,13,0)</f>
        <v>#N/A</v>
      </c>
    </row>
    <row r="1042" spans="1:18" ht="13.5">
      <c r="A1042" s="100">
        <v>1036</v>
      </c>
      <c r="B1042" s="108">
        <f>DS!D1038</f>
        <v>0</v>
      </c>
      <c r="C1042" s="109" t="e">
        <f>VLOOKUP(B1042,DS!$D$3:$I$2489,2,0)</f>
        <v>#N/A</v>
      </c>
      <c r="D1042" s="110" t="e">
        <f>VLOOKUP(B1042,DS!$D$3:$I$2489,3,0)</f>
        <v>#N/A</v>
      </c>
      <c r="E1042" s="111" t="e">
        <f>VLOOKUP(B1042,DS!$D$3:$I$2489,5,0)</f>
        <v>#N/A</v>
      </c>
      <c r="F1042" s="111" t="e">
        <f>VLOOKUP(B1042,DS!$D$3:$I$2489,6,0)</f>
        <v>#N/A</v>
      </c>
      <c r="G1042" s="247"/>
      <c r="H1042" s="247"/>
      <c r="I1042" s="247"/>
      <c r="J1042" s="247"/>
      <c r="K1042" s="247"/>
      <c r="L1042" s="247"/>
      <c r="M1042" s="247"/>
      <c r="N1042" s="247"/>
      <c r="O1042" s="247"/>
      <c r="P1042" s="101">
        <f t="shared" si="16"/>
        <v>0</v>
      </c>
      <c r="Q1042" s="102" t="str">
        <f>VLOOKUP(P1042,IDCODE!$A$1:$B$96,2,0)</f>
        <v>Không</v>
      </c>
      <c r="R1042" s="102" t="e">
        <f>VLOOKUP(B1042,DS!$D$3:$P$2489,13,0)</f>
        <v>#N/A</v>
      </c>
    </row>
    <row r="1043" spans="1:18" ht="13.5">
      <c r="A1043" s="100">
        <v>1037</v>
      </c>
      <c r="B1043" s="108">
        <f>DS!D1039</f>
        <v>0</v>
      </c>
      <c r="C1043" s="109" t="e">
        <f>VLOOKUP(B1043,DS!$D$3:$I$2489,2,0)</f>
        <v>#N/A</v>
      </c>
      <c r="D1043" s="110" t="e">
        <f>VLOOKUP(B1043,DS!$D$3:$I$2489,3,0)</f>
        <v>#N/A</v>
      </c>
      <c r="E1043" s="111" t="e">
        <f>VLOOKUP(B1043,DS!$D$3:$I$2489,5,0)</f>
        <v>#N/A</v>
      </c>
      <c r="F1043" s="111" t="e">
        <f>VLOOKUP(B1043,DS!$D$3:$I$2489,6,0)</f>
        <v>#N/A</v>
      </c>
      <c r="G1043" s="247"/>
      <c r="H1043" s="247"/>
      <c r="I1043" s="247"/>
      <c r="J1043" s="247"/>
      <c r="K1043" s="247"/>
      <c r="L1043" s="247"/>
      <c r="M1043" s="247"/>
      <c r="N1043" s="247"/>
      <c r="O1043" s="247"/>
      <c r="P1043" s="101">
        <f t="shared" si="16"/>
        <v>0</v>
      </c>
      <c r="Q1043" s="102" t="str">
        <f>VLOOKUP(P1043,IDCODE!$A$1:$B$96,2,0)</f>
        <v>Không</v>
      </c>
      <c r="R1043" s="102" t="e">
        <f>VLOOKUP(B1043,DS!$D$3:$P$2489,13,0)</f>
        <v>#N/A</v>
      </c>
    </row>
    <row r="1044" spans="1:18" ht="13.5">
      <c r="A1044" s="100">
        <v>1038</v>
      </c>
      <c r="B1044" s="108">
        <f>DS!D1040</f>
        <v>0</v>
      </c>
      <c r="C1044" s="109" t="e">
        <f>VLOOKUP(B1044,DS!$D$3:$I$2489,2,0)</f>
        <v>#N/A</v>
      </c>
      <c r="D1044" s="110" t="e">
        <f>VLOOKUP(B1044,DS!$D$3:$I$2489,3,0)</f>
        <v>#N/A</v>
      </c>
      <c r="E1044" s="111" t="e">
        <f>VLOOKUP(B1044,DS!$D$3:$I$2489,5,0)</f>
        <v>#N/A</v>
      </c>
      <c r="F1044" s="111" t="e">
        <f>VLOOKUP(B1044,DS!$D$3:$I$2489,6,0)</f>
        <v>#N/A</v>
      </c>
      <c r="G1044" s="247"/>
      <c r="H1044" s="247"/>
      <c r="I1044" s="247"/>
      <c r="J1044" s="247"/>
      <c r="K1044" s="247"/>
      <c r="L1044" s="247"/>
      <c r="M1044" s="247"/>
      <c r="N1044" s="247"/>
      <c r="O1044" s="247"/>
      <c r="P1044" s="101">
        <f t="shared" si="16"/>
        <v>0</v>
      </c>
      <c r="Q1044" s="102" t="str">
        <f>VLOOKUP(P1044,IDCODE!$A$1:$B$96,2,0)</f>
        <v>Không</v>
      </c>
      <c r="R1044" s="102" t="e">
        <f>VLOOKUP(B1044,DS!$D$3:$P$2489,13,0)</f>
        <v>#N/A</v>
      </c>
    </row>
    <row r="1045" spans="1:18" ht="13.5">
      <c r="A1045" s="100">
        <v>1039</v>
      </c>
      <c r="B1045" s="108">
        <f>DS!D1041</f>
        <v>0</v>
      </c>
      <c r="C1045" s="109" t="e">
        <f>VLOOKUP(B1045,DS!$D$3:$I$2489,2,0)</f>
        <v>#N/A</v>
      </c>
      <c r="D1045" s="110" t="e">
        <f>VLOOKUP(B1045,DS!$D$3:$I$2489,3,0)</f>
        <v>#N/A</v>
      </c>
      <c r="E1045" s="111" t="e">
        <f>VLOOKUP(B1045,DS!$D$3:$I$2489,5,0)</f>
        <v>#N/A</v>
      </c>
      <c r="F1045" s="111" t="e">
        <f>VLOOKUP(B1045,DS!$D$3:$I$2489,6,0)</f>
        <v>#N/A</v>
      </c>
      <c r="G1045" s="247"/>
      <c r="H1045" s="247"/>
      <c r="I1045" s="247"/>
      <c r="J1045" s="247"/>
      <c r="K1045" s="247"/>
      <c r="L1045" s="247"/>
      <c r="M1045" s="247"/>
      <c r="N1045" s="247"/>
      <c r="O1045" s="247"/>
      <c r="P1045" s="101">
        <f t="shared" si="16"/>
        <v>0</v>
      </c>
      <c r="Q1045" s="102" t="str">
        <f>VLOOKUP(P1045,IDCODE!$A$1:$B$96,2,0)</f>
        <v>Không</v>
      </c>
      <c r="R1045" s="102" t="e">
        <f>VLOOKUP(B1045,DS!$D$3:$P$2489,13,0)</f>
        <v>#N/A</v>
      </c>
    </row>
    <row r="1046" spans="1:18" ht="13.5">
      <c r="A1046" s="100">
        <v>1040</v>
      </c>
      <c r="B1046" s="108">
        <f>DS!D1042</f>
        <v>0</v>
      </c>
      <c r="C1046" s="109" t="e">
        <f>VLOOKUP(B1046,DS!$D$3:$I$2489,2,0)</f>
        <v>#N/A</v>
      </c>
      <c r="D1046" s="110" t="e">
        <f>VLOOKUP(B1046,DS!$D$3:$I$2489,3,0)</f>
        <v>#N/A</v>
      </c>
      <c r="E1046" s="111" t="e">
        <f>VLOOKUP(B1046,DS!$D$3:$I$2489,5,0)</f>
        <v>#N/A</v>
      </c>
      <c r="F1046" s="111" t="e">
        <f>VLOOKUP(B1046,DS!$D$3:$I$2489,6,0)</f>
        <v>#N/A</v>
      </c>
      <c r="G1046" s="247"/>
      <c r="H1046" s="247"/>
      <c r="I1046" s="247"/>
      <c r="J1046" s="247"/>
      <c r="K1046" s="247"/>
      <c r="L1046" s="247"/>
      <c r="M1046" s="247"/>
      <c r="N1046" s="247"/>
      <c r="O1046" s="247"/>
      <c r="P1046" s="101">
        <f t="shared" si="16"/>
        <v>0</v>
      </c>
      <c r="Q1046" s="102" t="str">
        <f>VLOOKUP(P1046,IDCODE!$A$1:$B$96,2,0)</f>
        <v>Không</v>
      </c>
      <c r="R1046" s="102" t="e">
        <f>VLOOKUP(B1046,DS!$D$3:$P$2489,13,0)</f>
        <v>#N/A</v>
      </c>
    </row>
    <row r="1047" spans="1:18" ht="13.5">
      <c r="A1047" s="100">
        <v>1041</v>
      </c>
      <c r="B1047" s="108">
        <f>DS!D1043</f>
        <v>0</v>
      </c>
      <c r="C1047" s="109" t="e">
        <f>VLOOKUP(B1047,DS!$D$3:$I$2489,2,0)</f>
        <v>#N/A</v>
      </c>
      <c r="D1047" s="110" t="e">
        <f>VLOOKUP(B1047,DS!$D$3:$I$2489,3,0)</f>
        <v>#N/A</v>
      </c>
      <c r="E1047" s="111" t="e">
        <f>VLOOKUP(B1047,DS!$D$3:$I$2489,5,0)</f>
        <v>#N/A</v>
      </c>
      <c r="F1047" s="111" t="e">
        <f>VLOOKUP(B1047,DS!$D$3:$I$2489,6,0)</f>
        <v>#N/A</v>
      </c>
      <c r="G1047" s="247"/>
      <c r="H1047" s="247"/>
      <c r="I1047" s="247"/>
      <c r="J1047" s="247"/>
      <c r="K1047" s="247"/>
      <c r="L1047" s="247"/>
      <c r="M1047" s="247"/>
      <c r="N1047" s="247"/>
      <c r="O1047" s="247"/>
      <c r="P1047" s="101">
        <f t="shared" si="16"/>
        <v>0</v>
      </c>
      <c r="Q1047" s="102" t="str">
        <f>VLOOKUP(P1047,IDCODE!$A$1:$B$96,2,0)</f>
        <v>Không</v>
      </c>
      <c r="R1047" s="102" t="e">
        <f>VLOOKUP(B1047,DS!$D$3:$P$2489,13,0)</f>
        <v>#N/A</v>
      </c>
    </row>
    <row r="1048" spans="1:18" ht="13.5">
      <c r="A1048" s="100">
        <v>1042</v>
      </c>
      <c r="B1048" s="108">
        <f>DS!D1044</f>
        <v>0</v>
      </c>
      <c r="C1048" s="109" t="e">
        <f>VLOOKUP(B1048,DS!$D$3:$I$2489,2,0)</f>
        <v>#N/A</v>
      </c>
      <c r="D1048" s="110" t="e">
        <f>VLOOKUP(B1048,DS!$D$3:$I$2489,3,0)</f>
        <v>#N/A</v>
      </c>
      <c r="E1048" s="111" t="e">
        <f>VLOOKUP(B1048,DS!$D$3:$I$2489,5,0)</f>
        <v>#N/A</v>
      </c>
      <c r="F1048" s="111" t="e">
        <f>VLOOKUP(B1048,DS!$D$3:$I$2489,6,0)</f>
        <v>#N/A</v>
      </c>
      <c r="G1048" s="247"/>
      <c r="H1048" s="247"/>
      <c r="I1048" s="247"/>
      <c r="J1048" s="247"/>
      <c r="K1048" s="247"/>
      <c r="L1048" s="247"/>
      <c r="M1048" s="247"/>
      <c r="N1048" s="247"/>
      <c r="O1048" s="247"/>
      <c r="P1048" s="101">
        <f t="shared" si="16"/>
        <v>0</v>
      </c>
      <c r="Q1048" s="102" t="str">
        <f>VLOOKUP(P1048,IDCODE!$A$1:$B$96,2,0)</f>
        <v>Không</v>
      </c>
      <c r="R1048" s="102" t="e">
        <f>VLOOKUP(B1048,DS!$D$3:$P$2489,13,0)</f>
        <v>#N/A</v>
      </c>
    </row>
    <row r="1049" spans="1:18" ht="13.5">
      <c r="A1049" s="100">
        <v>1043</v>
      </c>
      <c r="B1049" s="108">
        <f>DS!D1045</f>
        <v>0</v>
      </c>
      <c r="C1049" s="109" t="e">
        <f>VLOOKUP(B1049,DS!$D$3:$I$2489,2,0)</f>
        <v>#N/A</v>
      </c>
      <c r="D1049" s="110" t="e">
        <f>VLOOKUP(B1049,DS!$D$3:$I$2489,3,0)</f>
        <v>#N/A</v>
      </c>
      <c r="E1049" s="111" t="e">
        <f>VLOOKUP(B1049,DS!$D$3:$I$2489,5,0)</f>
        <v>#N/A</v>
      </c>
      <c r="F1049" s="111" t="e">
        <f>VLOOKUP(B1049,DS!$D$3:$I$2489,6,0)</f>
        <v>#N/A</v>
      </c>
      <c r="G1049" s="247"/>
      <c r="H1049" s="247"/>
      <c r="I1049" s="247"/>
      <c r="J1049" s="247"/>
      <c r="K1049" s="247"/>
      <c r="L1049" s="247"/>
      <c r="M1049" s="247"/>
      <c r="N1049" s="247"/>
      <c r="O1049" s="247"/>
      <c r="P1049" s="101">
        <f t="shared" si="16"/>
        <v>0</v>
      </c>
      <c r="Q1049" s="102" t="str">
        <f>VLOOKUP(P1049,IDCODE!$A$1:$B$96,2,0)</f>
        <v>Không</v>
      </c>
      <c r="R1049" s="102" t="e">
        <f>VLOOKUP(B1049,DS!$D$3:$P$2489,13,0)</f>
        <v>#N/A</v>
      </c>
    </row>
    <row r="1050" spans="1:18" ht="13.5">
      <c r="A1050" s="100">
        <v>1044</v>
      </c>
      <c r="B1050" s="108">
        <f>DS!D1046</f>
        <v>0</v>
      </c>
      <c r="C1050" s="109" t="e">
        <f>VLOOKUP(B1050,DS!$D$3:$I$2489,2,0)</f>
        <v>#N/A</v>
      </c>
      <c r="D1050" s="110" t="e">
        <f>VLOOKUP(B1050,DS!$D$3:$I$2489,3,0)</f>
        <v>#N/A</v>
      </c>
      <c r="E1050" s="111" t="e">
        <f>VLOOKUP(B1050,DS!$D$3:$I$2489,5,0)</f>
        <v>#N/A</v>
      </c>
      <c r="F1050" s="111" t="e">
        <f>VLOOKUP(B1050,DS!$D$3:$I$2489,6,0)</f>
        <v>#N/A</v>
      </c>
      <c r="G1050" s="247"/>
      <c r="H1050" s="247"/>
      <c r="I1050" s="247"/>
      <c r="J1050" s="247"/>
      <c r="K1050" s="247"/>
      <c r="L1050" s="247"/>
      <c r="M1050" s="247"/>
      <c r="N1050" s="247"/>
      <c r="O1050" s="247"/>
      <c r="P1050" s="101">
        <f t="shared" si="16"/>
        <v>0</v>
      </c>
      <c r="Q1050" s="102" t="str">
        <f>VLOOKUP(P1050,IDCODE!$A$1:$B$96,2,0)</f>
        <v>Không</v>
      </c>
      <c r="R1050" s="102" t="e">
        <f>VLOOKUP(B1050,DS!$D$3:$P$2489,13,0)</f>
        <v>#N/A</v>
      </c>
    </row>
    <row r="1051" spans="1:18" ht="13.5">
      <c r="A1051" s="100">
        <v>1045</v>
      </c>
      <c r="B1051" s="108">
        <f>DS!D1047</f>
        <v>0</v>
      </c>
      <c r="C1051" s="109" t="e">
        <f>VLOOKUP(B1051,DS!$D$3:$I$2489,2,0)</f>
        <v>#N/A</v>
      </c>
      <c r="D1051" s="110" t="e">
        <f>VLOOKUP(B1051,DS!$D$3:$I$2489,3,0)</f>
        <v>#N/A</v>
      </c>
      <c r="E1051" s="111" t="e">
        <f>VLOOKUP(B1051,DS!$D$3:$I$2489,5,0)</f>
        <v>#N/A</v>
      </c>
      <c r="F1051" s="111" t="e">
        <f>VLOOKUP(B1051,DS!$D$3:$I$2489,6,0)</f>
        <v>#N/A</v>
      </c>
      <c r="G1051" s="247"/>
      <c r="H1051" s="247"/>
      <c r="I1051" s="247"/>
      <c r="J1051" s="247"/>
      <c r="K1051" s="247"/>
      <c r="L1051" s="247"/>
      <c r="M1051" s="247"/>
      <c r="N1051" s="247"/>
      <c r="O1051" s="247"/>
      <c r="P1051" s="101">
        <f t="shared" si="16"/>
        <v>0</v>
      </c>
      <c r="Q1051" s="102" t="str">
        <f>VLOOKUP(P1051,IDCODE!$A$1:$B$96,2,0)</f>
        <v>Không</v>
      </c>
      <c r="R1051" s="102" t="e">
        <f>VLOOKUP(B1051,DS!$D$3:$P$2489,13,0)</f>
        <v>#N/A</v>
      </c>
    </row>
    <row r="1052" spans="1:18" ht="13.5">
      <c r="A1052" s="100">
        <v>1046</v>
      </c>
      <c r="B1052" s="108">
        <f>DS!D1048</f>
        <v>0</v>
      </c>
      <c r="C1052" s="109" t="e">
        <f>VLOOKUP(B1052,DS!$D$3:$I$2489,2,0)</f>
        <v>#N/A</v>
      </c>
      <c r="D1052" s="110" t="e">
        <f>VLOOKUP(B1052,DS!$D$3:$I$2489,3,0)</f>
        <v>#N/A</v>
      </c>
      <c r="E1052" s="111" t="e">
        <f>VLOOKUP(B1052,DS!$D$3:$I$2489,5,0)</f>
        <v>#N/A</v>
      </c>
      <c r="F1052" s="111" t="e">
        <f>VLOOKUP(B1052,DS!$D$3:$I$2489,6,0)</f>
        <v>#N/A</v>
      </c>
      <c r="G1052" s="247"/>
      <c r="H1052" s="247"/>
      <c r="I1052" s="247"/>
      <c r="J1052" s="247"/>
      <c r="K1052" s="247"/>
      <c r="L1052" s="247"/>
      <c r="M1052" s="247"/>
      <c r="N1052" s="247"/>
      <c r="O1052" s="247"/>
      <c r="P1052" s="101">
        <f t="shared" si="16"/>
        <v>0</v>
      </c>
      <c r="Q1052" s="102" t="str">
        <f>VLOOKUP(P1052,IDCODE!$A$1:$B$96,2,0)</f>
        <v>Không</v>
      </c>
      <c r="R1052" s="102" t="e">
        <f>VLOOKUP(B1052,DS!$D$3:$P$2489,13,0)</f>
        <v>#N/A</v>
      </c>
    </row>
    <row r="1053" spans="1:18" ht="13.5">
      <c r="A1053" s="100">
        <v>1047</v>
      </c>
      <c r="B1053" s="108">
        <f>DS!D1049</f>
        <v>0</v>
      </c>
      <c r="C1053" s="109" t="e">
        <f>VLOOKUP(B1053,DS!$D$3:$I$2489,2,0)</f>
        <v>#N/A</v>
      </c>
      <c r="D1053" s="110" t="e">
        <f>VLOOKUP(B1053,DS!$D$3:$I$2489,3,0)</f>
        <v>#N/A</v>
      </c>
      <c r="E1053" s="111" t="e">
        <f>VLOOKUP(B1053,DS!$D$3:$I$2489,5,0)</f>
        <v>#N/A</v>
      </c>
      <c r="F1053" s="111" t="e">
        <f>VLOOKUP(B1053,DS!$D$3:$I$2489,6,0)</f>
        <v>#N/A</v>
      </c>
      <c r="G1053" s="247"/>
      <c r="H1053" s="247"/>
      <c r="I1053" s="247"/>
      <c r="J1053" s="247"/>
      <c r="K1053" s="247"/>
      <c r="L1053" s="247"/>
      <c r="M1053" s="247"/>
      <c r="N1053" s="247"/>
      <c r="O1053" s="247"/>
      <c r="P1053" s="101">
        <f t="shared" si="16"/>
        <v>0</v>
      </c>
      <c r="Q1053" s="102" t="str">
        <f>VLOOKUP(P1053,IDCODE!$A$1:$B$96,2,0)</f>
        <v>Không</v>
      </c>
      <c r="R1053" s="102" t="e">
        <f>VLOOKUP(B1053,DS!$D$3:$P$2489,13,0)</f>
        <v>#N/A</v>
      </c>
    </row>
    <row r="1054" spans="1:18" ht="13.5">
      <c r="A1054" s="100">
        <v>1048</v>
      </c>
      <c r="B1054" s="108">
        <f>DS!D1050</f>
        <v>0</v>
      </c>
      <c r="C1054" s="109" t="e">
        <f>VLOOKUP(B1054,DS!$D$3:$I$2489,2,0)</f>
        <v>#N/A</v>
      </c>
      <c r="D1054" s="110" t="e">
        <f>VLOOKUP(B1054,DS!$D$3:$I$2489,3,0)</f>
        <v>#N/A</v>
      </c>
      <c r="E1054" s="111" t="e">
        <f>VLOOKUP(B1054,DS!$D$3:$I$2489,5,0)</f>
        <v>#N/A</v>
      </c>
      <c r="F1054" s="111" t="e">
        <f>VLOOKUP(B1054,DS!$D$3:$I$2489,6,0)</f>
        <v>#N/A</v>
      </c>
      <c r="G1054" s="247"/>
      <c r="H1054" s="247"/>
      <c r="I1054" s="247"/>
      <c r="J1054" s="247"/>
      <c r="K1054" s="247"/>
      <c r="L1054" s="247"/>
      <c r="M1054" s="247"/>
      <c r="N1054" s="247"/>
      <c r="O1054" s="247"/>
      <c r="P1054" s="101">
        <f t="shared" si="16"/>
        <v>0</v>
      </c>
      <c r="Q1054" s="102" t="str">
        <f>VLOOKUP(P1054,IDCODE!$A$1:$B$96,2,0)</f>
        <v>Không</v>
      </c>
      <c r="R1054" s="102" t="e">
        <f>VLOOKUP(B1054,DS!$D$3:$P$2489,13,0)</f>
        <v>#N/A</v>
      </c>
    </row>
    <row r="1055" spans="1:18" ht="13.5">
      <c r="A1055" s="100">
        <v>1049</v>
      </c>
      <c r="B1055" s="108">
        <f>DS!D1051</f>
        <v>0</v>
      </c>
      <c r="C1055" s="109" t="e">
        <f>VLOOKUP(B1055,DS!$D$3:$I$2489,2,0)</f>
        <v>#N/A</v>
      </c>
      <c r="D1055" s="110" t="e">
        <f>VLOOKUP(B1055,DS!$D$3:$I$2489,3,0)</f>
        <v>#N/A</v>
      </c>
      <c r="E1055" s="111" t="e">
        <f>VLOOKUP(B1055,DS!$D$3:$I$2489,5,0)</f>
        <v>#N/A</v>
      </c>
      <c r="F1055" s="111" t="e">
        <f>VLOOKUP(B1055,DS!$D$3:$I$2489,6,0)</f>
        <v>#N/A</v>
      </c>
      <c r="G1055" s="247"/>
      <c r="H1055" s="247"/>
      <c r="I1055" s="247"/>
      <c r="J1055" s="247"/>
      <c r="K1055" s="247"/>
      <c r="L1055" s="247"/>
      <c r="M1055" s="247"/>
      <c r="N1055" s="247"/>
      <c r="O1055" s="247"/>
      <c r="P1055" s="101">
        <f t="shared" si="16"/>
        <v>0</v>
      </c>
      <c r="Q1055" s="102" t="str">
        <f>VLOOKUP(P1055,IDCODE!$A$1:$B$96,2,0)</f>
        <v>Không</v>
      </c>
      <c r="R1055" s="102" t="e">
        <f>VLOOKUP(B1055,DS!$D$3:$P$2489,13,0)</f>
        <v>#N/A</v>
      </c>
    </row>
    <row r="1056" spans="1:18" ht="13.5">
      <c r="A1056" s="100">
        <v>1050</v>
      </c>
      <c r="B1056" s="108">
        <f>DS!D1052</f>
        <v>0</v>
      </c>
      <c r="C1056" s="109" t="e">
        <f>VLOOKUP(B1056,DS!$D$3:$I$2489,2,0)</f>
        <v>#N/A</v>
      </c>
      <c r="D1056" s="110" t="e">
        <f>VLOOKUP(B1056,DS!$D$3:$I$2489,3,0)</f>
        <v>#N/A</v>
      </c>
      <c r="E1056" s="111" t="e">
        <f>VLOOKUP(B1056,DS!$D$3:$I$2489,5,0)</f>
        <v>#N/A</v>
      </c>
      <c r="F1056" s="111" t="e">
        <f>VLOOKUP(B1056,DS!$D$3:$I$2489,6,0)</f>
        <v>#N/A</v>
      </c>
      <c r="G1056" s="247"/>
      <c r="H1056" s="247"/>
      <c r="I1056" s="247"/>
      <c r="J1056" s="247"/>
      <c r="K1056" s="247"/>
      <c r="L1056" s="247"/>
      <c r="M1056" s="247"/>
      <c r="N1056" s="247"/>
      <c r="O1056" s="247"/>
      <c r="P1056" s="101">
        <f t="shared" si="16"/>
        <v>0</v>
      </c>
      <c r="Q1056" s="102" t="str">
        <f>VLOOKUP(P1056,IDCODE!$A$1:$B$96,2,0)</f>
        <v>Không</v>
      </c>
      <c r="R1056" s="102" t="e">
        <f>VLOOKUP(B1056,DS!$D$3:$P$2489,13,0)</f>
        <v>#N/A</v>
      </c>
    </row>
    <row r="1057" spans="1:18" ht="13.5">
      <c r="A1057" s="100">
        <v>1051</v>
      </c>
      <c r="B1057" s="108">
        <f>DS!D1053</f>
        <v>0</v>
      </c>
      <c r="C1057" s="109" t="e">
        <f>VLOOKUP(B1057,DS!$D$3:$I$2489,2,0)</f>
        <v>#N/A</v>
      </c>
      <c r="D1057" s="110" t="e">
        <f>VLOOKUP(B1057,DS!$D$3:$I$2489,3,0)</f>
        <v>#N/A</v>
      </c>
      <c r="E1057" s="111" t="e">
        <f>VLOOKUP(B1057,DS!$D$3:$I$2489,5,0)</f>
        <v>#N/A</v>
      </c>
      <c r="F1057" s="111" t="e">
        <f>VLOOKUP(B1057,DS!$D$3:$I$2489,6,0)</f>
        <v>#N/A</v>
      </c>
      <c r="G1057" s="247"/>
      <c r="H1057" s="247"/>
      <c r="I1057" s="247"/>
      <c r="J1057" s="247"/>
      <c r="K1057" s="247"/>
      <c r="L1057" s="247"/>
      <c r="M1057" s="247"/>
      <c r="N1057" s="247"/>
      <c r="O1057" s="247"/>
      <c r="P1057" s="101">
        <f t="shared" si="16"/>
        <v>0</v>
      </c>
      <c r="Q1057" s="102" t="str">
        <f>VLOOKUP(P1057,IDCODE!$A$1:$B$96,2,0)</f>
        <v>Không</v>
      </c>
      <c r="R1057" s="102" t="e">
        <f>VLOOKUP(B1057,DS!$D$3:$P$2489,13,0)</f>
        <v>#N/A</v>
      </c>
    </row>
    <row r="1058" spans="1:18" ht="13.5">
      <c r="A1058" s="100">
        <v>1052</v>
      </c>
      <c r="B1058" s="108">
        <f>DS!D1054</f>
        <v>0</v>
      </c>
      <c r="C1058" s="109" t="e">
        <f>VLOOKUP(B1058,DS!$D$3:$I$2489,2,0)</f>
        <v>#N/A</v>
      </c>
      <c r="D1058" s="110" t="e">
        <f>VLOOKUP(B1058,DS!$D$3:$I$2489,3,0)</f>
        <v>#N/A</v>
      </c>
      <c r="E1058" s="111" t="e">
        <f>VLOOKUP(B1058,DS!$D$3:$I$2489,5,0)</f>
        <v>#N/A</v>
      </c>
      <c r="F1058" s="111" t="e">
        <f>VLOOKUP(B1058,DS!$D$3:$I$2489,6,0)</f>
        <v>#N/A</v>
      </c>
      <c r="G1058" s="247"/>
      <c r="H1058" s="247"/>
      <c r="I1058" s="247"/>
      <c r="J1058" s="247"/>
      <c r="K1058" s="247"/>
      <c r="L1058" s="247"/>
      <c r="M1058" s="247"/>
      <c r="N1058" s="247"/>
      <c r="O1058" s="247"/>
      <c r="P1058" s="101">
        <f t="shared" si="16"/>
        <v>0</v>
      </c>
      <c r="Q1058" s="102" t="str">
        <f>VLOOKUP(P1058,IDCODE!$A$1:$B$96,2,0)</f>
        <v>Không</v>
      </c>
      <c r="R1058" s="102" t="e">
        <f>VLOOKUP(B1058,DS!$D$3:$P$2489,13,0)</f>
        <v>#N/A</v>
      </c>
    </row>
    <row r="1059" spans="1:18" ht="13.5">
      <c r="A1059" s="100">
        <v>1053</v>
      </c>
      <c r="B1059" s="108">
        <f>DS!D1055</f>
        <v>0</v>
      </c>
      <c r="C1059" s="109" t="e">
        <f>VLOOKUP(B1059,DS!$D$3:$I$2489,2,0)</f>
        <v>#N/A</v>
      </c>
      <c r="D1059" s="110" t="e">
        <f>VLOOKUP(B1059,DS!$D$3:$I$2489,3,0)</f>
        <v>#N/A</v>
      </c>
      <c r="E1059" s="111" t="e">
        <f>VLOOKUP(B1059,DS!$D$3:$I$2489,5,0)</f>
        <v>#N/A</v>
      </c>
      <c r="F1059" s="111" t="e">
        <f>VLOOKUP(B1059,DS!$D$3:$I$2489,6,0)</f>
        <v>#N/A</v>
      </c>
      <c r="G1059" s="247"/>
      <c r="H1059" s="247"/>
      <c r="I1059" s="247"/>
      <c r="J1059" s="247"/>
      <c r="K1059" s="247"/>
      <c r="L1059" s="247"/>
      <c r="M1059" s="247"/>
      <c r="N1059" s="247"/>
      <c r="O1059" s="247"/>
      <c r="P1059" s="101">
        <f t="shared" si="16"/>
        <v>0</v>
      </c>
      <c r="Q1059" s="102" t="str">
        <f>VLOOKUP(P1059,IDCODE!$A$1:$B$96,2,0)</f>
        <v>Không</v>
      </c>
      <c r="R1059" s="102" t="e">
        <f>VLOOKUP(B1059,DS!$D$3:$P$2489,13,0)</f>
        <v>#N/A</v>
      </c>
    </row>
    <row r="1060" spans="1:18" ht="13.5">
      <c r="A1060" s="100">
        <v>1054</v>
      </c>
      <c r="B1060" s="108">
        <f>DS!D1056</f>
        <v>0</v>
      </c>
      <c r="C1060" s="109" t="e">
        <f>VLOOKUP(B1060,DS!$D$3:$I$2489,2,0)</f>
        <v>#N/A</v>
      </c>
      <c r="D1060" s="110" t="e">
        <f>VLOOKUP(B1060,DS!$D$3:$I$2489,3,0)</f>
        <v>#N/A</v>
      </c>
      <c r="E1060" s="111" t="e">
        <f>VLOOKUP(B1060,DS!$D$3:$I$2489,5,0)</f>
        <v>#N/A</v>
      </c>
      <c r="F1060" s="111" t="e">
        <f>VLOOKUP(B1060,DS!$D$3:$I$2489,6,0)</f>
        <v>#N/A</v>
      </c>
      <c r="G1060" s="247"/>
      <c r="H1060" s="247"/>
      <c r="I1060" s="247"/>
      <c r="J1060" s="247"/>
      <c r="K1060" s="247"/>
      <c r="L1060" s="247"/>
      <c r="M1060" s="247"/>
      <c r="N1060" s="247"/>
      <c r="O1060" s="247"/>
      <c r="P1060" s="101">
        <f t="shared" si="16"/>
        <v>0</v>
      </c>
      <c r="Q1060" s="102" t="str">
        <f>VLOOKUP(P1060,IDCODE!$A$1:$B$96,2,0)</f>
        <v>Không</v>
      </c>
      <c r="R1060" s="102" t="e">
        <f>VLOOKUP(B1060,DS!$D$3:$P$2489,13,0)</f>
        <v>#N/A</v>
      </c>
    </row>
    <row r="1061" spans="1:18" ht="13.5">
      <c r="A1061" s="100">
        <v>1055</v>
      </c>
      <c r="B1061" s="108">
        <f>DS!D1057</f>
        <v>0</v>
      </c>
      <c r="C1061" s="109" t="e">
        <f>VLOOKUP(B1061,DS!$D$3:$I$2489,2,0)</f>
        <v>#N/A</v>
      </c>
      <c r="D1061" s="110" t="e">
        <f>VLOOKUP(B1061,DS!$D$3:$I$2489,3,0)</f>
        <v>#N/A</v>
      </c>
      <c r="E1061" s="111" t="e">
        <f>VLOOKUP(B1061,DS!$D$3:$I$2489,5,0)</f>
        <v>#N/A</v>
      </c>
      <c r="F1061" s="111" t="e">
        <f>VLOOKUP(B1061,DS!$D$3:$I$2489,6,0)</f>
        <v>#N/A</v>
      </c>
      <c r="G1061" s="247"/>
      <c r="H1061" s="247"/>
      <c r="I1061" s="247"/>
      <c r="J1061" s="247"/>
      <c r="K1061" s="247"/>
      <c r="L1061" s="247"/>
      <c r="M1061" s="247"/>
      <c r="N1061" s="247"/>
      <c r="O1061" s="247"/>
      <c r="P1061" s="101">
        <f t="shared" si="16"/>
        <v>0</v>
      </c>
      <c r="Q1061" s="102" t="str">
        <f>VLOOKUP(P1061,IDCODE!$A$1:$B$96,2,0)</f>
        <v>Không</v>
      </c>
      <c r="R1061" s="102" t="e">
        <f>VLOOKUP(B1061,DS!$D$3:$P$2489,13,0)</f>
        <v>#N/A</v>
      </c>
    </row>
    <row r="1062" spans="1:18" ht="13.5">
      <c r="A1062" s="100">
        <v>1056</v>
      </c>
      <c r="B1062" s="108">
        <f>DS!D1058</f>
        <v>0</v>
      </c>
      <c r="C1062" s="109" t="e">
        <f>VLOOKUP(B1062,DS!$D$3:$I$2489,2,0)</f>
        <v>#N/A</v>
      </c>
      <c r="D1062" s="110" t="e">
        <f>VLOOKUP(B1062,DS!$D$3:$I$2489,3,0)</f>
        <v>#N/A</v>
      </c>
      <c r="E1062" s="111" t="e">
        <f>VLOOKUP(B1062,DS!$D$3:$I$2489,5,0)</f>
        <v>#N/A</v>
      </c>
      <c r="F1062" s="111" t="e">
        <f>VLOOKUP(B1062,DS!$D$3:$I$2489,6,0)</f>
        <v>#N/A</v>
      </c>
      <c r="G1062" s="247"/>
      <c r="H1062" s="247"/>
      <c r="I1062" s="247"/>
      <c r="J1062" s="247"/>
      <c r="K1062" s="247"/>
      <c r="L1062" s="247"/>
      <c r="M1062" s="247"/>
      <c r="N1062" s="247"/>
      <c r="O1062" s="247"/>
      <c r="P1062" s="101">
        <f t="shared" si="16"/>
        <v>0</v>
      </c>
      <c r="Q1062" s="102" t="str">
        <f>VLOOKUP(P1062,IDCODE!$A$1:$B$96,2,0)</f>
        <v>Không</v>
      </c>
      <c r="R1062" s="102" t="e">
        <f>VLOOKUP(B1062,DS!$D$3:$P$2489,13,0)</f>
        <v>#N/A</v>
      </c>
    </row>
    <row r="1063" spans="1:18" ht="13.5">
      <c r="A1063" s="100">
        <v>1057</v>
      </c>
      <c r="B1063" s="108">
        <f>DS!D1059</f>
        <v>0</v>
      </c>
      <c r="C1063" s="109" t="e">
        <f>VLOOKUP(B1063,DS!$D$3:$I$2489,2,0)</f>
        <v>#N/A</v>
      </c>
      <c r="D1063" s="110" t="e">
        <f>VLOOKUP(B1063,DS!$D$3:$I$2489,3,0)</f>
        <v>#N/A</v>
      </c>
      <c r="E1063" s="111" t="e">
        <f>VLOOKUP(B1063,DS!$D$3:$I$2489,5,0)</f>
        <v>#N/A</v>
      </c>
      <c r="F1063" s="111" t="e">
        <f>VLOOKUP(B1063,DS!$D$3:$I$2489,6,0)</f>
        <v>#N/A</v>
      </c>
      <c r="G1063" s="247"/>
      <c r="H1063" s="247"/>
      <c r="I1063" s="247"/>
      <c r="J1063" s="247"/>
      <c r="K1063" s="247"/>
      <c r="L1063" s="247"/>
      <c r="M1063" s="247"/>
      <c r="N1063" s="247"/>
      <c r="O1063" s="247"/>
      <c r="P1063" s="101">
        <f t="shared" si="16"/>
        <v>0</v>
      </c>
      <c r="Q1063" s="102" t="str">
        <f>VLOOKUP(P1063,IDCODE!$A$1:$B$96,2,0)</f>
        <v>Không</v>
      </c>
      <c r="R1063" s="102" t="e">
        <f>VLOOKUP(B1063,DS!$D$3:$P$2489,13,0)</f>
        <v>#N/A</v>
      </c>
    </row>
    <row r="1064" spans="1:18" ht="13.5">
      <c r="A1064" s="100">
        <v>1058</v>
      </c>
      <c r="B1064" s="108">
        <f>DS!D1060</f>
        <v>0</v>
      </c>
      <c r="C1064" s="109" t="e">
        <f>VLOOKUP(B1064,DS!$D$3:$I$2489,2,0)</f>
        <v>#N/A</v>
      </c>
      <c r="D1064" s="110" t="e">
        <f>VLOOKUP(B1064,DS!$D$3:$I$2489,3,0)</f>
        <v>#N/A</v>
      </c>
      <c r="E1064" s="111" t="e">
        <f>VLOOKUP(B1064,DS!$D$3:$I$2489,5,0)</f>
        <v>#N/A</v>
      </c>
      <c r="F1064" s="111" t="e">
        <f>VLOOKUP(B1064,DS!$D$3:$I$2489,6,0)</f>
        <v>#N/A</v>
      </c>
      <c r="G1064" s="247"/>
      <c r="H1064" s="247"/>
      <c r="I1064" s="247"/>
      <c r="J1064" s="247"/>
      <c r="K1064" s="247"/>
      <c r="L1064" s="247"/>
      <c r="M1064" s="247"/>
      <c r="N1064" s="247"/>
      <c r="O1064" s="247"/>
      <c r="P1064" s="101">
        <f t="shared" si="16"/>
        <v>0</v>
      </c>
      <c r="Q1064" s="102" t="str">
        <f>VLOOKUP(P1064,IDCODE!$A$1:$B$96,2,0)</f>
        <v>Không</v>
      </c>
      <c r="R1064" s="102" t="e">
        <f>VLOOKUP(B1064,DS!$D$3:$P$2489,13,0)</f>
        <v>#N/A</v>
      </c>
    </row>
    <row r="1065" spans="1:18" ht="13.5">
      <c r="A1065" s="100">
        <v>1059</v>
      </c>
      <c r="B1065" s="108">
        <f>DS!D1061</f>
        <v>0</v>
      </c>
      <c r="C1065" s="109" t="e">
        <f>VLOOKUP(B1065,DS!$D$3:$I$2489,2,0)</f>
        <v>#N/A</v>
      </c>
      <c r="D1065" s="110" t="e">
        <f>VLOOKUP(B1065,DS!$D$3:$I$2489,3,0)</f>
        <v>#N/A</v>
      </c>
      <c r="E1065" s="111" t="e">
        <f>VLOOKUP(B1065,DS!$D$3:$I$2489,5,0)</f>
        <v>#N/A</v>
      </c>
      <c r="F1065" s="111" t="e">
        <f>VLOOKUP(B1065,DS!$D$3:$I$2489,6,0)</f>
        <v>#N/A</v>
      </c>
      <c r="G1065" s="247"/>
      <c r="H1065" s="247"/>
      <c r="I1065" s="247"/>
      <c r="J1065" s="247"/>
      <c r="K1065" s="247"/>
      <c r="L1065" s="247"/>
      <c r="M1065" s="247"/>
      <c r="N1065" s="247"/>
      <c r="O1065" s="247"/>
      <c r="P1065" s="101">
        <f t="shared" si="16"/>
        <v>0</v>
      </c>
      <c r="Q1065" s="102" t="str">
        <f>VLOOKUP(P1065,IDCODE!$A$1:$B$96,2,0)</f>
        <v>Không</v>
      </c>
      <c r="R1065" s="102" t="e">
        <f>VLOOKUP(B1065,DS!$D$3:$P$2489,13,0)</f>
        <v>#N/A</v>
      </c>
    </row>
    <row r="1066" spans="1:18" ht="13.5">
      <c r="A1066" s="100">
        <v>1060</v>
      </c>
      <c r="B1066" s="108">
        <f>DS!D1062</f>
        <v>0</v>
      </c>
      <c r="C1066" s="109" t="e">
        <f>VLOOKUP(B1066,DS!$D$3:$I$2489,2,0)</f>
        <v>#N/A</v>
      </c>
      <c r="D1066" s="110" t="e">
        <f>VLOOKUP(B1066,DS!$D$3:$I$2489,3,0)</f>
        <v>#N/A</v>
      </c>
      <c r="E1066" s="111" t="e">
        <f>VLOOKUP(B1066,DS!$D$3:$I$2489,5,0)</f>
        <v>#N/A</v>
      </c>
      <c r="F1066" s="111" t="e">
        <f>VLOOKUP(B1066,DS!$D$3:$I$2489,6,0)</f>
        <v>#N/A</v>
      </c>
      <c r="G1066" s="247"/>
      <c r="H1066" s="247"/>
      <c r="I1066" s="247"/>
      <c r="J1066" s="247"/>
      <c r="K1066" s="247"/>
      <c r="L1066" s="247"/>
      <c r="M1066" s="247"/>
      <c r="N1066" s="247"/>
      <c r="O1066" s="247"/>
      <c r="P1066" s="101">
        <f t="shared" si="16"/>
        <v>0</v>
      </c>
      <c r="Q1066" s="102" t="str">
        <f>VLOOKUP(P1066,IDCODE!$A$1:$B$96,2,0)</f>
        <v>Không</v>
      </c>
      <c r="R1066" s="102" t="e">
        <f>VLOOKUP(B1066,DS!$D$3:$P$2489,13,0)</f>
        <v>#N/A</v>
      </c>
    </row>
    <row r="1067" spans="1:18" ht="13.5">
      <c r="A1067" s="100">
        <v>1061</v>
      </c>
      <c r="B1067" s="108">
        <f>DS!D1063</f>
        <v>0</v>
      </c>
      <c r="C1067" s="109" t="e">
        <f>VLOOKUP(B1067,DS!$D$3:$I$2489,2,0)</f>
        <v>#N/A</v>
      </c>
      <c r="D1067" s="110" t="e">
        <f>VLOOKUP(B1067,DS!$D$3:$I$2489,3,0)</f>
        <v>#N/A</v>
      </c>
      <c r="E1067" s="111" t="e">
        <f>VLOOKUP(B1067,DS!$D$3:$I$2489,5,0)</f>
        <v>#N/A</v>
      </c>
      <c r="F1067" s="111" t="e">
        <f>VLOOKUP(B1067,DS!$D$3:$I$2489,6,0)</f>
        <v>#N/A</v>
      </c>
      <c r="G1067" s="247"/>
      <c r="H1067" s="247"/>
      <c r="I1067" s="247"/>
      <c r="J1067" s="247"/>
      <c r="K1067" s="247"/>
      <c r="L1067" s="247"/>
      <c r="M1067" s="247"/>
      <c r="N1067" s="247"/>
      <c r="O1067" s="247"/>
      <c r="P1067" s="101">
        <f t="shared" si="16"/>
        <v>0</v>
      </c>
      <c r="Q1067" s="102" t="str">
        <f>VLOOKUP(P1067,IDCODE!$A$1:$B$96,2,0)</f>
        <v>Không</v>
      </c>
      <c r="R1067" s="102" t="e">
        <f>VLOOKUP(B1067,DS!$D$3:$P$2489,13,0)</f>
        <v>#N/A</v>
      </c>
    </row>
    <row r="1068" spans="1:18" ht="13.5">
      <c r="A1068" s="100">
        <v>1062</v>
      </c>
      <c r="B1068" s="108">
        <f>DS!D1064</f>
        <v>0</v>
      </c>
      <c r="C1068" s="109" t="e">
        <f>VLOOKUP(B1068,DS!$D$3:$I$2489,2,0)</f>
        <v>#N/A</v>
      </c>
      <c r="D1068" s="110" t="e">
        <f>VLOOKUP(B1068,DS!$D$3:$I$2489,3,0)</f>
        <v>#N/A</v>
      </c>
      <c r="E1068" s="111" t="e">
        <f>VLOOKUP(B1068,DS!$D$3:$I$2489,5,0)</f>
        <v>#N/A</v>
      </c>
      <c r="F1068" s="111" t="e">
        <f>VLOOKUP(B1068,DS!$D$3:$I$2489,6,0)</f>
        <v>#N/A</v>
      </c>
      <c r="G1068" s="247"/>
      <c r="H1068" s="247"/>
      <c r="I1068" s="247"/>
      <c r="J1068" s="247"/>
      <c r="K1068" s="247"/>
      <c r="L1068" s="247"/>
      <c r="M1068" s="247"/>
      <c r="N1068" s="247"/>
      <c r="O1068" s="247"/>
      <c r="P1068" s="101">
        <f t="shared" si="16"/>
        <v>0</v>
      </c>
      <c r="Q1068" s="102" t="str">
        <f>VLOOKUP(P1068,IDCODE!$A$1:$B$96,2,0)</f>
        <v>Không</v>
      </c>
      <c r="R1068" s="102" t="e">
        <f>VLOOKUP(B1068,DS!$D$3:$P$2489,13,0)</f>
        <v>#N/A</v>
      </c>
    </row>
    <row r="1069" spans="1:18" ht="13.5">
      <c r="A1069" s="100">
        <v>1063</v>
      </c>
      <c r="B1069" s="108">
        <f>DS!D1065</f>
        <v>0</v>
      </c>
      <c r="C1069" s="109" t="e">
        <f>VLOOKUP(B1069,DS!$D$3:$I$2489,2,0)</f>
        <v>#N/A</v>
      </c>
      <c r="D1069" s="110" t="e">
        <f>VLOOKUP(B1069,DS!$D$3:$I$2489,3,0)</f>
        <v>#N/A</v>
      </c>
      <c r="E1069" s="111" t="e">
        <f>VLOOKUP(B1069,DS!$D$3:$I$2489,5,0)</f>
        <v>#N/A</v>
      </c>
      <c r="F1069" s="111" t="e">
        <f>VLOOKUP(B1069,DS!$D$3:$I$2489,6,0)</f>
        <v>#N/A</v>
      </c>
      <c r="G1069" s="247"/>
      <c r="H1069" s="247"/>
      <c r="I1069" s="247"/>
      <c r="J1069" s="247"/>
      <c r="K1069" s="247"/>
      <c r="L1069" s="247"/>
      <c r="M1069" s="247"/>
      <c r="N1069" s="247"/>
      <c r="O1069" s="247"/>
      <c r="P1069" s="101">
        <f t="shared" si="16"/>
        <v>0</v>
      </c>
      <c r="Q1069" s="102" t="str">
        <f>VLOOKUP(P1069,IDCODE!$A$1:$B$96,2,0)</f>
        <v>Không</v>
      </c>
      <c r="R1069" s="102" t="e">
        <f>VLOOKUP(B1069,DS!$D$3:$P$2489,13,0)</f>
        <v>#N/A</v>
      </c>
    </row>
    <row r="1070" spans="1:18" ht="13.5">
      <c r="A1070" s="100">
        <v>1064</v>
      </c>
      <c r="B1070" s="108">
        <f>DS!D1066</f>
        <v>0</v>
      </c>
      <c r="C1070" s="109" t="e">
        <f>VLOOKUP(B1070,DS!$D$3:$I$2489,2,0)</f>
        <v>#N/A</v>
      </c>
      <c r="D1070" s="110" t="e">
        <f>VLOOKUP(B1070,DS!$D$3:$I$2489,3,0)</f>
        <v>#N/A</v>
      </c>
      <c r="E1070" s="111" t="e">
        <f>VLOOKUP(B1070,DS!$D$3:$I$2489,5,0)</f>
        <v>#N/A</v>
      </c>
      <c r="F1070" s="111" t="e">
        <f>VLOOKUP(B1070,DS!$D$3:$I$2489,6,0)</f>
        <v>#N/A</v>
      </c>
      <c r="G1070" s="247"/>
      <c r="H1070" s="247"/>
      <c r="I1070" s="247"/>
      <c r="J1070" s="247"/>
      <c r="K1070" s="247"/>
      <c r="L1070" s="247"/>
      <c r="M1070" s="247"/>
      <c r="N1070" s="247"/>
      <c r="O1070" s="247"/>
      <c r="P1070" s="101">
        <f t="shared" si="16"/>
        <v>0</v>
      </c>
      <c r="Q1070" s="102" t="str">
        <f>VLOOKUP(P1070,IDCODE!$A$1:$B$96,2,0)</f>
        <v>Không</v>
      </c>
      <c r="R1070" s="102" t="e">
        <f>VLOOKUP(B1070,DS!$D$3:$P$2489,13,0)</f>
        <v>#N/A</v>
      </c>
    </row>
    <row r="1071" spans="1:18" ht="13.5">
      <c r="A1071" s="100">
        <v>1065</v>
      </c>
      <c r="B1071" s="108">
        <f>DS!D1067</f>
        <v>0</v>
      </c>
      <c r="C1071" s="109" t="e">
        <f>VLOOKUP(B1071,DS!$D$3:$I$2489,2,0)</f>
        <v>#N/A</v>
      </c>
      <c r="D1071" s="110" t="e">
        <f>VLOOKUP(B1071,DS!$D$3:$I$2489,3,0)</f>
        <v>#N/A</v>
      </c>
      <c r="E1071" s="111" t="e">
        <f>VLOOKUP(B1071,DS!$D$3:$I$2489,5,0)</f>
        <v>#N/A</v>
      </c>
      <c r="F1071" s="111" t="e">
        <f>VLOOKUP(B1071,DS!$D$3:$I$2489,6,0)</f>
        <v>#N/A</v>
      </c>
      <c r="G1071" s="247"/>
      <c r="H1071" s="247"/>
      <c r="I1071" s="247"/>
      <c r="J1071" s="247"/>
      <c r="K1071" s="247"/>
      <c r="L1071" s="247"/>
      <c r="M1071" s="247"/>
      <c r="N1071" s="247"/>
      <c r="O1071" s="247"/>
      <c r="P1071" s="101">
        <f t="shared" si="16"/>
        <v>0</v>
      </c>
      <c r="Q1071" s="102" t="str">
        <f>VLOOKUP(P1071,IDCODE!$A$1:$B$96,2,0)</f>
        <v>Không</v>
      </c>
      <c r="R1071" s="102" t="e">
        <f>VLOOKUP(B1071,DS!$D$3:$P$2489,13,0)</f>
        <v>#N/A</v>
      </c>
    </row>
    <row r="1072" spans="1:18" ht="13.5">
      <c r="A1072" s="100">
        <v>1066</v>
      </c>
      <c r="B1072" s="108">
        <f>DS!D1068</f>
        <v>0</v>
      </c>
      <c r="C1072" s="109" t="e">
        <f>VLOOKUP(B1072,DS!$D$3:$I$2489,2,0)</f>
        <v>#N/A</v>
      </c>
      <c r="D1072" s="110" t="e">
        <f>VLOOKUP(B1072,DS!$D$3:$I$2489,3,0)</f>
        <v>#N/A</v>
      </c>
      <c r="E1072" s="111" t="e">
        <f>VLOOKUP(B1072,DS!$D$3:$I$2489,5,0)</f>
        <v>#N/A</v>
      </c>
      <c r="F1072" s="111" t="e">
        <f>VLOOKUP(B1072,DS!$D$3:$I$2489,6,0)</f>
        <v>#N/A</v>
      </c>
      <c r="G1072" s="247"/>
      <c r="H1072" s="247"/>
      <c r="I1072" s="247"/>
      <c r="J1072" s="247"/>
      <c r="K1072" s="247"/>
      <c r="L1072" s="247"/>
      <c r="M1072" s="247"/>
      <c r="N1072" s="247"/>
      <c r="O1072" s="247"/>
      <c r="P1072" s="101">
        <f t="shared" si="16"/>
        <v>0</v>
      </c>
      <c r="Q1072" s="102" t="str">
        <f>VLOOKUP(P1072,IDCODE!$A$1:$B$96,2,0)</f>
        <v>Không</v>
      </c>
      <c r="R1072" s="102" t="e">
        <f>VLOOKUP(B1072,DS!$D$3:$P$2489,13,0)</f>
        <v>#N/A</v>
      </c>
    </row>
    <row r="1073" spans="1:18" ht="13.5">
      <c r="A1073" s="100">
        <v>1067</v>
      </c>
      <c r="B1073" s="108">
        <f>DS!D1069</f>
        <v>0</v>
      </c>
      <c r="C1073" s="109" t="e">
        <f>VLOOKUP(B1073,DS!$D$3:$I$2489,2,0)</f>
        <v>#N/A</v>
      </c>
      <c r="D1073" s="110" t="e">
        <f>VLOOKUP(B1073,DS!$D$3:$I$2489,3,0)</f>
        <v>#N/A</v>
      </c>
      <c r="E1073" s="111" t="e">
        <f>VLOOKUP(B1073,DS!$D$3:$I$2489,5,0)</f>
        <v>#N/A</v>
      </c>
      <c r="F1073" s="111" t="e">
        <f>VLOOKUP(B1073,DS!$D$3:$I$2489,6,0)</f>
        <v>#N/A</v>
      </c>
      <c r="G1073" s="247"/>
      <c r="H1073" s="247"/>
      <c r="I1073" s="247"/>
      <c r="J1073" s="247"/>
      <c r="K1073" s="247"/>
      <c r="L1073" s="247"/>
      <c r="M1073" s="247"/>
      <c r="N1073" s="247"/>
      <c r="O1073" s="247"/>
      <c r="P1073" s="101">
        <f t="shared" si="16"/>
        <v>0</v>
      </c>
      <c r="Q1073" s="102" t="str">
        <f>VLOOKUP(P1073,IDCODE!$A$1:$B$96,2,0)</f>
        <v>Không</v>
      </c>
      <c r="R1073" s="102" t="e">
        <f>VLOOKUP(B1073,DS!$D$3:$P$2489,13,0)</f>
        <v>#N/A</v>
      </c>
    </row>
    <row r="1074" spans="1:18" ht="13.5">
      <c r="A1074" s="100">
        <v>1068</v>
      </c>
      <c r="B1074" s="108">
        <f>DS!D1070</f>
        <v>0</v>
      </c>
      <c r="C1074" s="109" t="e">
        <f>VLOOKUP(B1074,DS!$D$3:$I$2489,2,0)</f>
        <v>#N/A</v>
      </c>
      <c r="D1074" s="110" t="e">
        <f>VLOOKUP(B1074,DS!$D$3:$I$2489,3,0)</f>
        <v>#N/A</v>
      </c>
      <c r="E1074" s="111" t="e">
        <f>VLOOKUP(B1074,DS!$D$3:$I$2489,5,0)</f>
        <v>#N/A</v>
      </c>
      <c r="F1074" s="111" t="e">
        <f>VLOOKUP(B1074,DS!$D$3:$I$2489,6,0)</f>
        <v>#N/A</v>
      </c>
      <c r="G1074" s="247"/>
      <c r="H1074" s="247"/>
      <c r="I1074" s="247"/>
      <c r="J1074" s="247"/>
      <c r="K1074" s="247"/>
      <c r="L1074" s="247"/>
      <c r="M1074" s="247"/>
      <c r="N1074" s="247"/>
      <c r="O1074" s="247"/>
      <c r="P1074" s="101">
        <f t="shared" si="16"/>
        <v>0</v>
      </c>
      <c r="Q1074" s="102" t="str">
        <f>VLOOKUP(P1074,IDCODE!$A$1:$B$96,2,0)</f>
        <v>Không</v>
      </c>
      <c r="R1074" s="102" t="e">
        <f>VLOOKUP(B1074,DS!$D$3:$P$2489,13,0)</f>
        <v>#N/A</v>
      </c>
    </row>
    <row r="1075" spans="1:18" ht="13.5">
      <c r="A1075" s="100">
        <v>1069</v>
      </c>
      <c r="B1075" s="108">
        <f>DS!D1071</f>
        <v>0</v>
      </c>
      <c r="C1075" s="109" t="e">
        <f>VLOOKUP(B1075,DS!$D$3:$I$2489,2,0)</f>
        <v>#N/A</v>
      </c>
      <c r="D1075" s="110" t="e">
        <f>VLOOKUP(B1075,DS!$D$3:$I$2489,3,0)</f>
        <v>#N/A</v>
      </c>
      <c r="E1075" s="111" t="e">
        <f>VLOOKUP(B1075,DS!$D$3:$I$2489,5,0)</f>
        <v>#N/A</v>
      </c>
      <c r="F1075" s="111" t="e">
        <f>VLOOKUP(B1075,DS!$D$3:$I$2489,6,0)</f>
        <v>#N/A</v>
      </c>
      <c r="G1075" s="247"/>
      <c r="H1075" s="247"/>
      <c r="I1075" s="247"/>
      <c r="J1075" s="247"/>
      <c r="K1075" s="247"/>
      <c r="L1075" s="247"/>
      <c r="M1075" s="247"/>
      <c r="N1075" s="247"/>
      <c r="O1075" s="247"/>
      <c r="P1075" s="101">
        <f t="shared" si="16"/>
        <v>0</v>
      </c>
      <c r="Q1075" s="102" t="str">
        <f>VLOOKUP(P1075,IDCODE!$A$1:$B$96,2,0)</f>
        <v>Không</v>
      </c>
      <c r="R1075" s="102" t="e">
        <f>VLOOKUP(B1075,DS!$D$3:$P$2489,13,0)</f>
        <v>#N/A</v>
      </c>
    </row>
    <row r="1076" spans="1:18" ht="13.5">
      <c r="A1076" s="100">
        <v>1070</v>
      </c>
      <c r="B1076" s="108">
        <f>DS!D1072</f>
        <v>0</v>
      </c>
      <c r="C1076" s="109" t="e">
        <f>VLOOKUP(B1076,DS!$D$3:$I$2489,2,0)</f>
        <v>#N/A</v>
      </c>
      <c r="D1076" s="110" t="e">
        <f>VLOOKUP(B1076,DS!$D$3:$I$2489,3,0)</f>
        <v>#N/A</v>
      </c>
      <c r="E1076" s="111" t="e">
        <f>VLOOKUP(B1076,DS!$D$3:$I$2489,5,0)</f>
        <v>#N/A</v>
      </c>
      <c r="F1076" s="111" t="e">
        <f>VLOOKUP(B1076,DS!$D$3:$I$2489,6,0)</f>
        <v>#N/A</v>
      </c>
      <c r="G1076" s="247"/>
      <c r="H1076" s="247"/>
      <c r="I1076" s="247"/>
      <c r="J1076" s="247"/>
      <c r="K1076" s="247"/>
      <c r="L1076" s="247"/>
      <c r="M1076" s="247"/>
      <c r="N1076" s="247"/>
      <c r="O1076" s="247"/>
      <c r="P1076" s="101">
        <f t="shared" si="16"/>
        <v>0</v>
      </c>
      <c r="Q1076" s="102" t="str">
        <f>VLOOKUP(P1076,IDCODE!$A$1:$B$96,2,0)</f>
        <v>Không</v>
      </c>
      <c r="R1076" s="102" t="e">
        <f>VLOOKUP(B1076,DS!$D$3:$P$2489,13,0)</f>
        <v>#N/A</v>
      </c>
    </row>
    <row r="1077" spans="1:18" ht="13.5">
      <c r="A1077" s="100">
        <v>1071</v>
      </c>
      <c r="B1077" s="108">
        <f>DS!D1073</f>
        <v>0</v>
      </c>
      <c r="C1077" s="109" t="e">
        <f>VLOOKUP(B1077,DS!$D$3:$I$2489,2,0)</f>
        <v>#N/A</v>
      </c>
      <c r="D1077" s="110" t="e">
        <f>VLOOKUP(B1077,DS!$D$3:$I$2489,3,0)</f>
        <v>#N/A</v>
      </c>
      <c r="E1077" s="111" t="e">
        <f>VLOOKUP(B1077,DS!$D$3:$I$2489,5,0)</f>
        <v>#N/A</v>
      </c>
      <c r="F1077" s="111" t="e">
        <f>VLOOKUP(B1077,DS!$D$3:$I$2489,6,0)</f>
        <v>#N/A</v>
      </c>
      <c r="G1077" s="247"/>
      <c r="H1077" s="247"/>
      <c r="I1077" s="247"/>
      <c r="J1077" s="247"/>
      <c r="K1077" s="247"/>
      <c r="L1077" s="247"/>
      <c r="M1077" s="247"/>
      <c r="N1077" s="247"/>
      <c r="O1077" s="247"/>
      <c r="P1077" s="101">
        <f t="shared" si="16"/>
        <v>0</v>
      </c>
      <c r="Q1077" s="102" t="str">
        <f>VLOOKUP(P1077,IDCODE!$A$1:$B$96,2,0)</f>
        <v>Không</v>
      </c>
      <c r="R1077" s="102" t="e">
        <f>VLOOKUP(B1077,DS!$D$3:$P$2489,13,0)</f>
        <v>#N/A</v>
      </c>
    </row>
    <row r="1078" spans="1:18" ht="13.5">
      <c r="A1078" s="100">
        <v>1072</v>
      </c>
      <c r="B1078" s="108">
        <f>DS!D1074</f>
        <v>0</v>
      </c>
      <c r="C1078" s="109" t="e">
        <f>VLOOKUP(B1078,DS!$D$3:$I$2489,2,0)</f>
        <v>#N/A</v>
      </c>
      <c r="D1078" s="110" t="e">
        <f>VLOOKUP(B1078,DS!$D$3:$I$2489,3,0)</f>
        <v>#N/A</v>
      </c>
      <c r="E1078" s="111" t="e">
        <f>VLOOKUP(B1078,DS!$D$3:$I$2489,5,0)</f>
        <v>#N/A</v>
      </c>
      <c r="F1078" s="111" t="e">
        <f>VLOOKUP(B1078,DS!$D$3:$I$2489,6,0)</f>
        <v>#N/A</v>
      </c>
      <c r="G1078" s="247"/>
      <c r="H1078" s="247"/>
      <c r="I1078" s="247"/>
      <c r="J1078" s="247"/>
      <c r="K1078" s="247"/>
      <c r="L1078" s="247"/>
      <c r="M1078" s="247"/>
      <c r="N1078" s="247"/>
      <c r="O1078" s="247"/>
      <c r="P1078" s="101">
        <f t="shared" si="16"/>
        <v>0</v>
      </c>
      <c r="Q1078" s="102" t="str">
        <f>VLOOKUP(P1078,IDCODE!$A$1:$B$96,2,0)</f>
        <v>Không</v>
      </c>
      <c r="R1078" s="102" t="e">
        <f>VLOOKUP(B1078,DS!$D$3:$P$2489,13,0)</f>
        <v>#N/A</v>
      </c>
    </row>
    <row r="1079" spans="1:18" ht="13.5">
      <c r="A1079" s="100">
        <v>1073</v>
      </c>
      <c r="B1079" s="108">
        <f>DS!D1075</f>
        <v>0</v>
      </c>
      <c r="C1079" s="109" t="e">
        <f>VLOOKUP(B1079,DS!$D$3:$I$2489,2,0)</f>
        <v>#N/A</v>
      </c>
      <c r="D1079" s="110" t="e">
        <f>VLOOKUP(B1079,DS!$D$3:$I$2489,3,0)</f>
        <v>#N/A</v>
      </c>
      <c r="E1079" s="111" t="e">
        <f>VLOOKUP(B1079,DS!$D$3:$I$2489,5,0)</f>
        <v>#N/A</v>
      </c>
      <c r="F1079" s="111" t="e">
        <f>VLOOKUP(B1079,DS!$D$3:$I$2489,6,0)</f>
        <v>#N/A</v>
      </c>
      <c r="G1079" s="247"/>
      <c r="H1079" s="247"/>
      <c r="I1079" s="247"/>
      <c r="J1079" s="247"/>
      <c r="K1079" s="247"/>
      <c r="L1079" s="247"/>
      <c r="M1079" s="247"/>
      <c r="N1079" s="247"/>
      <c r="O1079" s="247"/>
      <c r="P1079" s="101">
        <f t="shared" si="16"/>
        <v>0</v>
      </c>
      <c r="Q1079" s="102" t="str">
        <f>VLOOKUP(P1079,IDCODE!$A$1:$B$96,2,0)</f>
        <v>Không</v>
      </c>
      <c r="R1079" s="102" t="e">
        <f>VLOOKUP(B1079,DS!$D$3:$P$2489,13,0)</f>
        <v>#N/A</v>
      </c>
    </row>
    <row r="1080" spans="1:18" ht="13.5">
      <c r="A1080" s="100">
        <v>1074</v>
      </c>
      <c r="B1080" s="108">
        <f>DS!D1076</f>
        <v>0</v>
      </c>
      <c r="C1080" s="109" t="e">
        <f>VLOOKUP(B1080,DS!$D$3:$I$2489,2,0)</f>
        <v>#N/A</v>
      </c>
      <c r="D1080" s="110" t="e">
        <f>VLOOKUP(B1080,DS!$D$3:$I$2489,3,0)</f>
        <v>#N/A</v>
      </c>
      <c r="E1080" s="111" t="e">
        <f>VLOOKUP(B1080,DS!$D$3:$I$2489,5,0)</f>
        <v>#N/A</v>
      </c>
      <c r="F1080" s="111" t="e">
        <f>VLOOKUP(B1080,DS!$D$3:$I$2489,6,0)</f>
        <v>#N/A</v>
      </c>
      <c r="G1080" s="247"/>
      <c r="H1080" s="247"/>
      <c r="I1080" s="247"/>
      <c r="J1080" s="247"/>
      <c r="K1080" s="247"/>
      <c r="L1080" s="247"/>
      <c r="M1080" s="247"/>
      <c r="N1080" s="247"/>
      <c r="O1080" s="247"/>
      <c r="P1080" s="101">
        <f t="shared" si="16"/>
        <v>0</v>
      </c>
      <c r="Q1080" s="102" t="str">
        <f>VLOOKUP(P1080,IDCODE!$A$1:$B$96,2,0)</f>
        <v>Không</v>
      </c>
      <c r="R1080" s="102" t="e">
        <f>VLOOKUP(B1080,DS!$D$3:$P$2489,13,0)</f>
        <v>#N/A</v>
      </c>
    </row>
    <row r="1081" spans="1:18" ht="13.5">
      <c r="A1081" s="100">
        <v>1075</v>
      </c>
      <c r="B1081" s="108">
        <f>DS!D1077</f>
        <v>0</v>
      </c>
      <c r="C1081" s="109" t="e">
        <f>VLOOKUP(B1081,DS!$D$3:$I$2489,2,0)</f>
        <v>#N/A</v>
      </c>
      <c r="D1081" s="110" t="e">
        <f>VLOOKUP(B1081,DS!$D$3:$I$2489,3,0)</f>
        <v>#N/A</v>
      </c>
      <c r="E1081" s="111" t="e">
        <f>VLOOKUP(B1081,DS!$D$3:$I$2489,5,0)</f>
        <v>#N/A</v>
      </c>
      <c r="F1081" s="111" t="e">
        <f>VLOOKUP(B1081,DS!$D$3:$I$2489,6,0)</f>
        <v>#N/A</v>
      </c>
      <c r="G1081" s="247"/>
      <c r="H1081" s="247"/>
      <c r="I1081" s="247"/>
      <c r="J1081" s="247"/>
      <c r="K1081" s="247"/>
      <c r="L1081" s="247"/>
      <c r="M1081" s="247"/>
      <c r="N1081" s="247"/>
      <c r="O1081" s="247"/>
      <c r="P1081" s="101">
        <f t="shared" si="16"/>
        <v>0</v>
      </c>
      <c r="Q1081" s="102" t="str">
        <f>VLOOKUP(P1081,IDCODE!$A$1:$B$96,2,0)</f>
        <v>Không</v>
      </c>
      <c r="R1081" s="102" t="e">
        <f>VLOOKUP(B1081,DS!$D$3:$P$2489,13,0)</f>
        <v>#N/A</v>
      </c>
    </row>
    <row r="1082" spans="1:18" ht="13.5">
      <c r="A1082" s="100">
        <v>1076</v>
      </c>
      <c r="B1082" s="108">
        <f>DS!D1078</f>
        <v>0</v>
      </c>
      <c r="C1082" s="109" t="e">
        <f>VLOOKUP(B1082,DS!$D$3:$I$2489,2,0)</f>
        <v>#N/A</v>
      </c>
      <c r="D1082" s="110" t="e">
        <f>VLOOKUP(B1082,DS!$D$3:$I$2489,3,0)</f>
        <v>#N/A</v>
      </c>
      <c r="E1082" s="111" t="e">
        <f>VLOOKUP(B1082,DS!$D$3:$I$2489,5,0)</f>
        <v>#N/A</v>
      </c>
      <c r="F1082" s="111" t="e">
        <f>VLOOKUP(B1082,DS!$D$3:$I$2489,6,0)</f>
        <v>#N/A</v>
      </c>
      <c r="G1082" s="247"/>
      <c r="H1082" s="247"/>
      <c r="I1082" s="247"/>
      <c r="J1082" s="247"/>
      <c r="K1082" s="247"/>
      <c r="L1082" s="247"/>
      <c r="M1082" s="247"/>
      <c r="N1082" s="247"/>
      <c r="O1082" s="247"/>
      <c r="P1082" s="101">
        <f t="shared" si="16"/>
        <v>0</v>
      </c>
      <c r="Q1082" s="102" t="str">
        <f>VLOOKUP(P1082,IDCODE!$A$1:$B$96,2,0)</f>
        <v>Không</v>
      </c>
      <c r="R1082" s="102" t="e">
        <f>VLOOKUP(B1082,DS!$D$3:$P$2489,13,0)</f>
        <v>#N/A</v>
      </c>
    </row>
    <row r="1083" spans="1:18" ht="13.5">
      <c r="A1083" s="100">
        <v>1077</v>
      </c>
      <c r="B1083" s="108">
        <f>DS!D1079</f>
        <v>0</v>
      </c>
      <c r="C1083" s="109" t="e">
        <f>VLOOKUP(B1083,DS!$D$3:$I$2489,2,0)</f>
        <v>#N/A</v>
      </c>
      <c r="D1083" s="110" t="e">
        <f>VLOOKUP(B1083,DS!$D$3:$I$2489,3,0)</f>
        <v>#N/A</v>
      </c>
      <c r="E1083" s="111" t="e">
        <f>VLOOKUP(B1083,DS!$D$3:$I$2489,5,0)</f>
        <v>#N/A</v>
      </c>
      <c r="F1083" s="111" t="e">
        <f>VLOOKUP(B1083,DS!$D$3:$I$2489,6,0)</f>
        <v>#N/A</v>
      </c>
      <c r="G1083" s="247"/>
      <c r="H1083" s="247"/>
      <c r="I1083" s="247"/>
      <c r="J1083" s="247"/>
      <c r="K1083" s="247"/>
      <c r="L1083" s="247"/>
      <c r="M1083" s="247"/>
      <c r="N1083" s="247"/>
      <c r="O1083" s="247"/>
      <c r="P1083" s="101">
        <f t="shared" si="16"/>
        <v>0</v>
      </c>
      <c r="Q1083" s="102" t="str">
        <f>VLOOKUP(P1083,IDCODE!$A$1:$B$96,2,0)</f>
        <v>Không</v>
      </c>
      <c r="R1083" s="102" t="e">
        <f>VLOOKUP(B1083,DS!$D$3:$P$2489,13,0)</f>
        <v>#N/A</v>
      </c>
    </row>
    <row r="1084" spans="1:18" ht="13.5">
      <c r="A1084" s="100">
        <v>1078</v>
      </c>
      <c r="B1084" s="108">
        <f>DS!D1080</f>
        <v>0</v>
      </c>
      <c r="C1084" s="109" t="e">
        <f>VLOOKUP(B1084,DS!$D$3:$I$2489,2,0)</f>
        <v>#N/A</v>
      </c>
      <c r="D1084" s="110" t="e">
        <f>VLOOKUP(B1084,DS!$D$3:$I$2489,3,0)</f>
        <v>#N/A</v>
      </c>
      <c r="E1084" s="111" t="e">
        <f>VLOOKUP(B1084,DS!$D$3:$I$2489,5,0)</f>
        <v>#N/A</v>
      </c>
      <c r="F1084" s="111" t="e">
        <f>VLOOKUP(B1084,DS!$D$3:$I$2489,6,0)</f>
        <v>#N/A</v>
      </c>
      <c r="G1084" s="247"/>
      <c r="H1084" s="247"/>
      <c r="I1084" s="247"/>
      <c r="J1084" s="247"/>
      <c r="K1084" s="247"/>
      <c r="L1084" s="247"/>
      <c r="M1084" s="247"/>
      <c r="N1084" s="247"/>
      <c r="O1084" s="247"/>
      <c r="P1084" s="101">
        <f t="shared" si="16"/>
        <v>0</v>
      </c>
      <c r="Q1084" s="102" t="str">
        <f>VLOOKUP(P1084,IDCODE!$A$1:$B$96,2,0)</f>
        <v>Không</v>
      </c>
      <c r="R1084" s="102" t="e">
        <f>VLOOKUP(B1084,DS!$D$3:$P$2489,13,0)</f>
        <v>#N/A</v>
      </c>
    </row>
    <row r="1085" spans="1:18" ht="13.5">
      <c r="A1085" s="100">
        <v>1079</v>
      </c>
      <c r="B1085" s="108">
        <f>DS!D1081</f>
        <v>0</v>
      </c>
      <c r="C1085" s="109" t="e">
        <f>VLOOKUP(B1085,DS!$D$3:$I$2489,2,0)</f>
        <v>#N/A</v>
      </c>
      <c r="D1085" s="110" t="e">
        <f>VLOOKUP(B1085,DS!$D$3:$I$2489,3,0)</f>
        <v>#N/A</v>
      </c>
      <c r="E1085" s="111" t="e">
        <f>VLOOKUP(B1085,DS!$D$3:$I$2489,5,0)</f>
        <v>#N/A</v>
      </c>
      <c r="F1085" s="111" t="e">
        <f>VLOOKUP(B1085,DS!$D$3:$I$2489,6,0)</f>
        <v>#N/A</v>
      </c>
      <c r="G1085" s="247"/>
      <c r="H1085" s="247"/>
      <c r="I1085" s="247"/>
      <c r="J1085" s="247"/>
      <c r="K1085" s="247"/>
      <c r="L1085" s="247"/>
      <c r="M1085" s="247"/>
      <c r="N1085" s="247"/>
      <c r="O1085" s="247"/>
      <c r="P1085" s="101">
        <f t="shared" si="16"/>
        <v>0</v>
      </c>
      <c r="Q1085" s="102" t="str">
        <f>VLOOKUP(P1085,IDCODE!$A$1:$B$96,2,0)</f>
        <v>Không</v>
      </c>
      <c r="R1085" s="102" t="e">
        <f>VLOOKUP(B1085,DS!$D$3:$P$2489,13,0)</f>
        <v>#N/A</v>
      </c>
    </row>
    <row r="1086" spans="1:18" ht="13.5">
      <c r="A1086" s="100">
        <v>1080</v>
      </c>
      <c r="B1086" s="108">
        <f>DS!D1082</f>
        <v>0</v>
      </c>
      <c r="C1086" s="109" t="e">
        <f>VLOOKUP(B1086,DS!$D$3:$I$2489,2,0)</f>
        <v>#N/A</v>
      </c>
      <c r="D1086" s="110" t="e">
        <f>VLOOKUP(B1086,DS!$D$3:$I$2489,3,0)</f>
        <v>#N/A</v>
      </c>
      <c r="E1086" s="111" t="e">
        <f>VLOOKUP(B1086,DS!$D$3:$I$2489,5,0)</f>
        <v>#N/A</v>
      </c>
      <c r="F1086" s="111" t="e">
        <f>VLOOKUP(B1086,DS!$D$3:$I$2489,6,0)</f>
        <v>#N/A</v>
      </c>
      <c r="G1086" s="247"/>
      <c r="H1086" s="247"/>
      <c r="I1086" s="247"/>
      <c r="J1086" s="247"/>
      <c r="K1086" s="247"/>
      <c r="L1086" s="247"/>
      <c r="M1086" s="247"/>
      <c r="N1086" s="247"/>
      <c r="O1086" s="247"/>
      <c r="P1086" s="101">
        <f t="shared" si="16"/>
        <v>0</v>
      </c>
      <c r="Q1086" s="102" t="str">
        <f>VLOOKUP(P1086,IDCODE!$A$1:$B$96,2,0)</f>
        <v>Không</v>
      </c>
      <c r="R1086" s="102" t="e">
        <f>VLOOKUP(B1086,DS!$D$3:$P$2489,13,0)</f>
        <v>#N/A</v>
      </c>
    </row>
    <row r="1087" spans="1:18" ht="13.5">
      <c r="A1087" s="100">
        <v>1081</v>
      </c>
      <c r="B1087" s="108">
        <f>DS!D1083</f>
        <v>0</v>
      </c>
      <c r="C1087" s="109" t="e">
        <f>VLOOKUP(B1087,DS!$D$3:$I$2489,2,0)</f>
        <v>#N/A</v>
      </c>
      <c r="D1087" s="110" t="e">
        <f>VLOOKUP(B1087,DS!$D$3:$I$2489,3,0)</f>
        <v>#N/A</v>
      </c>
      <c r="E1087" s="111" t="e">
        <f>VLOOKUP(B1087,DS!$D$3:$I$2489,5,0)</f>
        <v>#N/A</v>
      </c>
      <c r="F1087" s="111" t="e">
        <f>VLOOKUP(B1087,DS!$D$3:$I$2489,6,0)</f>
        <v>#N/A</v>
      </c>
      <c r="G1087" s="247"/>
      <c r="H1087" s="247"/>
      <c r="I1087" s="247"/>
      <c r="J1087" s="247"/>
      <c r="K1087" s="247"/>
      <c r="L1087" s="247"/>
      <c r="M1087" s="247"/>
      <c r="N1087" s="247"/>
      <c r="O1087" s="247"/>
      <c r="P1087" s="101">
        <f t="shared" si="16"/>
        <v>0</v>
      </c>
      <c r="Q1087" s="102" t="str">
        <f>VLOOKUP(P1087,IDCODE!$A$1:$B$96,2,0)</f>
        <v>Không</v>
      </c>
      <c r="R1087" s="102" t="e">
        <f>VLOOKUP(B1087,DS!$D$3:$P$2489,13,0)</f>
        <v>#N/A</v>
      </c>
    </row>
    <row r="1088" spans="1:18" ht="13.5">
      <c r="A1088" s="100">
        <v>1082</v>
      </c>
      <c r="B1088" s="108">
        <f>DS!D1084</f>
        <v>0</v>
      </c>
      <c r="C1088" s="109" t="e">
        <f>VLOOKUP(B1088,DS!$D$3:$I$2489,2,0)</f>
        <v>#N/A</v>
      </c>
      <c r="D1088" s="110" t="e">
        <f>VLOOKUP(B1088,DS!$D$3:$I$2489,3,0)</f>
        <v>#N/A</v>
      </c>
      <c r="E1088" s="111" t="e">
        <f>VLOOKUP(B1088,DS!$D$3:$I$2489,5,0)</f>
        <v>#N/A</v>
      </c>
      <c r="F1088" s="111" t="e">
        <f>VLOOKUP(B1088,DS!$D$3:$I$2489,6,0)</f>
        <v>#N/A</v>
      </c>
      <c r="G1088" s="247"/>
      <c r="H1088" s="247"/>
      <c r="I1088" s="247"/>
      <c r="J1088" s="247"/>
      <c r="K1088" s="247"/>
      <c r="L1088" s="247"/>
      <c r="M1088" s="247"/>
      <c r="N1088" s="247"/>
      <c r="O1088" s="247"/>
      <c r="P1088" s="101">
        <f t="shared" si="16"/>
        <v>0</v>
      </c>
      <c r="Q1088" s="102" t="str">
        <f>VLOOKUP(P1088,IDCODE!$A$1:$B$96,2,0)</f>
        <v>Không</v>
      </c>
      <c r="R1088" s="102" t="e">
        <f>VLOOKUP(B1088,DS!$D$3:$P$2489,13,0)</f>
        <v>#N/A</v>
      </c>
    </row>
    <row r="1089" spans="1:18" ht="13.5">
      <c r="A1089" s="100">
        <v>1083</v>
      </c>
      <c r="B1089" s="108">
        <f>DS!D1085</f>
        <v>0</v>
      </c>
      <c r="C1089" s="109" t="e">
        <f>VLOOKUP(B1089,DS!$D$3:$I$2489,2,0)</f>
        <v>#N/A</v>
      </c>
      <c r="D1089" s="110" t="e">
        <f>VLOOKUP(B1089,DS!$D$3:$I$2489,3,0)</f>
        <v>#N/A</v>
      </c>
      <c r="E1089" s="111" t="e">
        <f>VLOOKUP(B1089,DS!$D$3:$I$2489,5,0)</f>
        <v>#N/A</v>
      </c>
      <c r="F1089" s="111" t="e">
        <f>VLOOKUP(B1089,DS!$D$3:$I$2489,6,0)</f>
        <v>#N/A</v>
      </c>
      <c r="G1089" s="247"/>
      <c r="H1089" s="247"/>
      <c r="I1089" s="247"/>
      <c r="J1089" s="247"/>
      <c r="K1089" s="247"/>
      <c r="L1089" s="247"/>
      <c r="M1089" s="247"/>
      <c r="N1089" s="247"/>
      <c r="O1089" s="247"/>
      <c r="P1089" s="101">
        <f t="shared" si="16"/>
        <v>0</v>
      </c>
      <c r="Q1089" s="102" t="str">
        <f>VLOOKUP(P1089,IDCODE!$A$1:$B$96,2,0)</f>
        <v>Không</v>
      </c>
      <c r="R1089" s="102" t="e">
        <f>VLOOKUP(B1089,DS!$D$3:$P$2489,13,0)</f>
        <v>#N/A</v>
      </c>
    </row>
    <row r="1090" spans="1:18" ht="13.5">
      <c r="A1090" s="100">
        <v>1084</v>
      </c>
      <c r="B1090" s="108">
        <f>DS!D1086</f>
        <v>0</v>
      </c>
      <c r="C1090" s="109" t="e">
        <f>VLOOKUP(B1090,DS!$D$3:$I$2489,2,0)</f>
        <v>#N/A</v>
      </c>
      <c r="D1090" s="110" t="e">
        <f>VLOOKUP(B1090,DS!$D$3:$I$2489,3,0)</f>
        <v>#N/A</v>
      </c>
      <c r="E1090" s="111" t="e">
        <f>VLOOKUP(B1090,DS!$D$3:$I$2489,5,0)</f>
        <v>#N/A</v>
      </c>
      <c r="F1090" s="111" t="e">
        <f>VLOOKUP(B1090,DS!$D$3:$I$2489,6,0)</f>
        <v>#N/A</v>
      </c>
      <c r="G1090" s="247"/>
      <c r="H1090" s="247"/>
      <c r="I1090" s="247"/>
      <c r="J1090" s="247"/>
      <c r="K1090" s="247"/>
      <c r="L1090" s="247"/>
      <c r="M1090" s="247"/>
      <c r="N1090" s="247"/>
      <c r="O1090" s="247"/>
      <c r="P1090" s="101">
        <f t="shared" si="16"/>
        <v>0</v>
      </c>
      <c r="Q1090" s="102" t="str">
        <f>VLOOKUP(P1090,IDCODE!$A$1:$B$96,2,0)</f>
        <v>Không</v>
      </c>
      <c r="R1090" s="102" t="e">
        <f>VLOOKUP(B1090,DS!$D$3:$P$2489,13,0)</f>
        <v>#N/A</v>
      </c>
    </row>
    <row r="1091" spans="1:18" ht="13.5">
      <c r="A1091" s="100">
        <v>1085</v>
      </c>
      <c r="B1091" s="108">
        <f>DS!D1087</f>
        <v>0</v>
      </c>
      <c r="C1091" s="109" t="e">
        <f>VLOOKUP(B1091,DS!$D$3:$I$2489,2,0)</f>
        <v>#N/A</v>
      </c>
      <c r="D1091" s="110" t="e">
        <f>VLOOKUP(B1091,DS!$D$3:$I$2489,3,0)</f>
        <v>#N/A</v>
      </c>
      <c r="E1091" s="111" t="e">
        <f>VLOOKUP(B1091,DS!$D$3:$I$2489,5,0)</f>
        <v>#N/A</v>
      </c>
      <c r="F1091" s="111" t="e">
        <f>VLOOKUP(B1091,DS!$D$3:$I$2489,6,0)</f>
        <v>#N/A</v>
      </c>
      <c r="G1091" s="247"/>
      <c r="H1091" s="247"/>
      <c r="I1091" s="247"/>
      <c r="J1091" s="247"/>
      <c r="K1091" s="247"/>
      <c r="L1091" s="247"/>
      <c r="M1091" s="247"/>
      <c r="N1091" s="247"/>
      <c r="O1091" s="247"/>
      <c r="P1091" s="101">
        <f t="shared" si="16"/>
        <v>0</v>
      </c>
      <c r="Q1091" s="102" t="str">
        <f>VLOOKUP(P1091,IDCODE!$A$1:$B$96,2,0)</f>
        <v>Không</v>
      </c>
      <c r="R1091" s="102" t="e">
        <f>VLOOKUP(B1091,DS!$D$3:$P$2489,13,0)</f>
        <v>#N/A</v>
      </c>
    </row>
    <row r="1092" spans="1:18" ht="13.5">
      <c r="A1092" s="100">
        <v>1086</v>
      </c>
      <c r="B1092" s="108">
        <f>DS!D1088</f>
        <v>0</v>
      </c>
      <c r="C1092" s="109" t="e">
        <f>VLOOKUP(B1092,DS!$D$3:$I$2489,2,0)</f>
        <v>#N/A</v>
      </c>
      <c r="D1092" s="110" t="e">
        <f>VLOOKUP(B1092,DS!$D$3:$I$2489,3,0)</f>
        <v>#N/A</v>
      </c>
      <c r="E1092" s="111" t="e">
        <f>VLOOKUP(B1092,DS!$D$3:$I$2489,5,0)</f>
        <v>#N/A</v>
      </c>
      <c r="F1092" s="111" t="e">
        <f>VLOOKUP(B1092,DS!$D$3:$I$2489,6,0)</f>
        <v>#N/A</v>
      </c>
      <c r="G1092" s="247"/>
      <c r="H1092" s="247"/>
      <c r="I1092" s="247"/>
      <c r="J1092" s="247"/>
      <c r="K1092" s="247"/>
      <c r="L1092" s="247"/>
      <c r="M1092" s="247"/>
      <c r="N1092" s="247"/>
      <c r="O1092" s="247"/>
      <c r="P1092" s="101">
        <f t="shared" si="16"/>
        <v>0</v>
      </c>
      <c r="Q1092" s="102" t="str">
        <f>VLOOKUP(P1092,IDCODE!$A$1:$B$96,2,0)</f>
        <v>Không</v>
      </c>
      <c r="R1092" s="102" t="e">
        <f>VLOOKUP(B1092,DS!$D$3:$P$2489,13,0)</f>
        <v>#N/A</v>
      </c>
    </row>
    <row r="1093" spans="1:18" ht="13.5">
      <c r="A1093" s="100">
        <v>1087</v>
      </c>
      <c r="B1093" s="108">
        <f>DS!D1089</f>
        <v>0</v>
      </c>
      <c r="C1093" s="109" t="e">
        <f>VLOOKUP(B1093,DS!$D$3:$I$2489,2,0)</f>
        <v>#N/A</v>
      </c>
      <c r="D1093" s="110" t="e">
        <f>VLOOKUP(B1093,DS!$D$3:$I$2489,3,0)</f>
        <v>#N/A</v>
      </c>
      <c r="E1093" s="111" t="e">
        <f>VLOOKUP(B1093,DS!$D$3:$I$2489,5,0)</f>
        <v>#N/A</v>
      </c>
      <c r="F1093" s="111" t="e">
        <f>VLOOKUP(B1093,DS!$D$3:$I$2489,6,0)</f>
        <v>#N/A</v>
      </c>
      <c r="G1093" s="247"/>
      <c r="H1093" s="247"/>
      <c r="I1093" s="247"/>
      <c r="J1093" s="247"/>
      <c r="K1093" s="247"/>
      <c r="L1093" s="247"/>
      <c r="M1093" s="247"/>
      <c r="N1093" s="247"/>
      <c r="O1093" s="247"/>
      <c r="P1093" s="101">
        <f t="shared" si="16"/>
        <v>0</v>
      </c>
      <c r="Q1093" s="102" t="str">
        <f>VLOOKUP(P1093,IDCODE!$A$1:$B$96,2,0)</f>
        <v>Không</v>
      </c>
      <c r="R1093" s="102" t="e">
        <f>VLOOKUP(B1093,DS!$D$3:$P$2489,13,0)</f>
        <v>#N/A</v>
      </c>
    </row>
    <row r="1094" spans="1:18" ht="13.5">
      <c r="A1094" s="100">
        <v>1088</v>
      </c>
      <c r="B1094" s="108">
        <f>DS!D1090</f>
        <v>0</v>
      </c>
      <c r="C1094" s="109" t="e">
        <f>VLOOKUP(B1094,DS!$D$3:$I$2489,2,0)</f>
        <v>#N/A</v>
      </c>
      <c r="D1094" s="110" t="e">
        <f>VLOOKUP(B1094,DS!$D$3:$I$2489,3,0)</f>
        <v>#N/A</v>
      </c>
      <c r="E1094" s="111" t="e">
        <f>VLOOKUP(B1094,DS!$D$3:$I$2489,5,0)</f>
        <v>#N/A</v>
      </c>
      <c r="F1094" s="111" t="e">
        <f>VLOOKUP(B1094,DS!$D$3:$I$2489,6,0)</f>
        <v>#N/A</v>
      </c>
      <c r="G1094" s="247"/>
      <c r="H1094" s="247"/>
      <c r="I1094" s="247"/>
      <c r="J1094" s="247"/>
      <c r="K1094" s="247"/>
      <c r="L1094" s="247"/>
      <c r="M1094" s="247"/>
      <c r="N1094" s="247"/>
      <c r="O1094" s="247"/>
      <c r="P1094" s="101">
        <f t="shared" si="16"/>
        <v>0</v>
      </c>
      <c r="Q1094" s="102" t="str">
        <f>VLOOKUP(P1094,IDCODE!$A$1:$B$96,2,0)</f>
        <v>Không</v>
      </c>
      <c r="R1094" s="102" t="e">
        <f>VLOOKUP(B1094,DS!$D$3:$P$2489,13,0)</f>
        <v>#N/A</v>
      </c>
    </row>
    <row r="1095" spans="1:18" ht="13.5">
      <c r="A1095" s="100">
        <v>1089</v>
      </c>
      <c r="B1095" s="108">
        <f>DS!D1091</f>
        <v>0</v>
      </c>
      <c r="C1095" s="109" t="e">
        <f>VLOOKUP(B1095,DS!$D$3:$I$2489,2,0)</f>
        <v>#N/A</v>
      </c>
      <c r="D1095" s="110" t="e">
        <f>VLOOKUP(B1095,DS!$D$3:$I$2489,3,0)</f>
        <v>#N/A</v>
      </c>
      <c r="E1095" s="111" t="e">
        <f>VLOOKUP(B1095,DS!$D$3:$I$2489,5,0)</f>
        <v>#N/A</v>
      </c>
      <c r="F1095" s="111" t="e">
        <f>VLOOKUP(B1095,DS!$D$3:$I$2489,6,0)</f>
        <v>#N/A</v>
      </c>
      <c r="G1095" s="247"/>
      <c r="H1095" s="247"/>
      <c r="I1095" s="247"/>
      <c r="J1095" s="247"/>
      <c r="K1095" s="247"/>
      <c r="L1095" s="247"/>
      <c r="M1095" s="247"/>
      <c r="N1095" s="247"/>
      <c r="O1095" s="247"/>
      <c r="P1095" s="101">
        <f t="shared" si="16"/>
        <v>0</v>
      </c>
      <c r="Q1095" s="102" t="str">
        <f>VLOOKUP(P1095,IDCODE!$A$1:$B$96,2,0)</f>
        <v>Không</v>
      </c>
      <c r="R1095" s="102" t="e">
        <f>VLOOKUP(B1095,DS!$D$3:$P$2489,13,0)</f>
        <v>#N/A</v>
      </c>
    </row>
    <row r="1096" spans="1:18" ht="13.5">
      <c r="A1096" s="100">
        <v>1090</v>
      </c>
      <c r="B1096" s="108">
        <f>DS!D1092</f>
        <v>0</v>
      </c>
      <c r="C1096" s="109" t="e">
        <f>VLOOKUP(B1096,DS!$D$3:$I$2489,2,0)</f>
        <v>#N/A</v>
      </c>
      <c r="D1096" s="110" t="e">
        <f>VLOOKUP(B1096,DS!$D$3:$I$2489,3,0)</f>
        <v>#N/A</v>
      </c>
      <c r="E1096" s="111" t="e">
        <f>VLOOKUP(B1096,DS!$D$3:$I$2489,5,0)</f>
        <v>#N/A</v>
      </c>
      <c r="F1096" s="111" t="e">
        <f>VLOOKUP(B1096,DS!$D$3:$I$2489,6,0)</f>
        <v>#N/A</v>
      </c>
      <c r="G1096" s="247"/>
      <c r="H1096" s="247"/>
      <c r="I1096" s="247"/>
      <c r="J1096" s="247"/>
      <c r="K1096" s="247"/>
      <c r="L1096" s="247"/>
      <c r="M1096" s="247"/>
      <c r="N1096" s="247"/>
      <c r="O1096" s="247"/>
      <c r="P1096" s="101">
        <f t="shared" ref="P1096:P1159" si="17">IF(OR(ISNUMBER(O1096)=FALSE,$P$6&lt;&gt;100%,O1096&lt;1),0,ROUND(SUMPRODUCT($G$6:$O$6,G1096:O1096),1))</f>
        <v>0</v>
      </c>
      <c r="Q1096" s="102" t="str">
        <f>VLOOKUP(P1096,IDCODE!$A$1:$B$96,2,0)</f>
        <v>Không</v>
      </c>
      <c r="R1096" s="102" t="e">
        <f>VLOOKUP(B1096,DS!$D$3:$P$2489,13,0)</f>
        <v>#N/A</v>
      </c>
    </row>
    <row r="1097" spans="1:18" ht="13.5">
      <c r="A1097" s="100">
        <v>1091</v>
      </c>
      <c r="B1097" s="108">
        <f>DS!D1093</f>
        <v>0</v>
      </c>
      <c r="C1097" s="109" t="e">
        <f>VLOOKUP(B1097,DS!$D$3:$I$2489,2,0)</f>
        <v>#N/A</v>
      </c>
      <c r="D1097" s="110" t="e">
        <f>VLOOKUP(B1097,DS!$D$3:$I$2489,3,0)</f>
        <v>#N/A</v>
      </c>
      <c r="E1097" s="111" t="e">
        <f>VLOOKUP(B1097,DS!$D$3:$I$2489,5,0)</f>
        <v>#N/A</v>
      </c>
      <c r="F1097" s="111" t="e">
        <f>VLOOKUP(B1097,DS!$D$3:$I$2489,6,0)</f>
        <v>#N/A</v>
      </c>
      <c r="G1097" s="247"/>
      <c r="H1097" s="247"/>
      <c r="I1097" s="247"/>
      <c r="J1097" s="247"/>
      <c r="K1097" s="247"/>
      <c r="L1097" s="247"/>
      <c r="M1097" s="247"/>
      <c r="N1097" s="247"/>
      <c r="O1097" s="247"/>
      <c r="P1097" s="101">
        <f t="shared" si="17"/>
        <v>0</v>
      </c>
      <c r="Q1097" s="102" t="str">
        <f>VLOOKUP(P1097,IDCODE!$A$1:$B$96,2,0)</f>
        <v>Không</v>
      </c>
      <c r="R1097" s="102" t="e">
        <f>VLOOKUP(B1097,DS!$D$3:$P$2489,13,0)</f>
        <v>#N/A</v>
      </c>
    </row>
    <row r="1098" spans="1:18" ht="13.5">
      <c r="A1098" s="100">
        <v>1092</v>
      </c>
      <c r="B1098" s="108">
        <f>DS!D1094</f>
        <v>0</v>
      </c>
      <c r="C1098" s="109" t="e">
        <f>VLOOKUP(B1098,DS!$D$3:$I$2489,2,0)</f>
        <v>#N/A</v>
      </c>
      <c r="D1098" s="110" t="e">
        <f>VLOOKUP(B1098,DS!$D$3:$I$2489,3,0)</f>
        <v>#N/A</v>
      </c>
      <c r="E1098" s="111" t="e">
        <f>VLOOKUP(B1098,DS!$D$3:$I$2489,5,0)</f>
        <v>#N/A</v>
      </c>
      <c r="F1098" s="111" t="e">
        <f>VLOOKUP(B1098,DS!$D$3:$I$2489,6,0)</f>
        <v>#N/A</v>
      </c>
      <c r="G1098" s="247"/>
      <c r="H1098" s="247"/>
      <c r="I1098" s="247"/>
      <c r="J1098" s="247"/>
      <c r="K1098" s="247"/>
      <c r="L1098" s="247"/>
      <c r="M1098" s="247"/>
      <c r="N1098" s="247"/>
      <c r="O1098" s="247"/>
      <c r="P1098" s="101">
        <f t="shared" si="17"/>
        <v>0</v>
      </c>
      <c r="Q1098" s="102" t="str">
        <f>VLOOKUP(P1098,IDCODE!$A$1:$B$96,2,0)</f>
        <v>Không</v>
      </c>
      <c r="R1098" s="102" t="e">
        <f>VLOOKUP(B1098,DS!$D$3:$P$2489,13,0)</f>
        <v>#N/A</v>
      </c>
    </row>
    <row r="1099" spans="1:18" ht="13.5">
      <c r="A1099" s="100">
        <v>1093</v>
      </c>
      <c r="B1099" s="108">
        <f>DS!D1095</f>
        <v>0</v>
      </c>
      <c r="C1099" s="109" t="e">
        <f>VLOOKUP(B1099,DS!$D$3:$I$2489,2,0)</f>
        <v>#N/A</v>
      </c>
      <c r="D1099" s="110" t="e">
        <f>VLOOKUP(B1099,DS!$D$3:$I$2489,3,0)</f>
        <v>#N/A</v>
      </c>
      <c r="E1099" s="111" t="e">
        <f>VLOOKUP(B1099,DS!$D$3:$I$2489,5,0)</f>
        <v>#N/A</v>
      </c>
      <c r="F1099" s="111" t="e">
        <f>VLOOKUP(B1099,DS!$D$3:$I$2489,6,0)</f>
        <v>#N/A</v>
      </c>
      <c r="G1099" s="247"/>
      <c r="H1099" s="247"/>
      <c r="I1099" s="247"/>
      <c r="J1099" s="247"/>
      <c r="K1099" s="247"/>
      <c r="L1099" s="247"/>
      <c r="M1099" s="247"/>
      <c r="N1099" s="247"/>
      <c r="O1099" s="247"/>
      <c r="P1099" s="101">
        <f t="shared" si="17"/>
        <v>0</v>
      </c>
      <c r="Q1099" s="102" t="str">
        <f>VLOOKUP(P1099,IDCODE!$A$1:$B$96,2,0)</f>
        <v>Không</v>
      </c>
      <c r="R1099" s="102" t="e">
        <f>VLOOKUP(B1099,DS!$D$3:$P$2489,13,0)</f>
        <v>#N/A</v>
      </c>
    </row>
    <row r="1100" spans="1:18" ht="13.5">
      <c r="A1100" s="100">
        <v>1094</v>
      </c>
      <c r="B1100" s="108">
        <f>DS!D1096</f>
        <v>0</v>
      </c>
      <c r="C1100" s="109" t="e">
        <f>VLOOKUP(B1100,DS!$D$3:$I$2489,2,0)</f>
        <v>#N/A</v>
      </c>
      <c r="D1100" s="110" t="e">
        <f>VLOOKUP(B1100,DS!$D$3:$I$2489,3,0)</f>
        <v>#N/A</v>
      </c>
      <c r="E1100" s="111" t="e">
        <f>VLOOKUP(B1100,DS!$D$3:$I$2489,5,0)</f>
        <v>#N/A</v>
      </c>
      <c r="F1100" s="111" t="e">
        <f>VLOOKUP(B1100,DS!$D$3:$I$2489,6,0)</f>
        <v>#N/A</v>
      </c>
      <c r="G1100" s="247"/>
      <c r="H1100" s="247"/>
      <c r="I1100" s="247"/>
      <c r="J1100" s="247"/>
      <c r="K1100" s="247"/>
      <c r="L1100" s="247"/>
      <c r="M1100" s="247"/>
      <c r="N1100" s="247"/>
      <c r="O1100" s="247"/>
      <c r="P1100" s="101">
        <f t="shared" si="17"/>
        <v>0</v>
      </c>
      <c r="Q1100" s="102" t="str">
        <f>VLOOKUP(P1100,IDCODE!$A$1:$B$96,2,0)</f>
        <v>Không</v>
      </c>
      <c r="R1100" s="102" t="e">
        <f>VLOOKUP(B1100,DS!$D$3:$P$2489,13,0)</f>
        <v>#N/A</v>
      </c>
    </row>
    <row r="1101" spans="1:18" ht="13.5">
      <c r="A1101" s="100">
        <v>1095</v>
      </c>
      <c r="B1101" s="108">
        <f>DS!D1097</f>
        <v>0</v>
      </c>
      <c r="C1101" s="109" t="e">
        <f>VLOOKUP(B1101,DS!$D$3:$I$2489,2,0)</f>
        <v>#N/A</v>
      </c>
      <c r="D1101" s="110" t="e">
        <f>VLOOKUP(B1101,DS!$D$3:$I$2489,3,0)</f>
        <v>#N/A</v>
      </c>
      <c r="E1101" s="111" t="e">
        <f>VLOOKUP(B1101,DS!$D$3:$I$2489,5,0)</f>
        <v>#N/A</v>
      </c>
      <c r="F1101" s="111" t="e">
        <f>VLOOKUP(B1101,DS!$D$3:$I$2489,6,0)</f>
        <v>#N/A</v>
      </c>
      <c r="G1101" s="247"/>
      <c r="H1101" s="247"/>
      <c r="I1101" s="247"/>
      <c r="J1101" s="247"/>
      <c r="K1101" s="247"/>
      <c r="L1101" s="247"/>
      <c r="M1101" s="247"/>
      <c r="N1101" s="247"/>
      <c r="O1101" s="247"/>
      <c r="P1101" s="101">
        <f t="shared" si="17"/>
        <v>0</v>
      </c>
      <c r="Q1101" s="102" t="str">
        <f>VLOOKUP(P1101,IDCODE!$A$1:$B$96,2,0)</f>
        <v>Không</v>
      </c>
      <c r="R1101" s="102" t="e">
        <f>VLOOKUP(B1101,DS!$D$3:$P$2489,13,0)</f>
        <v>#N/A</v>
      </c>
    </row>
    <row r="1102" spans="1:18" ht="13.5">
      <c r="A1102" s="100">
        <v>1096</v>
      </c>
      <c r="B1102" s="108">
        <f>DS!D1098</f>
        <v>0</v>
      </c>
      <c r="C1102" s="109" t="e">
        <f>VLOOKUP(B1102,DS!$D$3:$I$2489,2,0)</f>
        <v>#N/A</v>
      </c>
      <c r="D1102" s="110" t="e">
        <f>VLOOKUP(B1102,DS!$D$3:$I$2489,3,0)</f>
        <v>#N/A</v>
      </c>
      <c r="E1102" s="111" t="e">
        <f>VLOOKUP(B1102,DS!$D$3:$I$2489,5,0)</f>
        <v>#N/A</v>
      </c>
      <c r="F1102" s="111" t="e">
        <f>VLOOKUP(B1102,DS!$D$3:$I$2489,6,0)</f>
        <v>#N/A</v>
      </c>
      <c r="G1102" s="247"/>
      <c r="H1102" s="247"/>
      <c r="I1102" s="247"/>
      <c r="J1102" s="247"/>
      <c r="K1102" s="247"/>
      <c r="L1102" s="247"/>
      <c r="M1102" s="247"/>
      <c r="N1102" s="247"/>
      <c r="O1102" s="247"/>
      <c r="P1102" s="101">
        <f t="shared" si="17"/>
        <v>0</v>
      </c>
      <c r="Q1102" s="102" t="str">
        <f>VLOOKUP(P1102,IDCODE!$A$1:$B$96,2,0)</f>
        <v>Không</v>
      </c>
      <c r="R1102" s="102" t="e">
        <f>VLOOKUP(B1102,DS!$D$3:$P$2489,13,0)</f>
        <v>#N/A</v>
      </c>
    </row>
    <row r="1103" spans="1:18" ht="13.5">
      <c r="A1103" s="100">
        <v>1097</v>
      </c>
      <c r="B1103" s="108">
        <f>DS!D1099</f>
        <v>0</v>
      </c>
      <c r="C1103" s="109" t="e">
        <f>VLOOKUP(B1103,DS!$D$3:$I$2489,2,0)</f>
        <v>#N/A</v>
      </c>
      <c r="D1103" s="110" t="e">
        <f>VLOOKUP(B1103,DS!$D$3:$I$2489,3,0)</f>
        <v>#N/A</v>
      </c>
      <c r="E1103" s="111" t="e">
        <f>VLOOKUP(B1103,DS!$D$3:$I$2489,5,0)</f>
        <v>#N/A</v>
      </c>
      <c r="F1103" s="111" t="e">
        <f>VLOOKUP(B1103,DS!$D$3:$I$2489,6,0)</f>
        <v>#N/A</v>
      </c>
      <c r="G1103" s="247"/>
      <c r="H1103" s="247"/>
      <c r="I1103" s="247"/>
      <c r="J1103" s="247"/>
      <c r="K1103" s="247"/>
      <c r="L1103" s="247"/>
      <c r="M1103" s="247"/>
      <c r="N1103" s="247"/>
      <c r="O1103" s="247"/>
      <c r="P1103" s="101">
        <f t="shared" si="17"/>
        <v>0</v>
      </c>
      <c r="Q1103" s="102" t="str">
        <f>VLOOKUP(P1103,IDCODE!$A$1:$B$96,2,0)</f>
        <v>Không</v>
      </c>
      <c r="R1103" s="102" t="e">
        <f>VLOOKUP(B1103,DS!$D$3:$P$2489,13,0)</f>
        <v>#N/A</v>
      </c>
    </row>
    <row r="1104" spans="1:18" ht="13.5">
      <c r="A1104" s="100">
        <v>1098</v>
      </c>
      <c r="B1104" s="108">
        <f>DS!D1100</f>
        <v>0</v>
      </c>
      <c r="C1104" s="109" t="e">
        <f>VLOOKUP(B1104,DS!$D$3:$I$2489,2,0)</f>
        <v>#N/A</v>
      </c>
      <c r="D1104" s="110" t="e">
        <f>VLOOKUP(B1104,DS!$D$3:$I$2489,3,0)</f>
        <v>#N/A</v>
      </c>
      <c r="E1104" s="111" t="e">
        <f>VLOOKUP(B1104,DS!$D$3:$I$2489,5,0)</f>
        <v>#N/A</v>
      </c>
      <c r="F1104" s="111" t="e">
        <f>VLOOKUP(B1104,DS!$D$3:$I$2489,6,0)</f>
        <v>#N/A</v>
      </c>
      <c r="G1104" s="247"/>
      <c r="H1104" s="247"/>
      <c r="I1104" s="247"/>
      <c r="J1104" s="247"/>
      <c r="K1104" s="247"/>
      <c r="L1104" s="247"/>
      <c r="M1104" s="247"/>
      <c r="N1104" s="247"/>
      <c r="O1104" s="247"/>
      <c r="P1104" s="101">
        <f t="shared" si="17"/>
        <v>0</v>
      </c>
      <c r="Q1104" s="102" t="str">
        <f>VLOOKUP(P1104,IDCODE!$A$1:$B$96,2,0)</f>
        <v>Không</v>
      </c>
      <c r="R1104" s="102" t="e">
        <f>VLOOKUP(B1104,DS!$D$3:$P$2489,13,0)</f>
        <v>#N/A</v>
      </c>
    </row>
    <row r="1105" spans="1:18" ht="13.5">
      <c r="A1105" s="100">
        <v>1099</v>
      </c>
      <c r="B1105" s="108">
        <f>DS!D1101</f>
        <v>0</v>
      </c>
      <c r="C1105" s="109" t="e">
        <f>VLOOKUP(B1105,DS!$D$3:$I$2489,2,0)</f>
        <v>#N/A</v>
      </c>
      <c r="D1105" s="110" t="e">
        <f>VLOOKUP(B1105,DS!$D$3:$I$2489,3,0)</f>
        <v>#N/A</v>
      </c>
      <c r="E1105" s="111" t="e">
        <f>VLOOKUP(B1105,DS!$D$3:$I$2489,5,0)</f>
        <v>#N/A</v>
      </c>
      <c r="F1105" s="111" t="e">
        <f>VLOOKUP(B1105,DS!$D$3:$I$2489,6,0)</f>
        <v>#N/A</v>
      </c>
      <c r="G1105" s="247"/>
      <c r="H1105" s="247"/>
      <c r="I1105" s="247"/>
      <c r="J1105" s="247"/>
      <c r="K1105" s="247"/>
      <c r="L1105" s="247"/>
      <c r="M1105" s="247"/>
      <c r="N1105" s="247"/>
      <c r="O1105" s="247"/>
      <c r="P1105" s="101">
        <f t="shared" si="17"/>
        <v>0</v>
      </c>
      <c r="Q1105" s="102" t="str">
        <f>VLOOKUP(P1105,IDCODE!$A$1:$B$96,2,0)</f>
        <v>Không</v>
      </c>
      <c r="R1105" s="102" t="e">
        <f>VLOOKUP(B1105,DS!$D$3:$P$2489,13,0)</f>
        <v>#N/A</v>
      </c>
    </row>
    <row r="1106" spans="1:18" ht="13.5">
      <c r="A1106" s="100">
        <v>1100</v>
      </c>
      <c r="B1106" s="108">
        <f>DS!D1102</f>
        <v>0</v>
      </c>
      <c r="C1106" s="109" t="e">
        <f>VLOOKUP(B1106,DS!$D$3:$I$2489,2,0)</f>
        <v>#N/A</v>
      </c>
      <c r="D1106" s="110" t="e">
        <f>VLOOKUP(B1106,DS!$D$3:$I$2489,3,0)</f>
        <v>#N/A</v>
      </c>
      <c r="E1106" s="111" t="e">
        <f>VLOOKUP(B1106,DS!$D$3:$I$2489,5,0)</f>
        <v>#N/A</v>
      </c>
      <c r="F1106" s="111" t="e">
        <f>VLOOKUP(B1106,DS!$D$3:$I$2489,6,0)</f>
        <v>#N/A</v>
      </c>
      <c r="G1106" s="247"/>
      <c r="H1106" s="247"/>
      <c r="I1106" s="247"/>
      <c r="J1106" s="247"/>
      <c r="K1106" s="247"/>
      <c r="L1106" s="247"/>
      <c r="M1106" s="247"/>
      <c r="N1106" s="247"/>
      <c r="O1106" s="247"/>
      <c r="P1106" s="101">
        <f t="shared" si="17"/>
        <v>0</v>
      </c>
      <c r="Q1106" s="102" t="str">
        <f>VLOOKUP(P1106,IDCODE!$A$1:$B$96,2,0)</f>
        <v>Không</v>
      </c>
      <c r="R1106" s="102" t="e">
        <f>VLOOKUP(B1106,DS!$D$3:$P$2489,13,0)</f>
        <v>#N/A</v>
      </c>
    </row>
    <row r="1107" spans="1:18" ht="13.5">
      <c r="A1107" s="100">
        <v>1101</v>
      </c>
      <c r="B1107" s="108">
        <f>DS!D1103</f>
        <v>0</v>
      </c>
      <c r="C1107" s="109" t="e">
        <f>VLOOKUP(B1107,DS!$D$3:$I$2489,2,0)</f>
        <v>#N/A</v>
      </c>
      <c r="D1107" s="110" t="e">
        <f>VLOOKUP(B1107,DS!$D$3:$I$2489,3,0)</f>
        <v>#N/A</v>
      </c>
      <c r="E1107" s="111" t="e">
        <f>VLOOKUP(B1107,DS!$D$3:$I$2489,5,0)</f>
        <v>#N/A</v>
      </c>
      <c r="F1107" s="111" t="e">
        <f>VLOOKUP(B1107,DS!$D$3:$I$2489,6,0)</f>
        <v>#N/A</v>
      </c>
      <c r="G1107" s="247"/>
      <c r="H1107" s="247"/>
      <c r="I1107" s="247"/>
      <c r="J1107" s="247"/>
      <c r="K1107" s="247"/>
      <c r="L1107" s="247"/>
      <c r="M1107" s="247"/>
      <c r="N1107" s="247"/>
      <c r="O1107" s="247"/>
      <c r="P1107" s="101">
        <f t="shared" si="17"/>
        <v>0</v>
      </c>
      <c r="Q1107" s="102" t="str">
        <f>VLOOKUP(P1107,IDCODE!$A$1:$B$96,2,0)</f>
        <v>Không</v>
      </c>
      <c r="R1107" s="102" t="e">
        <f>VLOOKUP(B1107,DS!$D$3:$P$2489,13,0)</f>
        <v>#N/A</v>
      </c>
    </row>
    <row r="1108" spans="1:18" ht="13.5">
      <c r="A1108" s="100">
        <v>1102</v>
      </c>
      <c r="B1108" s="108">
        <f>DS!D1104</f>
        <v>0</v>
      </c>
      <c r="C1108" s="109" t="e">
        <f>VLOOKUP(B1108,DS!$D$3:$I$2489,2,0)</f>
        <v>#N/A</v>
      </c>
      <c r="D1108" s="110" t="e">
        <f>VLOOKUP(B1108,DS!$D$3:$I$2489,3,0)</f>
        <v>#N/A</v>
      </c>
      <c r="E1108" s="111" t="e">
        <f>VLOOKUP(B1108,DS!$D$3:$I$2489,5,0)</f>
        <v>#N/A</v>
      </c>
      <c r="F1108" s="111" t="e">
        <f>VLOOKUP(B1108,DS!$D$3:$I$2489,6,0)</f>
        <v>#N/A</v>
      </c>
      <c r="G1108" s="247"/>
      <c r="H1108" s="247"/>
      <c r="I1108" s="247"/>
      <c r="J1108" s="247"/>
      <c r="K1108" s="247"/>
      <c r="L1108" s="247"/>
      <c r="M1108" s="247"/>
      <c r="N1108" s="247"/>
      <c r="O1108" s="247"/>
      <c r="P1108" s="101">
        <f t="shared" si="17"/>
        <v>0</v>
      </c>
      <c r="Q1108" s="102" t="str">
        <f>VLOOKUP(P1108,IDCODE!$A$1:$B$96,2,0)</f>
        <v>Không</v>
      </c>
      <c r="R1108" s="102" t="e">
        <f>VLOOKUP(B1108,DS!$D$3:$P$2489,13,0)</f>
        <v>#N/A</v>
      </c>
    </row>
    <row r="1109" spans="1:18" ht="13.5">
      <c r="A1109" s="100">
        <v>1103</v>
      </c>
      <c r="B1109" s="108">
        <f>DS!D1105</f>
        <v>0</v>
      </c>
      <c r="C1109" s="109" t="e">
        <f>VLOOKUP(B1109,DS!$D$3:$I$2489,2,0)</f>
        <v>#N/A</v>
      </c>
      <c r="D1109" s="110" t="e">
        <f>VLOOKUP(B1109,DS!$D$3:$I$2489,3,0)</f>
        <v>#N/A</v>
      </c>
      <c r="E1109" s="111" t="e">
        <f>VLOOKUP(B1109,DS!$D$3:$I$2489,5,0)</f>
        <v>#N/A</v>
      </c>
      <c r="F1109" s="111" t="e">
        <f>VLOOKUP(B1109,DS!$D$3:$I$2489,6,0)</f>
        <v>#N/A</v>
      </c>
      <c r="G1109" s="247"/>
      <c r="H1109" s="247"/>
      <c r="I1109" s="247"/>
      <c r="J1109" s="247"/>
      <c r="K1109" s="247"/>
      <c r="L1109" s="247"/>
      <c r="M1109" s="247"/>
      <c r="N1109" s="247"/>
      <c r="O1109" s="247"/>
      <c r="P1109" s="101">
        <f t="shared" si="17"/>
        <v>0</v>
      </c>
      <c r="Q1109" s="102" t="str">
        <f>VLOOKUP(P1109,IDCODE!$A$1:$B$96,2,0)</f>
        <v>Không</v>
      </c>
      <c r="R1109" s="102" t="e">
        <f>VLOOKUP(B1109,DS!$D$3:$P$2489,13,0)</f>
        <v>#N/A</v>
      </c>
    </row>
    <row r="1110" spans="1:18" ht="13.5">
      <c r="A1110" s="100">
        <v>1104</v>
      </c>
      <c r="B1110" s="108">
        <f>DS!D1106</f>
        <v>0</v>
      </c>
      <c r="C1110" s="109" t="e">
        <f>VLOOKUP(B1110,DS!$D$3:$I$2489,2,0)</f>
        <v>#N/A</v>
      </c>
      <c r="D1110" s="110" t="e">
        <f>VLOOKUP(B1110,DS!$D$3:$I$2489,3,0)</f>
        <v>#N/A</v>
      </c>
      <c r="E1110" s="111" t="e">
        <f>VLOOKUP(B1110,DS!$D$3:$I$2489,5,0)</f>
        <v>#N/A</v>
      </c>
      <c r="F1110" s="111" t="e">
        <f>VLOOKUP(B1110,DS!$D$3:$I$2489,6,0)</f>
        <v>#N/A</v>
      </c>
      <c r="G1110" s="247"/>
      <c r="H1110" s="247"/>
      <c r="I1110" s="247"/>
      <c r="J1110" s="247"/>
      <c r="K1110" s="247"/>
      <c r="L1110" s="247"/>
      <c r="M1110" s="247"/>
      <c r="N1110" s="247"/>
      <c r="O1110" s="247"/>
      <c r="P1110" s="101">
        <f t="shared" si="17"/>
        <v>0</v>
      </c>
      <c r="Q1110" s="102" t="str">
        <f>VLOOKUP(P1110,IDCODE!$A$1:$B$96,2,0)</f>
        <v>Không</v>
      </c>
      <c r="R1110" s="102" t="e">
        <f>VLOOKUP(B1110,DS!$D$3:$P$2489,13,0)</f>
        <v>#N/A</v>
      </c>
    </row>
    <row r="1111" spans="1:18" ht="13.5">
      <c r="A1111" s="100">
        <v>1105</v>
      </c>
      <c r="B1111" s="108">
        <f>DS!D1107</f>
        <v>0</v>
      </c>
      <c r="C1111" s="109" t="e">
        <f>VLOOKUP(B1111,DS!$D$3:$I$2489,2,0)</f>
        <v>#N/A</v>
      </c>
      <c r="D1111" s="110" t="e">
        <f>VLOOKUP(B1111,DS!$D$3:$I$2489,3,0)</f>
        <v>#N/A</v>
      </c>
      <c r="E1111" s="111" t="e">
        <f>VLOOKUP(B1111,DS!$D$3:$I$2489,5,0)</f>
        <v>#N/A</v>
      </c>
      <c r="F1111" s="111" t="e">
        <f>VLOOKUP(B1111,DS!$D$3:$I$2489,6,0)</f>
        <v>#N/A</v>
      </c>
      <c r="G1111" s="247"/>
      <c r="H1111" s="247"/>
      <c r="I1111" s="247"/>
      <c r="J1111" s="247"/>
      <c r="K1111" s="247"/>
      <c r="L1111" s="247"/>
      <c r="M1111" s="247"/>
      <c r="N1111" s="247"/>
      <c r="O1111" s="247"/>
      <c r="P1111" s="101">
        <f t="shared" si="17"/>
        <v>0</v>
      </c>
      <c r="Q1111" s="102" t="str">
        <f>VLOOKUP(P1111,IDCODE!$A$1:$B$96,2,0)</f>
        <v>Không</v>
      </c>
      <c r="R1111" s="102" t="e">
        <f>VLOOKUP(B1111,DS!$D$3:$P$2489,13,0)</f>
        <v>#N/A</v>
      </c>
    </row>
    <row r="1112" spans="1:18" ht="13.5">
      <c r="A1112" s="100">
        <v>1106</v>
      </c>
      <c r="B1112" s="108">
        <f>DS!D1108</f>
        <v>0</v>
      </c>
      <c r="C1112" s="109" t="e">
        <f>VLOOKUP(B1112,DS!$D$3:$I$2489,2,0)</f>
        <v>#N/A</v>
      </c>
      <c r="D1112" s="110" t="e">
        <f>VLOOKUP(B1112,DS!$D$3:$I$2489,3,0)</f>
        <v>#N/A</v>
      </c>
      <c r="E1112" s="111" t="e">
        <f>VLOOKUP(B1112,DS!$D$3:$I$2489,5,0)</f>
        <v>#N/A</v>
      </c>
      <c r="F1112" s="111" t="e">
        <f>VLOOKUP(B1112,DS!$D$3:$I$2489,6,0)</f>
        <v>#N/A</v>
      </c>
      <c r="G1112" s="247"/>
      <c r="H1112" s="247"/>
      <c r="I1112" s="247"/>
      <c r="J1112" s="247"/>
      <c r="K1112" s="247"/>
      <c r="L1112" s="247"/>
      <c r="M1112" s="247"/>
      <c r="N1112" s="247"/>
      <c r="O1112" s="247"/>
      <c r="P1112" s="101">
        <f t="shared" si="17"/>
        <v>0</v>
      </c>
      <c r="Q1112" s="102" t="str">
        <f>VLOOKUP(P1112,IDCODE!$A$1:$B$96,2,0)</f>
        <v>Không</v>
      </c>
      <c r="R1112" s="102" t="e">
        <f>VLOOKUP(B1112,DS!$D$3:$P$2489,13,0)</f>
        <v>#N/A</v>
      </c>
    </row>
    <row r="1113" spans="1:18" ht="13.5">
      <c r="A1113" s="100">
        <v>1107</v>
      </c>
      <c r="B1113" s="108">
        <f>DS!D1109</f>
        <v>0</v>
      </c>
      <c r="C1113" s="109" t="e">
        <f>VLOOKUP(B1113,DS!$D$3:$I$2489,2,0)</f>
        <v>#N/A</v>
      </c>
      <c r="D1113" s="110" t="e">
        <f>VLOOKUP(B1113,DS!$D$3:$I$2489,3,0)</f>
        <v>#N/A</v>
      </c>
      <c r="E1113" s="111" t="e">
        <f>VLOOKUP(B1113,DS!$D$3:$I$2489,5,0)</f>
        <v>#N/A</v>
      </c>
      <c r="F1113" s="111" t="e">
        <f>VLOOKUP(B1113,DS!$D$3:$I$2489,6,0)</f>
        <v>#N/A</v>
      </c>
      <c r="G1113" s="247"/>
      <c r="H1113" s="247"/>
      <c r="I1113" s="247"/>
      <c r="J1113" s="247"/>
      <c r="K1113" s="247"/>
      <c r="L1113" s="247"/>
      <c r="M1113" s="247"/>
      <c r="N1113" s="247"/>
      <c r="O1113" s="247"/>
      <c r="P1113" s="101">
        <f t="shared" si="17"/>
        <v>0</v>
      </c>
      <c r="Q1113" s="102" t="str">
        <f>VLOOKUP(P1113,IDCODE!$A$1:$B$96,2,0)</f>
        <v>Không</v>
      </c>
      <c r="R1113" s="102" t="e">
        <f>VLOOKUP(B1113,DS!$D$3:$P$2489,13,0)</f>
        <v>#N/A</v>
      </c>
    </row>
    <row r="1114" spans="1:18" ht="13.5">
      <c r="A1114" s="100">
        <v>1108</v>
      </c>
      <c r="B1114" s="108">
        <f>DS!D1110</f>
        <v>0</v>
      </c>
      <c r="C1114" s="109" t="e">
        <f>VLOOKUP(B1114,DS!$D$3:$I$2489,2,0)</f>
        <v>#N/A</v>
      </c>
      <c r="D1114" s="110" t="e">
        <f>VLOOKUP(B1114,DS!$D$3:$I$2489,3,0)</f>
        <v>#N/A</v>
      </c>
      <c r="E1114" s="111" t="e">
        <f>VLOOKUP(B1114,DS!$D$3:$I$2489,5,0)</f>
        <v>#N/A</v>
      </c>
      <c r="F1114" s="111" t="e">
        <f>VLOOKUP(B1114,DS!$D$3:$I$2489,6,0)</f>
        <v>#N/A</v>
      </c>
      <c r="G1114" s="247"/>
      <c r="H1114" s="247"/>
      <c r="I1114" s="247"/>
      <c r="J1114" s="247"/>
      <c r="K1114" s="247"/>
      <c r="L1114" s="247"/>
      <c r="M1114" s="247"/>
      <c r="N1114" s="247"/>
      <c r="O1114" s="247"/>
      <c r="P1114" s="101">
        <f t="shared" si="17"/>
        <v>0</v>
      </c>
      <c r="Q1114" s="102" t="str">
        <f>VLOOKUP(P1114,IDCODE!$A$1:$B$96,2,0)</f>
        <v>Không</v>
      </c>
      <c r="R1114" s="102" t="e">
        <f>VLOOKUP(B1114,DS!$D$3:$P$2489,13,0)</f>
        <v>#N/A</v>
      </c>
    </row>
    <row r="1115" spans="1:18" ht="13.5">
      <c r="A1115" s="100">
        <v>1109</v>
      </c>
      <c r="B1115" s="108">
        <f>DS!D1111</f>
        <v>0</v>
      </c>
      <c r="C1115" s="109" t="e">
        <f>VLOOKUP(B1115,DS!$D$3:$I$2489,2,0)</f>
        <v>#N/A</v>
      </c>
      <c r="D1115" s="110" t="e">
        <f>VLOOKUP(B1115,DS!$D$3:$I$2489,3,0)</f>
        <v>#N/A</v>
      </c>
      <c r="E1115" s="111" t="e">
        <f>VLOOKUP(B1115,DS!$D$3:$I$2489,5,0)</f>
        <v>#N/A</v>
      </c>
      <c r="F1115" s="111" t="e">
        <f>VLOOKUP(B1115,DS!$D$3:$I$2489,6,0)</f>
        <v>#N/A</v>
      </c>
      <c r="G1115" s="247"/>
      <c r="H1115" s="247"/>
      <c r="I1115" s="247"/>
      <c r="J1115" s="247"/>
      <c r="K1115" s="247"/>
      <c r="L1115" s="247"/>
      <c r="M1115" s="247"/>
      <c r="N1115" s="247"/>
      <c r="O1115" s="247"/>
      <c r="P1115" s="101">
        <f t="shared" si="17"/>
        <v>0</v>
      </c>
      <c r="Q1115" s="102" t="str">
        <f>VLOOKUP(P1115,IDCODE!$A$1:$B$96,2,0)</f>
        <v>Không</v>
      </c>
      <c r="R1115" s="102" t="e">
        <f>VLOOKUP(B1115,DS!$D$3:$P$2489,13,0)</f>
        <v>#N/A</v>
      </c>
    </row>
    <row r="1116" spans="1:18" ht="13.5">
      <c r="A1116" s="100">
        <v>1110</v>
      </c>
      <c r="B1116" s="108">
        <f>DS!D1112</f>
        <v>0</v>
      </c>
      <c r="C1116" s="109" t="e">
        <f>VLOOKUP(B1116,DS!$D$3:$I$2489,2,0)</f>
        <v>#N/A</v>
      </c>
      <c r="D1116" s="110" t="e">
        <f>VLOOKUP(B1116,DS!$D$3:$I$2489,3,0)</f>
        <v>#N/A</v>
      </c>
      <c r="E1116" s="111" t="e">
        <f>VLOOKUP(B1116,DS!$D$3:$I$2489,5,0)</f>
        <v>#N/A</v>
      </c>
      <c r="F1116" s="111" t="e">
        <f>VLOOKUP(B1116,DS!$D$3:$I$2489,6,0)</f>
        <v>#N/A</v>
      </c>
      <c r="G1116" s="247"/>
      <c r="H1116" s="247"/>
      <c r="I1116" s="247"/>
      <c r="J1116" s="247"/>
      <c r="K1116" s="247"/>
      <c r="L1116" s="247"/>
      <c r="M1116" s="247"/>
      <c r="N1116" s="247"/>
      <c r="O1116" s="247"/>
      <c r="P1116" s="101">
        <f t="shared" si="17"/>
        <v>0</v>
      </c>
      <c r="Q1116" s="102" t="str">
        <f>VLOOKUP(P1116,IDCODE!$A$1:$B$96,2,0)</f>
        <v>Không</v>
      </c>
      <c r="R1116" s="102" t="e">
        <f>VLOOKUP(B1116,DS!$D$3:$P$2489,13,0)</f>
        <v>#N/A</v>
      </c>
    </row>
    <row r="1117" spans="1:18" ht="13.5">
      <c r="A1117" s="100">
        <v>1111</v>
      </c>
      <c r="B1117" s="108">
        <f>DS!D1113</f>
        <v>0</v>
      </c>
      <c r="C1117" s="109" t="e">
        <f>VLOOKUP(B1117,DS!$D$3:$I$2489,2,0)</f>
        <v>#N/A</v>
      </c>
      <c r="D1117" s="110" t="e">
        <f>VLOOKUP(B1117,DS!$D$3:$I$2489,3,0)</f>
        <v>#N/A</v>
      </c>
      <c r="E1117" s="111" t="e">
        <f>VLOOKUP(B1117,DS!$D$3:$I$2489,5,0)</f>
        <v>#N/A</v>
      </c>
      <c r="F1117" s="111" t="e">
        <f>VLOOKUP(B1117,DS!$D$3:$I$2489,6,0)</f>
        <v>#N/A</v>
      </c>
      <c r="G1117" s="247"/>
      <c r="H1117" s="247"/>
      <c r="I1117" s="247"/>
      <c r="J1117" s="247"/>
      <c r="K1117" s="247"/>
      <c r="L1117" s="247"/>
      <c r="M1117" s="247"/>
      <c r="N1117" s="247"/>
      <c r="O1117" s="247"/>
      <c r="P1117" s="101">
        <f t="shared" si="17"/>
        <v>0</v>
      </c>
      <c r="Q1117" s="102" t="str">
        <f>VLOOKUP(P1117,IDCODE!$A$1:$B$96,2,0)</f>
        <v>Không</v>
      </c>
      <c r="R1117" s="102" t="e">
        <f>VLOOKUP(B1117,DS!$D$3:$P$2489,13,0)</f>
        <v>#N/A</v>
      </c>
    </row>
    <row r="1118" spans="1:18" ht="13.5">
      <c r="A1118" s="100">
        <v>1112</v>
      </c>
      <c r="B1118" s="108">
        <f>DS!D1114</f>
        <v>0</v>
      </c>
      <c r="C1118" s="109" t="e">
        <f>VLOOKUP(B1118,DS!$D$3:$I$2489,2,0)</f>
        <v>#N/A</v>
      </c>
      <c r="D1118" s="110" t="e">
        <f>VLOOKUP(B1118,DS!$D$3:$I$2489,3,0)</f>
        <v>#N/A</v>
      </c>
      <c r="E1118" s="111" t="e">
        <f>VLOOKUP(B1118,DS!$D$3:$I$2489,5,0)</f>
        <v>#N/A</v>
      </c>
      <c r="F1118" s="111" t="e">
        <f>VLOOKUP(B1118,DS!$D$3:$I$2489,6,0)</f>
        <v>#N/A</v>
      </c>
      <c r="G1118" s="247"/>
      <c r="H1118" s="247"/>
      <c r="I1118" s="247"/>
      <c r="J1118" s="247"/>
      <c r="K1118" s="247"/>
      <c r="L1118" s="247"/>
      <c r="M1118" s="247"/>
      <c r="N1118" s="247"/>
      <c r="O1118" s="247"/>
      <c r="P1118" s="101">
        <f t="shared" si="17"/>
        <v>0</v>
      </c>
      <c r="Q1118" s="102" t="str">
        <f>VLOOKUP(P1118,IDCODE!$A$1:$B$96,2,0)</f>
        <v>Không</v>
      </c>
      <c r="R1118" s="102" t="e">
        <f>VLOOKUP(B1118,DS!$D$3:$P$2489,13,0)</f>
        <v>#N/A</v>
      </c>
    </row>
    <row r="1119" spans="1:18" ht="13.5">
      <c r="A1119" s="100">
        <v>1113</v>
      </c>
      <c r="B1119" s="108">
        <f>DS!D1115</f>
        <v>0</v>
      </c>
      <c r="C1119" s="109" t="e">
        <f>VLOOKUP(B1119,DS!$D$3:$I$2489,2,0)</f>
        <v>#N/A</v>
      </c>
      <c r="D1119" s="110" t="e">
        <f>VLOOKUP(B1119,DS!$D$3:$I$2489,3,0)</f>
        <v>#N/A</v>
      </c>
      <c r="E1119" s="111" t="e">
        <f>VLOOKUP(B1119,DS!$D$3:$I$2489,5,0)</f>
        <v>#N/A</v>
      </c>
      <c r="F1119" s="111" t="e">
        <f>VLOOKUP(B1119,DS!$D$3:$I$2489,6,0)</f>
        <v>#N/A</v>
      </c>
      <c r="G1119" s="247"/>
      <c r="H1119" s="247"/>
      <c r="I1119" s="247"/>
      <c r="J1119" s="247"/>
      <c r="K1119" s="247"/>
      <c r="L1119" s="247"/>
      <c r="M1119" s="247"/>
      <c r="N1119" s="247"/>
      <c r="O1119" s="247"/>
      <c r="P1119" s="101">
        <f t="shared" si="17"/>
        <v>0</v>
      </c>
      <c r="Q1119" s="102" t="str">
        <f>VLOOKUP(P1119,IDCODE!$A$1:$B$96,2,0)</f>
        <v>Không</v>
      </c>
      <c r="R1119" s="102" t="e">
        <f>VLOOKUP(B1119,DS!$D$3:$P$2489,13,0)</f>
        <v>#N/A</v>
      </c>
    </row>
    <row r="1120" spans="1:18" ht="13.5">
      <c r="A1120" s="100">
        <v>1114</v>
      </c>
      <c r="B1120" s="108">
        <f>DS!D1116</f>
        <v>0</v>
      </c>
      <c r="C1120" s="109" t="e">
        <f>VLOOKUP(B1120,DS!$D$3:$I$2489,2,0)</f>
        <v>#N/A</v>
      </c>
      <c r="D1120" s="110" t="e">
        <f>VLOOKUP(B1120,DS!$D$3:$I$2489,3,0)</f>
        <v>#N/A</v>
      </c>
      <c r="E1120" s="111" t="e">
        <f>VLOOKUP(B1120,DS!$D$3:$I$2489,5,0)</f>
        <v>#N/A</v>
      </c>
      <c r="F1120" s="111" t="e">
        <f>VLOOKUP(B1120,DS!$D$3:$I$2489,6,0)</f>
        <v>#N/A</v>
      </c>
      <c r="G1120" s="247"/>
      <c r="H1120" s="247"/>
      <c r="I1120" s="247"/>
      <c r="J1120" s="247"/>
      <c r="K1120" s="247"/>
      <c r="L1120" s="247"/>
      <c r="M1120" s="247"/>
      <c r="N1120" s="247"/>
      <c r="O1120" s="247"/>
      <c r="P1120" s="101">
        <f t="shared" si="17"/>
        <v>0</v>
      </c>
      <c r="Q1120" s="102" t="str">
        <f>VLOOKUP(P1120,IDCODE!$A$1:$B$96,2,0)</f>
        <v>Không</v>
      </c>
      <c r="R1120" s="102" t="e">
        <f>VLOOKUP(B1120,DS!$D$3:$P$2489,13,0)</f>
        <v>#N/A</v>
      </c>
    </row>
    <row r="1121" spans="1:18" ht="13.5">
      <c r="A1121" s="100">
        <v>1115</v>
      </c>
      <c r="B1121" s="108">
        <f>DS!D1117</f>
        <v>0</v>
      </c>
      <c r="C1121" s="109" t="e">
        <f>VLOOKUP(B1121,DS!$D$3:$I$2489,2,0)</f>
        <v>#N/A</v>
      </c>
      <c r="D1121" s="110" t="e">
        <f>VLOOKUP(B1121,DS!$D$3:$I$2489,3,0)</f>
        <v>#N/A</v>
      </c>
      <c r="E1121" s="111" t="e">
        <f>VLOOKUP(B1121,DS!$D$3:$I$2489,5,0)</f>
        <v>#N/A</v>
      </c>
      <c r="F1121" s="111" t="e">
        <f>VLOOKUP(B1121,DS!$D$3:$I$2489,6,0)</f>
        <v>#N/A</v>
      </c>
      <c r="G1121" s="247"/>
      <c r="H1121" s="247"/>
      <c r="I1121" s="247"/>
      <c r="J1121" s="247"/>
      <c r="K1121" s="247"/>
      <c r="L1121" s="247"/>
      <c r="M1121" s="247"/>
      <c r="N1121" s="247"/>
      <c r="O1121" s="247"/>
      <c r="P1121" s="101">
        <f t="shared" si="17"/>
        <v>0</v>
      </c>
      <c r="Q1121" s="102" t="str">
        <f>VLOOKUP(P1121,IDCODE!$A$1:$B$96,2,0)</f>
        <v>Không</v>
      </c>
      <c r="R1121" s="102" t="e">
        <f>VLOOKUP(B1121,DS!$D$3:$P$2489,13,0)</f>
        <v>#N/A</v>
      </c>
    </row>
    <row r="1122" spans="1:18" ht="13.5">
      <c r="A1122" s="100">
        <v>1116</v>
      </c>
      <c r="B1122" s="108">
        <f>DS!D1118</f>
        <v>0</v>
      </c>
      <c r="C1122" s="109" t="e">
        <f>VLOOKUP(B1122,DS!$D$3:$I$2489,2,0)</f>
        <v>#N/A</v>
      </c>
      <c r="D1122" s="110" t="e">
        <f>VLOOKUP(B1122,DS!$D$3:$I$2489,3,0)</f>
        <v>#N/A</v>
      </c>
      <c r="E1122" s="111" t="e">
        <f>VLOOKUP(B1122,DS!$D$3:$I$2489,5,0)</f>
        <v>#N/A</v>
      </c>
      <c r="F1122" s="111" t="e">
        <f>VLOOKUP(B1122,DS!$D$3:$I$2489,6,0)</f>
        <v>#N/A</v>
      </c>
      <c r="G1122" s="247"/>
      <c r="H1122" s="247"/>
      <c r="I1122" s="247"/>
      <c r="J1122" s="247"/>
      <c r="K1122" s="247"/>
      <c r="L1122" s="247"/>
      <c r="M1122" s="247"/>
      <c r="N1122" s="247"/>
      <c r="O1122" s="247"/>
      <c r="P1122" s="101">
        <f t="shared" si="17"/>
        <v>0</v>
      </c>
      <c r="Q1122" s="102" t="str">
        <f>VLOOKUP(P1122,IDCODE!$A$1:$B$96,2,0)</f>
        <v>Không</v>
      </c>
      <c r="R1122" s="102" t="e">
        <f>VLOOKUP(B1122,DS!$D$3:$P$2489,13,0)</f>
        <v>#N/A</v>
      </c>
    </row>
    <row r="1123" spans="1:18" ht="13.5">
      <c r="A1123" s="100">
        <v>1117</v>
      </c>
      <c r="B1123" s="108">
        <f>DS!D1119</f>
        <v>0</v>
      </c>
      <c r="C1123" s="109" t="e">
        <f>VLOOKUP(B1123,DS!$D$3:$I$2489,2,0)</f>
        <v>#N/A</v>
      </c>
      <c r="D1123" s="110" t="e">
        <f>VLOOKUP(B1123,DS!$D$3:$I$2489,3,0)</f>
        <v>#N/A</v>
      </c>
      <c r="E1123" s="111" t="e">
        <f>VLOOKUP(B1123,DS!$D$3:$I$2489,5,0)</f>
        <v>#N/A</v>
      </c>
      <c r="F1123" s="111" t="e">
        <f>VLOOKUP(B1123,DS!$D$3:$I$2489,6,0)</f>
        <v>#N/A</v>
      </c>
      <c r="G1123" s="247"/>
      <c r="H1123" s="247"/>
      <c r="I1123" s="247"/>
      <c r="J1123" s="247"/>
      <c r="K1123" s="247"/>
      <c r="L1123" s="247"/>
      <c r="M1123" s="247"/>
      <c r="N1123" s="247"/>
      <c r="O1123" s="247"/>
      <c r="P1123" s="101">
        <f t="shared" si="17"/>
        <v>0</v>
      </c>
      <c r="Q1123" s="102" t="str">
        <f>VLOOKUP(P1123,IDCODE!$A$1:$B$96,2,0)</f>
        <v>Không</v>
      </c>
      <c r="R1123" s="102" t="e">
        <f>VLOOKUP(B1123,DS!$D$3:$P$2489,13,0)</f>
        <v>#N/A</v>
      </c>
    </row>
    <row r="1124" spans="1:18" ht="13.5">
      <c r="A1124" s="100">
        <v>1118</v>
      </c>
      <c r="B1124" s="108">
        <f>DS!D1120</f>
        <v>0</v>
      </c>
      <c r="C1124" s="109" t="e">
        <f>VLOOKUP(B1124,DS!$D$3:$I$2489,2,0)</f>
        <v>#N/A</v>
      </c>
      <c r="D1124" s="110" t="e">
        <f>VLOOKUP(B1124,DS!$D$3:$I$2489,3,0)</f>
        <v>#N/A</v>
      </c>
      <c r="E1124" s="111" t="e">
        <f>VLOOKUP(B1124,DS!$D$3:$I$2489,5,0)</f>
        <v>#N/A</v>
      </c>
      <c r="F1124" s="111" t="e">
        <f>VLOOKUP(B1124,DS!$D$3:$I$2489,6,0)</f>
        <v>#N/A</v>
      </c>
      <c r="G1124" s="247"/>
      <c r="H1124" s="247"/>
      <c r="I1124" s="247"/>
      <c r="J1124" s="247"/>
      <c r="K1124" s="247"/>
      <c r="L1124" s="247"/>
      <c r="M1124" s="247"/>
      <c r="N1124" s="247"/>
      <c r="O1124" s="247"/>
      <c r="P1124" s="101">
        <f t="shared" si="17"/>
        <v>0</v>
      </c>
      <c r="Q1124" s="102" t="str">
        <f>VLOOKUP(P1124,IDCODE!$A$1:$B$96,2,0)</f>
        <v>Không</v>
      </c>
      <c r="R1124" s="102" t="e">
        <f>VLOOKUP(B1124,DS!$D$3:$P$2489,13,0)</f>
        <v>#N/A</v>
      </c>
    </row>
    <row r="1125" spans="1:18" ht="13.5">
      <c r="A1125" s="100">
        <v>1119</v>
      </c>
      <c r="B1125" s="108">
        <f>DS!D1121</f>
        <v>0</v>
      </c>
      <c r="C1125" s="109" t="e">
        <f>VLOOKUP(B1125,DS!$D$3:$I$2489,2,0)</f>
        <v>#N/A</v>
      </c>
      <c r="D1125" s="110" t="e">
        <f>VLOOKUP(B1125,DS!$D$3:$I$2489,3,0)</f>
        <v>#N/A</v>
      </c>
      <c r="E1125" s="111" t="e">
        <f>VLOOKUP(B1125,DS!$D$3:$I$2489,5,0)</f>
        <v>#N/A</v>
      </c>
      <c r="F1125" s="111" t="e">
        <f>VLOOKUP(B1125,DS!$D$3:$I$2489,6,0)</f>
        <v>#N/A</v>
      </c>
      <c r="G1125" s="247"/>
      <c r="H1125" s="247"/>
      <c r="I1125" s="247"/>
      <c r="J1125" s="247"/>
      <c r="K1125" s="247"/>
      <c r="L1125" s="247"/>
      <c r="M1125" s="247"/>
      <c r="N1125" s="247"/>
      <c r="O1125" s="247"/>
      <c r="P1125" s="101">
        <f t="shared" si="17"/>
        <v>0</v>
      </c>
      <c r="Q1125" s="102" t="str">
        <f>VLOOKUP(P1125,IDCODE!$A$1:$B$96,2,0)</f>
        <v>Không</v>
      </c>
      <c r="R1125" s="102" t="e">
        <f>VLOOKUP(B1125,DS!$D$3:$P$2489,13,0)</f>
        <v>#N/A</v>
      </c>
    </row>
    <row r="1126" spans="1:18" ht="13.5">
      <c r="A1126" s="100">
        <v>1120</v>
      </c>
      <c r="B1126" s="108">
        <f>DS!D1122</f>
        <v>0</v>
      </c>
      <c r="C1126" s="109" t="e">
        <f>VLOOKUP(B1126,DS!$D$3:$I$2489,2,0)</f>
        <v>#N/A</v>
      </c>
      <c r="D1126" s="110" t="e">
        <f>VLOOKUP(B1126,DS!$D$3:$I$2489,3,0)</f>
        <v>#N/A</v>
      </c>
      <c r="E1126" s="111" t="e">
        <f>VLOOKUP(B1126,DS!$D$3:$I$2489,5,0)</f>
        <v>#N/A</v>
      </c>
      <c r="F1126" s="111" t="e">
        <f>VLOOKUP(B1126,DS!$D$3:$I$2489,6,0)</f>
        <v>#N/A</v>
      </c>
      <c r="G1126" s="247"/>
      <c r="H1126" s="247"/>
      <c r="I1126" s="247"/>
      <c r="J1126" s="247"/>
      <c r="K1126" s="247"/>
      <c r="L1126" s="247"/>
      <c r="M1126" s="247"/>
      <c r="N1126" s="247"/>
      <c r="O1126" s="247"/>
      <c r="P1126" s="101">
        <f t="shared" si="17"/>
        <v>0</v>
      </c>
      <c r="Q1126" s="102" t="str">
        <f>VLOOKUP(P1126,IDCODE!$A$1:$B$96,2,0)</f>
        <v>Không</v>
      </c>
      <c r="R1126" s="102" t="e">
        <f>VLOOKUP(B1126,DS!$D$3:$P$2489,13,0)</f>
        <v>#N/A</v>
      </c>
    </row>
    <row r="1127" spans="1:18" ht="13.5">
      <c r="A1127" s="100">
        <v>1121</v>
      </c>
      <c r="B1127" s="108">
        <f>DS!D1123</f>
        <v>0</v>
      </c>
      <c r="C1127" s="109" t="e">
        <f>VLOOKUP(B1127,DS!$D$3:$I$2489,2,0)</f>
        <v>#N/A</v>
      </c>
      <c r="D1127" s="110" t="e">
        <f>VLOOKUP(B1127,DS!$D$3:$I$2489,3,0)</f>
        <v>#N/A</v>
      </c>
      <c r="E1127" s="111" t="e">
        <f>VLOOKUP(B1127,DS!$D$3:$I$2489,5,0)</f>
        <v>#N/A</v>
      </c>
      <c r="F1127" s="111" t="e">
        <f>VLOOKUP(B1127,DS!$D$3:$I$2489,6,0)</f>
        <v>#N/A</v>
      </c>
      <c r="G1127" s="247"/>
      <c r="H1127" s="247"/>
      <c r="I1127" s="247"/>
      <c r="J1127" s="247"/>
      <c r="K1127" s="247"/>
      <c r="L1127" s="247"/>
      <c r="M1127" s="247"/>
      <c r="N1127" s="247"/>
      <c r="O1127" s="247"/>
      <c r="P1127" s="101">
        <f t="shared" si="17"/>
        <v>0</v>
      </c>
      <c r="Q1127" s="102" t="str">
        <f>VLOOKUP(P1127,IDCODE!$A$1:$B$96,2,0)</f>
        <v>Không</v>
      </c>
      <c r="R1127" s="102" t="e">
        <f>VLOOKUP(B1127,DS!$D$3:$P$2489,13,0)</f>
        <v>#N/A</v>
      </c>
    </row>
    <row r="1128" spans="1:18" ht="13.5">
      <c r="A1128" s="100">
        <v>1122</v>
      </c>
      <c r="B1128" s="108">
        <f>DS!D1124</f>
        <v>0</v>
      </c>
      <c r="C1128" s="109" t="e">
        <f>VLOOKUP(B1128,DS!$D$3:$I$2489,2,0)</f>
        <v>#N/A</v>
      </c>
      <c r="D1128" s="110" t="e">
        <f>VLOOKUP(B1128,DS!$D$3:$I$2489,3,0)</f>
        <v>#N/A</v>
      </c>
      <c r="E1128" s="111" t="e">
        <f>VLOOKUP(B1128,DS!$D$3:$I$2489,5,0)</f>
        <v>#N/A</v>
      </c>
      <c r="F1128" s="111" t="e">
        <f>VLOOKUP(B1128,DS!$D$3:$I$2489,6,0)</f>
        <v>#N/A</v>
      </c>
      <c r="G1128" s="247"/>
      <c r="H1128" s="247"/>
      <c r="I1128" s="247"/>
      <c r="J1128" s="247"/>
      <c r="K1128" s="247"/>
      <c r="L1128" s="247"/>
      <c r="M1128" s="247"/>
      <c r="N1128" s="247"/>
      <c r="O1128" s="247"/>
      <c r="P1128" s="101">
        <f t="shared" si="17"/>
        <v>0</v>
      </c>
      <c r="Q1128" s="102" t="str">
        <f>VLOOKUP(P1128,IDCODE!$A$1:$B$96,2,0)</f>
        <v>Không</v>
      </c>
      <c r="R1128" s="102" t="e">
        <f>VLOOKUP(B1128,DS!$D$3:$P$2489,13,0)</f>
        <v>#N/A</v>
      </c>
    </row>
    <row r="1129" spans="1:18" ht="13.5">
      <c r="A1129" s="100">
        <v>1123</v>
      </c>
      <c r="B1129" s="108">
        <f>DS!D1125</f>
        <v>0</v>
      </c>
      <c r="C1129" s="109" t="e">
        <f>VLOOKUP(B1129,DS!$D$3:$I$2489,2,0)</f>
        <v>#N/A</v>
      </c>
      <c r="D1129" s="110" t="e">
        <f>VLOOKUP(B1129,DS!$D$3:$I$2489,3,0)</f>
        <v>#N/A</v>
      </c>
      <c r="E1129" s="111" t="e">
        <f>VLOOKUP(B1129,DS!$D$3:$I$2489,5,0)</f>
        <v>#N/A</v>
      </c>
      <c r="F1129" s="111" t="e">
        <f>VLOOKUP(B1129,DS!$D$3:$I$2489,6,0)</f>
        <v>#N/A</v>
      </c>
      <c r="G1129" s="247"/>
      <c r="H1129" s="247"/>
      <c r="I1129" s="247"/>
      <c r="J1129" s="247"/>
      <c r="K1129" s="247"/>
      <c r="L1129" s="247"/>
      <c r="M1129" s="247"/>
      <c r="N1129" s="247"/>
      <c r="O1129" s="247"/>
      <c r="P1129" s="101">
        <f t="shared" si="17"/>
        <v>0</v>
      </c>
      <c r="Q1129" s="102" t="str">
        <f>VLOOKUP(P1129,IDCODE!$A$1:$B$96,2,0)</f>
        <v>Không</v>
      </c>
      <c r="R1129" s="102" t="e">
        <f>VLOOKUP(B1129,DS!$D$3:$P$2489,13,0)</f>
        <v>#N/A</v>
      </c>
    </row>
    <row r="1130" spans="1:18" ht="13.5">
      <c r="A1130" s="100">
        <v>1124</v>
      </c>
      <c r="B1130" s="108">
        <f>DS!D1126</f>
        <v>0</v>
      </c>
      <c r="C1130" s="109" t="e">
        <f>VLOOKUP(B1130,DS!$D$3:$I$2489,2,0)</f>
        <v>#N/A</v>
      </c>
      <c r="D1130" s="110" t="e">
        <f>VLOOKUP(B1130,DS!$D$3:$I$2489,3,0)</f>
        <v>#N/A</v>
      </c>
      <c r="E1130" s="111" t="e">
        <f>VLOOKUP(B1130,DS!$D$3:$I$2489,5,0)</f>
        <v>#N/A</v>
      </c>
      <c r="F1130" s="111" t="e">
        <f>VLOOKUP(B1130,DS!$D$3:$I$2489,6,0)</f>
        <v>#N/A</v>
      </c>
      <c r="G1130" s="247"/>
      <c r="H1130" s="247"/>
      <c r="I1130" s="247"/>
      <c r="J1130" s="247"/>
      <c r="K1130" s="247"/>
      <c r="L1130" s="247"/>
      <c r="M1130" s="247"/>
      <c r="N1130" s="247"/>
      <c r="O1130" s="247"/>
      <c r="P1130" s="101">
        <f t="shared" si="17"/>
        <v>0</v>
      </c>
      <c r="Q1130" s="102" t="str">
        <f>VLOOKUP(P1130,IDCODE!$A$1:$B$96,2,0)</f>
        <v>Không</v>
      </c>
      <c r="R1130" s="102" t="e">
        <f>VLOOKUP(B1130,DS!$D$3:$P$2489,13,0)</f>
        <v>#N/A</v>
      </c>
    </row>
    <row r="1131" spans="1:18" ht="13.5">
      <c r="A1131" s="100">
        <v>1125</v>
      </c>
      <c r="B1131" s="108">
        <f>DS!D1127</f>
        <v>0</v>
      </c>
      <c r="C1131" s="109" t="e">
        <f>VLOOKUP(B1131,DS!$D$3:$I$2489,2,0)</f>
        <v>#N/A</v>
      </c>
      <c r="D1131" s="110" t="e">
        <f>VLOOKUP(B1131,DS!$D$3:$I$2489,3,0)</f>
        <v>#N/A</v>
      </c>
      <c r="E1131" s="111" t="e">
        <f>VLOOKUP(B1131,DS!$D$3:$I$2489,5,0)</f>
        <v>#N/A</v>
      </c>
      <c r="F1131" s="111" t="e">
        <f>VLOOKUP(B1131,DS!$D$3:$I$2489,6,0)</f>
        <v>#N/A</v>
      </c>
      <c r="G1131" s="247"/>
      <c r="H1131" s="247"/>
      <c r="I1131" s="247"/>
      <c r="J1131" s="247"/>
      <c r="K1131" s="247"/>
      <c r="L1131" s="247"/>
      <c r="M1131" s="247"/>
      <c r="N1131" s="247"/>
      <c r="O1131" s="247"/>
      <c r="P1131" s="101">
        <f t="shared" si="17"/>
        <v>0</v>
      </c>
      <c r="Q1131" s="102" t="str">
        <f>VLOOKUP(P1131,IDCODE!$A$1:$B$96,2,0)</f>
        <v>Không</v>
      </c>
      <c r="R1131" s="102" t="e">
        <f>VLOOKUP(B1131,DS!$D$3:$P$2489,13,0)</f>
        <v>#N/A</v>
      </c>
    </row>
    <row r="1132" spans="1:18" ht="13.5">
      <c r="A1132" s="100">
        <v>1126</v>
      </c>
      <c r="B1132" s="108">
        <f>DS!D1128</f>
        <v>0</v>
      </c>
      <c r="C1132" s="109" t="e">
        <f>VLOOKUP(B1132,DS!$D$3:$I$2489,2,0)</f>
        <v>#N/A</v>
      </c>
      <c r="D1132" s="110" t="e">
        <f>VLOOKUP(B1132,DS!$D$3:$I$2489,3,0)</f>
        <v>#N/A</v>
      </c>
      <c r="E1132" s="111" t="e">
        <f>VLOOKUP(B1132,DS!$D$3:$I$2489,5,0)</f>
        <v>#N/A</v>
      </c>
      <c r="F1132" s="111" t="e">
        <f>VLOOKUP(B1132,DS!$D$3:$I$2489,6,0)</f>
        <v>#N/A</v>
      </c>
      <c r="G1132" s="247"/>
      <c r="H1132" s="247"/>
      <c r="I1132" s="247"/>
      <c r="J1132" s="247"/>
      <c r="K1132" s="247"/>
      <c r="L1132" s="247"/>
      <c r="M1132" s="247"/>
      <c r="N1132" s="247"/>
      <c r="O1132" s="247"/>
      <c r="P1132" s="101">
        <f t="shared" si="17"/>
        <v>0</v>
      </c>
      <c r="Q1132" s="102" t="str">
        <f>VLOOKUP(P1132,IDCODE!$A$1:$B$96,2,0)</f>
        <v>Không</v>
      </c>
      <c r="R1132" s="102" t="e">
        <f>VLOOKUP(B1132,DS!$D$3:$P$2489,13,0)</f>
        <v>#N/A</v>
      </c>
    </row>
    <row r="1133" spans="1:18" ht="13.5">
      <c r="A1133" s="100">
        <v>1127</v>
      </c>
      <c r="B1133" s="108">
        <f>DS!D1129</f>
        <v>0</v>
      </c>
      <c r="C1133" s="109" t="e">
        <f>VLOOKUP(B1133,DS!$D$3:$I$2489,2,0)</f>
        <v>#N/A</v>
      </c>
      <c r="D1133" s="110" t="e">
        <f>VLOOKUP(B1133,DS!$D$3:$I$2489,3,0)</f>
        <v>#N/A</v>
      </c>
      <c r="E1133" s="111" t="e">
        <f>VLOOKUP(B1133,DS!$D$3:$I$2489,5,0)</f>
        <v>#N/A</v>
      </c>
      <c r="F1133" s="111" t="e">
        <f>VLOOKUP(B1133,DS!$D$3:$I$2489,6,0)</f>
        <v>#N/A</v>
      </c>
      <c r="G1133" s="247"/>
      <c r="H1133" s="247"/>
      <c r="I1133" s="247"/>
      <c r="J1133" s="247"/>
      <c r="K1133" s="247"/>
      <c r="L1133" s="247"/>
      <c r="M1133" s="247"/>
      <c r="N1133" s="247"/>
      <c r="O1133" s="247"/>
      <c r="P1133" s="101">
        <f t="shared" si="17"/>
        <v>0</v>
      </c>
      <c r="Q1133" s="102" t="str">
        <f>VLOOKUP(P1133,IDCODE!$A$1:$B$96,2,0)</f>
        <v>Không</v>
      </c>
      <c r="R1133" s="102" t="e">
        <f>VLOOKUP(B1133,DS!$D$3:$P$2489,13,0)</f>
        <v>#N/A</v>
      </c>
    </row>
    <row r="1134" spans="1:18" ht="13.5">
      <c r="A1134" s="100">
        <v>1128</v>
      </c>
      <c r="B1134" s="108">
        <f>DS!D1130</f>
        <v>0</v>
      </c>
      <c r="C1134" s="109" t="e">
        <f>VLOOKUP(B1134,DS!$D$3:$I$2489,2,0)</f>
        <v>#N/A</v>
      </c>
      <c r="D1134" s="110" t="e">
        <f>VLOOKUP(B1134,DS!$D$3:$I$2489,3,0)</f>
        <v>#N/A</v>
      </c>
      <c r="E1134" s="111" t="e">
        <f>VLOOKUP(B1134,DS!$D$3:$I$2489,5,0)</f>
        <v>#N/A</v>
      </c>
      <c r="F1134" s="111" t="e">
        <f>VLOOKUP(B1134,DS!$D$3:$I$2489,6,0)</f>
        <v>#N/A</v>
      </c>
      <c r="G1134" s="247"/>
      <c r="H1134" s="247"/>
      <c r="I1134" s="247"/>
      <c r="J1134" s="247"/>
      <c r="K1134" s="247"/>
      <c r="L1134" s="247"/>
      <c r="M1134" s="247"/>
      <c r="N1134" s="247"/>
      <c r="O1134" s="247"/>
      <c r="P1134" s="101">
        <f t="shared" si="17"/>
        <v>0</v>
      </c>
      <c r="Q1134" s="102" t="str">
        <f>VLOOKUP(P1134,IDCODE!$A$1:$B$96,2,0)</f>
        <v>Không</v>
      </c>
      <c r="R1134" s="102" t="e">
        <f>VLOOKUP(B1134,DS!$D$3:$P$2489,13,0)</f>
        <v>#N/A</v>
      </c>
    </row>
    <row r="1135" spans="1:18" ht="13.5">
      <c r="A1135" s="100">
        <v>1129</v>
      </c>
      <c r="B1135" s="108">
        <f>DS!D1131</f>
        <v>0</v>
      </c>
      <c r="C1135" s="109" t="e">
        <f>VLOOKUP(B1135,DS!$D$3:$I$2489,2,0)</f>
        <v>#N/A</v>
      </c>
      <c r="D1135" s="110" t="e">
        <f>VLOOKUP(B1135,DS!$D$3:$I$2489,3,0)</f>
        <v>#N/A</v>
      </c>
      <c r="E1135" s="111" t="e">
        <f>VLOOKUP(B1135,DS!$D$3:$I$2489,5,0)</f>
        <v>#N/A</v>
      </c>
      <c r="F1135" s="111" t="e">
        <f>VLOOKUP(B1135,DS!$D$3:$I$2489,6,0)</f>
        <v>#N/A</v>
      </c>
      <c r="G1135" s="247"/>
      <c r="H1135" s="247"/>
      <c r="I1135" s="247"/>
      <c r="J1135" s="247"/>
      <c r="K1135" s="247"/>
      <c r="L1135" s="247"/>
      <c r="M1135" s="247"/>
      <c r="N1135" s="247"/>
      <c r="O1135" s="247"/>
      <c r="P1135" s="101">
        <f t="shared" si="17"/>
        <v>0</v>
      </c>
      <c r="Q1135" s="102" t="str">
        <f>VLOOKUP(P1135,IDCODE!$A$1:$B$96,2,0)</f>
        <v>Không</v>
      </c>
      <c r="R1135" s="102" t="e">
        <f>VLOOKUP(B1135,DS!$D$3:$P$2489,13,0)</f>
        <v>#N/A</v>
      </c>
    </row>
    <row r="1136" spans="1:18" ht="13.5">
      <c r="A1136" s="100">
        <v>1130</v>
      </c>
      <c r="B1136" s="108">
        <f>DS!D1132</f>
        <v>0</v>
      </c>
      <c r="C1136" s="109" t="e">
        <f>VLOOKUP(B1136,DS!$D$3:$I$2489,2,0)</f>
        <v>#N/A</v>
      </c>
      <c r="D1136" s="110" t="e">
        <f>VLOOKUP(B1136,DS!$D$3:$I$2489,3,0)</f>
        <v>#N/A</v>
      </c>
      <c r="E1136" s="111" t="e">
        <f>VLOOKUP(B1136,DS!$D$3:$I$2489,5,0)</f>
        <v>#N/A</v>
      </c>
      <c r="F1136" s="111" t="e">
        <f>VLOOKUP(B1136,DS!$D$3:$I$2489,6,0)</f>
        <v>#N/A</v>
      </c>
      <c r="G1136" s="247"/>
      <c r="H1136" s="247"/>
      <c r="I1136" s="247"/>
      <c r="J1136" s="247"/>
      <c r="K1136" s="247"/>
      <c r="L1136" s="247"/>
      <c r="M1136" s="247"/>
      <c r="N1136" s="247"/>
      <c r="O1136" s="247"/>
      <c r="P1136" s="101">
        <f t="shared" si="17"/>
        <v>0</v>
      </c>
      <c r="Q1136" s="102" t="str">
        <f>VLOOKUP(P1136,IDCODE!$A$1:$B$96,2,0)</f>
        <v>Không</v>
      </c>
      <c r="R1136" s="102" t="e">
        <f>VLOOKUP(B1136,DS!$D$3:$P$2489,13,0)</f>
        <v>#N/A</v>
      </c>
    </row>
    <row r="1137" spans="1:18" ht="13.5">
      <c r="A1137" s="100">
        <v>1131</v>
      </c>
      <c r="B1137" s="108">
        <f>DS!D1133</f>
        <v>0</v>
      </c>
      <c r="C1137" s="109" t="e">
        <f>VLOOKUP(B1137,DS!$D$3:$I$2489,2,0)</f>
        <v>#N/A</v>
      </c>
      <c r="D1137" s="110" t="e">
        <f>VLOOKUP(B1137,DS!$D$3:$I$2489,3,0)</f>
        <v>#N/A</v>
      </c>
      <c r="E1137" s="111" t="e">
        <f>VLOOKUP(B1137,DS!$D$3:$I$2489,5,0)</f>
        <v>#N/A</v>
      </c>
      <c r="F1137" s="111" t="e">
        <f>VLOOKUP(B1137,DS!$D$3:$I$2489,6,0)</f>
        <v>#N/A</v>
      </c>
      <c r="G1137" s="247"/>
      <c r="H1137" s="247"/>
      <c r="I1137" s="247"/>
      <c r="J1137" s="247"/>
      <c r="K1137" s="247"/>
      <c r="L1137" s="247"/>
      <c r="M1137" s="247"/>
      <c r="N1137" s="247"/>
      <c r="O1137" s="247"/>
      <c r="P1137" s="101">
        <f t="shared" si="17"/>
        <v>0</v>
      </c>
      <c r="Q1137" s="102" t="str">
        <f>VLOOKUP(P1137,IDCODE!$A$1:$B$96,2,0)</f>
        <v>Không</v>
      </c>
      <c r="R1137" s="102" t="e">
        <f>VLOOKUP(B1137,DS!$D$3:$P$2489,13,0)</f>
        <v>#N/A</v>
      </c>
    </row>
    <row r="1138" spans="1:18" ht="13.5">
      <c r="A1138" s="100">
        <v>1132</v>
      </c>
      <c r="B1138" s="108">
        <f>DS!D1134</f>
        <v>0</v>
      </c>
      <c r="C1138" s="109" t="e">
        <f>VLOOKUP(B1138,DS!$D$3:$I$2489,2,0)</f>
        <v>#N/A</v>
      </c>
      <c r="D1138" s="110" t="e">
        <f>VLOOKUP(B1138,DS!$D$3:$I$2489,3,0)</f>
        <v>#N/A</v>
      </c>
      <c r="E1138" s="111" t="e">
        <f>VLOOKUP(B1138,DS!$D$3:$I$2489,5,0)</f>
        <v>#N/A</v>
      </c>
      <c r="F1138" s="111" t="e">
        <f>VLOOKUP(B1138,DS!$D$3:$I$2489,6,0)</f>
        <v>#N/A</v>
      </c>
      <c r="G1138" s="247"/>
      <c r="H1138" s="247"/>
      <c r="I1138" s="247"/>
      <c r="J1138" s="247"/>
      <c r="K1138" s="247"/>
      <c r="L1138" s="247"/>
      <c r="M1138" s="247"/>
      <c r="N1138" s="247"/>
      <c r="O1138" s="247"/>
      <c r="P1138" s="101">
        <f t="shared" si="17"/>
        <v>0</v>
      </c>
      <c r="Q1138" s="102" t="str">
        <f>VLOOKUP(P1138,IDCODE!$A$1:$B$96,2,0)</f>
        <v>Không</v>
      </c>
      <c r="R1138" s="102" t="e">
        <f>VLOOKUP(B1138,DS!$D$3:$P$2489,13,0)</f>
        <v>#N/A</v>
      </c>
    </row>
    <row r="1139" spans="1:18" ht="13.5">
      <c r="A1139" s="100">
        <v>1133</v>
      </c>
      <c r="B1139" s="108">
        <f>DS!D1135</f>
        <v>0</v>
      </c>
      <c r="C1139" s="109" t="e">
        <f>VLOOKUP(B1139,DS!$D$3:$I$2489,2,0)</f>
        <v>#N/A</v>
      </c>
      <c r="D1139" s="110" t="e">
        <f>VLOOKUP(B1139,DS!$D$3:$I$2489,3,0)</f>
        <v>#N/A</v>
      </c>
      <c r="E1139" s="111" t="e">
        <f>VLOOKUP(B1139,DS!$D$3:$I$2489,5,0)</f>
        <v>#N/A</v>
      </c>
      <c r="F1139" s="111" t="e">
        <f>VLOOKUP(B1139,DS!$D$3:$I$2489,6,0)</f>
        <v>#N/A</v>
      </c>
      <c r="G1139" s="247"/>
      <c r="H1139" s="247"/>
      <c r="I1139" s="247"/>
      <c r="J1139" s="247"/>
      <c r="K1139" s="247"/>
      <c r="L1139" s="247"/>
      <c r="M1139" s="247"/>
      <c r="N1139" s="247"/>
      <c r="O1139" s="247"/>
      <c r="P1139" s="101">
        <f t="shared" si="17"/>
        <v>0</v>
      </c>
      <c r="Q1139" s="102" t="str">
        <f>VLOOKUP(P1139,IDCODE!$A$1:$B$96,2,0)</f>
        <v>Không</v>
      </c>
      <c r="R1139" s="102" t="e">
        <f>VLOOKUP(B1139,DS!$D$3:$P$2489,13,0)</f>
        <v>#N/A</v>
      </c>
    </row>
    <row r="1140" spans="1:18" ht="13.5">
      <c r="A1140" s="100">
        <v>1134</v>
      </c>
      <c r="B1140" s="108">
        <f>DS!D1136</f>
        <v>0</v>
      </c>
      <c r="C1140" s="109" t="e">
        <f>VLOOKUP(B1140,DS!$D$3:$I$2489,2,0)</f>
        <v>#N/A</v>
      </c>
      <c r="D1140" s="110" t="e">
        <f>VLOOKUP(B1140,DS!$D$3:$I$2489,3,0)</f>
        <v>#N/A</v>
      </c>
      <c r="E1140" s="111" t="e">
        <f>VLOOKUP(B1140,DS!$D$3:$I$2489,5,0)</f>
        <v>#N/A</v>
      </c>
      <c r="F1140" s="111" t="e">
        <f>VLOOKUP(B1140,DS!$D$3:$I$2489,6,0)</f>
        <v>#N/A</v>
      </c>
      <c r="G1140" s="247"/>
      <c r="H1140" s="247"/>
      <c r="I1140" s="247"/>
      <c r="J1140" s="247"/>
      <c r="K1140" s="247"/>
      <c r="L1140" s="247"/>
      <c r="M1140" s="247"/>
      <c r="N1140" s="247"/>
      <c r="O1140" s="247"/>
      <c r="P1140" s="101">
        <f t="shared" si="17"/>
        <v>0</v>
      </c>
      <c r="Q1140" s="102" t="str">
        <f>VLOOKUP(P1140,IDCODE!$A$1:$B$96,2,0)</f>
        <v>Không</v>
      </c>
      <c r="R1140" s="102" t="e">
        <f>VLOOKUP(B1140,DS!$D$3:$P$2489,13,0)</f>
        <v>#N/A</v>
      </c>
    </row>
    <row r="1141" spans="1:18" ht="13.5">
      <c r="A1141" s="100">
        <v>1135</v>
      </c>
      <c r="B1141" s="108">
        <f>DS!D1137</f>
        <v>0</v>
      </c>
      <c r="C1141" s="109" t="e">
        <f>VLOOKUP(B1141,DS!$D$3:$I$2489,2,0)</f>
        <v>#N/A</v>
      </c>
      <c r="D1141" s="110" t="e">
        <f>VLOOKUP(B1141,DS!$D$3:$I$2489,3,0)</f>
        <v>#N/A</v>
      </c>
      <c r="E1141" s="111" t="e">
        <f>VLOOKUP(B1141,DS!$D$3:$I$2489,5,0)</f>
        <v>#N/A</v>
      </c>
      <c r="F1141" s="111" t="e">
        <f>VLOOKUP(B1141,DS!$D$3:$I$2489,6,0)</f>
        <v>#N/A</v>
      </c>
      <c r="G1141" s="247"/>
      <c r="H1141" s="247"/>
      <c r="I1141" s="247"/>
      <c r="J1141" s="247"/>
      <c r="K1141" s="247"/>
      <c r="L1141" s="247"/>
      <c r="M1141" s="247"/>
      <c r="N1141" s="247"/>
      <c r="O1141" s="247"/>
      <c r="P1141" s="101">
        <f t="shared" si="17"/>
        <v>0</v>
      </c>
      <c r="Q1141" s="102" t="str">
        <f>VLOOKUP(P1141,IDCODE!$A$1:$B$96,2,0)</f>
        <v>Không</v>
      </c>
      <c r="R1141" s="102" t="e">
        <f>VLOOKUP(B1141,DS!$D$3:$P$2489,13,0)</f>
        <v>#N/A</v>
      </c>
    </row>
    <row r="1142" spans="1:18" ht="13.5">
      <c r="A1142" s="100">
        <v>1136</v>
      </c>
      <c r="B1142" s="108">
        <f>DS!D1138</f>
        <v>0</v>
      </c>
      <c r="C1142" s="109" t="e">
        <f>VLOOKUP(B1142,DS!$D$3:$I$2489,2,0)</f>
        <v>#N/A</v>
      </c>
      <c r="D1142" s="110" t="e">
        <f>VLOOKUP(B1142,DS!$D$3:$I$2489,3,0)</f>
        <v>#N/A</v>
      </c>
      <c r="E1142" s="111" t="e">
        <f>VLOOKUP(B1142,DS!$D$3:$I$2489,5,0)</f>
        <v>#N/A</v>
      </c>
      <c r="F1142" s="111" t="e">
        <f>VLOOKUP(B1142,DS!$D$3:$I$2489,6,0)</f>
        <v>#N/A</v>
      </c>
      <c r="G1142" s="247"/>
      <c r="H1142" s="247"/>
      <c r="I1142" s="247"/>
      <c r="J1142" s="247"/>
      <c r="K1142" s="247"/>
      <c r="L1142" s="247"/>
      <c r="M1142" s="247"/>
      <c r="N1142" s="247"/>
      <c r="O1142" s="247"/>
      <c r="P1142" s="101">
        <f t="shared" si="17"/>
        <v>0</v>
      </c>
      <c r="Q1142" s="102" t="str">
        <f>VLOOKUP(P1142,IDCODE!$A$1:$B$96,2,0)</f>
        <v>Không</v>
      </c>
      <c r="R1142" s="102" t="e">
        <f>VLOOKUP(B1142,DS!$D$3:$P$2489,13,0)</f>
        <v>#N/A</v>
      </c>
    </row>
    <row r="1143" spans="1:18" ht="13.5">
      <c r="A1143" s="100">
        <v>1137</v>
      </c>
      <c r="B1143" s="108">
        <f>DS!D1139</f>
        <v>0</v>
      </c>
      <c r="C1143" s="109" t="e">
        <f>VLOOKUP(B1143,DS!$D$3:$I$2489,2,0)</f>
        <v>#N/A</v>
      </c>
      <c r="D1143" s="110" t="e">
        <f>VLOOKUP(B1143,DS!$D$3:$I$2489,3,0)</f>
        <v>#N/A</v>
      </c>
      <c r="E1143" s="111" t="e">
        <f>VLOOKUP(B1143,DS!$D$3:$I$2489,5,0)</f>
        <v>#N/A</v>
      </c>
      <c r="F1143" s="111" t="e">
        <f>VLOOKUP(B1143,DS!$D$3:$I$2489,6,0)</f>
        <v>#N/A</v>
      </c>
      <c r="G1143" s="247"/>
      <c r="H1143" s="247"/>
      <c r="I1143" s="247"/>
      <c r="J1143" s="247"/>
      <c r="K1143" s="247"/>
      <c r="L1143" s="247"/>
      <c r="M1143" s="247"/>
      <c r="N1143" s="247"/>
      <c r="O1143" s="247"/>
      <c r="P1143" s="101">
        <f t="shared" si="17"/>
        <v>0</v>
      </c>
      <c r="Q1143" s="102" t="str">
        <f>VLOOKUP(P1143,IDCODE!$A$1:$B$96,2,0)</f>
        <v>Không</v>
      </c>
      <c r="R1143" s="102" t="e">
        <f>VLOOKUP(B1143,DS!$D$3:$P$2489,13,0)</f>
        <v>#N/A</v>
      </c>
    </row>
    <row r="1144" spans="1:18" ht="13.5">
      <c r="A1144" s="100">
        <v>1138</v>
      </c>
      <c r="B1144" s="108">
        <f>DS!D1140</f>
        <v>0</v>
      </c>
      <c r="C1144" s="109" t="e">
        <f>VLOOKUP(B1144,DS!$D$3:$I$2489,2,0)</f>
        <v>#N/A</v>
      </c>
      <c r="D1144" s="110" t="e">
        <f>VLOOKUP(B1144,DS!$D$3:$I$2489,3,0)</f>
        <v>#N/A</v>
      </c>
      <c r="E1144" s="111" t="e">
        <f>VLOOKUP(B1144,DS!$D$3:$I$2489,5,0)</f>
        <v>#N/A</v>
      </c>
      <c r="F1144" s="111" t="e">
        <f>VLOOKUP(B1144,DS!$D$3:$I$2489,6,0)</f>
        <v>#N/A</v>
      </c>
      <c r="G1144" s="247"/>
      <c r="H1144" s="247"/>
      <c r="I1144" s="247"/>
      <c r="J1144" s="247"/>
      <c r="K1144" s="247"/>
      <c r="L1144" s="247"/>
      <c r="M1144" s="247"/>
      <c r="N1144" s="247"/>
      <c r="O1144" s="247"/>
      <c r="P1144" s="101">
        <f t="shared" si="17"/>
        <v>0</v>
      </c>
      <c r="Q1144" s="102" t="str">
        <f>VLOOKUP(P1144,IDCODE!$A$1:$B$96,2,0)</f>
        <v>Không</v>
      </c>
      <c r="R1144" s="102" t="e">
        <f>VLOOKUP(B1144,DS!$D$3:$P$2489,13,0)</f>
        <v>#N/A</v>
      </c>
    </row>
    <row r="1145" spans="1:18" ht="13.5">
      <c r="A1145" s="100">
        <v>1139</v>
      </c>
      <c r="B1145" s="108">
        <f>DS!D1141</f>
        <v>0</v>
      </c>
      <c r="C1145" s="109" t="e">
        <f>VLOOKUP(B1145,DS!$D$3:$I$2489,2,0)</f>
        <v>#N/A</v>
      </c>
      <c r="D1145" s="110" t="e">
        <f>VLOOKUP(B1145,DS!$D$3:$I$2489,3,0)</f>
        <v>#N/A</v>
      </c>
      <c r="E1145" s="111" t="e">
        <f>VLOOKUP(B1145,DS!$D$3:$I$2489,5,0)</f>
        <v>#N/A</v>
      </c>
      <c r="F1145" s="111" t="e">
        <f>VLOOKUP(B1145,DS!$D$3:$I$2489,6,0)</f>
        <v>#N/A</v>
      </c>
      <c r="G1145" s="247"/>
      <c r="H1145" s="247"/>
      <c r="I1145" s="247"/>
      <c r="J1145" s="247"/>
      <c r="K1145" s="247"/>
      <c r="L1145" s="247"/>
      <c r="M1145" s="247"/>
      <c r="N1145" s="247"/>
      <c r="O1145" s="247"/>
      <c r="P1145" s="101">
        <f t="shared" si="17"/>
        <v>0</v>
      </c>
      <c r="Q1145" s="102" t="str">
        <f>VLOOKUP(P1145,IDCODE!$A$1:$B$96,2,0)</f>
        <v>Không</v>
      </c>
      <c r="R1145" s="102" t="e">
        <f>VLOOKUP(B1145,DS!$D$3:$P$2489,13,0)</f>
        <v>#N/A</v>
      </c>
    </row>
    <row r="1146" spans="1:18" ht="13.5">
      <c r="A1146" s="100">
        <v>1140</v>
      </c>
      <c r="B1146" s="108">
        <f>DS!D1142</f>
        <v>0</v>
      </c>
      <c r="C1146" s="109" t="e">
        <f>VLOOKUP(B1146,DS!$D$3:$I$2489,2,0)</f>
        <v>#N/A</v>
      </c>
      <c r="D1146" s="110" t="e">
        <f>VLOOKUP(B1146,DS!$D$3:$I$2489,3,0)</f>
        <v>#N/A</v>
      </c>
      <c r="E1146" s="111" t="e">
        <f>VLOOKUP(B1146,DS!$D$3:$I$2489,5,0)</f>
        <v>#N/A</v>
      </c>
      <c r="F1146" s="111" t="e">
        <f>VLOOKUP(B1146,DS!$D$3:$I$2489,6,0)</f>
        <v>#N/A</v>
      </c>
      <c r="G1146" s="247"/>
      <c r="H1146" s="247"/>
      <c r="I1146" s="247"/>
      <c r="J1146" s="247"/>
      <c r="K1146" s="247"/>
      <c r="L1146" s="247"/>
      <c r="M1146" s="247"/>
      <c r="N1146" s="247"/>
      <c r="O1146" s="247"/>
      <c r="P1146" s="101">
        <f t="shared" si="17"/>
        <v>0</v>
      </c>
      <c r="Q1146" s="102" t="str">
        <f>VLOOKUP(P1146,IDCODE!$A$1:$B$96,2,0)</f>
        <v>Không</v>
      </c>
      <c r="R1146" s="102" t="e">
        <f>VLOOKUP(B1146,DS!$D$3:$P$2489,13,0)</f>
        <v>#N/A</v>
      </c>
    </row>
    <row r="1147" spans="1:18" ht="13.5">
      <c r="A1147" s="100">
        <v>1141</v>
      </c>
      <c r="B1147" s="108">
        <f>DS!D1143</f>
        <v>0</v>
      </c>
      <c r="C1147" s="109" t="e">
        <f>VLOOKUP(B1147,DS!$D$3:$I$2489,2,0)</f>
        <v>#N/A</v>
      </c>
      <c r="D1147" s="110" t="e">
        <f>VLOOKUP(B1147,DS!$D$3:$I$2489,3,0)</f>
        <v>#N/A</v>
      </c>
      <c r="E1147" s="111" t="e">
        <f>VLOOKUP(B1147,DS!$D$3:$I$2489,5,0)</f>
        <v>#N/A</v>
      </c>
      <c r="F1147" s="111" t="e">
        <f>VLOOKUP(B1147,DS!$D$3:$I$2489,6,0)</f>
        <v>#N/A</v>
      </c>
      <c r="G1147" s="247"/>
      <c r="H1147" s="247"/>
      <c r="I1147" s="247"/>
      <c r="J1147" s="247"/>
      <c r="K1147" s="247"/>
      <c r="L1147" s="247"/>
      <c r="M1147" s="247"/>
      <c r="N1147" s="247"/>
      <c r="O1147" s="247"/>
      <c r="P1147" s="101">
        <f t="shared" si="17"/>
        <v>0</v>
      </c>
      <c r="Q1147" s="102" t="str">
        <f>VLOOKUP(P1147,IDCODE!$A$1:$B$96,2,0)</f>
        <v>Không</v>
      </c>
      <c r="R1147" s="102" t="e">
        <f>VLOOKUP(B1147,DS!$D$3:$P$2489,13,0)</f>
        <v>#N/A</v>
      </c>
    </row>
    <row r="1148" spans="1:18" ht="13.5">
      <c r="A1148" s="100">
        <v>1142</v>
      </c>
      <c r="B1148" s="108">
        <f>DS!D1144</f>
        <v>0</v>
      </c>
      <c r="C1148" s="109" t="e">
        <f>VLOOKUP(B1148,DS!$D$3:$I$2489,2,0)</f>
        <v>#N/A</v>
      </c>
      <c r="D1148" s="110" t="e">
        <f>VLOOKUP(B1148,DS!$D$3:$I$2489,3,0)</f>
        <v>#N/A</v>
      </c>
      <c r="E1148" s="111" t="e">
        <f>VLOOKUP(B1148,DS!$D$3:$I$2489,5,0)</f>
        <v>#N/A</v>
      </c>
      <c r="F1148" s="111" t="e">
        <f>VLOOKUP(B1148,DS!$D$3:$I$2489,6,0)</f>
        <v>#N/A</v>
      </c>
      <c r="G1148" s="247"/>
      <c r="H1148" s="247"/>
      <c r="I1148" s="247"/>
      <c r="J1148" s="247"/>
      <c r="K1148" s="247"/>
      <c r="L1148" s="247"/>
      <c r="M1148" s="247"/>
      <c r="N1148" s="247"/>
      <c r="O1148" s="247"/>
      <c r="P1148" s="101">
        <f t="shared" si="17"/>
        <v>0</v>
      </c>
      <c r="Q1148" s="102" t="str">
        <f>VLOOKUP(P1148,IDCODE!$A$1:$B$96,2,0)</f>
        <v>Không</v>
      </c>
      <c r="R1148" s="102" t="e">
        <f>VLOOKUP(B1148,DS!$D$3:$P$2489,13,0)</f>
        <v>#N/A</v>
      </c>
    </row>
    <row r="1149" spans="1:18" ht="13.5">
      <c r="A1149" s="100">
        <v>1143</v>
      </c>
      <c r="B1149" s="108">
        <f>DS!D1145</f>
        <v>0</v>
      </c>
      <c r="C1149" s="109" t="e">
        <f>VLOOKUP(B1149,DS!$D$3:$I$2489,2,0)</f>
        <v>#N/A</v>
      </c>
      <c r="D1149" s="110" t="e">
        <f>VLOOKUP(B1149,DS!$D$3:$I$2489,3,0)</f>
        <v>#N/A</v>
      </c>
      <c r="E1149" s="111" t="e">
        <f>VLOOKUP(B1149,DS!$D$3:$I$2489,5,0)</f>
        <v>#N/A</v>
      </c>
      <c r="F1149" s="111" t="e">
        <f>VLOOKUP(B1149,DS!$D$3:$I$2489,6,0)</f>
        <v>#N/A</v>
      </c>
      <c r="G1149" s="247"/>
      <c r="H1149" s="247"/>
      <c r="I1149" s="247"/>
      <c r="J1149" s="247"/>
      <c r="K1149" s="247"/>
      <c r="L1149" s="247"/>
      <c r="M1149" s="247"/>
      <c r="N1149" s="247"/>
      <c r="O1149" s="247"/>
      <c r="P1149" s="101">
        <f t="shared" si="17"/>
        <v>0</v>
      </c>
      <c r="Q1149" s="102" t="str">
        <f>VLOOKUP(P1149,IDCODE!$A$1:$B$96,2,0)</f>
        <v>Không</v>
      </c>
      <c r="R1149" s="102" t="e">
        <f>VLOOKUP(B1149,DS!$D$3:$P$2489,13,0)</f>
        <v>#N/A</v>
      </c>
    </row>
    <row r="1150" spans="1:18" ht="13.5">
      <c r="A1150" s="100">
        <v>1144</v>
      </c>
      <c r="B1150" s="108">
        <f>DS!D1146</f>
        <v>0</v>
      </c>
      <c r="C1150" s="109" t="e">
        <f>VLOOKUP(B1150,DS!$D$3:$I$2489,2,0)</f>
        <v>#N/A</v>
      </c>
      <c r="D1150" s="110" t="e">
        <f>VLOOKUP(B1150,DS!$D$3:$I$2489,3,0)</f>
        <v>#N/A</v>
      </c>
      <c r="E1150" s="111" t="e">
        <f>VLOOKUP(B1150,DS!$D$3:$I$2489,5,0)</f>
        <v>#N/A</v>
      </c>
      <c r="F1150" s="111" t="e">
        <f>VLOOKUP(B1150,DS!$D$3:$I$2489,6,0)</f>
        <v>#N/A</v>
      </c>
      <c r="G1150" s="247"/>
      <c r="H1150" s="247"/>
      <c r="I1150" s="247"/>
      <c r="J1150" s="247"/>
      <c r="K1150" s="247"/>
      <c r="L1150" s="247"/>
      <c r="M1150" s="247"/>
      <c r="N1150" s="247"/>
      <c r="O1150" s="247"/>
      <c r="P1150" s="101">
        <f t="shared" si="17"/>
        <v>0</v>
      </c>
      <c r="Q1150" s="102" t="str">
        <f>VLOOKUP(P1150,IDCODE!$A$1:$B$96,2,0)</f>
        <v>Không</v>
      </c>
      <c r="R1150" s="102" t="e">
        <f>VLOOKUP(B1150,DS!$D$3:$P$2489,13,0)</f>
        <v>#N/A</v>
      </c>
    </row>
    <row r="1151" spans="1:18" ht="13.5">
      <c r="A1151" s="100">
        <v>1145</v>
      </c>
      <c r="B1151" s="108">
        <f>DS!D1147</f>
        <v>0</v>
      </c>
      <c r="C1151" s="109" t="e">
        <f>VLOOKUP(B1151,DS!$D$3:$I$2489,2,0)</f>
        <v>#N/A</v>
      </c>
      <c r="D1151" s="110" t="e">
        <f>VLOOKUP(B1151,DS!$D$3:$I$2489,3,0)</f>
        <v>#N/A</v>
      </c>
      <c r="E1151" s="111" t="e">
        <f>VLOOKUP(B1151,DS!$D$3:$I$2489,5,0)</f>
        <v>#N/A</v>
      </c>
      <c r="F1151" s="111" t="e">
        <f>VLOOKUP(B1151,DS!$D$3:$I$2489,6,0)</f>
        <v>#N/A</v>
      </c>
      <c r="G1151" s="247"/>
      <c r="H1151" s="247"/>
      <c r="I1151" s="247"/>
      <c r="J1151" s="247"/>
      <c r="K1151" s="247"/>
      <c r="L1151" s="247"/>
      <c r="M1151" s="247"/>
      <c r="N1151" s="247"/>
      <c r="O1151" s="247"/>
      <c r="P1151" s="101">
        <f t="shared" si="17"/>
        <v>0</v>
      </c>
      <c r="Q1151" s="102" t="str">
        <f>VLOOKUP(P1151,IDCODE!$A$1:$B$96,2,0)</f>
        <v>Không</v>
      </c>
      <c r="R1151" s="102" t="e">
        <f>VLOOKUP(B1151,DS!$D$3:$P$2489,13,0)</f>
        <v>#N/A</v>
      </c>
    </row>
    <row r="1152" spans="1:18" ht="13.5">
      <c r="A1152" s="100">
        <v>1146</v>
      </c>
      <c r="B1152" s="108">
        <f>DS!D1148</f>
        <v>0</v>
      </c>
      <c r="C1152" s="109" t="e">
        <f>VLOOKUP(B1152,DS!$D$3:$I$2489,2,0)</f>
        <v>#N/A</v>
      </c>
      <c r="D1152" s="110" t="e">
        <f>VLOOKUP(B1152,DS!$D$3:$I$2489,3,0)</f>
        <v>#N/A</v>
      </c>
      <c r="E1152" s="111" t="e">
        <f>VLOOKUP(B1152,DS!$D$3:$I$2489,5,0)</f>
        <v>#N/A</v>
      </c>
      <c r="F1152" s="111" t="e">
        <f>VLOOKUP(B1152,DS!$D$3:$I$2489,6,0)</f>
        <v>#N/A</v>
      </c>
      <c r="G1152" s="247"/>
      <c r="H1152" s="247"/>
      <c r="I1152" s="247"/>
      <c r="J1152" s="247"/>
      <c r="K1152" s="247"/>
      <c r="L1152" s="247"/>
      <c r="M1152" s="247"/>
      <c r="N1152" s="247"/>
      <c r="O1152" s="247"/>
      <c r="P1152" s="101">
        <f t="shared" si="17"/>
        <v>0</v>
      </c>
      <c r="Q1152" s="102" t="str">
        <f>VLOOKUP(P1152,IDCODE!$A$1:$B$96,2,0)</f>
        <v>Không</v>
      </c>
      <c r="R1152" s="102" t="e">
        <f>VLOOKUP(B1152,DS!$D$3:$P$2489,13,0)</f>
        <v>#N/A</v>
      </c>
    </row>
    <row r="1153" spans="1:18" ht="13.5">
      <c r="A1153" s="100">
        <v>1147</v>
      </c>
      <c r="B1153" s="108">
        <f>DS!D1149</f>
        <v>0</v>
      </c>
      <c r="C1153" s="109" t="e">
        <f>VLOOKUP(B1153,DS!$D$3:$I$2489,2,0)</f>
        <v>#N/A</v>
      </c>
      <c r="D1153" s="110" t="e">
        <f>VLOOKUP(B1153,DS!$D$3:$I$2489,3,0)</f>
        <v>#N/A</v>
      </c>
      <c r="E1153" s="111" t="e">
        <f>VLOOKUP(B1153,DS!$D$3:$I$2489,5,0)</f>
        <v>#N/A</v>
      </c>
      <c r="F1153" s="111" t="e">
        <f>VLOOKUP(B1153,DS!$D$3:$I$2489,6,0)</f>
        <v>#N/A</v>
      </c>
      <c r="G1153" s="247"/>
      <c r="H1153" s="247"/>
      <c r="I1153" s="247"/>
      <c r="J1153" s="247"/>
      <c r="K1153" s="247"/>
      <c r="L1153" s="247"/>
      <c r="M1153" s="247"/>
      <c r="N1153" s="247"/>
      <c r="O1153" s="247"/>
      <c r="P1153" s="101">
        <f t="shared" si="17"/>
        <v>0</v>
      </c>
      <c r="Q1153" s="102" t="str">
        <f>VLOOKUP(P1153,IDCODE!$A$1:$B$96,2,0)</f>
        <v>Không</v>
      </c>
      <c r="R1153" s="102" t="e">
        <f>VLOOKUP(B1153,DS!$D$3:$P$2489,13,0)</f>
        <v>#N/A</v>
      </c>
    </row>
    <row r="1154" spans="1:18" ht="13.5">
      <c r="A1154" s="100">
        <v>1148</v>
      </c>
      <c r="B1154" s="108">
        <f>DS!D1150</f>
        <v>0</v>
      </c>
      <c r="C1154" s="109" t="e">
        <f>VLOOKUP(B1154,DS!$D$3:$I$2489,2,0)</f>
        <v>#N/A</v>
      </c>
      <c r="D1154" s="110" t="e">
        <f>VLOOKUP(B1154,DS!$D$3:$I$2489,3,0)</f>
        <v>#N/A</v>
      </c>
      <c r="E1154" s="111" t="e">
        <f>VLOOKUP(B1154,DS!$D$3:$I$2489,5,0)</f>
        <v>#N/A</v>
      </c>
      <c r="F1154" s="111" t="e">
        <f>VLOOKUP(B1154,DS!$D$3:$I$2489,6,0)</f>
        <v>#N/A</v>
      </c>
      <c r="G1154" s="247"/>
      <c r="H1154" s="247"/>
      <c r="I1154" s="247"/>
      <c r="J1154" s="247"/>
      <c r="K1154" s="247"/>
      <c r="L1154" s="247"/>
      <c r="M1154" s="247"/>
      <c r="N1154" s="247"/>
      <c r="O1154" s="247"/>
      <c r="P1154" s="101">
        <f t="shared" si="17"/>
        <v>0</v>
      </c>
      <c r="Q1154" s="102" t="str">
        <f>VLOOKUP(P1154,IDCODE!$A$1:$B$96,2,0)</f>
        <v>Không</v>
      </c>
      <c r="R1154" s="102" t="e">
        <f>VLOOKUP(B1154,DS!$D$3:$P$2489,13,0)</f>
        <v>#N/A</v>
      </c>
    </row>
    <row r="1155" spans="1:18" ht="13.5">
      <c r="A1155" s="100">
        <v>1149</v>
      </c>
      <c r="B1155" s="108">
        <f>DS!D1151</f>
        <v>0</v>
      </c>
      <c r="C1155" s="109" t="e">
        <f>VLOOKUP(B1155,DS!$D$3:$I$2489,2,0)</f>
        <v>#N/A</v>
      </c>
      <c r="D1155" s="110" t="e">
        <f>VLOOKUP(B1155,DS!$D$3:$I$2489,3,0)</f>
        <v>#N/A</v>
      </c>
      <c r="E1155" s="111" t="e">
        <f>VLOOKUP(B1155,DS!$D$3:$I$2489,5,0)</f>
        <v>#N/A</v>
      </c>
      <c r="F1155" s="111" t="e">
        <f>VLOOKUP(B1155,DS!$D$3:$I$2489,6,0)</f>
        <v>#N/A</v>
      </c>
      <c r="G1155" s="247"/>
      <c r="H1155" s="247"/>
      <c r="I1155" s="247"/>
      <c r="J1155" s="247"/>
      <c r="K1155" s="247"/>
      <c r="L1155" s="247"/>
      <c r="M1155" s="247"/>
      <c r="N1155" s="247"/>
      <c r="O1155" s="247"/>
      <c r="P1155" s="101">
        <f t="shared" si="17"/>
        <v>0</v>
      </c>
      <c r="Q1155" s="102" t="str">
        <f>VLOOKUP(P1155,IDCODE!$A$1:$B$96,2,0)</f>
        <v>Không</v>
      </c>
      <c r="R1155" s="102" t="e">
        <f>VLOOKUP(B1155,DS!$D$3:$P$2489,13,0)</f>
        <v>#N/A</v>
      </c>
    </row>
    <row r="1156" spans="1:18" ht="13.5">
      <c r="A1156" s="100">
        <v>1150</v>
      </c>
      <c r="B1156" s="108">
        <f>DS!D1152</f>
        <v>0</v>
      </c>
      <c r="C1156" s="109" t="e">
        <f>VLOOKUP(B1156,DS!$D$3:$I$2489,2,0)</f>
        <v>#N/A</v>
      </c>
      <c r="D1156" s="110" t="e">
        <f>VLOOKUP(B1156,DS!$D$3:$I$2489,3,0)</f>
        <v>#N/A</v>
      </c>
      <c r="E1156" s="111" t="e">
        <f>VLOOKUP(B1156,DS!$D$3:$I$2489,5,0)</f>
        <v>#N/A</v>
      </c>
      <c r="F1156" s="111" t="e">
        <f>VLOOKUP(B1156,DS!$D$3:$I$2489,6,0)</f>
        <v>#N/A</v>
      </c>
      <c r="G1156" s="247"/>
      <c r="H1156" s="247"/>
      <c r="I1156" s="247"/>
      <c r="J1156" s="247"/>
      <c r="K1156" s="247"/>
      <c r="L1156" s="247"/>
      <c r="M1156" s="247"/>
      <c r="N1156" s="247"/>
      <c r="O1156" s="247"/>
      <c r="P1156" s="101">
        <f t="shared" si="17"/>
        <v>0</v>
      </c>
      <c r="Q1156" s="102" t="str">
        <f>VLOOKUP(P1156,IDCODE!$A$1:$B$96,2,0)</f>
        <v>Không</v>
      </c>
      <c r="R1156" s="102" t="e">
        <f>VLOOKUP(B1156,DS!$D$3:$P$2489,13,0)</f>
        <v>#N/A</v>
      </c>
    </row>
    <row r="1157" spans="1:18" ht="13.5">
      <c r="A1157" s="100">
        <v>1151</v>
      </c>
      <c r="B1157" s="108">
        <f>DS!D1153</f>
        <v>0</v>
      </c>
      <c r="C1157" s="109" t="e">
        <f>VLOOKUP(B1157,DS!$D$3:$I$2489,2,0)</f>
        <v>#N/A</v>
      </c>
      <c r="D1157" s="110" t="e">
        <f>VLOOKUP(B1157,DS!$D$3:$I$2489,3,0)</f>
        <v>#N/A</v>
      </c>
      <c r="E1157" s="111" t="e">
        <f>VLOOKUP(B1157,DS!$D$3:$I$2489,5,0)</f>
        <v>#N/A</v>
      </c>
      <c r="F1157" s="111" t="e">
        <f>VLOOKUP(B1157,DS!$D$3:$I$2489,6,0)</f>
        <v>#N/A</v>
      </c>
      <c r="G1157" s="247"/>
      <c r="H1157" s="247"/>
      <c r="I1157" s="247"/>
      <c r="J1157" s="247"/>
      <c r="K1157" s="247"/>
      <c r="L1157" s="247"/>
      <c r="M1157" s="247"/>
      <c r="N1157" s="247"/>
      <c r="O1157" s="247"/>
      <c r="P1157" s="101">
        <f t="shared" si="17"/>
        <v>0</v>
      </c>
      <c r="Q1157" s="102" t="str">
        <f>VLOOKUP(P1157,IDCODE!$A$1:$B$96,2,0)</f>
        <v>Không</v>
      </c>
      <c r="R1157" s="102" t="e">
        <f>VLOOKUP(B1157,DS!$D$3:$P$2489,13,0)</f>
        <v>#N/A</v>
      </c>
    </row>
    <row r="1158" spans="1:18" ht="13.5">
      <c r="A1158" s="100">
        <v>1152</v>
      </c>
      <c r="B1158" s="108">
        <f>DS!D1154</f>
        <v>0</v>
      </c>
      <c r="C1158" s="109" t="e">
        <f>VLOOKUP(B1158,DS!$D$3:$I$2489,2,0)</f>
        <v>#N/A</v>
      </c>
      <c r="D1158" s="110" t="e">
        <f>VLOOKUP(B1158,DS!$D$3:$I$2489,3,0)</f>
        <v>#N/A</v>
      </c>
      <c r="E1158" s="111" t="e">
        <f>VLOOKUP(B1158,DS!$D$3:$I$2489,5,0)</f>
        <v>#N/A</v>
      </c>
      <c r="F1158" s="111" t="e">
        <f>VLOOKUP(B1158,DS!$D$3:$I$2489,6,0)</f>
        <v>#N/A</v>
      </c>
      <c r="G1158" s="247"/>
      <c r="H1158" s="247"/>
      <c r="I1158" s="247"/>
      <c r="J1158" s="247"/>
      <c r="K1158" s="247"/>
      <c r="L1158" s="247"/>
      <c r="M1158" s="247"/>
      <c r="N1158" s="247"/>
      <c r="O1158" s="247"/>
      <c r="P1158" s="101">
        <f t="shared" si="17"/>
        <v>0</v>
      </c>
      <c r="Q1158" s="102" t="str">
        <f>VLOOKUP(P1158,IDCODE!$A$1:$B$96,2,0)</f>
        <v>Không</v>
      </c>
      <c r="R1158" s="102" t="e">
        <f>VLOOKUP(B1158,DS!$D$3:$P$2489,13,0)</f>
        <v>#N/A</v>
      </c>
    </row>
    <row r="1159" spans="1:18" ht="13.5">
      <c r="A1159" s="100">
        <v>1153</v>
      </c>
      <c r="B1159" s="108">
        <f>DS!D1155</f>
        <v>0</v>
      </c>
      <c r="C1159" s="109" t="e">
        <f>VLOOKUP(B1159,DS!$D$3:$I$2489,2,0)</f>
        <v>#N/A</v>
      </c>
      <c r="D1159" s="110" t="e">
        <f>VLOOKUP(B1159,DS!$D$3:$I$2489,3,0)</f>
        <v>#N/A</v>
      </c>
      <c r="E1159" s="111" t="e">
        <f>VLOOKUP(B1159,DS!$D$3:$I$2489,5,0)</f>
        <v>#N/A</v>
      </c>
      <c r="F1159" s="111" t="e">
        <f>VLOOKUP(B1159,DS!$D$3:$I$2489,6,0)</f>
        <v>#N/A</v>
      </c>
      <c r="G1159" s="247"/>
      <c r="H1159" s="247"/>
      <c r="I1159" s="247"/>
      <c r="J1159" s="247"/>
      <c r="K1159" s="247"/>
      <c r="L1159" s="247"/>
      <c r="M1159" s="247"/>
      <c r="N1159" s="247"/>
      <c r="O1159" s="247"/>
      <c r="P1159" s="101">
        <f t="shared" si="17"/>
        <v>0</v>
      </c>
      <c r="Q1159" s="102" t="str">
        <f>VLOOKUP(P1159,IDCODE!$A$1:$B$96,2,0)</f>
        <v>Không</v>
      </c>
      <c r="R1159" s="102" t="e">
        <f>VLOOKUP(B1159,DS!$D$3:$P$2489,13,0)</f>
        <v>#N/A</v>
      </c>
    </row>
    <row r="1160" spans="1:18" ht="13.5">
      <c r="A1160" s="100">
        <v>1154</v>
      </c>
      <c r="B1160" s="108">
        <f>DS!D1156</f>
        <v>0</v>
      </c>
      <c r="C1160" s="109" t="e">
        <f>VLOOKUP(B1160,DS!$D$3:$I$2489,2,0)</f>
        <v>#N/A</v>
      </c>
      <c r="D1160" s="110" t="e">
        <f>VLOOKUP(B1160,DS!$D$3:$I$2489,3,0)</f>
        <v>#N/A</v>
      </c>
      <c r="E1160" s="111" t="e">
        <f>VLOOKUP(B1160,DS!$D$3:$I$2489,5,0)</f>
        <v>#N/A</v>
      </c>
      <c r="F1160" s="111" t="e">
        <f>VLOOKUP(B1160,DS!$D$3:$I$2489,6,0)</f>
        <v>#N/A</v>
      </c>
      <c r="G1160" s="247"/>
      <c r="H1160" s="247"/>
      <c r="I1160" s="247"/>
      <c r="J1160" s="247"/>
      <c r="K1160" s="247"/>
      <c r="L1160" s="247"/>
      <c r="M1160" s="247"/>
      <c r="N1160" s="247"/>
      <c r="O1160" s="247"/>
      <c r="P1160" s="101">
        <f t="shared" ref="P1160:P1223" si="18">IF(OR(ISNUMBER(O1160)=FALSE,$P$6&lt;&gt;100%,O1160&lt;1),0,ROUND(SUMPRODUCT($G$6:$O$6,G1160:O1160),1))</f>
        <v>0</v>
      </c>
      <c r="Q1160" s="102" t="str">
        <f>VLOOKUP(P1160,IDCODE!$A$1:$B$96,2,0)</f>
        <v>Không</v>
      </c>
      <c r="R1160" s="102" t="e">
        <f>VLOOKUP(B1160,DS!$D$3:$P$2489,13,0)</f>
        <v>#N/A</v>
      </c>
    </row>
    <row r="1161" spans="1:18" ht="13.5">
      <c r="A1161" s="100">
        <v>1155</v>
      </c>
      <c r="B1161" s="108">
        <f>DS!D1157</f>
        <v>0</v>
      </c>
      <c r="C1161" s="109" t="e">
        <f>VLOOKUP(B1161,DS!$D$3:$I$2489,2,0)</f>
        <v>#N/A</v>
      </c>
      <c r="D1161" s="110" t="e">
        <f>VLOOKUP(B1161,DS!$D$3:$I$2489,3,0)</f>
        <v>#N/A</v>
      </c>
      <c r="E1161" s="111" t="e">
        <f>VLOOKUP(B1161,DS!$D$3:$I$2489,5,0)</f>
        <v>#N/A</v>
      </c>
      <c r="F1161" s="111" t="e">
        <f>VLOOKUP(B1161,DS!$D$3:$I$2489,6,0)</f>
        <v>#N/A</v>
      </c>
      <c r="G1161" s="247"/>
      <c r="H1161" s="247"/>
      <c r="I1161" s="247"/>
      <c r="J1161" s="247"/>
      <c r="K1161" s="247"/>
      <c r="L1161" s="247"/>
      <c r="M1161" s="247"/>
      <c r="N1161" s="247"/>
      <c r="O1161" s="247"/>
      <c r="P1161" s="101">
        <f t="shared" si="18"/>
        <v>0</v>
      </c>
      <c r="Q1161" s="102" t="str">
        <f>VLOOKUP(P1161,IDCODE!$A$1:$B$96,2,0)</f>
        <v>Không</v>
      </c>
      <c r="R1161" s="102" t="e">
        <f>VLOOKUP(B1161,DS!$D$3:$P$2489,13,0)</f>
        <v>#N/A</v>
      </c>
    </row>
    <row r="1162" spans="1:18" ht="13.5">
      <c r="A1162" s="100">
        <v>1156</v>
      </c>
      <c r="B1162" s="108">
        <f>DS!D1158</f>
        <v>0</v>
      </c>
      <c r="C1162" s="109" t="e">
        <f>VLOOKUP(B1162,DS!$D$3:$I$2489,2,0)</f>
        <v>#N/A</v>
      </c>
      <c r="D1162" s="110" t="e">
        <f>VLOOKUP(B1162,DS!$D$3:$I$2489,3,0)</f>
        <v>#N/A</v>
      </c>
      <c r="E1162" s="111" t="e">
        <f>VLOOKUP(B1162,DS!$D$3:$I$2489,5,0)</f>
        <v>#N/A</v>
      </c>
      <c r="F1162" s="111" t="e">
        <f>VLOOKUP(B1162,DS!$D$3:$I$2489,6,0)</f>
        <v>#N/A</v>
      </c>
      <c r="G1162" s="247"/>
      <c r="H1162" s="247"/>
      <c r="I1162" s="247"/>
      <c r="J1162" s="247"/>
      <c r="K1162" s="247"/>
      <c r="L1162" s="247"/>
      <c r="M1162" s="247"/>
      <c r="N1162" s="247"/>
      <c r="O1162" s="247"/>
      <c r="P1162" s="101">
        <f t="shared" si="18"/>
        <v>0</v>
      </c>
      <c r="Q1162" s="102" t="str">
        <f>VLOOKUP(P1162,IDCODE!$A$1:$B$96,2,0)</f>
        <v>Không</v>
      </c>
      <c r="R1162" s="102" t="e">
        <f>VLOOKUP(B1162,DS!$D$3:$P$2489,13,0)</f>
        <v>#N/A</v>
      </c>
    </row>
    <row r="1163" spans="1:18" ht="13.5">
      <c r="A1163" s="100">
        <v>1157</v>
      </c>
      <c r="B1163" s="108">
        <f>DS!D1159</f>
        <v>0</v>
      </c>
      <c r="C1163" s="109" t="e">
        <f>VLOOKUP(B1163,DS!$D$3:$I$2489,2,0)</f>
        <v>#N/A</v>
      </c>
      <c r="D1163" s="110" t="e">
        <f>VLOOKUP(B1163,DS!$D$3:$I$2489,3,0)</f>
        <v>#N/A</v>
      </c>
      <c r="E1163" s="111" t="e">
        <f>VLOOKUP(B1163,DS!$D$3:$I$2489,5,0)</f>
        <v>#N/A</v>
      </c>
      <c r="F1163" s="111" t="e">
        <f>VLOOKUP(B1163,DS!$D$3:$I$2489,6,0)</f>
        <v>#N/A</v>
      </c>
      <c r="G1163" s="247"/>
      <c r="H1163" s="247"/>
      <c r="I1163" s="247"/>
      <c r="J1163" s="247"/>
      <c r="K1163" s="247"/>
      <c r="L1163" s="247"/>
      <c r="M1163" s="247"/>
      <c r="N1163" s="247"/>
      <c r="O1163" s="247"/>
      <c r="P1163" s="101">
        <f t="shared" si="18"/>
        <v>0</v>
      </c>
      <c r="Q1163" s="102" t="str">
        <f>VLOOKUP(P1163,IDCODE!$A$1:$B$96,2,0)</f>
        <v>Không</v>
      </c>
      <c r="R1163" s="102" t="e">
        <f>VLOOKUP(B1163,DS!$D$3:$P$2489,13,0)</f>
        <v>#N/A</v>
      </c>
    </row>
    <row r="1164" spans="1:18" ht="13.5">
      <c r="A1164" s="100">
        <v>1158</v>
      </c>
      <c r="B1164" s="108">
        <f>DS!D1160</f>
        <v>0</v>
      </c>
      <c r="C1164" s="109" t="e">
        <f>VLOOKUP(B1164,DS!$D$3:$I$2489,2,0)</f>
        <v>#N/A</v>
      </c>
      <c r="D1164" s="110" t="e">
        <f>VLOOKUP(B1164,DS!$D$3:$I$2489,3,0)</f>
        <v>#N/A</v>
      </c>
      <c r="E1164" s="111" t="e">
        <f>VLOOKUP(B1164,DS!$D$3:$I$2489,5,0)</f>
        <v>#N/A</v>
      </c>
      <c r="F1164" s="111" t="e">
        <f>VLOOKUP(B1164,DS!$D$3:$I$2489,6,0)</f>
        <v>#N/A</v>
      </c>
      <c r="G1164" s="247"/>
      <c r="H1164" s="247"/>
      <c r="I1164" s="247"/>
      <c r="J1164" s="247"/>
      <c r="K1164" s="247"/>
      <c r="L1164" s="247"/>
      <c r="M1164" s="247"/>
      <c r="N1164" s="247"/>
      <c r="O1164" s="247"/>
      <c r="P1164" s="101">
        <f t="shared" si="18"/>
        <v>0</v>
      </c>
      <c r="Q1164" s="102" t="str">
        <f>VLOOKUP(P1164,IDCODE!$A$1:$B$96,2,0)</f>
        <v>Không</v>
      </c>
      <c r="R1164" s="102" t="e">
        <f>VLOOKUP(B1164,DS!$D$3:$P$2489,13,0)</f>
        <v>#N/A</v>
      </c>
    </row>
    <row r="1165" spans="1:18" ht="13.5">
      <c r="A1165" s="100">
        <v>1159</v>
      </c>
      <c r="B1165" s="108">
        <f>DS!D1161</f>
        <v>0</v>
      </c>
      <c r="C1165" s="109" t="e">
        <f>VLOOKUP(B1165,DS!$D$3:$I$2489,2,0)</f>
        <v>#N/A</v>
      </c>
      <c r="D1165" s="110" t="e">
        <f>VLOOKUP(B1165,DS!$D$3:$I$2489,3,0)</f>
        <v>#N/A</v>
      </c>
      <c r="E1165" s="111" t="e">
        <f>VLOOKUP(B1165,DS!$D$3:$I$2489,5,0)</f>
        <v>#N/A</v>
      </c>
      <c r="F1165" s="111" t="e">
        <f>VLOOKUP(B1165,DS!$D$3:$I$2489,6,0)</f>
        <v>#N/A</v>
      </c>
      <c r="G1165" s="247"/>
      <c r="H1165" s="247"/>
      <c r="I1165" s="247"/>
      <c r="J1165" s="247"/>
      <c r="K1165" s="247"/>
      <c r="L1165" s="247"/>
      <c r="M1165" s="247"/>
      <c r="N1165" s="247"/>
      <c r="O1165" s="247"/>
      <c r="P1165" s="101">
        <f t="shared" si="18"/>
        <v>0</v>
      </c>
      <c r="Q1165" s="102" t="str">
        <f>VLOOKUP(P1165,IDCODE!$A$1:$B$96,2,0)</f>
        <v>Không</v>
      </c>
      <c r="R1165" s="102" t="e">
        <f>VLOOKUP(B1165,DS!$D$3:$P$2489,13,0)</f>
        <v>#N/A</v>
      </c>
    </row>
    <row r="1166" spans="1:18" ht="13.5">
      <c r="A1166" s="100">
        <v>1160</v>
      </c>
      <c r="B1166" s="108">
        <f>DS!D1162</f>
        <v>0</v>
      </c>
      <c r="C1166" s="109" t="e">
        <f>VLOOKUP(B1166,DS!$D$3:$I$2489,2,0)</f>
        <v>#N/A</v>
      </c>
      <c r="D1166" s="110" t="e">
        <f>VLOOKUP(B1166,DS!$D$3:$I$2489,3,0)</f>
        <v>#N/A</v>
      </c>
      <c r="E1166" s="111" t="e">
        <f>VLOOKUP(B1166,DS!$D$3:$I$2489,5,0)</f>
        <v>#N/A</v>
      </c>
      <c r="F1166" s="111" t="e">
        <f>VLOOKUP(B1166,DS!$D$3:$I$2489,6,0)</f>
        <v>#N/A</v>
      </c>
      <c r="G1166" s="247"/>
      <c r="H1166" s="247"/>
      <c r="I1166" s="247"/>
      <c r="J1166" s="247"/>
      <c r="K1166" s="247"/>
      <c r="L1166" s="247"/>
      <c r="M1166" s="247"/>
      <c r="N1166" s="247"/>
      <c r="O1166" s="247"/>
      <c r="P1166" s="101">
        <f t="shared" si="18"/>
        <v>0</v>
      </c>
      <c r="Q1166" s="102" t="str">
        <f>VLOOKUP(P1166,IDCODE!$A$1:$B$96,2,0)</f>
        <v>Không</v>
      </c>
      <c r="R1166" s="102" t="e">
        <f>VLOOKUP(B1166,DS!$D$3:$P$2489,13,0)</f>
        <v>#N/A</v>
      </c>
    </row>
    <row r="1167" spans="1:18" ht="13.5">
      <c r="A1167" s="100">
        <v>1161</v>
      </c>
      <c r="B1167" s="108">
        <f>DS!D1163</f>
        <v>0</v>
      </c>
      <c r="C1167" s="109" t="e">
        <f>VLOOKUP(B1167,DS!$D$3:$I$2489,2,0)</f>
        <v>#N/A</v>
      </c>
      <c r="D1167" s="110" t="e">
        <f>VLOOKUP(B1167,DS!$D$3:$I$2489,3,0)</f>
        <v>#N/A</v>
      </c>
      <c r="E1167" s="111" t="e">
        <f>VLOOKUP(B1167,DS!$D$3:$I$2489,5,0)</f>
        <v>#N/A</v>
      </c>
      <c r="F1167" s="111" t="e">
        <f>VLOOKUP(B1167,DS!$D$3:$I$2489,6,0)</f>
        <v>#N/A</v>
      </c>
      <c r="G1167" s="247"/>
      <c r="H1167" s="247"/>
      <c r="I1167" s="247"/>
      <c r="J1167" s="247"/>
      <c r="K1167" s="247"/>
      <c r="L1167" s="247"/>
      <c r="M1167" s="247"/>
      <c r="N1167" s="247"/>
      <c r="O1167" s="247"/>
      <c r="P1167" s="101">
        <f t="shared" si="18"/>
        <v>0</v>
      </c>
      <c r="Q1167" s="102" t="str">
        <f>VLOOKUP(P1167,IDCODE!$A$1:$B$96,2,0)</f>
        <v>Không</v>
      </c>
      <c r="R1167" s="102" t="e">
        <f>VLOOKUP(B1167,DS!$D$3:$P$2489,13,0)</f>
        <v>#N/A</v>
      </c>
    </row>
    <row r="1168" spans="1:18" ht="13.5">
      <c r="A1168" s="100">
        <v>1162</v>
      </c>
      <c r="B1168" s="108">
        <f>DS!D1164</f>
        <v>0</v>
      </c>
      <c r="C1168" s="109" t="e">
        <f>VLOOKUP(B1168,DS!$D$3:$I$2489,2,0)</f>
        <v>#N/A</v>
      </c>
      <c r="D1168" s="110" t="e">
        <f>VLOOKUP(B1168,DS!$D$3:$I$2489,3,0)</f>
        <v>#N/A</v>
      </c>
      <c r="E1168" s="111" t="e">
        <f>VLOOKUP(B1168,DS!$D$3:$I$2489,5,0)</f>
        <v>#N/A</v>
      </c>
      <c r="F1168" s="111" t="e">
        <f>VLOOKUP(B1168,DS!$D$3:$I$2489,6,0)</f>
        <v>#N/A</v>
      </c>
      <c r="G1168" s="247"/>
      <c r="H1168" s="247"/>
      <c r="I1168" s="247"/>
      <c r="J1168" s="247"/>
      <c r="K1168" s="247"/>
      <c r="L1168" s="247"/>
      <c r="M1168" s="247"/>
      <c r="N1168" s="247"/>
      <c r="O1168" s="247"/>
      <c r="P1168" s="101">
        <f t="shared" si="18"/>
        <v>0</v>
      </c>
      <c r="Q1168" s="102" t="str">
        <f>VLOOKUP(P1168,IDCODE!$A$1:$B$96,2,0)</f>
        <v>Không</v>
      </c>
      <c r="R1168" s="102" t="e">
        <f>VLOOKUP(B1168,DS!$D$3:$P$2489,13,0)</f>
        <v>#N/A</v>
      </c>
    </row>
    <row r="1169" spans="1:18" ht="13.5">
      <c r="A1169" s="100">
        <v>1163</v>
      </c>
      <c r="B1169" s="108">
        <f>DS!D1165</f>
        <v>0</v>
      </c>
      <c r="C1169" s="109" t="e">
        <f>VLOOKUP(B1169,DS!$D$3:$I$2489,2,0)</f>
        <v>#N/A</v>
      </c>
      <c r="D1169" s="110" t="e">
        <f>VLOOKUP(B1169,DS!$D$3:$I$2489,3,0)</f>
        <v>#N/A</v>
      </c>
      <c r="E1169" s="111" t="e">
        <f>VLOOKUP(B1169,DS!$D$3:$I$2489,5,0)</f>
        <v>#N/A</v>
      </c>
      <c r="F1169" s="111" t="e">
        <f>VLOOKUP(B1169,DS!$D$3:$I$2489,6,0)</f>
        <v>#N/A</v>
      </c>
      <c r="G1169" s="247"/>
      <c r="H1169" s="247"/>
      <c r="I1169" s="247"/>
      <c r="J1169" s="247"/>
      <c r="K1169" s="247"/>
      <c r="L1169" s="247"/>
      <c r="M1169" s="247"/>
      <c r="N1169" s="247"/>
      <c r="O1169" s="247"/>
      <c r="P1169" s="101">
        <f t="shared" si="18"/>
        <v>0</v>
      </c>
      <c r="Q1169" s="102" t="str">
        <f>VLOOKUP(P1169,IDCODE!$A$1:$B$96,2,0)</f>
        <v>Không</v>
      </c>
      <c r="R1169" s="102" t="e">
        <f>VLOOKUP(B1169,DS!$D$3:$P$2489,13,0)</f>
        <v>#N/A</v>
      </c>
    </row>
    <row r="1170" spans="1:18" ht="13.5">
      <c r="A1170" s="100">
        <v>1164</v>
      </c>
      <c r="B1170" s="108">
        <f>DS!D1166</f>
        <v>0</v>
      </c>
      <c r="C1170" s="109" t="e">
        <f>VLOOKUP(B1170,DS!$D$3:$I$2489,2,0)</f>
        <v>#N/A</v>
      </c>
      <c r="D1170" s="110" t="e">
        <f>VLOOKUP(B1170,DS!$D$3:$I$2489,3,0)</f>
        <v>#N/A</v>
      </c>
      <c r="E1170" s="111" t="e">
        <f>VLOOKUP(B1170,DS!$D$3:$I$2489,5,0)</f>
        <v>#N/A</v>
      </c>
      <c r="F1170" s="111" t="e">
        <f>VLOOKUP(B1170,DS!$D$3:$I$2489,6,0)</f>
        <v>#N/A</v>
      </c>
      <c r="G1170" s="247"/>
      <c r="H1170" s="247"/>
      <c r="I1170" s="247"/>
      <c r="J1170" s="247"/>
      <c r="K1170" s="247"/>
      <c r="L1170" s="247"/>
      <c r="M1170" s="247"/>
      <c r="N1170" s="247"/>
      <c r="O1170" s="247"/>
      <c r="P1170" s="101">
        <f t="shared" si="18"/>
        <v>0</v>
      </c>
      <c r="Q1170" s="102" t="str">
        <f>VLOOKUP(P1170,IDCODE!$A$1:$B$96,2,0)</f>
        <v>Không</v>
      </c>
      <c r="R1170" s="102" t="e">
        <f>VLOOKUP(B1170,DS!$D$3:$P$2489,13,0)</f>
        <v>#N/A</v>
      </c>
    </row>
    <row r="1171" spans="1:18" ht="13.5">
      <c r="A1171" s="100">
        <v>1165</v>
      </c>
      <c r="B1171" s="108">
        <f>DS!D1167</f>
        <v>0</v>
      </c>
      <c r="C1171" s="109" t="e">
        <f>VLOOKUP(B1171,DS!$D$3:$I$2489,2,0)</f>
        <v>#N/A</v>
      </c>
      <c r="D1171" s="110" t="e">
        <f>VLOOKUP(B1171,DS!$D$3:$I$2489,3,0)</f>
        <v>#N/A</v>
      </c>
      <c r="E1171" s="111" t="e">
        <f>VLOOKUP(B1171,DS!$D$3:$I$2489,5,0)</f>
        <v>#N/A</v>
      </c>
      <c r="F1171" s="111" t="e">
        <f>VLOOKUP(B1171,DS!$D$3:$I$2489,6,0)</f>
        <v>#N/A</v>
      </c>
      <c r="G1171" s="247"/>
      <c r="H1171" s="247"/>
      <c r="I1171" s="247"/>
      <c r="J1171" s="247"/>
      <c r="K1171" s="247"/>
      <c r="L1171" s="247"/>
      <c r="M1171" s="247"/>
      <c r="N1171" s="247"/>
      <c r="O1171" s="247"/>
      <c r="P1171" s="101">
        <f t="shared" si="18"/>
        <v>0</v>
      </c>
      <c r="Q1171" s="102" t="str">
        <f>VLOOKUP(P1171,IDCODE!$A$1:$B$96,2,0)</f>
        <v>Không</v>
      </c>
      <c r="R1171" s="102" t="e">
        <f>VLOOKUP(B1171,DS!$D$3:$P$2489,13,0)</f>
        <v>#N/A</v>
      </c>
    </row>
    <row r="1172" spans="1:18" ht="13.5">
      <c r="A1172" s="100">
        <v>1166</v>
      </c>
      <c r="B1172" s="108">
        <f>DS!D1168</f>
        <v>0</v>
      </c>
      <c r="C1172" s="109" t="e">
        <f>VLOOKUP(B1172,DS!$D$3:$I$2489,2,0)</f>
        <v>#N/A</v>
      </c>
      <c r="D1172" s="110" t="e">
        <f>VLOOKUP(B1172,DS!$D$3:$I$2489,3,0)</f>
        <v>#N/A</v>
      </c>
      <c r="E1172" s="111" t="e">
        <f>VLOOKUP(B1172,DS!$D$3:$I$2489,5,0)</f>
        <v>#N/A</v>
      </c>
      <c r="F1172" s="111" t="e">
        <f>VLOOKUP(B1172,DS!$D$3:$I$2489,6,0)</f>
        <v>#N/A</v>
      </c>
      <c r="G1172" s="247"/>
      <c r="H1172" s="247"/>
      <c r="I1172" s="247"/>
      <c r="J1172" s="247"/>
      <c r="K1172" s="247"/>
      <c r="L1172" s="247"/>
      <c r="M1172" s="247"/>
      <c r="N1172" s="247"/>
      <c r="O1172" s="247"/>
      <c r="P1172" s="101">
        <f t="shared" si="18"/>
        <v>0</v>
      </c>
      <c r="Q1172" s="102" t="str">
        <f>VLOOKUP(P1172,IDCODE!$A$1:$B$96,2,0)</f>
        <v>Không</v>
      </c>
      <c r="R1172" s="102" t="e">
        <f>VLOOKUP(B1172,DS!$D$3:$P$2489,13,0)</f>
        <v>#N/A</v>
      </c>
    </row>
    <row r="1173" spans="1:18" ht="13.5">
      <c r="A1173" s="100">
        <v>1167</v>
      </c>
      <c r="B1173" s="108">
        <f>DS!D1169</f>
        <v>0</v>
      </c>
      <c r="C1173" s="109" t="e">
        <f>VLOOKUP(B1173,DS!$D$3:$I$2489,2,0)</f>
        <v>#N/A</v>
      </c>
      <c r="D1173" s="110" t="e">
        <f>VLOOKUP(B1173,DS!$D$3:$I$2489,3,0)</f>
        <v>#N/A</v>
      </c>
      <c r="E1173" s="111" t="e">
        <f>VLOOKUP(B1173,DS!$D$3:$I$2489,5,0)</f>
        <v>#N/A</v>
      </c>
      <c r="F1173" s="111" t="e">
        <f>VLOOKUP(B1173,DS!$D$3:$I$2489,6,0)</f>
        <v>#N/A</v>
      </c>
      <c r="G1173" s="247"/>
      <c r="H1173" s="247"/>
      <c r="I1173" s="247"/>
      <c r="J1173" s="247"/>
      <c r="K1173" s="247"/>
      <c r="L1173" s="247"/>
      <c r="M1173" s="247"/>
      <c r="N1173" s="247"/>
      <c r="O1173" s="247"/>
      <c r="P1173" s="101">
        <f t="shared" si="18"/>
        <v>0</v>
      </c>
      <c r="Q1173" s="102" t="str">
        <f>VLOOKUP(P1173,IDCODE!$A$1:$B$96,2,0)</f>
        <v>Không</v>
      </c>
      <c r="R1173" s="102" t="e">
        <f>VLOOKUP(B1173,DS!$D$3:$P$2489,13,0)</f>
        <v>#N/A</v>
      </c>
    </row>
    <row r="1174" spans="1:18" ht="13.5">
      <c r="A1174" s="100">
        <v>1168</v>
      </c>
      <c r="B1174" s="108">
        <f>DS!D1170</f>
        <v>0</v>
      </c>
      <c r="C1174" s="109" t="e">
        <f>VLOOKUP(B1174,DS!$D$3:$I$2489,2,0)</f>
        <v>#N/A</v>
      </c>
      <c r="D1174" s="110" t="e">
        <f>VLOOKUP(B1174,DS!$D$3:$I$2489,3,0)</f>
        <v>#N/A</v>
      </c>
      <c r="E1174" s="111" t="e">
        <f>VLOOKUP(B1174,DS!$D$3:$I$2489,5,0)</f>
        <v>#N/A</v>
      </c>
      <c r="F1174" s="111" t="e">
        <f>VLOOKUP(B1174,DS!$D$3:$I$2489,6,0)</f>
        <v>#N/A</v>
      </c>
      <c r="G1174" s="247"/>
      <c r="H1174" s="247"/>
      <c r="I1174" s="247"/>
      <c r="J1174" s="247"/>
      <c r="K1174" s="247"/>
      <c r="L1174" s="247"/>
      <c r="M1174" s="247"/>
      <c r="N1174" s="247"/>
      <c r="O1174" s="247"/>
      <c r="P1174" s="101">
        <f t="shared" si="18"/>
        <v>0</v>
      </c>
      <c r="Q1174" s="102" t="str">
        <f>VLOOKUP(P1174,IDCODE!$A$1:$B$96,2,0)</f>
        <v>Không</v>
      </c>
      <c r="R1174" s="102" t="e">
        <f>VLOOKUP(B1174,DS!$D$3:$P$2489,13,0)</f>
        <v>#N/A</v>
      </c>
    </row>
    <row r="1175" spans="1:18" ht="13.5">
      <c r="A1175" s="100">
        <v>1169</v>
      </c>
      <c r="B1175" s="108">
        <f>DS!D1171</f>
        <v>0</v>
      </c>
      <c r="C1175" s="109" t="e">
        <f>VLOOKUP(B1175,DS!$D$3:$I$2489,2,0)</f>
        <v>#N/A</v>
      </c>
      <c r="D1175" s="110" t="e">
        <f>VLOOKUP(B1175,DS!$D$3:$I$2489,3,0)</f>
        <v>#N/A</v>
      </c>
      <c r="E1175" s="111" t="e">
        <f>VLOOKUP(B1175,DS!$D$3:$I$2489,5,0)</f>
        <v>#N/A</v>
      </c>
      <c r="F1175" s="111" t="e">
        <f>VLOOKUP(B1175,DS!$D$3:$I$2489,6,0)</f>
        <v>#N/A</v>
      </c>
      <c r="G1175" s="247"/>
      <c r="H1175" s="247"/>
      <c r="I1175" s="247"/>
      <c r="J1175" s="247"/>
      <c r="K1175" s="247"/>
      <c r="L1175" s="247"/>
      <c r="M1175" s="247"/>
      <c r="N1175" s="247"/>
      <c r="O1175" s="247"/>
      <c r="P1175" s="101">
        <f t="shared" si="18"/>
        <v>0</v>
      </c>
      <c r="Q1175" s="102" t="str">
        <f>VLOOKUP(P1175,IDCODE!$A$1:$B$96,2,0)</f>
        <v>Không</v>
      </c>
      <c r="R1175" s="102" t="e">
        <f>VLOOKUP(B1175,DS!$D$3:$P$2489,13,0)</f>
        <v>#N/A</v>
      </c>
    </row>
    <row r="1176" spans="1:18" ht="13.5">
      <c r="A1176" s="100">
        <v>1170</v>
      </c>
      <c r="B1176" s="108">
        <f>DS!D1172</f>
        <v>0</v>
      </c>
      <c r="C1176" s="109" t="e">
        <f>VLOOKUP(B1176,DS!$D$3:$I$2489,2,0)</f>
        <v>#N/A</v>
      </c>
      <c r="D1176" s="110" t="e">
        <f>VLOOKUP(B1176,DS!$D$3:$I$2489,3,0)</f>
        <v>#N/A</v>
      </c>
      <c r="E1176" s="111" t="e">
        <f>VLOOKUP(B1176,DS!$D$3:$I$2489,5,0)</f>
        <v>#N/A</v>
      </c>
      <c r="F1176" s="111" t="e">
        <f>VLOOKUP(B1176,DS!$D$3:$I$2489,6,0)</f>
        <v>#N/A</v>
      </c>
      <c r="G1176" s="247"/>
      <c r="H1176" s="247"/>
      <c r="I1176" s="247"/>
      <c r="J1176" s="247"/>
      <c r="K1176" s="247"/>
      <c r="L1176" s="247"/>
      <c r="M1176" s="247"/>
      <c r="N1176" s="247"/>
      <c r="O1176" s="247"/>
      <c r="P1176" s="101">
        <f t="shared" si="18"/>
        <v>0</v>
      </c>
      <c r="Q1176" s="102" t="str">
        <f>VLOOKUP(P1176,IDCODE!$A$1:$B$96,2,0)</f>
        <v>Không</v>
      </c>
      <c r="R1176" s="102" t="e">
        <f>VLOOKUP(B1176,DS!$D$3:$P$2489,13,0)</f>
        <v>#N/A</v>
      </c>
    </row>
    <row r="1177" spans="1:18" ht="13.5">
      <c r="A1177" s="100">
        <v>1171</v>
      </c>
      <c r="B1177" s="108">
        <f>DS!D1173</f>
        <v>0</v>
      </c>
      <c r="C1177" s="109" t="e">
        <f>VLOOKUP(B1177,DS!$D$3:$I$2489,2,0)</f>
        <v>#N/A</v>
      </c>
      <c r="D1177" s="110" t="e">
        <f>VLOOKUP(B1177,DS!$D$3:$I$2489,3,0)</f>
        <v>#N/A</v>
      </c>
      <c r="E1177" s="111" t="e">
        <f>VLOOKUP(B1177,DS!$D$3:$I$2489,5,0)</f>
        <v>#N/A</v>
      </c>
      <c r="F1177" s="111" t="e">
        <f>VLOOKUP(B1177,DS!$D$3:$I$2489,6,0)</f>
        <v>#N/A</v>
      </c>
      <c r="G1177" s="247"/>
      <c r="H1177" s="247"/>
      <c r="I1177" s="247"/>
      <c r="J1177" s="247"/>
      <c r="K1177" s="247"/>
      <c r="L1177" s="247"/>
      <c r="M1177" s="247"/>
      <c r="N1177" s="247"/>
      <c r="O1177" s="247"/>
      <c r="P1177" s="101">
        <f t="shared" si="18"/>
        <v>0</v>
      </c>
      <c r="Q1177" s="102" t="str">
        <f>VLOOKUP(P1177,IDCODE!$A$1:$B$96,2,0)</f>
        <v>Không</v>
      </c>
      <c r="R1177" s="102" t="e">
        <f>VLOOKUP(B1177,DS!$D$3:$P$2489,13,0)</f>
        <v>#N/A</v>
      </c>
    </row>
    <row r="1178" spans="1:18" ht="13.5">
      <c r="A1178" s="100">
        <v>1172</v>
      </c>
      <c r="B1178" s="108">
        <f>DS!D1174</f>
        <v>0</v>
      </c>
      <c r="C1178" s="109" t="e">
        <f>VLOOKUP(B1178,DS!$D$3:$I$2489,2,0)</f>
        <v>#N/A</v>
      </c>
      <c r="D1178" s="110" t="e">
        <f>VLOOKUP(B1178,DS!$D$3:$I$2489,3,0)</f>
        <v>#N/A</v>
      </c>
      <c r="E1178" s="111" t="e">
        <f>VLOOKUP(B1178,DS!$D$3:$I$2489,5,0)</f>
        <v>#N/A</v>
      </c>
      <c r="F1178" s="111" t="e">
        <f>VLOOKUP(B1178,DS!$D$3:$I$2489,6,0)</f>
        <v>#N/A</v>
      </c>
      <c r="G1178" s="247"/>
      <c r="H1178" s="247"/>
      <c r="I1178" s="247"/>
      <c r="J1178" s="247"/>
      <c r="K1178" s="247"/>
      <c r="L1178" s="247"/>
      <c r="M1178" s="247"/>
      <c r="N1178" s="247"/>
      <c r="O1178" s="247"/>
      <c r="P1178" s="101">
        <f t="shared" si="18"/>
        <v>0</v>
      </c>
      <c r="Q1178" s="102" t="str">
        <f>VLOOKUP(P1178,IDCODE!$A$1:$B$96,2,0)</f>
        <v>Không</v>
      </c>
      <c r="R1178" s="102" t="e">
        <f>VLOOKUP(B1178,DS!$D$3:$P$2489,13,0)</f>
        <v>#N/A</v>
      </c>
    </row>
    <row r="1179" spans="1:18" ht="13.5">
      <c r="A1179" s="100">
        <v>1173</v>
      </c>
      <c r="B1179" s="108">
        <f>DS!D1175</f>
        <v>0</v>
      </c>
      <c r="C1179" s="109" t="e">
        <f>VLOOKUP(B1179,DS!$D$3:$I$2489,2,0)</f>
        <v>#N/A</v>
      </c>
      <c r="D1179" s="110" t="e">
        <f>VLOOKUP(B1179,DS!$D$3:$I$2489,3,0)</f>
        <v>#N/A</v>
      </c>
      <c r="E1179" s="111" t="e">
        <f>VLOOKUP(B1179,DS!$D$3:$I$2489,5,0)</f>
        <v>#N/A</v>
      </c>
      <c r="F1179" s="111" t="e">
        <f>VLOOKUP(B1179,DS!$D$3:$I$2489,6,0)</f>
        <v>#N/A</v>
      </c>
      <c r="G1179" s="247"/>
      <c r="H1179" s="247"/>
      <c r="I1179" s="247"/>
      <c r="J1179" s="247"/>
      <c r="K1179" s="247"/>
      <c r="L1179" s="247"/>
      <c r="M1179" s="247"/>
      <c r="N1179" s="247"/>
      <c r="O1179" s="247"/>
      <c r="P1179" s="101">
        <f t="shared" si="18"/>
        <v>0</v>
      </c>
      <c r="Q1179" s="102" t="str">
        <f>VLOOKUP(P1179,IDCODE!$A$1:$B$96,2,0)</f>
        <v>Không</v>
      </c>
      <c r="R1179" s="102" t="e">
        <f>VLOOKUP(B1179,DS!$D$3:$P$2489,13,0)</f>
        <v>#N/A</v>
      </c>
    </row>
    <row r="1180" spans="1:18" ht="13.5">
      <c r="A1180" s="100">
        <v>1174</v>
      </c>
      <c r="B1180" s="108">
        <f>DS!D1176</f>
        <v>0</v>
      </c>
      <c r="C1180" s="109" t="e">
        <f>VLOOKUP(B1180,DS!$D$3:$I$2489,2,0)</f>
        <v>#N/A</v>
      </c>
      <c r="D1180" s="110" t="e">
        <f>VLOOKUP(B1180,DS!$D$3:$I$2489,3,0)</f>
        <v>#N/A</v>
      </c>
      <c r="E1180" s="111" t="e">
        <f>VLOOKUP(B1180,DS!$D$3:$I$2489,5,0)</f>
        <v>#N/A</v>
      </c>
      <c r="F1180" s="111" t="e">
        <f>VLOOKUP(B1180,DS!$D$3:$I$2489,6,0)</f>
        <v>#N/A</v>
      </c>
      <c r="G1180" s="247"/>
      <c r="H1180" s="247"/>
      <c r="I1180" s="247"/>
      <c r="J1180" s="247"/>
      <c r="K1180" s="247"/>
      <c r="L1180" s="247"/>
      <c r="M1180" s="247"/>
      <c r="N1180" s="247"/>
      <c r="O1180" s="247"/>
      <c r="P1180" s="101">
        <f t="shared" si="18"/>
        <v>0</v>
      </c>
      <c r="Q1180" s="102" t="str">
        <f>VLOOKUP(P1180,IDCODE!$A$1:$B$96,2,0)</f>
        <v>Không</v>
      </c>
      <c r="R1180" s="102" t="e">
        <f>VLOOKUP(B1180,DS!$D$3:$P$2489,13,0)</f>
        <v>#N/A</v>
      </c>
    </row>
    <row r="1181" spans="1:18" ht="13.5">
      <c r="A1181" s="100">
        <v>1175</v>
      </c>
      <c r="B1181" s="108">
        <f>DS!D1177</f>
        <v>0</v>
      </c>
      <c r="C1181" s="109" t="e">
        <f>VLOOKUP(B1181,DS!$D$3:$I$2489,2,0)</f>
        <v>#N/A</v>
      </c>
      <c r="D1181" s="110" t="e">
        <f>VLOOKUP(B1181,DS!$D$3:$I$2489,3,0)</f>
        <v>#N/A</v>
      </c>
      <c r="E1181" s="111" t="e">
        <f>VLOOKUP(B1181,DS!$D$3:$I$2489,5,0)</f>
        <v>#N/A</v>
      </c>
      <c r="F1181" s="111" t="e">
        <f>VLOOKUP(B1181,DS!$D$3:$I$2489,6,0)</f>
        <v>#N/A</v>
      </c>
      <c r="G1181" s="247"/>
      <c r="H1181" s="247"/>
      <c r="I1181" s="247"/>
      <c r="J1181" s="247"/>
      <c r="K1181" s="247"/>
      <c r="L1181" s="247"/>
      <c r="M1181" s="247"/>
      <c r="N1181" s="247"/>
      <c r="O1181" s="247"/>
      <c r="P1181" s="101">
        <f t="shared" si="18"/>
        <v>0</v>
      </c>
      <c r="Q1181" s="102" t="str">
        <f>VLOOKUP(P1181,IDCODE!$A$1:$B$96,2,0)</f>
        <v>Không</v>
      </c>
      <c r="R1181" s="102" t="e">
        <f>VLOOKUP(B1181,DS!$D$3:$P$2489,13,0)</f>
        <v>#N/A</v>
      </c>
    </row>
    <row r="1182" spans="1:18" ht="13.5">
      <c r="A1182" s="100">
        <v>1176</v>
      </c>
      <c r="B1182" s="108">
        <f>DS!D1178</f>
        <v>0</v>
      </c>
      <c r="C1182" s="109" t="e">
        <f>VLOOKUP(B1182,DS!$D$3:$I$2489,2,0)</f>
        <v>#N/A</v>
      </c>
      <c r="D1182" s="110" t="e">
        <f>VLOOKUP(B1182,DS!$D$3:$I$2489,3,0)</f>
        <v>#N/A</v>
      </c>
      <c r="E1182" s="111" t="e">
        <f>VLOOKUP(B1182,DS!$D$3:$I$2489,5,0)</f>
        <v>#N/A</v>
      </c>
      <c r="F1182" s="111" t="e">
        <f>VLOOKUP(B1182,DS!$D$3:$I$2489,6,0)</f>
        <v>#N/A</v>
      </c>
      <c r="G1182" s="247"/>
      <c r="H1182" s="247"/>
      <c r="I1182" s="247"/>
      <c r="J1182" s="247"/>
      <c r="K1182" s="247"/>
      <c r="L1182" s="247"/>
      <c r="M1182" s="247"/>
      <c r="N1182" s="247"/>
      <c r="O1182" s="247"/>
      <c r="P1182" s="101">
        <f t="shared" si="18"/>
        <v>0</v>
      </c>
      <c r="Q1182" s="102" t="str">
        <f>VLOOKUP(P1182,IDCODE!$A$1:$B$96,2,0)</f>
        <v>Không</v>
      </c>
      <c r="R1182" s="102" t="e">
        <f>VLOOKUP(B1182,DS!$D$3:$P$2489,13,0)</f>
        <v>#N/A</v>
      </c>
    </row>
    <row r="1183" spans="1:18" ht="13.5">
      <c r="A1183" s="100">
        <v>1177</v>
      </c>
      <c r="B1183" s="108">
        <f>DS!D1179</f>
        <v>0</v>
      </c>
      <c r="C1183" s="109" t="e">
        <f>VLOOKUP(B1183,DS!$D$3:$I$2489,2,0)</f>
        <v>#N/A</v>
      </c>
      <c r="D1183" s="110" t="e">
        <f>VLOOKUP(B1183,DS!$D$3:$I$2489,3,0)</f>
        <v>#N/A</v>
      </c>
      <c r="E1183" s="111" t="e">
        <f>VLOOKUP(B1183,DS!$D$3:$I$2489,5,0)</f>
        <v>#N/A</v>
      </c>
      <c r="F1183" s="111" t="e">
        <f>VLOOKUP(B1183,DS!$D$3:$I$2489,6,0)</f>
        <v>#N/A</v>
      </c>
      <c r="G1183" s="247"/>
      <c r="H1183" s="247"/>
      <c r="I1183" s="247"/>
      <c r="J1183" s="247"/>
      <c r="K1183" s="247"/>
      <c r="L1183" s="247"/>
      <c r="M1183" s="247"/>
      <c r="N1183" s="247"/>
      <c r="O1183" s="247"/>
      <c r="P1183" s="101">
        <f t="shared" si="18"/>
        <v>0</v>
      </c>
      <c r="Q1183" s="102" t="str">
        <f>VLOOKUP(P1183,IDCODE!$A$1:$B$96,2,0)</f>
        <v>Không</v>
      </c>
      <c r="R1183" s="102" t="e">
        <f>VLOOKUP(B1183,DS!$D$3:$P$2489,13,0)</f>
        <v>#N/A</v>
      </c>
    </row>
    <row r="1184" spans="1:18" ht="13.5">
      <c r="A1184" s="100">
        <v>1178</v>
      </c>
      <c r="B1184" s="108">
        <f>DS!D1180</f>
        <v>0</v>
      </c>
      <c r="C1184" s="109" t="e">
        <f>VLOOKUP(B1184,DS!$D$3:$I$2489,2,0)</f>
        <v>#N/A</v>
      </c>
      <c r="D1184" s="110" t="e">
        <f>VLOOKUP(B1184,DS!$D$3:$I$2489,3,0)</f>
        <v>#N/A</v>
      </c>
      <c r="E1184" s="111" t="e">
        <f>VLOOKUP(B1184,DS!$D$3:$I$2489,5,0)</f>
        <v>#N/A</v>
      </c>
      <c r="F1184" s="111" t="e">
        <f>VLOOKUP(B1184,DS!$D$3:$I$2489,6,0)</f>
        <v>#N/A</v>
      </c>
      <c r="G1184" s="247"/>
      <c r="H1184" s="247"/>
      <c r="I1184" s="247"/>
      <c r="J1184" s="247"/>
      <c r="K1184" s="247"/>
      <c r="L1184" s="247"/>
      <c r="M1184" s="247"/>
      <c r="N1184" s="247"/>
      <c r="O1184" s="247"/>
      <c r="P1184" s="101">
        <f t="shared" si="18"/>
        <v>0</v>
      </c>
      <c r="Q1184" s="102" t="str">
        <f>VLOOKUP(P1184,IDCODE!$A$1:$B$96,2,0)</f>
        <v>Không</v>
      </c>
      <c r="R1184" s="102" t="e">
        <f>VLOOKUP(B1184,DS!$D$3:$P$2489,13,0)</f>
        <v>#N/A</v>
      </c>
    </row>
    <row r="1185" spans="1:18" ht="13.5">
      <c r="A1185" s="100">
        <v>1179</v>
      </c>
      <c r="B1185" s="108">
        <f>DS!D1181</f>
        <v>0</v>
      </c>
      <c r="C1185" s="109" t="e">
        <f>VLOOKUP(B1185,DS!$D$3:$I$2489,2,0)</f>
        <v>#N/A</v>
      </c>
      <c r="D1185" s="110" t="e">
        <f>VLOOKUP(B1185,DS!$D$3:$I$2489,3,0)</f>
        <v>#N/A</v>
      </c>
      <c r="E1185" s="111" t="e">
        <f>VLOOKUP(B1185,DS!$D$3:$I$2489,5,0)</f>
        <v>#N/A</v>
      </c>
      <c r="F1185" s="111" t="e">
        <f>VLOOKUP(B1185,DS!$D$3:$I$2489,6,0)</f>
        <v>#N/A</v>
      </c>
      <c r="G1185" s="247"/>
      <c r="H1185" s="247"/>
      <c r="I1185" s="247"/>
      <c r="J1185" s="247"/>
      <c r="K1185" s="247"/>
      <c r="L1185" s="247"/>
      <c r="M1185" s="247"/>
      <c r="N1185" s="247"/>
      <c r="O1185" s="247"/>
      <c r="P1185" s="101">
        <f t="shared" si="18"/>
        <v>0</v>
      </c>
      <c r="Q1185" s="102" t="str">
        <f>VLOOKUP(P1185,IDCODE!$A$1:$B$96,2,0)</f>
        <v>Không</v>
      </c>
      <c r="R1185" s="102" t="e">
        <f>VLOOKUP(B1185,DS!$D$3:$P$2489,13,0)</f>
        <v>#N/A</v>
      </c>
    </row>
    <row r="1186" spans="1:18" ht="13.5">
      <c r="A1186" s="100">
        <v>1180</v>
      </c>
      <c r="B1186" s="108">
        <f>DS!D1182</f>
        <v>0</v>
      </c>
      <c r="C1186" s="109" t="e">
        <f>VLOOKUP(B1186,DS!$D$3:$I$2489,2,0)</f>
        <v>#N/A</v>
      </c>
      <c r="D1186" s="110" t="e">
        <f>VLOOKUP(B1186,DS!$D$3:$I$2489,3,0)</f>
        <v>#N/A</v>
      </c>
      <c r="E1186" s="111" t="e">
        <f>VLOOKUP(B1186,DS!$D$3:$I$2489,5,0)</f>
        <v>#N/A</v>
      </c>
      <c r="F1186" s="111" t="e">
        <f>VLOOKUP(B1186,DS!$D$3:$I$2489,6,0)</f>
        <v>#N/A</v>
      </c>
      <c r="G1186" s="247"/>
      <c r="H1186" s="247"/>
      <c r="I1186" s="247"/>
      <c r="J1186" s="247"/>
      <c r="K1186" s="247"/>
      <c r="L1186" s="247"/>
      <c r="M1186" s="247"/>
      <c r="N1186" s="247"/>
      <c r="O1186" s="247"/>
      <c r="P1186" s="101">
        <f t="shared" si="18"/>
        <v>0</v>
      </c>
      <c r="Q1186" s="102" t="str">
        <f>VLOOKUP(P1186,IDCODE!$A$1:$B$96,2,0)</f>
        <v>Không</v>
      </c>
      <c r="R1186" s="102" t="e">
        <f>VLOOKUP(B1186,DS!$D$3:$P$2489,13,0)</f>
        <v>#N/A</v>
      </c>
    </row>
    <row r="1187" spans="1:18" ht="13.5">
      <c r="A1187" s="100">
        <v>1181</v>
      </c>
      <c r="B1187" s="108">
        <f>DS!D1183</f>
        <v>0</v>
      </c>
      <c r="C1187" s="109" t="e">
        <f>VLOOKUP(B1187,DS!$D$3:$I$2489,2,0)</f>
        <v>#N/A</v>
      </c>
      <c r="D1187" s="110" t="e">
        <f>VLOOKUP(B1187,DS!$D$3:$I$2489,3,0)</f>
        <v>#N/A</v>
      </c>
      <c r="E1187" s="111" t="e">
        <f>VLOOKUP(B1187,DS!$D$3:$I$2489,5,0)</f>
        <v>#N/A</v>
      </c>
      <c r="F1187" s="111" t="e">
        <f>VLOOKUP(B1187,DS!$D$3:$I$2489,6,0)</f>
        <v>#N/A</v>
      </c>
      <c r="G1187" s="247"/>
      <c r="H1187" s="247"/>
      <c r="I1187" s="247"/>
      <c r="J1187" s="247"/>
      <c r="K1187" s="247"/>
      <c r="L1187" s="247"/>
      <c r="M1187" s="247"/>
      <c r="N1187" s="247"/>
      <c r="O1187" s="247"/>
      <c r="P1187" s="101">
        <f t="shared" si="18"/>
        <v>0</v>
      </c>
      <c r="Q1187" s="102" t="str">
        <f>VLOOKUP(P1187,IDCODE!$A$1:$B$96,2,0)</f>
        <v>Không</v>
      </c>
      <c r="R1187" s="102" t="e">
        <f>VLOOKUP(B1187,DS!$D$3:$P$2489,13,0)</f>
        <v>#N/A</v>
      </c>
    </row>
    <row r="1188" spans="1:18" ht="13.5">
      <c r="A1188" s="100">
        <v>1182</v>
      </c>
      <c r="B1188" s="108">
        <f>DS!D1184</f>
        <v>0</v>
      </c>
      <c r="C1188" s="109" t="e">
        <f>VLOOKUP(B1188,DS!$D$3:$I$2489,2,0)</f>
        <v>#N/A</v>
      </c>
      <c r="D1188" s="110" t="e">
        <f>VLOOKUP(B1188,DS!$D$3:$I$2489,3,0)</f>
        <v>#N/A</v>
      </c>
      <c r="E1188" s="111" t="e">
        <f>VLOOKUP(B1188,DS!$D$3:$I$2489,5,0)</f>
        <v>#N/A</v>
      </c>
      <c r="F1188" s="111" t="e">
        <f>VLOOKUP(B1188,DS!$D$3:$I$2489,6,0)</f>
        <v>#N/A</v>
      </c>
      <c r="G1188" s="247"/>
      <c r="H1188" s="247"/>
      <c r="I1188" s="247"/>
      <c r="J1188" s="247"/>
      <c r="K1188" s="247"/>
      <c r="L1188" s="247"/>
      <c r="M1188" s="247"/>
      <c r="N1188" s="247"/>
      <c r="O1188" s="247"/>
      <c r="P1188" s="101">
        <f t="shared" si="18"/>
        <v>0</v>
      </c>
      <c r="Q1188" s="102" t="str">
        <f>VLOOKUP(P1188,IDCODE!$A$1:$B$96,2,0)</f>
        <v>Không</v>
      </c>
      <c r="R1188" s="102" t="e">
        <f>VLOOKUP(B1188,DS!$D$3:$P$2489,13,0)</f>
        <v>#N/A</v>
      </c>
    </row>
    <row r="1189" spans="1:18" ht="13.5">
      <c r="A1189" s="100">
        <v>1183</v>
      </c>
      <c r="B1189" s="108">
        <f>DS!D1185</f>
        <v>0</v>
      </c>
      <c r="C1189" s="109" t="e">
        <f>VLOOKUP(B1189,DS!$D$3:$I$2489,2,0)</f>
        <v>#N/A</v>
      </c>
      <c r="D1189" s="110" t="e">
        <f>VLOOKUP(B1189,DS!$D$3:$I$2489,3,0)</f>
        <v>#N/A</v>
      </c>
      <c r="E1189" s="111" t="e">
        <f>VLOOKUP(B1189,DS!$D$3:$I$2489,5,0)</f>
        <v>#N/A</v>
      </c>
      <c r="F1189" s="111" t="e">
        <f>VLOOKUP(B1189,DS!$D$3:$I$2489,6,0)</f>
        <v>#N/A</v>
      </c>
      <c r="G1189" s="247"/>
      <c r="H1189" s="247"/>
      <c r="I1189" s="247"/>
      <c r="J1189" s="247"/>
      <c r="K1189" s="247"/>
      <c r="L1189" s="247"/>
      <c r="M1189" s="247"/>
      <c r="N1189" s="247"/>
      <c r="O1189" s="247"/>
      <c r="P1189" s="101">
        <f t="shared" si="18"/>
        <v>0</v>
      </c>
      <c r="Q1189" s="102" t="str">
        <f>VLOOKUP(P1189,IDCODE!$A$1:$B$96,2,0)</f>
        <v>Không</v>
      </c>
      <c r="R1189" s="102" t="e">
        <f>VLOOKUP(B1189,DS!$D$3:$P$2489,13,0)</f>
        <v>#N/A</v>
      </c>
    </row>
    <row r="1190" spans="1:18" ht="13.5">
      <c r="A1190" s="100">
        <v>1184</v>
      </c>
      <c r="B1190" s="108">
        <f>DS!D1186</f>
        <v>0</v>
      </c>
      <c r="C1190" s="109" t="e">
        <f>VLOOKUP(B1190,DS!$D$3:$I$2489,2,0)</f>
        <v>#N/A</v>
      </c>
      <c r="D1190" s="110" t="e">
        <f>VLOOKUP(B1190,DS!$D$3:$I$2489,3,0)</f>
        <v>#N/A</v>
      </c>
      <c r="E1190" s="111" t="e">
        <f>VLOOKUP(B1190,DS!$D$3:$I$2489,5,0)</f>
        <v>#N/A</v>
      </c>
      <c r="F1190" s="111" t="e">
        <f>VLOOKUP(B1190,DS!$D$3:$I$2489,6,0)</f>
        <v>#N/A</v>
      </c>
      <c r="G1190" s="247"/>
      <c r="H1190" s="247"/>
      <c r="I1190" s="247"/>
      <c r="J1190" s="247"/>
      <c r="K1190" s="247"/>
      <c r="L1190" s="247"/>
      <c r="M1190" s="247"/>
      <c r="N1190" s="247"/>
      <c r="O1190" s="247"/>
      <c r="P1190" s="101">
        <f t="shared" si="18"/>
        <v>0</v>
      </c>
      <c r="Q1190" s="102" t="str">
        <f>VLOOKUP(P1190,IDCODE!$A$1:$B$96,2,0)</f>
        <v>Không</v>
      </c>
      <c r="R1190" s="102" t="e">
        <f>VLOOKUP(B1190,DS!$D$3:$P$2489,13,0)</f>
        <v>#N/A</v>
      </c>
    </row>
    <row r="1191" spans="1:18" ht="13.5">
      <c r="A1191" s="100">
        <v>1185</v>
      </c>
      <c r="B1191" s="108">
        <f>DS!D1187</f>
        <v>0</v>
      </c>
      <c r="C1191" s="109" t="e">
        <f>VLOOKUP(B1191,DS!$D$3:$I$2489,2,0)</f>
        <v>#N/A</v>
      </c>
      <c r="D1191" s="110" t="e">
        <f>VLOOKUP(B1191,DS!$D$3:$I$2489,3,0)</f>
        <v>#N/A</v>
      </c>
      <c r="E1191" s="111" t="e">
        <f>VLOOKUP(B1191,DS!$D$3:$I$2489,5,0)</f>
        <v>#N/A</v>
      </c>
      <c r="F1191" s="111" t="e">
        <f>VLOOKUP(B1191,DS!$D$3:$I$2489,6,0)</f>
        <v>#N/A</v>
      </c>
      <c r="G1191" s="247"/>
      <c r="H1191" s="247"/>
      <c r="I1191" s="247"/>
      <c r="J1191" s="247"/>
      <c r="K1191" s="247"/>
      <c r="L1191" s="247"/>
      <c r="M1191" s="247"/>
      <c r="N1191" s="247"/>
      <c r="O1191" s="247"/>
      <c r="P1191" s="101">
        <f t="shared" si="18"/>
        <v>0</v>
      </c>
      <c r="Q1191" s="102" t="str">
        <f>VLOOKUP(P1191,IDCODE!$A$1:$B$96,2,0)</f>
        <v>Không</v>
      </c>
      <c r="R1191" s="102" t="e">
        <f>VLOOKUP(B1191,DS!$D$3:$P$2489,13,0)</f>
        <v>#N/A</v>
      </c>
    </row>
    <row r="1192" spans="1:18" ht="13.5">
      <c r="A1192" s="100">
        <v>1186</v>
      </c>
      <c r="B1192" s="108">
        <f>DS!D1188</f>
        <v>0</v>
      </c>
      <c r="C1192" s="109" t="e">
        <f>VLOOKUP(B1192,DS!$D$3:$I$2489,2,0)</f>
        <v>#N/A</v>
      </c>
      <c r="D1192" s="110" t="e">
        <f>VLOOKUP(B1192,DS!$D$3:$I$2489,3,0)</f>
        <v>#N/A</v>
      </c>
      <c r="E1192" s="111" t="e">
        <f>VLOOKUP(B1192,DS!$D$3:$I$2489,5,0)</f>
        <v>#N/A</v>
      </c>
      <c r="F1192" s="111" t="e">
        <f>VLOOKUP(B1192,DS!$D$3:$I$2489,6,0)</f>
        <v>#N/A</v>
      </c>
      <c r="G1192" s="247"/>
      <c r="H1192" s="247"/>
      <c r="I1192" s="247"/>
      <c r="J1192" s="247"/>
      <c r="K1192" s="247"/>
      <c r="L1192" s="247"/>
      <c r="M1192" s="247"/>
      <c r="N1192" s="247"/>
      <c r="O1192" s="247"/>
      <c r="P1192" s="101">
        <f t="shared" si="18"/>
        <v>0</v>
      </c>
      <c r="Q1192" s="102" t="str">
        <f>VLOOKUP(P1192,IDCODE!$A$1:$B$96,2,0)</f>
        <v>Không</v>
      </c>
      <c r="R1192" s="102" t="e">
        <f>VLOOKUP(B1192,DS!$D$3:$P$2489,13,0)</f>
        <v>#N/A</v>
      </c>
    </row>
    <row r="1193" spans="1:18" ht="13.5">
      <c r="A1193" s="100">
        <v>1187</v>
      </c>
      <c r="B1193" s="108">
        <f>DS!D1189</f>
        <v>0</v>
      </c>
      <c r="C1193" s="109" t="e">
        <f>VLOOKUP(B1193,DS!$D$3:$I$2489,2,0)</f>
        <v>#N/A</v>
      </c>
      <c r="D1193" s="110" t="e">
        <f>VLOOKUP(B1193,DS!$D$3:$I$2489,3,0)</f>
        <v>#N/A</v>
      </c>
      <c r="E1193" s="111" t="e">
        <f>VLOOKUP(B1193,DS!$D$3:$I$2489,5,0)</f>
        <v>#N/A</v>
      </c>
      <c r="F1193" s="111" t="e">
        <f>VLOOKUP(B1193,DS!$D$3:$I$2489,6,0)</f>
        <v>#N/A</v>
      </c>
      <c r="G1193" s="247"/>
      <c r="H1193" s="247"/>
      <c r="I1193" s="247"/>
      <c r="J1193" s="247"/>
      <c r="K1193" s="247"/>
      <c r="L1193" s="247"/>
      <c r="M1193" s="247"/>
      <c r="N1193" s="247"/>
      <c r="O1193" s="247"/>
      <c r="P1193" s="101">
        <f t="shared" si="18"/>
        <v>0</v>
      </c>
      <c r="Q1193" s="102" t="str">
        <f>VLOOKUP(P1193,IDCODE!$A$1:$B$96,2,0)</f>
        <v>Không</v>
      </c>
      <c r="R1193" s="102" t="e">
        <f>VLOOKUP(B1193,DS!$D$3:$P$2489,13,0)</f>
        <v>#N/A</v>
      </c>
    </row>
    <row r="1194" spans="1:18" ht="13.5">
      <c r="A1194" s="100">
        <v>1188</v>
      </c>
      <c r="B1194" s="108">
        <f>DS!D1190</f>
        <v>0</v>
      </c>
      <c r="C1194" s="109" t="e">
        <f>VLOOKUP(B1194,DS!$D$3:$I$2489,2,0)</f>
        <v>#N/A</v>
      </c>
      <c r="D1194" s="110" t="e">
        <f>VLOOKUP(B1194,DS!$D$3:$I$2489,3,0)</f>
        <v>#N/A</v>
      </c>
      <c r="E1194" s="111" t="e">
        <f>VLOOKUP(B1194,DS!$D$3:$I$2489,5,0)</f>
        <v>#N/A</v>
      </c>
      <c r="F1194" s="111" t="e">
        <f>VLOOKUP(B1194,DS!$D$3:$I$2489,6,0)</f>
        <v>#N/A</v>
      </c>
      <c r="G1194" s="247"/>
      <c r="H1194" s="247"/>
      <c r="I1194" s="247"/>
      <c r="J1194" s="247"/>
      <c r="K1194" s="247"/>
      <c r="L1194" s="247"/>
      <c r="M1194" s="247"/>
      <c r="N1194" s="247"/>
      <c r="O1194" s="247"/>
      <c r="P1194" s="101">
        <f t="shared" si="18"/>
        <v>0</v>
      </c>
      <c r="Q1194" s="102" t="str">
        <f>VLOOKUP(P1194,IDCODE!$A$1:$B$96,2,0)</f>
        <v>Không</v>
      </c>
      <c r="R1194" s="102" t="e">
        <f>VLOOKUP(B1194,DS!$D$3:$P$2489,13,0)</f>
        <v>#N/A</v>
      </c>
    </row>
    <row r="1195" spans="1:18" ht="13.5">
      <c r="A1195" s="100">
        <v>1189</v>
      </c>
      <c r="B1195" s="108">
        <f>DS!D1191</f>
        <v>0</v>
      </c>
      <c r="C1195" s="109" t="e">
        <f>VLOOKUP(B1195,DS!$D$3:$I$2489,2,0)</f>
        <v>#N/A</v>
      </c>
      <c r="D1195" s="110" t="e">
        <f>VLOOKUP(B1195,DS!$D$3:$I$2489,3,0)</f>
        <v>#N/A</v>
      </c>
      <c r="E1195" s="111" t="e">
        <f>VLOOKUP(B1195,DS!$D$3:$I$2489,5,0)</f>
        <v>#N/A</v>
      </c>
      <c r="F1195" s="111" t="e">
        <f>VLOOKUP(B1195,DS!$D$3:$I$2489,6,0)</f>
        <v>#N/A</v>
      </c>
      <c r="G1195" s="247"/>
      <c r="H1195" s="247"/>
      <c r="I1195" s="247"/>
      <c r="J1195" s="247"/>
      <c r="K1195" s="247"/>
      <c r="L1195" s="247"/>
      <c r="M1195" s="247"/>
      <c r="N1195" s="247"/>
      <c r="O1195" s="247"/>
      <c r="P1195" s="101">
        <f t="shared" si="18"/>
        <v>0</v>
      </c>
      <c r="Q1195" s="102" t="str">
        <f>VLOOKUP(P1195,IDCODE!$A$1:$B$96,2,0)</f>
        <v>Không</v>
      </c>
      <c r="R1195" s="102" t="e">
        <f>VLOOKUP(B1195,DS!$D$3:$P$2489,13,0)</f>
        <v>#N/A</v>
      </c>
    </row>
    <row r="1196" spans="1:18" ht="13.5">
      <c r="A1196" s="100">
        <v>1190</v>
      </c>
      <c r="B1196" s="108">
        <f>DS!D1192</f>
        <v>0</v>
      </c>
      <c r="C1196" s="109" t="e">
        <f>VLOOKUP(B1196,DS!$D$3:$I$2489,2,0)</f>
        <v>#N/A</v>
      </c>
      <c r="D1196" s="110" t="e">
        <f>VLOOKUP(B1196,DS!$D$3:$I$2489,3,0)</f>
        <v>#N/A</v>
      </c>
      <c r="E1196" s="111" t="e">
        <f>VLOOKUP(B1196,DS!$D$3:$I$2489,5,0)</f>
        <v>#N/A</v>
      </c>
      <c r="F1196" s="111" t="e">
        <f>VLOOKUP(B1196,DS!$D$3:$I$2489,6,0)</f>
        <v>#N/A</v>
      </c>
      <c r="G1196" s="247"/>
      <c r="H1196" s="247"/>
      <c r="I1196" s="247"/>
      <c r="J1196" s="247"/>
      <c r="K1196" s="247"/>
      <c r="L1196" s="247"/>
      <c r="M1196" s="247"/>
      <c r="N1196" s="247"/>
      <c r="O1196" s="247"/>
      <c r="P1196" s="101">
        <f t="shared" si="18"/>
        <v>0</v>
      </c>
      <c r="Q1196" s="102" t="str">
        <f>VLOOKUP(P1196,IDCODE!$A$1:$B$96,2,0)</f>
        <v>Không</v>
      </c>
      <c r="R1196" s="102" t="e">
        <f>VLOOKUP(B1196,DS!$D$3:$P$2489,13,0)</f>
        <v>#N/A</v>
      </c>
    </row>
    <row r="1197" spans="1:18" ht="13.5">
      <c r="A1197" s="100">
        <v>1191</v>
      </c>
      <c r="B1197" s="108">
        <f>DS!D1193</f>
        <v>0</v>
      </c>
      <c r="C1197" s="109" t="e">
        <f>VLOOKUP(B1197,DS!$D$3:$I$2489,2,0)</f>
        <v>#N/A</v>
      </c>
      <c r="D1197" s="110" t="e">
        <f>VLOOKUP(B1197,DS!$D$3:$I$2489,3,0)</f>
        <v>#N/A</v>
      </c>
      <c r="E1197" s="111" t="e">
        <f>VLOOKUP(B1197,DS!$D$3:$I$2489,5,0)</f>
        <v>#N/A</v>
      </c>
      <c r="F1197" s="111" t="e">
        <f>VLOOKUP(B1197,DS!$D$3:$I$2489,6,0)</f>
        <v>#N/A</v>
      </c>
      <c r="G1197" s="247"/>
      <c r="H1197" s="247"/>
      <c r="I1197" s="247"/>
      <c r="J1197" s="247"/>
      <c r="K1197" s="247"/>
      <c r="L1197" s="247"/>
      <c r="M1197" s="247"/>
      <c r="N1197" s="247"/>
      <c r="O1197" s="247"/>
      <c r="P1197" s="101">
        <f t="shared" si="18"/>
        <v>0</v>
      </c>
      <c r="Q1197" s="102" t="str">
        <f>VLOOKUP(P1197,IDCODE!$A$1:$B$96,2,0)</f>
        <v>Không</v>
      </c>
      <c r="R1197" s="102" t="e">
        <f>VLOOKUP(B1197,DS!$D$3:$P$2489,13,0)</f>
        <v>#N/A</v>
      </c>
    </row>
    <row r="1198" spans="1:18" ht="13.5">
      <c r="A1198" s="100">
        <v>1192</v>
      </c>
      <c r="B1198" s="108">
        <f>DS!D1194</f>
        <v>0</v>
      </c>
      <c r="C1198" s="109" t="e">
        <f>VLOOKUP(B1198,DS!$D$3:$I$2489,2,0)</f>
        <v>#N/A</v>
      </c>
      <c r="D1198" s="110" t="e">
        <f>VLOOKUP(B1198,DS!$D$3:$I$2489,3,0)</f>
        <v>#N/A</v>
      </c>
      <c r="E1198" s="111" t="e">
        <f>VLOOKUP(B1198,DS!$D$3:$I$2489,5,0)</f>
        <v>#N/A</v>
      </c>
      <c r="F1198" s="111" t="e">
        <f>VLOOKUP(B1198,DS!$D$3:$I$2489,6,0)</f>
        <v>#N/A</v>
      </c>
      <c r="G1198" s="247"/>
      <c r="H1198" s="247"/>
      <c r="I1198" s="247"/>
      <c r="J1198" s="247"/>
      <c r="K1198" s="247"/>
      <c r="L1198" s="247"/>
      <c r="M1198" s="247"/>
      <c r="N1198" s="247"/>
      <c r="O1198" s="247"/>
      <c r="P1198" s="101">
        <f t="shared" si="18"/>
        <v>0</v>
      </c>
      <c r="Q1198" s="102" t="str">
        <f>VLOOKUP(P1198,IDCODE!$A$1:$B$96,2,0)</f>
        <v>Không</v>
      </c>
      <c r="R1198" s="102" t="e">
        <f>VLOOKUP(B1198,DS!$D$3:$P$2489,13,0)</f>
        <v>#N/A</v>
      </c>
    </row>
    <row r="1199" spans="1:18" ht="13.5">
      <c r="A1199" s="100">
        <v>1193</v>
      </c>
      <c r="B1199" s="108">
        <f>DS!D1195</f>
        <v>0</v>
      </c>
      <c r="C1199" s="109" t="e">
        <f>VLOOKUP(B1199,DS!$D$3:$I$2489,2,0)</f>
        <v>#N/A</v>
      </c>
      <c r="D1199" s="110" t="e">
        <f>VLOOKUP(B1199,DS!$D$3:$I$2489,3,0)</f>
        <v>#N/A</v>
      </c>
      <c r="E1199" s="111" t="e">
        <f>VLOOKUP(B1199,DS!$D$3:$I$2489,5,0)</f>
        <v>#N/A</v>
      </c>
      <c r="F1199" s="111" t="e">
        <f>VLOOKUP(B1199,DS!$D$3:$I$2489,6,0)</f>
        <v>#N/A</v>
      </c>
      <c r="G1199" s="247"/>
      <c r="H1199" s="247"/>
      <c r="I1199" s="247"/>
      <c r="J1199" s="247"/>
      <c r="K1199" s="247"/>
      <c r="L1199" s="247"/>
      <c r="M1199" s="247"/>
      <c r="N1199" s="247"/>
      <c r="O1199" s="247"/>
      <c r="P1199" s="101">
        <f t="shared" si="18"/>
        <v>0</v>
      </c>
      <c r="Q1199" s="102" t="str">
        <f>VLOOKUP(P1199,IDCODE!$A$1:$B$96,2,0)</f>
        <v>Không</v>
      </c>
      <c r="R1199" s="102" t="e">
        <f>VLOOKUP(B1199,DS!$D$3:$P$2489,13,0)</f>
        <v>#N/A</v>
      </c>
    </row>
    <row r="1200" spans="1:18" ht="13.5">
      <c r="A1200" s="100">
        <v>1194</v>
      </c>
      <c r="B1200" s="108">
        <f>DS!D1196</f>
        <v>0</v>
      </c>
      <c r="C1200" s="109" t="e">
        <f>VLOOKUP(B1200,DS!$D$3:$I$2489,2,0)</f>
        <v>#N/A</v>
      </c>
      <c r="D1200" s="110" t="e">
        <f>VLOOKUP(B1200,DS!$D$3:$I$2489,3,0)</f>
        <v>#N/A</v>
      </c>
      <c r="E1200" s="111" t="e">
        <f>VLOOKUP(B1200,DS!$D$3:$I$2489,5,0)</f>
        <v>#N/A</v>
      </c>
      <c r="F1200" s="111" t="e">
        <f>VLOOKUP(B1200,DS!$D$3:$I$2489,6,0)</f>
        <v>#N/A</v>
      </c>
      <c r="G1200" s="247"/>
      <c r="H1200" s="247"/>
      <c r="I1200" s="247"/>
      <c r="J1200" s="247"/>
      <c r="K1200" s="247"/>
      <c r="L1200" s="247"/>
      <c r="M1200" s="247"/>
      <c r="N1200" s="247"/>
      <c r="O1200" s="247"/>
      <c r="P1200" s="101">
        <f t="shared" si="18"/>
        <v>0</v>
      </c>
      <c r="Q1200" s="102" t="str">
        <f>VLOOKUP(P1200,IDCODE!$A$1:$B$96,2,0)</f>
        <v>Không</v>
      </c>
      <c r="R1200" s="102" t="e">
        <f>VLOOKUP(B1200,DS!$D$3:$P$2489,13,0)</f>
        <v>#N/A</v>
      </c>
    </row>
    <row r="1201" spans="1:18" ht="13.5">
      <c r="A1201" s="100">
        <v>1195</v>
      </c>
      <c r="B1201" s="108">
        <f>DS!D1197</f>
        <v>0</v>
      </c>
      <c r="C1201" s="109" t="e">
        <f>VLOOKUP(B1201,DS!$D$3:$I$2489,2,0)</f>
        <v>#N/A</v>
      </c>
      <c r="D1201" s="110" t="e">
        <f>VLOOKUP(B1201,DS!$D$3:$I$2489,3,0)</f>
        <v>#N/A</v>
      </c>
      <c r="E1201" s="111" t="e">
        <f>VLOOKUP(B1201,DS!$D$3:$I$2489,5,0)</f>
        <v>#N/A</v>
      </c>
      <c r="F1201" s="111" t="e">
        <f>VLOOKUP(B1201,DS!$D$3:$I$2489,6,0)</f>
        <v>#N/A</v>
      </c>
      <c r="G1201" s="247"/>
      <c r="H1201" s="247"/>
      <c r="I1201" s="247"/>
      <c r="J1201" s="247"/>
      <c r="K1201" s="247"/>
      <c r="L1201" s="247"/>
      <c r="M1201" s="247"/>
      <c r="N1201" s="247"/>
      <c r="O1201" s="247"/>
      <c r="P1201" s="101">
        <f t="shared" si="18"/>
        <v>0</v>
      </c>
      <c r="Q1201" s="102" t="str">
        <f>VLOOKUP(P1201,IDCODE!$A$1:$B$96,2,0)</f>
        <v>Không</v>
      </c>
      <c r="R1201" s="102" t="e">
        <f>VLOOKUP(B1201,DS!$D$3:$P$2489,13,0)</f>
        <v>#N/A</v>
      </c>
    </row>
    <row r="1202" spans="1:18" ht="13.5">
      <c r="A1202" s="100">
        <v>1196</v>
      </c>
      <c r="B1202" s="108">
        <f>DS!D1198</f>
        <v>0</v>
      </c>
      <c r="C1202" s="109" t="e">
        <f>VLOOKUP(B1202,DS!$D$3:$I$2489,2,0)</f>
        <v>#N/A</v>
      </c>
      <c r="D1202" s="110" t="e">
        <f>VLOOKUP(B1202,DS!$D$3:$I$2489,3,0)</f>
        <v>#N/A</v>
      </c>
      <c r="E1202" s="111" t="e">
        <f>VLOOKUP(B1202,DS!$D$3:$I$2489,5,0)</f>
        <v>#N/A</v>
      </c>
      <c r="F1202" s="111" t="e">
        <f>VLOOKUP(B1202,DS!$D$3:$I$2489,6,0)</f>
        <v>#N/A</v>
      </c>
      <c r="G1202" s="247"/>
      <c r="H1202" s="247"/>
      <c r="I1202" s="247"/>
      <c r="J1202" s="247"/>
      <c r="K1202" s="247"/>
      <c r="L1202" s="247"/>
      <c r="M1202" s="247"/>
      <c r="N1202" s="247"/>
      <c r="O1202" s="247"/>
      <c r="P1202" s="101">
        <f t="shared" si="18"/>
        <v>0</v>
      </c>
      <c r="Q1202" s="102" t="str">
        <f>VLOOKUP(P1202,IDCODE!$A$1:$B$96,2,0)</f>
        <v>Không</v>
      </c>
      <c r="R1202" s="102" t="e">
        <f>VLOOKUP(B1202,DS!$D$3:$P$2489,13,0)</f>
        <v>#N/A</v>
      </c>
    </row>
    <row r="1203" spans="1:18" ht="13.5">
      <c r="A1203" s="100">
        <v>1197</v>
      </c>
      <c r="B1203" s="108">
        <f>DS!D1199</f>
        <v>0</v>
      </c>
      <c r="C1203" s="109" t="e">
        <f>VLOOKUP(B1203,DS!$D$3:$I$2489,2,0)</f>
        <v>#N/A</v>
      </c>
      <c r="D1203" s="110" t="e">
        <f>VLOOKUP(B1203,DS!$D$3:$I$2489,3,0)</f>
        <v>#N/A</v>
      </c>
      <c r="E1203" s="111" t="e">
        <f>VLOOKUP(B1203,DS!$D$3:$I$2489,5,0)</f>
        <v>#N/A</v>
      </c>
      <c r="F1203" s="111" t="e">
        <f>VLOOKUP(B1203,DS!$D$3:$I$2489,6,0)</f>
        <v>#N/A</v>
      </c>
      <c r="G1203" s="247"/>
      <c r="H1203" s="247"/>
      <c r="I1203" s="247"/>
      <c r="J1203" s="247"/>
      <c r="K1203" s="247"/>
      <c r="L1203" s="247"/>
      <c r="M1203" s="247"/>
      <c r="N1203" s="247"/>
      <c r="O1203" s="247"/>
      <c r="P1203" s="101">
        <f t="shared" si="18"/>
        <v>0</v>
      </c>
      <c r="Q1203" s="102" t="str">
        <f>VLOOKUP(P1203,IDCODE!$A$1:$B$96,2,0)</f>
        <v>Không</v>
      </c>
      <c r="R1203" s="102" t="e">
        <f>VLOOKUP(B1203,DS!$D$3:$P$2489,13,0)</f>
        <v>#N/A</v>
      </c>
    </row>
    <row r="1204" spans="1:18" ht="13.5">
      <c r="A1204" s="100">
        <v>1198</v>
      </c>
      <c r="B1204" s="108">
        <f>DS!D1200</f>
        <v>0</v>
      </c>
      <c r="C1204" s="109" t="e">
        <f>VLOOKUP(B1204,DS!$D$3:$I$2489,2,0)</f>
        <v>#N/A</v>
      </c>
      <c r="D1204" s="110" t="e">
        <f>VLOOKUP(B1204,DS!$D$3:$I$2489,3,0)</f>
        <v>#N/A</v>
      </c>
      <c r="E1204" s="111" t="e">
        <f>VLOOKUP(B1204,DS!$D$3:$I$2489,5,0)</f>
        <v>#N/A</v>
      </c>
      <c r="F1204" s="111" t="e">
        <f>VLOOKUP(B1204,DS!$D$3:$I$2489,6,0)</f>
        <v>#N/A</v>
      </c>
      <c r="G1204" s="247"/>
      <c r="H1204" s="247"/>
      <c r="I1204" s="247"/>
      <c r="J1204" s="247"/>
      <c r="K1204" s="247"/>
      <c r="L1204" s="247"/>
      <c r="M1204" s="247"/>
      <c r="N1204" s="247"/>
      <c r="O1204" s="247"/>
      <c r="P1204" s="101">
        <f t="shared" si="18"/>
        <v>0</v>
      </c>
      <c r="Q1204" s="102" t="str">
        <f>VLOOKUP(P1204,IDCODE!$A$1:$B$96,2,0)</f>
        <v>Không</v>
      </c>
      <c r="R1204" s="102" t="e">
        <f>VLOOKUP(B1204,DS!$D$3:$P$2489,13,0)</f>
        <v>#N/A</v>
      </c>
    </row>
    <row r="1205" spans="1:18" ht="13.5">
      <c r="A1205" s="100">
        <v>1199</v>
      </c>
      <c r="B1205" s="108">
        <f>DS!D1201</f>
        <v>0</v>
      </c>
      <c r="C1205" s="109" t="e">
        <f>VLOOKUP(B1205,DS!$D$3:$I$2489,2,0)</f>
        <v>#N/A</v>
      </c>
      <c r="D1205" s="110" t="e">
        <f>VLOOKUP(B1205,DS!$D$3:$I$2489,3,0)</f>
        <v>#N/A</v>
      </c>
      <c r="E1205" s="111" t="e">
        <f>VLOOKUP(B1205,DS!$D$3:$I$2489,5,0)</f>
        <v>#N/A</v>
      </c>
      <c r="F1205" s="111" t="e">
        <f>VLOOKUP(B1205,DS!$D$3:$I$2489,6,0)</f>
        <v>#N/A</v>
      </c>
      <c r="G1205" s="247"/>
      <c r="H1205" s="247"/>
      <c r="I1205" s="247"/>
      <c r="J1205" s="247"/>
      <c r="K1205" s="247"/>
      <c r="L1205" s="247"/>
      <c r="M1205" s="247"/>
      <c r="N1205" s="247"/>
      <c r="O1205" s="247"/>
      <c r="P1205" s="101">
        <f t="shared" si="18"/>
        <v>0</v>
      </c>
      <c r="Q1205" s="102" t="str">
        <f>VLOOKUP(P1205,IDCODE!$A$1:$B$96,2,0)</f>
        <v>Không</v>
      </c>
      <c r="R1205" s="102" t="e">
        <f>VLOOKUP(B1205,DS!$D$3:$P$2489,13,0)</f>
        <v>#N/A</v>
      </c>
    </row>
    <row r="1206" spans="1:18" ht="13.5">
      <c r="A1206" s="100">
        <v>1200</v>
      </c>
      <c r="B1206" s="108">
        <f>DS!D1202</f>
        <v>0</v>
      </c>
      <c r="C1206" s="109" t="e">
        <f>VLOOKUP(B1206,DS!$D$3:$I$2489,2,0)</f>
        <v>#N/A</v>
      </c>
      <c r="D1206" s="110" t="e">
        <f>VLOOKUP(B1206,DS!$D$3:$I$2489,3,0)</f>
        <v>#N/A</v>
      </c>
      <c r="E1206" s="111" t="e">
        <f>VLOOKUP(B1206,DS!$D$3:$I$2489,5,0)</f>
        <v>#N/A</v>
      </c>
      <c r="F1206" s="111" t="e">
        <f>VLOOKUP(B1206,DS!$D$3:$I$2489,6,0)</f>
        <v>#N/A</v>
      </c>
      <c r="G1206" s="247"/>
      <c r="H1206" s="247"/>
      <c r="I1206" s="247"/>
      <c r="J1206" s="247"/>
      <c r="K1206" s="247"/>
      <c r="L1206" s="247"/>
      <c r="M1206" s="247"/>
      <c r="N1206" s="247"/>
      <c r="O1206" s="247"/>
      <c r="P1206" s="101">
        <f t="shared" si="18"/>
        <v>0</v>
      </c>
      <c r="Q1206" s="102" t="str">
        <f>VLOOKUP(P1206,IDCODE!$A$1:$B$96,2,0)</f>
        <v>Không</v>
      </c>
      <c r="R1206" s="102" t="e">
        <f>VLOOKUP(B1206,DS!$D$3:$P$2489,13,0)</f>
        <v>#N/A</v>
      </c>
    </row>
    <row r="1207" spans="1:18" ht="13.5">
      <c r="A1207" s="100">
        <v>1201</v>
      </c>
      <c r="B1207" s="108">
        <f>DS!D1203</f>
        <v>0</v>
      </c>
      <c r="C1207" s="109" t="e">
        <f>VLOOKUP(B1207,DS!$D$3:$I$2489,2,0)</f>
        <v>#N/A</v>
      </c>
      <c r="D1207" s="110" t="e">
        <f>VLOOKUP(B1207,DS!$D$3:$I$2489,3,0)</f>
        <v>#N/A</v>
      </c>
      <c r="E1207" s="111" t="e">
        <f>VLOOKUP(B1207,DS!$D$3:$I$2489,5,0)</f>
        <v>#N/A</v>
      </c>
      <c r="F1207" s="111" t="e">
        <f>VLOOKUP(B1207,DS!$D$3:$I$2489,6,0)</f>
        <v>#N/A</v>
      </c>
      <c r="G1207" s="247"/>
      <c r="H1207" s="247"/>
      <c r="I1207" s="247"/>
      <c r="J1207" s="247"/>
      <c r="K1207" s="247"/>
      <c r="L1207" s="247"/>
      <c r="M1207" s="247"/>
      <c r="N1207" s="247"/>
      <c r="O1207" s="247"/>
      <c r="P1207" s="101">
        <f t="shared" si="18"/>
        <v>0</v>
      </c>
      <c r="Q1207" s="102" t="str">
        <f>VLOOKUP(P1207,IDCODE!$A$1:$B$96,2,0)</f>
        <v>Không</v>
      </c>
      <c r="R1207" s="102" t="e">
        <f>VLOOKUP(B1207,DS!$D$3:$P$2489,13,0)</f>
        <v>#N/A</v>
      </c>
    </row>
    <row r="1208" spans="1:18" ht="13.5">
      <c r="A1208" s="100">
        <v>1202</v>
      </c>
      <c r="B1208" s="108">
        <f>DS!D1204</f>
        <v>0</v>
      </c>
      <c r="C1208" s="109" t="e">
        <f>VLOOKUP(B1208,DS!$D$3:$I$2489,2,0)</f>
        <v>#N/A</v>
      </c>
      <c r="D1208" s="110" t="e">
        <f>VLOOKUP(B1208,DS!$D$3:$I$2489,3,0)</f>
        <v>#N/A</v>
      </c>
      <c r="E1208" s="111" t="e">
        <f>VLOOKUP(B1208,DS!$D$3:$I$2489,5,0)</f>
        <v>#N/A</v>
      </c>
      <c r="F1208" s="111" t="e">
        <f>VLOOKUP(B1208,DS!$D$3:$I$2489,6,0)</f>
        <v>#N/A</v>
      </c>
      <c r="G1208" s="247"/>
      <c r="H1208" s="247"/>
      <c r="I1208" s="247"/>
      <c r="J1208" s="247"/>
      <c r="K1208" s="247"/>
      <c r="L1208" s="247"/>
      <c r="M1208" s="247"/>
      <c r="N1208" s="247"/>
      <c r="O1208" s="247"/>
      <c r="P1208" s="101">
        <f t="shared" si="18"/>
        <v>0</v>
      </c>
      <c r="Q1208" s="102" t="str">
        <f>VLOOKUP(P1208,IDCODE!$A$1:$B$96,2,0)</f>
        <v>Không</v>
      </c>
      <c r="R1208" s="102" t="e">
        <f>VLOOKUP(B1208,DS!$D$3:$P$2489,13,0)</f>
        <v>#N/A</v>
      </c>
    </row>
    <row r="1209" spans="1:18" ht="13.5">
      <c r="A1209" s="100">
        <v>1203</v>
      </c>
      <c r="B1209" s="108">
        <f>DS!D1205</f>
        <v>0</v>
      </c>
      <c r="C1209" s="109" t="e">
        <f>VLOOKUP(B1209,DS!$D$3:$I$2489,2,0)</f>
        <v>#N/A</v>
      </c>
      <c r="D1209" s="110" t="e">
        <f>VLOOKUP(B1209,DS!$D$3:$I$2489,3,0)</f>
        <v>#N/A</v>
      </c>
      <c r="E1209" s="111" t="e">
        <f>VLOOKUP(B1209,DS!$D$3:$I$2489,5,0)</f>
        <v>#N/A</v>
      </c>
      <c r="F1209" s="111" t="e">
        <f>VLOOKUP(B1209,DS!$D$3:$I$2489,6,0)</f>
        <v>#N/A</v>
      </c>
      <c r="G1209" s="247"/>
      <c r="H1209" s="247"/>
      <c r="I1209" s="247"/>
      <c r="J1209" s="247"/>
      <c r="K1209" s="247"/>
      <c r="L1209" s="247"/>
      <c r="M1209" s="247"/>
      <c r="N1209" s="247"/>
      <c r="O1209" s="247"/>
      <c r="P1209" s="101">
        <f t="shared" si="18"/>
        <v>0</v>
      </c>
      <c r="Q1209" s="102" t="str">
        <f>VLOOKUP(P1209,IDCODE!$A$1:$B$96,2,0)</f>
        <v>Không</v>
      </c>
      <c r="R1209" s="102" t="e">
        <f>VLOOKUP(B1209,DS!$D$3:$P$2489,13,0)</f>
        <v>#N/A</v>
      </c>
    </row>
    <row r="1210" spans="1:18" ht="13.5">
      <c r="A1210" s="100">
        <v>1204</v>
      </c>
      <c r="B1210" s="108">
        <f>DS!D1206</f>
        <v>0</v>
      </c>
      <c r="C1210" s="109" t="e">
        <f>VLOOKUP(B1210,DS!$D$3:$I$2489,2,0)</f>
        <v>#N/A</v>
      </c>
      <c r="D1210" s="110" t="e">
        <f>VLOOKUP(B1210,DS!$D$3:$I$2489,3,0)</f>
        <v>#N/A</v>
      </c>
      <c r="E1210" s="111" t="e">
        <f>VLOOKUP(B1210,DS!$D$3:$I$2489,5,0)</f>
        <v>#N/A</v>
      </c>
      <c r="F1210" s="111" t="e">
        <f>VLOOKUP(B1210,DS!$D$3:$I$2489,6,0)</f>
        <v>#N/A</v>
      </c>
      <c r="G1210" s="247"/>
      <c r="H1210" s="247"/>
      <c r="I1210" s="247"/>
      <c r="J1210" s="247"/>
      <c r="K1210" s="247"/>
      <c r="L1210" s="247"/>
      <c r="M1210" s="247"/>
      <c r="N1210" s="247"/>
      <c r="O1210" s="247"/>
      <c r="P1210" s="101">
        <f t="shared" si="18"/>
        <v>0</v>
      </c>
      <c r="Q1210" s="102" t="str">
        <f>VLOOKUP(P1210,IDCODE!$A$1:$B$96,2,0)</f>
        <v>Không</v>
      </c>
      <c r="R1210" s="102" t="e">
        <f>VLOOKUP(B1210,DS!$D$3:$P$2489,13,0)</f>
        <v>#N/A</v>
      </c>
    </row>
    <row r="1211" spans="1:18" ht="13.5">
      <c r="A1211" s="100">
        <v>1205</v>
      </c>
      <c r="B1211" s="108">
        <f>DS!D1207</f>
        <v>0</v>
      </c>
      <c r="C1211" s="109" t="e">
        <f>VLOOKUP(B1211,DS!$D$3:$I$2489,2,0)</f>
        <v>#N/A</v>
      </c>
      <c r="D1211" s="110" t="e">
        <f>VLOOKUP(B1211,DS!$D$3:$I$2489,3,0)</f>
        <v>#N/A</v>
      </c>
      <c r="E1211" s="111" t="e">
        <f>VLOOKUP(B1211,DS!$D$3:$I$2489,5,0)</f>
        <v>#N/A</v>
      </c>
      <c r="F1211" s="111" t="e">
        <f>VLOOKUP(B1211,DS!$D$3:$I$2489,6,0)</f>
        <v>#N/A</v>
      </c>
      <c r="G1211" s="247"/>
      <c r="H1211" s="247"/>
      <c r="I1211" s="247"/>
      <c r="J1211" s="247"/>
      <c r="K1211" s="247"/>
      <c r="L1211" s="247"/>
      <c r="M1211" s="247"/>
      <c r="N1211" s="247"/>
      <c r="O1211" s="247"/>
      <c r="P1211" s="101">
        <f t="shared" si="18"/>
        <v>0</v>
      </c>
      <c r="Q1211" s="102" t="str">
        <f>VLOOKUP(P1211,IDCODE!$A$1:$B$96,2,0)</f>
        <v>Không</v>
      </c>
      <c r="R1211" s="102" t="e">
        <f>VLOOKUP(B1211,DS!$D$3:$P$2489,13,0)</f>
        <v>#N/A</v>
      </c>
    </row>
    <row r="1212" spans="1:18" ht="13.5">
      <c r="A1212" s="100">
        <v>1206</v>
      </c>
      <c r="B1212" s="108">
        <f>DS!D1208</f>
        <v>0</v>
      </c>
      <c r="C1212" s="109" t="e">
        <f>VLOOKUP(B1212,DS!$D$3:$I$2489,2,0)</f>
        <v>#N/A</v>
      </c>
      <c r="D1212" s="110" t="e">
        <f>VLOOKUP(B1212,DS!$D$3:$I$2489,3,0)</f>
        <v>#N/A</v>
      </c>
      <c r="E1212" s="111" t="e">
        <f>VLOOKUP(B1212,DS!$D$3:$I$2489,5,0)</f>
        <v>#N/A</v>
      </c>
      <c r="F1212" s="111" t="e">
        <f>VLOOKUP(B1212,DS!$D$3:$I$2489,6,0)</f>
        <v>#N/A</v>
      </c>
      <c r="G1212" s="247"/>
      <c r="H1212" s="247"/>
      <c r="I1212" s="247"/>
      <c r="J1212" s="247"/>
      <c r="K1212" s="247"/>
      <c r="L1212" s="247"/>
      <c r="M1212" s="247"/>
      <c r="N1212" s="247"/>
      <c r="O1212" s="247"/>
      <c r="P1212" s="101">
        <f t="shared" si="18"/>
        <v>0</v>
      </c>
      <c r="Q1212" s="102" t="str">
        <f>VLOOKUP(P1212,IDCODE!$A$1:$B$96,2,0)</f>
        <v>Không</v>
      </c>
      <c r="R1212" s="102" t="e">
        <f>VLOOKUP(B1212,DS!$D$3:$P$2489,13,0)</f>
        <v>#N/A</v>
      </c>
    </row>
    <row r="1213" spans="1:18" ht="13.5">
      <c r="A1213" s="100">
        <v>1207</v>
      </c>
      <c r="B1213" s="108">
        <f>DS!D1209</f>
        <v>0</v>
      </c>
      <c r="C1213" s="109" t="e">
        <f>VLOOKUP(B1213,DS!$D$3:$I$2489,2,0)</f>
        <v>#N/A</v>
      </c>
      <c r="D1213" s="110" t="e">
        <f>VLOOKUP(B1213,DS!$D$3:$I$2489,3,0)</f>
        <v>#N/A</v>
      </c>
      <c r="E1213" s="111" t="e">
        <f>VLOOKUP(B1213,DS!$D$3:$I$2489,5,0)</f>
        <v>#N/A</v>
      </c>
      <c r="F1213" s="111" t="e">
        <f>VLOOKUP(B1213,DS!$D$3:$I$2489,6,0)</f>
        <v>#N/A</v>
      </c>
      <c r="G1213" s="247"/>
      <c r="H1213" s="247"/>
      <c r="I1213" s="247"/>
      <c r="J1213" s="247"/>
      <c r="K1213" s="247"/>
      <c r="L1213" s="247"/>
      <c r="M1213" s="247"/>
      <c r="N1213" s="247"/>
      <c r="O1213" s="247"/>
      <c r="P1213" s="101">
        <f t="shared" si="18"/>
        <v>0</v>
      </c>
      <c r="Q1213" s="102" t="str">
        <f>VLOOKUP(P1213,IDCODE!$A$1:$B$96,2,0)</f>
        <v>Không</v>
      </c>
      <c r="R1213" s="102" t="e">
        <f>VLOOKUP(B1213,DS!$D$3:$P$2489,13,0)</f>
        <v>#N/A</v>
      </c>
    </row>
    <row r="1214" spans="1:18" ht="13.5">
      <c r="A1214" s="100">
        <v>1208</v>
      </c>
      <c r="B1214" s="108">
        <f>DS!D1210</f>
        <v>0</v>
      </c>
      <c r="C1214" s="109" t="e">
        <f>VLOOKUP(B1214,DS!$D$3:$I$2489,2,0)</f>
        <v>#N/A</v>
      </c>
      <c r="D1214" s="110" t="e">
        <f>VLOOKUP(B1214,DS!$D$3:$I$2489,3,0)</f>
        <v>#N/A</v>
      </c>
      <c r="E1214" s="111" t="e">
        <f>VLOOKUP(B1214,DS!$D$3:$I$2489,5,0)</f>
        <v>#N/A</v>
      </c>
      <c r="F1214" s="111" t="e">
        <f>VLOOKUP(B1214,DS!$D$3:$I$2489,6,0)</f>
        <v>#N/A</v>
      </c>
      <c r="G1214" s="247"/>
      <c r="H1214" s="247"/>
      <c r="I1214" s="247"/>
      <c r="J1214" s="247"/>
      <c r="K1214" s="247"/>
      <c r="L1214" s="247"/>
      <c r="M1214" s="247"/>
      <c r="N1214" s="247"/>
      <c r="O1214" s="247"/>
      <c r="P1214" s="101">
        <f t="shared" si="18"/>
        <v>0</v>
      </c>
      <c r="Q1214" s="102" t="str">
        <f>VLOOKUP(P1214,IDCODE!$A$1:$B$96,2,0)</f>
        <v>Không</v>
      </c>
      <c r="R1214" s="102" t="e">
        <f>VLOOKUP(B1214,DS!$D$3:$P$2489,13,0)</f>
        <v>#N/A</v>
      </c>
    </row>
    <row r="1215" spans="1:18" ht="13.5">
      <c r="A1215" s="100">
        <v>1209</v>
      </c>
      <c r="B1215" s="108">
        <f>DS!D1211</f>
        <v>0</v>
      </c>
      <c r="C1215" s="109" t="e">
        <f>VLOOKUP(B1215,DS!$D$3:$I$2489,2,0)</f>
        <v>#N/A</v>
      </c>
      <c r="D1215" s="110" t="e">
        <f>VLOOKUP(B1215,DS!$D$3:$I$2489,3,0)</f>
        <v>#N/A</v>
      </c>
      <c r="E1215" s="111" t="e">
        <f>VLOOKUP(B1215,DS!$D$3:$I$2489,5,0)</f>
        <v>#N/A</v>
      </c>
      <c r="F1215" s="111" t="e">
        <f>VLOOKUP(B1215,DS!$D$3:$I$2489,6,0)</f>
        <v>#N/A</v>
      </c>
      <c r="G1215" s="247"/>
      <c r="H1215" s="247"/>
      <c r="I1215" s="247"/>
      <c r="J1215" s="247"/>
      <c r="K1215" s="247"/>
      <c r="L1215" s="247"/>
      <c r="M1215" s="247"/>
      <c r="N1215" s="247"/>
      <c r="O1215" s="247"/>
      <c r="P1215" s="101">
        <f t="shared" si="18"/>
        <v>0</v>
      </c>
      <c r="Q1215" s="102" t="str">
        <f>VLOOKUP(P1215,IDCODE!$A$1:$B$96,2,0)</f>
        <v>Không</v>
      </c>
      <c r="R1215" s="102" t="e">
        <f>VLOOKUP(B1215,DS!$D$3:$P$2489,13,0)</f>
        <v>#N/A</v>
      </c>
    </row>
    <row r="1216" spans="1:18" ht="13.5">
      <c r="A1216" s="100">
        <v>1210</v>
      </c>
      <c r="B1216" s="108">
        <f>DS!D1212</f>
        <v>0</v>
      </c>
      <c r="C1216" s="109" t="e">
        <f>VLOOKUP(B1216,DS!$D$3:$I$2489,2,0)</f>
        <v>#N/A</v>
      </c>
      <c r="D1216" s="110" t="e">
        <f>VLOOKUP(B1216,DS!$D$3:$I$2489,3,0)</f>
        <v>#N/A</v>
      </c>
      <c r="E1216" s="111" t="e">
        <f>VLOOKUP(B1216,DS!$D$3:$I$2489,5,0)</f>
        <v>#N/A</v>
      </c>
      <c r="F1216" s="111" t="e">
        <f>VLOOKUP(B1216,DS!$D$3:$I$2489,6,0)</f>
        <v>#N/A</v>
      </c>
      <c r="G1216" s="247"/>
      <c r="H1216" s="247"/>
      <c r="I1216" s="247"/>
      <c r="J1216" s="247"/>
      <c r="K1216" s="247"/>
      <c r="L1216" s="247"/>
      <c r="M1216" s="247"/>
      <c r="N1216" s="247"/>
      <c r="O1216" s="247"/>
      <c r="P1216" s="101">
        <f t="shared" si="18"/>
        <v>0</v>
      </c>
      <c r="Q1216" s="102" t="str">
        <f>VLOOKUP(P1216,IDCODE!$A$1:$B$96,2,0)</f>
        <v>Không</v>
      </c>
      <c r="R1216" s="102" t="e">
        <f>VLOOKUP(B1216,DS!$D$3:$P$2489,13,0)</f>
        <v>#N/A</v>
      </c>
    </row>
    <row r="1217" spans="1:18" ht="13.5">
      <c r="A1217" s="100">
        <v>1211</v>
      </c>
      <c r="B1217" s="108">
        <f>DS!D1213</f>
        <v>0</v>
      </c>
      <c r="C1217" s="109" t="e">
        <f>VLOOKUP(B1217,DS!$D$3:$I$2489,2,0)</f>
        <v>#N/A</v>
      </c>
      <c r="D1217" s="110" t="e">
        <f>VLOOKUP(B1217,DS!$D$3:$I$2489,3,0)</f>
        <v>#N/A</v>
      </c>
      <c r="E1217" s="111" t="e">
        <f>VLOOKUP(B1217,DS!$D$3:$I$2489,5,0)</f>
        <v>#N/A</v>
      </c>
      <c r="F1217" s="111" t="e">
        <f>VLOOKUP(B1217,DS!$D$3:$I$2489,6,0)</f>
        <v>#N/A</v>
      </c>
      <c r="G1217" s="247"/>
      <c r="H1217" s="247"/>
      <c r="I1217" s="247"/>
      <c r="J1217" s="247"/>
      <c r="K1217" s="247"/>
      <c r="L1217" s="247"/>
      <c r="M1217" s="247"/>
      <c r="N1217" s="247"/>
      <c r="O1217" s="247"/>
      <c r="P1217" s="101">
        <f t="shared" si="18"/>
        <v>0</v>
      </c>
      <c r="Q1217" s="102" t="str">
        <f>VLOOKUP(P1217,IDCODE!$A$1:$B$96,2,0)</f>
        <v>Không</v>
      </c>
      <c r="R1217" s="102" t="e">
        <f>VLOOKUP(B1217,DS!$D$3:$P$2489,13,0)</f>
        <v>#N/A</v>
      </c>
    </row>
    <row r="1218" spans="1:18" ht="13.5">
      <c r="A1218" s="100">
        <v>1212</v>
      </c>
      <c r="B1218" s="108">
        <f>DS!D1214</f>
        <v>0</v>
      </c>
      <c r="C1218" s="109" t="e">
        <f>VLOOKUP(B1218,DS!$D$3:$I$2489,2,0)</f>
        <v>#N/A</v>
      </c>
      <c r="D1218" s="110" t="e">
        <f>VLOOKUP(B1218,DS!$D$3:$I$2489,3,0)</f>
        <v>#N/A</v>
      </c>
      <c r="E1218" s="111" t="e">
        <f>VLOOKUP(B1218,DS!$D$3:$I$2489,5,0)</f>
        <v>#N/A</v>
      </c>
      <c r="F1218" s="111" t="e">
        <f>VLOOKUP(B1218,DS!$D$3:$I$2489,6,0)</f>
        <v>#N/A</v>
      </c>
      <c r="G1218" s="247"/>
      <c r="H1218" s="247"/>
      <c r="I1218" s="247"/>
      <c r="J1218" s="247"/>
      <c r="K1218" s="247"/>
      <c r="L1218" s="247"/>
      <c r="M1218" s="247"/>
      <c r="N1218" s="247"/>
      <c r="O1218" s="247"/>
      <c r="P1218" s="101">
        <f t="shared" si="18"/>
        <v>0</v>
      </c>
      <c r="Q1218" s="102" t="str">
        <f>VLOOKUP(P1218,IDCODE!$A$1:$B$96,2,0)</f>
        <v>Không</v>
      </c>
      <c r="R1218" s="102" t="e">
        <f>VLOOKUP(B1218,DS!$D$3:$P$2489,13,0)</f>
        <v>#N/A</v>
      </c>
    </row>
    <row r="1219" spans="1:18" ht="13.5">
      <c r="A1219" s="100">
        <v>1213</v>
      </c>
      <c r="B1219" s="108">
        <f>DS!D1215</f>
        <v>0</v>
      </c>
      <c r="C1219" s="109" t="e">
        <f>VLOOKUP(B1219,DS!$D$3:$I$2489,2,0)</f>
        <v>#N/A</v>
      </c>
      <c r="D1219" s="110" t="e">
        <f>VLOOKUP(B1219,DS!$D$3:$I$2489,3,0)</f>
        <v>#N/A</v>
      </c>
      <c r="E1219" s="111" t="e">
        <f>VLOOKUP(B1219,DS!$D$3:$I$2489,5,0)</f>
        <v>#N/A</v>
      </c>
      <c r="F1219" s="111" t="e">
        <f>VLOOKUP(B1219,DS!$D$3:$I$2489,6,0)</f>
        <v>#N/A</v>
      </c>
      <c r="G1219" s="247"/>
      <c r="H1219" s="247"/>
      <c r="I1219" s="247"/>
      <c r="J1219" s="247"/>
      <c r="K1219" s="247"/>
      <c r="L1219" s="247"/>
      <c r="M1219" s="247"/>
      <c r="N1219" s="247"/>
      <c r="O1219" s="247"/>
      <c r="P1219" s="101">
        <f t="shared" si="18"/>
        <v>0</v>
      </c>
      <c r="Q1219" s="102" t="str">
        <f>VLOOKUP(P1219,IDCODE!$A$1:$B$96,2,0)</f>
        <v>Không</v>
      </c>
      <c r="R1219" s="102" t="e">
        <f>VLOOKUP(B1219,DS!$D$3:$P$2489,13,0)</f>
        <v>#N/A</v>
      </c>
    </row>
    <row r="1220" spans="1:18" ht="13.5">
      <c r="A1220" s="100">
        <v>1214</v>
      </c>
      <c r="B1220" s="108">
        <f>DS!D1216</f>
        <v>0</v>
      </c>
      <c r="C1220" s="109" t="e">
        <f>VLOOKUP(B1220,DS!$D$3:$I$2489,2,0)</f>
        <v>#N/A</v>
      </c>
      <c r="D1220" s="110" t="e">
        <f>VLOOKUP(B1220,DS!$D$3:$I$2489,3,0)</f>
        <v>#N/A</v>
      </c>
      <c r="E1220" s="111" t="e">
        <f>VLOOKUP(B1220,DS!$D$3:$I$2489,5,0)</f>
        <v>#N/A</v>
      </c>
      <c r="F1220" s="111" t="e">
        <f>VLOOKUP(B1220,DS!$D$3:$I$2489,6,0)</f>
        <v>#N/A</v>
      </c>
      <c r="G1220" s="247"/>
      <c r="H1220" s="247"/>
      <c r="I1220" s="247"/>
      <c r="J1220" s="247"/>
      <c r="K1220" s="247"/>
      <c r="L1220" s="247"/>
      <c r="M1220" s="247"/>
      <c r="N1220" s="247"/>
      <c r="O1220" s="247"/>
      <c r="P1220" s="101">
        <f t="shared" si="18"/>
        <v>0</v>
      </c>
      <c r="Q1220" s="102" t="str">
        <f>VLOOKUP(P1220,IDCODE!$A$1:$B$96,2,0)</f>
        <v>Không</v>
      </c>
      <c r="R1220" s="102" t="e">
        <f>VLOOKUP(B1220,DS!$D$3:$P$2489,13,0)</f>
        <v>#N/A</v>
      </c>
    </row>
    <row r="1221" spans="1:18" ht="13.5">
      <c r="A1221" s="100">
        <v>1215</v>
      </c>
      <c r="B1221" s="108">
        <f>DS!D1217</f>
        <v>0</v>
      </c>
      <c r="C1221" s="109" t="e">
        <f>VLOOKUP(B1221,DS!$D$3:$I$2489,2,0)</f>
        <v>#N/A</v>
      </c>
      <c r="D1221" s="110" t="e">
        <f>VLOOKUP(B1221,DS!$D$3:$I$2489,3,0)</f>
        <v>#N/A</v>
      </c>
      <c r="E1221" s="111" t="e">
        <f>VLOOKUP(B1221,DS!$D$3:$I$2489,5,0)</f>
        <v>#N/A</v>
      </c>
      <c r="F1221" s="111" t="e">
        <f>VLOOKUP(B1221,DS!$D$3:$I$2489,6,0)</f>
        <v>#N/A</v>
      </c>
      <c r="G1221" s="247"/>
      <c r="H1221" s="247"/>
      <c r="I1221" s="247"/>
      <c r="J1221" s="247"/>
      <c r="K1221" s="247"/>
      <c r="L1221" s="247"/>
      <c r="M1221" s="247"/>
      <c r="N1221" s="247"/>
      <c r="O1221" s="247"/>
      <c r="P1221" s="101">
        <f t="shared" si="18"/>
        <v>0</v>
      </c>
      <c r="Q1221" s="102" t="str">
        <f>VLOOKUP(P1221,IDCODE!$A$1:$B$96,2,0)</f>
        <v>Không</v>
      </c>
      <c r="R1221" s="102" t="e">
        <f>VLOOKUP(B1221,DS!$D$3:$P$2489,13,0)</f>
        <v>#N/A</v>
      </c>
    </row>
    <row r="1222" spans="1:18" ht="13.5">
      <c r="A1222" s="100">
        <v>1216</v>
      </c>
      <c r="B1222" s="108">
        <f>DS!D1218</f>
        <v>0</v>
      </c>
      <c r="C1222" s="109" t="e">
        <f>VLOOKUP(B1222,DS!$D$3:$I$2489,2,0)</f>
        <v>#N/A</v>
      </c>
      <c r="D1222" s="110" t="e">
        <f>VLOOKUP(B1222,DS!$D$3:$I$2489,3,0)</f>
        <v>#N/A</v>
      </c>
      <c r="E1222" s="111" t="e">
        <f>VLOOKUP(B1222,DS!$D$3:$I$2489,5,0)</f>
        <v>#N/A</v>
      </c>
      <c r="F1222" s="111" t="e">
        <f>VLOOKUP(B1222,DS!$D$3:$I$2489,6,0)</f>
        <v>#N/A</v>
      </c>
      <c r="G1222" s="247"/>
      <c r="H1222" s="247"/>
      <c r="I1222" s="247"/>
      <c r="J1222" s="247"/>
      <c r="K1222" s="247"/>
      <c r="L1222" s="247"/>
      <c r="M1222" s="247"/>
      <c r="N1222" s="247"/>
      <c r="O1222" s="247"/>
      <c r="P1222" s="101">
        <f t="shared" si="18"/>
        <v>0</v>
      </c>
      <c r="Q1222" s="102" t="str">
        <f>VLOOKUP(P1222,IDCODE!$A$1:$B$96,2,0)</f>
        <v>Không</v>
      </c>
      <c r="R1222" s="102" t="e">
        <f>VLOOKUP(B1222,DS!$D$3:$P$2489,13,0)</f>
        <v>#N/A</v>
      </c>
    </row>
    <row r="1223" spans="1:18" ht="13.5">
      <c r="A1223" s="100">
        <v>1217</v>
      </c>
      <c r="B1223" s="108">
        <f>DS!D1219</f>
        <v>0</v>
      </c>
      <c r="C1223" s="109" t="e">
        <f>VLOOKUP(B1223,DS!$D$3:$I$2489,2,0)</f>
        <v>#N/A</v>
      </c>
      <c r="D1223" s="110" t="e">
        <f>VLOOKUP(B1223,DS!$D$3:$I$2489,3,0)</f>
        <v>#N/A</v>
      </c>
      <c r="E1223" s="111" t="e">
        <f>VLOOKUP(B1223,DS!$D$3:$I$2489,5,0)</f>
        <v>#N/A</v>
      </c>
      <c r="F1223" s="111" t="e">
        <f>VLOOKUP(B1223,DS!$D$3:$I$2489,6,0)</f>
        <v>#N/A</v>
      </c>
      <c r="G1223" s="247"/>
      <c r="H1223" s="247"/>
      <c r="I1223" s="247"/>
      <c r="J1223" s="247"/>
      <c r="K1223" s="247"/>
      <c r="L1223" s="247"/>
      <c r="M1223" s="247"/>
      <c r="N1223" s="247"/>
      <c r="O1223" s="247"/>
      <c r="P1223" s="101">
        <f t="shared" si="18"/>
        <v>0</v>
      </c>
      <c r="Q1223" s="102" t="str">
        <f>VLOOKUP(P1223,IDCODE!$A$1:$B$96,2,0)</f>
        <v>Không</v>
      </c>
      <c r="R1223" s="102" t="e">
        <f>VLOOKUP(B1223,DS!$D$3:$P$2489,13,0)</f>
        <v>#N/A</v>
      </c>
    </row>
    <row r="1224" spans="1:18" ht="13.5">
      <c r="A1224" s="100">
        <v>1218</v>
      </c>
      <c r="B1224" s="108">
        <f>DS!D1220</f>
        <v>0</v>
      </c>
      <c r="C1224" s="109" t="e">
        <f>VLOOKUP(B1224,DS!$D$3:$I$2489,2,0)</f>
        <v>#N/A</v>
      </c>
      <c r="D1224" s="110" t="e">
        <f>VLOOKUP(B1224,DS!$D$3:$I$2489,3,0)</f>
        <v>#N/A</v>
      </c>
      <c r="E1224" s="111" t="e">
        <f>VLOOKUP(B1224,DS!$D$3:$I$2489,5,0)</f>
        <v>#N/A</v>
      </c>
      <c r="F1224" s="111" t="e">
        <f>VLOOKUP(B1224,DS!$D$3:$I$2489,6,0)</f>
        <v>#N/A</v>
      </c>
      <c r="G1224" s="247"/>
      <c r="H1224" s="247"/>
      <c r="I1224" s="247"/>
      <c r="J1224" s="247"/>
      <c r="K1224" s="247"/>
      <c r="L1224" s="247"/>
      <c r="M1224" s="247"/>
      <c r="N1224" s="247"/>
      <c r="O1224" s="247"/>
      <c r="P1224" s="101">
        <f t="shared" ref="P1224:P1287" si="19">IF(OR(ISNUMBER(O1224)=FALSE,$P$6&lt;&gt;100%,O1224&lt;1),0,ROUND(SUMPRODUCT($G$6:$O$6,G1224:O1224),1))</f>
        <v>0</v>
      </c>
      <c r="Q1224" s="102" t="str">
        <f>VLOOKUP(P1224,IDCODE!$A$1:$B$96,2,0)</f>
        <v>Không</v>
      </c>
      <c r="R1224" s="102" t="e">
        <f>VLOOKUP(B1224,DS!$D$3:$P$2489,13,0)</f>
        <v>#N/A</v>
      </c>
    </row>
    <row r="1225" spans="1:18" ht="13.5">
      <c r="A1225" s="100">
        <v>1219</v>
      </c>
      <c r="B1225" s="108">
        <f>DS!D1221</f>
        <v>0</v>
      </c>
      <c r="C1225" s="109" t="e">
        <f>VLOOKUP(B1225,DS!$D$3:$I$2489,2,0)</f>
        <v>#N/A</v>
      </c>
      <c r="D1225" s="110" t="e">
        <f>VLOOKUP(B1225,DS!$D$3:$I$2489,3,0)</f>
        <v>#N/A</v>
      </c>
      <c r="E1225" s="111" t="e">
        <f>VLOOKUP(B1225,DS!$D$3:$I$2489,5,0)</f>
        <v>#N/A</v>
      </c>
      <c r="F1225" s="111" t="e">
        <f>VLOOKUP(B1225,DS!$D$3:$I$2489,6,0)</f>
        <v>#N/A</v>
      </c>
      <c r="G1225" s="247"/>
      <c r="H1225" s="247"/>
      <c r="I1225" s="247"/>
      <c r="J1225" s="247"/>
      <c r="K1225" s="247"/>
      <c r="L1225" s="247"/>
      <c r="M1225" s="247"/>
      <c r="N1225" s="247"/>
      <c r="O1225" s="247"/>
      <c r="P1225" s="101">
        <f t="shared" si="19"/>
        <v>0</v>
      </c>
      <c r="Q1225" s="102" t="str">
        <f>VLOOKUP(P1225,IDCODE!$A$1:$B$96,2,0)</f>
        <v>Không</v>
      </c>
      <c r="R1225" s="102" t="e">
        <f>VLOOKUP(B1225,DS!$D$3:$P$2489,13,0)</f>
        <v>#N/A</v>
      </c>
    </row>
    <row r="1226" spans="1:18" ht="13.5">
      <c r="A1226" s="100">
        <v>1220</v>
      </c>
      <c r="B1226" s="108">
        <f>DS!D1222</f>
        <v>0</v>
      </c>
      <c r="C1226" s="109" t="e">
        <f>VLOOKUP(B1226,DS!$D$3:$I$2489,2,0)</f>
        <v>#N/A</v>
      </c>
      <c r="D1226" s="110" t="e">
        <f>VLOOKUP(B1226,DS!$D$3:$I$2489,3,0)</f>
        <v>#N/A</v>
      </c>
      <c r="E1226" s="111" t="e">
        <f>VLOOKUP(B1226,DS!$D$3:$I$2489,5,0)</f>
        <v>#N/A</v>
      </c>
      <c r="F1226" s="111" t="e">
        <f>VLOOKUP(B1226,DS!$D$3:$I$2489,6,0)</f>
        <v>#N/A</v>
      </c>
      <c r="G1226" s="247"/>
      <c r="H1226" s="247"/>
      <c r="I1226" s="247"/>
      <c r="J1226" s="247"/>
      <c r="K1226" s="247"/>
      <c r="L1226" s="247"/>
      <c r="M1226" s="247"/>
      <c r="N1226" s="247"/>
      <c r="O1226" s="247"/>
      <c r="P1226" s="101">
        <f t="shared" si="19"/>
        <v>0</v>
      </c>
      <c r="Q1226" s="102" t="str">
        <f>VLOOKUP(P1226,IDCODE!$A$1:$B$96,2,0)</f>
        <v>Không</v>
      </c>
      <c r="R1226" s="102" t="e">
        <f>VLOOKUP(B1226,DS!$D$3:$P$2489,13,0)</f>
        <v>#N/A</v>
      </c>
    </row>
    <row r="1227" spans="1:18" ht="13.5">
      <c r="A1227" s="100">
        <v>1221</v>
      </c>
      <c r="B1227" s="108">
        <f>DS!D1223</f>
        <v>0</v>
      </c>
      <c r="C1227" s="109" t="e">
        <f>VLOOKUP(B1227,DS!$D$3:$I$2489,2,0)</f>
        <v>#N/A</v>
      </c>
      <c r="D1227" s="110" t="e">
        <f>VLOOKUP(B1227,DS!$D$3:$I$2489,3,0)</f>
        <v>#N/A</v>
      </c>
      <c r="E1227" s="111" t="e">
        <f>VLOOKUP(B1227,DS!$D$3:$I$2489,5,0)</f>
        <v>#N/A</v>
      </c>
      <c r="F1227" s="111" t="e">
        <f>VLOOKUP(B1227,DS!$D$3:$I$2489,6,0)</f>
        <v>#N/A</v>
      </c>
      <c r="G1227" s="247"/>
      <c r="H1227" s="247"/>
      <c r="I1227" s="247"/>
      <c r="J1227" s="247"/>
      <c r="K1227" s="247"/>
      <c r="L1227" s="247"/>
      <c r="M1227" s="247"/>
      <c r="N1227" s="247"/>
      <c r="O1227" s="247"/>
      <c r="P1227" s="101">
        <f t="shared" si="19"/>
        <v>0</v>
      </c>
      <c r="Q1227" s="102" t="str">
        <f>VLOOKUP(P1227,IDCODE!$A$1:$B$96,2,0)</f>
        <v>Không</v>
      </c>
      <c r="R1227" s="102" t="e">
        <f>VLOOKUP(B1227,DS!$D$3:$P$2489,13,0)</f>
        <v>#N/A</v>
      </c>
    </row>
    <row r="1228" spans="1:18" ht="13.5">
      <c r="A1228" s="100">
        <v>1222</v>
      </c>
      <c r="B1228" s="108">
        <f>DS!D1224</f>
        <v>0</v>
      </c>
      <c r="C1228" s="109" t="e">
        <f>VLOOKUP(B1228,DS!$D$3:$I$2489,2,0)</f>
        <v>#N/A</v>
      </c>
      <c r="D1228" s="110" t="e">
        <f>VLOOKUP(B1228,DS!$D$3:$I$2489,3,0)</f>
        <v>#N/A</v>
      </c>
      <c r="E1228" s="111" t="e">
        <f>VLOOKUP(B1228,DS!$D$3:$I$2489,5,0)</f>
        <v>#N/A</v>
      </c>
      <c r="F1228" s="111" t="e">
        <f>VLOOKUP(B1228,DS!$D$3:$I$2489,6,0)</f>
        <v>#N/A</v>
      </c>
      <c r="G1228" s="247"/>
      <c r="H1228" s="247"/>
      <c r="I1228" s="247"/>
      <c r="J1228" s="247"/>
      <c r="K1228" s="247"/>
      <c r="L1228" s="247"/>
      <c r="M1228" s="247"/>
      <c r="N1228" s="247"/>
      <c r="O1228" s="247"/>
      <c r="P1228" s="101">
        <f t="shared" si="19"/>
        <v>0</v>
      </c>
      <c r="Q1228" s="102" t="str">
        <f>VLOOKUP(P1228,IDCODE!$A$1:$B$96,2,0)</f>
        <v>Không</v>
      </c>
      <c r="R1228" s="102" t="e">
        <f>VLOOKUP(B1228,DS!$D$3:$P$2489,13,0)</f>
        <v>#N/A</v>
      </c>
    </row>
    <row r="1229" spans="1:18" ht="13.5">
      <c r="A1229" s="100">
        <v>1223</v>
      </c>
      <c r="B1229" s="108">
        <f>DS!D1225</f>
        <v>0</v>
      </c>
      <c r="C1229" s="109" t="e">
        <f>VLOOKUP(B1229,DS!$D$3:$I$2489,2,0)</f>
        <v>#N/A</v>
      </c>
      <c r="D1229" s="110" t="e">
        <f>VLOOKUP(B1229,DS!$D$3:$I$2489,3,0)</f>
        <v>#N/A</v>
      </c>
      <c r="E1229" s="111" t="e">
        <f>VLOOKUP(B1229,DS!$D$3:$I$2489,5,0)</f>
        <v>#N/A</v>
      </c>
      <c r="F1229" s="111" t="e">
        <f>VLOOKUP(B1229,DS!$D$3:$I$2489,6,0)</f>
        <v>#N/A</v>
      </c>
      <c r="G1229" s="247"/>
      <c r="H1229" s="247"/>
      <c r="I1229" s="247"/>
      <c r="J1229" s="247"/>
      <c r="K1229" s="247"/>
      <c r="L1229" s="247"/>
      <c r="M1229" s="247"/>
      <c r="N1229" s="247"/>
      <c r="O1229" s="247"/>
      <c r="P1229" s="101">
        <f t="shared" si="19"/>
        <v>0</v>
      </c>
      <c r="Q1229" s="102" t="str">
        <f>VLOOKUP(P1229,IDCODE!$A$1:$B$96,2,0)</f>
        <v>Không</v>
      </c>
      <c r="R1229" s="102" t="e">
        <f>VLOOKUP(B1229,DS!$D$3:$P$2489,13,0)</f>
        <v>#N/A</v>
      </c>
    </row>
    <row r="1230" spans="1:18" ht="13.5">
      <c r="A1230" s="100">
        <v>1224</v>
      </c>
      <c r="B1230" s="108">
        <f>DS!D1226</f>
        <v>0</v>
      </c>
      <c r="C1230" s="109" t="e">
        <f>VLOOKUP(B1230,DS!$D$3:$I$2489,2,0)</f>
        <v>#N/A</v>
      </c>
      <c r="D1230" s="110" t="e">
        <f>VLOOKUP(B1230,DS!$D$3:$I$2489,3,0)</f>
        <v>#N/A</v>
      </c>
      <c r="E1230" s="111" t="e">
        <f>VLOOKUP(B1230,DS!$D$3:$I$2489,5,0)</f>
        <v>#N/A</v>
      </c>
      <c r="F1230" s="111" t="e">
        <f>VLOOKUP(B1230,DS!$D$3:$I$2489,6,0)</f>
        <v>#N/A</v>
      </c>
      <c r="G1230" s="247"/>
      <c r="H1230" s="247"/>
      <c r="I1230" s="247"/>
      <c r="J1230" s="247"/>
      <c r="K1230" s="247"/>
      <c r="L1230" s="247"/>
      <c r="M1230" s="247"/>
      <c r="N1230" s="247"/>
      <c r="O1230" s="247"/>
      <c r="P1230" s="101">
        <f t="shared" si="19"/>
        <v>0</v>
      </c>
      <c r="Q1230" s="102" t="str">
        <f>VLOOKUP(P1230,IDCODE!$A$1:$B$96,2,0)</f>
        <v>Không</v>
      </c>
      <c r="R1230" s="102" t="e">
        <f>VLOOKUP(B1230,DS!$D$3:$P$2489,13,0)</f>
        <v>#N/A</v>
      </c>
    </row>
    <row r="1231" spans="1:18" ht="13.5">
      <c r="A1231" s="100">
        <v>1225</v>
      </c>
      <c r="B1231" s="108">
        <f>DS!D1227</f>
        <v>0</v>
      </c>
      <c r="C1231" s="109" t="e">
        <f>VLOOKUP(B1231,DS!$D$3:$I$2489,2,0)</f>
        <v>#N/A</v>
      </c>
      <c r="D1231" s="110" t="e">
        <f>VLOOKUP(B1231,DS!$D$3:$I$2489,3,0)</f>
        <v>#N/A</v>
      </c>
      <c r="E1231" s="111" t="e">
        <f>VLOOKUP(B1231,DS!$D$3:$I$2489,5,0)</f>
        <v>#N/A</v>
      </c>
      <c r="F1231" s="111" t="e">
        <f>VLOOKUP(B1231,DS!$D$3:$I$2489,6,0)</f>
        <v>#N/A</v>
      </c>
      <c r="G1231" s="247"/>
      <c r="H1231" s="247"/>
      <c r="I1231" s="247"/>
      <c r="J1231" s="247"/>
      <c r="K1231" s="247"/>
      <c r="L1231" s="247"/>
      <c r="M1231" s="247"/>
      <c r="N1231" s="247"/>
      <c r="O1231" s="247"/>
      <c r="P1231" s="101">
        <f t="shared" si="19"/>
        <v>0</v>
      </c>
      <c r="Q1231" s="102" t="str">
        <f>VLOOKUP(P1231,IDCODE!$A$1:$B$96,2,0)</f>
        <v>Không</v>
      </c>
      <c r="R1231" s="102" t="e">
        <f>VLOOKUP(B1231,DS!$D$3:$P$2489,13,0)</f>
        <v>#N/A</v>
      </c>
    </row>
    <row r="1232" spans="1:18" ht="13.5">
      <c r="A1232" s="100">
        <v>1226</v>
      </c>
      <c r="B1232" s="108">
        <f>DS!D1228</f>
        <v>0</v>
      </c>
      <c r="C1232" s="109" t="e">
        <f>VLOOKUP(B1232,DS!$D$3:$I$2489,2,0)</f>
        <v>#N/A</v>
      </c>
      <c r="D1232" s="110" t="e">
        <f>VLOOKUP(B1232,DS!$D$3:$I$2489,3,0)</f>
        <v>#N/A</v>
      </c>
      <c r="E1232" s="111" t="e">
        <f>VLOOKUP(B1232,DS!$D$3:$I$2489,5,0)</f>
        <v>#N/A</v>
      </c>
      <c r="F1232" s="111" t="e">
        <f>VLOOKUP(B1232,DS!$D$3:$I$2489,6,0)</f>
        <v>#N/A</v>
      </c>
      <c r="G1232" s="247"/>
      <c r="H1232" s="247"/>
      <c r="I1232" s="247"/>
      <c r="J1232" s="247"/>
      <c r="K1232" s="247"/>
      <c r="L1232" s="247"/>
      <c r="M1232" s="247"/>
      <c r="N1232" s="247"/>
      <c r="O1232" s="247"/>
      <c r="P1232" s="101">
        <f t="shared" si="19"/>
        <v>0</v>
      </c>
      <c r="Q1232" s="102" t="str">
        <f>VLOOKUP(P1232,IDCODE!$A$1:$B$96,2,0)</f>
        <v>Không</v>
      </c>
      <c r="R1232" s="102" t="e">
        <f>VLOOKUP(B1232,DS!$D$3:$P$2489,13,0)</f>
        <v>#N/A</v>
      </c>
    </row>
    <row r="1233" spans="1:18" ht="13.5">
      <c r="A1233" s="100">
        <v>1227</v>
      </c>
      <c r="B1233" s="108">
        <f>DS!D1229</f>
        <v>0</v>
      </c>
      <c r="C1233" s="109" t="e">
        <f>VLOOKUP(B1233,DS!$D$3:$I$2489,2,0)</f>
        <v>#N/A</v>
      </c>
      <c r="D1233" s="110" t="e">
        <f>VLOOKUP(B1233,DS!$D$3:$I$2489,3,0)</f>
        <v>#N/A</v>
      </c>
      <c r="E1233" s="111" t="e">
        <f>VLOOKUP(B1233,DS!$D$3:$I$2489,5,0)</f>
        <v>#N/A</v>
      </c>
      <c r="F1233" s="111" t="e">
        <f>VLOOKUP(B1233,DS!$D$3:$I$2489,6,0)</f>
        <v>#N/A</v>
      </c>
      <c r="G1233" s="247"/>
      <c r="H1233" s="247"/>
      <c r="I1233" s="247"/>
      <c r="J1233" s="247"/>
      <c r="K1233" s="247"/>
      <c r="L1233" s="247"/>
      <c r="M1233" s="247"/>
      <c r="N1233" s="247"/>
      <c r="O1233" s="247"/>
      <c r="P1233" s="101">
        <f t="shared" si="19"/>
        <v>0</v>
      </c>
      <c r="Q1233" s="102" t="str">
        <f>VLOOKUP(P1233,IDCODE!$A$1:$B$96,2,0)</f>
        <v>Không</v>
      </c>
      <c r="R1233" s="102" t="e">
        <f>VLOOKUP(B1233,DS!$D$3:$P$2489,13,0)</f>
        <v>#N/A</v>
      </c>
    </row>
    <row r="1234" spans="1:18" ht="13.5">
      <c r="A1234" s="100">
        <v>1228</v>
      </c>
      <c r="B1234" s="108">
        <f>DS!D1230</f>
        <v>0</v>
      </c>
      <c r="C1234" s="109" t="e">
        <f>VLOOKUP(B1234,DS!$D$3:$I$2489,2,0)</f>
        <v>#N/A</v>
      </c>
      <c r="D1234" s="110" t="e">
        <f>VLOOKUP(B1234,DS!$D$3:$I$2489,3,0)</f>
        <v>#N/A</v>
      </c>
      <c r="E1234" s="111" t="e">
        <f>VLOOKUP(B1234,DS!$D$3:$I$2489,5,0)</f>
        <v>#N/A</v>
      </c>
      <c r="F1234" s="111" t="e">
        <f>VLOOKUP(B1234,DS!$D$3:$I$2489,6,0)</f>
        <v>#N/A</v>
      </c>
      <c r="G1234" s="247"/>
      <c r="H1234" s="247"/>
      <c r="I1234" s="247"/>
      <c r="J1234" s="247"/>
      <c r="K1234" s="247"/>
      <c r="L1234" s="247"/>
      <c r="M1234" s="247"/>
      <c r="N1234" s="247"/>
      <c r="O1234" s="247"/>
      <c r="P1234" s="101">
        <f t="shared" si="19"/>
        <v>0</v>
      </c>
      <c r="Q1234" s="102" t="str">
        <f>VLOOKUP(P1234,IDCODE!$A$1:$B$96,2,0)</f>
        <v>Không</v>
      </c>
      <c r="R1234" s="102" t="e">
        <f>VLOOKUP(B1234,DS!$D$3:$P$2489,13,0)</f>
        <v>#N/A</v>
      </c>
    </row>
    <row r="1235" spans="1:18" ht="13.5">
      <c r="A1235" s="100">
        <v>1229</v>
      </c>
      <c r="B1235" s="108">
        <f>DS!D1231</f>
        <v>0</v>
      </c>
      <c r="C1235" s="109" t="e">
        <f>VLOOKUP(B1235,DS!$D$3:$I$2489,2,0)</f>
        <v>#N/A</v>
      </c>
      <c r="D1235" s="110" t="e">
        <f>VLOOKUP(B1235,DS!$D$3:$I$2489,3,0)</f>
        <v>#N/A</v>
      </c>
      <c r="E1235" s="111" t="e">
        <f>VLOOKUP(B1235,DS!$D$3:$I$2489,5,0)</f>
        <v>#N/A</v>
      </c>
      <c r="F1235" s="111" t="e">
        <f>VLOOKUP(B1235,DS!$D$3:$I$2489,6,0)</f>
        <v>#N/A</v>
      </c>
      <c r="G1235" s="247"/>
      <c r="H1235" s="247"/>
      <c r="I1235" s="247"/>
      <c r="J1235" s="247"/>
      <c r="K1235" s="247"/>
      <c r="L1235" s="247"/>
      <c r="M1235" s="247"/>
      <c r="N1235" s="247"/>
      <c r="O1235" s="247"/>
      <c r="P1235" s="101">
        <f t="shared" si="19"/>
        <v>0</v>
      </c>
      <c r="Q1235" s="102" t="str">
        <f>VLOOKUP(P1235,IDCODE!$A$1:$B$96,2,0)</f>
        <v>Không</v>
      </c>
      <c r="R1235" s="102" t="e">
        <f>VLOOKUP(B1235,DS!$D$3:$P$2489,13,0)</f>
        <v>#N/A</v>
      </c>
    </row>
    <row r="1236" spans="1:18" ht="13.5">
      <c r="A1236" s="100">
        <v>1230</v>
      </c>
      <c r="B1236" s="108">
        <f>DS!D1232</f>
        <v>0</v>
      </c>
      <c r="C1236" s="109" t="e">
        <f>VLOOKUP(B1236,DS!$D$3:$I$2489,2,0)</f>
        <v>#N/A</v>
      </c>
      <c r="D1236" s="110" t="e">
        <f>VLOOKUP(B1236,DS!$D$3:$I$2489,3,0)</f>
        <v>#N/A</v>
      </c>
      <c r="E1236" s="111" t="e">
        <f>VLOOKUP(B1236,DS!$D$3:$I$2489,5,0)</f>
        <v>#N/A</v>
      </c>
      <c r="F1236" s="111" t="e">
        <f>VLOOKUP(B1236,DS!$D$3:$I$2489,6,0)</f>
        <v>#N/A</v>
      </c>
      <c r="G1236" s="247"/>
      <c r="H1236" s="247"/>
      <c r="I1236" s="247"/>
      <c r="J1236" s="247"/>
      <c r="K1236" s="247"/>
      <c r="L1236" s="247"/>
      <c r="M1236" s="247"/>
      <c r="N1236" s="247"/>
      <c r="O1236" s="247"/>
      <c r="P1236" s="101">
        <f t="shared" si="19"/>
        <v>0</v>
      </c>
      <c r="Q1236" s="102" t="str">
        <f>VLOOKUP(P1236,IDCODE!$A$1:$B$96,2,0)</f>
        <v>Không</v>
      </c>
      <c r="R1236" s="102" t="e">
        <f>VLOOKUP(B1236,DS!$D$3:$P$2489,13,0)</f>
        <v>#N/A</v>
      </c>
    </row>
    <row r="1237" spans="1:18" ht="13.5">
      <c r="A1237" s="100">
        <v>1231</v>
      </c>
      <c r="B1237" s="108">
        <f>DS!D1233</f>
        <v>0</v>
      </c>
      <c r="C1237" s="109" t="e">
        <f>VLOOKUP(B1237,DS!$D$3:$I$2489,2,0)</f>
        <v>#N/A</v>
      </c>
      <c r="D1237" s="110" t="e">
        <f>VLOOKUP(B1237,DS!$D$3:$I$2489,3,0)</f>
        <v>#N/A</v>
      </c>
      <c r="E1237" s="111" t="e">
        <f>VLOOKUP(B1237,DS!$D$3:$I$2489,5,0)</f>
        <v>#N/A</v>
      </c>
      <c r="F1237" s="111" t="e">
        <f>VLOOKUP(B1237,DS!$D$3:$I$2489,6,0)</f>
        <v>#N/A</v>
      </c>
      <c r="G1237" s="247"/>
      <c r="H1237" s="247"/>
      <c r="I1237" s="247"/>
      <c r="J1237" s="247"/>
      <c r="K1237" s="247"/>
      <c r="L1237" s="247"/>
      <c r="M1237" s="247"/>
      <c r="N1237" s="247"/>
      <c r="O1237" s="247"/>
      <c r="P1237" s="101">
        <f t="shared" si="19"/>
        <v>0</v>
      </c>
      <c r="Q1237" s="102" t="str">
        <f>VLOOKUP(P1237,IDCODE!$A$1:$B$96,2,0)</f>
        <v>Không</v>
      </c>
      <c r="R1237" s="102" t="e">
        <f>VLOOKUP(B1237,DS!$D$3:$P$2489,13,0)</f>
        <v>#N/A</v>
      </c>
    </row>
    <row r="1238" spans="1:18" ht="13.5">
      <c r="A1238" s="100">
        <v>1232</v>
      </c>
      <c r="B1238" s="108">
        <f>DS!D1234</f>
        <v>0</v>
      </c>
      <c r="C1238" s="109" t="e">
        <f>VLOOKUP(B1238,DS!$D$3:$I$2489,2,0)</f>
        <v>#N/A</v>
      </c>
      <c r="D1238" s="110" t="e">
        <f>VLOOKUP(B1238,DS!$D$3:$I$2489,3,0)</f>
        <v>#N/A</v>
      </c>
      <c r="E1238" s="111" t="e">
        <f>VLOOKUP(B1238,DS!$D$3:$I$2489,5,0)</f>
        <v>#N/A</v>
      </c>
      <c r="F1238" s="111" t="e">
        <f>VLOOKUP(B1238,DS!$D$3:$I$2489,6,0)</f>
        <v>#N/A</v>
      </c>
      <c r="G1238" s="247"/>
      <c r="H1238" s="247"/>
      <c r="I1238" s="247"/>
      <c r="J1238" s="247"/>
      <c r="K1238" s="247"/>
      <c r="L1238" s="247"/>
      <c r="M1238" s="247"/>
      <c r="N1238" s="247"/>
      <c r="O1238" s="247"/>
      <c r="P1238" s="101">
        <f t="shared" si="19"/>
        <v>0</v>
      </c>
      <c r="Q1238" s="102" t="str">
        <f>VLOOKUP(P1238,IDCODE!$A$1:$B$96,2,0)</f>
        <v>Không</v>
      </c>
      <c r="R1238" s="102" t="e">
        <f>VLOOKUP(B1238,DS!$D$3:$P$2489,13,0)</f>
        <v>#N/A</v>
      </c>
    </row>
    <row r="1239" spans="1:18" ht="13.5">
      <c r="A1239" s="100">
        <v>1233</v>
      </c>
      <c r="B1239" s="108">
        <f>DS!D1235</f>
        <v>0</v>
      </c>
      <c r="C1239" s="109" t="e">
        <f>VLOOKUP(B1239,DS!$D$3:$I$2489,2,0)</f>
        <v>#N/A</v>
      </c>
      <c r="D1239" s="110" t="e">
        <f>VLOOKUP(B1239,DS!$D$3:$I$2489,3,0)</f>
        <v>#N/A</v>
      </c>
      <c r="E1239" s="111" t="e">
        <f>VLOOKUP(B1239,DS!$D$3:$I$2489,5,0)</f>
        <v>#N/A</v>
      </c>
      <c r="F1239" s="111" t="e">
        <f>VLOOKUP(B1239,DS!$D$3:$I$2489,6,0)</f>
        <v>#N/A</v>
      </c>
      <c r="G1239" s="247"/>
      <c r="H1239" s="247"/>
      <c r="I1239" s="247"/>
      <c r="J1239" s="247"/>
      <c r="K1239" s="247"/>
      <c r="L1239" s="247"/>
      <c r="M1239" s="247"/>
      <c r="N1239" s="247"/>
      <c r="O1239" s="247"/>
      <c r="P1239" s="101">
        <f t="shared" si="19"/>
        <v>0</v>
      </c>
      <c r="Q1239" s="102" t="str">
        <f>VLOOKUP(P1239,IDCODE!$A$1:$B$96,2,0)</f>
        <v>Không</v>
      </c>
      <c r="R1239" s="102" t="e">
        <f>VLOOKUP(B1239,DS!$D$3:$P$2489,13,0)</f>
        <v>#N/A</v>
      </c>
    </row>
    <row r="1240" spans="1:18" ht="13.5">
      <c r="A1240" s="100">
        <v>1234</v>
      </c>
      <c r="B1240" s="108">
        <f>DS!D1236</f>
        <v>0</v>
      </c>
      <c r="C1240" s="109" t="e">
        <f>VLOOKUP(B1240,DS!$D$3:$I$2489,2,0)</f>
        <v>#N/A</v>
      </c>
      <c r="D1240" s="110" t="e">
        <f>VLOOKUP(B1240,DS!$D$3:$I$2489,3,0)</f>
        <v>#N/A</v>
      </c>
      <c r="E1240" s="111" t="e">
        <f>VLOOKUP(B1240,DS!$D$3:$I$2489,5,0)</f>
        <v>#N/A</v>
      </c>
      <c r="F1240" s="111" t="e">
        <f>VLOOKUP(B1240,DS!$D$3:$I$2489,6,0)</f>
        <v>#N/A</v>
      </c>
      <c r="G1240" s="247"/>
      <c r="H1240" s="247"/>
      <c r="I1240" s="247"/>
      <c r="J1240" s="247"/>
      <c r="K1240" s="247"/>
      <c r="L1240" s="247"/>
      <c r="M1240" s="247"/>
      <c r="N1240" s="247"/>
      <c r="O1240" s="247"/>
      <c r="P1240" s="101">
        <f t="shared" si="19"/>
        <v>0</v>
      </c>
      <c r="Q1240" s="102" t="str">
        <f>VLOOKUP(P1240,IDCODE!$A$1:$B$96,2,0)</f>
        <v>Không</v>
      </c>
      <c r="R1240" s="102" t="e">
        <f>VLOOKUP(B1240,DS!$D$3:$P$2489,13,0)</f>
        <v>#N/A</v>
      </c>
    </row>
    <row r="1241" spans="1:18" ht="13.5">
      <c r="A1241" s="100">
        <v>1235</v>
      </c>
      <c r="B1241" s="108">
        <f>DS!D1237</f>
        <v>0</v>
      </c>
      <c r="C1241" s="109" t="e">
        <f>VLOOKUP(B1241,DS!$D$3:$I$2489,2,0)</f>
        <v>#N/A</v>
      </c>
      <c r="D1241" s="110" t="e">
        <f>VLOOKUP(B1241,DS!$D$3:$I$2489,3,0)</f>
        <v>#N/A</v>
      </c>
      <c r="E1241" s="111" t="e">
        <f>VLOOKUP(B1241,DS!$D$3:$I$2489,5,0)</f>
        <v>#N/A</v>
      </c>
      <c r="F1241" s="111" t="e">
        <f>VLOOKUP(B1241,DS!$D$3:$I$2489,6,0)</f>
        <v>#N/A</v>
      </c>
      <c r="G1241" s="247"/>
      <c r="H1241" s="247"/>
      <c r="I1241" s="247"/>
      <c r="J1241" s="247"/>
      <c r="K1241" s="247"/>
      <c r="L1241" s="247"/>
      <c r="M1241" s="247"/>
      <c r="N1241" s="247"/>
      <c r="O1241" s="247"/>
      <c r="P1241" s="101">
        <f t="shared" si="19"/>
        <v>0</v>
      </c>
      <c r="Q1241" s="102" t="str">
        <f>VLOOKUP(P1241,IDCODE!$A$1:$B$96,2,0)</f>
        <v>Không</v>
      </c>
      <c r="R1241" s="102" t="e">
        <f>VLOOKUP(B1241,DS!$D$3:$P$2489,13,0)</f>
        <v>#N/A</v>
      </c>
    </row>
    <row r="1242" spans="1:18" ht="13.5">
      <c r="A1242" s="100">
        <v>1236</v>
      </c>
      <c r="B1242" s="108">
        <f>DS!D1238</f>
        <v>0</v>
      </c>
      <c r="C1242" s="109" t="e">
        <f>VLOOKUP(B1242,DS!$D$3:$I$2489,2,0)</f>
        <v>#N/A</v>
      </c>
      <c r="D1242" s="110" t="e">
        <f>VLOOKUP(B1242,DS!$D$3:$I$2489,3,0)</f>
        <v>#N/A</v>
      </c>
      <c r="E1242" s="111" t="e">
        <f>VLOOKUP(B1242,DS!$D$3:$I$2489,5,0)</f>
        <v>#N/A</v>
      </c>
      <c r="F1242" s="111" t="e">
        <f>VLOOKUP(B1242,DS!$D$3:$I$2489,6,0)</f>
        <v>#N/A</v>
      </c>
      <c r="G1242" s="247"/>
      <c r="H1242" s="247"/>
      <c r="I1242" s="247"/>
      <c r="J1242" s="247"/>
      <c r="K1242" s="247"/>
      <c r="L1242" s="247"/>
      <c r="M1242" s="247"/>
      <c r="N1242" s="247"/>
      <c r="O1242" s="247"/>
      <c r="P1242" s="101">
        <f t="shared" si="19"/>
        <v>0</v>
      </c>
      <c r="Q1242" s="102" t="str">
        <f>VLOOKUP(P1242,IDCODE!$A$1:$B$96,2,0)</f>
        <v>Không</v>
      </c>
      <c r="R1242" s="102" t="e">
        <f>VLOOKUP(B1242,DS!$D$3:$P$2489,13,0)</f>
        <v>#N/A</v>
      </c>
    </row>
    <row r="1243" spans="1:18" ht="13.5">
      <c r="A1243" s="100">
        <v>1237</v>
      </c>
      <c r="B1243" s="108">
        <f>DS!D1239</f>
        <v>0</v>
      </c>
      <c r="C1243" s="109" t="e">
        <f>VLOOKUP(B1243,DS!$D$3:$I$2489,2,0)</f>
        <v>#N/A</v>
      </c>
      <c r="D1243" s="110" t="e">
        <f>VLOOKUP(B1243,DS!$D$3:$I$2489,3,0)</f>
        <v>#N/A</v>
      </c>
      <c r="E1243" s="111" t="e">
        <f>VLOOKUP(B1243,DS!$D$3:$I$2489,5,0)</f>
        <v>#N/A</v>
      </c>
      <c r="F1243" s="111" t="e">
        <f>VLOOKUP(B1243,DS!$D$3:$I$2489,6,0)</f>
        <v>#N/A</v>
      </c>
      <c r="G1243" s="247"/>
      <c r="H1243" s="247"/>
      <c r="I1243" s="247"/>
      <c r="J1243" s="247"/>
      <c r="K1243" s="247"/>
      <c r="L1243" s="247"/>
      <c r="M1243" s="247"/>
      <c r="N1243" s="247"/>
      <c r="O1243" s="247"/>
      <c r="P1243" s="101">
        <f t="shared" si="19"/>
        <v>0</v>
      </c>
      <c r="Q1243" s="102" t="str">
        <f>VLOOKUP(P1243,IDCODE!$A$1:$B$96,2,0)</f>
        <v>Không</v>
      </c>
      <c r="R1243" s="102" t="e">
        <f>VLOOKUP(B1243,DS!$D$3:$P$2489,13,0)</f>
        <v>#N/A</v>
      </c>
    </row>
    <row r="1244" spans="1:18" ht="13.5">
      <c r="A1244" s="100">
        <v>1238</v>
      </c>
      <c r="B1244" s="108">
        <f>DS!D1240</f>
        <v>0</v>
      </c>
      <c r="C1244" s="109" t="e">
        <f>VLOOKUP(B1244,DS!$D$3:$I$2489,2,0)</f>
        <v>#N/A</v>
      </c>
      <c r="D1244" s="110" t="e">
        <f>VLOOKUP(B1244,DS!$D$3:$I$2489,3,0)</f>
        <v>#N/A</v>
      </c>
      <c r="E1244" s="111" t="e">
        <f>VLOOKUP(B1244,DS!$D$3:$I$2489,5,0)</f>
        <v>#N/A</v>
      </c>
      <c r="F1244" s="111" t="e">
        <f>VLOOKUP(B1244,DS!$D$3:$I$2489,6,0)</f>
        <v>#N/A</v>
      </c>
      <c r="G1244" s="247"/>
      <c r="H1244" s="247"/>
      <c r="I1244" s="247"/>
      <c r="J1244" s="247"/>
      <c r="K1244" s="247"/>
      <c r="L1244" s="247"/>
      <c r="M1244" s="247"/>
      <c r="N1244" s="247"/>
      <c r="O1244" s="247"/>
      <c r="P1244" s="101">
        <f t="shared" si="19"/>
        <v>0</v>
      </c>
      <c r="Q1244" s="102" t="str">
        <f>VLOOKUP(P1244,IDCODE!$A$1:$B$96,2,0)</f>
        <v>Không</v>
      </c>
      <c r="R1244" s="102" t="e">
        <f>VLOOKUP(B1244,DS!$D$3:$P$2489,13,0)</f>
        <v>#N/A</v>
      </c>
    </row>
    <row r="1245" spans="1:18" ht="13.5">
      <c r="A1245" s="100">
        <v>1239</v>
      </c>
      <c r="B1245" s="108">
        <f>DS!D1241</f>
        <v>0</v>
      </c>
      <c r="C1245" s="109" t="e">
        <f>VLOOKUP(B1245,DS!$D$3:$I$2489,2,0)</f>
        <v>#N/A</v>
      </c>
      <c r="D1245" s="110" t="e">
        <f>VLOOKUP(B1245,DS!$D$3:$I$2489,3,0)</f>
        <v>#N/A</v>
      </c>
      <c r="E1245" s="111" t="e">
        <f>VLOOKUP(B1245,DS!$D$3:$I$2489,5,0)</f>
        <v>#N/A</v>
      </c>
      <c r="F1245" s="111" t="e">
        <f>VLOOKUP(B1245,DS!$D$3:$I$2489,6,0)</f>
        <v>#N/A</v>
      </c>
      <c r="G1245" s="247"/>
      <c r="H1245" s="247"/>
      <c r="I1245" s="247"/>
      <c r="J1245" s="247"/>
      <c r="K1245" s="247"/>
      <c r="L1245" s="247"/>
      <c r="M1245" s="247"/>
      <c r="N1245" s="247"/>
      <c r="O1245" s="247"/>
      <c r="P1245" s="101">
        <f t="shared" si="19"/>
        <v>0</v>
      </c>
      <c r="Q1245" s="102" t="str">
        <f>VLOOKUP(P1245,IDCODE!$A$1:$B$96,2,0)</f>
        <v>Không</v>
      </c>
      <c r="R1245" s="102" t="e">
        <f>VLOOKUP(B1245,DS!$D$3:$P$2489,13,0)</f>
        <v>#N/A</v>
      </c>
    </row>
    <row r="1246" spans="1:18" ht="13.5">
      <c r="A1246" s="100">
        <v>1240</v>
      </c>
      <c r="B1246" s="108">
        <f>DS!D1242</f>
        <v>0</v>
      </c>
      <c r="C1246" s="109" t="e">
        <f>VLOOKUP(B1246,DS!$D$3:$I$2489,2,0)</f>
        <v>#N/A</v>
      </c>
      <c r="D1246" s="110" t="e">
        <f>VLOOKUP(B1246,DS!$D$3:$I$2489,3,0)</f>
        <v>#N/A</v>
      </c>
      <c r="E1246" s="111" t="e">
        <f>VLOOKUP(B1246,DS!$D$3:$I$2489,5,0)</f>
        <v>#N/A</v>
      </c>
      <c r="F1246" s="111" t="e">
        <f>VLOOKUP(B1246,DS!$D$3:$I$2489,6,0)</f>
        <v>#N/A</v>
      </c>
      <c r="G1246" s="247"/>
      <c r="H1246" s="247"/>
      <c r="I1246" s="247"/>
      <c r="J1246" s="247"/>
      <c r="K1246" s="247"/>
      <c r="L1246" s="247"/>
      <c r="M1246" s="247"/>
      <c r="N1246" s="247"/>
      <c r="O1246" s="247"/>
      <c r="P1246" s="101">
        <f t="shared" si="19"/>
        <v>0</v>
      </c>
      <c r="Q1246" s="102" t="str">
        <f>VLOOKUP(P1246,IDCODE!$A$1:$B$96,2,0)</f>
        <v>Không</v>
      </c>
      <c r="R1246" s="102" t="e">
        <f>VLOOKUP(B1246,DS!$D$3:$P$2489,13,0)</f>
        <v>#N/A</v>
      </c>
    </row>
    <row r="1247" spans="1:18" ht="13.5">
      <c r="A1247" s="100">
        <v>1241</v>
      </c>
      <c r="B1247" s="108">
        <f>DS!D1243</f>
        <v>0</v>
      </c>
      <c r="C1247" s="109" t="e">
        <f>VLOOKUP(B1247,DS!$D$3:$I$2489,2,0)</f>
        <v>#N/A</v>
      </c>
      <c r="D1247" s="110" t="e">
        <f>VLOOKUP(B1247,DS!$D$3:$I$2489,3,0)</f>
        <v>#N/A</v>
      </c>
      <c r="E1247" s="111" t="e">
        <f>VLOOKUP(B1247,DS!$D$3:$I$2489,5,0)</f>
        <v>#N/A</v>
      </c>
      <c r="F1247" s="111" t="e">
        <f>VLOOKUP(B1247,DS!$D$3:$I$2489,6,0)</f>
        <v>#N/A</v>
      </c>
      <c r="G1247" s="247"/>
      <c r="H1247" s="247"/>
      <c r="I1247" s="247"/>
      <c r="J1247" s="247"/>
      <c r="K1247" s="247"/>
      <c r="L1247" s="247"/>
      <c r="M1247" s="247"/>
      <c r="N1247" s="247"/>
      <c r="O1247" s="247"/>
      <c r="P1247" s="101">
        <f t="shared" si="19"/>
        <v>0</v>
      </c>
      <c r="Q1247" s="102" t="str">
        <f>VLOOKUP(P1247,IDCODE!$A$1:$B$96,2,0)</f>
        <v>Không</v>
      </c>
      <c r="R1247" s="102" t="e">
        <f>VLOOKUP(B1247,DS!$D$3:$P$2489,13,0)</f>
        <v>#N/A</v>
      </c>
    </row>
    <row r="1248" spans="1:18" ht="13.5">
      <c r="A1248" s="100">
        <v>1242</v>
      </c>
      <c r="B1248" s="108">
        <f>DS!D1244</f>
        <v>0</v>
      </c>
      <c r="C1248" s="109" t="e">
        <f>VLOOKUP(B1248,DS!$D$3:$I$2489,2,0)</f>
        <v>#N/A</v>
      </c>
      <c r="D1248" s="110" t="e">
        <f>VLOOKUP(B1248,DS!$D$3:$I$2489,3,0)</f>
        <v>#N/A</v>
      </c>
      <c r="E1248" s="111" t="e">
        <f>VLOOKUP(B1248,DS!$D$3:$I$2489,5,0)</f>
        <v>#N/A</v>
      </c>
      <c r="F1248" s="111" t="e">
        <f>VLOOKUP(B1248,DS!$D$3:$I$2489,6,0)</f>
        <v>#N/A</v>
      </c>
      <c r="G1248" s="247"/>
      <c r="H1248" s="247"/>
      <c r="I1248" s="247"/>
      <c r="J1248" s="247"/>
      <c r="K1248" s="247"/>
      <c r="L1248" s="247"/>
      <c r="M1248" s="247"/>
      <c r="N1248" s="247"/>
      <c r="O1248" s="247"/>
      <c r="P1248" s="101">
        <f t="shared" si="19"/>
        <v>0</v>
      </c>
      <c r="Q1248" s="102" t="str">
        <f>VLOOKUP(P1248,IDCODE!$A$1:$B$96,2,0)</f>
        <v>Không</v>
      </c>
      <c r="R1248" s="102" t="e">
        <f>VLOOKUP(B1248,DS!$D$3:$P$2489,13,0)</f>
        <v>#N/A</v>
      </c>
    </row>
    <row r="1249" spans="1:18" ht="13.5">
      <c r="A1249" s="100">
        <v>1243</v>
      </c>
      <c r="B1249" s="108">
        <f>DS!D1245</f>
        <v>0</v>
      </c>
      <c r="C1249" s="109" t="e">
        <f>VLOOKUP(B1249,DS!$D$3:$I$2489,2,0)</f>
        <v>#N/A</v>
      </c>
      <c r="D1249" s="110" t="e">
        <f>VLOOKUP(B1249,DS!$D$3:$I$2489,3,0)</f>
        <v>#N/A</v>
      </c>
      <c r="E1249" s="111" t="e">
        <f>VLOOKUP(B1249,DS!$D$3:$I$2489,5,0)</f>
        <v>#N/A</v>
      </c>
      <c r="F1249" s="111" t="e">
        <f>VLOOKUP(B1249,DS!$D$3:$I$2489,6,0)</f>
        <v>#N/A</v>
      </c>
      <c r="G1249" s="247"/>
      <c r="H1249" s="247"/>
      <c r="I1249" s="247"/>
      <c r="J1249" s="247"/>
      <c r="K1249" s="247"/>
      <c r="L1249" s="247"/>
      <c r="M1249" s="247"/>
      <c r="N1249" s="247"/>
      <c r="O1249" s="247"/>
      <c r="P1249" s="101">
        <f t="shared" si="19"/>
        <v>0</v>
      </c>
      <c r="Q1249" s="102" t="str">
        <f>VLOOKUP(P1249,IDCODE!$A$1:$B$96,2,0)</f>
        <v>Không</v>
      </c>
      <c r="R1249" s="102" t="e">
        <f>VLOOKUP(B1249,DS!$D$3:$P$2489,13,0)</f>
        <v>#N/A</v>
      </c>
    </row>
    <row r="1250" spans="1:18" ht="13.5">
      <c r="A1250" s="100">
        <v>1244</v>
      </c>
      <c r="B1250" s="108">
        <f>DS!D1246</f>
        <v>0</v>
      </c>
      <c r="C1250" s="109" t="e">
        <f>VLOOKUP(B1250,DS!$D$3:$I$2489,2,0)</f>
        <v>#N/A</v>
      </c>
      <c r="D1250" s="110" t="e">
        <f>VLOOKUP(B1250,DS!$D$3:$I$2489,3,0)</f>
        <v>#N/A</v>
      </c>
      <c r="E1250" s="111" t="e">
        <f>VLOOKUP(B1250,DS!$D$3:$I$2489,5,0)</f>
        <v>#N/A</v>
      </c>
      <c r="F1250" s="111" t="e">
        <f>VLOOKUP(B1250,DS!$D$3:$I$2489,6,0)</f>
        <v>#N/A</v>
      </c>
      <c r="G1250" s="247"/>
      <c r="H1250" s="247"/>
      <c r="I1250" s="247"/>
      <c r="J1250" s="247"/>
      <c r="K1250" s="247"/>
      <c r="L1250" s="247"/>
      <c r="M1250" s="247"/>
      <c r="N1250" s="247"/>
      <c r="O1250" s="247"/>
      <c r="P1250" s="101">
        <f t="shared" si="19"/>
        <v>0</v>
      </c>
      <c r="Q1250" s="102" t="str">
        <f>VLOOKUP(P1250,IDCODE!$A$1:$B$96,2,0)</f>
        <v>Không</v>
      </c>
      <c r="R1250" s="102" t="e">
        <f>VLOOKUP(B1250,DS!$D$3:$P$2489,13,0)</f>
        <v>#N/A</v>
      </c>
    </row>
    <row r="1251" spans="1:18" ht="13.5">
      <c r="A1251" s="100">
        <v>1245</v>
      </c>
      <c r="B1251" s="108">
        <f>DS!D1247</f>
        <v>0</v>
      </c>
      <c r="C1251" s="109" t="e">
        <f>VLOOKUP(B1251,DS!$D$3:$I$2489,2,0)</f>
        <v>#N/A</v>
      </c>
      <c r="D1251" s="110" t="e">
        <f>VLOOKUP(B1251,DS!$D$3:$I$2489,3,0)</f>
        <v>#N/A</v>
      </c>
      <c r="E1251" s="111" t="e">
        <f>VLOOKUP(B1251,DS!$D$3:$I$2489,5,0)</f>
        <v>#N/A</v>
      </c>
      <c r="F1251" s="111" t="e">
        <f>VLOOKUP(B1251,DS!$D$3:$I$2489,6,0)</f>
        <v>#N/A</v>
      </c>
      <c r="G1251" s="247"/>
      <c r="H1251" s="247"/>
      <c r="I1251" s="247"/>
      <c r="J1251" s="247"/>
      <c r="K1251" s="247"/>
      <c r="L1251" s="247"/>
      <c r="M1251" s="247"/>
      <c r="N1251" s="247"/>
      <c r="O1251" s="247"/>
      <c r="P1251" s="101">
        <f t="shared" si="19"/>
        <v>0</v>
      </c>
      <c r="Q1251" s="102" t="str">
        <f>VLOOKUP(P1251,IDCODE!$A$1:$B$96,2,0)</f>
        <v>Không</v>
      </c>
      <c r="R1251" s="102" t="e">
        <f>VLOOKUP(B1251,DS!$D$3:$P$2489,13,0)</f>
        <v>#N/A</v>
      </c>
    </row>
    <row r="1252" spans="1:18" ht="13.5">
      <c r="A1252" s="100">
        <v>1246</v>
      </c>
      <c r="B1252" s="108">
        <f>DS!D1248</f>
        <v>0</v>
      </c>
      <c r="C1252" s="109" t="e">
        <f>VLOOKUP(B1252,DS!$D$3:$I$2489,2,0)</f>
        <v>#N/A</v>
      </c>
      <c r="D1252" s="110" t="e">
        <f>VLOOKUP(B1252,DS!$D$3:$I$2489,3,0)</f>
        <v>#N/A</v>
      </c>
      <c r="E1252" s="111" t="e">
        <f>VLOOKUP(B1252,DS!$D$3:$I$2489,5,0)</f>
        <v>#N/A</v>
      </c>
      <c r="F1252" s="111" t="e">
        <f>VLOOKUP(B1252,DS!$D$3:$I$2489,6,0)</f>
        <v>#N/A</v>
      </c>
      <c r="G1252" s="247"/>
      <c r="H1252" s="247"/>
      <c r="I1252" s="247"/>
      <c r="J1252" s="247"/>
      <c r="K1252" s="247"/>
      <c r="L1252" s="247"/>
      <c r="M1252" s="247"/>
      <c r="N1252" s="247"/>
      <c r="O1252" s="247"/>
      <c r="P1252" s="101">
        <f t="shared" si="19"/>
        <v>0</v>
      </c>
      <c r="Q1252" s="102" t="str">
        <f>VLOOKUP(P1252,IDCODE!$A$1:$B$96,2,0)</f>
        <v>Không</v>
      </c>
      <c r="R1252" s="102" t="e">
        <f>VLOOKUP(B1252,DS!$D$3:$P$2489,13,0)</f>
        <v>#N/A</v>
      </c>
    </row>
    <row r="1253" spans="1:18" ht="13.5">
      <c r="A1253" s="100">
        <v>1247</v>
      </c>
      <c r="B1253" s="108">
        <f>DS!D1249</f>
        <v>0</v>
      </c>
      <c r="C1253" s="109" t="e">
        <f>VLOOKUP(B1253,DS!$D$3:$I$2489,2,0)</f>
        <v>#N/A</v>
      </c>
      <c r="D1253" s="110" t="e">
        <f>VLOOKUP(B1253,DS!$D$3:$I$2489,3,0)</f>
        <v>#N/A</v>
      </c>
      <c r="E1253" s="111" t="e">
        <f>VLOOKUP(B1253,DS!$D$3:$I$2489,5,0)</f>
        <v>#N/A</v>
      </c>
      <c r="F1253" s="111" t="e">
        <f>VLOOKUP(B1253,DS!$D$3:$I$2489,6,0)</f>
        <v>#N/A</v>
      </c>
      <c r="G1253" s="247"/>
      <c r="H1253" s="247"/>
      <c r="I1253" s="247"/>
      <c r="J1253" s="247"/>
      <c r="K1253" s="247"/>
      <c r="L1253" s="247"/>
      <c r="M1253" s="247"/>
      <c r="N1253" s="247"/>
      <c r="O1253" s="247"/>
      <c r="P1253" s="101">
        <f t="shared" si="19"/>
        <v>0</v>
      </c>
      <c r="Q1253" s="102" t="str">
        <f>VLOOKUP(P1253,IDCODE!$A$1:$B$96,2,0)</f>
        <v>Không</v>
      </c>
      <c r="R1253" s="102" t="e">
        <f>VLOOKUP(B1253,DS!$D$3:$P$2489,13,0)</f>
        <v>#N/A</v>
      </c>
    </row>
    <row r="1254" spans="1:18" ht="13.5">
      <c r="A1254" s="100">
        <v>1248</v>
      </c>
      <c r="B1254" s="108">
        <f>DS!D1250</f>
        <v>0</v>
      </c>
      <c r="C1254" s="109" t="e">
        <f>VLOOKUP(B1254,DS!$D$3:$I$2489,2,0)</f>
        <v>#N/A</v>
      </c>
      <c r="D1254" s="110" t="e">
        <f>VLOOKUP(B1254,DS!$D$3:$I$2489,3,0)</f>
        <v>#N/A</v>
      </c>
      <c r="E1254" s="111" t="e">
        <f>VLOOKUP(B1254,DS!$D$3:$I$2489,5,0)</f>
        <v>#N/A</v>
      </c>
      <c r="F1254" s="111" t="e">
        <f>VLOOKUP(B1254,DS!$D$3:$I$2489,6,0)</f>
        <v>#N/A</v>
      </c>
      <c r="G1254" s="247"/>
      <c r="H1254" s="247"/>
      <c r="I1254" s="247"/>
      <c r="J1254" s="247"/>
      <c r="K1254" s="247"/>
      <c r="L1254" s="247"/>
      <c r="M1254" s="247"/>
      <c r="N1254" s="247"/>
      <c r="O1254" s="247"/>
      <c r="P1254" s="101">
        <f t="shared" si="19"/>
        <v>0</v>
      </c>
      <c r="Q1254" s="102" t="str">
        <f>VLOOKUP(P1254,IDCODE!$A$1:$B$96,2,0)</f>
        <v>Không</v>
      </c>
      <c r="R1254" s="102" t="e">
        <f>VLOOKUP(B1254,DS!$D$3:$P$2489,13,0)</f>
        <v>#N/A</v>
      </c>
    </row>
    <row r="1255" spans="1:18" ht="13.5">
      <c r="A1255" s="100">
        <v>1249</v>
      </c>
      <c r="B1255" s="108">
        <f>DS!D1251</f>
        <v>0</v>
      </c>
      <c r="C1255" s="109" t="e">
        <f>VLOOKUP(B1255,DS!$D$3:$I$2489,2,0)</f>
        <v>#N/A</v>
      </c>
      <c r="D1255" s="110" t="e">
        <f>VLOOKUP(B1255,DS!$D$3:$I$2489,3,0)</f>
        <v>#N/A</v>
      </c>
      <c r="E1255" s="111" t="e">
        <f>VLOOKUP(B1255,DS!$D$3:$I$2489,5,0)</f>
        <v>#N/A</v>
      </c>
      <c r="F1255" s="111" t="e">
        <f>VLOOKUP(B1255,DS!$D$3:$I$2489,6,0)</f>
        <v>#N/A</v>
      </c>
      <c r="G1255" s="247"/>
      <c r="H1255" s="247"/>
      <c r="I1255" s="247"/>
      <c r="J1255" s="247"/>
      <c r="K1255" s="247"/>
      <c r="L1255" s="247"/>
      <c r="M1255" s="247"/>
      <c r="N1255" s="247"/>
      <c r="O1255" s="247"/>
      <c r="P1255" s="101">
        <f t="shared" si="19"/>
        <v>0</v>
      </c>
      <c r="Q1255" s="102" t="str">
        <f>VLOOKUP(P1255,IDCODE!$A$1:$B$96,2,0)</f>
        <v>Không</v>
      </c>
      <c r="R1255" s="102" t="e">
        <f>VLOOKUP(B1255,DS!$D$3:$P$2489,13,0)</f>
        <v>#N/A</v>
      </c>
    </row>
    <row r="1256" spans="1:18" ht="13.5">
      <c r="A1256" s="100">
        <v>1250</v>
      </c>
      <c r="B1256" s="108">
        <f>DS!D1252</f>
        <v>0</v>
      </c>
      <c r="C1256" s="109" t="e">
        <f>VLOOKUP(B1256,DS!$D$3:$I$2489,2,0)</f>
        <v>#N/A</v>
      </c>
      <c r="D1256" s="110" t="e">
        <f>VLOOKUP(B1256,DS!$D$3:$I$2489,3,0)</f>
        <v>#N/A</v>
      </c>
      <c r="E1256" s="111" t="e">
        <f>VLOOKUP(B1256,DS!$D$3:$I$2489,5,0)</f>
        <v>#N/A</v>
      </c>
      <c r="F1256" s="111" t="e">
        <f>VLOOKUP(B1256,DS!$D$3:$I$2489,6,0)</f>
        <v>#N/A</v>
      </c>
      <c r="G1256" s="247"/>
      <c r="H1256" s="247"/>
      <c r="I1256" s="247"/>
      <c r="J1256" s="247"/>
      <c r="K1256" s="247"/>
      <c r="L1256" s="247"/>
      <c r="M1256" s="247"/>
      <c r="N1256" s="247"/>
      <c r="O1256" s="247"/>
      <c r="P1256" s="101">
        <f t="shared" si="19"/>
        <v>0</v>
      </c>
      <c r="Q1256" s="102" t="str">
        <f>VLOOKUP(P1256,IDCODE!$A$1:$B$96,2,0)</f>
        <v>Không</v>
      </c>
      <c r="R1256" s="102" t="e">
        <f>VLOOKUP(B1256,DS!$D$3:$P$2489,13,0)</f>
        <v>#N/A</v>
      </c>
    </row>
    <row r="1257" spans="1:18" ht="13.5">
      <c r="A1257" s="100">
        <v>1251</v>
      </c>
      <c r="B1257" s="108">
        <f>DS!D1253</f>
        <v>0</v>
      </c>
      <c r="C1257" s="109" t="e">
        <f>VLOOKUP(B1257,DS!$D$3:$I$2489,2,0)</f>
        <v>#N/A</v>
      </c>
      <c r="D1257" s="110" t="e">
        <f>VLOOKUP(B1257,DS!$D$3:$I$2489,3,0)</f>
        <v>#N/A</v>
      </c>
      <c r="E1257" s="111" t="e">
        <f>VLOOKUP(B1257,DS!$D$3:$I$2489,5,0)</f>
        <v>#N/A</v>
      </c>
      <c r="F1257" s="111" t="e">
        <f>VLOOKUP(B1257,DS!$D$3:$I$2489,6,0)</f>
        <v>#N/A</v>
      </c>
      <c r="G1257" s="247"/>
      <c r="H1257" s="247"/>
      <c r="I1257" s="247"/>
      <c r="J1257" s="247"/>
      <c r="K1257" s="247"/>
      <c r="L1257" s="247"/>
      <c r="M1257" s="247"/>
      <c r="N1257" s="247"/>
      <c r="O1257" s="247"/>
      <c r="P1257" s="101">
        <f t="shared" si="19"/>
        <v>0</v>
      </c>
      <c r="Q1257" s="102" t="str">
        <f>VLOOKUP(P1257,IDCODE!$A$1:$B$96,2,0)</f>
        <v>Không</v>
      </c>
      <c r="R1257" s="102" t="e">
        <f>VLOOKUP(B1257,DS!$D$3:$P$2489,13,0)</f>
        <v>#N/A</v>
      </c>
    </row>
    <row r="1258" spans="1:18" ht="13.5">
      <c r="A1258" s="100">
        <v>1252</v>
      </c>
      <c r="B1258" s="108">
        <f>DS!D1254</f>
        <v>0</v>
      </c>
      <c r="C1258" s="109" t="e">
        <f>VLOOKUP(B1258,DS!$D$3:$I$2489,2,0)</f>
        <v>#N/A</v>
      </c>
      <c r="D1258" s="110" t="e">
        <f>VLOOKUP(B1258,DS!$D$3:$I$2489,3,0)</f>
        <v>#N/A</v>
      </c>
      <c r="E1258" s="111" t="e">
        <f>VLOOKUP(B1258,DS!$D$3:$I$2489,5,0)</f>
        <v>#N/A</v>
      </c>
      <c r="F1258" s="111" t="e">
        <f>VLOOKUP(B1258,DS!$D$3:$I$2489,6,0)</f>
        <v>#N/A</v>
      </c>
      <c r="G1258" s="247"/>
      <c r="H1258" s="247"/>
      <c r="I1258" s="247"/>
      <c r="J1258" s="247"/>
      <c r="K1258" s="247"/>
      <c r="L1258" s="247"/>
      <c r="M1258" s="247"/>
      <c r="N1258" s="247"/>
      <c r="O1258" s="247"/>
      <c r="P1258" s="101">
        <f t="shared" si="19"/>
        <v>0</v>
      </c>
      <c r="Q1258" s="102" t="str">
        <f>VLOOKUP(P1258,IDCODE!$A$1:$B$96,2,0)</f>
        <v>Không</v>
      </c>
      <c r="R1258" s="102" t="e">
        <f>VLOOKUP(B1258,DS!$D$3:$P$2489,13,0)</f>
        <v>#N/A</v>
      </c>
    </row>
    <row r="1259" spans="1:18" ht="13.5">
      <c r="A1259" s="100">
        <v>1253</v>
      </c>
      <c r="B1259" s="108">
        <f>DS!D1255</f>
        <v>0</v>
      </c>
      <c r="C1259" s="109" t="e">
        <f>VLOOKUP(B1259,DS!$D$3:$I$2489,2,0)</f>
        <v>#N/A</v>
      </c>
      <c r="D1259" s="110" t="e">
        <f>VLOOKUP(B1259,DS!$D$3:$I$2489,3,0)</f>
        <v>#N/A</v>
      </c>
      <c r="E1259" s="111" t="e">
        <f>VLOOKUP(B1259,DS!$D$3:$I$2489,5,0)</f>
        <v>#N/A</v>
      </c>
      <c r="F1259" s="111" t="e">
        <f>VLOOKUP(B1259,DS!$D$3:$I$2489,6,0)</f>
        <v>#N/A</v>
      </c>
      <c r="G1259" s="247"/>
      <c r="H1259" s="247"/>
      <c r="I1259" s="247"/>
      <c r="J1259" s="247"/>
      <c r="K1259" s="247"/>
      <c r="L1259" s="247"/>
      <c r="M1259" s="247"/>
      <c r="N1259" s="247"/>
      <c r="O1259" s="247"/>
      <c r="P1259" s="101">
        <f t="shared" si="19"/>
        <v>0</v>
      </c>
      <c r="Q1259" s="102" t="str">
        <f>VLOOKUP(P1259,IDCODE!$A$1:$B$96,2,0)</f>
        <v>Không</v>
      </c>
      <c r="R1259" s="102" t="e">
        <f>VLOOKUP(B1259,DS!$D$3:$P$2489,13,0)</f>
        <v>#N/A</v>
      </c>
    </row>
    <row r="1260" spans="1:18" ht="13.5">
      <c r="A1260" s="100">
        <v>1254</v>
      </c>
      <c r="B1260" s="108">
        <f>DS!D1256</f>
        <v>0</v>
      </c>
      <c r="C1260" s="109" t="e">
        <f>VLOOKUP(B1260,DS!$D$3:$I$2489,2,0)</f>
        <v>#N/A</v>
      </c>
      <c r="D1260" s="110" t="e">
        <f>VLOOKUP(B1260,DS!$D$3:$I$2489,3,0)</f>
        <v>#N/A</v>
      </c>
      <c r="E1260" s="111" t="e">
        <f>VLOOKUP(B1260,DS!$D$3:$I$2489,5,0)</f>
        <v>#N/A</v>
      </c>
      <c r="F1260" s="111" t="e">
        <f>VLOOKUP(B1260,DS!$D$3:$I$2489,6,0)</f>
        <v>#N/A</v>
      </c>
      <c r="G1260" s="247"/>
      <c r="H1260" s="247"/>
      <c r="I1260" s="247"/>
      <c r="J1260" s="247"/>
      <c r="K1260" s="247"/>
      <c r="L1260" s="247"/>
      <c r="M1260" s="247"/>
      <c r="N1260" s="247"/>
      <c r="O1260" s="247"/>
      <c r="P1260" s="101">
        <f t="shared" si="19"/>
        <v>0</v>
      </c>
      <c r="Q1260" s="102" t="str">
        <f>VLOOKUP(P1260,IDCODE!$A$1:$B$96,2,0)</f>
        <v>Không</v>
      </c>
      <c r="R1260" s="102" t="e">
        <f>VLOOKUP(B1260,DS!$D$3:$P$2489,13,0)</f>
        <v>#N/A</v>
      </c>
    </row>
    <row r="1261" spans="1:18" ht="13.5">
      <c r="A1261" s="100">
        <v>1255</v>
      </c>
      <c r="B1261" s="108">
        <f>DS!D1257</f>
        <v>0</v>
      </c>
      <c r="C1261" s="109" t="e">
        <f>VLOOKUP(B1261,DS!$D$3:$I$2489,2,0)</f>
        <v>#N/A</v>
      </c>
      <c r="D1261" s="110" t="e">
        <f>VLOOKUP(B1261,DS!$D$3:$I$2489,3,0)</f>
        <v>#N/A</v>
      </c>
      <c r="E1261" s="111" t="e">
        <f>VLOOKUP(B1261,DS!$D$3:$I$2489,5,0)</f>
        <v>#N/A</v>
      </c>
      <c r="F1261" s="111" t="e">
        <f>VLOOKUP(B1261,DS!$D$3:$I$2489,6,0)</f>
        <v>#N/A</v>
      </c>
      <c r="G1261" s="247"/>
      <c r="H1261" s="247"/>
      <c r="I1261" s="247"/>
      <c r="J1261" s="247"/>
      <c r="K1261" s="247"/>
      <c r="L1261" s="247"/>
      <c r="M1261" s="247"/>
      <c r="N1261" s="247"/>
      <c r="O1261" s="247"/>
      <c r="P1261" s="101">
        <f t="shared" si="19"/>
        <v>0</v>
      </c>
      <c r="Q1261" s="102" t="str">
        <f>VLOOKUP(P1261,IDCODE!$A$1:$B$96,2,0)</f>
        <v>Không</v>
      </c>
      <c r="R1261" s="102" t="e">
        <f>VLOOKUP(B1261,DS!$D$3:$P$2489,13,0)</f>
        <v>#N/A</v>
      </c>
    </row>
    <row r="1262" spans="1:18" ht="13.5">
      <c r="A1262" s="100">
        <v>1256</v>
      </c>
      <c r="B1262" s="108">
        <f>DS!D1258</f>
        <v>0</v>
      </c>
      <c r="C1262" s="109" t="e">
        <f>VLOOKUP(B1262,DS!$D$3:$I$2489,2,0)</f>
        <v>#N/A</v>
      </c>
      <c r="D1262" s="110" t="e">
        <f>VLOOKUP(B1262,DS!$D$3:$I$2489,3,0)</f>
        <v>#N/A</v>
      </c>
      <c r="E1262" s="111" t="e">
        <f>VLOOKUP(B1262,DS!$D$3:$I$2489,5,0)</f>
        <v>#N/A</v>
      </c>
      <c r="F1262" s="111" t="e">
        <f>VLOOKUP(B1262,DS!$D$3:$I$2489,6,0)</f>
        <v>#N/A</v>
      </c>
      <c r="G1262" s="247"/>
      <c r="H1262" s="247"/>
      <c r="I1262" s="247"/>
      <c r="J1262" s="247"/>
      <c r="K1262" s="247"/>
      <c r="L1262" s="247"/>
      <c r="M1262" s="247"/>
      <c r="N1262" s="247"/>
      <c r="O1262" s="247"/>
      <c r="P1262" s="101">
        <f t="shared" si="19"/>
        <v>0</v>
      </c>
      <c r="Q1262" s="102" t="str">
        <f>VLOOKUP(P1262,IDCODE!$A$1:$B$96,2,0)</f>
        <v>Không</v>
      </c>
      <c r="R1262" s="102" t="e">
        <f>VLOOKUP(B1262,DS!$D$3:$P$2489,13,0)</f>
        <v>#N/A</v>
      </c>
    </row>
    <row r="1263" spans="1:18" ht="13.5">
      <c r="A1263" s="100">
        <v>1257</v>
      </c>
      <c r="B1263" s="108">
        <f>DS!D1259</f>
        <v>0</v>
      </c>
      <c r="C1263" s="109" t="e">
        <f>VLOOKUP(B1263,DS!$D$3:$I$2489,2,0)</f>
        <v>#N/A</v>
      </c>
      <c r="D1263" s="110" t="e">
        <f>VLOOKUP(B1263,DS!$D$3:$I$2489,3,0)</f>
        <v>#N/A</v>
      </c>
      <c r="E1263" s="111" t="e">
        <f>VLOOKUP(B1263,DS!$D$3:$I$2489,5,0)</f>
        <v>#N/A</v>
      </c>
      <c r="F1263" s="111" t="e">
        <f>VLOOKUP(B1263,DS!$D$3:$I$2489,6,0)</f>
        <v>#N/A</v>
      </c>
      <c r="G1263" s="247"/>
      <c r="H1263" s="247"/>
      <c r="I1263" s="247"/>
      <c r="J1263" s="247"/>
      <c r="K1263" s="247"/>
      <c r="L1263" s="247"/>
      <c r="M1263" s="247"/>
      <c r="N1263" s="247"/>
      <c r="O1263" s="247"/>
      <c r="P1263" s="101">
        <f t="shared" si="19"/>
        <v>0</v>
      </c>
      <c r="Q1263" s="102" t="str">
        <f>VLOOKUP(P1263,IDCODE!$A$1:$B$96,2,0)</f>
        <v>Không</v>
      </c>
      <c r="R1263" s="102" t="e">
        <f>VLOOKUP(B1263,DS!$D$3:$P$2489,13,0)</f>
        <v>#N/A</v>
      </c>
    </row>
    <row r="1264" spans="1:18" ht="13.5">
      <c r="A1264" s="100">
        <v>1258</v>
      </c>
      <c r="B1264" s="108">
        <f>DS!D1260</f>
        <v>0</v>
      </c>
      <c r="C1264" s="109" t="e">
        <f>VLOOKUP(B1264,DS!$D$3:$I$2489,2,0)</f>
        <v>#N/A</v>
      </c>
      <c r="D1264" s="110" t="e">
        <f>VLOOKUP(B1264,DS!$D$3:$I$2489,3,0)</f>
        <v>#N/A</v>
      </c>
      <c r="E1264" s="111" t="e">
        <f>VLOOKUP(B1264,DS!$D$3:$I$2489,5,0)</f>
        <v>#N/A</v>
      </c>
      <c r="F1264" s="111" t="e">
        <f>VLOOKUP(B1264,DS!$D$3:$I$2489,6,0)</f>
        <v>#N/A</v>
      </c>
      <c r="G1264" s="247"/>
      <c r="H1264" s="247"/>
      <c r="I1264" s="247"/>
      <c r="J1264" s="247"/>
      <c r="K1264" s="247"/>
      <c r="L1264" s="247"/>
      <c r="M1264" s="247"/>
      <c r="N1264" s="247"/>
      <c r="O1264" s="247"/>
      <c r="P1264" s="101">
        <f t="shared" si="19"/>
        <v>0</v>
      </c>
      <c r="Q1264" s="102" t="str">
        <f>VLOOKUP(P1264,IDCODE!$A$1:$B$96,2,0)</f>
        <v>Không</v>
      </c>
      <c r="R1264" s="102" t="e">
        <f>VLOOKUP(B1264,DS!$D$3:$P$2489,13,0)</f>
        <v>#N/A</v>
      </c>
    </row>
    <row r="1265" spans="1:18" ht="13.5">
      <c r="A1265" s="100">
        <v>1259</v>
      </c>
      <c r="B1265" s="108">
        <f>DS!D1261</f>
        <v>0</v>
      </c>
      <c r="C1265" s="109" t="e">
        <f>VLOOKUP(B1265,DS!$D$3:$I$2489,2,0)</f>
        <v>#N/A</v>
      </c>
      <c r="D1265" s="110" t="e">
        <f>VLOOKUP(B1265,DS!$D$3:$I$2489,3,0)</f>
        <v>#N/A</v>
      </c>
      <c r="E1265" s="111" t="e">
        <f>VLOOKUP(B1265,DS!$D$3:$I$2489,5,0)</f>
        <v>#N/A</v>
      </c>
      <c r="F1265" s="111" t="e">
        <f>VLOOKUP(B1265,DS!$D$3:$I$2489,6,0)</f>
        <v>#N/A</v>
      </c>
      <c r="G1265" s="247"/>
      <c r="H1265" s="247"/>
      <c r="I1265" s="247"/>
      <c r="J1265" s="247"/>
      <c r="K1265" s="247"/>
      <c r="L1265" s="247"/>
      <c r="M1265" s="247"/>
      <c r="N1265" s="247"/>
      <c r="O1265" s="247"/>
      <c r="P1265" s="101">
        <f t="shared" si="19"/>
        <v>0</v>
      </c>
      <c r="Q1265" s="102" t="str">
        <f>VLOOKUP(P1265,IDCODE!$A$1:$B$96,2,0)</f>
        <v>Không</v>
      </c>
      <c r="R1265" s="102" t="e">
        <f>VLOOKUP(B1265,DS!$D$3:$P$2489,13,0)</f>
        <v>#N/A</v>
      </c>
    </row>
    <row r="1266" spans="1:18" ht="13.5">
      <c r="A1266" s="100">
        <v>1260</v>
      </c>
      <c r="B1266" s="108">
        <f>DS!D1262</f>
        <v>0</v>
      </c>
      <c r="C1266" s="109" t="e">
        <f>VLOOKUP(B1266,DS!$D$3:$I$2489,2,0)</f>
        <v>#N/A</v>
      </c>
      <c r="D1266" s="110" t="e">
        <f>VLOOKUP(B1266,DS!$D$3:$I$2489,3,0)</f>
        <v>#N/A</v>
      </c>
      <c r="E1266" s="111" t="e">
        <f>VLOOKUP(B1266,DS!$D$3:$I$2489,5,0)</f>
        <v>#N/A</v>
      </c>
      <c r="F1266" s="111" t="e">
        <f>VLOOKUP(B1266,DS!$D$3:$I$2489,6,0)</f>
        <v>#N/A</v>
      </c>
      <c r="G1266" s="247"/>
      <c r="H1266" s="247"/>
      <c r="I1266" s="247"/>
      <c r="J1266" s="247"/>
      <c r="K1266" s="247"/>
      <c r="L1266" s="247"/>
      <c r="M1266" s="247"/>
      <c r="N1266" s="247"/>
      <c r="O1266" s="247"/>
      <c r="P1266" s="101">
        <f t="shared" si="19"/>
        <v>0</v>
      </c>
      <c r="Q1266" s="102" t="str">
        <f>VLOOKUP(P1266,IDCODE!$A$1:$B$96,2,0)</f>
        <v>Không</v>
      </c>
      <c r="R1266" s="102" t="e">
        <f>VLOOKUP(B1266,DS!$D$3:$P$2489,13,0)</f>
        <v>#N/A</v>
      </c>
    </row>
    <row r="1267" spans="1:18" ht="13.5">
      <c r="A1267" s="100">
        <v>1261</v>
      </c>
      <c r="B1267" s="108">
        <f>DS!D1263</f>
        <v>0</v>
      </c>
      <c r="C1267" s="109" t="e">
        <f>VLOOKUP(B1267,DS!$D$3:$I$2489,2,0)</f>
        <v>#N/A</v>
      </c>
      <c r="D1267" s="110" t="e">
        <f>VLOOKUP(B1267,DS!$D$3:$I$2489,3,0)</f>
        <v>#N/A</v>
      </c>
      <c r="E1267" s="111" t="e">
        <f>VLOOKUP(B1267,DS!$D$3:$I$2489,5,0)</f>
        <v>#N/A</v>
      </c>
      <c r="F1267" s="111" t="e">
        <f>VLOOKUP(B1267,DS!$D$3:$I$2489,6,0)</f>
        <v>#N/A</v>
      </c>
      <c r="G1267" s="247"/>
      <c r="H1267" s="247"/>
      <c r="I1267" s="247"/>
      <c r="J1267" s="247"/>
      <c r="K1267" s="247"/>
      <c r="L1267" s="247"/>
      <c r="M1267" s="247"/>
      <c r="N1267" s="247"/>
      <c r="O1267" s="247"/>
      <c r="P1267" s="101">
        <f t="shared" si="19"/>
        <v>0</v>
      </c>
      <c r="Q1267" s="102" t="str">
        <f>VLOOKUP(P1267,IDCODE!$A$1:$B$96,2,0)</f>
        <v>Không</v>
      </c>
      <c r="R1267" s="102" t="e">
        <f>VLOOKUP(B1267,DS!$D$3:$P$2489,13,0)</f>
        <v>#N/A</v>
      </c>
    </row>
    <row r="1268" spans="1:18" ht="13.5">
      <c r="A1268" s="100">
        <v>1262</v>
      </c>
      <c r="B1268" s="108">
        <f>DS!D1264</f>
        <v>0</v>
      </c>
      <c r="C1268" s="109" t="e">
        <f>VLOOKUP(B1268,DS!$D$3:$I$2489,2,0)</f>
        <v>#N/A</v>
      </c>
      <c r="D1268" s="110" t="e">
        <f>VLOOKUP(B1268,DS!$D$3:$I$2489,3,0)</f>
        <v>#N/A</v>
      </c>
      <c r="E1268" s="111" t="e">
        <f>VLOOKUP(B1268,DS!$D$3:$I$2489,5,0)</f>
        <v>#N/A</v>
      </c>
      <c r="F1268" s="111" t="e">
        <f>VLOOKUP(B1268,DS!$D$3:$I$2489,6,0)</f>
        <v>#N/A</v>
      </c>
      <c r="G1268" s="247"/>
      <c r="H1268" s="247"/>
      <c r="I1268" s="247"/>
      <c r="J1268" s="247"/>
      <c r="K1268" s="247"/>
      <c r="L1268" s="247"/>
      <c r="M1268" s="247"/>
      <c r="N1268" s="247"/>
      <c r="O1268" s="247"/>
      <c r="P1268" s="101">
        <f t="shared" si="19"/>
        <v>0</v>
      </c>
      <c r="Q1268" s="102" t="str">
        <f>VLOOKUP(P1268,IDCODE!$A$1:$B$96,2,0)</f>
        <v>Không</v>
      </c>
      <c r="R1268" s="102" t="e">
        <f>VLOOKUP(B1268,DS!$D$3:$P$2489,13,0)</f>
        <v>#N/A</v>
      </c>
    </row>
    <row r="1269" spans="1:18" ht="13.5">
      <c r="A1269" s="100">
        <v>1263</v>
      </c>
      <c r="B1269" s="108">
        <f>DS!D1265</f>
        <v>0</v>
      </c>
      <c r="C1269" s="109" t="e">
        <f>VLOOKUP(B1269,DS!$D$3:$I$2489,2,0)</f>
        <v>#N/A</v>
      </c>
      <c r="D1269" s="110" t="e">
        <f>VLOOKUP(B1269,DS!$D$3:$I$2489,3,0)</f>
        <v>#N/A</v>
      </c>
      <c r="E1269" s="111" t="e">
        <f>VLOOKUP(B1269,DS!$D$3:$I$2489,5,0)</f>
        <v>#N/A</v>
      </c>
      <c r="F1269" s="111" t="e">
        <f>VLOOKUP(B1269,DS!$D$3:$I$2489,6,0)</f>
        <v>#N/A</v>
      </c>
      <c r="G1269" s="247"/>
      <c r="H1269" s="247"/>
      <c r="I1269" s="247"/>
      <c r="J1269" s="247"/>
      <c r="K1269" s="247"/>
      <c r="L1269" s="247"/>
      <c r="M1269" s="247"/>
      <c r="N1269" s="247"/>
      <c r="O1269" s="247"/>
      <c r="P1269" s="101">
        <f t="shared" si="19"/>
        <v>0</v>
      </c>
      <c r="Q1269" s="102" t="str">
        <f>VLOOKUP(P1269,IDCODE!$A$1:$B$96,2,0)</f>
        <v>Không</v>
      </c>
      <c r="R1269" s="102" t="e">
        <f>VLOOKUP(B1269,DS!$D$3:$P$2489,13,0)</f>
        <v>#N/A</v>
      </c>
    </row>
    <row r="1270" spans="1:18" ht="13.5">
      <c r="A1270" s="100">
        <v>1264</v>
      </c>
      <c r="B1270" s="108">
        <f>DS!D1266</f>
        <v>0</v>
      </c>
      <c r="C1270" s="109" t="e">
        <f>VLOOKUP(B1270,DS!$D$3:$I$2489,2,0)</f>
        <v>#N/A</v>
      </c>
      <c r="D1270" s="110" t="e">
        <f>VLOOKUP(B1270,DS!$D$3:$I$2489,3,0)</f>
        <v>#N/A</v>
      </c>
      <c r="E1270" s="111" t="e">
        <f>VLOOKUP(B1270,DS!$D$3:$I$2489,5,0)</f>
        <v>#N/A</v>
      </c>
      <c r="F1270" s="111" t="e">
        <f>VLOOKUP(B1270,DS!$D$3:$I$2489,6,0)</f>
        <v>#N/A</v>
      </c>
      <c r="G1270" s="247"/>
      <c r="H1270" s="247"/>
      <c r="I1270" s="247"/>
      <c r="J1270" s="247"/>
      <c r="K1270" s="247"/>
      <c r="L1270" s="247"/>
      <c r="M1270" s="247"/>
      <c r="N1270" s="247"/>
      <c r="O1270" s="247"/>
      <c r="P1270" s="101">
        <f t="shared" si="19"/>
        <v>0</v>
      </c>
      <c r="Q1270" s="102" t="str">
        <f>VLOOKUP(P1270,IDCODE!$A$1:$B$96,2,0)</f>
        <v>Không</v>
      </c>
      <c r="R1270" s="102" t="e">
        <f>VLOOKUP(B1270,DS!$D$3:$P$2489,13,0)</f>
        <v>#N/A</v>
      </c>
    </row>
    <row r="1271" spans="1:18" ht="13.5">
      <c r="A1271" s="100">
        <v>1265</v>
      </c>
      <c r="B1271" s="108">
        <f>DS!D1267</f>
        <v>0</v>
      </c>
      <c r="C1271" s="109" t="e">
        <f>VLOOKUP(B1271,DS!$D$3:$I$2489,2,0)</f>
        <v>#N/A</v>
      </c>
      <c r="D1271" s="110" t="e">
        <f>VLOOKUP(B1271,DS!$D$3:$I$2489,3,0)</f>
        <v>#N/A</v>
      </c>
      <c r="E1271" s="111" t="e">
        <f>VLOOKUP(B1271,DS!$D$3:$I$2489,5,0)</f>
        <v>#N/A</v>
      </c>
      <c r="F1271" s="111" t="e">
        <f>VLOOKUP(B1271,DS!$D$3:$I$2489,6,0)</f>
        <v>#N/A</v>
      </c>
      <c r="G1271" s="247"/>
      <c r="H1271" s="247"/>
      <c r="I1271" s="247"/>
      <c r="J1271" s="247"/>
      <c r="K1271" s="247"/>
      <c r="L1271" s="247"/>
      <c r="M1271" s="247"/>
      <c r="N1271" s="247"/>
      <c r="O1271" s="247"/>
      <c r="P1271" s="101">
        <f t="shared" si="19"/>
        <v>0</v>
      </c>
      <c r="Q1271" s="102" t="str">
        <f>VLOOKUP(P1271,IDCODE!$A$1:$B$96,2,0)</f>
        <v>Không</v>
      </c>
      <c r="R1271" s="102" t="e">
        <f>VLOOKUP(B1271,DS!$D$3:$P$2489,13,0)</f>
        <v>#N/A</v>
      </c>
    </row>
    <row r="1272" spans="1:18" ht="13.5">
      <c r="A1272" s="100">
        <v>1266</v>
      </c>
      <c r="B1272" s="108">
        <f>DS!D1268</f>
        <v>0</v>
      </c>
      <c r="C1272" s="109" t="e">
        <f>VLOOKUP(B1272,DS!$D$3:$I$2489,2,0)</f>
        <v>#N/A</v>
      </c>
      <c r="D1272" s="110" t="e">
        <f>VLOOKUP(B1272,DS!$D$3:$I$2489,3,0)</f>
        <v>#N/A</v>
      </c>
      <c r="E1272" s="111" t="e">
        <f>VLOOKUP(B1272,DS!$D$3:$I$2489,5,0)</f>
        <v>#N/A</v>
      </c>
      <c r="F1272" s="111" t="e">
        <f>VLOOKUP(B1272,DS!$D$3:$I$2489,6,0)</f>
        <v>#N/A</v>
      </c>
      <c r="G1272" s="247"/>
      <c r="H1272" s="247"/>
      <c r="I1272" s="247"/>
      <c r="J1272" s="247"/>
      <c r="K1272" s="247"/>
      <c r="L1272" s="247"/>
      <c r="M1272" s="247"/>
      <c r="N1272" s="247"/>
      <c r="O1272" s="247"/>
      <c r="P1272" s="101">
        <f t="shared" si="19"/>
        <v>0</v>
      </c>
      <c r="Q1272" s="102" t="str">
        <f>VLOOKUP(P1272,IDCODE!$A$1:$B$96,2,0)</f>
        <v>Không</v>
      </c>
      <c r="R1272" s="102" t="e">
        <f>VLOOKUP(B1272,DS!$D$3:$P$2489,13,0)</f>
        <v>#N/A</v>
      </c>
    </row>
    <row r="1273" spans="1:18" ht="13.5">
      <c r="A1273" s="100">
        <v>1267</v>
      </c>
      <c r="B1273" s="108">
        <f>DS!D1269</f>
        <v>0</v>
      </c>
      <c r="C1273" s="109" t="e">
        <f>VLOOKUP(B1273,DS!$D$3:$I$2489,2,0)</f>
        <v>#N/A</v>
      </c>
      <c r="D1273" s="110" t="e">
        <f>VLOOKUP(B1273,DS!$D$3:$I$2489,3,0)</f>
        <v>#N/A</v>
      </c>
      <c r="E1273" s="111" t="e">
        <f>VLOOKUP(B1273,DS!$D$3:$I$2489,5,0)</f>
        <v>#N/A</v>
      </c>
      <c r="F1273" s="111" t="e">
        <f>VLOOKUP(B1273,DS!$D$3:$I$2489,6,0)</f>
        <v>#N/A</v>
      </c>
      <c r="G1273" s="247"/>
      <c r="H1273" s="247"/>
      <c r="I1273" s="247"/>
      <c r="J1273" s="247"/>
      <c r="K1273" s="247"/>
      <c r="L1273" s="247"/>
      <c r="M1273" s="247"/>
      <c r="N1273" s="247"/>
      <c r="O1273" s="247"/>
      <c r="P1273" s="101">
        <f t="shared" si="19"/>
        <v>0</v>
      </c>
      <c r="Q1273" s="102" t="str">
        <f>VLOOKUP(P1273,IDCODE!$A$1:$B$96,2,0)</f>
        <v>Không</v>
      </c>
      <c r="R1273" s="102" t="e">
        <f>VLOOKUP(B1273,DS!$D$3:$P$2489,13,0)</f>
        <v>#N/A</v>
      </c>
    </row>
    <row r="1274" spans="1:18" ht="13.5">
      <c r="A1274" s="100">
        <v>1268</v>
      </c>
      <c r="B1274" s="108">
        <f>DS!D1270</f>
        <v>0</v>
      </c>
      <c r="C1274" s="109" t="e">
        <f>VLOOKUP(B1274,DS!$D$3:$I$2489,2,0)</f>
        <v>#N/A</v>
      </c>
      <c r="D1274" s="110" t="e">
        <f>VLOOKUP(B1274,DS!$D$3:$I$2489,3,0)</f>
        <v>#N/A</v>
      </c>
      <c r="E1274" s="111" t="e">
        <f>VLOOKUP(B1274,DS!$D$3:$I$2489,5,0)</f>
        <v>#N/A</v>
      </c>
      <c r="F1274" s="111" t="e">
        <f>VLOOKUP(B1274,DS!$D$3:$I$2489,6,0)</f>
        <v>#N/A</v>
      </c>
      <c r="G1274" s="247"/>
      <c r="H1274" s="247"/>
      <c r="I1274" s="247"/>
      <c r="J1274" s="247"/>
      <c r="K1274" s="247"/>
      <c r="L1274" s="247"/>
      <c r="M1274" s="247"/>
      <c r="N1274" s="247"/>
      <c r="O1274" s="247"/>
      <c r="P1274" s="101">
        <f t="shared" si="19"/>
        <v>0</v>
      </c>
      <c r="Q1274" s="102" t="str">
        <f>VLOOKUP(P1274,IDCODE!$A$1:$B$96,2,0)</f>
        <v>Không</v>
      </c>
      <c r="R1274" s="102" t="e">
        <f>VLOOKUP(B1274,DS!$D$3:$P$2489,13,0)</f>
        <v>#N/A</v>
      </c>
    </row>
    <row r="1275" spans="1:18" ht="13.5">
      <c r="A1275" s="100">
        <v>1269</v>
      </c>
      <c r="B1275" s="108">
        <f>DS!D1271</f>
        <v>0</v>
      </c>
      <c r="C1275" s="109" t="e">
        <f>VLOOKUP(B1275,DS!$D$3:$I$2489,2,0)</f>
        <v>#N/A</v>
      </c>
      <c r="D1275" s="110" t="e">
        <f>VLOOKUP(B1275,DS!$D$3:$I$2489,3,0)</f>
        <v>#N/A</v>
      </c>
      <c r="E1275" s="111" t="e">
        <f>VLOOKUP(B1275,DS!$D$3:$I$2489,5,0)</f>
        <v>#N/A</v>
      </c>
      <c r="F1275" s="111" t="e">
        <f>VLOOKUP(B1275,DS!$D$3:$I$2489,6,0)</f>
        <v>#N/A</v>
      </c>
      <c r="G1275" s="247"/>
      <c r="H1275" s="247"/>
      <c r="I1275" s="247"/>
      <c r="J1275" s="247"/>
      <c r="K1275" s="247"/>
      <c r="L1275" s="247"/>
      <c r="M1275" s="247"/>
      <c r="N1275" s="247"/>
      <c r="O1275" s="247"/>
      <c r="P1275" s="101">
        <f t="shared" si="19"/>
        <v>0</v>
      </c>
      <c r="Q1275" s="102" t="str">
        <f>VLOOKUP(P1275,IDCODE!$A$1:$B$96,2,0)</f>
        <v>Không</v>
      </c>
      <c r="R1275" s="102" t="e">
        <f>VLOOKUP(B1275,DS!$D$3:$P$2489,13,0)</f>
        <v>#N/A</v>
      </c>
    </row>
    <row r="1276" spans="1:18" ht="13.5">
      <c r="A1276" s="100">
        <v>1270</v>
      </c>
      <c r="B1276" s="108">
        <f>DS!D1272</f>
        <v>0</v>
      </c>
      <c r="C1276" s="109" t="e">
        <f>VLOOKUP(B1276,DS!$D$3:$I$2489,2,0)</f>
        <v>#N/A</v>
      </c>
      <c r="D1276" s="110" t="e">
        <f>VLOOKUP(B1276,DS!$D$3:$I$2489,3,0)</f>
        <v>#N/A</v>
      </c>
      <c r="E1276" s="111" t="e">
        <f>VLOOKUP(B1276,DS!$D$3:$I$2489,5,0)</f>
        <v>#N/A</v>
      </c>
      <c r="F1276" s="111" t="e">
        <f>VLOOKUP(B1276,DS!$D$3:$I$2489,6,0)</f>
        <v>#N/A</v>
      </c>
      <c r="G1276" s="247"/>
      <c r="H1276" s="247"/>
      <c r="I1276" s="247"/>
      <c r="J1276" s="247"/>
      <c r="K1276" s="247"/>
      <c r="L1276" s="247"/>
      <c r="M1276" s="247"/>
      <c r="N1276" s="247"/>
      <c r="O1276" s="247"/>
      <c r="P1276" s="101">
        <f t="shared" si="19"/>
        <v>0</v>
      </c>
      <c r="Q1276" s="102" t="str">
        <f>VLOOKUP(P1276,IDCODE!$A$1:$B$96,2,0)</f>
        <v>Không</v>
      </c>
      <c r="R1276" s="102" t="e">
        <f>VLOOKUP(B1276,DS!$D$3:$P$2489,13,0)</f>
        <v>#N/A</v>
      </c>
    </row>
    <row r="1277" spans="1:18" ht="13.5">
      <c r="A1277" s="100">
        <v>1271</v>
      </c>
      <c r="B1277" s="108">
        <f>DS!D1273</f>
        <v>0</v>
      </c>
      <c r="C1277" s="109" t="e">
        <f>VLOOKUP(B1277,DS!$D$3:$I$2489,2,0)</f>
        <v>#N/A</v>
      </c>
      <c r="D1277" s="110" t="e">
        <f>VLOOKUP(B1277,DS!$D$3:$I$2489,3,0)</f>
        <v>#N/A</v>
      </c>
      <c r="E1277" s="111" t="e">
        <f>VLOOKUP(B1277,DS!$D$3:$I$2489,5,0)</f>
        <v>#N/A</v>
      </c>
      <c r="F1277" s="111" t="e">
        <f>VLOOKUP(B1277,DS!$D$3:$I$2489,6,0)</f>
        <v>#N/A</v>
      </c>
      <c r="G1277" s="247"/>
      <c r="H1277" s="247"/>
      <c r="I1277" s="247"/>
      <c r="J1277" s="247"/>
      <c r="K1277" s="247"/>
      <c r="L1277" s="247"/>
      <c r="M1277" s="247"/>
      <c r="N1277" s="247"/>
      <c r="O1277" s="247"/>
      <c r="P1277" s="101">
        <f t="shared" si="19"/>
        <v>0</v>
      </c>
      <c r="Q1277" s="102" t="str">
        <f>VLOOKUP(P1277,IDCODE!$A$1:$B$96,2,0)</f>
        <v>Không</v>
      </c>
      <c r="R1277" s="102" t="e">
        <f>VLOOKUP(B1277,DS!$D$3:$P$2489,13,0)</f>
        <v>#N/A</v>
      </c>
    </row>
    <row r="1278" spans="1:18" ht="13.5">
      <c r="A1278" s="100">
        <v>1272</v>
      </c>
      <c r="B1278" s="108">
        <f>DS!D1274</f>
        <v>0</v>
      </c>
      <c r="C1278" s="109" t="e">
        <f>VLOOKUP(B1278,DS!$D$3:$I$2489,2,0)</f>
        <v>#N/A</v>
      </c>
      <c r="D1278" s="110" t="e">
        <f>VLOOKUP(B1278,DS!$D$3:$I$2489,3,0)</f>
        <v>#N/A</v>
      </c>
      <c r="E1278" s="111" t="e">
        <f>VLOOKUP(B1278,DS!$D$3:$I$2489,5,0)</f>
        <v>#N/A</v>
      </c>
      <c r="F1278" s="111" t="e">
        <f>VLOOKUP(B1278,DS!$D$3:$I$2489,6,0)</f>
        <v>#N/A</v>
      </c>
      <c r="G1278" s="247"/>
      <c r="H1278" s="247"/>
      <c r="I1278" s="247"/>
      <c r="J1278" s="247"/>
      <c r="K1278" s="247"/>
      <c r="L1278" s="247"/>
      <c r="M1278" s="247"/>
      <c r="N1278" s="247"/>
      <c r="O1278" s="247"/>
      <c r="P1278" s="101">
        <f t="shared" si="19"/>
        <v>0</v>
      </c>
      <c r="Q1278" s="102" t="str">
        <f>VLOOKUP(P1278,IDCODE!$A$1:$B$96,2,0)</f>
        <v>Không</v>
      </c>
      <c r="R1278" s="102" t="e">
        <f>VLOOKUP(B1278,DS!$D$3:$P$2489,13,0)</f>
        <v>#N/A</v>
      </c>
    </row>
    <row r="1279" spans="1:18" ht="13.5">
      <c r="A1279" s="100">
        <v>1273</v>
      </c>
      <c r="B1279" s="108">
        <f>DS!D1275</f>
        <v>0</v>
      </c>
      <c r="C1279" s="109" t="e">
        <f>VLOOKUP(B1279,DS!$D$3:$I$2489,2,0)</f>
        <v>#N/A</v>
      </c>
      <c r="D1279" s="110" t="e">
        <f>VLOOKUP(B1279,DS!$D$3:$I$2489,3,0)</f>
        <v>#N/A</v>
      </c>
      <c r="E1279" s="111" t="e">
        <f>VLOOKUP(B1279,DS!$D$3:$I$2489,5,0)</f>
        <v>#N/A</v>
      </c>
      <c r="F1279" s="111" t="e">
        <f>VLOOKUP(B1279,DS!$D$3:$I$2489,6,0)</f>
        <v>#N/A</v>
      </c>
      <c r="G1279" s="247"/>
      <c r="H1279" s="247"/>
      <c r="I1279" s="247"/>
      <c r="J1279" s="247"/>
      <c r="K1279" s="247"/>
      <c r="L1279" s="247"/>
      <c r="M1279" s="247"/>
      <c r="N1279" s="247"/>
      <c r="O1279" s="247"/>
      <c r="P1279" s="101">
        <f t="shared" si="19"/>
        <v>0</v>
      </c>
      <c r="Q1279" s="102" t="str">
        <f>VLOOKUP(P1279,IDCODE!$A$1:$B$96,2,0)</f>
        <v>Không</v>
      </c>
      <c r="R1279" s="102" t="e">
        <f>VLOOKUP(B1279,DS!$D$3:$P$2489,13,0)</f>
        <v>#N/A</v>
      </c>
    </row>
    <row r="1280" spans="1:18" ht="13.5">
      <c r="A1280" s="100">
        <v>1274</v>
      </c>
      <c r="B1280" s="108">
        <f>DS!D1276</f>
        <v>0</v>
      </c>
      <c r="C1280" s="109" t="e">
        <f>VLOOKUP(B1280,DS!$D$3:$I$2489,2,0)</f>
        <v>#N/A</v>
      </c>
      <c r="D1280" s="110" t="e">
        <f>VLOOKUP(B1280,DS!$D$3:$I$2489,3,0)</f>
        <v>#N/A</v>
      </c>
      <c r="E1280" s="111" t="e">
        <f>VLOOKUP(B1280,DS!$D$3:$I$2489,5,0)</f>
        <v>#N/A</v>
      </c>
      <c r="F1280" s="111" t="e">
        <f>VLOOKUP(B1280,DS!$D$3:$I$2489,6,0)</f>
        <v>#N/A</v>
      </c>
      <c r="G1280" s="247"/>
      <c r="H1280" s="247"/>
      <c r="I1280" s="247"/>
      <c r="J1280" s="247"/>
      <c r="K1280" s="247"/>
      <c r="L1280" s="247"/>
      <c r="M1280" s="247"/>
      <c r="N1280" s="247"/>
      <c r="O1280" s="247"/>
      <c r="P1280" s="101">
        <f t="shared" si="19"/>
        <v>0</v>
      </c>
      <c r="Q1280" s="102" t="str">
        <f>VLOOKUP(P1280,IDCODE!$A$1:$B$96,2,0)</f>
        <v>Không</v>
      </c>
      <c r="R1280" s="102" t="e">
        <f>VLOOKUP(B1280,DS!$D$3:$P$2489,13,0)</f>
        <v>#N/A</v>
      </c>
    </row>
    <row r="1281" spans="1:18" ht="13.5">
      <c r="A1281" s="100">
        <v>1275</v>
      </c>
      <c r="B1281" s="108">
        <f>DS!D1277</f>
        <v>0</v>
      </c>
      <c r="C1281" s="109" t="e">
        <f>VLOOKUP(B1281,DS!$D$3:$I$2489,2,0)</f>
        <v>#N/A</v>
      </c>
      <c r="D1281" s="110" t="e">
        <f>VLOOKUP(B1281,DS!$D$3:$I$2489,3,0)</f>
        <v>#N/A</v>
      </c>
      <c r="E1281" s="111" t="e">
        <f>VLOOKUP(B1281,DS!$D$3:$I$2489,5,0)</f>
        <v>#N/A</v>
      </c>
      <c r="F1281" s="111" t="e">
        <f>VLOOKUP(B1281,DS!$D$3:$I$2489,6,0)</f>
        <v>#N/A</v>
      </c>
      <c r="G1281" s="247"/>
      <c r="H1281" s="247"/>
      <c r="I1281" s="247"/>
      <c r="J1281" s="247"/>
      <c r="K1281" s="247"/>
      <c r="L1281" s="247"/>
      <c r="M1281" s="247"/>
      <c r="N1281" s="247"/>
      <c r="O1281" s="247"/>
      <c r="P1281" s="101">
        <f t="shared" si="19"/>
        <v>0</v>
      </c>
      <c r="Q1281" s="102" t="str">
        <f>VLOOKUP(P1281,IDCODE!$A$1:$B$96,2,0)</f>
        <v>Không</v>
      </c>
      <c r="R1281" s="102" t="e">
        <f>VLOOKUP(B1281,DS!$D$3:$P$2489,13,0)</f>
        <v>#N/A</v>
      </c>
    </row>
    <row r="1282" spans="1:18" ht="13.5">
      <c r="A1282" s="100">
        <v>1276</v>
      </c>
      <c r="B1282" s="108">
        <f>DS!D1278</f>
        <v>0</v>
      </c>
      <c r="C1282" s="109" t="e">
        <f>VLOOKUP(B1282,DS!$D$3:$I$2489,2,0)</f>
        <v>#N/A</v>
      </c>
      <c r="D1282" s="110" t="e">
        <f>VLOOKUP(B1282,DS!$D$3:$I$2489,3,0)</f>
        <v>#N/A</v>
      </c>
      <c r="E1282" s="111" t="e">
        <f>VLOOKUP(B1282,DS!$D$3:$I$2489,5,0)</f>
        <v>#N/A</v>
      </c>
      <c r="F1282" s="111" t="e">
        <f>VLOOKUP(B1282,DS!$D$3:$I$2489,6,0)</f>
        <v>#N/A</v>
      </c>
      <c r="G1282" s="247"/>
      <c r="H1282" s="247"/>
      <c r="I1282" s="247"/>
      <c r="J1282" s="247"/>
      <c r="K1282" s="247"/>
      <c r="L1282" s="247"/>
      <c r="M1282" s="247"/>
      <c r="N1282" s="247"/>
      <c r="O1282" s="247"/>
      <c r="P1282" s="101">
        <f t="shared" si="19"/>
        <v>0</v>
      </c>
      <c r="Q1282" s="102" t="str">
        <f>VLOOKUP(P1282,IDCODE!$A$1:$B$96,2,0)</f>
        <v>Không</v>
      </c>
      <c r="R1282" s="102" t="e">
        <f>VLOOKUP(B1282,DS!$D$3:$P$2489,13,0)</f>
        <v>#N/A</v>
      </c>
    </row>
    <row r="1283" spans="1:18" ht="13.5">
      <c r="A1283" s="100">
        <v>1277</v>
      </c>
      <c r="B1283" s="108">
        <f>DS!D1279</f>
        <v>0</v>
      </c>
      <c r="C1283" s="109" t="e">
        <f>VLOOKUP(B1283,DS!$D$3:$I$2489,2,0)</f>
        <v>#N/A</v>
      </c>
      <c r="D1283" s="110" t="e">
        <f>VLOOKUP(B1283,DS!$D$3:$I$2489,3,0)</f>
        <v>#N/A</v>
      </c>
      <c r="E1283" s="111" t="e">
        <f>VLOOKUP(B1283,DS!$D$3:$I$2489,5,0)</f>
        <v>#N/A</v>
      </c>
      <c r="F1283" s="111" t="e">
        <f>VLOOKUP(B1283,DS!$D$3:$I$2489,6,0)</f>
        <v>#N/A</v>
      </c>
      <c r="G1283" s="247"/>
      <c r="H1283" s="247"/>
      <c r="I1283" s="247"/>
      <c r="J1283" s="247"/>
      <c r="K1283" s="247"/>
      <c r="L1283" s="247"/>
      <c r="M1283" s="247"/>
      <c r="N1283" s="247"/>
      <c r="O1283" s="247"/>
      <c r="P1283" s="101">
        <f t="shared" si="19"/>
        <v>0</v>
      </c>
      <c r="Q1283" s="102" t="str">
        <f>VLOOKUP(P1283,IDCODE!$A$1:$B$96,2,0)</f>
        <v>Không</v>
      </c>
      <c r="R1283" s="102" t="e">
        <f>VLOOKUP(B1283,DS!$D$3:$P$2489,13,0)</f>
        <v>#N/A</v>
      </c>
    </row>
    <row r="1284" spans="1:18" ht="13.5">
      <c r="A1284" s="100">
        <v>1278</v>
      </c>
      <c r="B1284" s="108">
        <f>DS!D1280</f>
        <v>0</v>
      </c>
      <c r="C1284" s="109" t="e">
        <f>VLOOKUP(B1284,DS!$D$3:$I$2489,2,0)</f>
        <v>#N/A</v>
      </c>
      <c r="D1284" s="110" t="e">
        <f>VLOOKUP(B1284,DS!$D$3:$I$2489,3,0)</f>
        <v>#N/A</v>
      </c>
      <c r="E1284" s="111" t="e">
        <f>VLOOKUP(B1284,DS!$D$3:$I$2489,5,0)</f>
        <v>#N/A</v>
      </c>
      <c r="F1284" s="111" t="e">
        <f>VLOOKUP(B1284,DS!$D$3:$I$2489,6,0)</f>
        <v>#N/A</v>
      </c>
      <c r="G1284" s="247"/>
      <c r="H1284" s="247"/>
      <c r="I1284" s="247"/>
      <c r="J1284" s="247"/>
      <c r="K1284" s="247"/>
      <c r="L1284" s="247"/>
      <c r="M1284" s="247"/>
      <c r="N1284" s="247"/>
      <c r="O1284" s="247"/>
      <c r="P1284" s="101">
        <f t="shared" si="19"/>
        <v>0</v>
      </c>
      <c r="Q1284" s="102" t="str">
        <f>VLOOKUP(P1284,IDCODE!$A$1:$B$96,2,0)</f>
        <v>Không</v>
      </c>
      <c r="R1284" s="102" t="e">
        <f>VLOOKUP(B1284,DS!$D$3:$P$2489,13,0)</f>
        <v>#N/A</v>
      </c>
    </row>
    <row r="1285" spans="1:18" ht="13.5">
      <c r="A1285" s="100">
        <v>1279</v>
      </c>
      <c r="B1285" s="108">
        <f>DS!D1281</f>
        <v>0</v>
      </c>
      <c r="C1285" s="109" t="e">
        <f>VLOOKUP(B1285,DS!$D$3:$I$2489,2,0)</f>
        <v>#N/A</v>
      </c>
      <c r="D1285" s="110" t="e">
        <f>VLOOKUP(B1285,DS!$D$3:$I$2489,3,0)</f>
        <v>#N/A</v>
      </c>
      <c r="E1285" s="111" t="e">
        <f>VLOOKUP(B1285,DS!$D$3:$I$2489,5,0)</f>
        <v>#N/A</v>
      </c>
      <c r="F1285" s="111" t="e">
        <f>VLOOKUP(B1285,DS!$D$3:$I$2489,6,0)</f>
        <v>#N/A</v>
      </c>
      <c r="G1285" s="247"/>
      <c r="H1285" s="247"/>
      <c r="I1285" s="247"/>
      <c r="J1285" s="247"/>
      <c r="K1285" s="247"/>
      <c r="L1285" s="247"/>
      <c r="M1285" s="247"/>
      <c r="N1285" s="247"/>
      <c r="O1285" s="247"/>
      <c r="P1285" s="101">
        <f t="shared" si="19"/>
        <v>0</v>
      </c>
      <c r="Q1285" s="102" t="str">
        <f>VLOOKUP(P1285,IDCODE!$A$1:$B$96,2,0)</f>
        <v>Không</v>
      </c>
      <c r="R1285" s="102" t="e">
        <f>VLOOKUP(B1285,DS!$D$3:$P$2489,13,0)</f>
        <v>#N/A</v>
      </c>
    </row>
    <row r="1286" spans="1:18" ht="13.5">
      <c r="A1286" s="100">
        <v>1280</v>
      </c>
      <c r="B1286" s="108">
        <f>DS!D1282</f>
        <v>0</v>
      </c>
      <c r="C1286" s="109" t="e">
        <f>VLOOKUP(B1286,DS!$D$3:$I$2489,2,0)</f>
        <v>#N/A</v>
      </c>
      <c r="D1286" s="110" t="e">
        <f>VLOOKUP(B1286,DS!$D$3:$I$2489,3,0)</f>
        <v>#N/A</v>
      </c>
      <c r="E1286" s="111" t="e">
        <f>VLOOKUP(B1286,DS!$D$3:$I$2489,5,0)</f>
        <v>#N/A</v>
      </c>
      <c r="F1286" s="111" t="e">
        <f>VLOOKUP(B1286,DS!$D$3:$I$2489,6,0)</f>
        <v>#N/A</v>
      </c>
      <c r="G1286" s="247"/>
      <c r="H1286" s="247"/>
      <c r="I1286" s="247"/>
      <c r="J1286" s="247"/>
      <c r="K1286" s="247"/>
      <c r="L1286" s="247"/>
      <c r="M1286" s="247"/>
      <c r="N1286" s="247"/>
      <c r="O1286" s="247"/>
      <c r="P1286" s="101">
        <f t="shared" si="19"/>
        <v>0</v>
      </c>
      <c r="Q1286" s="102" t="str">
        <f>VLOOKUP(P1286,IDCODE!$A$1:$B$96,2,0)</f>
        <v>Không</v>
      </c>
      <c r="R1286" s="102" t="e">
        <f>VLOOKUP(B1286,DS!$D$3:$P$2489,13,0)</f>
        <v>#N/A</v>
      </c>
    </row>
    <row r="1287" spans="1:18" ht="13.5">
      <c r="A1287" s="100">
        <v>1281</v>
      </c>
      <c r="B1287" s="108">
        <f>DS!D1283</f>
        <v>0</v>
      </c>
      <c r="C1287" s="109" t="e">
        <f>VLOOKUP(B1287,DS!$D$3:$I$2489,2,0)</f>
        <v>#N/A</v>
      </c>
      <c r="D1287" s="110" t="e">
        <f>VLOOKUP(B1287,DS!$D$3:$I$2489,3,0)</f>
        <v>#N/A</v>
      </c>
      <c r="E1287" s="111" t="e">
        <f>VLOOKUP(B1287,DS!$D$3:$I$2489,5,0)</f>
        <v>#N/A</v>
      </c>
      <c r="F1287" s="111" t="e">
        <f>VLOOKUP(B1287,DS!$D$3:$I$2489,6,0)</f>
        <v>#N/A</v>
      </c>
      <c r="G1287" s="247"/>
      <c r="H1287" s="247"/>
      <c r="I1287" s="247"/>
      <c r="J1287" s="247"/>
      <c r="K1287" s="247"/>
      <c r="L1287" s="247"/>
      <c r="M1287" s="247"/>
      <c r="N1287" s="247"/>
      <c r="O1287" s="247"/>
      <c r="P1287" s="101">
        <f t="shared" si="19"/>
        <v>0</v>
      </c>
      <c r="Q1287" s="102" t="str">
        <f>VLOOKUP(P1287,IDCODE!$A$1:$B$96,2,0)</f>
        <v>Không</v>
      </c>
      <c r="R1287" s="102" t="e">
        <f>VLOOKUP(B1287,DS!$D$3:$P$2489,13,0)</f>
        <v>#N/A</v>
      </c>
    </row>
    <row r="1288" spans="1:18" ht="13.5">
      <c r="A1288" s="100">
        <v>1282</v>
      </c>
      <c r="B1288" s="108">
        <f>DS!D1284</f>
        <v>0</v>
      </c>
      <c r="C1288" s="109" t="e">
        <f>VLOOKUP(B1288,DS!$D$3:$I$2489,2,0)</f>
        <v>#N/A</v>
      </c>
      <c r="D1288" s="110" t="e">
        <f>VLOOKUP(B1288,DS!$D$3:$I$2489,3,0)</f>
        <v>#N/A</v>
      </c>
      <c r="E1288" s="111" t="e">
        <f>VLOOKUP(B1288,DS!$D$3:$I$2489,5,0)</f>
        <v>#N/A</v>
      </c>
      <c r="F1288" s="111" t="e">
        <f>VLOOKUP(B1288,DS!$D$3:$I$2489,6,0)</f>
        <v>#N/A</v>
      </c>
      <c r="G1288" s="247"/>
      <c r="H1288" s="247"/>
      <c r="I1288" s="247"/>
      <c r="J1288" s="247"/>
      <c r="K1288" s="247"/>
      <c r="L1288" s="247"/>
      <c r="M1288" s="247"/>
      <c r="N1288" s="247"/>
      <c r="O1288" s="247"/>
      <c r="P1288" s="101">
        <f t="shared" ref="P1288:P1351" si="20">IF(OR(ISNUMBER(O1288)=FALSE,$P$6&lt;&gt;100%,O1288&lt;1),0,ROUND(SUMPRODUCT($G$6:$O$6,G1288:O1288),1))</f>
        <v>0</v>
      </c>
      <c r="Q1288" s="102" t="str">
        <f>VLOOKUP(P1288,IDCODE!$A$1:$B$96,2,0)</f>
        <v>Không</v>
      </c>
      <c r="R1288" s="102" t="e">
        <f>VLOOKUP(B1288,DS!$D$3:$P$2489,13,0)</f>
        <v>#N/A</v>
      </c>
    </row>
    <row r="1289" spans="1:18" ht="13.5">
      <c r="A1289" s="100">
        <v>1283</v>
      </c>
      <c r="B1289" s="108">
        <f>DS!D1285</f>
        <v>0</v>
      </c>
      <c r="C1289" s="109" t="e">
        <f>VLOOKUP(B1289,DS!$D$3:$I$2489,2,0)</f>
        <v>#N/A</v>
      </c>
      <c r="D1289" s="110" t="e">
        <f>VLOOKUP(B1289,DS!$D$3:$I$2489,3,0)</f>
        <v>#N/A</v>
      </c>
      <c r="E1289" s="111" t="e">
        <f>VLOOKUP(B1289,DS!$D$3:$I$2489,5,0)</f>
        <v>#N/A</v>
      </c>
      <c r="F1289" s="111" t="e">
        <f>VLOOKUP(B1289,DS!$D$3:$I$2489,6,0)</f>
        <v>#N/A</v>
      </c>
      <c r="G1289" s="247"/>
      <c r="H1289" s="247"/>
      <c r="I1289" s="247"/>
      <c r="J1289" s="247"/>
      <c r="K1289" s="247"/>
      <c r="L1289" s="247"/>
      <c r="M1289" s="247"/>
      <c r="N1289" s="247"/>
      <c r="O1289" s="247"/>
      <c r="P1289" s="101">
        <f t="shared" si="20"/>
        <v>0</v>
      </c>
      <c r="Q1289" s="102" t="str">
        <f>VLOOKUP(P1289,IDCODE!$A$1:$B$96,2,0)</f>
        <v>Không</v>
      </c>
      <c r="R1289" s="102" t="e">
        <f>VLOOKUP(B1289,DS!$D$3:$P$2489,13,0)</f>
        <v>#N/A</v>
      </c>
    </row>
    <row r="1290" spans="1:18" ht="13.5">
      <c r="A1290" s="100">
        <v>1284</v>
      </c>
      <c r="B1290" s="108">
        <f>DS!D1286</f>
        <v>0</v>
      </c>
      <c r="C1290" s="109" t="e">
        <f>VLOOKUP(B1290,DS!$D$3:$I$2489,2,0)</f>
        <v>#N/A</v>
      </c>
      <c r="D1290" s="110" t="e">
        <f>VLOOKUP(B1290,DS!$D$3:$I$2489,3,0)</f>
        <v>#N/A</v>
      </c>
      <c r="E1290" s="111" t="e">
        <f>VLOOKUP(B1290,DS!$D$3:$I$2489,5,0)</f>
        <v>#N/A</v>
      </c>
      <c r="F1290" s="111" t="e">
        <f>VLOOKUP(B1290,DS!$D$3:$I$2489,6,0)</f>
        <v>#N/A</v>
      </c>
      <c r="G1290" s="247"/>
      <c r="H1290" s="247"/>
      <c r="I1290" s="247"/>
      <c r="J1290" s="247"/>
      <c r="K1290" s="247"/>
      <c r="L1290" s="247"/>
      <c r="M1290" s="247"/>
      <c r="N1290" s="247"/>
      <c r="O1290" s="247"/>
      <c r="P1290" s="101">
        <f t="shared" si="20"/>
        <v>0</v>
      </c>
      <c r="Q1290" s="102" t="str">
        <f>VLOOKUP(P1290,IDCODE!$A$1:$B$96,2,0)</f>
        <v>Không</v>
      </c>
      <c r="R1290" s="102" t="e">
        <f>VLOOKUP(B1290,DS!$D$3:$P$2489,13,0)</f>
        <v>#N/A</v>
      </c>
    </row>
    <row r="1291" spans="1:18" ht="13.5">
      <c r="A1291" s="100">
        <v>1285</v>
      </c>
      <c r="B1291" s="108">
        <f>DS!D1287</f>
        <v>0</v>
      </c>
      <c r="C1291" s="109" t="e">
        <f>VLOOKUP(B1291,DS!$D$3:$I$2489,2,0)</f>
        <v>#N/A</v>
      </c>
      <c r="D1291" s="110" t="e">
        <f>VLOOKUP(B1291,DS!$D$3:$I$2489,3,0)</f>
        <v>#N/A</v>
      </c>
      <c r="E1291" s="111" t="e">
        <f>VLOOKUP(B1291,DS!$D$3:$I$2489,5,0)</f>
        <v>#N/A</v>
      </c>
      <c r="F1291" s="111" t="e">
        <f>VLOOKUP(B1291,DS!$D$3:$I$2489,6,0)</f>
        <v>#N/A</v>
      </c>
      <c r="G1291" s="247"/>
      <c r="H1291" s="247"/>
      <c r="I1291" s="247"/>
      <c r="J1291" s="247"/>
      <c r="K1291" s="247"/>
      <c r="L1291" s="247"/>
      <c r="M1291" s="247"/>
      <c r="N1291" s="247"/>
      <c r="O1291" s="247"/>
      <c r="P1291" s="101">
        <f t="shared" si="20"/>
        <v>0</v>
      </c>
      <c r="Q1291" s="102" t="str">
        <f>VLOOKUP(P1291,IDCODE!$A$1:$B$96,2,0)</f>
        <v>Không</v>
      </c>
      <c r="R1291" s="102" t="e">
        <f>VLOOKUP(B1291,DS!$D$3:$P$2489,13,0)</f>
        <v>#N/A</v>
      </c>
    </row>
    <row r="1292" spans="1:18" ht="13.5">
      <c r="A1292" s="100">
        <v>1286</v>
      </c>
      <c r="B1292" s="108">
        <f>DS!D1288</f>
        <v>0</v>
      </c>
      <c r="C1292" s="109" t="e">
        <f>VLOOKUP(B1292,DS!$D$3:$I$2489,2,0)</f>
        <v>#N/A</v>
      </c>
      <c r="D1292" s="110" t="e">
        <f>VLOOKUP(B1292,DS!$D$3:$I$2489,3,0)</f>
        <v>#N/A</v>
      </c>
      <c r="E1292" s="111" t="e">
        <f>VLOOKUP(B1292,DS!$D$3:$I$2489,5,0)</f>
        <v>#N/A</v>
      </c>
      <c r="F1292" s="111" t="e">
        <f>VLOOKUP(B1292,DS!$D$3:$I$2489,6,0)</f>
        <v>#N/A</v>
      </c>
      <c r="G1292" s="247"/>
      <c r="H1292" s="247"/>
      <c r="I1292" s="247"/>
      <c r="J1292" s="247"/>
      <c r="K1292" s="247"/>
      <c r="L1292" s="247"/>
      <c r="M1292" s="247"/>
      <c r="N1292" s="247"/>
      <c r="O1292" s="247"/>
      <c r="P1292" s="101">
        <f t="shared" si="20"/>
        <v>0</v>
      </c>
      <c r="Q1292" s="102" t="str">
        <f>VLOOKUP(P1292,IDCODE!$A$1:$B$96,2,0)</f>
        <v>Không</v>
      </c>
      <c r="R1292" s="102" t="e">
        <f>VLOOKUP(B1292,DS!$D$3:$P$2489,13,0)</f>
        <v>#N/A</v>
      </c>
    </row>
    <row r="1293" spans="1:18" ht="13.5">
      <c r="A1293" s="100">
        <v>1287</v>
      </c>
      <c r="B1293" s="108">
        <f>DS!D1289</f>
        <v>0</v>
      </c>
      <c r="C1293" s="109" t="e">
        <f>VLOOKUP(B1293,DS!$D$3:$I$2489,2,0)</f>
        <v>#N/A</v>
      </c>
      <c r="D1293" s="110" t="e">
        <f>VLOOKUP(B1293,DS!$D$3:$I$2489,3,0)</f>
        <v>#N/A</v>
      </c>
      <c r="E1293" s="111" t="e">
        <f>VLOOKUP(B1293,DS!$D$3:$I$2489,5,0)</f>
        <v>#N/A</v>
      </c>
      <c r="F1293" s="111" t="e">
        <f>VLOOKUP(B1293,DS!$D$3:$I$2489,6,0)</f>
        <v>#N/A</v>
      </c>
      <c r="G1293" s="247"/>
      <c r="H1293" s="247"/>
      <c r="I1293" s="247"/>
      <c r="J1293" s="247"/>
      <c r="K1293" s="247"/>
      <c r="L1293" s="247"/>
      <c r="M1293" s="247"/>
      <c r="N1293" s="247"/>
      <c r="O1293" s="247"/>
      <c r="P1293" s="101">
        <f t="shared" si="20"/>
        <v>0</v>
      </c>
      <c r="Q1293" s="102" t="str">
        <f>VLOOKUP(P1293,IDCODE!$A$1:$B$96,2,0)</f>
        <v>Không</v>
      </c>
      <c r="R1293" s="102" t="e">
        <f>VLOOKUP(B1293,DS!$D$3:$P$2489,13,0)</f>
        <v>#N/A</v>
      </c>
    </row>
    <row r="1294" spans="1:18" ht="13.5">
      <c r="A1294" s="100">
        <v>1288</v>
      </c>
      <c r="B1294" s="108">
        <f>DS!D1290</f>
        <v>0</v>
      </c>
      <c r="C1294" s="109" t="e">
        <f>VLOOKUP(B1294,DS!$D$3:$I$2489,2,0)</f>
        <v>#N/A</v>
      </c>
      <c r="D1294" s="110" t="e">
        <f>VLOOKUP(B1294,DS!$D$3:$I$2489,3,0)</f>
        <v>#N/A</v>
      </c>
      <c r="E1294" s="111" t="e">
        <f>VLOOKUP(B1294,DS!$D$3:$I$2489,5,0)</f>
        <v>#N/A</v>
      </c>
      <c r="F1294" s="111" t="e">
        <f>VLOOKUP(B1294,DS!$D$3:$I$2489,6,0)</f>
        <v>#N/A</v>
      </c>
      <c r="G1294" s="247"/>
      <c r="H1294" s="247"/>
      <c r="I1294" s="247"/>
      <c r="J1294" s="247"/>
      <c r="K1294" s="247"/>
      <c r="L1294" s="247"/>
      <c r="M1294" s="247"/>
      <c r="N1294" s="247"/>
      <c r="O1294" s="247"/>
      <c r="P1294" s="101">
        <f t="shared" si="20"/>
        <v>0</v>
      </c>
      <c r="Q1294" s="102" t="str">
        <f>VLOOKUP(P1294,IDCODE!$A$1:$B$96,2,0)</f>
        <v>Không</v>
      </c>
      <c r="R1294" s="102" t="e">
        <f>VLOOKUP(B1294,DS!$D$3:$P$2489,13,0)</f>
        <v>#N/A</v>
      </c>
    </row>
    <row r="1295" spans="1:18" ht="13.5">
      <c r="A1295" s="100">
        <v>1289</v>
      </c>
      <c r="B1295" s="108">
        <f>DS!D1291</f>
        <v>0</v>
      </c>
      <c r="C1295" s="109" t="e">
        <f>VLOOKUP(B1295,DS!$D$3:$I$2489,2,0)</f>
        <v>#N/A</v>
      </c>
      <c r="D1295" s="110" t="e">
        <f>VLOOKUP(B1295,DS!$D$3:$I$2489,3,0)</f>
        <v>#N/A</v>
      </c>
      <c r="E1295" s="111" t="e">
        <f>VLOOKUP(B1295,DS!$D$3:$I$2489,5,0)</f>
        <v>#N/A</v>
      </c>
      <c r="F1295" s="111" t="e">
        <f>VLOOKUP(B1295,DS!$D$3:$I$2489,6,0)</f>
        <v>#N/A</v>
      </c>
      <c r="G1295" s="247"/>
      <c r="H1295" s="247"/>
      <c r="I1295" s="247"/>
      <c r="J1295" s="247"/>
      <c r="K1295" s="247"/>
      <c r="L1295" s="247"/>
      <c r="M1295" s="247"/>
      <c r="N1295" s="247"/>
      <c r="O1295" s="247"/>
      <c r="P1295" s="101">
        <f t="shared" si="20"/>
        <v>0</v>
      </c>
      <c r="Q1295" s="102" t="str">
        <f>VLOOKUP(P1295,IDCODE!$A$1:$B$96,2,0)</f>
        <v>Không</v>
      </c>
      <c r="R1295" s="102" t="e">
        <f>VLOOKUP(B1295,DS!$D$3:$P$2489,13,0)</f>
        <v>#N/A</v>
      </c>
    </row>
    <row r="1296" spans="1:18" ht="13.5">
      <c r="A1296" s="100">
        <v>1290</v>
      </c>
      <c r="B1296" s="108">
        <f>DS!D1292</f>
        <v>0</v>
      </c>
      <c r="C1296" s="109" t="e">
        <f>VLOOKUP(B1296,DS!$D$3:$I$2489,2,0)</f>
        <v>#N/A</v>
      </c>
      <c r="D1296" s="110" t="e">
        <f>VLOOKUP(B1296,DS!$D$3:$I$2489,3,0)</f>
        <v>#N/A</v>
      </c>
      <c r="E1296" s="111" t="e">
        <f>VLOOKUP(B1296,DS!$D$3:$I$2489,5,0)</f>
        <v>#N/A</v>
      </c>
      <c r="F1296" s="111" t="e">
        <f>VLOOKUP(B1296,DS!$D$3:$I$2489,6,0)</f>
        <v>#N/A</v>
      </c>
      <c r="G1296" s="247"/>
      <c r="H1296" s="247"/>
      <c r="I1296" s="247"/>
      <c r="J1296" s="247"/>
      <c r="K1296" s="247"/>
      <c r="L1296" s="247"/>
      <c r="M1296" s="247"/>
      <c r="N1296" s="247"/>
      <c r="O1296" s="247"/>
      <c r="P1296" s="101">
        <f t="shared" si="20"/>
        <v>0</v>
      </c>
      <c r="Q1296" s="102" t="str">
        <f>VLOOKUP(P1296,IDCODE!$A$1:$B$96,2,0)</f>
        <v>Không</v>
      </c>
      <c r="R1296" s="102" t="e">
        <f>VLOOKUP(B1296,DS!$D$3:$P$2489,13,0)</f>
        <v>#N/A</v>
      </c>
    </row>
    <row r="1297" spans="1:18" ht="13.5">
      <c r="A1297" s="100">
        <v>1291</v>
      </c>
      <c r="B1297" s="108">
        <f>DS!D1293</f>
        <v>0</v>
      </c>
      <c r="C1297" s="109" t="e">
        <f>VLOOKUP(B1297,DS!$D$3:$I$2489,2,0)</f>
        <v>#N/A</v>
      </c>
      <c r="D1297" s="110" t="e">
        <f>VLOOKUP(B1297,DS!$D$3:$I$2489,3,0)</f>
        <v>#N/A</v>
      </c>
      <c r="E1297" s="111" t="e">
        <f>VLOOKUP(B1297,DS!$D$3:$I$2489,5,0)</f>
        <v>#N/A</v>
      </c>
      <c r="F1297" s="111" t="e">
        <f>VLOOKUP(B1297,DS!$D$3:$I$2489,6,0)</f>
        <v>#N/A</v>
      </c>
      <c r="G1297" s="247"/>
      <c r="H1297" s="247"/>
      <c r="I1297" s="247"/>
      <c r="J1297" s="247"/>
      <c r="K1297" s="247"/>
      <c r="L1297" s="247"/>
      <c r="M1297" s="247"/>
      <c r="N1297" s="247"/>
      <c r="O1297" s="247"/>
      <c r="P1297" s="101">
        <f t="shared" si="20"/>
        <v>0</v>
      </c>
      <c r="Q1297" s="102" t="str">
        <f>VLOOKUP(P1297,IDCODE!$A$1:$B$96,2,0)</f>
        <v>Không</v>
      </c>
      <c r="R1297" s="102" t="e">
        <f>VLOOKUP(B1297,DS!$D$3:$P$2489,13,0)</f>
        <v>#N/A</v>
      </c>
    </row>
    <row r="1298" spans="1:18" ht="13.5">
      <c r="A1298" s="100">
        <v>1292</v>
      </c>
      <c r="B1298" s="108">
        <f>DS!D1294</f>
        <v>0</v>
      </c>
      <c r="C1298" s="109" t="e">
        <f>VLOOKUP(B1298,DS!$D$3:$I$2489,2,0)</f>
        <v>#N/A</v>
      </c>
      <c r="D1298" s="110" t="e">
        <f>VLOOKUP(B1298,DS!$D$3:$I$2489,3,0)</f>
        <v>#N/A</v>
      </c>
      <c r="E1298" s="111" t="e">
        <f>VLOOKUP(B1298,DS!$D$3:$I$2489,5,0)</f>
        <v>#N/A</v>
      </c>
      <c r="F1298" s="111" t="e">
        <f>VLOOKUP(B1298,DS!$D$3:$I$2489,6,0)</f>
        <v>#N/A</v>
      </c>
      <c r="G1298" s="247"/>
      <c r="H1298" s="247"/>
      <c r="I1298" s="247"/>
      <c r="J1298" s="247"/>
      <c r="K1298" s="247"/>
      <c r="L1298" s="247"/>
      <c r="M1298" s="247"/>
      <c r="N1298" s="247"/>
      <c r="O1298" s="247"/>
      <c r="P1298" s="101">
        <f t="shared" si="20"/>
        <v>0</v>
      </c>
      <c r="Q1298" s="102" t="str">
        <f>VLOOKUP(P1298,IDCODE!$A$1:$B$96,2,0)</f>
        <v>Không</v>
      </c>
      <c r="R1298" s="102" t="e">
        <f>VLOOKUP(B1298,DS!$D$3:$P$2489,13,0)</f>
        <v>#N/A</v>
      </c>
    </row>
    <row r="1299" spans="1:18" ht="13.5">
      <c r="A1299" s="100">
        <v>1293</v>
      </c>
      <c r="B1299" s="108">
        <f>DS!D1295</f>
        <v>0</v>
      </c>
      <c r="C1299" s="109" t="e">
        <f>VLOOKUP(B1299,DS!$D$3:$I$2489,2,0)</f>
        <v>#N/A</v>
      </c>
      <c r="D1299" s="110" t="e">
        <f>VLOOKUP(B1299,DS!$D$3:$I$2489,3,0)</f>
        <v>#N/A</v>
      </c>
      <c r="E1299" s="111" t="e">
        <f>VLOOKUP(B1299,DS!$D$3:$I$2489,5,0)</f>
        <v>#N/A</v>
      </c>
      <c r="F1299" s="111" t="e">
        <f>VLOOKUP(B1299,DS!$D$3:$I$2489,6,0)</f>
        <v>#N/A</v>
      </c>
      <c r="G1299" s="247"/>
      <c r="H1299" s="247"/>
      <c r="I1299" s="247"/>
      <c r="J1299" s="247"/>
      <c r="K1299" s="247"/>
      <c r="L1299" s="247"/>
      <c r="M1299" s="247"/>
      <c r="N1299" s="247"/>
      <c r="O1299" s="247"/>
      <c r="P1299" s="101">
        <f t="shared" si="20"/>
        <v>0</v>
      </c>
      <c r="Q1299" s="102" t="str">
        <f>VLOOKUP(P1299,IDCODE!$A$1:$B$96,2,0)</f>
        <v>Không</v>
      </c>
      <c r="R1299" s="102" t="e">
        <f>VLOOKUP(B1299,DS!$D$3:$P$2489,13,0)</f>
        <v>#N/A</v>
      </c>
    </row>
    <row r="1300" spans="1:18" ht="13.5">
      <c r="A1300" s="100">
        <v>1294</v>
      </c>
      <c r="B1300" s="108">
        <f>DS!D1296</f>
        <v>0</v>
      </c>
      <c r="C1300" s="109" t="e">
        <f>VLOOKUP(B1300,DS!$D$3:$I$2489,2,0)</f>
        <v>#N/A</v>
      </c>
      <c r="D1300" s="110" t="e">
        <f>VLOOKUP(B1300,DS!$D$3:$I$2489,3,0)</f>
        <v>#N/A</v>
      </c>
      <c r="E1300" s="111" t="e">
        <f>VLOOKUP(B1300,DS!$D$3:$I$2489,5,0)</f>
        <v>#N/A</v>
      </c>
      <c r="F1300" s="111" t="e">
        <f>VLOOKUP(B1300,DS!$D$3:$I$2489,6,0)</f>
        <v>#N/A</v>
      </c>
      <c r="G1300" s="247"/>
      <c r="H1300" s="247"/>
      <c r="I1300" s="247"/>
      <c r="J1300" s="247"/>
      <c r="K1300" s="247"/>
      <c r="L1300" s="247"/>
      <c r="M1300" s="247"/>
      <c r="N1300" s="247"/>
      <c r="O1300" s="247"/>
      <c r="P1300" s="101">
        <f t="shared" si="20"/>
        <v>0</v>
      </c>
      <c r="Q1300" s="102" t="str">
        <f>VLOOKUP(P1300,IDCODE!$A$1:$B$96,2,0)</f>
        <v>Không</v>
      </c>
      <c r="R1300" s="102" t="e">
        <f>VLOOKUP(B1300,DS!$D$3:$P$2489,13,0)</f>
        <v>#N/A</v>
      </c>
    </row>
    <row r="1301" spans="1:18" ht="13.5">
      <c r="A1301" s="100">
        <v>1295</v>
      </c>
      <c r="B1301" s="108">
        <f>DS!D1297</f>
        <v>0</v>
      </c>
      <c r="C1301" s="109" t="e">
        <f>VLOOKUP(B1301,DS!$D$3:$I$2489,2,0)</f>
        <v>#N/A</v>
      </c>
      <c r="D1301" s="110" t="e">
        <f>VLOOKUP(B1301,DS!$D$3:$I$2489,3,0)</f>
        <v>#N/A</v>
      </c>
      <c r="E1301" s="111" t="e">
        <f>VLOOKUP(B1301,DS!$D$3:$I$2489,5,0)</f>
        <v>#N/A</v>
      </c>
      <c r="F1301" s="111" t="e">
        <f>VLOOKUP(B1301,DS!$D$3:$I$2489,6,0)</f>
        <v>#N/A</v>
      </c>
      <c r="G1301" s="247"/>
      <c r="H1301" s="247"/>
      <c r="I1301" s="247"/>
      <c r="J1301" s="247"/>
      <c r="K1301" s="247"/>
      <c r="L1301" s="247"/>
      <c r="M1301" s="247"/>
      <c r="N1301" s="247"/>
      <c r="O1301" s="247"/>
      <c r="P1301" s="101">
        <f t="shared" si="20"/>
        <v>0</v>
      </c>
      <c r="Q1301" s="102" t="str">
        <f>VLOOKUP(P1301,IDCODE!$A$1:$B$96,2,0)</f>
        <v>Không</v>
      </c>
      <c r="R1301" s="102" t="e">
        <f>VLOOKUP(B1301,DS!$D$3:$P$2489,13,0)</f>
        <v>#N/A</v>
      </c>
    </row>
    <row r="1302" spans="1:18" ht="13.5">
      <c r="A1302" s="100">
        <v>1296</v>
      </c>
      <c r="B1302" s="108">
        <f>DS!D1298</f>
        <v>0</v>
      </c>
      <c r="C1302" s="109" t="e">
        <f>VLOOKUP(B1302,DS!$D$3:$I$2489,2,0)</f>
        <v>#N/A</v>
      </c>
      <c r="D1302" s="110" t="e">
        <f>VLOOKUP(B1302,DS!$D$3:$I$2489,3,0)</f>
        <v>#N/A</v>
      </c>
      <c r="E1302" s="111" t="e">
        <f>VLOOKUP(B1302,DS!$D$3:$I$2489,5,0)</f>
        <v>#N/A</v>
      </c>
      <c r="F1302" s="111" t="e">
        <f>VLOOKUP(B1302,DS!$D$3:$I$2489,6,0)</f>
        <v>#N/A</v>
      </c>
      <c r="G1302" s="247"/>
      <c r="H1302" s="247"/>
      <c r="I1302" s="247"/>
      <c r="J1302" s="247"/>
      <c r="K1302" s="247"/>
      <c r="L1302" s="247"/>
      <c r="M1302" s="247"/>
      <c r="N1302" s="247"/>
      <c r="O1302" s="247"/>
      <c r="P1302" s="101">
        <f t="shared" si="20"/>
        <v>0</v>
      </c>
      <c r="Q1302" s="102" t="str">
        <f>VLOOKUP(P1302,IDCODE!$A$1:$B$96,2,0)</f>
        <v>Không</v>
      </c>
      <c r="R1302" s="102" t="e">
        <f>VLOOKUP(B1302,DS!$D$3:$P$2489,13,0)</f>
        <v>#N/A</v>
      </c>
    </row>
    <row r="1303" spans="1:18" ht="13.5">
      <c r="A1303" s="100">
        <v>1297</v>
      </c>
      <c r="B1303" s="108">
        <f>DS!D1299</f>
        <v>0</v>
      </c>
      <c r="C1303" s="109" t="e">
        <f>VLOOKUP(B1303,DS!$D$3:$I$2489,2,0)</f>
        <v>#N/A</v>
      </c>
      <c r="D1303" s="110" t="e">
        <f>VLOOKUP(B1303,DS!$D$3:$I$2489,3,0)</f>
        <v>#N/A</v>
      </c>
      <c r="E1303" s="111" t="e">
        <f>VLOOKUP(B1303,DS!$D$3:$I$2489,5,0)</f>
        <v>#N/A</v>
      </c>
      <c r="F1303" s="111" t="e">
        <f>VLOOKUP(B1303,DS!$D$3:$I$2489,6,0)</f>
        <v>#N/A</v>
      </c>
      <c r="G1303" s="247"/>
      <c r="H1303" s="247"/>
      <c r="I1303" s="247"/>
      <c r="J1303" s="247"/>
      <c r="K1303" s="247"/>
      <c r="L1303" s="247"/>
      <c r="M1303" s="247"/>
      <c r="N1303" s="247"/>
      <c r="O1303" s="247"/>
      <c r="P1303" s="101">
        <f t="shared" si="20"/>
        <v>0</v>
      </c>
      <c r="Q1303" s="102" t="str">
        <f>VLOOKUP(P1303,IDCODE!$A$1:$B$96,2,0)</f>
        <v>Không</v>
      </c>
      <c r="R1303" s="102" t="e">
        <f>VLOOKUP(B1303,DS!$D$3:$P$2489,13,0)</f>
        <v>#N/A</v>
      </c>
    </row>
    <row r="1304" spans="1:18" ht="13.5">
      <c r="A1304" s="100">
        <v>1298</v>
      </c>
      <c r="B1304" s="108">
        <f>DS!D1300</f>
        <v>0</v>
      </c>
      <c r="C1304" s="109" t="e">
        <f>VLOOKUP(B1304,DS!$D$3:$I$2489,2,0)</f>
        <v>#N/A</v>
      </c>
      <c r="D1304" s="110" t="e">
        <f>VLOOKUP(B1304,DS!$D$3:$I$2489,3,0)</f>
        <v>#N/A</v>
      </c>
      <c r="E1304" s="111" t="e">
        <f>VLOOKUP(B1304,DS!$D$3:$I$2489,5,0)</f>
        <v>#N/A</v>
      </c>
      <c r="F1304" s="111" t="e">
        <f>VLOOKUP(B1304,DS!$D$3:$I$2489,6,0)</f>
        <v>#N/A</v>
      </c>
      <c r="G1304" s="247"/>
      <c r="H1304" s="247"/>
      <c r="I1304" s="247"/>
      <c r="J1304" s="247"/>
      <c r="K1304" s="247"/>
      <c r="L1304" s="247"/>
      <c r="M1304" s="247"/>
      <c r="N1304" s="247"/>
      <c r="O1304" s="247"/>
      <c r="P1304" s="101">
        <f t="shared" si="20"/>
        <v>0</v>
      </c>
      <c r="Q1304" s="102" t="str">
        <f>VLOOKUP(P1304,IDCODE!$A$1:$B$96,2,0)</f>
        <v>Không</v>
      </c>
      <c r="R1304" s="102" t="e">
        <f>VLOOKUP(B1304,DS!$D$3:$P$2489,13,0)</f>
        <v>#N/A</v>
      </c>
    </row>
    <row r="1305" spans="1:18" ht="13.5">
      <c r="A1305" s="100">
        <v>1299</v>
      </c>
      <c r="B1305" s="108">
        <f>DS!D1301</f>
        <v>0</v>
      </c>
      <c r="C1305" s="109" t="e">
        <f>VLOOKUP(B1305,DS!$D$3:$I$2489,2,0)</f>
        <v>#N/A</v>
      </c>
      <c r="D1305" s="110" t="e">
        <f>VLOOKUP(B1305,DS!$D$3:$I$2489,3,0)</f>
        <v>#N/A</v>
      </c>
      <c r="E1305" s="111" t="e">
        <f>VLOOKUP(B1305,DS!$D$3:$I$2489,5,0)</f>
        <v>#N/A</v>
      </c>
      <c r="F1305" s="111" t="e">
        <f>VLOOKUP(B1305,DS!$D$3:$I$2489,6,0)</f>
        <v>#N/A</v>
      </c>
      <c r="G1305" s="247"/>
      <c r="H1305" s="247"/>
      <c r="I1305" s="247"/>
      <c r="J1305" s="247"/>
      <c r="K1305" s="247"/>
      <c r="L1305" s="247"/>
      <c r="M1305" s="247"/>
      <c r="N1305" s="247"/>
      <c r="O1305" s="247"/>
      <c r="P1305" s="101">
        <f t="shared" si="20"/>
        <v>0</v>
      </c>
      <c r="Q1305" s="102" t="str">
        <f>VLOOKUP(P1305,IDCODE!$A$1:$B$96,2,0)</f>
        <v>Không</v>
      </c>
      <c r="R1305" s="102" t="e">
        <f>VLOOKUP(B1305,DS!$D$3:$P$2489,13,0)</f>
        <v>#N/A</v>
      </c>
    </row>
    <row r="1306" spans="1:18" ht="13.5">
      <c r="A1306" s="100">
        <v>1300</v>
      </c>
      <c r="B1306" s="108">
        <f>DS!D1302</f>
        <v>0</v>
      </c>
      <c r="C1306" s="109" t="e">
        <f>VLOOKUP(B1306,DS!$D$3:$I$2489,2,0)</f>
        <v>#N/A</v>
      </c>
      <c r="D1306" s="110" t="e">
        <f>VLOOKUP(B1306,DS!$D$3:$I$2489,3,0)</f>
        <v>#N/A</v>
      </c>
      <c r="E1306" s="111" t="e">
        <f>VLOOKUP(B1306,DS!$D$3:$I$2489,5,0)</f>
        <v>#N/A</v>
      </c>
      <c r="F1306" s="111" t="e">
        <f>VLOOKUP(B1306,DS!$D$3:$I$2489,6,0)</f>
        <v>#N/A</v>
      </c>
      <c r="G1306" s="247"/>
      <c r="H1306" s="247"/>
      <c r="I1306" s="247"/>
      <c r="J1306" s="247"/>
      <c r="K1306" s="247"/>
      <c r="L1306" s="247"/>
      <c r="M1306" s="247"/>
      <c r="N1306" s="247"/>
      <c r="O1306" s="247"/>
      <c r="P1306" s="101">
        <f t="shared" si="20"/>
        <v>0</v>
      </c>
      <c r="Q1306" s="102" t="str">
        <f>VLOOKUP(P1306,IDCODE!$A$1:$B$96,2,0)</f>
        <v>Không</v>
      </c>
      <c r="R1306" s="102" t="e">
        <f>VLOOKUP(B1306,DS!$D$3:$P$2489,13,0)</f>
        <v>#N/A</v>
      </c>
    </row>
    <row r="1307" spans="1:18" ht="13.5">
      <c r="A1307" s="100">
        <v>1301</v>
      </c>
      <c r="B1307" s="108">
        <f>DS!D1303</f>
        <v>0</v>
      </c>
      <c r="C1307" s="109" t="e">
        <f>VLOOKUP(B1307,DS!$D$3:$I$2489,2,0)</f>
        <v>#N/A</v>
      </c>
      <c r="D1307" s="110" t="e">
        <f>VLOOKUP(B1307,DS!$D$3:$I$2489,3,0)</f>
        <v>#N/A</v>
      </c>
      <c r="E1307" s="111" t="e">
        <f>VLOOKUP(B1307,DS!$D$3:$I$2489,5,0)</f>
        <v>#N/A</v>
      </c>
      <c r="F1307" s="111" t="e">
        <f>VLOOKUP(B1307,DS!$D$3:$I$2489,6,0)</f>
        <v>#N/A</v>
      </c>
      <c r="G1307" s="247"/>
      <c r="H1307" s="247"/>
      <c r="I1307" s="247"/>
      <c r="J1307" s="247"/>
      <c r="K1307" s="247"/>
      <c r="L1307" s="247"/>
      <c r="M1307" s="247"/>
      <c r="N1307" s="247"/>
      <c r="O1307" s="247"/>
      <c r="P1307" s="101">
        <f t="shared" si="20"/>
        <v>0</v>
      </c>
      <c r="Q1307" s="102" t="str">
        <f>VLOOKUP(P1307,IDCODE!$A$1:$B$96,2,0)</f>
        <v>Không</v>
      </c>
      <c r="R1307" s="102" t="e">
        <f>VLOOKUP(B1307,DS!$D$3:$P$2489,13,0)</f>
        <v>#N/A</v>
      </c>
    </row>
    <row r="1308" spans="1:18" ht="13.5">
      <c r="A1308" s="100">
        <v>1302</v>
      </c>
      <c r="B1308" s="108">
        <f>DS!D1304</f>
        <v>0</v>
      </c>
      <c r="C1308" s="109" t="e">
        <f>VLOOKUP(B1308,DS!$D$3:$I$2489,2,0)</f>
        <v>#N/A</v>
      </c>
      <c r="D1308" s="110" t="e">
        <f>VLOOKUP(B1308,DS!$D$3:$I$2489,3,0)</f>
        <v>#N/A</v>
      </c>
      <c r="E1308" s="111" t="e">
        <f>VLOOKUP(B1308,DS!$D$3:$I$2489,5,0)</f>
        <v>#N/A</v>
      </c>
      <c r="F1308" s="111" t="e">
        <f>VLOOKUP(B1308,DS!$D$3:$I$2489,6,0)</f>
        <v>#N/A</v>
      </c>
      <c r="G1308" s="247"/>
      <c r="H1308" s="247"/>
      <c r="I1308" s="247"/>
      <c r="J1308" s="247"/>
      <c r="K1308" s="247"/>
      <c r="L1308" s="247"/>
      <c r="M1308" s="247"/>
      <c r="N1308" s="247"/>
      <c r="O1308" s="247"/>
      <c r="P1308" s="101">
        <f t="shared" si="20"/>
        <v>0</v>
      </c>
      <c r="Q1308" s="102" t="str">
        <f>VLOOKUP(P1308,IDCODE!$A$1:$B$96,2,0)</f>
        <v>Không</v>
      </c>
      <c r="R1308" s="102" t="e">
        <f>VLOOKUP(B1308,DS!$D$3:$P$2489,13,0)</f>
        <v>#N/A</v>
      </c>
    </row>
    <row r="1309" spans="1:18" ht="13.5">
      <c r="A1309" s="100">
        <v>1303</v>
      </c>
      <c r="B1309" s="108">
        <f>DS!D1305</f>
        <v>0</v>
      </c>
      <c r="C1309" s="109" t="e">
        <f>VLOOKUP(B1309,DS!$D$3:$I$2489,2,0)</f>
        <v>#N/A</v>
      </c>
      <c r="D1309" s="110" t="e">
        <f>VLOOKUP(B1309,DS!$D$3:$I$2489,3,0)</f>
        <v>#N/A</v>
      </c>
      <c r="E1309" s="111" t="e">
        <f>VLOOKUP(B1309,DS!$D$3:$I$2489,5,0)</f>
        <v>#N/A</v>
      </c>
      <c r="F1309" s="111" t="e">
        <f>VLOOKUP(B1309,DS!$D$3:$I$2489,6,0)</f>
        <v>#N/A</v>
      </c>
      <c r="G1309" s="247"/>
      <c r="H1309" s="247"/>
      <c r="I1309" s="247"/>
      <c r="J1309" s="247"/>
      <c r="K1309" s="247"/>
      <c r="L1309" s="247"/>
      <c r="M1309" s="247"/>
      <c r="N1309" s="247"/>
      <c r="O1309" s="247"/>
      <c r="P1309" s="101">
        <f t="shared" si="20"/>
        <v>0</v>
      </c>
      <c r="Q1309" s="102" t="str">
        <f>VLOOKUP(P1309,IDCODE!$A$1:$B$96,2,0)</f>
        <v>Không</v>
      </c>
      <c r="R1309" s="102" t="e">
        <f>VLOOKUP(B1309,DS!$D$3:$P$2489,13,0)</f>
        <v>#N/A</v>
      </c>
    </row>
    <row r="1310" spans="1:18" ht="13.5">
      <c r="A1310" s="100">
        <v>1304</v>
      </c>
      <c r="B1310" s="108">
        <f>DS!D1306</f>
        <v>0</v>
      </c>
      <c r="C1310" s="109" t="e">
        <f>VLOOKUP(B1310,DS!$D$3:$I$2489,2,0)</f>
        <v>#N/A</v>
      </c>
      <c r="D1310" s="110" t="e">
        <f>VLOOKUP(B1310,DS!$D$3:$I$2489,3,0)</f>
        <v>#N/A</v>
      </c>
      <c r="E1310" s="111" t="e">
        <f>VLOOKUP(B1310,DS!$D$3:$I$2489,5,0)</f>
        <v>#N/A</v>
      </c>
      <c r="F1310" s="111" t="e">
        <f>VLOOKUP(B1310,DS!$D$3:$I$2489,6,0)</f>
        <v>#N/A</v>
      </c>
      <c r="G1310" s="247"/>
      <c r="H1310" s="247"/>
      <c r="I1310" s="247"/>
      <c r="J1310" s="247"/>
      <c r="K1310" s="247"/>
      <c r="L1310" s="247"/>
      <c r="M1310" s="247"/>
      <c r="N1310" s="247"/>
      <c r="O1310" s="247"/>
      <c r="P1310" s="101">
        <f t="shared" si="20"/>
        <v>0</v>
      </c>
      <c r="Q1310" s="102" t="str">
        <f>VLOOKUP(P1310,IDCODE!$A$1:$B$96,2,0)</f>
        <v>Không</v>
      </c>
      <c r="R1310" s="102" t="e">
        <f>VLOOKUP(B1310,DS!$D$3:$P$2489,13,0)</f>
        <v>#N/A</v>
      </c>
    </row>
    <row r="1311" spans="1:18" ht="13.5">
      <c r="A1311" s="100">
        <v>1305</v>
      </c>
      <c r="B1311" s="108">
        <f>DS!D1307</f>
        <v>0</v>
      </c>
      <c r="C1311" s="109" t="e">
        <f>VLOOKUP(B1311,DS!$D$3:$I$2489,2,0)</f>
        <v>#N/A</v>
      </c>
      <c r="D1311" s="110" t="e">
        <f>VLOOKUP(B1311,DS!$D$3:$I$2489,3,0)</f>
        <v>#N/A</v>
      </c>
      <c r="E1311" s="111" t="e">
        <f>VLOOKUP(B1311,DS!$D$3:$I$2489,5,0)</f>
        <v>#N/A</v>
      </c>
      <c r="F1311" s="111" t="e">
        <f>VLOOKUP(B1311,DS!$D$3:$I$2489,6,0)</f>
        <v>#N/A</v>
      </c>
      <c r="G1311" s="247"/>
      <c r="H1311" s="247"/>
      <c r="I1311" s="247"/>
      <c r="J1311" s="247"/>
      <c r="K1311" s="247"/>
      <c r="L1311" s="247"/>
      <c r="M1311" s="247"/>
      <c r="N1311" s="247"/>
      <c r="O1311" s="247"/>
      <c r="P1311" s="101">
        <f t="shared" si="20"/>
        <v>0</v>
      </c>
      <c r="Q1311" s="102" t="str">
        <f>VLOOKUP(P1311,IDCODE!$A$1:$B$96,2,0)</f>
        <v>Không</v>
      </c>
      <c r="R1311" s="102" t="e">
        <f>VLOOKUP(B1311,DS!$D$3:$P$2489,13,0)</f>
        <v>#N/A</v>
      </c>
    </row>
    <row r="1312" spans="1:18" ht="13.5">
      <c r="A1312" s="100">
        <v>1306</v>
      </c>
      <c r="B1312" s="108">
        <f>DS!D1308</f>
        <v>0</v>
      </c>
      <c r="C1312" s="109" t="e">
        <f>VLOOKUP(B1312,DS!$D$3:$I$2489,2,0)</f>
        <v>#N/A</v>
      </c>
      <c r="D1312" s="110" t="e">
        <f>VLOOKUP(B1312,DS!$D$3:$I$2489,3,0)</f>
        <v>#N/A</v>
      </c>
      <c r="E1312" s="111" t="e">
        <f>VLOOKUP(B1312,DS!$D$3:$I$2489,5,0)</f>
        <v>#N/A</v>
      </c>
      <c r="F1312" s="111" t="e">
        <f>VLOOKUP(B1312,DS!$D$3:$I$2489,6,0)</f>
        <v>#N/A</v>
      </c>
      <c r="G1312" s="247"/>
      <c r="H1312" s="247"/>
      <c r="I1312" s="247"/>
      <c r="J1312" s="247"/>
      <c r="K1312" s="247"/>
      <c r="L1312" s="247"/>
      <c r="M1312" s="247"/>
      <c r="N1312" s="247"/>
      <c r="O1312" s="247"/>
      <c r="P1312" s="101">
        <f t="shared" si="20"/>
        <v>0</v>
      </c>
      <c r="Q1312" s="102" t="str">
        <f>VLOOKUP(P1312,IDCODE!$A$1:$B$96,2,0)</f>
        <v>Không</v>
      </c>
      <c r="R1312" s="102" t="e">
        <f>VLOOKUP(B1312,DS!$D$3:$P$2489,13,0)</f>
        <v>#N/A</v>
      </c>
    </row>
    <row r="1313" spans="1:18" ht="13.5">
      <c r="A1313" s="100">
        <v>1307</v>
      </c>
      <c r="B1313" s="108">
        <f>DS!D1309</f>
        <v>0</v>
      </c>
      <c r="C1313" s="109" t="e">
        <f>VLOOKUP(B1313,DS!$D$3:$I$2489,2,0)</f>
        <v>#N/A</v>
      </c>
      <c r="D1313" s="110" t="e">
        <f>VLOOKUP(B1313,DS!$D$3:$I$2489,3,0)</f>
        <v>#N/A</v>
      </c>
      <c r="E1313" s="111" t="e">
        <f>VLOOKUP(B1313,DS!$D$3:$I$2489,5,0)</f>
        <v>#N/A</v>
      </c>
      <c r="F1313" s="111" t="e">
        <f>VLOOKUP(B1313,DS!$D$3:$I$2489,6,0)</f>
        <v>#N/A</v>
      </c>
      <c r="G1313" s="247"/>
      <c r="H1313" s="247"/>
      <c r="I1313" s="247"/>
      <c r="J1313" s="247"/>
      <c r="K1313" s="247"/>
      <c r="L1313" s="247"/>
      <c r="M1313" s="247"/>
      <c r="N1313" s="247"/>
      <c r="O1313" s="247"/>
      <c r="P1313" s="101">
        <f t="shared" si="20"/>
        <v>0</v>
      </c>
      <c r="Q1313" s="102" t="str">
        <f>VLOOKUP(P1313,IDCODE!$A$1:$B$96,2,0)</f>
        <v>Không</v>
      </c>
      <c r="R1313" s="102" t="e">
        <f>VLOOKUP(B1313,DS!$D$3:$P$2489,13,0)</f>
        <v>#N/A</v>
      </c>
    </row>
    <row r="1314" spans="1:18" ht="13.5">
      <c r="A1314" s="100">
        <v>1308</v>
      </c>
      <c r="B1314" s="108">
        <f>DS!D1310</f>
        <v>0</v>
      </c>
      <c r="C1314" s="109" t="e">
        <f>VLOOKUP(B1314,DS!$D$3:$I$2489,2,0)</f>
        <v>#N/A</v>
      </c>
      <c r="D1314" s="110" t="e">
        <f>VLOOKUP(B1314,DS!$D$3:$I$2489,3,0)</f>
        <v>#N/A</v>
      </c>
      <c r="E1314" s="111" t="e">
        <f>VLOOKUP(B1314,DS!$D$3:$I$2489,5,0)</f>
        <v>#N/A</v>
      </c>
      <c r="F1314" s="111" t="e">
        <f>VLOOKUP(B1314,DS!$D$3:$I$2489,6,0)</f>
        <v>#N/A</v>
      </c>
      <c r="G1314" s="247"/>
      <c r="H1314" s="247"/>
      <c r="I1314" s="247"/>
      <c r="J1314" s="247"/>
      <c r="K1314" s="247"/>
      <c r="L1314" s="247"/>
      <c r="M1314" s="247"/>
      <c r="N1314" s="247"/>
      <c r="O1314" s="247"/>
      <c r="P1314" s="101">
        <f t="shared" si="20"/>
        <v>0</v>
      </c>
      <c r="Q1314" s="102" t="str">
        <f>VLOOKUP(P1314,IDCODE!$A$1:$B$96,2,0)</f>
        <v>Không</v>
      </c>
      <c r="R1314" s="102" t="e">
        <f>VLOOKUP(B1314,DS!$D$3:$P$2489,13,0)</f>
        <v>#N/A</v>
      </c>
    </row>
    <row r="1315" spans="1:18" ht="13.5">
      <c r="A1315" s="100">
        <v>1309</v>
      </c>
      <c r="B1315" s="108">
        <f>DS!D1311</f>
        <v>0</v>
      </c>
      <c r="C1315" s="109" t="e">
        <f>VLOOKUP(B1315,DS!$D$3:$I$2489,2,0)</f>
        <v>#N/A</v>
      </c>
      <c r="D1315" s="110" t="e">
        <f>VLOOKUP(B1315,DS!$D$3:$I$2489,3,0)</f>
        <v>#N/A</v>
      </c>
      <c r="E1315" s="111" t="e">
        <f>VLOOKUP(B1315,DS!$D$3:$I$2489,5,0)</f>
        <v>#N/A</v>
      </c>
      <c r="F1315" s="111" t="e">
        <f>VLOOKUP(B1315,DS!$D$3:$I$2489,6,0)</f>
        <v>#N/A</v>
      </c>
      <c r="G1315" s="247"/>
      <c r="H1315" s="247"/>
      <c r="I1315" s="247"/>
      <c r="J1315" s="247"/>
      <c r="K1315" s="247"/>
      <c r="L1315" s="247"/>
      <c r="M1315" s="247"/>
      <c r="N1315" s="247"/>
      <c r="O1315" s="247"/>
      <c r="P1315" s="101">
        <f t="shared" si="20"/>
        <v>0</v>
      </c>
      <c r="Q1315" s="102" t="str">
        <f>VLOOKUP(P1315,IDCODE!$A$1:$B$96,2,0)</f>
        <v>Không</v>
      </c>
      <c r="R1315" s="102" t="e">
        <f>VLOOKUP(B1315,DS!$D$3:$P$2489,13,0)</f>
        <v>#N/A</v>
      </c>
    </row>
    <row r="1316" spans="1:18" ht="13.5">
      <c r="A1316" s="100">
        <v>1310</v>
      </c>
      <c r="B1316" s="108">
        <f>DS!D1312</f>
        <v>0</v>
      </c>
      <c r="C1316" s="109" t="e">
        <f>VLOOKUP(B1316,DS!$D$3:$I$2489,2,0)</f>
        <v>#N/A</v>
      </c>
      <c r="D1316" s="110" t="e">
        <f>VLOOKUP(B1316,DS!$D$3:$I$2489,3,0)</f>
        <v>#N/A</v>
      </c>
      <c r="E1316" s="111" t="e">
        <f>VLOOKUP(B1316,DS!$D$3:$I$2489,5,0)</f>
        <v>#N/A</v>
      </c>
      <c r="F1316" s="111" t="e">
        <f>VLOOKUP(B1316,DS!$D$3:$I$2489,6,0)</f>
        <v>#N/A</v>
      </c>
      <c r="G1316" s="247"/>
      <c r="H1316" s="247"/>
      <c r="I1316" s="247"/>
      <c r="J1316" s="247"/>
      <c r="K1316" s="247"/>
      <c r="L1316" s="247"/>
      <c r="M1316" s="247"/>
      <c r="N1316" s="247"/>
      <c r="O1316" s="247"/>
      <c r="P1316" s="101">
        <f t="shared" si="20"/>
        <v>0</v>
      </c>
      <c r="Q1316" s="102" t="str">
        <f>VLOOKUP(P1316,IDCODE!$A$1:$B$96,2,0)</f>
        <v>Không</v>
      </c>
      <c r="R1316" s="102" t="e">
        <f>VLOOKUP(B1316,DS!$D$3:$P$2489,13,0)</f>
        <v>#N/A</v>
      </c>
    </row>
    <row r="1317" spans="1:18" ht="13.5">
      <c r="A1317" s="100">
        <v>1311</v>
      </c>
      <c r="B1317" s="108">
        <f>DS!D1313</f>
        <v>0</v>
      </c>
      <c r="C1317" s="109" t="e">
        <f>VLOOKUP(B1317,DS!$D$3:$I$2489,2,0)</f>
        <v>#N/A</v>
      </c>
      <c r="D1317" s="110" t="e">
        <f>VLOOKUP(B1317,DS!$D$3:$I$2489,3,0)</f>
        <v>#N/A</v>
      </c>
      <c r="E1317" s="111" t="e">
        <f>VLOOKUP(B1317,DS!$D$3:$I$2489,5,0)</f>
        <v>#N/A</v>
      </c>
      <c r="F1317" s="111" t="e">
        <f>VLOOKUP(B1317,DS!$D$3:$I$2489,6,0)</f>
        <v>#N/A</v>
      </c>
      <c r="G1317" s="247"/>
      <c r="H1317" s="247"/>
      <c r="I1317" s="247"/>
      <c r="J1317" s="247"/>
      <c r="K1317" s="247"/>
      <c r="L1317" s="247"/>
      <c r="M1317" s="247"/>
      <c r="N1317" s="247"/>
      <c r="O1317" s="247"/>
      <c r="P1317" s="101">
        <f t="shared" si="20"/>
        <v>0</v>
      </c>
      <c r="Q1317" s="102" t="str">
        <f>VLOOKUP(P1317,IDCODE!$A$1:$B$96,2,0)</f>
        <v>Không</v>
      </c>
      <c r="R1317" s="102" t="e">
        <f>VLOOKUP(B1317,DS!$D$3:$P$2489,13,0)</f>
        <v>#N/A</v>
      </c>
    </row>
    <row r="1318" spans="1:18" ht="13.5">
      <c r="A1318" s="100">
        <v>1312</v>
      </c>
      <c r="B1318" s="108">
        <f>DS!D1314</f>
        <v>0</v>
      </c>
      <c r="C1318" s="109" t="e">
        <f>VLOOKUP(B1318,DS!$D$3:$I$2489,2,0)</f>
        <v>#N/A</v>
      </c>
      <c r="D1318" s="110" t="e">
        <f>VLOOKUP(B1318,DS!$D$3:$I$2489,3,0)</f>
        <v>#N/A</v>
      </c>
      <c r="E1318" s="111" t="e">
        <f>VLOOKUP(B1318,DS!$D$3:$I$2489,5,0)</f>
        <v>#N/A</v>
      </c>
      <c r="F1318" s="111" t="e">
        <f>VLOOKUP(B1318,DS!$D$3:$I$2489,6,0)</f>
        <v>#N/A</v>
      </c>
      <c r="G1318" s="247"/>
      <c r="H1318" s="247"/>
      <c r="I1318" s="247"/>
      <c r="J1318" s="247"/>
      <c r="K1318" s="247"/>
      <c r="L1318" s="247"/>
      <c r="M1318" s="247"/>
      <c r="N1318" s="247"/>
      <c r="O1318" s="247"/>
      <c r="P1318" s="101">
        <f t="shared" si="20"/>
        <v>0</v>
      </c>
      <c r="Q1318" s="102" t="str">
        <f>VLOOKUP(P1318,IDCODE!$A$1:$B$96,2,0)</f>
        <v>Không</v>
      </c>
      <c r="R1318" s="102" t="e">
        <f>VLOOKUP(B1318,DS!$D$3:$P$2489,13,0)</f>
        <v>#N/A</v>
      </c>
    </row>
    <row r="1319" spans="1:18" ht="13.5">
      <c r="A1319" s="100">
        <v>1313</v>
      </c>
      <c r="B1319" s="108">
        <f>DS!D1315</f>
        <v>0</v>
      </c>
      <c r="C1319" s="109" t="e">
        <f>VLOOKUP(B1319,DS!$D$3:$I$2489,2,0)</f>
        <v>#N/A</v>
      </c>
      <c r="D1319" s="110" t="e">
        <f>VLOOKUP(B1319,DS!$D$3:$I$2489,3,0)</f>
        <v>#N/A</v>
      </c>
      <c r="E1319" s="111" t="e">
        <f>VLOOKUP(B1319,DS!$D$3:$I$2489,5,0)</f>
        <v>#N/A</v>
      </c>
      <c r="F1319" s="111" t="e">
        <f>VLOOKUP(B1319,DS!$D$3:$I$2489,6,0)</f>
        <v>#N/A</v>
      </c>
      <c r="G1319" s="247"/>
      <c r="H1319" s="247"/>
      <c r="I1319" s="247"/>
      <c r="J1319" s="247"/>
      <c r="K1319" s="247"/>
      <c r="L1319" s="247"/>
      <c r="M1319" s="247"/>
      <c r="N1319" s="247"/>
      <c r="O1319" s="247"/>
      <c r="P1319" s="101">
        <f t="shared" si="20"/>
        <v>0</v>
      </c>
      <c r="Q1319" s="102" t="str">
        <f>VLOOKUP(P1319,IDCODE!$A$1:$B$96,2,0)</f>
        <v>Không</v>
      </c>
      <c r="R1319" s="102" t="e">
        <f>VLOOKUP(B1319,DS!$D$3:$P$2489,13,0)</f>
        <v>#N/A</v>
      </c>
    </row>
    <row r="1320" spans="1:18" ht="13.5">
      <c r="A1320" s="100">
        <v>1314</v>
      </c>
      <c r="B1320" s="108">
        <f>DS!D1316</f>
        <v>0</v>
      </c>
      <c r="C1320" s="109" t="e">
        <f>VLOOKUP(B1320,DS!$D$3:$I$2489,2,0)</f>
        <v>#N/A</v>
      </c>
      <c r="D1320" s="110" t="e">
        <f>VLOOKUP(B1320,DS!$D$3:$I$2489,3,0)</f>
        <v>#N/A</v>
      </c>
      <c r="E1320" s="111" t="e">
        <f>VLOOKUP(B1320,DS!$D$3:$I$2489,5,0)</f>
        <v>#N/A</v>
      </c>
      <c r="F1320" s="111" t="e">
        <f>VLOOKUP(B1320,DS!$D$3:$I$2489,6,0)</f>
        <v>#N/A</v>
      </c>
      <c r="G1320" s="247"/>
      <c r="H1320" s="247"/>
      <c r="I1320" s="247"/>
      <c r="J1320" s="247"/>
      <c r="K1320" s="247"/>
      <c r="L1320" s="247"/>
      <c r="M1320" s="247"/>
      <c r="N1320" s="247"/>
      <c r="O1320" s="247"/>
      <c r="P1320" s="101">
        <f t="shared" si="20"/>
        <v>0</v>
      </c>
      <c r="Q1320" s="102" t="str">
        <f>VLOOKUP(P1320,IDCODE!$A$1:$B$96,2,0)</f>
        <v>Không</v>
      </c>
      <c r="R1320" s="102" t="e">
        <f>VLOOKUP(B1320,DS!$D$3:$P$2489,13,0)</f>
        <v>#N/A</v>
      </c>
    </row>
    <row r="1321" spans="1:18" ht="13.5">
      <c r="A1321" s="100">
        <v>1315</v>
      </c>
      <c r="B1321" s="108">
        <f>DS!D1317</f>
        <v>0</v>
      </c>
      <c r="C1321" s="109" t="e">
        <f>VLOOKUP(B1321,DS!$D$3:$I$2489,2,0)</f>
        <v>#N/A</v>
      </c>
      <c r="D1321" s="110" t="e">
        <f>VLOOKUP(B1321,DS!$D$3:$I$2489,3,0)</f>
        <v>#N/A</v>
      </c>
      <c r="E1321" s="111" t="e">
        <f>VLOOKUP(B1321,DS!$D$3:$I$2489,5,0)</f>
        <v>#N/A</v>
      </c>
      <c r="F1321" s="111" t="e">
        <f>VLOOKUP(B1321,DS!$D$3:$I$2489,6,0)</f>
        <v>#N/A</v>
      </c>
      <c r="G1321" s="247"/>
      <c r="H1321" s="247"/>
      <c r="I1321" s="247"/>
      <c r="J1321" s="247"/>
      <c r="K1321" s="247"/>
      <c r="L1321" s="247"/>
      <c r="M1321" s="247"/>
      <c r="N1321" s="247"/>
      <c r="O1321" s="247"/>
      <c r="P1321" s="101">
        <f t="shared" si="20"/>
        <v>0</v>
      </c>
      <c r="Q1321" s="102" t="str">
        <f>VLOOKUP(P1321,IDCODE!$A$1:$B$96,2,0)</f>
        <v>Không</v>
      </c>
      <c r="R1321" s="102" t="e">
        <f>VLOOKUP(B1321,DS!$D$3:$P$2489,13,0)</f>
        <v>#N/A</v>
      </c>
    </row>
    <row r="1322" spans="1:18" ht="13.5">
      <c r="A1322" s="100">
        <v>1316</v>
      </c>
      <c r="B1322" s="108">
        <f>DS!D1318</f>
        <v>0</v>
      </c>
      <c r="C1322" s="109" t="e">
        <f>VLOOKUP(B1322,DS!$D$3:$I$2489,2,0)</f>
        <v>#N/A</v>
      </c>
      <c r="D1322" s="110" t="e">
        <f>VLOOKUP(B1322,DS!$D$3:$I$2489,3,0)</f>
        <v>#N/A</v>
      </c>
      <c r="E1322" s="111" t="e">
        <f>VLOOKUP(B1322,DS!$D$3:$I$2489,5,0)</f>
        <v>#N/A</v>
      </c>
      <c r="F1322" s="111" t="e">
        <f>VLOOKUP(B1322,DS!$D$3:$I$2489,6,0)</f>
        <v>#N/A</v>
      </c>
      <c r="G1322" s="247"/>
      <c r="H1322" s="247"/>
      <c r="I1322" s="247"/>
      <c r="J1322" s="247"/>
      <c r="K1322" s="247"/>
      <c r="L1322" s="247"/>
      <c r="M1322" s="247"/>
      <c r="N1322" s="247"/>
      <c r="O1322" s="247"/>
      <c r="P1322" s="101">
        <f t="shared" si="20"/>
        <v>0</v>
      </c>
      <c r="Q1322" s="102" t="str">
        <f>VLOOKUP(P1322,IDCODE!$A$1:$B$96,2,0)</f>
        <v>Không</v>
      </c>
      <c r="R1322" s="102" t="e">
        <f>VLOOKUP(B1322,DS!$D$3:$P$2489,13,0)</f>
        <v>#N/A</v>
      </c>
    </row>
    <row r="1323" spans="1:18" ht="13.5">
      <c r="A1323" s="100">
        <v>1317</v>
      </c>
      <c r="B1323" s="108">
        <f>DS!D1319</f>
        <v>0</v>
      </c>
      <c r="C1323" s="109" t="e">
        <f>VLOOKUP(B1323,DS!$D$3:$I$2489,2,0)</f>
        <v>#N/A</v>
      </c>
      <c r="D1323" s="110" t="e">
        <f>VLOOKUP(B1323,DS!$D$3:$I$2489,3,0)</f>
        <v>#N/A</v>
      </c>
      <c r="E1323" s="111" t="e">
        <f>VLOOKUP(B1323,DS!$D$3:$I$2489,5,0)</f>
        <v>#N/A</v>
      </c>
      <c r="F1323" s="111" t="e">
        <f>VLOOKUP(B1323,DS!$D$3:$I$2489,6,0)</f>
        <v>#N/A</v>
      </c>
      <c r="G1323" s="247"/>
      <c r="H1323" s="247"/>
      <c r="I1323" s="247"/>
      <c r="J1323" s="247"/>
      <c r="K1323" s="247"/>
      <c r="L1323" s="247"/>
      <c r="M1323" s="247"/>
      <c r="N1323" s="247"/>
      <c r="O1323" s="247"/>
      <c r="P1323" s="101">
        <f t="shared" si="20"/>
        <v>0</v>
      </c>
      <c r="Q1323" s="102" t="str">
        <f>VLOOKUP(P1323,IDCODE!$A$1:$B$96,2,0)</f>
        <v>Không</v>
      </c>
      <c r="R1323" s="102" t="e">
        <f>VLOOKUP(B1323,DS!$D$3:$P$2489,13,0)</f>
        <v>#N/A</v>
      </c>
    </row>
    <row r="1324" spans="1:18" ht="13.5">
      <c r="A1324" s="100">
        <v>1318</v>
      </c>
      <c r="B1324" s="108">
        <f>DS!D1320</f>
        <v>0</v>
      </c>
      <c r="C1324" s="109" t="e">
        <f>VLOOKUP(B1324,DS!$D$3:$I$2489,2,0)</f>
        <v>#N/A</v>
      </c>
      <c r="D1324" s="110" t="e">
        <f>VLOOKUP(B1324,DS!$D$3:$I$2489,3,0)</f>
        <v>#N/A</v>
      </c>
      <c r="E1324" s="111" t="e">
        <f>VLOOKUP(B1324,DS!$D$3:$I$2489,5,0)</f>
        <v>#N/A</v>
      </c>
      <c r="F1324" s="111" t="e">
        <f>VLOOKUP(B1324,DS!$D$3:$I$2489,6,0)</f>
        <v>#N/A</v>
      </c>
      <c r="G1324" s="247"/>
      <c r="H1324" s="247"/>
      <c r="I1324" s="247"/>
      <c r="J1324" s="247"/>
      <c r="K1324" s="247"/>
      <c r="L1324" s="247"/>
      <c r="M1324" s="247"/>
      <c r="N1324" s="247"/>
      <c r="O1324" s="247"/>
      <c r="P1324" s="101">
        <f t="shared" si="20"/>
        <v>0</v>
      </c>
      <c r="Q1324" s="102" t="str">
        <f>VLOOKUP(P1324,IDCODE!$A$1:$B$96,2,0)</f>
        <v>Không</v>
      </c>
      <c r="R1324" s="102" t="e">
        <f>VLOOKUP(B1324,DS!$D$3:$P$2489,13,0)</f>
        <v>#N/A</v>
      </c>
    </row>
    <row r="1325" spans="1:18" ht="13.5">
      <c r="A1325" s="100">
        <v>1319</v>
      </c>
      <c r="B1325" s="108">
        <f>DS!D1321</f>
        <v>0</v>
      </c>
      <c r="C1325" s="109" t="e">
        <f>VLOOKUP(B1325,DS!$D$3:$I$2489,2,0)</f>
        <v>#N/A</v>
      </c>
      <c r="D1325" s="110" t="e">
        <f>VLOOKUP(B1325,DS!$D$3:$I$2489,3,0)</f>
        <v>#N/A</v>
      </c>
      <c r="E1325" s="111" t="e">
        <f>VLOOKUP(B1325,DS!$D$3:$I$2489,5,0)</f>
        <v>#N/A</v>
      </c>
      <c r="F1325" s="111" t="e">
        <f>VLOOKUP(B1325,DS!$D$3:$I$2489,6,0)</f>
        <v>#N/A</v>
      </c>
      <c r="G1325" s="247"/>
      <c r="H1325" s="247"/>
      <c r="I1325" s="247"/>
      <c r="J1325" s="247"/>
      <c r="K1325" s="247"/>
      <c r="L1325" s="247"/>
      <c r="M1325" s="247"/>
      <c r="N1325" s="247"/>
      <c r="O1325" s="247"/>
      <c r="P1325" s="101">
        <f t="shared" si="20"/>
        <v>0</v>
      </c>
      <c r="Q1325" s="102" t="str">
        <f>VLOOKUP(P1325,IDCODE!$A$1:$B$96,2,0)</f>
        <v>Không</v>
      </c>
      <c r="R1325" s="102" t="e">
        <f>VLOOKUP(B1325,DS!$D$3:$P$2489,13,0)</f>
        <v>#N/A</v>
      </c>
    </row>
    <row r="1326" spans="1:18" ht="13.5">
      <c r="A1326" s="100">
        <v>1320</v>
      </c>
      <c r="B1326" s="108">
        <f>DS!D1322</f>
        <v>0</v>
      </c>
      <c r="C1326" s="109" t="e">
        <f>VLOOKUP(B1326,DS!$D$3:$I$2489,2,0)</f>
        <v>#N/A</v>
      </c>
      <c r="D1326" s="110" t="e">
        <f>VLOOKUP(B1326,DS!$D$3:$I$2489,3,0)</f>
        <v>#N/A</v>
      </c>
      <c r="E1326" s="111" t="e">
        <f>VLOOKUP(B1326,DS!$D$3:$I$2489,5,0)</f>
        <v>#N/A</v>
      </c>
      <c r="F1326" s="111" t="e">
        <f>VLOOKUP(B1326,DS!$D$3:$I$2489,6,0)</f>
        <v>#N/A</v>
      </c>
      <c r="G1326" s="247"/>
      <c r="H1326" s="247"/>
      <c r="I1326" s="247"/>
      <c r="J1326" s="247"/>
      <c r="K1326" s="247"/>
      <c r="L1326" s="247"/>
      <c r="M1326" s="247"/>
      <c r="N1326" s="247"/>
      <c r="O1326" s="247"/>
      <c r="P1326" s="101">
        <f t="shared" si="20"/>
        <v>0</v>
      </c>
      <c r="Q1326" s="102" t="str">
        <f>VLOOKUP(P1326,IDCODE!$A$1:$B$96,2,0)</f>
        <v>Không</v>
      </c>
      <c r="R1326" s="102" t="e">
        <f>VLOOKUP(B1326,DS!$D$3:$P$2489,13,0)</f>
        <v>#N/A</v>
      </c>
    </row>
    <row r="1327" spans="1:18" ht="13.5">
      <c r="A1327" s="100">
        <v>1321</v>
      </c>
      <c r="B1327" s="108">
        <f>DS!D1323</f>
        <v>0</v>
      </c>
      <c r="C1327" s="109" t="e">
        <f>VLOOKUP(B1327,DS!$D$3:$I$2489,2,0)</f>
        <v>#N/A</v>
      </c>
      <c r="D1327" s="110" t="e">
        <f>VLOOKUP(B1327,DS!$D$3:$I$2489,3,0)</f>
        <v>#N/A</v>
      </c>
      <c r="E1327" s="111" t="e">
        <f>VLOOKUP(B1327,DS!$D$3:$I$2489,5,0)</f>
        <v>#N/A</v>
      </c>
      <c r="F1327" s="111" t="e">
        <f>VLOOKUP(B1327,DS!$D$3:$I$2489,6,0)</f>
        <v>#N/A</v>
      </c>
      <c r="G1327" s="247"/>
      <c r="H1327" s="247"/>
      <c r="I1327" s="247"/>
      <c r="J1327" s="247"/>
      <c r="K1327" s="247"/>
      <c r="L1327" s="247"/>
      <c r="M1327" s="247"/>
      <c r="N1327" s="247"/>
      <c r="O1327" s="247"/>
      <c r="P1327" s="101">
        <f t="shared" si="20"/>
        <v>0</v>
      </c>
      <c r="Q1327" s="102" t="str">
        <f>VLOOKUP(P1327,IDCODE!$A$1:$B$96,2,0)</f>
        <v>Không</v>
      </c>
      <c r="R1327" s="102" t="e">
        <f>VLOOKUP(B1327,DS!$D$3:$P$2489,13,0)</f>
        <v>#N/A</v>
      </c>
    </row>
    <row r="1328" spans="1:18" ht="13.5">
      <c r="A1328" s="100">
        <v>1322</v>
      </c>
      <c r="B1328" s="108">
        <f>DS!D1324</f>
        <v>0</v>
      </c>
      <c r="C1328" s="109" t="e">
        <f>VLOOKUP(B1328,DS!$D$3:$I$2489,2,0)</f>
        <v>#N/A</v>
      </c>
      <c r="D1328" s="110" t="e">
        <f>VLOOKUP(B1328,DS!$D$3:$I$2489,3,0)</f>
        <v>#N/A</v>
      </c>
      <c r="E1328" s="111" t="e">
        <f>VLOOKUP(B1328,DS!$D$3:$I$2489,5,0)</f>
        <v>#N/A</v>
      </c>
      <c r="F1328" s="111" t="e">
        <f>VLOOKUP(B1328,DS!$D$3:$I$2489,6,0)</f>
        <v>#N/A</v>
      </c>
      <c r="G1328" s="247"/>
      <c r="H1328" s="247"/>
      <c r="I1328" s="247"/>
      <c r="J1328" s="247"/>
      <c r="K1328" s="247"/>
      <c r="L1328" s="247"/>
      <c r="M1328" s="247"/>
      <c r="N1328" s="247"/>
      <c r="O1328" s="247"/>
      <c r="P1328" s="101">
        <f t="shared" si="20"/>
        <v>0</v>
      </c>
      <c r="Q1328" s="102" t="str">
        <f>VLOOKUP(P1328,IDCODE!$A$1:$B$96,2,0)</f>
        <v>Không</v>
      </c>
      <c r="R1328" s="102" t="e">
        <f>VLOOKUP(B1328,DS!$D$3:$P$2489,13,0)</f>
        <v>#N/A</v>
      </c>
    </row>
    <row r="1329" spans="1:18" ht="13.5">
      <c r="A1329" s="100">
        <v>1323</v>
      </c>
      <c r="B1329" s="108">
        <f>DS!D1325</f>
        <v>0</v>
      </c>
      <c r="C1329" s="109" t="e">
        <f>VLOOKUP(B1329,DS!$D$3:$I$2489,2,0)</f>
        <v>#N/A</v>
      </c>
      <c r="D1329" s="110" t="e">
        <f>VLOOKUP(B1329,DS!$D$3:$I$2489,3,0)</f>
        <v>#N/A</v>
      </c>
      <c r="E1329" s="111" t="e">
        <f>VLOOKUP(B1329,DS!$D$3:$I$2489,5,0)</f>
        <v>#N/A</v>
      </c>
      <c r="F1329" s="111" t="e">
        <f>VLOOKUP(B1329,DS!$D$3:$I$2489,6,0)</f>
        <v>#N/A</v>
      </c>
      <c r="G1329" s="247"/>
      <c r="H1329" s="247"/>
      <c r="I1329" s="247"/>
      <c r="J1329" s="247"/>
      <c r="K1329" s="247"/>
      <c r="L1329" s="247"/>
      <c r="M1329" s="247"/>
      <c r="N1329" s="247"/>
      <c r="O1329" s="247"/>
      <c r="P1329" s="101">
        <f t="shared" si="20"/>
        <v>0</v>
      </c>
      <c r="Q1329" s="102" t="str">
        <f>VLOOKUP(P1329,IDCODE!$A$1:$B$96,2,0)</f>
        <v>Không</v>
      </c>
      <c r="R1329" s="102" t="e">
        <f>VLOOKUP(B1329,DS!$D$3:$P$2489,13,0)</f>
        <v>#N/A</v>
      </c>
    </row>
    <row r="1330" spans="1:18" ht="13.5">
      <c r="A1330" s="100">
        <v>1324</v>
      </c>
      <c r="B1330" s="108">
        <f>DS!D1326</f>
        <v>0</v>
      </c>
      <c r="C1330" s="109" t="e">
        <f>VLOOKUP(B1330,DS!$D$3:$I$2489,2,0)</f>
        <v>#N/A</v>
      </c>
      <c r="D1330" s="110" t="e">
        <f>VLOOKUP(B1330,DS!$D$3:$I$2489,3,0)</f>
        <v>#N/A</v>
      </c>
      <c r="E1330" s="111" t="e">
        <f>VLOOKUP(B1330,DS!$D$3:$I$2489,5,0)</f>
        <v>#N/A</v>
      </c>
      <c r="F1330" s="111" t="e">
        <f>VLOOKUP(B1330,DS!$D$3:$I$2489,6,0)</f>
        <v>#N/A</v>
      </c>
      <c r="G1330" s="247"/>
      <c r="H1330" s="247"/>
      <c r="I1330" s="247"/>
      <c r="J1330" s="247"/>
      <c r="K1330" s="247"/>
      <c r="L1330" s="247"/>
      <c r="M1330" s="247"/>
      <c r="N1330" s="247"/>
      <c r="O1330" s="247"/>
      <c r="P1330" s="101">
        <f t="shared" si="20"/>
        <v>0</v>
      </c>
      <c r="Q1330" s="102" t="str">
        <f>VLOOKUP(P1330,IDCODE!$A$1:$B$96,2,0)</f>
        <v>Không</v>
      </c>
      <c r="R1330" s="102" t="e">
        <f>VLOOKUP(B1330,DS!$D$3:$P$2489,13,0)</f>
        <v>#N/A</v>
      </c>
    </row>
    <row r="1331" spans="1:18" ht="13.5">
      <c r="A1331" s="100">
        <v>1325</v>
      </c>
      <c r="B1331" s="108">
        <f>DS!D1327</f>
        <v>0</v>
      </c>
      <c r="C1331" s="109" t="e">
        <f>VLOOKUP(B1331,DS!$D$3:$I$2489,2,0)</f>
        <v>#N/A</v>
      </c>
      <c r="D1331" s="110" t="e">
        <f>VLOOKUP(B1331,DS!$D$3:$I$2489,3,0)</f>
        <v>#N/A</v>
      </c>
      <c r="E1331" s="111" t="e">
        <f>VLOOKUP(B1331,DS!$D$3:$I$2489,5,0)</f>
        <v>#N/A</v>
      </c>
      <c r="F1331" s="111" t="e">
        <f>VLOOKUP(B1331,DS!$D$3:$I$2489,6,0)</f>
        <v>#N/A</v>
      </c>
      <c r="G1331" s="247"/>
      <c r="H1331" s="247"/>
      <c r="I1331" s="247"/>
      <c r="J1331" s="247"/>
      <c r="K1331" s="247"/>
      <c r="L1331" s="247"/>
      <c r="M1331" s="247"/>
      <c r="N1331" s="247"/>
      <c r="O1331" s="247"/>
      <c r="P1331" s="101">
        <f t="shared" si="20"/>
        <v>0</v>
      </c>
      <c r="Q1331" s="102" t="str">
        <f>VLOOKUP(P1331,IDCODE!$A$1:$B$96,2,0)</f>
        <v>Không</v>
      </c>
      <c r="R1331" s="102" t="e">
        <f>VLOOKUP(B1331,DS!$D$3:$P$2489,13,0)</f>
        <v>#N/A</v>
      </c>
    </row>
    <row r="1332" spans="1:18" ht="13.5">
      <c r="A1332" s="100">
        <v>1326</v>
      </c>
      <c r="B1332" s="108">
        <f>DS!D1328</f>
        <v>0</v>
      </c>
      <c r="C1332" s="109" t="e">
        <f>VLOOKUP(B1332,DS!$D$3:$I$2489,2,0)</f>
        <v>#N/A</v>
      </c>
      <c r="D1332" s="110" t="e">
        <f>VLOOKUP(B1332,DS!$D$3:$I$2489,3,0)</f>
        <v>#N/A</v>
      </c>
      <c r="E1332" s="111" t="e">
        <f>VLOOKUP(B1332,DS!$D$3:$I$2489,5,0)</f>
        <v>#N/A</v>
      </c>
      <c r="F1332" s="111" t="e">
        <f>VLOOKUP(B1332,DS!$D$3:$I$2489,6,0)</f>
        <v>#N/A</v>
      </c>
      <c r="G1332" s="247"/>
      <c r="H1332" s="247"/>
      <c r="I1332" s="247"/>
      <c r="J1332" s="247"/>
      <c r="K1332" s="247"/>
      <c r="L1332" s="247"/>
      <c r="M1332" s="247"/>
      <c r="N1332" s="247"/>
      <c r="O1332" s="247"/>
      <c r="P1332" s="101">
        <f t="shared" si="20"/>
        <v>0</v>
      </c>
      <c r="Q1332" s="102" t="str">
        <f>VLOOKUP(P1332,IDCODE!$A$1:$B$96,2,0)</f>
        <v>Không</v>
      </c>
      <c r="R1332" s="102" t="e">
        <f>VLOOKUP(B1332,DS!$D$3:$P$2489,13,0)</f>
        <v>#N/A</v>
      </c>
    </row>
    <row r="1333" spans="1:18" ht="13.5">
      <c r="A1333" s="100">
        <v>1327</v>
      </c>
      <c r="B1333" s="108">
        <f>DS!D1329</f>
        <v>0</v>
      </c>
      <c r="C1333" s="109" t="e">
        <f>VLOOKUP(B1333,DS!$D$3:$I$2489,2,0)</f>
        <v>#N/A</v>
      </c>
      <c r="D1333" s="110" t="e">
        <f>VLOOKUP(B1333,DS!$D$3:$I$2489,3,0)</f>
        <v>#N/A</v>
      </c>
      <c r="E1333" s="111" t="e">
        <f>VLOOKUP(B1333,DS!$D$3:$I$2489,5,0)</f>
        <v>#N/A</v>
      </c>
      <c r="F1333" s="111" t="e">
        <f>VLOOKUP(B1333,DS!$D$3:$I$2489,6,0)</f>
        <v>#N/A</v>
      </c>
      <c r="G1333" s="247"/>
      <c r="H1333" s="247"/>
      <c r="I1333" s="247"/>
      <c r="J1333" s="247"/>
      <c r="K1333" s="247"/>
      <c r="L1333" s="247"/>
      <c r="M1333" s="247"/>
      <c r="N1333" s="247"/>
      <c r="O1333" s="247"/>
      <c r="P1333" s="101">
        <f t="shared" si="20"/>
        <v>0</v>
      </c>
      <c r="Q1333" s="102" t="str">
        <f>VLOOKUP(P1333,IDCODE!$A$1:$B$96,2,0)</f>
        <v>Không</v>
      </c>
      <c r="R1333" s="102" t="e">
        <f>VLOOKUP(B1333,DS!$D$3:$P$2489,13,0)</f>
        <v>#N/A</v>
      </c>
    </row>
    <row r="1334" spans="1:18" ht="13.5">
      <c r="A1334" s="100">
        <v>1328</v>
      </c>
      <c r="B1334" s="108">
        <f>DS!D1330</f>
        <v>0</v>
      </c>
      <c r="C1334" s="109" t="e">
        <f>VLOOKUP(B1334,DS!$D$3:$I$2489,2,0)</f>
        <v>#N/A</v>
      </c>
      <c r="D1334" s="110" t="e">
        <f>VLOOKUP(B1334,DS!$D$3:$I$2489,3,0)</f>
        <v>#N/A</v>
      </c>
      <c r="E1334" s="111" t="e">
        <f>VLOOKUP(B1334,DS!$D$3:$I$2489,5,0)</f>
        <v>#N/A</v>
      </c>
      <c r="F1334" s="111" t="e">
        <f>VLOOKUP(B1334,DS!$D$3:$I$2489,6,0)</f>
        <v>#N/A</v>
      </c>
      <c r="G1334" s="247"/>
      <c r="H1334" s="247"/>
      <c r="I1334" s="247"/>
      <c r="J1334" s="247"/>
      <c r="K1334" s="247"/>
      <c r="L1334" s="247"/>
      <c r="M1334" s="247"/>
      <c r="N1334" s="247"/>
      <c r="O1334" s="247"/>
      <c r="P1334" s="101">
        <f t="shared" si="20"/>
        <v>0</v>
      </c>
      <c r="Q1334" s="102" t="str">
        <f>VLOOKUP(P1334,IDCODE!$A$1:$B$96,2,0)</f>
        <v>Không</v>
      </c>
      <c r="R1334" s="102" t="e">
        <f>VLOOKUP(B1334,DS!$D$3:$P$2489,13,0)</f>
        <v>#N/A</v>
      </c>
    </row>
    <row r="1335" spans="1:18" ht="13.5">
      <c r="A1335" s="100">
        <v>1329</v>
      </c>
      <c r="B1335" s="108">
        <f>DS!D1331</f>
        <v>0</v>
      </c>
      <c r="C1335" s="109" t="e">
        <f>VLOOKUP(B1335,DS!$D$3:$I$2489,2,0)</f>
        <v>#N/A</v>
      </c>
      <c r="D1335" s="110" t="e">
        <f>VLOOKUP(B1335,DS!$D$3:$I$2489,3,0)</f>
        <v>#N/A</v>
      </c>
      <c r="E1335" s="111" t="e">
        <f>VLOOKUP(B1335,DS!$D$3:$I$2489,5,0)</f>
        <v>#N/A</v>
      </c>
      <c r="F1335" s="111" t="e">
        <f>VLOOKUP(B1335,DS!$D$3:$I$2489,6,0)</f>
        <v>#N/A</v>
      </c>
      <c r="G1335" s="247"/>
      <c r="H1335" s="247"/>
      <c r="I1335" s="247"/>
      <c r="J1335" s="247"/>
      <c r="K1335" s="247"/>
      <c r="L1335" s="247"/>
      <c r="M1335" s="247"/>
      <c r="N1335" s="247"/>
      <c r="O1335" s="247"/>
      <c r="P1335" s="101">
        <f t="shared" si="20"/>
        <v>0</v>
      </c>
      <c r="Q1335" s="102" t="str">
        <f>VLOOKUP(P1335,IDCODE!$A$1:$B$96,2,0)</f>
        <v>Không</v>
      </c>
      <c r="R1335" s="102" t="e">
        <f>VLOOKUP(B1335,DS!$D$3:$P$2489,13,0)</f>
        <v>#N/A</v>
      </c>
    </row>
    <row r="1336" spans="1:18" ht="13.5">
      <c r="A1336" s="100">
        <v>1330</v>
      </c>
      <c r="B1336" s="108">
        <f>DS!D1332</f>
        <v>0</v>
      </c>
      <c r="C1336" s="109" t="e">
        <f>VLOOKUP(B1336,DS!$D$3:$I$2489,2,0)</f>
        <v>#N/A</v>
      </c>
      <c r="D1336" s="110" t="e">
        <f>VLOOKUP(B1336,DS!$D$3:$I$2489,3,0)</f>
        <v>#N/A</v>
      </c>
      <c r="E1336" s="111" t="e">
        <f>VLOOKUP(B1336,DS!$D$3:$I$2489,5,0)</f>
        <v>#N/A</v>
      </c>
      <c r="F1336" s="111" t="e">
        <f>VLOOKUP(B1336,DS!$D$3:$I$2489,6,0)</f>
        <v>#N/A</v>
      </c>
      <c r="G1336" s="247"/>
      <c r="H1336" s="247"/>
      <c r="I1336" s="247"/>
      <c r="J1336" s="247"/>
      <c r="K1336" s="247"/>
      <c r="L1336" s="247"/>
      <c r="M1336" s="247"/>
      <c r="N1336" s="247"/>
      <c r="O1336" s="247"/>
      <c r="P1336" s="101">
        <f t="shared" si="20"/>
        <v>0</v>
      </c>
      <c r="Q1336" s="102" t="str">
        <f>VLOOKUP(P1336,IDCODE!$A$1:$B$96,2,0)</f>
        <v>Không</v>
      </c>
      <c r="R1336" s="102" t="e">
        <f>VLOOKUP(B1336,DS!$D$3:$P$2489,13,0)</f>
        <v>#N/A</v>
      </c>
    </row>
    <row r="1337" spans="1:18" ht="13.5">
      <c r="A1337" s="100">
        <v>1331</v>
      </c>
      <c r="B1337" s="108">
        <f>DS!D1333</f>
        <v>0</v>
      </c>
      <c r="C1337" s="109" t="e">
        <f>VLOOKUP(B1337,DS!$D$3:$I$2489,2,0)</f>
        <v>#N/A</v>
      </c>
      <c r="D1337" s="110" t="e">
        <f>VLOOKUP(B1337,DS!$D$3:$I$2489,3,0)</f>
        <v>#N/A</v>
      </c>
      <c r="E1337" s="111" t="e">
        <f>VLOOKUP(B1337,DS!$D$3:$I$2489,5,0)</f>
        <v>#N/A</v>
      </c>
      <c r="F1337" s="111" t="e">
        <f>VLOOKUP(B1337,DS!$D$3:$I$2489,6,0)</f>
        <v>#N/A</v>
      </c>
      <c r="G1337" s="247"/>
      <c r="H1337" s="247"/>
      <c r="I1337" s="247"/>
      <c r="J1337" s="247"/>
      <c r="K1337" s="247"/>
      <c r="L1337" s="247"/>
      <c r="M1337" s="247"/>
      <c r="N1337" s="247"/>
      <c r="O1337" s="247"/>
      <c r="P1337" s="101">
        <f t="shared" si="20"/>
        <v>0</v>
      </c>
      <c r="Q1337" s="102" t="str">
        <f>VLOOKUP(P1337,IDCODE!$A$1:$B$96,2,0)</f>
        <v>Không</v>
      </c>
      <c r="R1337" s="102" t="e">
        <f>VLOOKUP(B1337,DS!$D$3:$P$2489,13,0)</f>
        <v>#N/A</v>
      </c>
    </row>
    <row r="1338" spans="1:18" ht="13.5">
      <c r="A1338" s="100">
        <v>1332</v>
      </c>
      <c r="B1338" s="108">
        <f>DS!D1334</f>
        <v>0</v>
      </c>
      <c r="C1338" s="109" t="e">
        <f>VLOOKUP(B1338,DS!$D$3:$I$2489,2,0)</f>
        <v>#N/A</v>
      </c>
      <c r="D1338" s="110" t="e">
        <f>VLOOKUP(B1338,DS!$D$3:$I$2489,3,0)</f>
        <v>#N/A</v>
      </c>
      <c r="E1338" s="111" t="e">
        <f>VLOOKUP(B1338,DS!$D$3:$I$2489,5,0)</f>
        <v>#N/A</v>
      </c>
      <c r="F1338" s="111" t="e">
        <f>VLOOKUP(B1338,DS!$D$3:$I$2489,6,0)</f>
        <v>#N/A</v>
      </c>
      <c r="G1338" s="247"/>
      <c r="H1338" s="247"/>
      <c r="I1338" s="247"/>
      <c r="J1338" s="247"/>
      <c r="K1338" s="247"/>
      <c r="L1338" s="247"/>
      <c r="M1338" s="247"/>
      <c r="N1338" s="247"/>
      <c r="O1338" s="247"/>
      <c r="P1338" s="101">
        <f t="shared" si="20"/>
        <v>0</v>
      </c>
      <c r="Q1338" s="102" t="str">
        <f>VLOOKUP(P1338,IDCODE!$A$1:$B$96,2,0)</f>
        <v>Không</v>
      </c>
      <c r="R1338" s="102" t="e">
        <f>VLOOKUP(B1338,DS!$D$3:$P$2489,13,0)</f>
        <v>#N/A</v>
      </c>
    </row>
    <row r="1339" spans="1:18" ht="13.5">
      <c r="A1339" s="100">
        <v>1333</v>
      </c>
      <c r="B1339" s="108">
        <f>DS!D1335</f>
        <v>0</v>
      </c>
      <c r="C1339" s="109" t="e">
        <f>VLOOKUP(B1339,DS!$D$3:$I$2489,2,0)</f>
        <v>#N/A</v>
      </c>
      <c r="D1339" s="110" t="e">
        <f>VLOOKUP(B1339,DS!$D$3:$I$2489,3,0)</f>
        <v>#N/A</v>
      </c>
      <c r="E1339" s="111" t="e">
        <f>VLOOKUP(B1339,DS!$D$3:$I$2489,5,0)</f>
        <v>#N/A</v>
      </c>
      <c r="F1339" s="111" t="e">
        <f>VLOOKUP(B1339,DS!$D$3:$I$2489,6,0)</f>
        <v>#N/A</v>
      </c>
      <c r="G1339" s="247"/>
      <c r="H1339" s="247"/>
      <c r="I1339" s="247"/>
      <c r="J1339" s="247"/>
      <c r="K1339" s="247"/>
      <c r="L1339" s="247"/>
      <c r="M1339" s="247"/>
      <c r="N1339" s="247"/>
      <c r="O1339" s="247"/>
      <c r="P1339" s="101">
        <f t="shared" si="20"/>
        <v>0</v>
      </c>
      <c r="Q1339" s="102" t="str">
        <f>VLOOKUP(P1339,IDCODE!$A$1:$B$96,2,0)</f>
        <v>Không</v>
      </c>
      <c r="R1339" s="102" t="e">
        <f>VLOOKUP(B1339,DS!$D$3:$P$2489,13,0)</f>
        <v>#N/A</v>
      </c>
    </row>
    <row r="1340" spans="1:18" ht="13.5">
      <c r="A1340" s="100">
        <v>1334</v>
      </c>
      <c r="B1340" s="108">
        <f>DS!D1336</f>
        <v>0</v>
      </c>
      <c r="C1340" s="109" t="e">
        <f>VLOOKUP(B1340,DS!$D$3:$I$2489,2,0)</f>
        <v>#N/A</v>
      </c>
      <c r="D1340" s="110" t="e">
        <f>VLOOKUP(B1340,DS!$D$3:$I$2489,3,0)</f>
        <v>#N/A</v>
      </c>
      <c r="E1340" s="111" t="e">
        <f>VLOOKUP(B1340,DS!$D$3:$I$2489,5,0)</f>
        <v>#N/A</v>
      </c>
      <c r="F1340" s="111" t="e">
        <f>VLOOKUP(B1340,DS!$D$3:$I$2489,6,0)</f>
        <v>#N/A</v>
      </c>
      <c r="G1340" s="247"/>
      <c r="H1340" s="247"/>
      <c r="I1340" s="247"/>
      <c r="J1340" s="247"/>
      <c r="K1340" s="247"/>
      <c r="L1340" s="247"/>
      <c r="M1340" s="247"/>
      <c r="N1340" s="247"/>
      <c r="O1340" s="247"/>
      <c r="P1340" s="101">
        <f t="shared" si="20"/>
        <v>0</v>
      </c>
      <c r="Q1340" s="102" t="str">
        <f>VLOOKUP(P1340,IDCODE!$A$1:$B$96,2,0)</f>
        <v>Không</v>
      </c>
      <c r="R1340" s="102" t="e">
        <f>VLOOKUP(B1340,DS!$D$3:$P$2489,13,0)</f>
        <v>#N/A</v>
      </c>
    </row>
    <row r="1341" spans="1:18" ht="13.5">
      <c r="A1341" s="100">
        <v>1335</v>
      </c>
      <c r="B1341" s="108">
        <f>DS!D1337</f>
        <v>0</v>
      </c>
      <c r="C1341" s="109" t="e">
        <f>VLOOKUP(B1341,DS!$D$3:$I$2489,2,0)</f>
        <v>#N/A</v>
      </c>
      <c r="D1341" s="110" t="e">
        <f>VLOOKUP(B1341,DS!$D$3:$I$2489,3,0)</f>
        <v>#N/A</v>
      </c>
      <c r="E1341" s="111" t="e">
        <f>VLOOKUP(B1341,DS!$D$3:$I$2489,5,0)</f>
        <v>#N/A</v>
      </c>
      <c r="F1341" s="111" t="e">
        <f>VLOOKUP(B1341,DS!$D$3:$I$2489,6,0)</f>
        <v>#N/A</v>
      </c>
      <c r="G1341" s="247"/>
      <c r="H1341" s="247"/>
      <c r="I1341" s="247"/>
      <c r="J1341" s="247"/>
      <c r="K1341" s="247"/>
      <c r="L1341" s="247"/>
      <c r="M1341" s="247"/>
      <c r="N1341" s="247"/>
      <c r="O1341" s="247"/>
      <c r="P1341" s="101">
        <f t="shared" si="20"/>
        <v>0</v>
      </c>
      <c r="Q1341" s="102" t="str">
        <f>VLOOKUP(P1341,IDCODE!$A$1:$B$96,2,0)</f>
        <v>Không</v>
      </c>
      <c r="R1341" s="102" t="e">
        <f>VLOOKUP(B1341,DS!$D$3:$P$2489,13,0)</f>
        <v>#N/A</v>
      </c>
    </row>
    <row r="1342" spans="1:18" ht="13.5">
      <c r="A1342" s="100">
        <v>1336</v>
      </c>
      <c r="B1342" s="108">
        <f>DS!D1338</f>
        <v>0</v>
      </c>
      <c r="C1342" s="109" t="e">
        <f>VLOOKUP(B1342,DS!$D$3:$I$2489,2,0)</f>
        <v>#N/A</v>
      </c>
      <c r="D1342" s="110" t="e">
        <f>VLOOKUP(B1342,DS!$D$3:$I$2489,3,0)</f>
        <v>#N/A</v>
      </c>
      <c r="E1342" s="111" t="e">
        <f>VLOOKUP(B1342,DS!$D$3:$I$2489,5,0)</f>
        <v>#N/A</v>
      </c>
      <c r="F1342" s="111" t="e">
        <f>VLOOKUP(B1342,DS!$D$3:$I$2489,6,0)</f>
        <v>#N/A</v>
      </c>
      <c r="G1342" s="247"/>
      <c r="H1342" s="247"/>
      <c r="I1342" s="247"/>
      <c r="J1342" s="247"/>
      <c r="K1342" s="247"/>
      <c r="L1342" s="247"/>
      <c r="M1342" s="247"/>
      <c r="N1342" s="247"/>
      <c r="O1342" s="247"/>
      <c r="P1342" s="101">
        <f t="shared" si="20"/>
        <v>0</v>
      </c>
      <c r="Q1342" s="102" t="str">
        <f>VLOOKUP(P1342,IDCODE!$A$1:$B$96,2,0)</f>
        <v>Không</v>
      </c>
      <c r="R1342" s="102" t="e">
        <f>VLOOKUP(B1342,DS!$D$3:$P$2489,13,0)</f>
        <v>#N/A</v>
      </c>
    </row>
    <row r="1343" spans="1:18" ht="13.5">
      <c r="A1343" s="100">
        <v>1337</v>
      </c>
      <c r="B1343" s="108">
        <f>DS!D1339</f>
        <v>0</v>
      </c>
      <c r="C1343" s="109" t="e">
        <f>VLOOKUP(B1343,DS!$D$3:$I$2489,2,0)</f>
        <v>#N/A</v>
      </c>
      <c r="D1343" s="110" t="e">
        <f>VLOOKUP(B1343,DS!$D$3:$I$2489,3,0)</f>
        <v>#N/A</v>
      </c>
      <c r="E1343" s="111" t="e">
        <f>VLOOKUP(B1343,DS!$D$3:$I$2489,5,0)</f>
        <v>#N/A</v>
      </c>
      <c r="F1343" s="111" t="e">
        <f>VLOOKUP(B1343,DS!$D$3:$I$2489,6,0)</f>
        <v>#N/A</v>
      </c>
      <c r="G1343" s="247"/>
      <c r="H1343" s="247"/>
      <c r="I1343" s="247"/>
      <c r="J1343" s="247"/>
      <c r="K1343" s="247"/>
      <c r="L1343" s="247"/>
      <c r="M1343" s="247"/>
      <c r="N1343" s="247"/>
      <c r="O1343" s="247"/>
      <c r="P1343" s="101">
        <f t="shared" si="20"/>
        <v>0</v>
      </c>
      <c r="Q1343" s="102" t="str">
        <f>VLOOKUP(P1343,IDCODE!$A$1:$B$96,2,0)</f>
        <v>Không</v>
      </c>
      <c r="R1343" s="102" t="e">
        <f>VLOOKUP(B1343,DS!$D$3:$P$2489,13,0)</f>
        <v>#N/A</v>
      </c>
    </row>
    <row r="1344" spans="1:18" ht="13.5">
      <c r="A1344" s="100">
        <v>1338</v>
      </c>
      <c r="B1344" s="108">
        <f>DS!D1340</f>
        <v>0</v>
      </c>
      <c r="C1344" s="109" t="e">
        <f>VLOOKUP(B1344,DS!$D$3:$I$2489,2,0)</f>
        <v>#N/A</v>
      </c>
      <c r="D1344" s="110" t="e">
        <f>VLOOKUP(B1344,DS!$D$3:$I$2489,3,0)</f>
        <v>#N/A</v>
      </c>
      <c r="E1344" s="111" t="e">
        <f>VLOOKUP(B1344,DS!$D$3:$I$2489,5,0)</f>
        <v>#N/A</v>
      </c>
      <c r="F1344" s="111" t="e">
        <f>VLOOKUP(B1344,DS!$D$3:$I$2489,6,0)</f>
        <v>#N/A</v>
      </c>
      <c r="G1344" s="247"/>
      <c r="H1344" s="247"/>
      <c r="I1344" s="247"/>
      <c r="J1344" s="247"/>
      <c r="K1344" s="247"/>
      <c r="L1344" s="247"/>
      <c r="M1344" s="247"/>
      <c r="N1344" s="247"/>
      <c r="O1344" s="247"/>
      <c r="P1344" s="101">
        <f t="shared" si="20"/>
        <v>0</v>
      </c>
      <c r="Q1344" s="102" t="str">
        <f>VLOOKUP(P1344,IDCODE!$A$1:$B$96,2,0)</f>
        <v>Không</v>
      </c>
      <c r="R1344" s="102" t="e">
        <f>VLOOKUP(B1344,DS!$D$3:$P$2489,13,0)</f>
        <v>#N/A</v>
      </c>
    </row>
    <row r="1345" spans="1:18" ht="13.5">
      <c r="A1345" s="100">
        <v>1339</v>
      </c>
      <c r="B1345" s="108">
        <f>DS!D1341</f>
        <v>0</v>
      </c>
      <c r="C1345" s="109" t="e">
        <f>VLOOKUP(B1345,DS!$D$3:$I$2489,2,0)</f>
        <v>#N/A</v>
      </c>
      <c r="D1345" s="110" t="e">
        <f>VLOOKUP(B1345,DS!$D$3:$I$2489,3,0)</f>
        <v>#N/A</v>
      </c>
      <c r="E1345" s="111" t="e">
        <f>VLOOKUP(B1345,DS!$D$3:$I$2489,5,0)</f>
        <v>#N/A</v>
      </c>
      <c r="F1345" s="111" t="e">
        <f>VLOOKUP(B1345,DS!$D$3:$I$2489,6,0)</f>
        <v>#N/A</v>
      </c>
      <c r="G1345" s="247"/>
      <c r="H1345" s="247"/>
      <c r="I1345" s="247"/>
      <c r="J1345" s="247"/>
      <c r="K1345" s="247"/>
      <c r="L1345" s="247"/>
      <c r="M1345" s="247"/>
      <c r="N1345" s="247"/>
      <c r="O1345" s="247"/>
      <c r="P1345" s="101">
        <f t="shared" si="20"/>
        <v>0</v>
      </c>
      <c r="Q1345" s="102" t="str">
        <f>VLOOKUP(P1345,IDCODE!$A$1:$B$96,2,0)</f>
        <v>Không</v>
      </c>
      <c r="R1345" s="102" t="e">
        <f>VLOOKUP(B1345,DS!$D$3:$P$2489,13,0)</f>
        <v>#N/A</v>
      </c>
    </row>
    <row r="1346" spans="1:18" ht="13.5">
      <c r="A1346" s="100">
        <v>1340</v>
      </c>
      <c r="B1346" s="108">
        <f>DS!D1342</f>
        <v>0</v>
      </c>
      <c r="C1346" s="109" t="e">
        <f>VLOOKUP(B1346,DS!$D$3:$I$2489,2,0)</f>
        <v>#N/A</v>
      </c>
      <c r="D1346" s="110" t="e">
        <f>VLOOKUP(B1346,DS!$D$3:$I$2489,3,0)</f>
        <v>#N/A</v>
      </c>
      <c r="E1346" s="111" t="e">
        <f>VLOOKUP(B1346,DS!$D$3:$I$2489,5,0)</f>
        <v>#N/A</v>
      </c>
      <c r="F1346" s="111" t="e">
        <f>VLOOKUP(B1346,DS!$D$3:$I$2489,6,0)</f>
        <v>#N/A</v>
      </c>
      <c r="G1346" s="247"/>
      <c r="H1346" s="247"/>
      <c r="I1346" s="247"/>
      <c r="J1346" s="247"/>
      <c r="K1346" s="247"/>
      <c r="L1346" s="247"/>
      <c r="M1346" s="247"/>
      <c r="N1346" s="247"/>
      <c r="O1346" s="247"/>
      <c r="P1346" s="101">
        <f t="shared" si="20"/>
        <v>0</v>
      </c>
      <c r="Q1346" s="102" t="str">
        <f>VLOOKUP(P1346,IDCODE!$A$1:$B$96,2,0)</f>
        <v>Không</v>
      </c>
      <c r="R1346" s="102" t="e">
        <f>VLOOKUP(B1346,DS!$D$3:$P$2489,13,0)</f>
        <v>#N/A</v>
      </c>
    </row>
    <row r="1347" spans="1:18" ht="13.5">
      <c r="A1347" s="100">
        <v>1341</v>
      </c>
      <c r="B1347" s="108">
        <f>DS!D1343</f>
        <v>0</v>
      </c>
      <c r="C1347" s="109" t="e">
        <f>VLOOKUP(B1347,DS!$D$3:$I$2489,2,0)</f>
        <v>#N/A</v>
      </c>
      <c r="D1347" s="110" t="e">
        <f>VLOOKUP(B1347,DS!$D$3:$I$2489,3,0)</f>
        <v>#N/A</v>
      </c>
      <c r="E1347" s="111" t="e">
        <f>VLOOKUP(B1347,DS!$D$3:$I$2489,5,0)</f>
        <v>#N/A</v>
      </c>
      <c r="F1347" s="111" t="e">
        <f>VLOOKUP(B1347,DS!$D$3:$I$2489,6,0)</f>
        <v>#N/A</v>
      </c>
      <c r="G1347" s="247"/>
      <c r="H1347" s="247"/>
      <c r="I1347" s="247"/>
      <c r="J1347" s="247"/>
      <c r="K1347" s="247"/>
      <c r="L1347" s="247"/>
      <c r="M1347" s="247"/>
      <c r="N1347" s="247"/>
      <c r="O1347" s="247"/>
      <c r="P1347" s="101">
        <f t="shared" si="20"/>
        <v>0</v>
      </c>
      <c r="Q1347" s="102" t="str">
        <f>VLOOKUP(P1347,IDCODE!$A$1:$B$96,2,0)</f>
        <v>Không</v>
      </c>
      <c r="R1347" s="102" t="e">
        <f>VLOOKUP(B1347,DS!$D$3:$P$2489,13,0)</f>
        <v>#N/A</v>
      </c>
    </row>
    <row r="1348" spans="1:18" ht="13.5">
      <c r="A1348" s="100">
        <v>1342</v>
      </c>
      <c r="B1348" s="108">
        <f>DS!D1344</f>
        <v>0</v>
      </c>
      <c r="C1348" s="109" t="e">
        <f>VLOOKUP(B1348,DS!$D$3:$I$2489,2,0)</f>
        <v>#N/A</v>
      </c>
      <c r="D1348" s="110" t="e">
        <f>VLOOKUP(B1348,DS!$D$3:$I$2489,3,0)</f>
        <v>#N/A</v>
      </c>
      <c r="E1348" s="111" t="e">
        <f>VLOOKUP(B1348,DS!$D$3:$I$2489,5,0)</f>
        <v>#N/A</v>
      </c>
      <c r="F1348" s="111" t="e">
        <f>VLOOKUP(B1348,DS!$D$3:$I$2489,6,0)</f>
        <v>#N/A</v>
      </c>
      <c r="G1348" s="247"/>
      <c r="H1348" s="247"/>
      <c r="I1348" s="247"/>
      <c r="J1348" s="247"/>
      <c r="K1348" s="247"/>
      <c r="L1348" s="247"/>
      <c r="M1348" s="247"/>
      <c r="N1348" s="247"/>
      <c r="O1348" s="247"/>
      <c r="P1348" s="101">
        <f t="shared" si="20"/>
        <v>0</v>
      </c>
      <c r="Q1348" s="102" t="str">
        <f>VLOOKUP(P1348,IDCODE!$A$1:$B$96,2,0)</f>
        <v>Không</v>
      </c>
      <c r="R1348" s="102" t="e">
        <f>VLOOKUP(B1348,DS!$D$3:$P$2489,13,0)</f>
        <v>#N/A</v>
      </c>
    </row>
    <row r="1349" spans="1:18" ht="13.5">
      <c r="A1349" s="100">
        <v>1343</v>
      </c>
      <c r="B1349" s="108">
        <f>DS!D1345</f>
        <v>0</v>
      </c>
      <c r="C1349" s="109" t="e">
        <f>VLOOKUP(B1349,DS!$D$3:$I$2489,2,0)</f>
        <v>#N/A</v>
      </c>
      <c r="D1349" s="110" t="e">
        <f>VLOOKUP(B1349,DS!$D$3:$I$2489,3,0)</f>
        <v>#N/A</v>
      </c>
      <c r="E1349" s="111" t="e">
        <f>VLOOKUP(B1349,DS!$D$3:$I$2489,5,0)</f>
        <v>#N/A</v>
      </c>
      <c r="F1349" s="111" t="e">
        <f>VLOOKUP(B1349,DS!$D$3:$I$2489,6,0)</f>
        <v>#N/A</v>
      </c>
      <c r="G1349" s="247"/>
      <c r="H1349" s="247"/>
      <c r="I1349" s="247"/>
      <c r="J1349" s="247"/>
      <c r="K1349" s="247"/>
      <c r="L1349" s="247"/>
      <c r="M1349" s="247"/>
      <c r="N1349" s="247"/>
      <c r="O1349" s="247"/>
      <c r="P1349" s="101">
        <f t="shared" si="20"/>
        <v>0</v>
      </c>
      <c r="Q1349" s="102" t="str">
        <f>VLOOKUP(P1349,IDCODE!$A$1:$B$96,2,0)</f>
        <v>Không</v>
      </c>
      <c r="R1349" s="102" t="e">
        <f>VLOOKUP(B1349,DS!$D$3:$P$2489,13,0)</f>
        <v>#N/A</v>
      </c>
    </row>
    <row r="1350" spans="1:18" ht="13.5">
      <c r="A1350" s="100">
        <v>1344</v>
      </c>
      <c r="B1350" s="108">
        <f>DS!D1346</f>
        <v>0</v>
      </c>
      <c r="C1350" s="109" t="e">
        <f>VLOOKUP(B1350,DS!$D$3:$I$2489,2,0)</f>
        <v>#N/A</v>
      </c>
      <c r="D1350" s="110" t="e">
        <f>VLOOKUP(B1350,DS!$D$3:$I$2489,3,0)</f>
        <v>#N/A</v>
      </c>
      <c r="E1350" s="111" t="e">
        <f>VLOOKUP(B1350,DS!$D$3:$I$2489,5,0)</f>
        <v>#N/A</v>
      </c>
      <c r="F1350" s="111" t="e">
        <f>VLOOKUP(B1350,DS!$D$3:$I$2489,6,0)</f>
        <v>#N/A</v>
      </c>
      <c r="G1350" s="247"/>
      <c r="H1350" s="247"/>
      <c r="I1350" s="247"/>
      <c r="J1350" s="247"/>
      <c r="K1350" s="247"/>
      <c r="L1350" s="247"/>
      <c r="M1350" s="247"/>
      <c r="N1350" s="247"/>
      <c r="O1350" s="247"/>
      <c r="P1350" s="101">
        <f t="shared" si="20"/>
        <v>0</v>
      </c>
      <c r="Q1350" s="102" t="str">
        <f>VLOOKUP(P1350,IDCODE!$A$1:$B$96,2,0)</f>
        <v>Không</v>
      </c>
      <c r="R1350" s="102" t="e">
        <f>VLOOKUP(B1350,DS!$D$3:$P$2489,13,0)</f>
        <v>#N/A</v>
      </c>
    </row>
    <row r="1351" spans="1:18" ht="13.5">
      <c r="A1351" s="100">
        <v>1345</v>
      </c>
      <c r="B1351" s="108">
        <f>DS!D1347</f>
        <v>0</v>
      </c>
      <c r="C1351" s="109" t="e">
        <f>VLOOKUP(B1351,DS!$D$3:$I$2489,2,0)</f>
        <v>#N/A</v>
      </c>
      <c r="D1351" s="110" t="e">
        <f>VLOOKUP(B1351,DS!$D$3:$I$2489,3,0)</f>
        <v>#N/A</v>
      </c>
      <c r="E1351" s="111" t="e">
        <f>VLOOKUP(B1351,DS!$D$3:$I$2489,5,0)</f>
        <v>#N/A</v>
      </c>
      <c r="F1351" s="111" t="e">
        <f>VLOOKUP(B1351,DS!$D$3:$I$2489,6,0)</f>
        <v>#N/A</v>
      </c>
      <c r="G1351" s="247"/>
      <c r="H1351" s="247"/>
      <c r="I1351" s="247"/>
      <c r="J1351" s="247"/>
      <c r="K1351" s="247"/>
      <c r="L1351" s="247"/>
      <c r="M1351" s="247"/>
      <c r="N1351" s="247"/>
      <c r="O1351" s="247"/>
      <c r="P1351" s="101">
        <f t="shared" si="20"/>
        <v>0</v>
      </c>
      <c r="Q1351" s="102" t="str">
        <f>VLOOKUP(P1351,IDCODE!$A$1:$B$96,2,0)</f>
        <v>Không</v>
      </c>
      <c r="R1351" s="102" t="e">
        <f>VLOOKUP(B1351,DS!$D$3:$P$2489,13,0)</f>
        <v>#N/A</v>
      </c>
    </row>
    <row r="1352" spans="1:18" ht="13.5">
      <c r="A1352" s="100">
        <v>1346</v>
      </c>
      <c r="B1352" s="108">
        <f>DS!D1348</f>
        <v>0</v>
      </c>
      <c r="C1352" s="109" t="e">
        <f>VLOOKUP(B1352,DS!$D$3:$I$2489,2,0)</f>
        <v>#N/A</v>
      </c>
      <c r="D1352" s="110" t="e">
        <f>VLOOKUP(B1352,DS!$D$3:$I$2489,3,0)</f>
        <v>#N/A</v>
      </c>
      <c r="E1352" s="111" t="e">
        <f>VLOOKUP(B1352,DS!$D$3:$I$2489,5,0)</f>
        <v>#N/A</v>
      </c>
      <c r="F1352" s="111" t="e">
        <f>VLOOKUP(B1352,DS!$D$3:$I$2489,6,0)</f>
        <v>#N/A</v>
      </c>
      <c r="G1352" s="247"/>
      <c r="H1352" s="247"/>
      <c r="I1352" s="247"/>
      <c r="J1352" s="247"/>
      <c r="K1352" s="247"/>
      <c r="L1352" s="247"/>
      <c r="M1352" s="247"/>
      <c r="N1352" s="247"/>
      <c r="O1352" s="247"/>
      <c r="P1352" s="101">
        <f t="shared" ref="P1352:P1415" si="21">IF(OR(ISNUMBER(O1352)=FALSE,$P$6&lt;&gt;100%,O1352&lt;1),0,ROUND(SUMPRODUCT($G$6:$O$6,G1352:O1352),1))</f>
        <v>0</v>
      </c>
      <c r="Q1352" s="102" t="str">
        <f>VLOOKUP(P1352,IDCODE!$A$1:$B$96,2,0)</f>
        <v>Không</v>
      </c>
      <c r="R1352" s="102" t="e">
        <f>VLOOKUP(B1352,DS!$D$3:$P$2489,13,0)</f>
        <v>#N/A</v>
      </c>
    </row>
    <row r="1353" spans="1:18" ht="13.5">
      <c r="A1353" s="100">
        <v>1347</v>
      </c>
      <c r="B1353" s="108">
        <f>DS!D1349</f>
        <v>0</v>
      </c>
      <c r="C1353" s="109" t="e">
        <f>VLOOKUP(B1353,DS!$D$3:$I$2489,2,0)</f>
        <v>#N/A</v>
      </c>
      <c r="D1353" s="110" t="e">
        <f>VLOOKUP(B1353,DS!$D$3:$I$2489,3,0)</f>
        <v>#N/A</v>
      </c>
      <c r="E1353" s="111" t="e">
        <f>VLOOKUP(B1353,DS!$D$3:$I$2489,5,0)</f>
        <v>#N/A</v>
      </c>
      <c r="F1353" s="111" t="e">
        <f>VLOOKUP(B1353,DS!$D$3:$I$2489,6,0)</f>
        <v>#N/A</v>
      </c>
      <c r="G1353" s="247"/>
      <c r="H1353" s="247"/>
      <c r="I1353" s="247"/>
      <c r="J1353" s="247"/>
      <c r="K1353" s="247"/>
      <c r="L1353" s="247"/>
      <c r="M1353" s="247"/>
      <c r="N1353" s="247"/>
      <c r="O1353" s="247"/>
      <c r="P1353" s="101">
        <f t="shared" si="21"/>
        <v>0</v>
      </c>
      <c r="Q1353" s="102" t="str">
        <f>VLOOKUP(P1353,IDCODE!$A$1:$B$96,2,0)</f>
        <v>Không</v>
      </c>
      <c r="R1353" s="102" t="e">
        <f>VLOOKUP(B1353,DS!$D$3:$P$2489,13,0)</f>
        <v>#N/A</v>
      </c>
    </row>
    <row r="1354" spans="1:18" ht="13.5">
      <c r="A1354" s="100">
        <v>1348</v>
      </c>
      <c r="B1354" s="108">
        <f>DS!D1350</f>
        <v>0</v>
      </c>
      <c r="C1354" s="109" t="e">
        <f>VLOOKUP(B1354,DS!$D$3:$I$2489,2,0)</f>
        <v>#N/A</v>
      </c>
      <c r="D1354" s="110" t="e">
        <f>VLOOKUP(B1354,DS!$D$3:$I$2489,3,0)</f>
        <v>#N/A</v>
      </c>
      <c r="E1354" s="111" t="e">
        <f>VLOOKUP(B1354,DS!$D$3:$I$2489,5,0)</f>
        <v>#N/A</v>
      </c>
      <c r="F1354" s="111" t="e">
        <f>VLOOKUP(B1354,DS!$D$3:$I$2489,6,0)</f>
        <v>#N/A</v>
      </c>
      <c r="G1354" s="247"/>
      <c r="H1354" s="247"/>
      <c r="I1354" s="247"/>
      <c r="J1354" s="247"/>
      <c r="K1354" s="247"/>
      <c r="L1354" s="247"/>
      <c r="M1354" s="247"/>
      <c r="N1354" s="247"/>
      <c r="O1354" s="247"/>
      <c r="P1354" s="101">
        <f t="shared" si="21"/>
        <v>0</v>
      </c>
      <c r="Q1354" s="102" t="str">
        <f>VLOOKUP(P1354,IDCODE!$A$1:$B$96,2,0)</f>
        <v>Không</v>
      </c>
      <c r="R1354" s="102" t="e">
        <f>VLOOKUP(B1354,DS!$D$3:$P$2489,13,0)</f>
        <v>#N/A</v>
      </c>
    </row>
    <row r="1355" spans="1:18" ht="13.5">
      <c r="A1355" s="100">
        <v>1349</v>
      </c>
      <c r="B1355" s="108">
        <f>DS!D1351</f>
        <v>0</v>
      </c>
      <c r="C1355" s="109" t="e">
        <f>VLOOKUP(B1355,DS!$D$3:$I$2489,2,0)</f>
        <v>#N/A</v>
      </c>
      <c r="D1355" s="110" t="e">
        <f>VLOOKUP(B1355,DS!$D$3:$I$2489,3,0)</f>
        <v>#N/A</v>
      </c>
      <c r="E1355" s="111" t="e">
        <f>VLOOKUP(B1355,DS!$D$3:$I$2489,5,0)</f>
        <v>#N/A</v>
      </c>
      <c r="F1355" s="111" t="e">
        <f>VLOOKUP(B1355,DS!$D$3:$I$2489,6,0)</f>
        <v>#N/A</v>
      </c>
      <c r="G1355" s="247"/>
      <c r="H1355" s="247"/>
      <c r="I1355" s="247"/>
      <c r="J1355" s="247"/>
      <c r="K1355" s="247"/>
      <c r="L1355" s="247"/>
      <c r="M1355" s="247"/>
      <c r="N1355" s="247"/>
      <c r="O1355" s="247"/>
      <c r="P1355" s="101">
        <f t="shared" si="21"/>
        <v>0</v>
      </c>
      <c r="Q1355" s="102" t="str">
        <f>VLOOKUP(P1355,IDCODE!$A$1:$B$96,2,0)</f>
        <v>Không</v>
      </c>
      <c r="R1355" s="102" t="e">
        <f>VLOOKUP(B1355,DS!$D$3:$P$2489,13,0)</f>
        <v>#N/A</v>
      </c>
    </row>
    <row r="1356" spans="1:18" ht="13.5">
      <c r="A1356" s="100">
        <v>1350</v>
      </c>
      <c r="B1356" s="108">
        <f>DS!D1352</f>
        <v>0</v>
      </c>
      <c r="C1356" s="109" t="e">
        <f>VLOOKUP(B1356,DS!$D$3:$I$2489,2,0)</f>
        <v>#N/A</v>
      </c>
      <c r="D1356" s="110" t="e">
        <f>VLOOKUP(B1356,DS!$D$3:$I$2489,3,0)</f>
        <v>#N/A</v>
      </c>
      <c r="E1356" s="111" t="e">
        <f>VLOOKUP(B1356,DS!$D$3:$I$2489,5,0)</f>
        <v>#N/A</v>
      </c>
      <c r="F1356" s="111" t="e">
        <f>VLOOKUP(B1356,DS!$D$3:$I$2489,6,0)</f>
        <v>#N/A</v>
      </c>
      <c r="G1356" s="247"/>
      <c r="H1356" s="247"/>
      <c r="I1356" s="247"/>
      <c r="J1356" s="247"/>
      <c r="K1356" s="247"/>
      <c r="L1356" s="247"/>
      <c r="M1356" s="247"/>
      <c r="N1356" s="247"/>
      <c r="O1356" s="247"/>
      <c r="P1356" s="101">
        <f t="shared" si="21"/>
        <v>0</v>
      </c>
      <c r="Q1356" s="102" t="str">
        <f>VLOOKUP(P1356,IDCODE!$A$1:$B$96,2,0)</f>
        <v>Không</v>
      </c>
      <c r="R1356" s="102" t="e">
        <f>VLOOKUP(B1356,DS!$D$3:$P$2489,13,0)</f>
        <v>#N/A</v>
      </c>
    </row>
    <row r="1357" spans="1:18" ht="13.5">
      <c r="A1357" s="100">
        <v>1351</v>
      </c>
      <c r="B1357" s="108">
        <f>DS!D1353</f>
        <v>0</v>
      </c>
      <c r="C1357" s="109" t="e">
        <f>VLOOKUP(B1357,DS!$D$3:$I$2489,2,0)</f>
        <v>#N/A</v>
      </c>
      <c r="D1357" s="110" t="e">
        <f>VLOOKUP(B1357,DS!$D$3:$I$2489,3,0)</f>
        <v>#N/A</v>
      </c>
      <c r="E1357" s="111" t="e">
        <f>VLOOKUP(B1357,DS!$D$3:$I$2489,5,0)</f>
        <v>#N/A</v>
      </c>
      <c r="F1357" s="111" t="e">
        <f>VLOOKUP(B1357,DS!$D$3:$I$2489,6,0)</f>
        <v>#N/A</v>
      </c>
      <c r="G1357" s="247"/>
      <c r="H1357" s="247"/>
      <c r="I1357" s="247"/>
      <c r="J1357" s="247"/>
      <c r="K1357" s="247"/>
      <c r="L1357" s="247"/>
      <c r="M1357" s="247"/>
      <c r="N1357" s="247"/>
      <c r="O1357" s="247"/>
      <c r="P1357" s="101">
        <f t="shared" si="21"/>
        <v>0</v>
      </c>
      <c r="Q1357" s="102" t="str">
        <f>VLOOKUP(P1357,IDCODE!$A$1:$B$96,2,0)</f>
        <v>Không</v>
      </c>
      <c r="R1357" s="102" t="e">
        <f>VLOOKUP(B1357,DS!$D$3:$P$2489,13,0)</f>
        <v>#N/A</v>
      </c>
    </row>
    <row r="1358" spans="1:18" ht="13.5">
      <c r="A1358" s="100">
        <v>1352</v>
      </c>
      <c r="B1358" s="108">
        <f>DS!D1354</f>
        <v>0</v>
      </c>
      <c r="C1358" s="109" t="e">
        <f>VLOOKUP(B1358,DS!$D$3:$I$2489,2,0)</f>
        <v>#N/A</v>
      </c>
      <c r="D1358" s="110" t="e">
        <f>VLOOKUP(B1358,DS!$D$3:$I$2489,3,0)</f>
        <v>#N/A</v>
      </c>
      <c r="E1358" s="111" t="e">
        <f>VLOOKUP(B1358,DS!$D$3:$I$2489,5,0)</f>
        <v>#N/A</v>
      </c>
      <c r="F1358" s="111" t="e">
        <f>VLOOKUP(B1358,DS!$D$3:$I$2489,6,0)</f>
        <v>#N/A</v>
      </c>
      <c r="G1358" s="247"/>
      <c r="H1358" s="247"/>
      <c r="I1358" s="247"/>
      <c r="J1358" s="247"/>
      <c r="K1358" s="247"/>
      <c r="L1358" s="247"/>
      <c r="M1358" s="247"/>
      <c r="N1358" s="247"/>
      <c r="O1358" s="247"/>
      <c r="P1358" s="101">
        <f t="shared" si="21"/>
        <v>0</v>
      </c>
      <c r="Q1358" s="102" t="str">
        <f>VLOOKUP(P1358,IDCODE!$A$1:$B$96,2,0)</f>
        <v>Không</v>
      </c>
      <c r="R1358" s="102" t="e">
        <f>VLOOKUP(B1358,DS!$D$3:$P$2489,13,0)</f>
        <v>#N/A</v>
      </c>
    </row>
    <row r="1359" spans="1:18" ht="13.5">
      <c r="A1359" s="100">
        <v>1353</v>
      </c>
      <c r="B1359" s="108">
        <f>DS!D1355</f>
        <v>0</v>
      </c>
      <c r="C1359" s="109" t="e">
        <f>VLOOKUP(B1359,DS!$D$3:$I$2489,2,0)</f>
        <v>#N/A</v>
      </c>
      <c r="D1359" s="110" t="e">
        <f>VLOOKUP(B1359,DS!$D$3:$I$2489,3,0)</f>
        <v>#N/A</v>
      </c>
      <c r="E1359" s="111" t="e">
        <f>VLOOKUP(B1359,DS!$D$3:$I$2489,5,0)</f>
        <v>#N/A</v>
      </c>
      <c r="F1359" s="111" t="e">
        <f>VLOOKUP(B1359,DS!$D$3:$I$2489,6,0)</f>
        <v>#N/A</v>
      </c>
      <c r="G1359" s="247"/>
      <c r="H1359" s="247"/>
      <c r="I1359" s="247"/>
      <c r="J1359" s="247"/>
      <c r="K1359" s="247"/>
      <c r="L1359" s="247"/>
      <c r="M1359" s="247"/>
      <c r="N1359" s="247"/>
      <c r="O1359" s="247"/>
      <c r="P1359" s="101">
        <f t="shared" si="21"/>
        <v>0</v>
      </c>
      <c r="Q1359" s="102" t="str">
        <f>VLOOKUP(P1359,IDCODE!$A$1:$B$96,2,0)</f>
        <v>Không</v>
      </c>
      <c r="R1359" s="102" t="e">
        <f>VLOOKUP(B1359,DS!$D$3:$P$2489,13,0)</f>
        <v>#N/A</v>
      </c>
    </row>
    <row r="1360" spans="1:18" ht="13.5">
      <c r="A1360" s="100">
        <v>1354</v>
      </c>
      <c r="B1360" s="108">
        <f>DS!D1356</f>
        <v>0</v>
      </c>
      <c r="C1360" s="109" t="e">
        <f>VLOOKUP(B1360,DS!$D$3:$I$2489,2,0)</f>
        <v>#N/A</v>
      </c>
      <c r="D1360" s="110" t="e">
        <f>VLOOKUP(B1360,DS!$D$3:$I$2489,3,0)</f>
        <v>#N/A</v>
      </c>
      <c r="E1360" s="111" t="e">
        <f>VLOOKUP(B1360,DS!$D$3:$I$2489,5,0)</f>
        <v>#N/A</v>
      </c>
      <c r="F1360" s="111" t="e">
        <f>VLOOKUP(B1360,DS!$D$3:$I$2489,6,0)</f>
        <v>#N/A</v>
      </c>
      <c r="G1360" s="247"/>
      <c r="H1360" s="247"/>
      <c r="I1360" s="247"/>
      <c r="J1360" s="247"/>
      <c r="K1360" s="247"/>
      <c r="L1360" s="247"/>
      <c r="M1360" s="247"/>
      <c r="N1360" s="247"/>
      <c r="O1360" s="247"/>
      <c r="P1360" s="101">
        <f t="shared" si="21"/>
        <v>0</v>
      </c>
      <c r="Q1360" s="102" t="str">
        <f>VLOOKUP(P1360,IDCODE!$A$1:$B$96,2,0)</f>
        <v>Không</v>
      </c>
      <c r="R1360" s="102" t="e">
        <f>VLOOKUP(B1360,DS!$D$3:$P$2489,13,0)</f>
        <v>#N/A</v>
      </c>
    </row>
    <row r="1361" spans="1:18" ht="13.5">
      <c r="A1361" s="100">
        <v>1355</v>
      </c>
      <c r="B1361" s="108">
        <f>DS!D1357</f>
        <v>0</v>
      </c>
      <c r="C1361" s="109" t="e">
        <f>VLOOKUP(B1361,DS!$D$3:$I$2489,2,0)</f>
        <v>#N/A</v>
      </c>
      <c r="D1361" s="110" t="e">
        <f>VLOOKUP(B1361,DS!$D$3:$I$2489,3,0)</f>
        <v>#N/A</v>
      </c>
      <c r="E1361" s="111" t="e">
        <f>VLOOKUP(B1361,DS!$D$3:$I$2489,5,0)</f>
        <v>#N/A</v>
      </c>
      <c r="F1361" s="111" t="e">
        <f>VLOOKUP(B1361,DS!$D$3:$I$2489,6,0)</f>
        <v>#N/A</v>
      </c>
      <c r="G1361" s="247"/>
      <c r="H1361" s="247"/>
      <c r="I1361" s="247"/>
      <c r="J1361" s="247"/>
      <c r="K1361" s="247"/>
      <c r="L1361" s="247"/>
      <c r="M1361" s="247"/>
      <c r="N1361" s="247"/>
      <c r="O1361" s="247"/>
      <c r="P1361" s="101">
        <f t="shared" si="21"/>
        <v>0</v>
      </c>
      <c r="Q1361" s="102" t="str">
        <f>VLOOKUP(P1361,IDCODE!$A$1:$B$96,2,0)</f>
        <v>Không</v>
      </c>
      <c r="R1361" s="102" t="e">
        <f>VLOOKUP(B1361,DS!$D$3:$P$2489,13,0)</f>
        <v>#N/A</v>
      </c>
    </row>
    <row r="1362" spans="1:18" ht="13.5">
      <c r="A1362" s="100">
        <v>1356</v>
      </c>
      <c r="B1362" s="108">
        <f>DS!D1358</f>
        <v>0</v>
      </c>
      <c r="C1362" s="109" t="e">
        <f>VLOOKUP(B1362,DS!$D$3:$I$2489,2,0)</f>
        <v>#N/A</v>
      </c>
      <c r="D1362" s="110" t="e">
        <f>VLOOKUP(B1362,DS!$D$3:$I$2489,3,0)</f>
        <v>#N/A</v>
      </c>
      <c r="E1362" s="111" t="e">
        <f>VLOOKUP(B1362,DS!$D$3:$I$2489,5,0)</f>
        <v>#N/A</v>
      </c>
      <c r="F1362" s="111" t="e">
        <f>VLOOKUP(B1362,DS!$D$3:$I$2489,6,0)</f>
        <v>#N/A</v>
      </c>
      <c r="G1362" s="247"/>
      <c r="H1362" s="247"/>
      <c r="I1362" s="247"/>
      <c r="J1362" s="247"/>
      <c r="K1362" s="247"/>
      <c r="L1362" s="247"/>
      <c r="M1362" s="247"/>
      <c r="N1362" s="247"/>
      <c r="O1362" s="247"/>
      <c r="P1362" s="101">
        <f t="shared" si="21"/>
        <v>0</v>
      </c>
      <c r="Q1362" s="102" t="str">
        <f>VLOOKUP(P1362,IDCODE!$A$1:$B$96,2,0)</f>
        <v>Không</v>
      </c>
      <c r="R1362" s="102" t="e">
        <f>VLOOKUP(B1362,DS!$D$3:$P$2489,13,0)</f>
        <v>#N/A</v>
      </c>
    </row>
    <row r="1363" spans="1:18" ht="13.5">
      <c r="A1363" s="100">
        <v>1357</v>
      </c>
      <c r="B1363" s="108">
        <f>DS!D1359</f>
        <v>0</v>
      </c>
      <c r="C1363" s="109" t="e">
        <f>VLOOKUP(B1363,DS!$D$3:$I$2489,2,0)</f>
        <v>#N/A</v>
      </c>
      <c r="D1363" s="110" t="e">
        <f>VLOOKUP(B1363,DS!$D$3:$I$2489,3,0)</f>
        <v>#N/A</v>
      </c>
      <c r="E1363" s="111" t="e">
        <f>VLOOKUP(B1363,DS!$D$3:$I$2489,5,0)</f>
        <v>#N/A</v>
      </c>
      <c r="F1363" s="111" t="e">
        <f>VLOOKUP(B1363,DS!$D$3:$I$2489,6,0)</f>
        <v>#N/A</v>
      </c>
      <c r="G1363" s="247"/>
      <c r="H1363" s="247"/>
      <c r="I1363" s="247"/>
      <c r="J1363" s="247"/>
      <c r="K1363" s="247"/>
      <c r="L1363" s="247"/>
      <c r="M1363" s="247"/>
      <c r="N1363" s="247"/>
      <c r="O1363" s="247"/>
      <c r="P1363" s="101">
        <f t="shared" si="21"/>
        <v>0</v>
      </c>
      <c r="Q1363" s="102" t="str">
        <f>VLOOKUP(P1363,IDCODE!$A$1:$B$96,2,0)</f>
        <v>Không</v>
      </c>
      <c r="R1363" s="102" t="e">
        <f>VLOOKUP(B1363,DS!$D$3:$P$2489,13,0)</f>
        <v>#N/A</v>
      </c>
    </row>
    <row r="1364" spans="1:18" ht="13.5">
      <c r="A1364" s="100">
        <v>1358</v>
      </c>
      <c r="B1364" s="108">
        <f>DS!D1360</f>
        <v>0</v>
      </c>
      <c r="C1364" s="109" t="e">
        <f>VLOOKUP(B1364,DS!$D$3:$I$2489,2,0)</f>
        <v>#N/A</v>
      </c>
      <c r="D1364" s="110" t="e">
        <f>VLOOKUP(B1364,DS!$D$3:$I$2489,3,0)</f>
        <v>#N/A</v>
      </c>
      <c r="E1364" s="111" t="e">
        <f>VLOOKUP(B1364,DS!$D$3:$I$2489,5,0)</f>
        <v>#N/A</v>
      </c>
      <c r="F1364" s="111" t="e">
        <f>VLOOKUP(B1364,DS!$D$3:$I$2489,6,0)</f>
        <v>#N/A</v>
      </c>
      <c r="G1364" s="247"/>
      <c r="H1364" s="247"/>
      <c r="I1364" s="247"/>
      <c r="J1364" s="247"/>
      <c r="K1364" s="247"/>
      <c r="L1364" s="247"/>
      <c r="M1364" s="247"/>
      <c r="N1364" s="247"/>
      <c r="O1364" s="247"/>
      <c r="P1364" s="101">
        <f t="shared" si="21"/>
        <v>0</v>
      </c>
      <c r="Q1364" s="102" t="str">
        <f>VLOOKUP(P1364,IDCODE!$A$1:$B$96,2,0)</f>
        <v>Không</v>
      </c>
      <c r="R1364" s="102" t="e">
        <f>VLOOKUP(B1364,DS!$D$3:$P$2489,13,0)</f>
        <v>#N/A</v>
      </c>
    </row>
    <row r="1365" spans="1:18" ht="13.5">
      <c r="A1365" s="100">
        <v>1359</v>
      </c>
      <c r="B1365" s="108">
        <f>DS!D1361</f>
        <v>0</v>
      </c>
      <c r="C1365" s="109" t="e">
        <f>VLOOKUP(B1365,DS!$D$3:$I$2489,2,0)</f>
        <v>#N/A</v>
      </c>
      <c r="D1365" s="110" t="e">
        <f>VLOOKUP(B1365,DS!$D$3:$I$2489,3,0)</f>
        <v>#N/A</v>
      </c>
      <c r="E1365" s="111" t="e">
        <f>VLOOKUP(B1365,DS!$D$3:$I$2489,5,0)</f>
        <v>#N/A</v>
      </c>
      <c r="F1365" s="111" t="e">
        <f>VLOOKUP(B1365,DS!$D$3:$I$2489,6,0)</f>
        <v>#N/A</v>
      </c>
      <c r="G1365" s="247"/>
      <c r="H1365" s="247"/>
      <c r="I1365" s="247"/>
      <c r="J1365" s="247"/>
      <c r="K1365" s="247"/>
      <c r="L1365" s="247"/>
      <c r="M1365" s="247"/>
      <c r="N1365" s="247"/>
      <c r="O1365" s="247"/>
      <c r="P1365" s="101">
        <f t="shared" si="21"/>
        <v>0</v>
      </c>
      <c r="Q1365" s="102" t="str">
        <f>VLOOKUP(P1365,IDCODE!$A$1:$B$96,2,0)</f>
        <v>Không</v>
      </c>
      <c r="R1365" s="102" t="e">
        <f>VLOOKUP(B1365,DS!$D$3:$P$2489,13,0)</f>
        <v>#N/A</v>
      </c>
    </row>
    <row r="1366" spans="1:18" ht="13.5">
      <c r="A1366" s="100">
        <v>1360</v>
      </c>
      <c r="B1366" s="108">
        <f>DS!D1362</f>
        <v>0</v>
      </c>
      <c r="C1366" s="109" t="e">
        <f>VLOOKUP(B1366,DS!$D$3:$I$2489,2,0)</f>
        <v>#N/A</v>
      </c>
      <c r="D1366" s="110" t="e">
        <f>VLOOKUP(B1366,DS!$D$3:$I$2489,3,0)</f>
        <v>#N/A</v>
      </c>
      <c r="E1366" s="111" t="e">
        <f>VLOOKUP(B1366,DS!$D$3:$I$2489,5,0)</f>
        <v>#N/A</v>
      </c>
      <c r="F1366" s="111" t="e">
        <f>VLOOKUP(B1366,DS!$D$3:$I$2489,6,0)</f>
        <v>#N/A</v>
      </c>
      <c r="G1366" s="247"/>
      <c r="H1366" s="247"/>
      <c r="I1366" s="247"/>
      <c r="J1366" s="247"/>
      <c r="K1366" s="247"/>
      <c r="L1366" s="247"/>
      <c r="M1366" s="247"/>
      <c r="N1366" s="247"/>
      <c r="O1366" s="247"/>
      <c r="P1366" s="101">
        <f t="shared" si="21"/>
        <v>0</v>
      </c>
      <c r="Q1366" s="102" t="str">
        <f>VLOOKUP(P1366,IDCODE!$A$1:$B$96,2,0)</f>
        <v>Không</v>
      </c>
      <c r="R1366" s="102" t="e">
        <f>VLOOKUP(B1366,DS!$D$3:$P$2489,13,0)</f>
        <v>#N/A</v>
      </c>
    </row>
    <row r="1367" spans="1:18" ht="13.5">
      <c r="A1367" s="100">
        <v>1361</v>
      </c>
      <c r="B1367" s="108">
        <f>DS!D1363</f>
        <v>0</v>
      </c>
      <c r="C1367" s="109" t="e">
        <f>VLOOKUP(B1367,DS!$D$3:$I$2489,2,0)</f>
        <v>#N/A</v>
      </c>
      <c r="D1367" s="110" t="e">
        <f>VLOOKUP(B1367,DS!$D$3:$I$2489,3,0)</f>
        <v>#N/A</v>
      </c>
      <c r="E1367" s="111" t="e">
        <f>VLOOKUP(B1367,DS!$D$3:$I$2489,5,0)</f>
        <v>#N/A</v>
      </c>
      <c r="F1367" s="111" t="e">
        <f>VLOOKUP(B1367,DS!$D$3:$I$2489,6,0)</f>
        <v>#N/A</v>
      </c>
      <c r="G1367" s="247"/>
      <c r="H1367" s="247"/>
      <c r="I1367" s="247"/>
      <c r="J1367" s="247"/>
      <c r="K1367" s="247"/>
      <c r="L1367" s="247"/>
      <c r="M1367" s="247"/>
      <c r="N1367" s="247"/>
      <c r="O1367" s="247"/>
      <c r="P1367" s="101">
        <f t="shared" si="21"/>
        <v>0</v>
      </c>
      <c r="Q1367" s="102" t="str">
        <f>VLOOKUP(P1367,IDCODE!$A$1:$B$96,2,0)</f>
        <v>Không</v>
      </c>
      <c r="R1367" s="102" t="e">
        <f>VLOOKUP(B1367,DS!$D$3:$P$2489,13,0)</f>
        <v>#N/A</v>
      </c>
    </row>
    <row r="1368" spans="1:18" ht="13.5">
      <c r="A1368" s="100">
        <v>1362</v>
      </c>
      <c r="B1368" s="108">
        <f>DS!D1364</f>
        <v>0</v>
      </c>
      <c r="C1368" s="109" t="e">
        <f>VLOOKUP(B1368,DS!$D$3:$I$2489,2,0)</f>
        <v>#N/A</v>
      </c>
      <c r="D1368" s="110" t="e">
        <f>VLOOKUP(B1368,DS!$D$3:$I$2489,3,0)</f>
        <v>#N/A</v>
      </c>
      <c r="E1368" s="111" t="e">
        <f>VLOOKUP(B1368,DS!$D$3:$I$2489,5,0)</f>
        <v>#N/A</v>
      </c>
      <c r="F1368" s="111" t="e">
        <f>VLOOKUP(B1368,DS!$D$3:$I$2489,6,0)</f>
        <v>#N/A</v>
      </c>
      <c r="G1368" s="247"/>
      <c r="H1368" s="247"/>
      <c r="I1368" s="247"/>
      <c r="J1368" s="247"/>
      <c r="K1368" s="247"/>
      <c r="L1368" s="247"/>
      <c r="M1368" s="247"/>
      <c r="N1368" s="247"/>
      <c r="O1368" s="247"/>
      <c r="P1368" s="101">
        <f t="shared" si="21"/>
        <v>0</v>
      </c>
      <c r="Q1368" s="102" t="str">
        <f>VLOOKUP(P1368,IDCODE!$A$1:$B$96,2,0)</f>
        <v>Không</v>
      </c>
      <c r="R1368" s="102" t="e">
        <f>VLOOKUP(B1368,DS!$D$3:$P$2489,13,0)</f>
        <v>#N/A</v>
      </c>
    </row>
    <row r="1369" spans="1:18" ht="13.5">
      <c r="A1369" s="100">
        <v>1363</v>
      </c>
      <c r="B1369" s="108">
        <f>DS!D1365</f>
        <v>0</v>
      </c>
      <c r="C1369" s="109" t="e">
        <f>VLOOKUP(B1369,DS!$D$3:$I$2489,2,0)</f>
        <v>#N/A</v>
      </c>
      <c r="D1369" s="110" t="e">
        <f>VLOOKUP(B1369,DS!$D$3:$I$2489,3,0)</f>
        <v>#N/A</v>
      </c>
      <c r="E1369" s="111" t="e">
        <f>VLOOKUP(B1369,DS!$D$3:$I$2489,5,0)</f>
        <v>#N/A</v>
      </c>
      <c r="F1369" s="111" t="e">
        <f>VLOOKUP(B1369,DS!$D$3:$I$2489,6,0)</f>
        <v>#N/A</v>
      </c>
      <c r="G1369" s="247"/>
      <c r="H1369" s="247"/>
      <c r="I1369" s="247"/>
      <c r="J1369" s="247"/>
      <c r="K1369" s="247"/>
      <c r="L1369" s="247"/>
      <c r="M1369" s="247"/>
      <c r="N1369" s="247"/>
      <c r="O1369" s="247"/>
      <c r="P1369" s="101">
        <f t="shared" si="21"/>
        <v>0</v>
      </c>
      <c r="Q1369" s="102" t="str">
        <f>VLOOKUP(P1369,IDCODE!$A$1:$B$96,2,0)</f>
        <v>Không</v>
      </c>
      <c r="R1369" s="102" t="e">
        <f>VLOOKUP(B1369,DS!$D$3:$P$2489,13,0)</f>
        <v>#N/A</v>
      </c>
    </row>
    <row r="1370" spans="1:18" ht="13.5">
      <c r="A1370" s="100">
        <v>1364</v>
      </c>
      <c r="B1370" s="108">
        <f>DS!D1366</f>
        <v>0</v>
      </c>
      <c r="C1370" s="109" t="e">
        <f>VLOOKUP(B1370,DS!$D$3:$I$2489,2,0)</f>
        <v>#N/A</v>
      </c>
      <c r="D1370" s="110" t="e">
        <f>VLOOKUP(B1370,DS!$D$3:$I$2489,3,0)</f>
        <v>#N/A</v>
      </c>
      <c r="E1370" s="111" t="e">
        <f>VLOOKUP(B1370,DS!$D$3:$I$2489,5,0)</f>
        <v>#N/A</v>
      </c>
      <c r="F1370" s="111" t="e">
        <f>VLOOKUP(B1370,DS!$D$3:$I$2489,6,0)</f>
        <v>#N/A</v>
      </c>
      <c r="G1370" s="247"/>
      <c r="H1370" s="247"/>
      <c r="I1370" s="247"/>
      <c r="J1370" s="247"/>
      <c r="K1370" s="247"/>
      <c r="L1370" s="247"/>
      <c r="M1370" s="247"/>
      <c r="N1370" s="247"/>
      <c r="O1370" s="247"/>
      <c r="P1370" s="101">
        <f t="shared" si="21"/>
        <v>0</v>
      </c>
      <c r="Q1370" s="102" t="str">
        <f>VLOOKUP(P1370,IDCODE!$A$1:$B$96,2,0)</f>
        <v>Không</v>
      </c>
      <c r="R1370" s="102" t="e">
        <f>VLOOKUP(B1370,DS!$D$3:$P$2489,13,0)</f>
        <v>#N/A</v>
      </c>
    </row>
    <row r="1371" spans="1:18" ht="13.5">
      <c r="A1371" s="100">
        <v>1365</v>
      </c>
      <c r="B1371" s="108">
        <f>DS!D1367</f>
        <v>0</v>
      </c>
      <c r="C1371" s="109" t="e">
        <f>VLOOKUP(B1371,DS!$D$3:$I$2489,2,0)</f>
        <v>#N/A</v>
      </c>
      <c r="D1371" s="110" t="e">
        <f>VLOOKUP(B1371,DS!$D$3:$I$2489,3,0)</f>
        <v>#N/A</v>
      </c>
      <c r="E1371" s="111" t="e">
        <f>VLOOKUP(B1371,DS!$D$3:$I$2489,5,0)</f>
        <v>#N/A</v>
      </c>
      <c r="F1371" s="111" t="e">
        <f>VLOOKUP(B1371,DS!$D$3:$I$2489,6,0)</f>
        <v>#N/A</v>
      </c>
      <c r="G1371" s="247"/>
      <c r="H1371" s="247"/>
      <c r="I1371" s="247"/>
      <c r="J1371" s="247"/>
      <c r="K1371" s="247"/>
      <c r="L1371" s="247"/>
      <c r="M1371" s="247"/>
      <c r="N1371" s="247"/>
      <c r="O1371" s="247"/>
      <c r="P1371" s="101">
        <f t="shared" si="21"/>
        <v>0</v>
      </c>
      <c r="Q1371" s="102" t="str">
        <f>VLOOKUP(P1371,IDCODE!$A$1:$B$96,2,0)</f>
        <v>Không</v>
      </c>
      <c r="R1371" s="102" t="e">
        <f>VLOOKUP(B1371,DS!$D$3:$P$2489,13,0)</f>
        <v>#N/A</v>
      </c>
    </row>
    <row r="1372" spans="1:18" ht="13.5">
      <c r="A1372" s="100">
        <v>1366</v>
      </c>
      <c r="B1372" s="108">
        <f>DS!D1368</f>
        <v>0</v>
      </c>
      <c r="C1372" s="109" t="e">
        <f>VLOOKUP(B1372,DS!$D$3:$I$2489,2,0)</f>
        <v>#N/A</v>
      </c>
      <c r="D1372" s="110" t="e">
        <f>VLOOKUP(B1372,DS!$D$3:$I$2489,3,0)</f>
        <v>#N/A</v>
      </c>
      <c r="E1372" s="111" t="e">
        <f>VLOOKUP(B1372,DS!$D$3:$I$2489,5,0)</f>
        <v>#N/A</v>
      </c>
      <c r="F1372" s="111" t="e">
        <f>VLOOKUP(B1372,DS!$D$3:$I$2489,6,0)</f>
        <v>#N/A</v>
      </c>
      <c r="G1372" s="247"/>
      <c r="H1372" s="247"/>
      <c r="I1372" s="247"/>
      <c r="J1372" s="247"/>
      <c r="K1372" s="247"/>
      <c r="L1372" s="247"/>
      <c r="M1372" s="247"/>
      <c r="N1372" s="247"/>
      <c r="O1372" s="247"/>
      <c r="P1372" s="101">
        <f t="shared" si="21"/>
        <v>0</v>
      </c>
      <c r="Q1372" s="102" t="str">
        <f>VLOOKUP(P1372,IDCODE!$A$1:$B$96,2,0)</f>
        <v>Không</v>
      </c>
      <c r="R1372" s="102" t="e">
        <f>VLOOKUP(B1372,DS!$D$3:$P$2489,13,0)</f>
        <v>#N/A</v>
      </c>
    </row>
    <row r="1373" spans="1:18" ht="13.5">
      <c r="A1373" s="100">
        <v>1367</v>
      </c>
      <c r="B1373" s="108">
        <f>DS!D1369</f>
        <v>0</v>
      </c>
      <c r="C1373" s="109" t="e">
        <f>VLOOKUP(B1373,DS!$D$3:$I$2489,2,0)</f>
        <v>#N/A</v>
      </c>
      <c r="D1373" s="110" t="e">
        <f>VLOOKUP(B1373,DS!$D$3:$I$2489,3,0)</f>
        <v>#N/A</v>
      </c>
      <c r="E1373" s="111" t="e">
        <f>VLOOKUP(B1373,DS!$D$3:$I$2489,5,0)</f>
        <v>#N/A</v>
      </c>
      <c r="F1373" s="111" t="e">
        <f>VLOOKUP(B1373,DS!$D$3:$I$2489,6,0)</f>
        <v>#N/A</v>
      </c>
      <c r="G1373" s="247"/>
      <c r="H1373" s="247"/>
      <c r="I1373" s="247"/>
      <c r="J1373" s="247"/>
      <c r="K1373" s="247"/>
      <c r="L1373" s="247"/>
      <c r="M1373" s="247"/>
      <c r="N1373" s="247"/>
      <c r="O1373" s="247"/>
      <c r="P1373" s="101">
        <f t="shared" si="21"/>
        <v>0</v>
      </c>
      <c r="Q1373" s="102" t="str">
        <f>VLOOKUP(P1373,IDCODE!$A$1:$B$96,2,0)</f>
        <v>Không</v>
      </c>
      <c r="R1373" s="102" t="e">
        <f>VLOOKUP(B1373,DS!$D$3:$P$2489,13,0)</f>
        <v>#N/A</v>
      </c>
    </row>
    <row r="1374" spans="1:18" ht="13.5">
      <c r="A1374" s="100">
        <v>1368</v>
      </c>
      <c r="B1374" s="108">
        <f>DS!D1370</f>
        <v>0</v>
      </c>
      <c r="C1374" s="109" t="e">
        <f>VLOOKUP(B1374,DS!$D$3:$I$2489,2,0)</f>
        <v>#N/A</v>
      </c>
      <c r="D1374" s="110" t="e">
        <f>VLOOKUP(B1374,DS!$D$3:$I$2489,3,0)</f>
        <v>#N/A</v>
      </c>
      <c r="E1374" s="111" t="e">
        <f>VLOOKUP(B1374,DS!$D$3:$I$2489,5,0)</f>
        <v>#N/A</v>
      </c>
      <c r="F1374" s="111" t="e">
        <f>VLOOKUP(B1374,DS!$D$3:$I$2489,6,0)</f>
        <v>#N/A</v>
      </c>
      <c r="G1374" s="247"/>
      <c r="H1374" s="247"/>
      <c r="I1374" s="247"/>
      <c r="J1374" s="247"/>
      <c r="K1374" s="247"/>
      <c r="L1374" s="247"/>
      <c r="M1374" s="247"/>
      <c r="N1374" s="247"/>
      <c r="O1374" s="247"/>
      <c r="P1374" s="101">
        <f t="shared" si="21"/>
        <v>0</v>
      </c>
      <c r="Q1374" s="102" t="str">
        <f>VLOOKUP(P1374,IDCODE!$A$1:$B$96,2,0)</f>
        <v>Không</v>
      </c>
      <c r="R1374" s="102" t="e">
        <f>VLOOKUP(B1374,DS!$D$3:$P$2489,13,0)</f>
        <v>#N/A</v>
      </c>
    </row>
    <row r="1375" spans="1:18" ht="13.5">
      <c r="A1375" s="100">
        <v>1369</v>
      </c>
      <c r="B1375" s="108">
        <f>DS!D1371</f>
        <v>0</v>
      </c>
      <c r="C1375" s="109" t="e">
        <f>VLOOKUP(B1375,DS!$D$3:$I$2489,2,0)</f>
        <v>#N/A</v>
      </c>
      <c r="D1375" s="110" t="e">
        <f>VLOOKUP(B1375,DS!$D$3:$I$2489,3,0)</f>
        <v>#N/A</v>
      </c>
      <c r="E1375" s="111" t="e">
        <f>VLOOKUP(B1375,DS!$D$3:$I$2489,5,0)</f>
        <v>#N/A</v>
      </c>
      <c r="F1375" s="111" t="e">
        <f>VLOOKUP(B1375,DS!$D$3:$I$2489,6,0)</f>
        <v>#N/A</v>
      </c>
      <c r="G1375" s="247"/>
      <c r="H1375" s="247"/>
      <c r="I1375" s="247"/>
      <c r="J1375" s="247"/>
      <c r="K1375" s="247"/>
      <c r="L1375" s="247"/>
      <c r="M1375" s="247"/>
      <c r="N1375" s="247"/>
      <c r="O1375" s="247"/>
      <c r="P1375" s="101">
        <f t="shared" si="21"/>
        <v>0</v>
      </c>
      <c r="Q1375" s="102" t="str">
        <f>VLOOKUP(P1375,IDCODE!$A$1:$B$96,2,0)</f>
        <v>Không</v>
      </c>
      <c r="R1375" s="102" t="e">
        <f>VLOOKUP(B1375,DS!$D$3:$P$2489,13,0)</f>
        <v>#N/A</v>
      </c>
    </row>
    <row r="1376" spans="1:18" ht="13.5">
      <c r="A1376" s="100">
        <v>1370</v>
      </c>
      <c r="B1376" s="108">
        <f>DS!D1372</f>
        <v>0</v>
      </c>
      <c r="C1376" s="109" t="e">
        <f>VLOOKUP(B1376,DS!$D$3:$I$2489,2,0)</f>
        <v>#N/A</v>
      </c>
      <c r="D1376" s="110" t="e">
        <f>VLOOKUP(B1376,DS!$D$3:$I$2489,3,0)</f>
        <v>#N/A</v>
      </c>
      <c r="E1376" s="111" t="e">
        <f>VLOOKUP(B1376,DS!$D$3:$I$2489,5,0)</f>
        <v>#N/A</v>
      </c>
      <c r="F1376" s="111" t="e">
        <f>VLOOKUP(B1376,DS!$D$3:$I$2489,6,0)</f>
        <v>#N/A</v>
      </c>
      <c r="G1376" s="247"/>
      <c r="H1376" s="247"/>
      <c r="I1376" s="247"/>
      <c r="J1376" s="247"/>
      <c r="K1376" s="247"/>
      <c r="L1376" s="247"/>
      <c r="M1376" s="247"/>
      <c r="N1376" s="247"/>
      <c r="O1376" s="247"/>
      <c r="P1376" s="101">
        <f t="shared" si="21"/>
        <v>0</v>
      </c>
      <c r="Q1376" s="102" t="str">
        <f>VLOOKUP(P1376,IDCODE!$A$1:$B$96,2,0)</f>
        <v>Không</v>
      </c>
      <c r="R1376" s="102" t="e">
        <f>VLOOKUP(B1376,DS!$D$3:$P$2489,13,0)</f>
        <v>#N/A</v>
      </c>
    </row>
    <row r="1377" spans="1:18" ht="13.5">
      <c r="A1377" s="100">
        <v>1371</v>
      </c>
      <c r="B1377" s="108">
        <f>DS!D1373</f>
        <v>0</v>
      </c>
      <c r="C1377" s="109" t="e">
        <f>VLOOKUP(B1377,DS!$D$3:$I$2489,2,0)</f>
        <v>#N/A</v>
      </c>
      <c r="D1377" s="110" t="e">
        <f>VLOOKUP(B1377,DS!$D$3:$I$2489,3,0)</f>
        <v>#N/A</v>
      </c>
      <c r="E1377" s="111" t="e">
        <f>VLOOKUP(B1377,DS!$D$3:$I$2489,5,0)</f>
        <v>#N/A</v>
      </c>
      <c r="F1377" s="111" t="e">
        <f>VLOOKUP(B1377,DS!$D$3:$I$2489,6,0)</f>
        <v>#N/A</v>
      </c>
      <c r="G1377" s="247"/>
      <c r="H1377" s="247"/>
      <c r="I1377" s="247"/>
      <c r="J1377" s="247"/>
      <c r="K1377" s="247"/>
      <c r="L1377" s="247"/>
      <c r="M1377" s="247"/>
      <c r="N1377" s="247"/>
      <c r="O1377" s="247"/>
      <c r="P1377" s="101">
        <f t="shared" si="21"/>
        <v>0</v>
      </c>
      <c r="Q1377" s="102" t="str">
        <f>VLOOKUP(P1377,IDCODE!$A$1:$B$96,2,0)</f>
        <v>Không</v>
      </c>
      <c r="R1377" s="102" t="e">
        <f>VLOOKUP(B1377,DS!$D$3:$P$2489,13,0)</f>
        <v>#N/A</v>
      </c>
    </row>
    <row r="1378" spans="1:18" ht="13.5">
      <c r="A1378" s="100">
        <v>1372</v>
      </c>
      <c r="B1378" s="108">
        <f>DS!D1374</f>
        <v>0</v>
      </c>
      <c r="C1378" s="109" t="e">
        <f>VLOOKUP(B1378,DS!$D$3:$I$2489,2,0)</f>
        <v>#N/A</v>
      </c>
      <c r="D1378" s="110" t="e">
        <f>VLOOKUP(B1378,DS!$D$3:$I$2489,3,0)</f>
        <v>#N/A</v>
      </c>
      <c r="E1378" s="111" t="e">
        <f>VLOOKUP(B1378,DS!$D$3:$I$2489,5,0)</f>
        <v>#N/A</v>
      </c>
      <c r="F1378" s="111" t="e">
        <f>VLOOKUP(B1378,DS!$D$3:$I$2489,6,0)</f>
        <v>#N/A</v>
      </c>
      <c r="G1378" s="247"/>
      <c r="H1378" s="247"/>
      <c r="I1378" s="247"/>
      <c r="J1378" s="247"/>
      <c r="K1378" s="247"/>
      <c r="L1378" s="247"/>
      <c r="M1378" s="247"/>
      <c r="N1378" s="247"/>
      <c r="O1378" s="247"/>
      <c r="P1378" s="101">
        <f t="shared" si="21"/>
        <v>0</v>
      </c>
      <c r="Q1378" s="102" t="str">
        <f>VLOOKUP(P1378,IDCODE!$A$1:$B$96,2,0)</f>
        <v>Không</v>
      </c>
      <c r="R1378" s="102" t="e">
        <f>VLOOKUP(B1378,DS!$D$3:$P$2489,13,0)</f>
        <v>#N/A</v>
      </c>
    </row>
    <row r="1379" spans="1:18" ht="13.5">
      <c r="A1379" s="100">
        <v>1373</v>
      </c>
      <c r="B1379" s="108">
        <f>DS!D1375</f>
        <v>0</v>
      </c>
      <c r="C1379" s="109" t="e">
        <f>VLOOKUP(B1379,DS!$D$3:$I$2489,2,0)</f>
        <v>#N/A</v>
      </c>
      <c r="D1379" s="110" t="e">
        <f>VLOOKUP(B1379,DS!$D$3:$I$2489,3,0)</f>
        <v>#N/A</v>
      </c>
      <c r="E1379" s="111" t="e">
        <f>VLOOKUP(B1379,DS!$D$3:$I$2489,5,0)</f>
        <v>#N/A</v>
      </c>
      <c r="F1379" s="111" t="e">
        <f>VLOOKUP(B1379,DS!$D$3:$I$2489,6,0)</f>
        <v>#N/A</v>
      </c>
      <c r="G1379" s="247"/>
      <c r="H1379" s="247"/>
      <c r="I1379" s="247"/>
      <c r="J1379" s="247"/>
      <c r="K1379" s="247"/>
      <c r="L1379" s="247"/>
      <c r="M1379" s="247"/>
      <c r="N1379" s="247"/>
      <c r="O1379" s="247"/>
      <c r="P1379" s="101">
        <f t="shared" si="21"/>
        <v>0</v>
      </c>
      <c r="Q1379" s="102" t="str">
        <f>VLOOKUP(P1379,IDCODE!$A$1:$B$96,2,0)</f>
        <v>Không</v>
      </c>
      <c r="R1379" s="102" t="e">
        <f>VLOOKUP(B1379,DS!$D$3:$P$2489,13,0)</f>
        <v>#N/A</v>
      </c>
    </row>
    <row r="1380" spans="1:18" ht="13.5">
      <c r="A1380" s="100">
        <v>1374</v>
      </c>
      <c r="B1380" s="108">
        <f>DS!D1376</f>
        <v>0</v>
      </c>
      <c r="C1380" s="109" t="e">
        <f>VLOOKUP(B1380,DS!$D$3:$I$2489,2,0)</f>
        <v>#N/A</v>
      </c>
      <c r="D1380" s="110" t="e">
        <f>VLOOKUP(B1380,DS!$D$3:$I$2489,3,0)</f>
        <v>#N/A</v>
      </c>
      <c r="E1380" s="111" t="e">
        <f>VLOOKUP(B1380,DS!$D$3:$I$2489,5,0)</f>
        <v>#N/A</v>
      </c>
      <c r="F1380" s="111" t="e">
        <f>VLOOKUP(B1380,DS!$D$3:$I$2489,6,0)</f>
        <v>#N/A</v>
      </c>
      <c r="G1380" s="247"/>
      <c r="H1380" s="247"/>
      <c r="I1380" s="247"/>
      <c r="J1380" s="247"/>
      <c r="K1380" s="247"/>
      <c r="L1380" s="247"/>
      <c r="M1380" s="247"/>
      <c r="N1380" s="247"/>
      <c r="O1380" s="247"/>
      <c r="P1380" s="101">
        <f t="shared" si="21"/>
        <v>0</v>
      </c>
      <c r="Q1380" s="102" t="str">
        <f>VLOOKUP(P1380,IDCODE!$A$1:$B$96,2,0)</f>
        <v>Không</v>
      </c>
      <c r="R1380" s="102" t="e">
        <f>VLOOKUP(B1380,DS!$D$3:$P$2489,13,0)</f>
        <v>#N/A</v>
      </c>
    </row>
    <row r="1381" spans="1:18" ht="13.5">
      <c r="A1381" s="100">
        <v>1375</v>
      </c>
      <c r="B1381" s="108">
        <f>DS!D1377</f>
        <v>0</v>
      </c>
      <c r="C1381" s="109" t="e">
        <f>VLOOKUP(B1381,DS!$D$3:$I$2489,2,0)</f>
        <v>#N/A</v>
      </c>
      <c r="D1381" s="110" t="e">
        <f>VLOOKUP(B1381,DS!$D$3:$I$2489,3,0)</f>
        <v>#N/A</v>
      </c>
      <c r="E1381" s="111" t="e">
        <f>VLOOKUP(B1381,DS!$D$3:$I$2489,5,0)</f>
        <v>#N/A</v>
      </c>
      <c r="F1381" s="111" t="e">
        <f>VLOOKUP(B1381,DS!$D$3:$I$2489,6,0)</f>
        <v>#N/A</v>
      </c>
      <c r="G1381" s="247"/>
      <c r="H1381" s="247"/>
      <c r="I1381" s="247"/>
      <c r="J1381" s="247"/>
      <c r="K1381" s="247"/>
      <c r="L1381" s="247"/>
      <c r="M1381" s="247"/>
      <c r="N1381" s="247"/>
      <c r="O1381" s="247"/>
      <c r="P1381" s="101">
        <f t="shared" si="21"/>
        <v>0</v>
      </c>
      <c r="Q1381" s="102" t="str">
        <f>VLOOKUP(P1381,IDCODE!$A$1:$B$96,2,0)</f>
        <v>Không</v>
      </c>
      <c r="R1381" s="102" t="e">
        <f>VLOOKUP(B1381,DS!$D$3:$P$2489,13,0)</f>
        <v>#N/A</v>
      </c>
    </row>
    <row r="1382" spans="1:18" ht="13.5">
      <c r="A1382" s="100">
        <v>1376</v>
      </c>
      <c r="B1382" s="108">
        <f>DS!D1378</f>
        <v>0</v>
      </c>
      <c r="C1382" s="109" t="e">
        <f>VLOOKUP(B1382,DS!$D$3:$I$2489,2,0)</f>
        <v>#N/A</v>
      </c>
      <c r="D1382" s="110" t="e">
        <f>VLOOKUP(B1382,DS!$D$3:$I$2489,3,0)</f>
        <v>#N/A</v>
      </c>
      <c r="E1382" s="111" t="e">
        <f>VLOOKUP(B1382,DS!$D$3:$I$2489,5,0)</f>
        <v>#N/A</v>
      </c>
      <c r="F1382" s="111" t="e">
        <f>VLOOKUP(B1382,DS!$D$3:$I$2489,6,0)</f>
        <v>#N/A</v>
      </c>
      <c r="G1382" s="247"/>
      <c r="H1382" s="247"/>
      <c r="I1382" s="247"/>
      <c r="J1382" s="247"/>
      <c r="K1382" s="247"/>
      <c r="L1382" s="247"/>
      <c r="M1382" s="247"/>
      <c r="N1382" s="247"/>
      <c r="O1382" s="247"/>
      <c r="P1382" s="101">
        <f t="shared" si="21"/>
        <v>0</v>
      </c>
      <c r="Q1382" s="102" t="str">
        <f>VLOOKUP(P1382,IDCODE!$A$1:$B$96,2,0)</f>
        <v>Không</v>
      </c>
      <c r="R1382" s="102" t="e">
        <f>VLOOKUP(B1382,DS!$D$3:$P$2489,13,0)</f>
        <v>#N/A</v>
      </c>
    </row>
    <row r="1383" spans="1:18" ht="13.5">
      <c r="A1383" s="100">
        <v>1377</v>
      </c>
      <c r="B1383" s="108">
        <f>DS!D1379</f>
        <v>0</v>
      </c>
      <c r="C1383" s="109" t="e">
        <f>VLOOKUP(B1383,DS!$D$3:$I$2489,2,0)</f>
        <v>#N/A</v>
      </c>
      <c r="D1383" s="110" t="e">
        <f>VLOOKUP(B1383,DS!$D$3:$I$2489,3,0)</f>
        <v>#N/A</v>
      </c>
      <c r="E1383" s="111" t="e">
        <f>VLOOKUP(B1383,DS!$D$3:$I$2489,5,0)</f>
        <v>#N/A</v>
      </c>
      <c r="F1383" s="111" t="e">
        <f>VLOOKUP(B1383,DS!$D$3:$I$2489,6,0)</f>
        <v>#N/A</v>
      </c>
      <c r="G1383" s="247"/>
      <c r="H1383" s="247"/>
      <c r="I1383" s="247"/>
      <c r="J1383" s="247"/>
      <c r="K1383" s="247"/>
      <c r="L1383" s="247"/>
      <c r="M1383" s="247"/>
      <c r="N1383" s="247"/>
      <c r="O1383" s="247"/>
      <c r="P1383" s="101">
        <f t="shared" si="21"/>
        <v>0</v>
      </c>
      <c r="Q1383" s="102" t="str">
        <f>VLOOKUP(P1383,IDCODE!$A$1:$B$96,2,0)</f>
        <v>Không</v>
      </c>
      <c r="R1383" s="102" t="e">
        <f>VLOOKUP(B1383,DS!$D$3:$P$2489,13,0)</f>
        <v>#N/A</v>
      </c>
    </row>
    <row r="1384" spans="1:18" ht="13.5">
      <c r="A1384" s="100">
        <v>1378</v>
      </c>
      <c r="B1384" s="108">
        <f>DS!D1380</f>
        <v>0</v>
      </c>
      <c r="C1384" s="109" t="e">
        <f>VLOOKUP(B1384,DS!$D$3:$I$2489,2,0)</f>
        <v>#N/A</v>
      </c>
      <c r="D1384" s="110" t="e">
        <f>VLOOKUP(B1384,DS!$D$3:$I$2489,3,0)</f>
        <v>#N/A</v>
      </c>
      <c r="E1384" s="111" t="e">
        <f>VLOOKUP(B1384,DS!$D$3:$I$2489,5,0)</f>
        <v>#N/A</v>
      </c>
      <c r="F1384" s="111" t="e">
        <f>VLOOKUP(B1384,DS!$D$3:$I$2489,6,0)</f>
        <v>#N/A</v>
      </c>
      <c r="G1384" s="247"/>
      <c r="H1384" s="247"/>
      <c r="I1384" s="247"/>
      <c r="J1384" s="247"/>
      <c r="K1384" s="247"/>
      <c r="L1384" s="247"/>
      <c r="M1384" s="247"/>
      <c r="N1384" s="247"/>
      <c r="O1384" s="247"/>
      <c r="P1384" s="101">
        <f t="shared" si="21"/>
        <v>0</v>
      </c>
      <c r="Q1384" s="102" t="str">
        <f>VLOOKUP(P1384,IDCODE!$A$1:$B$96,2,0)</f>
        <v>Không</v>
      </c>
      <c r="R1384" s="102" t="e">
        <f>VLOOKUP(B1384,DS!$D$3:$P$2489,13,0)</f>
        <v>#N/A</v>
      </c>
    </row>
    <row r="1385" spans="1:18" ht="13.5">
      <c r="A1385" s="100">
        <v>1379</v>
      </c>
      <c r="B1385" s="108">
        <f>DS!D1381</f>
        <v>0</v>
      </c>
      <c r="C1385" s="109" t="e">
        <f>VLOOKUP(B1385,DS!$D$3:$I$2489,2,0)</f>
        <v>#N/A</v>
      </c>
      <c r="D1385" s="110" t="e">
        <f>VLOOKUP(B1385,DS!$D$3:$I$2489,3,0)</f>
        <v>#N/A</v>
      </c>
      <c r="E1385" s="111" t="e">
        <f>VLOOKUP(B1385,DS!$D$3:$I$2489,5,0)</f>
        <v>#N/A</v>
      </c>
      <c r="F1385" s="111" t="e">
        <f>VLOOKUP(B1385,DS!$D$3:$I$2489,6,0)</f>
        <v>#N/A</v>
      </c>
      <c r="G1385" s="247"/>
      <c r="H1385" s="247"/>
      <c r="I1385" s="247"/>
      <c r="J1385" s="247"/>
      <c r="K1385" s="247"/>
      <c r="L1385" s="247"/>
      <c r="M1385" s="247"/>
      <c r="N1385" s="247"/>
      <c r="O1385" s="247"/>
      <c r="P1385" s="101">
        <f t="shared" si="21"/>
        <v>0</v>
      </c>
      <c r="Q1385" s="102" t="str">
        <f>VLOOKUP(P1385,IDCODE!$A$1:$B$96,2,0)</f>
        <v>Không</v>
      </c>
      <c r="R1385" s="102" t="e">
        <f>VLOOKUP(B1385,DS!$D$3:$P$2489,13,0)</f>
        <v>#N/A</v>
      </c>
    </row>
    <row r="1386" spans="1:18" ht="13.5">
      <c r="A1386" s="100">
        <v>1380</v>
      </c>
      <c r="B1386" s="108">
        <f>DS!D1382</f>
        <v>0</v>
      </c>
      <c r="C1386" s="109" t="e">
        <f>VLOOKUP(B1386,DS!$D$3:$I$2489,2,0)</f>
        <v>#N/A</v>
      </c>
      <c r="D1386" s="110" t="e">
        <f>VLOOKUP(B1386,DS!$D$3:$I$2489,3,0)</f>
        <v>#N/A</v>
      </c>
      <c r="E1386" s="111" t="e">
        <f>VLOOKUP(B1386,DS!$D$3:$I$2489,5,0)</f>
        <v>#N/A</v>
      </c>
      <c r="F1386" s="111" t="e">
        <f>VLOOKUP(B1386,DS!$D$3:$I$2489,6,0)</f>
        <v>#N/A</v>
      </c>
      <c r="G1386" s="247"/>
      <c r="H1386" s="247"/>
      <c r="I1386" s="247"/>
      <c r="J1386" s="247"/>
      <c r="K1386" s="247"/>
      <c r="L1386" s="247"/>
      <c r="M1386" s="247"/>
      <c r="N1386" s="247"/>
      <c r="O1386" s="247"/>
      <c r="P1386" s="101">
        <f t="shared" si="21"/>
        <v>0</v>
      </c>
      <c r="Q1386" s="102" t="str">
        <f>VLOOKUP(P1386,IDCODE!$A$1:$B$96,2,0)</f>
        <v>Không</v>
      </c>
      <c r="R1386" s="102" t="e">
        <f>VLOOKUP(B1386,DS!$D$3:$P$2489,13,0)</f>
        <v>#N/A</v>
      </c>
    </row>
    <row r="1387" spans="1:18" ht="13.5">
      <c r="A1387" s="100">
        <v>1381</v>
      </c>
      <c r="B1387" s="108">
        <f>DS!D1383</f>
        <v>0</v>
      </c>
      <c r="C1387" s="109" t="e">
        <f>VLOOKUP(B1387,DS!$D$3:$I$2489,2,0)</f>
        <v>#N/A</v>
      </c>
      <c r="D1387" s="110" t="e">
        <f>VLOOKUP(B1387,DS!$D$3:$I$2489,3,0)</f>
        <v>#N/A</v>
      </c>
      <c r="E1387" s="111" t="e">
        <f>VLOOKUP(B1387,DS!$D$3:$I$2489,5,0)</f>
        <v>#N/A</v>
      </c>
      <c r="F1387" s="111" t="e">
        <f>VLOOKUP(B1387,DS!$D$3:$I$2489,6,0)</f>
        <v>#N/A</v>
      </c>
      <c r="G1387" s="247"/>
      <c r="H1387" s="247"/>
      <c r="I1387" s="247"/>
      <c r="J1387" s="247"/>
      <c r="K1387" s="247"/>
      <c r="L1387" s="247"/>
      <c r="M1387" s="247"/>
      <c r="N1387" s="247"/>
      <c r="O1387" s="247"/>
      <c r="P1387" s="101">
        <f t="shared" si="21"/>
        <v>0</v>
      </c>
      <c r="Q1387" s="102" t="str">
        <f>VLOOKUP(P1387,IDCODE!$A$1:$B$96,2,0)</f>
        <v>Không</v>
      </c>
      <c r="R1387" s="102" t="e">
        <f>VLOOKUP(B1387,DS!$D$3:$P$2489,13,0)</f>
        <v>#N/A</v>
      </c>
    </row>
    <row r="1388" spans="1:18" ht="13.5">
      <c r="A1388" s="100">
        <v>1382</v>
      </c>
      <c r="B1388" s="108">
        <f>DS!D1384</f>
        <v>0</v>
      </c>
      <c r="C1388" s="109" t="e">
        <f>VLOOKUP(B1388,DS!$D$3:$I$2489,2,0)</f>
        <v>#N/A</v>
      </c>
      <c r="D1388" s="110" t="e">
        <f>VLOOKUP(B1388,DS!$D$3:$I$2489,3,0)</f>
        <v>#N/A</v>
      </c>
      <c r="E1388" s="111" t="e">
        <f>VLOOKUP(B1388,DS!$D$3:$I$2489,5,0)</f>
        <v>#N/A</v>
      </c>
      <c r="F1388" s="111" t="e">
        <f>VLOOKUP(B1388,DS!$D$3:$I$2489,6,0)</f>
        <v>#N/A</v>
      </c>
      <c r="G1388" s="247"/>
      <c r="H1388" s="247"/>
      <c r="I1388" s="247"/>
      <c r="J1388" s="247"/>
      <c r="K1388" s="247"/>
      <c r="L1388" s="247"/>
      <c r="M1388" s="247"/>
      <c r="N1388" s="247"/>
      <c r="O1388" s="247"/>
      <c r="P1388" s="101">
        <f t="shared" si="21"/>
        <v>0</v>
      </c>
      <c r="Q1388" s="102" t="str">
        <f>VLOOKUP(P1388,IDCODE!$A$1:$B$96,2,0)</f>
        <v>Không</v>
      </c>
      <c r="R1388" s="102" t="e">
        <f>VLOOKUP(B1388,DS!$D$3:$P$2489,13,0)</f>
        <v>#N/A</v>
      </c>
    </row>
    <row r="1389" spans="1:18" ht="13.5">
      <c r="A1389" s="100">
        <v>1383</v>
      </c>
      <c r="B1389" s="108">
        <f>DS!D1385</f>
        <v>0</v>
      </c>
      <c r="C1389" s="109" t="e">
        <f>VLOOKUP(B1389,DS!$D$3:$I$2489,2,0)</f>
        <v>#N/A</v>
      </c>
      <c r="D1389" s="110" t="e">
        <f>VLOOKUP(B1389,DS!$D$3:$I$2489,3,0)</f>
        <v>#N/A</v>
      </c>
      <c r="E1389" s="111" t="e">
        <f>VLOOKUP(B1389,DS!$D$3:$I$2489,5,0)</f>
        <v>#N/A</v>
      </c>
      <c r="F1389" s="111" t="e">
        <f>VLOOKUP(B1389,DS!$D$3:$I$2489,6,0)</f>
        <v>#N/A</v>
      </c>
      <c r="G1389" s="247"/>
      <c r="H1389" s="247"/>
      <c r="I1389" s="247"/>
      <c r="J1389" s="247"/>
      <c r="K1389" s="247"/>
      <c r="L1389" s="247"/>
      <c r="M1389" s="247"/>
      <c r="N1389" s="247"/>
      <c r="O1389" s="247"/>
      <c r="P1389" s="101">
        <f t="shared" si="21"/>
        <v>0</v>
      </c>
      <c r="Q1389" s="102" t="str">
        <f>VLOOKUP(P1389,IDCODE!$A$1:$B$96,2,0)</f>
        <v>Không</v>
      </c>
      <c r="R1389" s="102" t="e">
        <f>VLOOKUP(B1389,DS!$D$3:$P$2489,13,0)</f>
        <v>#N/A</v>
      </c>
    </row>
    <row r="1390" spans="1:18" ht="13.5">
      <c r="A1390" s="100">
        <v>1384</v>
      </c>
      <c r="B1390" s="108">
        <f>DS!D1386</f>
        <v>0</v>
      </c>
      <c r="C1390" s="109" t="e">
        <f>VLOOKUP(B1390,DS!$D$3:$I$2489,2,0)</f>
        <v>#N/A</v>
      </c>
      <c r="D1390" s="110" t="e">
        <f>VLOOKUP(B1390,DS!$D$3:$I$2489,3,0)</f>
        <v>#N/A</v>
      </c>
      <c r="E1390" s="111" t="e">
        <f>VLOOKUP(B1390,DS!$D$3:$I$2489,5,0)</f>
        <v>#N/A</v>
      </c>
      <c r="F1390" s="111" t="e">
        <f>VLOOKUP(B1390,DS!$D$3:$I$2489,6,0)</f>
        <v>#N/A</v>
      </c>
      <c r="G1390" s="247"/>
      <c r="H1390" s="247"/>
      <c r="I1390" s="247"/>
      <c r="J1390" s="247"/>
      <c r="K1390" s="247"/>
      <c r="L1390" s="247"/>
      <c r="M1390" s="247"/>
      <c r="N1390" s="247"/>
      <c r="O1390" s="247"/>
      <c r="P1390" s="101">
        <f t="shared" si="21"/>
        <v>0</v>
      </c>
      <c r="Q1390" s="102" t="str">
        <f>VLOOKUP(P1390,IDCODE!$A$1:$B$96,2,0)</f>
        <v>Không</v>
      </c>
      <c r="R1390" s="102" t="e">
        <f>VLOOKUP(B1390,DS!$D$3:$P$2489,13,0)</f>
        <v>#N/A</v>
      </c>
    </row>
    <row r="1391" spans="1:18" ht="13.5">
      <c r="A1391" s="100">
        <v>1385</v>
      </c>
      <c r="B1391" s="108">
        <f>DS!D1387</f>
        <v>0</v>
      </c>
      <c r="C1391" s="109" t="e">
        <f>VLOOKUP(B1391,DS!$D$3:$I$2489,2,0)</f>
        <v>#N/A</v>
      </c>
      <c r="D1391" s="110" t="e">
        <f>VLOOKUP(B1391,DS!$D$3:$I$2489,3,0)</f>
        <v>#N/A</v>
      </c>
      <c r="E1391" s="111" t="e">
        <f>VLOOKUP(B1391,DS!$D$3:$I$2489,5,0)</f>
        <v>#N/A</v>
      </c>
      <c r="F1391" s="111" t="e">
        <f>VLOOKUP(B1391,DS!$D$3:$I$2489,6,0)</f>
        <v>#N/A</v>
      </c>
      <c r="G1391" s="247"/>
      <c r="H1391" s="247"/>
      <c r="I1391" s="247"/>
      <c r="J1391" s="247"/>
      <c r="K1391" s="247"/>
      <c r="L1391" s="247"/>
      <c r="M1391" s="247"/>
      <c r="N1391" s="247"/>
      <c r="O1391" s="247"/>
      <c r="P1391" s="101">
        <f t="shared" si="21"/>
        <v>0</v>
      </c>
      <c r="Q1391" s="102" t="str">
        <f>VLOOKUP(P1391,IDCODE!$A$1:$B$96,2,0)</f>
        <v>Không</v>
      </c>
      <c r="R1391" s="102" t="e">
        <f>VLOOKUP(B1391,DS!$D$3:$P$2489,13,0)</f>
        <v>#N/A</v>
      </c>
    </row>
    <row r="1392" spans="1:18" ht="13.5">
      <c r="A1392" s="100">
        <v>1386</v>
      </c>
      <c r="B1392" s="108">
        <f>DS!D1388</f>
        <v>0</v>
      </c>
      <c r="C1392" s="109" t="e">
        <f>VLOOKUP(B1392,DS!$D$3:$I$2489,2,0)</f>
        <v>#N/A</v>
      </c>
      <c r="D1392" s="110" t="e">
        <f>VLOOKUP(B1392,DS!$D$3:$I$2489,3,0)</f>
        <v>#N/A</v>
      </c>
      <c r="E1392" s="111" t="e">
        <f>VLOOKUP(B1392,DS!$D$3:$I$2489,5,0)</f>
        <v>#N/A</v>
      </c>
      <c r="F1392" s="111" t="e">
        <f>VLOOKUP(B1392,DS!$D$3:$I$2489,6,0)</f>
        <v>#N/A</v>
      </c>
      <c r="G1392" s="247"/>
      <c r="H1392" s="247"/>
      <c r="I1392" s="247"/>
      <c r="J1392" s="247"/>
      <c r="K1392" s="247"/>
      <c r="L1392" s="247"/>
      <c r="M1392" s="247"/>
      <c r="N1392" s="247"/>
      <c r="O1392" s="247"/>
      <c r="P1392" s="101">
        <f t="shared" si="21"/>
        <v>0</v>
      </c>
      <c r="Q1392" s="102" t="str">
        <f>VLOOKUP(P1392,IDCODE!$A$1:$B$96,2,0)</f>
        <v>Không</v>
      </c>
      <c r="R1392" s="102" t="e">
        <f>VLOOKUP(B1392,DS!$D$3:$P$2489,13,0)</f>
        <v>#N/A</v>
      </c>
    </row>
    <row r="1393" spans="1:18" ht="13.5">
      <c r="A1393" s="100">
        <v>1387</v>
      </c>
      <c r="B1393" s="108">
        <f>DS!D1389</f>
        <v>0</v>
      </c>
      <c r="C1393" s="109" t="e">
        <f>VLOOKUP(B1393,DS!$D$3:$I$2489,2,0)</f>
        <v>#N/A</v>
      </c>
      <c r="D1393" s="110" t="e">
        <f>VLOOKUP(B1393,DS!$D$3:$I$2489,3,0)</f>
        <v>#N/A</v>
      </c>
      <c r="E1393" s="111" t="e">
        <f>VLOOKUP(B1393,DS!$D$3:$I$2489,5,0)</f>
        <v>#N/A</v>
      </c>
      <c r="F1393" s="111" t="e">
        <f>VLOOKUP(B1393,DS!$D$3:$I$2489,6,0)</f>
        <v>#N/A</v>
      </c>
      <c r="G1393" s="247"/>
      <c r="H1393" s="247"/>
      <c r="I1393" s="247"/>
      <c r="J1393" s="247"/>
      <c r="K1393" s="247"/>
      <c r="L1393" s="247"/>
      <c r="M1393" s="247"/>
      <c r="N1393" s="247"/>
      <c r="O1393" s="247"/>
      <c r="P1393" s="101">
        <f t="shared" si="21"/>
        <v>0</v>
      </c>
      <c r="Q1393" s="102" t="str">
        <f>VLOOKUP(P1393,IDCODE!$A$1:$B$96,2,0)</f>
        <v>Không</v>
      </c>
      <c r="R1393" s="102" t="e">
        <f>VLOOKUP(B1393,DS!$D$3:$P$2489,13,0)</f>
        <v>#N/A</v>
      </c>
    </row>
    <row r="1394" spans="1:18" ht="13.5">
      <c r="A1394" s="100">
        <v>1388</v>
      </c>
      <c r="B1394" s="108">
        <f>DS!D1390</f>
        <v>0</v>
      </c>
      <c r="C1394" s="109" t="e">
        <f>VLOOKUP(B1394,DS!$D$3:$I$2489,2,0)</f>
        <v>#N/A</v>
      </c>
      <c r="D1394" s="110" t="e">
        <f>VLOOKUP(B1394,DS!$D$3:$I$2489,3,0)</f>
        <v>#N/A</v>
      </c>
      <c r="E1394" s="111" t="e">
        <f>VLOOKUP(B1394,DS!$D$3:$I$2489,5,0)</f>
        <v>#N/A</v>
      </c>
      <c r="F1394" s="111" t="e">
        <f>VLOOKUP(B1394,DS!$D$3:$I$2489,6,0)</f>
        <v>#N/A</v>
      </c>
      <c r="G1394" s="247"/>
      <c r="H1394" s="247"/>
      <c r="I1394" s="247"/>
      <c r="J1394" s="247"/>
      <c r="K1394" s="247"/>
      <c r="L1394" s="247"/>
      <c r="M1394" s="247"/>
      <c r="N1394" s="247"/>
      <c r="O1394" s="247"/>
      <c r="P1394" s="101">
        <f t="shared" si="21"/>
        <v>0</v>
      </c>
      <c r="Q1394" s="102" t="str">
        <f>VLOOKUP(P1394,IDCODE!$A$1:$B$96,2,0)</f>
        <v>Không</v>
      </c>
      <c r="R1394" s="102" t="e">
        <f>VLOOKUP(B1394,DS!$D$3:$P$2489,13,0)</f>
        <v>#N/A</v>
      </c>
    </row>
    <row r="1395" spans="1:18" ht="13.5">
      <c r="A1395" s="100">
        <v>1389</v>
      </c>
      <c r="B1395" s="108">
        <f>DS!D1391</f>
        <v>0</v>
      </c>
      <c r="C1395" s="109" t="e">
        <f>VLOOKUP(B1395,DS!$D$3:$I$2489,2,0)</f>
        <v>#N/A</v>
      </c>
      <c r="D1395" s="110" t="e">
        <f>VLOOKUP(B1395,DS!$D$3:$I$2489,3,0)</f>
        <v>#N/A</v>
      </c>
      <c r="E1395" s="111" t="e">
        <f>VLOOKUP(B1395,DS!$D$3:$I$2489,5,0)</f>
        <v>#N/A</v>
      </c>
      <c r="F1395" s="111" t="e">
        <f>VLOOKUP(B1395,DS!$D$3:$I$2489,6,0)</f>
        <v>#N/A</v>
      </c>
      <c r="G1395" s="247"/>
      <c r="H1395" s="247"/>
      <c r="I1395" s="247"/>
      <c r="J1395" s="247"/>
      <c r="K1395" s="247"/>
      <c r="L1395" s="247"/>
      <c r="M1395" s="247"/>
      <c r="N1395" s="247"/>
      <c r="O1395" s="247"/>
      <c r="P1395" s="101">
        <f t="shared" si="21"/>
        <v>0</v>
      </c>
      <c r="Q1395" s="102" t="str">
        <f>VLOOKUP(P1395,IDCODE!$A$1:$B$96,2,0)</f>
        <v>Không</v>
      </c>
      <c r="R1395" s="102" t="e">
        <f>VLOOKUP(B1395,DS!$D$3:$P$2489,13,0)</f>
        <v>#N/A</v>
      </c>
    </row>
    <row r="1396" spans="1:18" ht="13.5">
      <c r="A1396" s="100">
        <v>1390</v>
      </c>
      <c r="B1396" s="108">
        <f>DS!D1392</f>
        <v>0</v>
      </c>
      <c r="C1396" s="109" t="e">
        <f>VLOOKUP(B1396,DS!$D$3:$I$2489,2,0)</f>
        <v>#N/A</v>
      </c>
      <c r="D1396" s="110" t="e">
        <f>VLOOKUP(B1396,DS!$D$3:$I$2489,3,0)</f>
        <v>#N/A</v>
      </c>
      <c r="E1396" s="111" t="e">
        <f>VLOOKUP(B1396,DS!$D$3:$I$2489,5,0)</f>
        <v>#N/A</v>
      </c>
      <c r="F1396" s="111" t="e">
        <f>VLOOKUP(B1396,DS!$D$3:$I$2489,6,0)</f>
        <v>#N/A</v>
      </c>
      <c r="G1396" s="247"/>
      <c r="H1396" s="247"/>
      <c r="I1396" s="247"/>
      <c r="J1396" s="247"/>
      <c r="K1396" s="247"/>
      <c r="L1396" s="247"/>
      <c r="M1396" s="247"/>
      <c r="N1396" s="247"/>
      <c r="O1396" s="247"/>
      <c r="P1396" s="101">
        <f t="shared" si="21"/>
        <v>0</v>
      </c>
      <c r="Q1396" s="102" t="str">
        <f>VLOOKUP(P1396,IDCODE!$A$1:$B$96,2,0)</f>
        <v>Không</v>
      </c>
      <c r="R1396" s="102" t="e">
        <f>VLOOKUP(B1396,DS!$D$3:$P$2489,13,0)</f>
        <v>#N/A</v>
      </c>
    </row>
    <row r="1397" spans="1:18" ht="13.5">
      <c r="A1397" s="100">
        <v>1391</v>
      </c>
      <c r="B1397" s="108">
        <f>DS!D1393</f>
        <v>0</v>
      </c>
      <c r="C1397" s="109" t="e">
        <f>VLOOKUP(B1397,DS!$D$3:$I$2489,2,0)</f>
        <v>#N/A</v>
      </c>
      <c r="D1397" s="110" t="e">
        <f>VLOOKUP(B1397,DS!$D$3:$I$2489,3,0)</f>
        <v>#N/A</v>
      </c>
      <c r="E1397" s="111" t="e">
        <f>VLOOKUP(B1397,DS!$D$3:$I$2489,5,0)</f>
        <v>#N/A</v>
      </c>
      <c r="F1397" s="111" t="e">
        <f>VLOOKUP(B1397,DS!$D$3:$I$2489,6,0)</f>
        <v>#N/A</v>
      </c>
      <c r="G1397" s="247"/>
      <c r="H1397" s="247"/>
      <c r="I1397" s="247"/>
      <c r="J1397" s="247"/>
      <c r="K1397" s="247"/>
      <c r="L1397" s="247"/>
      <c r="M1397" s="247"/>
      <c r="N1397" s="247"/>
      <c r="O1397" s="247"/>
      <c r="P1397" s="101">
        <f t="shared" si="21"/>
        <v>0</v>
      </c>
      <c r="Q1397" s="102" t="str">
        <f>VLOOKUP(P1397,IDCODE!$A$1:$B$96,2,0)</f>
        <v>Không</v>
      </c>
      <c r="R1397" s="102" t="e">
        <f>VLOOKUP(B1397,DS!$D$3:$P$2489,13,0)</f>
        <v>#N/A</v>
      </c>
    </row>
    <row r="1398" spans="1:18" ht="13.5">
      <c r="A1398" s="100">
        <v>1392</v>
      </c>
      <c r="B1398" s="108">
        <f>DS!D1394</f>
        <v>0</v>
      </c>
      <c r="C1398" s="109" t="e">
        <f>VLOOKUP(B1398,DS!$D$3:$I$2489,2,0)</f>
        <v>#N/A</v>
      </c>
      <c r="D1398" s="110" t="e">
        <f>VLOOKUP(B1398,DS!$D$3:$I$2489,3,0)</f>
        <v>#N/A</v>
      </c>
      <c r="E1398" s="111" t="e">
        <f>VLOOKUP(B1398,DS!$D$3:$I$2489,5,0)</f>
        <v>#N/A</v>
      </c>
      <c r="F1398" s="111" t="e">
        <f>VLOOKUP(B1398,DS!$D$3:$I$2489,6,0)</f>
        <v>#N/A</v>
      </c>
      <c r="G1398" s="247"/>
      <c r="H1398" s="247"/>
      <c r="I1398" s="247"/>
      <c r="J1398" s="247"/>
      <c r="K1398" s="247"/>
      <c r="L1398" s="247"/>
      <c r="M1398" s="247"/>
      <c r="N1398" s="247"/>
      <c r="O1398" s="247"/>
      <c r="P1398" s="101">
        <f t="shared" si="21"/>
        <v>0</v>
      </c>
      <c r="Q1398" s="102" t="str">
        <f>VLOOKUP(P1398,IDCODE!$A$1:$B$96,2,0)</f>
        <v>Không</v>
      </c>
      <c r="R1398" s="102" t="e">
        <f>VLOOKUP(B1398,DS!$D$3:$P$2489,13,0)</f>
        <v>#N/A</v>
      </c>
    </row>
    <row r="1399" spans="1:18" ht="13.5">
      <c r="A1399" s="100">
        <v>1393</v>
      </c>
      <c r="B1399" s="108">
        <f>DS!D1395</f>
        <v>0</v>
      </c>
      <c r="C1399" s="109" t="e">
        <f>VLOOKUP(B1399,DS!$D$3:$I$2489,2,0)</f>
        <v>#N/A</v>
      </c>
      <c r="D1399" s="110" t="e">
        <f>VLOOKUP(B1399,DS!$D$3:$I$2489,3,0)</f>
        <v>#N/A</v>
      </c>
      <c r="E1399" s="111" t="e">
        <f>VLOOKUP(B1399,DS!$D$3:$I$2489,5,0)</f>
        <v>#N/A</v>
      </c>
      <c r="F1399" s="111" t="e">
        <f>VLOOKUP(B1399,DS!$D$3:$I$2489,6,0)</f>
        <v>#N/A</v>
      </c>
      <c r="G1399" s="247"/>
      <c r="H1399" s="247"/>
      <c r="I1399" s="247"/>
      <c r="J1399" s="247"/>
      <c r="K1399" s="247"/>
      <c r="L1399" s="247"/>
      <c r="M1399" s="247"/>
      <c r="N1399" s="247"/>
      <c r="O1399" s="247"/>
      <c r="P1399" s="101">
        <f t="shared" si="21"/>
        <v>0</v>
      </c>
      <c r="Q1399" s="102" t="str">
        <f>VLOOKUP(P1399,IDCODE!$A$1:$B$96,2,0)</f>
        <v>Không</v>
      </c>
      <c r="R1399" s="102" t="e">
        <f>VLOOKUP(B1399,DS!$D$3:$P$2489,13,0)</f>
        <v>#N/A</v>
      </c>
    </row>
    <row r="1400" spans="1:18" ht="13.5">
      <c r="A1400" s="100">
        <v>1394</v>
      </c>
      <c r="B1400" s="108">
        <f>DS!D1396</f>
        <v>0</v>
      </c>
      <c r="C1400" s="109" t="e">
        <f>VLOOKUP(B1400,DS!$D$3:$I$2489,2,0)</f>
        <v>#N/A</v>
      </c>
      <c r="D1400" s="110" t="e">
        <f>VLOOKUP(B1400,DS!$D$3:$I$2489,3,0)</f>
        <v>#N/A</v>
      </c>
      <c r="E1400" s="111" t="e">
        <f>VLOOKUP(B1400,DS!$D$3:$I$2489,5,0)</f>
        <v>#N/A</v>
      </c>
      <c r="F1400" s="111" t="e">
        <f>VLOOKUP(B1400,DS!$D$3:$I$2489,6,0)</f>
        <v>#N/A</v>
      </c>
      <c r="G1400" s="247"/>
      <c r="H1400" s="247"/>
      <c r="I1400" s="247"/>
      <c r="J1400" s="247"/>
      <c r="K1400" s="247"/>
      <c r="L1400" s="247"/>
      <c r="M1400" s="247"/>
      <c r="N1400" s="247"/>
      <c r="O1400" s="247"/>
      <c r="P1400" s="101">
        <f t="shared" si="21"/>
        <v>0</v>
      </c>
      <c r="Q1400" s="102" t="str">
        <f>VLOOKUP(P1400,IDCODE!$A$1:$B$96,2,0)</f>
        <v>Không</v>
      </c>
      <c r="R1400" s="102" t="e">
        <f>VLOOKUP(B1400,DS!$D$3:$P$2489,13,0)</f>
        <v>#N/A</v>
      </c>
    </row>
    <row r="1401" spans="1:18" ht="13.5">
      <c r="A1401" s="100">
        <v>1395</v>
      </c>
      <c r="B1401" s="108">
        <f>DS!D1397</f>
        <v>0</v>
      </c>
      <c r="C1401" s="109" t="e">
        <f>VLOOKUP(B1401,DS!$D$3:$I$2489,2,0)</f>
        <v>#N/A</v>
      </c>
      <c r="D1401" s="110" t="e">
        <f>VLOOKUP(B1401,DS!$D$3:$I$2489,3,0)</f>
        <v>#N/A</v>
      </c>
      <c r="E1401" s="111" t="e">
        <f>VLOOKUP(B1401,DS!$D$3:$I$2489,5,0)</f>
        <v>#N/A</v>
      </c>
      <c r="F1401" s="111" t="e">
        <f>VLOOKUP(B1401,DS!$D$3:$I$2489,6,0)</f>
        <v>#N/A</v>
      </c>
      <c r="G1401" s="247"/>
      <c r="H1401" s="247"/>
      <c r="I1401" s="247"/>
      <c r="J1401" s="247"/>
      <c r="K1401" s="247"/>
      <c r="L1401" s="247"/>
      <c r="M1401" s="247"/>
      <c r="N1401" s="247"/>
      <c r="O1401" s="247"/>
      <c r="P1401" s="101">
        <f t="shared" si="21"/>
        <v>0</v>
      </c>
      <c r="Q1401" s="102" t="str">
        <f>VLOOKUP(P1401,IDCODE!$A$1:$B$96,2,0)</f>
        <v>Không</v>
      </c>
      <c r="R1401" s="102" t="e">
        <f>VLOOKUP(B1401,DS!$D$3:$P$2489,13,0)</f>
        <v>#N/A</v>
      </c>
    </row>
    <row r="1402" spans="1:18" ht="13.5">
      <c r="A1402" s="100">
        <v>1396</v>
      </c>
      <c r="B1402" s="108">
        <f>DS!D1398</f>
        <v>0</v>
      </c>
      <c r="C1402" s="109" t="e">
        <f>VLOOKUP(B1402,DS!$D$3:$I$2489,2,0)</f>
        <v>#N/A</v>
      </c>
      <c r="D1402" s="110" t="e">
        <f>VLOOKUP(B1402,DS!$D$3:$I$2489,3,0)</f>
        <v>#N/A</v>
      </c>
      <c r="E1402" s="111" t="e">
        <f>VLOOKUP(B1402,DS!$D$3:$I$2489,5,0)</f>
        <v>#N/A</v>
      </c>
      <c r="F1402" s="111" t="e">
        <f>VLOOKUP(B1402,DS!$D$3:$I$2489,6,0)</f>
        <v>#N/A</v>
      </c>
      <c r="G1402" s="247"/>
      <c r="H1402" s="247"/>
      <c r="I1402" s="247"/>
      <c r="J1402" s="247"/>
      <c r="K1402" s="247"/>
      <c r="L1402" s="247"/>
      <c r="M1402" s="247"/>
      <c r="N1402" s="247"/>
      <c r="O1402" s="247"/>
      <c r="P1402" s="101">
        <f t="shared" si="21"/>
        <v>0</v>
      </c>
      <c r="Q1402" s="102" t="str">
        <f>VLOOKUP(P1402,IDCODE!$A$1:$B$96,2,0)</f>
        <v>Không</v>
      </c>
      <c r="R1402" s="102" t="e">
        <f>VLOOKUP(B1402,DS!$D$3:$P$2489,13,0)</f>
        <v>#N/A</v>
      </c>
    </row>
    <row r="1403" spans="1:18" ht="13.5">
      <c r="A1403" s="100">
        <v>1397</v>
      </c>
      <c r="B1403" s="108">
        <f>DS!D1399</f>
        <v>0</v>
      </c>
      <c r="C1403" s="109" t="e">
        <f>VLOOKUP(B1403,DS!$D$3:$I$2489,2,0)</f>
        <v>#N/A</v>
      </c>
      <c r="D1403" s="110" t="e">
        <f>VLOOKUP(B1403,DS!$D$3:$I$2489,3,0)</f>
        <v>#N/A</v>
      </c>
      <c r="E1403" s="111" t="e">
        <f>VLOOKUP(B1403,DS!$D$3:$I$2489,5,0)</f>
        <v>#N/A</v>
      </c>
      <c r="F1403" s="111" t="e">
        <f>VLOOKUP(B1403,DS!$D$3:$I$2489,6,0)</f>
        <v>#N/A</v>
      </c>
      <c r="G1403" s="247"/>
      <c r="H1403" s="247"/>
      <c r="I1403" s="247"/>
      <c r="J1403" s="247"/>
      <c r="K1403" s="247"/>
      <c r="L1403" s="247"/>
      <c r="M1403" s="247"/>
      <c r="N1403" s="247"/>
      <c r="O1403" s="247"/>
      <c r="P1403" s="101">
        <f t="shared" si="21"/>
        <v>0</v>
      </c>
      <c r="Q1403" s="102" t="str">
        <f>VLOOKUP(P1403,IDCODE!$A$1:$B$96,2,0)</f>
        <v>Không</v>
      </c>
      <c r="R1403" s="102" t="e">
        <f>VLOOKUP(B1403,DS!$D$3:$P$2489,13,0)</f>
        <v>#N/A</v>
      </c>
    </row>
    <row r="1404" spans="1:18" ht="13.5">
      <c r="A1404" s="100">
        <v>1398</v>
      </c>
      <c r="B1404" s="108">
        <f>DS!D1400</f>
        <v>0</v>
      </c>
      <c r="C1404" s="109" t="e">
        <f>VLOOKUP(B1404,DS!$D$3:$I$2489,2,0)</f>
        <v>#N/A</v>
      </c>
      <c r="D1404" s="110" t="e">
        <f>VLOOKUP(B1404,DS!$D$3:$I$2489,3,0)</f>
        <v>#N/A</v>
      </c>
      <c r="E1404" s="111" t="e">
        <f>VLOOKUP(B1404,DS!$D$3:$I$2489,5,0)</f>
        <v>#N/A</v>
      </c>
      <c r="F1404" s="111" t="e">
        <f>VLOOKUP(B1404,DS!$D$3:$I$2489,6,0)</f>
        <v>#N/A</v>
      </c>
      <c r="G1404" s="247"/>
      <c r="H1404" s="247"/>
      <c r="I1404" s="247"/>
      <c r="J1404" s="247"/>
      <c r="K1404" s="247"/>
      <c r="L1404" s="247"/>
      <c r="M1404" s="247"/>
      <c r="N1404" s="247"/>
      <c r="O1404" s="247"/>
      <c r="P1404" s="101">
        <f t="shared" si="21"/>
        <v>0</v>
      </c>
      <c r="Q1404" s="102" t="str">
        <f>VLOOKUP(P1404,IDCODE!$A$1:$B$96,2,0)</f>
        <v>Không</v>
      </c>
      <c r="R1404" s="102" t="e">
        <f>VLOOKUP(B1404,DS!$D$3:$P$2489,13,0)</f>
        <v>#N/A</v>
      </c>
    </row>
    <row r="1405" spans="1:18" ht="13.5">
      <c r="A1405" s="100">
        <v>1399</v>
      </c>
      <c r="B1405" s="108">
        <f>DS!D1401</f>
        <v>0</v>
      </c>
      <c r="C1405" s="109" t="e">
        <f>VLOOKUP(B1405,DS!$D$3:$I$2489,2,0)</f>
        <v>#N/A</v>
      </c>
      <c r="D1405" s="110" t="e">
        <f>VLOOKUP(B1405,DS!$D$3:$I$2489,3,0)</f>
        <v>#N/A</v>
      </c>
      <c r="E1405" s="111" t="e">
        <f>VLOOKUP(B1405,DS!$D$3:$I$2489,5,0)</f>
        <v>#N/A</v>
      </c>
      <c r="F1405" s="111" t="e">
        <f>VLOOKUP(B1405,DS!$D$3:$I$2489,6,0)</f>
        <v>#N/A</v>
      </c>
      <c r="G1405" s="247"/>
      <c r="H1405" s="247"/>
      <c r="I1405" s="247"/>
      <c r="J1405" s="247"/>
      <c r="K1405" s="247"/>
      <c r="L1405" s="247"/>
      <c r="M1405" s="247"/>
      <c r="N1405" s="247"/>
      <c r="O1405" s="247"/>
      <c r="P1405" s="101">
        <f t="shared" si="21"/>
        <v>0</v>
      </c>
      <c r="Q1405" s="102" t="str">
        <f>VLOOKUP(P1405,IDCODE!$A$1:$B$96,2,0)</f>
        <v>Không</v>
      </c>
      <c r="R1405" s="102" t="e">
        <f>VLOOKUP(B1405,DS!$D$3:$P$2489,13,0)</f>
        <v>#N/A</v>
      </c>
    </row>
    <row r="1406" spans="1:18" ht="13.5">
      <c r="A1406" s="100">
        <v>1400</v>
      </c>
      <c r="B1406" s="108">
        <f>DS!D1402</f>
        <v>0</v>
      </c>
      <c r="C1406" s="109" t="e">
        <f>VLOOKUP(B1406,DS!$D$3:$I$2489,2,0)</f>
        <v>#N/A</v>
      </c>
      <c r="D1406" s="110" t="e">
        <f>VLOOKUP(B1406,DS!$D$3:$I$2489,3,0)</f>
        <v>#N/A</v>
      </c>
      <c r="E1406" s="111" t="e">
        <f>VLOOKUP(B1406,DS!$D$3:$I$2489,5,0)</f>
        <v>#N/A</v>
      </c>
      <c r="F1406" s="111" t="e">
        <f>VLOOKUP(B1406,DS!$D$3:$I$2489,6,0)</f>
        <v>#N/A</v>
      </c>
      <c r="G1406" s="247"/>
      <c r="H1406" s="247"/>
      <c r="I1406" s="247"/>
      <c r="J1406" s="247"/>
      <c r="K1406" s="247"/>
      <c r="L1406" s="247"/>
      <c r="M1406" s="247"/>
      <c r="N1406" s="247"/>
      <c r="O1406" s="247"/>
      <c r="P1406" s="101">
        <f t="shared" si="21"/>
        <v>0</v>
      </c>
      <c r="Q1406" s="102" t="str">
        <f>VLOOKUP(P1406,IDCODE!$A$1:$B$96,2,0)</f>
        <v>Không</v>
      </c>
      <c r="R1406" s="102" t="e">
        <f>VLOOKUP(B1406,DS!$D$3:$P$2489,13,0)</f>
        <v>#N/A</v>
      </c>
    </row>
    <row r="1407" spans="1:18" ht="13.5">
      <c r="A1407" s="100">
        <v>1401</v>
      </c>
      <c r="B1407" s="108">
        <f>DS!D1403</f>
        <v>0</v>
      </c>
      <c r="C1407" s="109" t="e">
        <f>VLOOKUP(B1407,DS!$D$3:$I$2489,2,0)</f>
        <v>#N/A</v>
      </c>
      <c r="D1407" s="110" t="e">
        <f>VLOOKUP(B1407,DS!$D$3:$I$2489,3,0)</f>
        <v>#N/A</v>
      </c>
      <c r="E1407" s="111" t="e">
        <f>VLOOKUP(B1407,DS!$D$3:$I$2489,5,0)</f>
        <v>#N/A</v>
      </c>
      <c r="F1407" s="111" t="e">
        <f>VLOOKUP(B1407,DS!$D$3:$I$2489,6,0)</f>
        <v>#N/A</v>
      </c>
      <c r="G1407" s="247"/>
      <c r="H1407" s="247"/>
      <c r="I1407" s="247"/>
      <c r="J1407" s="247"/>
      <c r="K1407" s="247"/>
      <c r="L1407" s="247"/>
      <c r="M1407" s="247"/>
      <c r="N1407" s="247"/>
      <c r="O1407" s="247"/>
      <c r="P1407" s="101">
        <f t="shared" si="21"/>
        <v>0</v>
      </c>
      <c r="Q1407" s="102" t="str">
        <f>VLOOKUP(P1407,IDCODE!$A$1:$B$96,2,0)</f>
        <v>Không</v>
      </c>
      <c r="R1407" s="102" t="e">
        <f>VLOOKUP(B1407,DS!$D$3:$P$2489,13,0)</f>
        <v>#N/A</v>
      </c>
    </row>
    <row r="1408" spans="1:18" ht="13.5">
      <c r="A1408" s="100">
        <v>1402</v>
      </c>
      <c r="B1408" s="108">
        <f>DS!D1404</f>
        <v>0</v>
      </c>
      <c r="C1408" s="109" t="e">
        <f>VLOOKUP(B1408,DS!$D$3:$I$2489,2,0)</f>
        <v>#N/A</v>
      </c>
      <c r="D1408" s="110" t="e">
        <f>VLOOKUP(B1408,DS!$D$3:$I$2489,3,0)</f>
        <v>#N/A</v>
      </c>
      <c r="E1408" s="111" t="e">
        <f>VLOOKUP(B1408,DS!$D$3:$I$2489,5,0)</f>
        <v>#N/A</v>
      </c>
      <c r="F1408" s="111" t="e">
        <f>VLOOKUP(B1408,DS!$D$3:$I$2489,6,0)</f>
        <v>#N/A</v>
      </c>
      <c r="G1408" s="247"/>
      <c r="H1408" s="247"/>
      <c r="I1408" s="247"/>
      <c r="J1408" s="247"/>
      <c r="K1408" s="247"/>
      <c r="L1408" s="247"/>
      <c r="M1408" s="247"/>
      <c r="N1408" s="247"/>
      <c r="O1408" s="247"/>
      <c r="P1408" s="101">
        <f t="shared" si="21"/>
        <v>0</v>
      </c>
      <c r="Q1408" s="102" t="str">
        <f>VLOOKUP(P1408,IDCODE!$A$1:$B$96,2,0)</f>
        <v>Không</v>
      </c>
      <c r="R1408" s="102" t="e">
        <f>VLOOKUP(B1408,DS!$D$3:$P$2489,13,0)</f>
        <v>#N/A</v>
      </c>
    </row>
    <row r="1409" spans="1:18" ht="13.5">
      <c r="A1409" s="100">
        <v>1403</v>
      </c>
      <c r="B1409" s="108">
        <f>DS!D1405</f>
        <v>0</v>
      </c>
      <c r="C1409" s="109" t="e">
        <f>VLOOKUP(B1409,DS!$D$3:$I$2489,2,0)</f>
        <v>#N/A</v>
      </c>
      <c r="D1409" s="110" t="e">
        <f>VLOOKUP(B1409,DS!$D$3:$I$2489,3,0)</f>
        <v>#N/A</v>
      </c>
      <c r="E1409" s="111" t="e">
        <f>VLOOKUP(B1409,DS!$D$3:$I$2489,5,0)</f>
        <v>#N/A</v>
      </c>
      <c r="F1409" s="111" t="e">
        <f>VLOOKUP(B1409,DS!$D$3:$I$2489,6,0)</f>
        <v>#N/A</v>
      </c>
      <c r="G1409" s="247"/>
      <c r="H1409" s="247"/>
      <c r="I1409" s="247"/>
      <c r="J1409" s="247"/>
      <c r="K1409" s="247"/>
      <c r="L1409" s="247"/>
      <c r="M1409" s="247"/>
      <c r="N1409" s="247"/>
      <c r="O1409" s="247"/>
      <c r="P1409" s="101">
        <f t="shared" si="21"/>
        <v>0</v>
      </c>
      <c r="Q1409" s="102" t="str">
        <f>VLOOKUP(P1409,IDCODE!$A$1:$B$96,2,0)</f>
        <v>Không</v>
      </c>
      <c r="R1409" s="102" t="e">
        <f>VLOOKUP(B1409,DS!$D$3:$P$2489,13,0)</f>
        <v>#N/A</v>
      </c>
    </row>
    <row r="1410" spans="1:18" ht="13.5">
      <c r="A1410" s="100">
        <v>1404</v>
      </c>
      <c r="B1410" s="108">
        <f>DS!D1406</f>
        <v>0</v>
      </c>
      <c r="C1410" s="109" t="e">
        <f>VLOOKUP(B1410,DS!$D$3:$I$2489,2,0)</f>
        <v>#N/A</v>
      </c>
      <c r="D1410" s="110" t="e">
        <f>VLOOKUP(B1410,DS!$D$3:$I$2489,3,0)</f>
        <v>#N/A</v>
      </c>
      <c r="E1410" s="111" t="e">
        <f>VLOOKUP(B1410,DS!$D$3:$I$2489,5,0)</f>
        <v>#N/A</v>
      </c>
      <c r="F1410" s="111" t="e">
        <f>VLOOKUP(B1410,DS!$D$3:$I$2489,6,0)</f>
        <v>#N/A</v>
      </c>
      <c r="G1410" s="247"/>
      <c r="H1410" s="247"/>
      <c r="I1410" s="247"/>
      <c r="J1410" s="247"/>
      <c r="K1410" s="247"/>
      <c r="L1410" s="247"/>
      <c r="M1410" s="247"/>
      <c r="N1410" s="247"/>
      <c r="O1410" s="247"/>
      <c r="P1410" s="101">
        <f t="shared" si="21"/>
        <v>0</v>
      </c>
      <c r="Q1410" s="102" t="str">
        <f>VLOOKUP(P1410,IDCODE!$A$1:$B$96,2,0)</f>
        <v>Không</v>
      </c>
      <c r="R1410" s="102" t="e">
        <f>VLOOKUP(B1410,DS!$D$3:$P$2489,13,0)</f>
        <v>#N/A</v>
      </c>
    </row>
    <row r="1411" spans="1:18" ht="13.5">
      <c r="A1411" s="100">
        <v>1405</v>
      </c>
      <c r="B1411" s="108">
        <f>DS!D1407</f>
        <v>0</v>
      </c>
      <c r="C1411" s="109" t="e">
        <f>VLOOKUP(B1411,DS!$D$3:$I$2489,2,0)</f>
        <v>#N/A</v>
      </c>
      <c r="D1411" s="110" t="e">
        <f>VLOOKUP(B1411,DS!$D$3:$I$2489,3,0)</f>
        <v>#N/A</v>
      </c>
      <c r="E1411" s="111" t="e">
        <f>VLOOKUP(B1411,DS!$D$3:$I$2489,5,0)</f>
        <v>#N/A</v>
      </c>
      <c r="F1411" s="111" t="e">
        <f>VLOOKUP(B1411,DS!$D$3:$I$2489,6,0)</f>
        <v>#N/A</v>
      </c>
      <c r="G1411" s="247"/>
      <c r="H1411" s="247"/>
      <c r="I1411" s="247"/>
      <c r="J1411" s="247"/>
      <c r="K1411" s="247"/>
      <c r="L1411" s="247"/>
      <c r="M1411" s="247"/>
      <c r="N1411" s="247"/>
      <c r="O1411" s="247"/>
      <c r="P1411" s="101">
        <f t="shared" si="21"/>
        <v>0</v>
      </c>
      <c r="Q1411" s="102" t="str">
        <f>VLOOKUP(P1411,IDCODE!$A$1:$B$96,2,0)</f>
        <v>Không</v>
      </c>
      <c r="R1411" s="102" t="e">
        <f>VLOOKUP(B1411,DS!$D$3:$P$2489,13,0)</f>
        <v>#N/A</v>
      </c>
    </row>
    <row r="1412" spans="1:18" ht="13.5">
      <c r="A1412" s="100">
        <v>1406</v>
      </c>
      <c r="B1412" s="108">
        <f>DS!D1408</f>
        <v>0</v>
      </c>
      <c r="C1412" s="109" t="e">
        <f>VLOOKUP(B1412,DS!$D$3:$I$2489,2,0)</f>
        <v>#N/A</v>
      </c>
      <c r="D1412" s="110" t="e">
        <f>VLOOKUP(B1412,DS!$D$3:$I$2489,3,0)</f>
        <v>#N/A</v>
      </c>
      <c r="E1412" s="111" t="e">
        <f>VLOOKUP(B1412,DS!$D$3:$I$2489,5,0)</f>
        <v>#N/A</v>
      </c>
      <c r="F1412" s="111" t="e">
        <f>VLOOKUP(B1412,DS!$D$3:$I$2489,6,0)</f>
        <v>#N/A</v>
      </c>
      <c r="G1412" s="247"/>
      <c r="H1412" s="247"/>
      <c r="I1412" s="247"/>
      <c r="J1412" s="247"/>
      <c r="K1412" s="247"/>
      <c r="L1412" s="247"/>
      <c r="M1412" s="247"/>
      <c r="N1412" s="247"/>
      <c r="O1412" s="247"/>
      <c r="P1412" s="101">
        <f t="shared" si="21"/>
        <v>0</v>
      </c>
      <c r="Q1412" s="102" t="str">
        <f>VLOOKUP(P1412,IDCODE!$A$1:$B$96,2,0)</f>
        <v>Không</v>
      </c>
      <c r="R1412" s="102" t="e">
        <f>VLOOKUP(B1412,DS!$D$3:$P$2489,13,0)</f>
        <v>#N/A</v>
      </c>
    </row>
    <row r="1413" spans="1:18" ht="13.5">
      <c r="A1413" s="100">
        <v>1407</v>
      </c>
      <c r="B1413" s="108">
        <f>DS!D1409</f>
        <v>0</v>
      </c>
      <c r="C1413" s="109" t="e">
        <f>VLOOKUP(B1413,DS!$D$3:$I$2489,2,0)</f>
        <v>#N/A</v>
      </c>
      <c r="D1413" s="110" t="e">
        <f>VLOOKUP(B1413,DS!$D$3:$I$2489,3,0)</f>
        <v>#N/A</v>
      </c>
      <c r="E1413" s="111" t="e">
        <f>VLOOKUP(B1413,DS!$D$3:$I$2489,5,0)</f>
        <v>#N/A</v>
      </c>
      <c r="F1413" s="111" t="e">
        <f>VLOOKUP(B1413,DS!$D$3:$I$2489,6,0)</f>
        <v>#N/A</v>
      </c>
      <c r="G1413" s="247"/>
      <c r="H1413" s="247"/>
      <c r="I1413" s="247"/>
      <c r="J1413" s="247"/>
      <c r="K1413" s="247"/>
      <c r="L1413" s="247"/>
      <c r="M1413" s="247"/>
      <c r="N1413" s="247"/>
      <c r="O1413" s="247"/>
      <c r="P1413" s="101">
        <f t="shared" si="21"/>
        <v>0</v>
      </c>
      <c r="Q1413" s="102" t="str">
        <f>VLOOKUP(P1413,IDCODE!$A$1:$B$96,2,0)</f>
        <v>Không</v>
      </c>
      <c r="R1413" s="102" t="e">
        <f>VLOOKUP(B1413,DS!$D$3:$P$2489,13,0)</f>
        <v>#N/A</v>
      </c>
    </row>
    <row r="1414" spans="1:18" ht="13.5">
      <c r="A1414" s="100">
        <v>1408</v>
      </c>
      <c r="B1414" s="108">
        <f>DS!D1410</f>
        <v>0</v>
      </c>
      <c r="C1414" s="109" t="e">
        <f>VLOOKUP(B1414,DS!$D$3:$I$2489,2,0)</f>
        <v>#N/A</v>
      </c>
      <c r="D1414" s="110" t="e">
        <f>VLOOKUP(B1414,DS!$D$3:$I$2489,3,0)</f>
        <v>#N/A</v>
      </c>
      <c r="E1414" s="111" t="e">
        <f>VLOOKUP(B1414,DS!$D$3:$I$2489,5,0)</f>
        <v>#N/A</v>
      </c>
      <c r="F1414" s="111" t="e">
        <f>VLOOKUP(B1414,DS!$D$3:$I$2489,6,0)</f>
        <v>#N/A</v>
      </c>
      <c r="G1414" s="247"/>
      <c r="H1414" s="247"/>
      <c r="I1414" s="247"/>
      <c r="J1414" s="247"/>
      <c r="K1414" s="247"/>
      <c r="L1414" s="247"/>
      <c r="M1414" s="247"/>
      <c r="N1414" s="247"/>
      <c r="O1414" s="247"/>
      <c r="P1414" s="101">
        <f t="shared" si="21"/>
        <v>0</v>
      </c>
      <c r="Q1414" s="102" t="str">
        <f>VLOOKUP(P1414,IDCODE!$A$1:$B$96,2,0)</f>
        <v>Không</v>
      </c>
      <c r="R1414" s="102" t="e">
        <f>VLOOKUP(B1414,DS!$D$3:$P$2489,13,0)</f>
        <v>#N/A</v>
      </c>
    </row>
    <row r="1415" spans="1:18" ht="13.5">
      <c r="A1415" s="100">
        <v>1409</v>
      </c>
      <c r="B1415" s="108">
        <f>DS!D1411</f>
        <v>0</v>
      </c>
      <c r="C1415" s="109" t="e">
        <f>VLOOKUP(B1415,DS!$D$3:$I$2489,2,0)</f>
        <v>#N/A</v>
      </c>
      <c r="D1415" s="110" t="e">
        <f>VLOOKUP(B1415,DS!$D$3:$I$2489,3,0)</f>
        <v>#N/A</v>
      </c>
      <c r="E1415" s="111" t="e">
        <f>VLOOKUP(B1415,DS!$D$3:$I$2489,5,0)</f>
        <v>#N/A</v>
      </c>
      <c r="F1415" s="111" t="e">
        <f>VLOOKUP(B1415,DS!$D$3:$I$2489,6,0)</f>
        <v>#N/A</v>
      </c>
      <c r="G1415" s="247"/>
      <c r="H1415" s="247"/>
      <c r="I1415" s="247"/>
      <c r="J1415" s="247"/>
      <c r="K1415" s="247"/>
      <c r="L1415" s="247"/>
      <c r="M1415" s="247"/>
      <c r="N1415" s="247"/>
      <c r="O1415" s="247"/>
      <c r="P1415" s="101">
        <f t="shared" si="21"/>
        <v>0</v>
      </c>
      <c r="Q1415" s="102" t="str">
        <f>VLOOKUP(P1415,IDCODE!$A$1:$B$96,2,0)</f>
        <v>Không</v>
      </c>
      <c r="R1415" s="102" t="e">
        <f>VLOOKUP(B1415,DS!$D$3:$P$2489,13,0)</f>
        <v>#N/A</v>
      </c>
    </row>
    <row r="1416" spans="1:18" ht="13.5">
      <c r="A1416" s="100">
        <v>1410</v>
      </c>
      <c r="B1416" s="108">
        <f>DS!D1412</f>
        <v>0</v>
      </c>
      <c r="C1416" s="109" t="e">
        <f>VLOOKUP(B1416,DS!$D$3:$I$2489,2,0)</f>
        <v>#N/A</v>
      </c>
      <c r="D1416" s="110" t="e">
        <f>VLOOKUP(B1416,DS!$D$3:$I$2489,3,0)</f>
        <v>#N/A</v>
      </c>
      <c r="E1416" s="111" t="e">
        <f>VLOOKUP(B1416,DS!$D$3:$I$2489,5,0)</f>
        <v>#N/A</v>
      </c>
      <c r="F1416" s="111" t="e">
        <f>VLOOKUP(B1416,DS!$D$3:$I$2489,6,0)</f>
        <v>#N/A</v>
      </c>
      <c r="G1416" s="247"/>
      <c r="H1416" s="247"/>
      <c r="I1416" s="247"/>
      <c r="J1416" s="247"/>
      <c r="K1416" s="247"/>
      <c r="L1416" s="247"/>
      <c r="M1416" s="247"/>
      <c r="N1416" s="247"/>
      <c r="O1416" s="247"/>
      <c r="P1416" s="101">
        <f t="shared" ref="P1416:P1479" si="22">IF(OR(ISNUMBER(O1416)=FALSE,$P$6&lt;&gt;100%,O1416&lt;1),0,ROUND(SUMPRODUCT($G$6:$O$6,G1416:O1416),1))</f>
        <v>0</v>
      </c>
      <c r="Q1416" s="102" t="str">
        <f>VLOOKUP(P1416,IDCODE!$A$1:$B$96,2,0)</f>
        <v>Không</v>
      </c>
      <c r="R1416" s="102" t="e">
        <f>VLOOKUP(B1416,DS!$D$3:$P$2489,13,0)</f>
        <v>#N/A</v>
      </c>
    </row>
    <row r="1417" spans="1:18" ht="13.5">
      <c r="A1417" s="100">
        <v>1411</v>
      </c>
      <c r="B1417" s="108">
        <f>DS!D1413</f>
        <v>0</v>
      </c>
      <c r="C1417" s="109" t="e">
        <f>VLOOKUP(B1417,DS!$D$3:$I$2489,2,0)</f>
        <v>#N/A</v>
      </c>
      <c r="D1417" s="110" t="e">
        <f>VLOOKUP(B1417,DS!$D$3:$I$2489,3,0)</f>
        <v>#N/A</v>
      </c>
      <c r="E1417" s="111" t="e">
        <f>VLOOKUP(B1417,DS!$D$3:$I$2489,5,0)</f>
        <v>#N/A</v>
      </c>
      <c r="F1417" s="111" t="e">
        <f>VLOOKUP(B1417,DS!$D$3:$I$2489,6,0)</f>
        <v>#N/A</v>
      </c>
      <c r="G1417" s="247"/>
      <c r="H1417" s="247"/>
      <c r="I1417" s="247"/>
      <c r="J1417" s="247"/>
      <c r="K1417" s="247"/>
      <c r="L1417" s="247"/>
      <c r="M1417" s="247"/>
      <c r="N1417" s="247"/>
      <c r="O1417" s="247"/>
      <c r="P1417" s="101">
        <f t="shared" si="22"/>
        <v>0</v>
      </c>
      <c r="Q1417" s="102" t="str">
        <f>VLOOKUP(P1417,IDCODE!$A$1:$B$96,2,0)</f>
        <v>Không</v>
      </c>
      <c r="R1417" s="102" t="e">
        <f>VLOOKUP(B1417,DS!$D$3:$P$2489,13,0)</f>
        <v>#N/A</v>
      </c>
    </row>
    <row r="1418" spans="1:18" ht="13.5">
      <c r="A1418" s="100">
        <v>1412</v>
      </c>
      <c r="B1418" s="108">
        <f>DS!D1414</f>
        <v>0</v>
      </c>
      <c r="C1418" s="109" t="e">
        <f>VLOOKUP(B1418,DS!$D$3:$I$2489,2,0)</f>
        <v>#N/A</v>
      </c>
      <c r="D1418" s="110" t="e">
        <f>VLOOKUP(B1418,DS!$D$3:$I$2489,3,0)</f>
        <v>#N/A</v>
      </c>
      <c r="E1418" s="111" t="e">
        <f>VLOOKUP(B1418,DS!$D$3:$I$2489,5,0)</f>
        <v>#N/A</v>
      </c>
      <c r="F1418" s="111" t="e">
        <f>VLOOKUP(B1418,DS!$D$3:$I$2489,6,0)</f>
        <v>#N/A</v>
      </c>
      <c r="G1418" s="247"/>
      <c r="H1418" s="247"/>
      <c r="I1418" s="247"/>
      <c r="J1418" s="247"/>
      <c r="K1418" s="247"/>
      <c r="L1418" s="247"/>
      <c r="M1418" s="247"/>
      <c r="N1418" s="247"/>
      <c r="O1418" s="247"/>
      <c r="P1418" s="101">
        <f t="shared" si="22"/>
        <v>0</v>
      </c>
      <c r="Q1418" s="102" t="str">
        <f>VLOOKUP(P1418,IDCODE!$A$1:$B$96,2,0)</f>
        <v>Không</v>
      </c>
      <c r="R1418" s="102" t="e">
        <f>VLOOKUP(B1418,DS!$D$3:$P$2489,13,0)</f>
        <v>#N/A</v>
      </c>
    </row>
    <row r="1419" spans="1:18" ht="13.5">
      <c r="A1419" s="100">
        <v>1413</v>
      </c>
      <c r="B1419" s="108">
        <f>DS!D1415</f>
        <v>0</v>
      </c>
      <c r="C1419" s="109" t="e">
        <f>VLOOKUP(B1419,DS!$D$3:$I$2489,2,0)</f>
        <v>#N/A</v>
      </c>
      <c r="D1419" s="110" t="e">
        <f>VLOOKUP(B1419,DS!$D$3:$I$2489,3,0)</f>
        <v>#N/A</v>
      </c>
      <c r="E1419" s="111" t="e">
        <f>VLOOKUP(B1419,DS!$D$3:$I$2489,5,0)</f>
        <v>#N/A</v>
      </c>
      <c r="F1419" s="111" t="e">
        <f>VLOOKUP(B1419,DS!$D$3:$I$2489,6,0)</f>
        <v>#N/A</v>
      </c>
      <c r="G1419" s="247"/>
      <c r="H1419" s="247"/>
      <c r="I1419" s="247"/>
      <c r="J1419" s="247"/>
      <c r="K1419" s="247"/>
      <c r="L1419" s="247"/>
      <c r="M1419" s="247"/>
      <c r="N1419" s="247"/>
      <c r="O1419" s="247"/>
      <c r="P1419" s="101">
        <f t="shared" si="22"/>
        <v>0</v>
      </c>
      <c r="Q1419" s="102" t="str">
        <f>VLOOKUP(P1419,IDCODE!$A$1:$B$96,2,0)</f>
        <v>Không</v>
      </c>
      <c r="R1419" s="102" t="e">
        <f>VLOOKUP(B1419,DS!$D$3:$P$2489,13,0)</f>
        <v>#N/A</v>
      </c>
    </row>
    <row r="1420" spans="1:18" ht="13.5">
      <c r="A1420" s="100">
        <v>1414</v>
      </c>
      <c r="B1420" s="108">
        <f>DS!D1416</f>
        <v>0</v>
      </c>
      <c r="C1420" s="109" t="e">
        <f>VLOOKUP(B1420,DS!$D$3:$I$2489,2,0)</f>
        <v>#N/A</v>
      </c>
      <c r="D1420" s="110" t="e">
        <f>VLOOKUP(B1420,DS!$D$3:$I$2489,3,0)</f>
        <v>#N/A</v>
      </c>
      <c r="E1420" s="111" t="e">
        <f>VLOOKUP(B1420,DS!$D$3:$I$2489,5,0)</f>
        <v>#N/A</v>
      </c>
      <c r="F1420" s="111" t="e">
        <f>VLOOKUP(B1420,DS!$D$3:$I$2489,6,0)</f>
        <v>#N/A</v>
      </c>
      <c r="G1420" s="247"/>
      <c r="H1420" s="247"/>
      <c r="I1420" s="247"/>
      <c r="J1420" s="247"/>
      <c r="K1420" s="247"/>
      <c r="L1420" s="247"/>
      <c r="M1420" s="247"/>
      <c r="N1420" s="247"/>
      <c r="O1420" s="247"/>
      <c r="P1420" s="101">
        <f t="shared" si="22"/>
        <v>0</v>
      </c>
      <c r="Q1420" s="102" t="str">
        <f>VLOOKUP(P1420,IDCODE!$A$1:$B$96,2,0)</f>
        <v>Không</v>
      </c>
      <c r="R1420" s="102" t="e">
        <f>VLOOKUP(B1420,DS!$D$3:$P$2489,13,0)</f>
        <v>#N/A</v>
      </c>
    </row>
    <row r="1421" spans="1:18" ht="13.5">
      <c r="A1421" s="100">
        <v>1415</v>
      </c>
      <c r="B1421" s="108">
        <f>DS!D1417</f>
        <v>0</v>
      </c>
      <c r="C1421" s="109" t="e">
        <f>VLOOKUP(B1421,DS!$D$3:$I$2489,2,0)</f>
        <v>#N/A</v>
      </c>
      <c r="D1421" s="110" t="e">
        <f>VLOOKUP(B1421,DS!$D$3:$I$2489,3,0)</f>
        <v>#N/A</v>
      </c>
      <c r="E1421" s="111" t="e">
        <f>VLOOKUP(B1421,DS!$D$3:$I$2489,5,0)</f>
        <v>#N/A</v>
      </c>
      <c r="F1421" s="111" t="e">
        <f>VLOOKUP(B1421,DS!$D$3:$I$2489,6,0)</f>
        <v>#N/A</v>
      </c>
      <c r="G1421" s="247"/>
      <c r="H1421" s="247"/>
      <c r="I1421" s="247"/>
      <c r="J1421" s="247"/>
      <c r="K1421" s="247"/>
      <c r="L1421" s="247"/>
      <c r="M1421" s="247"/>
      <c r="N1421" s="247"/>
      <c r="O1421" s="247"/>
      <c r="P1421" s="101">
        <f t="shared" si="22"/>
        <v>0</v>
      </c>
      <c r="Q1421" s="102" t="str">
        <f>VLOOKUP(P1421,IDCODE!$A$1:$B$96,2,0)</f>
        <v>Không</v>
      </c>
      <c r="R1421" s="102" t="e">
        <f>VLOOKUP(B1421,DS!$D$3:$P$2489,13,0)</f>
        <v>#N/A</v>
      </c>
    </row>
    <row r="1422" spans="1:18" ht="13.5">
      <c r="A1422" s="100">
        <v>1416</v>
      </c>
      <c r="B1422" s="108">
        <f>DS!D1418</f>
        <v>0</v>
      </c>
      <c r="C1422" s="109" t="e">
        <f>VLOOKUP(B1422,DS!$D$3:$I$2489,2,0)</f>
        <v>#N/A</v>
      </c>
      <c r="D1422" s="110" t="e">
        <f>VLOOKUP(B1422,DS!$D$3:$I$2489,3,0)</f>
        <v>#N/A</v>
      </c>
      <c r="E1422" s="111" t="e">
        <f>VLOOKUP(B1422,DS!$D$3:$I$2489,5,0)</f>
        <v>#N/A</v>
      </c>
      <c r="F1422" s="111" t="e">
        <f>VLOOKUP(B1422,DS!$D$3:$I$2489,6,0)</f>
        <v>#N/A</v>
      </c>
      <c r="G1422" s="247"/>
      <c r="H1422" s="247"/>
      <c r="I1422" s="247"/>
      <c r="J1422" s="247"/>
      <c r="K1422" s="247"/>
      <c r="L1422" s="247"/>
      <c r="M1422" s="247"/>
      <c r="N1422" s="247"/>
      <c r="O1422" s="247"/>
      <c r="P1422" s="101">
        <f t="shared" si="22"/>
        <v>0</v>
      </c>
      <c r="Q1422" s="102" t="str">
        <f>VLOOKUP(P1422,IDCODE!$A$1:$B$96,2,0)</f>
        <v>Không</v>
      </c>
      <c r="R1422" s="102" t="e">
        <f>VLOOKUP(B1422,DS!$D$3:$P$2489,13,0)</f>
        <v>#N/A</v>
      </c>
    </row>
    <row r="1423" spans="1:18" ht="13.5">
      <c r="A1423" s="100">
        <v>1417</v>
      </c>
      <c r="B1423" s="108">
        <f>DS!D1419</f>
        <v>0</v>
      </c>
      <c r="C1423" s="109" t="e">
        <f>VLOOKUP(B1423,DS!$D$3:$I$2489,2,0)</f>
        <v>#N/A</v>
      </c>
      <c r="D1423" s="110" t="e">
        <f>VLOOKUP(B1423,DS!$D$3:$I$2489,3,0)</f>
        <v>#N/A</v>
      </c>
      <c r="E1423" s="111" t="e">
        <f>VLOOKUP(B1423,DS!$D$3:$I$2489,5,0)</f>
        <v>#N/A</v>
      </c>
      <c r="F1423" s="111" t="e">
        <f>VLOOKUP(B1423,DS!$D$3:$I$2489,6,0)</f>
        <v>#N/A</v>
      </c>
      <c r="G1423" s="247"/>
      <c r="H1423" s="247"/>
      <c r="I1423" s="247"/>
      <c r="J1423" s="247"/>
      <c r="K1423" s="247"/>
      <c r="L1423" s="247"/>
      <c r="M1423" s="247"/>
      <c r="N1423" s="247"/>
      <c r="O1423" s="247"/>
      <c r="P1423" s="101">
        <f t="shared" si="22"/>
        <v>0</v>
      </c>
      <c r="Q1423" s="102" t="str">
        <f>VLOOKUP(P1423,IDCODE!$A$1:$B$96,2,0)</f>
        <v>Không</v>
      </c>
      <c r="R1423" s="102" t="e">
        <f>VLOOKUP(B1423,DS!$D$3:$P$2489,13,0)</f>
        <v>#N/A</v>
      </c>
    </row>
    <row r="1424" spans="1:18" ht="13.5">
      <c r="A1424" s="100">
        <v>1418</v>
      </c>
      <c r="B1424" s="108">
        <f>DS!D1420</f>
        <v>0</v>
      </c>
      <c r="C1424" s="109" t="e">
        <f>VLOOKUP(B1424,DS!$D$3:$I$2489,2,0)</f>
        <v>#N/A</v>
      </c>
      <c r="D1424" s="110" t="e">
        <f>VLOOKUP(B1424,DS!$D$3:$I$2489,3,0)</f>
        <v>#N/A</v>
      </c>
      <c r="E1424" s="111" t="e">
        <f>VLOOKUP(B1424,DS!$D$3:$I$2489,5,0)</f>
        <v>#N/A</v>
      </c>
      <c r="F1424" s="111" t="e">
        <f>VLOOKUP(B1424,DS!$D$3:$I$2489,6,0)</f>
        <v>#N/A</v>
      </c>
      <c r="G1424" s="247"/>
      <c r="H1424" s="247"/>
      <c r="I1424" s="247"/>
      <c r="J1424" s="247"/>
      <c r="K1424" s="247"/>
      <c r="L1424" s="247"/>
      <c r="M1424" s="247"/>
      <c r="N1424" s="247"/>
      <c r="O1424" s="247"/>
      <c r="P1424" s="101">
        <f t="shared" si="22"/>
        <v>0</v>
      </c>
      <c r="Q1424" s="102" t="str">
        <f>VLOOKUP(P1424,IDCODE!$A$1:$B$96,2,0)</f>
        <v>Không</v>
      </c>
      <c r="R1424" s="102" t="e">
        <f>VLOOKUP(B1424,DS!$D$3:$P$2489,13,0)</f>
        <v>#N/A</v>
      </c>
    </row>
    <row r="1425" spans="1:18" ht="13.5">
      <c r="A1425" s="100">
        <v>1419</v>
      </c>
      <c r="B1425" s="108">
        <f>DS!D1421</f>
        <v>0</v>
      </c>
      <c r="C1425" s="109" t="e">
        <f>VLOOKUP(B1425,DS!$D$3:$I$2489,2,0)</f>
        <v>#N/A</v>
      </c>
      <c r="D1425" s="110" t="e">
        <f>VLOOKUP(B1425,DS!$D$3:$I$2489,3,0)</f>
        <v>#N/A</v>
      </c>
      <c r="E1425" s="111" t="e">
        <f>VLOOKUP(B1425,DS!$D$3:$I$2489,5,0)</f>
        <v>#N/A</v>
      </c>
      <c r="F1425" s="111" t="e">
        <f>VLOOKUP(B1425,DS!$D$3:$I$2489,6,0)</f>
        <v>#N/A</v>
      </c>
      <c r="G1425" s="247"/>
      <c r="H1425" s="247"/>
      <c r="I1425" s="247"/>
      <c r="J1425" s="247"/>
      <c r="K1425" s="247"/>
      <c r="L1425" s="247"/>
      <c r="M1425" s="247"/>
      <c r="N1425" s="247"/>
      <c r="O1425" s="247"/>
      <c r="P1425" s="101">
        <f t="shared" si="22"/>
        <v>0</v>
      </c>
      <c r="Q1425" s="102" t="str">
        <f>VLOOKUP(P1425,IDCODE!$A$1:$B$96,2,0)</f>
        <v>Không</v>
      </c>
      <c r="R1425" s="102" t="e">
        <f>VLOOKUP(B1425,DS!$D$3:$P$2489,13,0)</f>
        <v>#N/A</v>
      </c>
    </row>
    <row r="1426" spans="1:18" ht="13.5">
      <c r="A1426" s="100">
        <v>1420</v>
      </c>
      <c r="B1426" s="108">
        <f>DS!D1422</f>
        <v>0</v>
      </c>
      <c r="C1426" s="109" t="e">
        <f>VLOOKUP(B1426,DS!$D$3:$I$2489,2,0)</f>
        <v>#N/A</v>
      </c>
      <c r="D1426" s="110" t="e">
        <f>VLOOKUP(B1426,DS!$D$3:$I$2489,3,0)</f>
        <v>#N/A</v>
      </c>
      <c r="E1426" s="111" t="e">
        <f>VLOOKUP(B1426,DS!$D$3:$I$2489,5,0)</f>
        <v>#N/A</v>
      </c>
      <c r="F1426" s="111" t="e">
        <f>VLOOKUP(B1426,DS!$D$3:$I$2489,6,0)</f>
        <v>#N/A</v>
      </c>
      <c r="G1426" s="247"/>
      <c r="H1426" s="247"/>
      <c r="I1426" s="247"/>
      <c r="J1426" s="247"/>
      <c r="K1426" s="247"/>
      <c r="L1426" s="247"/>
      <c r="M1426" s="247"/>
      <c r="N1426" s="247"/>
      <c r="O1426" s="247"/>
      <c r="P1426" s="101">
        <f t="shared" si="22"/>
        <v>0</v>
      </c>
      <c r="Q1426" s="102" t="str">
        <f>VLOOKUP(P1426,IDCODE!$A$1:$B$96,2,0)</f>
        <v>Không</v>
      </c>
      <c r="R1426" s="102" t="e">
        <f>VLOOKUP(B1426,DS!$D$3:$P$2489,13,0)</f>
        <v>#N/A</v>
      </c>
    </row>
    <row r="1427" spans="1:18" ht="13.5">
      <c r="A1427" s="100">
        <v>1421</v>
      </c>
      <c r="B1427" s="108">
        <f>DS!D1423</f>
        <v>0</v>
      </c>
      <c r="C1427" s="109" t="e">
        <f>VLOOKUP(B1427,DS!$D$3:$I$2489,2,0)</f>
        <v>#N/A</v>
      </c>
      <c r="D1427" s="110" t="e">
        <f>VLOOKUP(B1427,DS!$D$3:$I$2489,3,0)</f>
        <v>#N/A</v>
      </c>
      <c r="E1427" s="111" t="e">
        <f>VLOOKUP(B1427,DS!$D$3:$I$2489,5,0)</f>
        <v>#N/A</v>
      </c>
      <c r="F1427" s="111" t="e">
        <f>VLOOKUP(B1427,DS!$D$3:$I$2489,6,0)</f>
        <v>#N/A</v>
      </c>
      <c r="G1427" s="247"/>
      <c r="H1427" s="247"/>
      <c r="I1427" s="247"/>
      <c r="J1427" s="247"/>
      <c r="K1427" s="247"/>
      <c r="L1427" s="247"/>
      <c r="M1427" s="247"/>
      <c r="N1427" s="247"/>
      <c r="O1427" s="247"/>
      <c r="P1427" s="101">
        <f t="shared" si="22"/>
        <v>0</v>
      </c>
      <c r="Q1427" s="102" t="str">
        <f>VLOOKUP(P1427,IDCODE!$A$1:$B$96,2,0)</f>
        <v>Không</v>
      </c>
      <c r="R1427" s="102" t="e">
        <f>VLOOKUP(B1427,DS!$D$3:$P$2489,13,0)</f>
        <v>#N/A</v>
      </c>
    </row>
    <row r="1428" spans="1:18" ht="13.5">
      <c r="A1428" s="100">
        <v>1422</v>
      </c>
      <c r="B1428" s="108">
        <f>DS!D1424</f>
        <v>0</v>
      </c>
      <c r="C1428" s="109" t="e">
        <f>VLOOKUP(B1428,DS!$D$3:$I$2489,2,0)</f>
        <v>#N/A</v>
      </c>
      <c r="D1428" s="110" t="e">
        <f>VLOOKUP(B1428,DS!$D$3:$I$2489,3,0)</f>
        <v>#N/A</v>
      </c>
      <c r="E1428" s="111" t="e">
        <f>VLOOKUP(B1428,DS!$D$3:$I$2489,5,0)</f>
        <v>#N/A</v>
      </c>
      <c r="F1428" s="111" t="e">
        <f>VLOOKUP(B1428,DS!$D$3:$I$2489,6,0)</f>
        <v>#N/A</v>
      </c>
      <c r="G1428" s="247"/>
      <c r="H1428" s="247"/>
      <c r="I1428" s="247"/>
      <c r="J1428" s="247"/>
      <c r="K1428" s="247"/>
      <c r="L1428" s="247"/>
      <c r="M1428" s="247"/>
      <c r="N1428" s="247"/>
      <c r="O1428" s="247"/>
      <c r="P1428" s="101">
        <f t="shared" si="22"/>
        <v>0</v>
      </c>
      <c r="Q1428" s="102" t="str">
        <f>VLOOKUP(P1428,IDCODE!$A$1:$B$96,2,0)</f>
        <v>Không</v>
      </c>
      <c r="R1428" s="102" t="e">
        <f>VLOOKUP(B1428,DS!$D$3:$P$2489,13,0)</f>
        <v>#N/A</v>
      </c>
    </row>
    <row r="1429" spans="1:18" ht="13.5">
      <c r="A1429" s="100">
        <v>1423</v>
      </c>
      <c r="B1429" s="108">
        <f>DS!D1425</f>
        <v>0</v>
      </c>
      <c r="C1429" s="109" t="e">
        <f>VLOOKUP(B1429,DS!$D$3:$I$2489,2,0)</f>
        <v>#N/A</v>
      </c>
      <c r="D1429" s="110" t="e">
        <f>VLOOKUP(B1429,DS!$D$3:$I$2489,3,0)</f>
        <v>#N/A</v>
      </c>
      <c r="E1429" s="111" t="e">
        <f>VLOOKUP(B1429,DS!$D$3:$I$2489,5,0)</f>
        <v>#N/A</v>
      </c>
      <c r="F1429" s="111" t="e">
        <f>VLOOKUP(B1429,DS!$D$3:$I$2489,6,0)</f>
        <v>#N/A</v>
      </c>
      <c r="G1429" s="247"/>
      <c r="H1429" s="247"/>
      <c r="I1429" s="247"/>
      <c r="J1429" s="247"/>
      <c r="K1429" s="247"/>
      <c r="L1429" s="247"/>
      <c r="M1429" s="247"/>
      <c r="N1429" s="247"/>
      <c r="O1429" s="247"/>
      <c r="P1429" s="101">
        <f t="shared" si="22"/>
        <v>0</v>
      </c>
      <c r="Q1429" s="102" t="str">
        <f>VLOOKUP(P1429,IDCODE!$A$1:$B$96,2,0)</f>
        <v>Không</v>
      </c>
      <c r="R1429" s="102" t="e">
        <f>VLOOKUP(B1429,DS!$D$3:$P$2489,13,0)</f>
        <v>#N/A</v>
      </c>
    </row>
    <row r="1430" spans="1:18" ht="13.5">
      <c r="A1430" s="100">
        <v>1424</v>
      </c>
      <c r="B1430" s="108">
        <f>DS!D1426</f>
        <v>0</v>
      </c>
      <c r="C1430" s="109" t="e">
        <f>VLOOKUP(B1430,DS!$D$3:$I$2489,2,0)</f>
        <v>#N/A</v>
      </c>
      <c r="D1430" s="110" t="e">
        <f>VLOOKUP(B1430,DS!$D$3:$I$2489,3,0)</f>
        <v>#N/A</v>
      </c>
      <c r="E1430" s="111" t="e">
        <f>VLOOKUP(B1430,DS!$D$3:$I$2489,5,0)</f>
        <v>#N/A</v>
      </c>
      <c r="F1430" s="111" t="e">
        <f>VLOOKUP(B1430,DS!$D$3:$I$2489,6,0)</f>
        <v>#N/A</v>
      </c>
      <c r="G1430" s="247"/>
      <c r="H1430" s="247"/>
      <c r="I1430" s="247"/>
      <c r="J1430" s="247"/>
      <c r="K1430" s="247"/>
      <c r="L1430" s="247"/>
      <c r="M1430" s="247"/>
      <c r="N1430" s="247"/>
      <c r="O1430" s="247"/>
      <c r="P1430" s="101">
        <f t="shared" si="22"/>
        <v>0</v>
      </c>
      <c r="Q1430" s="102" t="str">
        <f>VLOOKUP(P1430,IDCODE!$A$1:$B$96,2,0)</f>
        <v>Không</v>
      </c>
      <c r="R1430" s="102" t="e">
        <f>VLOOKUP(B1430,DS!$D$3:$P$2489,13,0)</f>
        <v>#N/A</v>
      </c>
    </row>
    <row r="1431" spans="1:18" ht="13.5">
      <c r="A1431" s="100">
        <v>1425</v>
      </c>
      <c r="B1431" s="108">
        <f>DS!D1427</f>
        <v>0</v>
      </c>
      <c r="C1431" s="109" t="e">
        <f>VLOOKUP(B1431,DS!$D$3:$I$2489,2,0)</f>
        <v>#N/A</v>
      </c>
      <c r="D1431" s="110" t="e">
        <f>VLOOKUP(B1431,DS!$D$3:$I$2489,3,0)</f>
        <v>#N/A</v>
      </c>
      <c r="E1431" s="111" t="e">
        <f>VLOOKUP(B1431,DS!$D$3:$I$2489,5,0)</f>
        <v>#N/A</v>
      </c>
      <c r="F1431" s="111" t="e">
        <f>VLOOKUP(B1431,DS!$D$3:$I$2489,6,0)</f>
        <v>#N/A</v>
      </c>
      <c r="G1431" s="247"/>
      <c r="H1431" s="247"/>
      <c r="I1431" s="247"/>
      <c r="J1431" s="247"/>
      <c r="K1431" s="247"/>
      <c r="L1431" s="247"/>
      <c r="M1431" s="247"/>
      <c r="N1431" s="247"/>
      <c r="O1431" s="247"/>
      <c r="P1431" s="101">
        <f t="shared" si="22"/>
        <v>0</v>
      </c>
      <c r="Q1431" s="102" t="str">
        <f>VLOOKUP(P1431,IDCODE!$A$1:$B$96,2,0)</f>
        <v>Không</v>
      </c>
      <c r="R1431" s="102" t="e">
        <f>VLOOKUP(B1431,DS!$D$3:$P$2489,13,0)</f>
        <v>#N/A</v>
      </c>
    </row>
    <row r="1432" spans="1:18" ht="13.5">
      <c r="A1432" s="100">
        <v>1426</v>
      </c>
      <c r="B1432" s="108">
        <f>DS!D1428</f>
        <v>0</v>
      </c>
      <c r="C1432" s="109" t="e">
        <f>VLOOKUP(B1432,DS!$D$3:$I$2489,2,0)</f>
        <v>#N/A</v>
      </c>
      <c r="D1432" s="110" t="e">
        <f>VLOOKUP(B1432,DS!$D$3:$I$2489,3,0)</f>
        <v>#N/A</v>
      </c>
      <c r="E1432" s="111" t="e">
        <f>VLOOKUP(B1432,DS!$D$3:$I$2489,5,0)</f>
        <v>#N/A</v>
      </c>
      <c r="F1432" s="111" t="e">
        <f>VLOOKUP(B1432,DS!$D$3:$I$2489,6,0)</f>
        <v>#N/A</v>
      </c>
      <c r="G1432" s="247"/>
      <c r="H1432" s="247"/>
      <c r="I1432" s="247"/>
      <c r="J1432" s="247"/>
      <c r="K1432" s="247"/>
      <c r="L1432" s="247"/>
      <c r="M1432" s="247"/>
      <c r="N1432" s="247"/>
      <c r="O1432" s="247"/>
      <c r="P1432" s="101">
        <f t="shared" si="22"/>
        <v>0</v>
      </c>
      <c r="Q1432" s="102" t="str">
        <f>VLOOKUP(P1432,IDCODE!$A$1:$B$96,2,0)</f>
        <v>Không</v>
      </c>
      <c r="R1432" s="102" t="e">
        <f>VLOOKUP(B1432,DS!$D$3:$P$2489,13,0)</f>
        <v>#N/A</v>
      </c>
    </row>
    <row r="1433" spans="1:18" ht="13.5">
      <c r="A1433" s="100">
        <v>1427</v>
      </c>
      <c r="B1433" s="108">
        <f>DS!D1429</f>
        <v>0</v>
      </c>
      <c r="C1433" s="109" t="e">
        <f>VLOOKUP(B1433,DS!$D$3:$I$2489,2,0)</f>
        <v>#N/A</v>
      </c>
      <c r="D1433" s="110" t="e">
        <f>VLOOKUP(B1433,DS!$D$3:$I$2489,3,0)</f>
        <v>#N/A</v>
      </c>
      <c r="E1433" s="111" t="e">
        <f>VLOOKUP(B1433,DS!$D$3:$I$2489,5,0)</f>
        <v>#N/A</v>
      </c>
      <c r="F1433" s="111" t="e">
        <f>VLOOKUP(B1433,DS!$D$3:$I$2489,6,0)</f>
        <v>#N/A</v>
      </c>
      <c r="G1433" s="247"/>
      <c r="H1433" s="247"/>
      <c r="I1433" s="247"/>
      <c r="J1433" s="247"/>
      <c r="K1433" s="247"/>
      <c r="L1433" s="247"/>
      <c r="M1433" s="247"/>
      <c r="N1433" s="247"/>
      <c r="O1433" s="247"/>
      <c r="P1433" s="101">
        <f t="shared" si="22"/>
        <v>0</v>
      </c>
      <c r="Q1433" s="102" t="str">
        <f>VLOOKUP(P1433,IDCODE!$A$1:$B$96,2,0)</f>
        <v>Không</v>
      </c>
      <c r="R1433" s="102" t="e">
        <f>VLOOKUP(B1433,DS!$D$3:$P$2489,13,0)</f>
        <v>#N/A</v>
      </c>
    </row>
    <row r="1434" spans="1:18" ht="13.5">
      <c r="A1434" s="100">
        <v>1428</v>
      </c>
      <c r="B1434" s="108">
        <f>DS!D1430</f>
        <v>0</v>
      </c>
      <c r="C1434" s="109" t="e">
        <f>VLOOKUP(B1434,DS!$D$3:$I$2489,2,0)</f>
        <v>#N/A</v>
      </c>
      <c r="D1434" s="110" t="e">
        <f>VLOOKUP(B1434,DS!$D$3:$I$2489,3,0)</f>
        <v>#N/A</v>
      </c>
      <c r="E1434" s="111" t="e">
        <f>VLOOKUP(B1434,DS!$D$3:$I$2489,5,0)</f>
        <v>#N/A</v>
      </c>
      <c r="F1434" s="111" t="e">
        <f>VLOOKUP(B1434,DS!$D$3:$I$2489,6,0)</f>
        <v>#N/A</v>
      </c>
      <c r="G1434" s="247"/>
      <c r="H1434" s="247"/>
      <c r="I1434" s="247"/>
      <c r="J1434" s="247"/>
      <c r="K1434" s="247"/>
      <c r="L1434" s="247"/>
      <c r="M1434" s="247"/>
      <c r="N1434" s="247"/>
      <c r="O1434" s="247"/>
      <c r="P1434" s="101">
        <f t="shared" si="22"/>
        <v>0</v>
      </c>
      <c r="Q1434" s="102" t="str">
        <f>VLOOKUP(P1434,IDCODE!$A$1:$B$96,2,0)</f>
        <v>Không</v>
      </c>
      <c r="R1434" s="102" t="e">
        <f>VLOOKUP(B1434,DS!$D$3:$P$2489,13,0)</f>
        <v>#N/A</v>
      </c>
    </row>
    <row r="1435" spans="1:18" ht="13.5">
      <c r="A1435" s="100">
        <v>1429</v>
      </c>
      <c r="B1435" s="108">
        <f>DS!D1431</f>
        <v>0</v>
      </c>
      <c r="C1435" s="109" t="e">
        <f>VLOOKUP(B1435,DS!$D$3:$I$2489,2,0)</f>
        <v>#N/A</v>
      </c>
      <c r="D1435" s="110" t="e">
        <f>VLOOKUP(B1435,DS!$D$3:$I$2489,3,0)</f>
        <v>#N/A</v>
      </c>
      <c r="E1435" s="111" t="e">
        <f>VLOOKUP(B1435,DS!$D$3:$I$2489,5,0)</f>
        <v>#N/A</v>
      </c>
      <c r="F1435" s="111" t="e">
        <f>VLOOKUP(B1435,DS!$D$3:$I$2489,6,0)</f>
        <v>#N/A</v>
      </c>
      <c r="G1435" s="247"/>
      <c r="H1435" s="247"/>
      <c r="I1435" s="247"/>
      <c r="J1435" s="247"/>
      <c r="K1435" s="247"/>
      <c r="L1435" s="247"/>
      <c r="M1435" s="247"/>
      <c r="N1435" s="247"/>
      <c r="O1435" s="247"/>
      <c r="P1435" s="101">
        <f t="shared" si="22"/>
        <v>0</v>
      </c>
      <c r="Q1435" s="102" t="str">
        <f>VLOOKUP(P1435,IDCODE!$A$1:$B$96,2,0)</f>
        <v>Không</v>
      </c>
      <c r="R1435" s="102" t="e">
        <f>VLOOKUP(B1435,DS!$D$3:$P$2489,13,0)</f>
        <v>#N/A</v>
      </c>
    </row>
    <row r="1436" spans="1:18" ht="13.5">
      <c r="A1436" s="100">
        <v>1430</v>
      </c>
      <c r="B1436" s="108">
        <f>DS!D1432</f>
        <v>0</v>
      </c>
      <c r="C1436" s="109" t="e">
        <f>VLOOKUP(B1436,DS!$D$3:$I$2489,2,0)</f>
        <v>#N/A</v>
      </c>
      <c r="D1436" s="110" t="e">
        <f>VLOOKUP(B1436,DS!$D$3:$I$2489,3,0)</f>
        <v>#N/A</v>
      </c>
      <c r="E1436" s="111" t="e">
        <f>VLOOKUP(B1436,DS!$D$3:$I$2489,5,0)</f>
        <v>#N/A</v>
      </c>
      <c r="F1436" s="111" t="e">
        <f>VLOOKUP(B1436,DS!$D$3:$I$2489,6,0)</f>
        <v>#N/A</v>
      </c>
      <c r="G1436" s="247"/>
      <c r="H1436" s="247"/>
      <c r="I1436" s="247"/>
      <c r="J1436" s="247"/>
      <c r="K1436" s="247"/>
      <c r="L1436" s="247"/>
      <c r="M1436" s="247"/>
      <c r="N1436" s="247"/>
      <c r="O1436" s="247"/>
      <c r="P1436" s="101">
        <f t="shared" si="22"/>
        <v>0</v>
      </c>
      <c r="Q1436" s="102" t="str">
        <f>VLOOKUP(P1436,IDCODE!$A$1:$B$96,2,0)</f>
        <v>Không</v>
      </c>
      <c r="R1436" s="102" t="e">
        <f>VLOOKUP(B1436,DS!$D$3:$P$2489,13,0)</f>
        <v>#N/A</v>
      </c>
    </row>
    <row r="1437" spans="1:18" ht="13.5">
      <c r="A1437" s="100">
        <v>1431</v>
      </c>
      <c r="B1437" s="108">
        <f>DS!D1433</f>
        <v>0</v>
      </c>
      <c r="C1437" s="109" t="e">
        <f>VLOOKUP(B1437,DS!$D$3:$I$2489,2,0)</f>
        <v>#N/A</v>
      </c>
      <c r="D1437" s="110" t="e">
        <f>VLOOKUP(B1437,DS!$D$3:$I$2489,3,0)</f>
        <v>#N/A</v>
      </c>
      <c r="E1437" s="111" t="e">
        <f>VLOOKUP(B1437,DS!$D$3:$I$2489,5,0)</f>
        <v>#N/A</v>
      </c>
      <c r="F1437" s="111" t="e">
        <f>VLOOKUP(B1437,DS!$D$3:$I$2489,6,0)</f>
        <v>#N/A</v>
      </c>
      <c r="G1437" s="247"/>
      <c r="H1437" s="247"/>
      <c r="I1437" s="247"/>
      <c r="J1437" s="247"/>
      <c r="K1437" s="247"/>
      <c r="L1437" s="247"/>
      <c r="M1437" s="247"/>
      <c r="N1437" s="247"/>
      <c r="O1437" s="247"/>
      <c r="P1437" s="101">
        <f t="shared" si="22"/>
        <v>0</v>
      </c>
      <c r="Q1437" s="102" t="str">
        <f>VLOOKUP(P1437,IDCODE!$A$1:$B$96,2,0)</f>
        <v>Không</v>
      </c>
      <c r="R1437" s="102" t="e">
        <f>VLOOKUP(B1437,DS!$D$3:$P$2489,13,0)</f>
        <v>#N/A</v>
      </c>
    </row>
    <row r="1438" spans="1:18" ht="13.5">
      <c r="A1438" s="100">
        <v>1432</v>
      </c>
      <c r="B1438" s="108">
        <f>DS!D1434</f>
        <v>0</v>
      </c>
      <c r="C1438" s="109" t="e">
        <f>VLOOKUP(B1438,DS!$D$3:$I$2489,2,0)</f>
        <v>#N/A</v>
      </c>
      <c r="D1438" s="110" t="e">
        <f>VLOOKUP(B1438,DS!$D$3:$I$2489,3,0)</f>
        <v>#N/A</v>
      </c>
      <c r="E1438" s="111" t="e">
        <f>VLOOKUP(B1438,DS!$D$3:$I$2489,5,0)</f>
        <v>#N/A</v>
      </c>
      <c r="F1438" s="111" t="e">
        <f>VLOOKUP(B1438,DS!$D$3:$I$2489,6,0)</f>
        <v>#N/A</v>
      </c>
      <c r="G1438" s="247"/>
      <c r="H1438" s="247"/>
      <c r="I1438" s="247"/>
      <c r="J1438" s="247"/>
      <c r="K1438" s="247"/>
      <c r="L1438" s="247"/>
      <c r="M1438" s="247"/>
      <c r="N1438" s="247"/>
      <c r="O1438" s="247"/>
      <c r="P1438" s="101">
        <f t="shared" si="22"/>
        <v>0</v>
      </c>
      <c r="Q1438" s="102" t="str">
        <f>VLOOKUP(P1438,IDCODE!$A$1:$B$96,2,0)</f>
        <v>Không</v>
      </c>
      <c r="R1438" s="102" t="e">
        <f>VLOOKUP(B1438,DS!$D$3:$P$2489,13,0)</f>
        <v>#N/A</v>
      </c>
    </row>
    <row r="1439" spans="1:18" ht="13.5">
      <c r="A1439" s="100">
        <v>1433</v>
      </c>
      <c r="B1439" s="108">
        <f>DS!D1435</f>
        <v>0</v>
      </c>
      <c r="C1439" s="109" t="e">
        <f>VLOOKUP(B1439,DS!$D$3:$I$2489,2,0)</f>
        <v>#N/A</v>
      </c>
      <c r="D1439" s="110" t="e">
        <f>VLOOKUP(B1439,DS!$D$3:$I$2489,3,0)</f>
        <v>#N/A</v>
      </c>
      <c r="E1439" s="111" t="e">
        <f>VLOOKUP(B1439,DS!$D$3:$I$2489,5,0)</f>
        <v>#N/A</v>
      </c>
      <c r="F1439" s="111" t="e">
        <f>VLOOKUP(B1439,DS!$D$3:$I$2489,6,0)</f>
        <v>#N/A</v>
      </c>
      <c r="G1439" s="247"/>
      <c r="H1439" s="247"/>
      <c r="I1439" s="247"/>
      <c r="J1439" s="247"/>
      <c r="K1439" s="247"/>
      <c r="L1439" s="247"/>
      <c r="M1439" s="247"/>
      <c r="N1439" s="247"/>
      <c r="O1439" s="247"/>
      <c r="P1439" s="101">
        <f t="shared" si="22"/>
        <v>0</v>
      </c>
      <c r="Q1439" s="102" t="str">
        <f>VLOOKUP(P1439,IDCODE!$A$1:$B$96,2,0)</f>
        <v>Không</v>
      </c>
      <c r="R1439" s="102" t="e">
        <f>VLOOKUP(B1439,DS!$D$3:$P$2489,13,0)</f>
        <v>#N/A</v>
      </c>
    </row>
    <row r="1440" spans="1:18" ht="13.5">
      <c r="A1440" s="100">
        <v>1434</v>
      </c>
      <c r="B1440" s="108">
        <f>DS!D1436</f>
        <v>0</v>
      </c>
      <c r="C1440" s="109" t="e">
        <f>VLOOKUP(B1440,DS!$D$3:$I$2489,2,0)</f>
        <v>#N/A</v>
      </c>
      <c r="D1440" s="110" t="e">
        <f>VLOOKUP(B1440,DS!$D$3:$I$2489,3,0)</f>
        <v>#N/A</v>
      </c>
      <c r="E1440" s="111" t="e">
        <f>VLOOKUP(B1440,DS!$D$3:$I$2489,5,0)</f>
        <v>#N/A</v>
      </c>
      <c r="F1440" s="111" t="e">
        <f>VLOOKUP(B1440,DS!$D$3:$I$2489,6,0)</f>
        <v>#N/A</v>
      </c>
      <c r="G1440" s="247"/>
      <c r="H1440" s="247"/>
      <c r="I1440" s="247"/>
      <c r="J1440" s="247"/>
      <c r="K1440" s="247"/>
      <c r="L1440" s="247"/>
      <c r="M1440" s="247"/>
      <c r="N1440" s="247"/>
      <c r="O1440" s="247"/>
      <c r="P1440" s="101">
        <f t="shared" si="22"/>
        <v>0</v>
      </c>
      <c r="Q1440" s="102" t="str">
        <f>VLOOKUP(P1440,IDCODE!$A$1:$B$96,2,0)</f>
        <v>Không</v>
      </c>
      <c r="R1440" s="102" t="e">
        <f>VLOOKUP(B1440,DS!$D$3:$P$2489,13,0)</f>
        <v>#N/A</v>
      </c>
    </row>
    <row r="1441" spans="1:18" ht="13.5">
      <c r="A1441" s="100">
        <v>1435</v>
      </c>
      <c r="B1441" s="108">
        <f>DS!D1437</f>
        <v>0</v>
      </c>
      <c r="C1441" s="109" t="e">
        <f>VLOOKUP(B1441,DS!$D$3:$I$2489,2,0)</f>
        <v>#N/A</v>
      </c>
      <c r="D1441" s="110" t="e">
        <f>VLOOKUP(B1441,DS!$D$3:$I$2489,3,0)</f>
        <v>#N/A</v>
      </c>
      <c r="E1441" s="111" t="e">
        <f>VLOOKUP(B1441,DS!$D$3:$I$2489,5,0)</f>
        <v>#N/A</v>
      </c>
      <c r="F1441" s="111" t="e">
        <f>VLOOKUP(B1441,DS!$D$3:$I$2489,6,0)</f>
        <v>#N/A</v>
      </c>
      <c r="G1441" s="247"/>
      <c r="H1441" s="247"/>
      <c r="I1441" s="247"/>
      <c r="J1441" s="247"/>
      <c r="K1441" s="247"/>
      <c r="L1441" s="247"/>
      <c r="M1441" s="247"/>
      <c r="N1441" s="247"/>
      <c r="O1441" s="247"/>
      <c r="P1441" s="101">
        <f t="shared" si="22"/>
        <v>0</v>
      </c>
      <c r="Q1441" s="102" t="str">
        <f>VLOOKUP(P1441,IDCODE!$A$1:$B$96,2,0)</f>
        <v>Không</v>
      </c>
      <c r="R1441" s="102" t="e">
        <f>VLOOKUP(B1441,DS!$D$3:$P$2489,13,0)</f>
        <v>#N/A</v>
      </c>
    </row>
    <row r="1442" spans="1:18" ht="13.5">
      <c r="A1442" s="100">
        <v>1436</v>
      </c>
      <c r="B1442" s="108">
        <f>DS!D1438</f>
        <v>0</v>
      </c>
      <c r="C1442" s="109" t="e">
        <f>VLOOKUP(B1442,DS!$D$3:$I$2489,2,0)</f>
        <v>#N/A</v>
      </c>
      <c r="D1442" s="110" t="e">
        <f>VLOOKUP(B1442,DS!$D$3:$I$2489,3,0)</f>
        <v>#N/A</v>
      </c>
      <c r="E1442" s="111" t="e">
        <f>VLOOKUP(B1442,DS!$D$3:$I$2489,5,0)</f>
        <v>#N/A</v>
      </c>
      <c r="F1442" s="111" t="e">
        <f>VLOOKUP(B1442,DS!$D$3:$I$2489,6,0)</f>
        <v>#N/A</v>
      </c>
      <c r="G1442" s="247"/>
      <c r="H1442" s="247"/>
      <c r="I1442" s="247"/>
      <c r="J1442" s="247"/>
      <c r="K1442" s="247"/>
      <c r="L1442" s="247"/>
      <c r="M1442" s="247"/>
      <c r="N1442" s="247"/>
      <c r="O1442" s="247"/>
      <c r="P1442" s="101">
        <f t="shared" si="22"/>
        <v>0</v>
      </c>
      <c r="Q1442" s="102" t="str">
        <f>VLOOKUP(P1442,IDCODE!$A$1:$B$96,2,0)</f>
        <v>Không</v>
      </c>
      <c r="R1442" s="102" t="e">
        <f>VLOOKUP(B1442,DS!$D$3:$P$2489,13,0)</f>
        <v>#N/A</v>
      </c>
    </row>
    <row r="1443" spans="1:18" ht="13.5">
      <c r="A1443" s="100">
        <v>1437</v>
      </c>
      <c r="B1443" s="108">
        <f>DS!D1439</f>
        <v>0</v>
      </c>
      <c r="C1443" s="109" t="e">
        <f>VLOOKUP(B1443,DS!$D$3:$I$2489,2,0)</f>
        <v>#N/A</v>
      </c>
      <c r="D1443" s="110" t="e">
        <f>VLOOKUP(B1443,DS!$D$3:$I$2489,3,0)</f>
        <v>#N/A</v>
      </c>
      <c r="E1443" s="111" t="e">
        <f>VLOOKUP(B1443,DS!$D$3:$I$2489,5,0)</f>
        <v>#N/A</v>
      </c>
      <c r="F1443" s="111" t="e">
        <f>VLOOKUP(B1443,DS!$D$3:$I$2489,6,0)</f>
        <v>#N/A</v>
      </c>
      <c r="G1443" s="247"/>
      <c r="H1443" s="247"/>
      <c r="I1443" s="247"/>
      <c r="J1443" s="247"/>
      <c r="K1443" s="247"/>
      <c r="L1443" s="247"/>
      <c r="M1443" s="247"/>
      <c r="N1443" s="247"/>
      <c r="O1443" s="247"/>
      <c r="P1443" s="101">
        <f t="shared" si="22"/>
        <v>0</v>
      </c>
      <c r="Q1443" s="102" t="str">
        <f>VLOOKUP(P1443,IDCODE!$A$1:$B$96,2,0)</f>
        <v>Không</v>
      </c>
      <c r="R1443" s="102" t="e">
        <f>VLOOKUP(B1443,DS!$D$3:$P$2489,13,0)</f>
        <v>#N/A</v>
      </c>
    </row>
    <row r="1444" spans="1:18" ht="13.5">
      <c r="A1444" s="100">
        <v>1438</v>
      </c>
      <c r="B1444" s="108">
        <f>DS!D1440</f>
        <v>0</v>
      </c>
      <c r="C1444" s="109" t="e">
        <f>VLOOKUP(B1444,DS!$D$3:$I$2489,2,0)</f>
        <v>#N/A</v>
      </c>
      <c r="D1444" s="110" t="e">
        <f>VLOOKUP(B1444,DS!$D$3:$I$2489,3,0)</f>
        <v>#N/A</v>
      </c>
      <c r="E1444" s="111" t="e">
        <f>VLOOKUP(B1444,DS!$D$3:$I$2489,5,0)</f>
        <v>#N/A</v>
      </c>
      <c r="F1444" s="111" t="e">
        <f>VLOOKUP(B1444,DS!$D$3:$I$2489,6,0)</f>
        <v>#N/A</v>
      </c>
      <c r="G1444" s="247"/>
      <c r="H1444" s="247"/>
      <c r="I1444" s="247"/>
      <c r="J1444" s="247"/>
      <c r="K1444" s="247"/>
      <c r="L1444" s="247"/>
      <c r="M1444" s="247"/>
      <c r="N1444" s="247"/>
      <c r="O1444" s="247"/>
      <c r="P1444" s="101">
        <f t="shared" si="22"/>
        <v>0</v>
      </c>
      <c r="Q1444" s="102" t="str">
        <f>VLOOKUP(P1444,IDCODE!$A$1:$B$96,2,0)</f>
        <v>Không</v>
      </c>
      <c r="R1444" s="102" t="e">
        <f>VLOOKUP(B1444,DS!$D$3:$P$2489,13,0)</f>
        <v>#N/A</v>
      </c>
    </row>
    <row r="1445" spans="1:18" ht="13.5">
      <c r="A1445" s="100">
        <v>1439</v>
      </c>
      <c r="B1445" s="108">
        <f>DS!D1441</f>
        <v>0</v>
      </c>
      <c r="C1445" s="109" t="e">
        <f>VLOOKUP(B1445,DS!$D$3:$I$2489,2,0)</f>
        <v>#N/A</v>
      </c>
      <c r="D1445" s="110" t="e">
        <f>VLOOKUP(B1445,DS!$D$3:$I$2489,3,0)</f>
        <v>#N/A</v>
      </c>
      <c r="E1445" s="111" t="e">
        <f>VLOOKUP(B1445,DS!$D$3:$I$2489,5,0)</f>
        <v>#N/A</v>
      </c>
      <c r="F1445" s="111" t="e">
        <f>VLOOKUP(B1445,DS!$D$3:$I$2489,6,0)</f>
        <v>#N/A</v>
      </c>
      <c r="G1445" s="247"/>
      <c r="H1445" s="247"/>
      <c r="I1445" s="247"/>
      <c r="J1445" s="247"/>
      <c r="K1445" s="247"/>
      <c r="L1445" s="247"/>
      <c r="M1445" s="247"/>
      <c r="N1445" s="247"/>
      <c r="O1445" s="247"/>
      <c r="P1445" s="101">
        <f t="shared" si="22"/>
        <v>0</v>
      </c>
      <c r="Q1445" s="102" t="str">
        <f>VLOOKUP(P1445,IDCODE!$A$1:$B$96,2,0)</f>
        <v>Không</v>
      </c>
      <c r="R1445" s="102" t="e">
        <f>VLOOKUP(B1445,DS!$D$3:$P$2489,13,0)</f>
        <v>#N/A</v>
      </c>
    </row>
    <row r="1446" spans="1:18" ht="13.5">
      <c r="A1446" s="100">
        <v>1440</v>
      </c>
      <c r="B1446" s="108">
        <f>DS!D1442</f>
        <v>0</v>
      </c>
      <c r="C1446" s="109" t="e">
        <f>VLOOKUP(B1446,DS!$D$3:$I$2489,2,0)</f>
        <v>#N/A</v>
      </c>
      <c r="D1446" s="110" t="e">
        <f>VLOOKUP(B1446,DS!$D$3:$I$2489,3,0)</f>
        <v>#N/A</v>
      </c>
      <c r="E1446" s="111" t="e">
        <f>VLOOKUP(B1446,DS!$D$3:$I$2489,5,0)</f>
        <v>#N/A</v>
      </c>
      <c r="F1446" s="111" t="e">
        <f>VLOOKUP(B1446,DS!$D$3:$I$2489,6,0)</f>
        <v>#N/A</v>
      </c>
      <c r="G1446" s="247"/>
      <c r="H1446" s="247"/>
      <c r="I1446" s="247"/>
      <c r="J1446" s="247"/>
      <c r="K1446" s="247"/>
      <c r="L1446" s="247"/>
      <c r="M1446" s="247"/>
      <c r="N1446" s="247"/>
      <c r="O1446" s="247"/>
      <c r="P1446" s="101">
        <f t="shared" si="22"/>
        <v>0</v>
      </c>
      <c r="Q1446" s="102" t="str">
        <f>VLOOKUP(P1446,IDCODE!$A$1:$B$96,2,0)</f>
        <v>Không</v>
      </c>
      <c r="R1446" s="102" t="e">
        <f>VLOOKUP(B1446,DS!$D$3:$P$2489,13,0)</f>
        <v>#N/A</v>
      </c>
    </row>
    <row r="1447" spans="1:18" ht="13.5">
      <c r="A1447" s="100">
        <v>1441</v>
      </c>
      <c r="B1447" s="108">
        <f>DS!D1443</f>
        <v>0</v>
      </c>
      <c r="C1447" s="109" t="e">
        <f>VLOOKUP(B1447,DS!$D$3:$I$2489,2,0)</f>
        <v>#N/A</v>
      </c>
      <c r="D1447" s="110" t="e">
        <f>VLOOKUP(B1447,DS!$D$3:$I$2489,3,0)</f>
        <v>#N/A</v>
      </c>
      <c r="E1447" s="111" t="e">
        <f>VLOOKUP(B1447,DS!$D$3:$I$2489,5,0)</f>
        <v>#N/A</v>
      </c>
      <c r="F1447" s="111" t="e">
        <f>VLOOKUP(B1447,DS!$D$3:$I$2489,6,0)</f>
        <v>#N/A</v>
      </c>
      <c r="G1447" s="247"/>
      <c r="H1447" s="247"/>
      <c r="I1447" s="247"/>
      <c r="J1447" s="247"/>
      <c r="K1447" s="247"/>
      <c r="L1447" s="247"/>
      <c r="M1447" s="247"/>
      <c r="N1447" s="247"/>
      <c r="O1447" s="247"/>
      <c r="P1447" s="101">
        <f t="shared" si="22"/>
        <v>0</v>
      </c>
      <c r="Q1447" s="102" t="str">
        <f>VLOOKUP(P1447,IDCODE!$A$1:$B$96,2,0)</f>
        <v>Không</v>
      </c>
      <c r="R1447" s="102" t="e">
        <f>VLOOKUP(B1447,DS!$D$3:$P$2489,13,0)</f>
        <v>#N/A</v>
      </c>
    </row>
    <row r="1448" spans="1:18" ht="13.5">
      <c r="A1448" s="100">
        <v>1442</v>
      </c>
      <c r="B1448" s="108">
        <f>DS!D1444</f>
        <v>0</v>
      </c>
      <c r="C1448" s="109" t="e">
        <f>VLOOKUP(B1448,DS!$D$3:$I$2489,2,0)</f>
        <v>#N/A</v>
      </c>
      <c r="D1448" s="110" t="e">
        <f>VLOOKUP(B1448,DS!$D$3:$I$2489,3,0)</f>
        <v>#N/A</v>
      </c>
      <c r="E1448" s="111" t="e">
        <f>VLOOKUP(B1448,DS!$D$3:$I$2489,5,0)</f>
        <v>#N/A</v>
      </c>
      <c r="F1448" s="111" t="e">
        <f>VLOOKUP(B1448,DS!$D$3:$I$2489,6,0)</f>
        <v>#N/A</v>
      </c>
      <c r="G1448" s="247"/>
      <c r="H1448" s="247"/>
      <c r="I1448" s="247"/>
      <c r="J1448" s="247"/>
      <c r="K1448" s="247"/>
      <c r="L1448" s="247"/>
      <c r="M1448" s="247"/>
      <c r="N1448" s="247"/>
      <c r="O1448" s="247"/>
      <c r="P1448" s="101">
        <f t="shared" si="22"/>
        <v>0</v>
      </c>
      <c r="Q1448" s="102" t="str">
        <f>VLOOKUP(P1448,IDCODE!$A$1:$B$96,2,0)</f>
        <v>Không</v>
      </c>
      <c r="R1448" s="102" t="e">
        <f>VLOOKUP(B1448,DS!$D$3:$P$2489,13,0)</f>
        <v>#N/A</v>
      </c>
    </row>
    <row r="1449" spans="1:18" ht="13.5">
      <c r="A1449" s="100">
        <v>1443</v>
      </c>
      <c r="B1449" s="108">
        <f>DS!D1445</f>
        <v>0</v>
      </c>
      <c r="C1449" s="109" t="e">
        <f>VLOOKUP(B1449,DS!$D$3:$I$2489,2,0)</f>
        <v>#N/A</v>
      </c>
      <c r="D1449" s="110" t="e">
        <f>VLOOKUP(B1449,DS!$D$3:$I$2489,3,0)</f>
        <v>#N/A</v>
      </c>
      <c r="E1449" s="111" t="e">
        <f>VLOOKUP(B1449,DS!$D$3:$I$2489,5,0)</f>
        <v>#N/A</v>
      </c>
      <c r="F1449" s="111" t="e">
        <f>VLOOKUP(B1449,DS!$D$3:$I$2489,6,0)</f>
        <v>#N/A</v>
      </c>
      <c r="G1449" s="247"/>
      <c r="H1449" s="247"/>
      <c r="I1449" s="247"/>
      <c r="J1449" s="247"/>
      <c r="K1449" s="247"/>
      <c r="L1449" s="247"/>
      <c r="M1449" s="247"/>
      <c r="N1449" s="247"/>
      <c r="O1449" s="247"/>
      <c r="P1449" s="101">
        <f t="shared" si="22"/>
        <v>0</v>
      </c>
      <c r="Q1449" s="102" t="str">
        <f>VLOOKUP(P1449,IDCODE!$A$1:$B$96,2,0)</f>
        <v>Không</v>
      </c>
      <c r="R1449" s="102" t="e">
        <f>VLOOKUP(B1449,DS!$D$3:$P$2489,13,0)</f>
        <v>#N/A</v>
      </c>
    </row>
    <row r="1450" spans="1:18" ht="13.5">
      <c r="A1450" s="100">
        <v>1444</v>
      </c>
      <c r="B1450" s="108">
        <f>DS!D1446</f>
        <v>0</v>
      </c>
      <c r="C1450" s="109" t="e">
        <f>VLOOKUP(B1450,DS!$D$3:$I$2489,2,0)</f>
        <v>#N/A</v>
      </c>
      <c r="D1450" s="110" t="e">
        <f>VLOOKUP(B1450,DS!$D$3:$I$2489,3,0)</f>
        <v>#N/A</v>
      </c>
      <c r="E1450" s="111" t="e">
        <f>VLOOKUP(B1450,DS!$D$3:$I$2489,5,0)</f>
        <v>#N/A</v>
      </c>
      <c r="F1450" s="111" t="e">
        <f>VLOOKUP(B1450,DS!$D$3:$I$2489,6,0)</f>
        <v>#N/A</v>
      </c>
      <c r="G1450" s="247"/>
      <c r="H1450" s="247"/>
      <c r="I1450" s="247"/>
      <c r="J1450" s="247"/>
      <c r="K1450" s="247"/>
      <c r="L1450" s="247"/>
      <c r="M1450" s="247"/>
      <c r="N1450" s="247"/>
      <c r="O1450" s="247"/>
      <c r="P1450" s="101">
        <f t="shared" si="22"/>
        <v>0</v>
      </c>
      <c r="Q1450" s="102" t="str">
        <f>VLOOKUP(P1450,IDCODE!$A$1:$B$96,2,0)</f>
        <v>Không</v>
      </c>
      <c r="R1450" s="102" t="e">
        <f>VLOOKUP(B1450,DS!$D$3:$P$2489,13,0)</f>
        <v>#N/A</v>
      </c>
    </row>
    <row r="1451" spans="1:18" ht="13.5">
      <c r="A1451" s="100">
        <v>1445</v>
      </c>
      <c r="B1451" s="108">
        <f>DS!D1447</f>
        <v>0</v>
      </c>
      <c r="C1451" s="109" t="e">
        <f>VLOOKUP(B1451,DS!$D$3:$I$2489,2,0)</f>
        <v>#N/A</v>
      </c>
      <c r="D1451" s="110" t="e">
        <f>VLOOKUP(B1451,DS!$D$3:$I$2489,3,0)</f>
        <v>#N/A</v>
      </c>
      <c r="E1451" s="111" t="e">
        <f>VLOOKUP(B1451,DS!$D$3:$I$2489,5,0)</f>
        <v>#N/A</v>
      </c>
      <c r="F1451" s="111" t="e">
        <f>VLOOKUP(B1451,DS!$D$3:$I$2489,6,0)</f>
        <v>#N/A</v>
      </c>
      <c r="G1451" s="247"/>
      <c r="H1451" s="247"/>
      <c r="I1451" s="247"/>
      <c r="J1451" s="247"/>
      <c r="K1451" s="247"/>
      <c r="L1451" s="247"/>
      <c r="M1451" s="247"/>
      <c r="N1451" s="247"/>
      <c r="O1451" s="247"/>
      <c r="P1451" s="101">
        <f t="shared" si="22"/>
        <v>0</v>
      </c>
      <c r="Q1451" s="102" t="str">
        <f>VLOOKUP(P1451,IDCODE!$A$1:$B$96,2,0)</f>
        <v>Không</v>
      </c>
      <c r="R1451" s="102" t="e">
        <f>VLOOKUP(B1451,DS!$D$3:$P$2489,13,0)</f>
        <v>#N/A</v>
      </c>
    </row>
    <row r="1452" spans="1:18" ht="13.5">
      <c r="A1452" s="100">
        <v>1446</v>
      </c>
      <c r="B1452" s="108">
        <f>DS!D1448</f>
        <v>0</v>
      </c>
      <c r="C1452" s="109" t="e">
        <f>VLOOKUP(B1452,DS!$D$3:$I$2489,2,0)</f>
        <v>#N/A</v>
      </c>
      <c r="D1452" s="110" t="e">
        <f>VLOOKUP(B1452,DS!$D$3:$I$2489,3,0)</f>
        <v>#N/A</v>
      </c>
      <c r="E1452" s="111" t="e">
        <f>VLOOKUP(B1452,DS!$D$3:$I$2489,5,0)</f>
        <v>#N/A</v>
      </c>
      <c r="F1452" s="111" t="e">
        <f>VLOOKUP(B1452,DS!$D$3:$I$2489,6,0)</f>
        <v>#N/A</v>
      </c>
      <c r="G1452" s="247"/>
      <c r="H1452" s="247"/>
      <c r="I1452" s="247"/>
      <c r="J1452" s="247"/>
      <c r="K1452" s="247"/>
      <c r="L1452" s="247"/>
      <c r="M1452" s="247"/>
      <c r="N1452" s="247"/>
      <c r="O1452" s="247"/>
      <c r="P1452" s="101">
        <f t="shared" si="22"/>
        <v>0</v>
      </c>
      <c r="Q1452" s="102" t="str">
        <f>VLOOKUP(P1452,IDCODE!$A$1:$B$96,2,0)</f>
        <v>Không</v>
      </c>
      <c r="R1452" s="102" t="e">
        <f>VLOOKUP(B1452,DS!$D$3:$P$2489,13,0)</f>
        <v>#N/A</v>
      </c>
    </row>
    <row r="1453" spans="1:18" ht="13.5">
      <c r="A1453" s="100">
        <v>1447</v>
      </c>
      <c r="B1453" s="108">
        <f>DS!D1449</f>
        <v>0</v>
      </c>
      <c r="C1453" s="109" t="e">
        <f>VLOOKUP(B1453,DS!$D$3:$I$2489,2,0)</f>
        <v>#N/A</v>
      </c>
      <c r="D1453" s="110" t="e">
        <f>VLOOKUP(B1453,DS!$D$3:$I$2489,3,0)</f>
        <v>#N/A</v>
      </c>
      <c r="E1453" s="111" t="e">
        <f>VLOOKUP(B1453,DS!$D$3:$I$2489,5,0)</f>
        <v>#N/A</v>
      </c>
      <c r="F1453" s="111" t="e">
        <f>VLOOKUP(B1453,DS!$D$3:$I$2489,6,0)</f>
        <v>#N/A</v>
      </c>
      <c r="G1453" s="247"/>
      <c r="H1453" s="247"/>
      <c r="I1453" s="247"/>
      <c r="J1453" s="247"/>
      <c r="K1453" s="247"/>
      <c r="L1453" s="247"/>
      <c r="M1453" s="247"/>
      <c r="N1453" s="247"/>
      <c r="O1453" s="247"/>
      <c r="P1453" s="101">
        <f t="shared" si="22"/>
        <v>0</v>
      </c>
      <c r="Q1453" s="102" t="str">
        <f>VLOOKUP(P1453,IDCODE!$A$1:$B$96,2,0)</f>
        <v>Không</v>
      </c>
      <c r="R1453" s="102" t="e">
        <f>VLOOKUP(B1453,DS!$D$3:$P$2489,13,0)</f>
        <v>#N/A</v>
      </c>
    </row>
    <row r="1454" spans="1:18" ht="13.5">
      <c r="A1454" s="100">
        <v>1448</v>
      </c>
      <c r="B1454" s="108">
        <f>DS!D1450</f>
        <v>0</v>
      </c>
      <c r="C1454" s="109" t="e">
        <f>VLOOKUP(B1454,DS!$D$3:$I$2489,2,0)</f>
        <v>#N/A</v>
      </c>
      <c r="D1454" s="110" t="e">
        <f>VLOOKUP(B1454,DS!$D$3:$I$2489,3,0)</f>
        <v>#N/A</v>
      </c>
      <c r="E1454" s="111" t="e">
        <f>VLOOKUP(B1454,DS!$D$3:$I$2489,5,0)</f>
        <v>#N/A</v>
      </c>
      <c r="F1454" s="111" t="e">
        <f>VLOOKUP(B1454,DS!$D$3:$I$2489,6,0)</f>
        <v>#N/A</v>
      </c>
      <c r="G1454" s="247"/>
      <c r="H1454" s="247"/>
      <c r="I1454" s="247"/>
      <c r="J1454" s="247"/>
      <c r="K1454" s="247"/>
      <c r="L1454" s="247"/>
      <c r="M1454" s="247"/>
      <c r="N1454" s="247"/>
      <c r="O1454" s="247"/>
      <c r="P1454" s="101">
        <f t="shared" si="22"/>
        <v>0</v>
      </c>
      <c r="Q1454" s="102" t="str">
        <f>VLOOKUP(P1454,IDCODE!$A$1:$B$96,2,0)</f>
        <v>Không</v>
      </c>
      <c r="R1454" s="102" t="e">
        <f>VLOOKUP(B1454,DS!$D$3:$P$2489,13,0)</f>
        <v>#N/A</v>
      </c>
    </row>
    <row r="1455" spans="1:18" ht="13.5">
      <c r="A1455" s="100">
        <v>1449</v>
      </c>
      <c r="B1455" s="108">
        <f>DS!D1451</f>
        <v>0</v>
      </c>
      <c r="C1455" s="109" t="e">
        <f>VLOOKUP(B1455,DS!$D$3:$I$2489,2,0)</f>
        <v>#N/A</v>
      </c>
      <c r="D1455" s="110" t="e">
        <f>VLOOKUP(B1455,DS!$D$3:$I$2489,3,0)</f>
        <v>#N/A</v>
      </c>
      <c r="E1455" s="111" t="e">
        <f>VLOOKUP(B1455,DS!$D$3:$I$2489,5,0)</f>
        <v>#N/A</v>
      </c>
      <c r="F1455" s="111" t="e">
        <f>VLOOKUP(B1455,DS!$D$3:$I$2489,6,0)</f>
        <v>#N/A</v>
      </c>
      <c r="G1455" s="247"/>
      <c r="H1455" s="247"/>
      <c r="I1455" s="247"/>
      <c r="J1455" s="247"/>
      <c r="K1455" s="247"/>
      <c r="L1455" s="247"/>
      <c r="M1455" s="247"/>
      <c r="N1455" s="247"/>
      <c r="O1455" s="247"/>
      <c r="P1455" s="101">
        <f t="shared" si="22"/>
        <v>0</v>
      </c>
      <c r="Q1455" s="102" t="str">
        <f>VLOOKUP(P1455,IDCODE!$A$1:$B$96,2,0)</f>
        <v>Không</v>
      </c>
      <c r="R1455" s="102" t="e">
        <f>VLOOKUP(B1455,DS!$D$3:$P$2489,13,0)</f>
        <v>#N/A</v>
      </c>
    </row>
    <row r="1456" spans="1:18" ht="13.5">
      <c r="A1456" s="100">
        <v>1450</v>
      </c>
      <c r="B1456" s="108">
        <f>DS!D1452</f>
        <v>0</v>
      </c>
      <c r="C1456" s="109" t="e">
        <f>VLOOKUP(B1456,DS!$D$3:$I$2489,2,0)</f>
        <v>#N/A</v>
      </c>
      <c r="D1456" s="110" t="e">
        <f>VLOOKUP(B1456,DS!$D$3:$I$2489,3,0)</f>
        <v>#N/A</v>
      </c>
      <c r="E1456" s="111" t="e">
        <f>VLOOKUP(B1456,DS!$D$3:$I$2489,5,0)</f>
        <v>#N/A</v>
      </c>
      <c r="F1456" s="111" t="e">
        <f>VLOOKUP(B1456,DS!$D$3:$I$2489,6,0)</f>
        <v>#N/A</v>
      </c>
      <c r="G1456" s="247"/>
      <c r="H1456" s="247"/>
      <c r="I1456" s="247"/>
      <c r="J1456" s="247"/>
      <c r="K1456" s="247"/>
      <c r="L1456" s="247"/>
      <c r="M1456" s="247"/>
      <c r="N1456" s="247"/>
      <c r="O1456" s="247"/>
      <c r="P1456" s="101">
        <f t="shared" si="22"/>
        <v>0</v>
      </c>
      <c r="Q1456" s="102" t="str">
        <f>VLOOKUP(P1456,IDCODE!$A$1:$B$96,2,0)</f>
        <v>Không</v>
      </c>
      <c r="R1456" s="102" t="e">
        <f>VLOOKUP(B1456,DS!$D$3:$P$2489,13,0)</f>
        <v>#N/A</v>
      </c>
    </row>
    <row r="1457" spans="1:18" ht="13.5">
      <c r="A1457" s="100">
        <v>1451</v>
      </c>
      <c r="B1457" s="108">
        <f>DS!D1453</f>
        <v>0</v>
      </c>
      <c r="C1457" s="109" t="e">
        <f>VLOOKUP(B1457,DS!$D$3:$I$2489,2,0)</f>
        <v>#N/A</v>
      </c>
      <c r="D1457" s="110" t="e">
        <f>VLOOKUP(B1457,DS!$D$3:$I$2489,3,0)</f>
        <v>#N/A</v>
      </c>
      <c r="E1457" s="111" t="e">
        <f>VLOOKUP(B1457,DS!$D$3:$I$2489,5,0)</f>
        <v>#N/A</v>
      </c>
      <c r="F1457" s="111" t="e">
        <f>VLOOKUP(B1457,DS!$D$3:$I$2489,6,0)</f>
        <v>#N/A</v>
      </c>
      <c r="G1457" s="247"/>
      <c r="H1457" s="247"/>
      <c r="I1457" s="247"/>
      <c r="J1457" s="247"/>
      <c r="K1457" s="247"/>
      <c r="L1457" s="247"/>
      <c r="M1457" s="247"/>
      <c r="N1457" s="247"/>
      <c r="O1457" s="247"/>
      <c r="P1457" s="101">
        <f t="shared" si="22"/>
        <v>0</v>
      </c>
      <c r="Q1457" s="102" t="str">
        <f>VLOOKUP(P1457,IDCODE!$A$1:$B$96,2,0)</f>
        <v>Không</v>
      </c>
      <c r="R1457" s="102" t="e">
        <f>VLOOKUP(B1457,DS!$D$3:$P$2489,13,0)</f>
        <v>#N/A</v>
      </c>
    </row>
    <row r="1458" spans="1:18" ht="13.5">
      <c r="A1458" s="100">
        <v>1452</v>
      </c>
      <c r="B1458" s="108">
        <f>DS!D1454</f>
        <v>0</v>
      </c>
      <c r="C1458" s="109" t="e">
        <f>VLOOKUP(B1458,DS!$D$3:$I$2489,2,0)</f>
        <v>#N/A</v>
      </c>
      <c r="D1458" s="110" t="e">
        <f>VLOOKUP(B1458,DS!$D$3:$I$2489,3,0)</f>
        <v>#N/A</v>
      </c>
      <c r="E1458" s="111" t="e">
        <f>VLOOKUP(B1458,DS!$D$3:$I$2489,5,0)</f>
        <v>#N/A</v>
      </c>
      <c r="F1458" s="111" t="e">
        <f>VLOOKUP(B1458,DS!$D$3:$I$2489,6,0)</f>
        <v>#N/A</v>
      </c>
      <c r="G1458" s="247"/>
      <c r="H1458" s="247"/>
      <c r="I1458" s="247"/>
      <c r="J1458" s="247"/>
      <c r="K1458" s="247"/>
      <c r="L1458" s="247"/>
      <c r="M1458" s="247"/>
      <c r="N1458" s="247"/>
      <c r="O1458" s="247"/>
      <c r="P1458" s="101">
        <f t="shared" si="22"/>
        <v>0</v>
      </c>
      <c r="Q1458" s="102" t="str">
        <f>VLOOKUP(P1458,IDCODE!$A$1:$B$96,2,0)</f>
        <v>Không</v>
      </c>
      <c r="R1458" s="102" t="e">
        <f>VLOOKUP(B1458,DS!$D$3:$P$2489,13,0)</f>
        <v>#N/A</v>
      </c>
    </row>
    <row r="1459" spans="1:18" ht="13.5">
      <c r="A1459" s="100">
        <v>1453</v>
      </c>
      <c r="B1459" s="108">
        <f>DS!D1455</f>
        <v>0</v>
      </c>
      <c r="C1459" s="109" t="e">
        <f>VLOOKUP(B1459,DS!$D$3:$I$2489,2,0)</f>
        <v>#N/A</v>
      </c>
      <c r="D1459" s="110" t="e">
        <f>VLOOKUP(B1459,DS!$D$3:$I$2489,3,0)</f>
        <v>#N/A</v>
      </c>
      <c r="E1459" s="111" t="e">
        <f>VLOOKUP(B1459,DS!$D$3:$I$2489,5,0)</f>
        <v>#N/A</v>
      </c>
      <c r="F1459" s="111" t="e">
        <f>VLOOKUP(B1459,DS!$D$3:$I$2489,6,0)</f>
        <v>#N/A</v>
      </c>
      <c r="G1459" s="247"/>
      <c r="H1459" s="247"/>
      <c r="I1459" s="247"/>
      <c r="J1459" s="247"/>
      <c r="K1459" s="247"/>
      <c r="L1459" s="247"/>
      <c r="M1459" s="247"/>
      <c r="N1459" s="247"/>
      <c r="O1459" s="247"/>
      <c r="P1459" s="101">
        <f t="shared" si="22"/>
        <v>0</v>
      </c>
      <c r="Q1459" s="102" t="str">
        <f>VLOOKUP(P1459,IDCODE!$A$1:$B$96,2,0)</f>
        <v>Không</v>
      </c>
      <c r="R1459" s="102" t="e">
        <f>VLOOKUP(B1459,DS!$D$3:$P$2489,13,0)</f>
        <v>#N/A</v>
      </c>
    </row>
    <row r="1460" spans="1:18" ht="13.5">
      <c r="A1460" s="100">
        <v>1454</v>
      </c>
      <c r="B1460" s="108">
        <f>DS!D1456</f>
        <v>0</v>
      </c>
      <c r="C1460" s="109" t="e">
        <f>VLOOKUP(B1460,DS!$D$3:$I$2489,2,0)</f>
        <v>#N/A</v>
      </c>
      <c r="D1460" s="110" t="e">
        <f>VLOOKUP(B1460,DS!$D$3:$I$2489,3,0)</f>
        <v>#N/A</v>
      </c>
      <c r="E1460" s="111" t="e">
        <f>VLOOKUP(B1460,DS!$D$3:$I$2489,5,0)</f>
        <v>#N/A</v>
      </c>
      <c r="F1460" s="111" t="e">
        <f>VLOOKUP(B1460,DS!$D$3:$I$2489,6,0)</f>
        <v>#N/A</v>
      </c>
      <c r="G1460" s="247"/>
      <c r="H1460" s="247"/>
      <c r="I1460" s="247"/>
      <c r="J1460" s="247"/>
      <c r="K1460" s="247"/>
      <c r="L1460" s="247"/>
      <c r="M1460" s="247"/>
      <c r="N1460" s="247"/>
      <c r="O1460" s="247"/>
      <c r="P1460" s="101">
        <f t="shared" si="22"/>
        <v>0</v>
      </c>
      <c r="Q1460" s="102" t="str">
        <f>VLOOKUP(P1460,IDCODE!$A$1:$B$96,2,0)</f>
        <v>Không</v>
      </c>
      <c r="R1460" s="102" t="e">
        <f>VLOOKUP(B1460,DS!$D$3:$P$2489,13,0)</f>
        <v>#N/A</v>
      </c>
    </row>
    <row r="1461" spans="1:18" ht="13.5">
      <c r="A1461" s="100">
        <v>1455</v>
      </c>
      <c r="B1461" s="108">
        <f>DS!D1457</f>
        <v>0</v>
      </c>
      <c r="C1461" s="109" t="e">
        <f>VLOOKUP(B1461,DS!$D$3:$I$2489,2,0)</f>
        <v>#N/A</v>
      </c>
      <c r="D1461" s="110" t="e">
        <f>VLOOKUP(B1461,DS!$D$3:$I$2489,3,0)</f>
        <v>#N/A</v>
      </c>
      <c r="E1461" s="111" t="e">
        <f>VLOOKUP(B1461,DS!$D$3:$I$2489,5,0)</f>
        <v>#N/A</v>
      </c>
      <c r="F1461" s="111" t="e">
        <f>VLOOKUP(B1461,DS!$D$3:$I$2489,6,0)</f>
        <v>#N/A</v>
      </c>
      <c r="G1461" s="247"/>
      <c r="H1461" s="247"/>
      <c r="I1461" s="247"/>
      <c r="J1461" s="247"/>
      <c r="K1461" s="247"/>
      <c r="L1461" s="247"/>
      <c r="M1461" s="247"/>
      <c r="N1461" s="247"/>
      <c r="O1461" s="247"/>
      <c r="P1461" s="101">
        <f t="shared" si="22"/>
        <v>0</v>
      </c>
      <c r="Q1461" s="102" t="str">
        <f>VLOOKUP(P1461,IDCODE!$A$1:$B$96,2,0)</f>
        <v>Không</v>
      </c>
      <c r="R1461" s="102" t="e">
        <f>VLOOKUP(B1461,DS!$D$3:$P$2489,13,0)</f>
        <v>#N/A</v>
      </c>
    </row>
    <row r="1462" spans="1:18" ht="13.5">
      <c r="A1462" s="100">
        <v>1456</v>
      </c>
      <c r="B1462" s="108">
        <f>DS!D1458</f>
        <v>0</v>
      </c>
      <c r="C1462" s="109" t="e">
        <f>VLOOKUP(B1462,DS!$D$3:$I$2489,2,0)</f>
        <v>#N/A</v>
      </c>
      <c r="D1462" s="110" t="e">
        <f>VLOOKUP(B1462,DS!$D$3:$I$2489,3,0)</f>
        <v>#N/A</v>
      </c>
      <c r="E1462" s="111" t="e">
        <f>VLOOKUP(B1462,DS!$D$3:$I$2489,5,0)</f>
        <v>#N/A</v>
      </c>
      <c r="F1462" s="111" t="e">
        <f>VLOOKUP(B1462,DS!$D$3:$I$2489,6,0)</f>
        <v>#N/A</v>
      </c>
      <c r="G1462" s="247"/>
      <c r="H1462" s="247"/>
      <c r="I1462" s="247"/>
      <c r="J1462" s="247"/>
      <c r="K1462" s="247"/>
      <c r="L1462" s="247"/>
      <c r="M1462" s="247"/>
      <c r="N1462" s="247"/>
      <c r="O1462" s="247"/>
      <c r="P1462" s="101">
        <f t="shared" si="22"/>
        <v>0</v>
      </c>
      <c r="Q1462" s="102" t="str">
        <f>VLOOKUP(P1462,IDCODE!$A$1:$B$96,2,0)</f>
        <v>Không</v>
      </c>
      <c r="R1462" s="102" t="e">
        <f>VLOOKUP(B1462,DS!$D$3:$P$2489,13,0)</f>
        <v>#N/A</v>
      </c>
    </row>
    <row r="1463" spans="1:18" ht="13.5">
      <c r="A1463" s="100">
        <v>1457</v>
      </c>
      <c r="B1463" s="108">
        <f>DS!D1459</f>
        <v>0</v>
      </c>
      <c r="C1463" s="109" t="e">
        <f>VLOOKUP(B1463,DS!$D$3:$I$2489,2,0)</f>
        <v>#N/A</v>
      </c>
      <c r="D1463" s="110" t="e">
        <f>VLOOKUP(B1463,DS!$D$3:$I$2489,3,0)</f>
        <v>#N/A</v>
      </c>
      <c r="E1463" s="111" t="e">
        <f>VLOOKUP(B1463,DS!$D$3:$I$2489,5,0)</f>
        <v>#N/A</v>
      </c>
      <c r="F1463" s="111" t="e">
        <f>VLOOKUP(B1463,DS!$D$3:$I$2489,6,0)</f>
        <v>#N/A</v>
      </c>
      <c r="G1463" s="247"/>
      <c r="H1463" s="247"/>
      <c r="I1463" s="247"/>
      <c r="J1463" s="247"/>
      <c r="K1463" s="247"/>
      <c r="L1463" s="247"/>
      <c r="M1463" s="247"/>
      <c r="N1463" s="247"/>
      <c r="O1463" s="247"/>
      <c r="P1463" s="101">
        <f t="shared" si="22"/>
        <v>0</v>
      </c>
      <c r="Q1463" s="102" t="str">
        <f>VLOOKUP(P1463,IDCODE!$A$1:$B$96,2,0)</f>
        <v>Không</v>
      </c>
      <c r="R1463" s="102" t="e">
        <f>VLOOKUP(B1463,DS!$D$3:$P$2489,13,0)</f>
        <v>#N/A</v>
      </c>
    </row>
    <row r="1464" spans="1:18" ht="13.5">
      <c r="A1464" s="100">
        <v>1458</v>
      </c>
      <c r="B1464" s="108">
        <f>DS!D1460</f>
        <v>0</v>
      </c>
      <c r="C1464" s="109" t="e">
        <f>VLOOKUP(B1464,DS!$D$3:$I$2489,2,0)</f>
        <v>#N/A</v>
      </c>
      <c r="D1464" s="110" t="e">
        <f>VLOOKUP(B1464,DS!$D$3:$I$2489,3,0)</f>
        <v>#N/A</v>
      </c>
      <c r="E1464" s="111" t="e">
        <f>VLOOKUP(B1464,DS!$D$3:$I$2489,5,0)</f>
        <v>#N/A</v>
      </c>
      <c r="F1464" s="111" t="e">
        <f>VLOOKUP(B1464,DS!$D$3:$I$2489,6,0)</f>
        <v>#N/A</v>
      </c>
      <c r="G1464" s="247"/>
      <c r="H1464" s="247"/>
      <c r="I1464" s="247"/>
      <c r="J1464" s="247"/>
      <c r="K1464" s="247"/>
      <c r="L1464" s="247"/>
      <c r="M1464" s="247"/>
      <c r="N1464" s="247"/>
      <c r="O1464" s="247"/>
      <c r="P1464" s="101">
        <f t="shared" si="22"/>
        <v>0</v>
      </c>
      <c r="Q1464" s="102" t="str">
        <f>VLOOKUP(P1464,IDCODE!$A$1:$B$96,2,0)</f>
        <v>Không</v>
      </c>
      <c r="R1464" s="102" t="e">
        <f>VLOOKUP(B1464,DS!$D$3:$P$2489,13,0)</f>
        <v>#N/A</v>
      </c>
    </row>
    <row r="1465" spans="1:18" ht="13.5">
      <c r="A1465" s="100">
        <v>1459</v>
      </c>
      <c r="B1465" s="108">
        <f>DS!D1461</f>
        <v>0</v>
      </c>
      <c r="C1465" s="109" t="e">
        <f>VLOOKUP(B1465,DS!$D$3:$I$2489,2,0)</f>
        <v>#N/A</v>
      </c>
      <c r="D1465" s="110" t="e">
        <f>VLOOKUP(B1465,DS!$D$3:$I$2489,3,0)</f>
        <v>#N/A</v>
      </c>
      <c r="E1465" s="111" t="e">
        <f>VLOOKUP(B1465,DS!$D$3:$I$2489,5,0)</f>
        <v>#N/A</v>
      </c>
      <c r="F1465" s="111" t="e">
        <f>VLOOKUP(B1465,DS!$D$3:$I$2489,6,0)</f>
        <v>#N/A</v>
      </c>
      <c r="G1465" s="247"/>
      <c r="H1465" s="247"/>
      <c r="I1465" s="247"/>
      <c r="J1465" s="247"/>
      <c r="K1465" s="247"/>
      <c r="L1465" s="247"/>
      <c r="M1465" s="247"/>
      <c r="N1465" s="247"/>
      <c r="O1465" s="247"/>
      <c r="P1465" s="101">
        <f t="shared" si="22"/>
        <v>0</v>
      </c>
      <c r="Q1465" s="102" t="str">
        <f>VLOOKUP(P1465,IDCODE!$A$1:$B$96,2,0)</f>
        <v>Không</v>
      </c>
      <c r="R1465" s="102" t="e">
        <f>VLOOKUP(B1465,DS!$D$3:$P$2489,13,0)</f>
        <v>#N/A</v>
      </c>
    </row>
    <row r="1466" spans="1:18" ht="13.5">
      <c r="A1466" s="100">
        <v>1460</v>
      </c>
      <c r="B1466" s="108">
        <f>DS!D1462</f>
        <v>0</v>
      </c>
      <c r="C1466" s="109" t="e">
        <f>VLOOKUP(B1466,DS!$D$3:$I$2489,2,0)</f>
        <v>#N/A</v>
      </c>
      <c r="D1466" s="110" t="e">
        <f>VLOOKUP(B1466,DS!$D$3:$I$2489,3,0)</f>
        <v>#N/A</v>
      </c>
      <c r="E1466" s="111" t="e">
        <f>VLOOKUP(B1466,DS!$D$3:$I$2489,5,0)</f>
        <v>#N/A</v>
      </c>
      <c r="F1466" s="111" t="e">
        <f>VLOOKUP(B1466,DS!$D$3:$I$2489,6,0)</f>
        <v>#N/A</v>
      </c>
      <c r="G1466" s="247"/>
      <c r="H1466" s="247"/>
      <c r="I1466" s="247"/>
      <c r="J1466" s="247"/>
      <c r="K1466" s="247"/>
      <c r="L1466" s="247"/>
      <c r="M1466" s="247"/>
      <c r="N1466" s="247"/>
      <c r="O1466" s="247"/>
      <c r="P1466" s="101">
        <f t="shared" si="22"/>
        <v>0</v>
      </c>
      <c r="Q1466" s="102" t="str">
        <f>VLOOKUP(P1466,IDCODE!$A$1:$B$96,2,0)</f>
        <v>Không</v>
      </c>
      <c r="R1466" s="102" t="e">
        <f>VLOOKUP(B1466,DS!$D$3:$P$2489,13,0)</f>
        <v>#N/A</v>
      </c>
    </row>
    <row r="1467" spans="1:18" ht="13.5">
      <c r="A1467" s="100">
        <v>1461</v>
      </c>
      <c r="B1467" s="108">
        <f>DS!D1463</f>
        <v>0</v>
      </c>
      <c r="C1467" s="109" t="e">
        <f>VLOOKUP(B1467,DS!$D$3:$I$2489,2,0)</f>
        <v>#N/A</v>
      </c>
      <c r="D1467" s="110" t="e">
        <f>VLOOKUP(B1467,DS!$D$3:$I$2489,3,0)</f>
        <v>#N/A</v>
      </c>
      <c r="E1467" s="111" t="e">
        <f>VLOOKUP(B1467,DS!$D$3:$I$2489,5,0)</f>
        <v>#N/A</v>
      </c>
      <c r="F1467" s="111" t="e">
        <f>VLOOKUP(B1467,DS!$D$3:$I$2489,6,0)</f>
        <v>#N/A</v>
      </c>
      <c r="G1467" s="247"/>
      <c r="H1467" s="247"/>
      <c r="I1467" s="247"/>
      <c r="J1467" s="247"/>
      <c r="K1467" s="247"/>
      <c r="L1467" s="247"/>
      <c r="M1467" s="247"/>
      <c r="N1467" s="247"/>
      <c r="O1467" s="247"/>
      <c r="P1467" s="101">
        <f t="shared" si="22"/>
        <v>0</v>
      </c>
      <c r="Q1467" s="102" t="str">
        <f>VLOOKUP(P1467,IDCODE!$A$1:$B$96,2,0)</f>
        <v>Không</v>
      </c>
      <c r="R1467" s="102" t="e">
        <f>VLOOKUP(B1467,DS!$D$3:$P$2489,13,0)</f>
        <v>#N/A</v>
      </c>
    </row>
    <row r="1468" spans="1:18" ht="13.5">
      <c r="A1468" s="100">
        <v>1462</v>
      </c>
      <c r="B1468" s="108">
        <f>DS!D1464</f>
        <v>0</v>
      </c>
      <c r="C1468" s="109" t="e">
        <f>VLOOKUP(B1468,DS!$D$3:$I$2489,2,0)</f>
        <v>#N/A</v>
      </c>
      <c r="D1468" s="110" t="e">
        <f>VLOOKUP(B1468,DS!$D$3:$I$2489,3,0)</f>
        <v>#N/A</v>
      </c>
      <c r="E1468" s="111" t="e">
        <f>VLOOKUP(B1468,DS!$D$3:$I$2489,5,0)</f>
        <v>#N/A</v>
      </c>
      <c r="F1468" s="111" t="e">
        <f>VLOOKUP(B1468,DS!$D$3:$I$2489,6,0)</f>
        <v>#N/A</v>
      </c>
      <c r="G1468" s="247"/>
      <c r="H1468" s="247"/>
      <c r="I1468" s="247"/>
      <c r="J1468" s="247"/>
      <c r="K1468" s="247"/>
      <c r="L1468" s="247"/>
      <c r="M1468" s="247"/>
      <c r="N1468" s="247"/>
      <c r="O1468" s="247"/>
      <c r="P1468" s="101">
        <f t="shared" si="22"/>
        <v>0</v>
      </c>
      <c r="Q1468" s="102" t="str">
        <f>VLOOKUP(P1468,IDCODE!$A$1:$B$96,2,0)</f>
        <v>Không</v>
      </c>
      <c r="R1468" s="102" t="e">
        <f>VLOOKUP(B1468,DS!$D$3:$P$2489,13,0)</f>
        <v>#N/A</v>
      </c>
    </row>
    <row r="1469" spans="1:18" ht="13.5">
      <c r="A1469" s="100">
        <v>1463</v>
      </c>
      <c r="B1469" s="108">
        <f>DS!D1465</f>
        <v>0</v>
      </c>
      <c r="C1469" s="109" t="e">
        <f>VLOOKUP(B1469,DS!$D$3:$I$2489,2,0)</f>
        <v>#N/A</v>
      </c>
      <c r="D1469" s="110" t="e">
        <f>VLOOKUP(B1469,DS!$D$3:$I$2489,3,0)</f>
        <v>#N/A</v>
      </c>
      <c r="E1469" s="111" t="e">
        <f>VLOOKUP(B1469,DS!$D$3:$I$2489,5,0)</f>
        <v>#N/A</v>
      </c>
      <c r="F1469" s="111" t="e">
        <f>VLOOKUP(B1469,DS!$D$3:$I$2489,6,0)</f>
        <v>#N/A</v>
      </c>
      <c r="G1469" s="247"/>
      <c r="H1469" s="247"/>
      <c r="I1469" s="247"/>
      <c r="J1469" s="247"/>
      <c r="K1469" s="247"/>
      <c r="L1469" s="247"/>
      <c r="M1469" s="247"/>
      <c r="N1469" s="247"/>
      <c r="O1469" s="247"/>
      <c r="P1469" s="101">
        <f t="shared" si="22"/>
        <v>0</v>
      </c>
      <c r="Q1469" s="102" t="str">
        <f>VLOOKUP(P1469,IDCODE!$A$1:$B$96,2,0)</f>
        <v>Không</v>
      </c>
      <c r="R1469" s="102" t="e">
        <f>VLOOKUP(B1469,DS!$D$3:$P$2489,13,0)</f>
        <v>#N/A</v>
      </c>
    </row>
    <row r="1470" spans="1:18" ht="13.5">
      <c r="A1470" s="100">
        <v>1464</v>
      </c>
      <c r="B1470" s="108">
        <f>DS!D1466</f>
        <v>0</v>
      </c>
      <c r="C1470" s="109" t="e">
        <f>VLOOKUP(B1470,DS!$D$3:$I$2489,2,0)</f>
        <v>#N/A</v>
      </c>
      <c r="D1470" s="110" t="e">
        <f>VLOOKUP(B1470,DS!$D$3:$I$2489,3,0)</f>
        <v>#N/A</v>
      </c>
      <c r="E1470" s="111" t="e">
        <f>VLOOKUP(B1470,DS!$D$3:$I$2489,5,0)</f>
        <v>#N/A</v>
      </c>
      <c r="F1470" s="111" t="e">
        <f>VLOOKUP(B1470,DS!$D$3:$I$2489,6,0)</f>
        <v>#N/A</v>
      </c>
      <c r="G1470" s="247"/>
      <c r="H1470" s="247"/>
      <c r="I1470" s="247"/>
      <c r="J1470" s="247"/>
      <c r="K1470" s="247"/>
      <c r="L1470" s="247"/>
      <c r="M1470" s="247"/>
      <c r="N1470" s="247"/>
      <c r="O1470" s="247"/>
      <c r="P1470" s="101">
        <f t="shared" si="22"/>
        <v>0</v>
      </c>
      <c r="Q1470" s="102" t="str">
        <f>VLOOKUP(P1470,IDCODE!$A$1:$B$96,2,0)</f>
        <v>Không</v>
      </c>
      <c r="R1470" s="102" t="e">
        <f>VLOOKUP(B1470,DS!$D$3:$P$2489,13,0)</f>
        <v>#N/A</v>
      </c>
    </row>
    <row r="1471" spans="1:18" ht="13.5">
      <c r="A1471" s="100">
        <v>1465</v>
      </c>
      <c r="B1471" s="108">
        <f>DS!D1467</f>
        <v>0</v>
      </c>
      <c r="C1471" s="109" t="e">
        <f>VLOOKUP(B1471,DS!$D$3:$I$2489,2,0)</f>
        <v>#N/A</v>
      </c>
      <c r="D1471" s="110" t="e">
        <f>VLOOKUP(B1471,DS!$D$3:$I$2489,3,0)</f>
        <v>#N/A</v>
      </c>
      <c r="E1471" s="111" t="e">
        <f>VLOOKUP(B1471,DS!$D$3:$I$2489,5,0)</f>
        <v>#N/A</v>
      </c>
      <c r="F1471" s="111" t="e">
        <f>VLOOKUP(B1471,DS!$D$3:$I$2489,6,0)</f>
        <v>#N/A</v>
      </c>
      <c r="G1471" s="247"/>
      <c r="H1471" s="247"/>
      <c r="I1471" s="247"/>
      <c r="J1471" s="247"/>
      <c r="K1471" s="247"/>
      <c r="L1471" s="247"/>
      <c r="M1471" s="247"/>
      <c r="N1471" s="247"/>
      <c r="O1471" s="247"/>
      <c r="P1471" s="101">
        <f t="shared" si="22"/>
        <v>0</v>
      </c>
      <c r="Q1471" s="102" t="str">
        <f>VLOOKUP(P1471,IDCODE!$A$1:$B$96,2,0)</f>
        <v>Không</v>
      </c>
      <c r="R1471" s="102" t="e">
        <f>VLOOKUP(B1471,DS!$D$3:$P$2489,13,0)</f>
        <v>#N/A</v>
      </c>
    </row>
    <row r="1472" spans="1:18" ht="13.5">
      <c r="A1472" s="100">
        <v>1466</v>
      </c>
      <c r="B1472" s="108">
        <f>DS!D1468</f>
        <v>0</v>
      </c>
      <c r="C1472" s="109" t="e">
        <f>VLOOKUP(B1472,DS!$D$3:$I$2489,2,0)</f>
        <v>#N/A</v>
      </c>
      <c r="D1472" s="110" t="e">
        <f>VLOOKUP(B1472,DS!$D$3:$I$2489,3,0)</f>
        <v>#N/A</v>
      </c>
      <c r="E1472" s="111" t="e">
        <f>VLOOKUP(B1472,DS!$D$3:$I$2489,5,0)</f>
        <v>#N/A</v>
      </c>
      <c r="F1472" s="111" t="e">
        <f>VLOOKUP(B1472,DS!$D$3:$I$2489,6,0)</f>
        <v>#N/A</v>
      </c>
      <c r="G1472" s="247"/>
      <c r="H1472" s="247"/>
      <c r="I1472" s="247"/>
      <c r="J1472" s="247"/>
      <c r="K1472" s="247"/>
      <c r="L1472" s="247"/>
      <c r="M1472" s="247"/>
      <c r="N1472" s="247"/>
      <c r="O1472" s="247"/>
      <c r="P1472" s="101">
        <f t="shared" si="22"/>
        <v>0</v>
      </c>
      <c r="Q1472" s="102" t="str">
        <f>VLOOKUP(P1472,IDCODE!$A$1:$B$96,2,0)</f>
        <v>Không</v>
      </c>
      <c r="R1472" s="102" t="e">
        <f>VLOOKUP(B1472,DS!$D$3:$P$2489,13,0)</f>
        <v>#N/A</v>
      </c>
    </row>
    <row r="1473" spans="1:18" ht="13.5">
      <c r="A1473" s="100">
        <v>1467</v>
      </c>
      <c r="B1473" s="108">
        <f>DS!D1469</f>
        <v>0</v>
      </c>
      <c r="C1473" s="109" t="e">
        <f>VLOOKUP(B1473,DS!$D$3:$I$2489,2,0)</f>
        <v>#N/A</v>
      </c>
      <c r="D1473" s="110" t="e">
        <f>VLOOKUP(B1473,DS!$D$3:$I$2489,3,0)</f>
        <v>#N/A</v>
      </c>
      <c r="E1473" s="111" t="e">
        <f>VLOOKUP(B1473,DS!$D$3:$I$2489,5,0)</f>
        <v>#N/A</v>
      </c>
      <c r="F1473" s="111" t="e">
        <f>VLOOKUP(B1473,DS!$D$3:$I$2489,6,0)</f>
        <v>#N/A</v>
      </c>
      <c r="G1473" s="247"/>
      <c r="H1473" s="247"/>
      <c r="I1473" s="247"/>
      <c r="J1473" s="247"/>
      <c r="K1473" s="247"/>
      <c r="L1473" s="247"/>
      <c r="M1473" s="247"/>
      <c r="N1473" s="247"/>
      <c r="O1473" s="247"/>
      <c r="P1473" s="101">
        <f t="shared" si="22"/>
        <v>0</v>
      </c>
      <c r="Q1473" s="102" t="str">
        <f>VLOOKUP(P1473,IDCODE!$A$1:$B$96,2,0)</f>
        <v>Không</v>
      </c>
      <c r="R1473" s="102" t="e">
        <f>VLOOKUP(B1473,DS!$D$3:$P$2489,13,0)</f>
        <v>#N/A</v>
      </c>
    </row>
    <row r="1474" spans="1:18" ht="13.5">
      <c r="A1474" s="100">
        <v>1468</v>
      </c>
      <c r="B1474" s="108">
        <f>DS!D1470</f>
        <v>0</v>
      </c>
      <c r="C1474" s="109" t="e">
        <f>VLOOKUP(B1474,DS!$D$3:$I$2489,2,0)</f>
        <v>#N/A</v>
      </c>
      <c r="D1474" s="110" t="e">
        <f>VLOOKUP(B1474,DS!$D$3:$I$2489,3,0)</f>
        <v>#N/A</v>
      </c>
      <c r="E1474" s="111" t="e">
        <f>VLOOKUP(B1474,DS!$D$3:$I$2489,5,0)</f>
        <v>#N/A</v>
      </c>
      <c r="F1474" s="111" t="e">
        <f>VLOOKUP(B1474,DS!$D$3:$I$2489,6,0)</f>
        <v>#N/A</v>
      </c>
      <c r="G1474" s="247"/>
      <c r="H1474" s="247"/>
      <c r="I1474" s="247"/>
      <c r="J1474" s="247"/>
      <c r="K1474" s="247"/>
      <c r="L1474" s="247"/>
      <c r="M1474" s="247"/>
      <c r="N1474" s="247"/>
      <c r="O1474" s="247"/>
      <c r="P1474" s="101">
        <f t="shared" si="22"/>
        <v>0</v>
      </c>
      <c r="Q1474" s="102" t="str">
        <f>VLOOKUP(P1474,IDCODE!$A$1:$B$96,2,0)</f>
        <v>Không</v>
      </c>
      <c r="R1474" s="102" t="e">
        <f>VLOOKUP(B1474,DS!$D$3:$P$2489,13,0)</f>
        <v>#N/A</v>
      </c>
    </row>
    <row r="1475" spans="1:18" ht="13.5">
      <c r="A1475" s="100">
        <v>1469</v>
      </c>
      <c r="B1475" s="108">
        <f>DS!D1471</f>
        <v>0</v>
      </c>
      <c r="C1475" s="109" t="e">
        <f>VLOOKUP(B1475,DS!$D$3:$I$2489,2,0)</f>
        <v>#N/A</v>
      </c>
      <c r="D1475" s="110" t="e">
        <f>VLOOKUP(B1475,DS!$D$3:$I$2489,3,0)</f>
        <v>#N/A</v>
      </c>
      <c r="E1475" s="111" t="e">
        <f>VLOOKUP(B1475,DS!$D$3:$I$2489,5,0)</f>
        <v>#N/A</v>
      </c>
      <c r="F1475" s="111" t="e">
        <f>VLOOKUP(B1475,DS!$D$3:$I$2489,6,0)</f>
        <v>#N/A</v>
      </c>
      <c r="G1475" s="247"/>
      <c r="H1475" s="247"/>
      <c r="I1475" s="247"/>
      <c r="J1475" s="247"/>
      <c r="K1475" s="247"/>
      <c r="L1475" s="247"/>
      <c r="M1475" s="247"/>
      <c r="N1475" s="247"/>
      <c r="O1475" s="247"/>
      <c r="P1475" s="101">
        <f t="shared" si="22"/>
        <v>0</v>
      </c>
      <c r="Q1475" s="102" t="str">
        <f>VLOOKUP(P1475,IDCODE!$A$1:$B$96,2,0)</f>
        <v>Không</v>
      </c>
      <c r="R1475" s="102" t="e">
        <f>VLOOKUP(B1475,DS!$D$3:$P$2489,13,0)</f>
        <v>#N/A</v>
      </c>
    </row>
    <row r="1476" spans="1:18" ht="13.5">
      <c r="A1476" s="100">
        <v>1470</v>
      </c>
      <c r="B1476" s="108">
        <f>DS!D1472</f>
        <v>0</v>
      </c>
      <c r="C1476" s="109" t="e">
        <f>VLOOKUP(B1476,DS!$D$3:$I$2489,2,0)</f>
        <v>#N/A</v>
      </c>
      <c r="D1476" s="110" t="e">
        <f>VLOOKUP(B1476,DS!$D$3:$I$2489,3,0)</f>
        <v>#N/A</v>
      </c>
      <c r="E1476" s="111" t="e">
        <f>VLOOKUP(B1476,DS!$D$3:$I$2489,5,0)</f>
        <v>#N/A</v>
      </c>
      <c r="F1476" s="111" t="e">
        <f>VLOOKUP(B1476,DS!$D$3:$I$2489,6,0)</f>
        <v>#N/A</v>
      </c>
      <c r="G1476" s="247"/>
      <c r="H1476" s="247"/>
      <c r="I1476" s="247"/>
      <c r="J1476" s="247"/>
      <c r="K1476" s="247"/>
      <c r="L1476" s="247"/>
      <c r="M1476" s="247"/>
      <c r="N1476" s="247"/>
      <c r="O1476" s="247"/>
      <c r="P1476" s="101">
        <f t="shared" si="22"/>
        <v>0</v>
      </c>
      <c r="Q1476" s="102" t="str">
        <f>VLOOKUP(P1476,IDCODE!$A$1:$B$96,2,0)</f>
        <v>Không</v>
      </c>
      <c r="R1476" s="102" t="e">
        <f>VLOOKUP(B1476,DS!$D$3:$P$2489,13,0)</f>
        <v>#N/A</v>
      </c>
    </row>
    <row r="1477" spans="1:18" ht="13.5">
      <c r="A1477" s="100">
        <v>1471</v>
      </c>
      <c r="B1477" s="108">
        <f>DS!D1473</f>
        <v>0</v>
      </c>
      <c r="C1477" s="109" t="e">
        <f>VLOOKUP(B1477,DS!$D$3:$I$2489,2,0)</f>
        <v>#N/A</v>
      </c>
      <c r="D1477" s="110" t="e">
        <f>VLOOKUP(B1477,DS!$D$3:$I$2489,3,0)</f>
        <v>#N/A</v>
      </c>
      <c r="E1477" s="111" t="e">
        <f>VLOOKUP(B1477,DS!$D$3:$I$2489,5,0)</f>
        <v>#N/A</v>
      </c>
      <c r="F1477" s="111" t="e">
        <f>VLOOKUP(B1477,DS!$D$3:$I$2489,6,0)</f>
        <v>#N/A</v>
      </c>
      <c r="G1477" s="247"/>
      <c r="H1477" s="247"/>
      <c r="I1477" s="247"/>
      <c r="J1477" s="247"/>
      <c r="K1477" s="247"/>
      <c r="L1477" s="247"/>
      <c r="M1477" s="247"/>
      <c r="N1477" s="247"/>
      <c r="O1477" s="247"/>
      <c r="P1477" s="101">
        <f t="shared" si="22"/>
        <v>0</v>
      </c>
      <c r="Q1477" s="102" t="str">
        <f>VLOOKUP(P1477,IDCODE!$A$1:$B$96,2,0)</f>
        <v>Không</v>
      </c>
      <c r="R1477" s="102" t="e">
        <f>VLOOKUP(B1477,DS!$D$3:$P$2489,13,0)</f>
        <v>#N/A</v>
      </c>
    </row>
    <row r="1478" spans="1:18" ht="13.5">
      <c r="A1478" s="100">
        <v>1472</v>
      </c>
      <c r="B1478" s="108">
        <f>DS!D1474</f>
        <v>0</v>
      </c>
      <c r="C1478" s="109" t="e">
        <f>VLOOKUP(B1478,DS!$D$3:$I$2489,2,0)</f>
        <v>#N/A</v>
      </c>
      <c r="D1478" s="110" t="e">
        <f>VLOOKUP(B1478,DS!$D$3:$I$2489,3,0)</f>
        <v>#N/A</v>
      </c>
      <c r="E1478" s="111" t="e">
        <f>VLOOKUP(B1478,DS!$D$3:$I$2489,5,0)</f>
        <v>#N/A</v>
      </c>
      <c r="F1478" s="111" t="e">
        <f>VLOOKUP(B1478,DS!$D$3:$I$2489,6,0)</f>
        <v>#N/A</v>
      </c>
      <c r="G1478" s="247"/>
      <c r="H1478" s="247"/>
      <c r="I1478" s="247"/>
      <c r="J1478" s="247"/>
      <c r="K1478" s="247"/>
      <c r="L1478" s="247"/>
      <c r="M1478" s="247"/>
      <c r="N1478" s="247"/>
      <c r="O1478" s="247"/>
      <c r="P1478" s="101">
        <f t="shared" si="22"/>
        <v>0</v>
      </c>
      <c r="Q1478" s="102" t="str">
        <f>VLOOKUP(P1478,IDCODE!$A$1:$B$96,2,0)</f>
        <v>Không</v>
      </c>
      <c r="R1478" s="102" t="e">
        <f>VLOOKUP(B1478,DS!$D$3:$P$2489,13,0)</f>
        <v>#N/A</v>
      </c>
    </row>
    <row r="1479" spans="1:18" ht="13.5">
      <c r="A1479" s="100">
        <v>1473</v>
      </c>
      <c r="B1479" s="108">
        <f>DS!D1475</f>
        <v>0</v>
      </c>
      <c r="C1479" s="109" t="e">
        <f>VLOOKUP(B1479,DS!$D$3:$I$2489,2,0)</f>
        <v>#N/A</v>
      </c>
      <c r="D1479" s="110" t="e">
        <f>VLOOKUP(B1479,DS!$D$3:$I$2489,3,0)</f>
        <v>#N/A</v>
      </c>
      <c r="E1479" s="111" t="e">
        <f>VLOOKUP(B1479,DS!$D$3:$I$2489,5,0)</f>
        <v>#N/A</v>
      </c>
      <c r="F1479" s="111" t="e">
        <f>VLOOKUP(B1479,DS!$D$3:$I$2489,6,0)</f>
        <v>#N/A</v>
      </c>
      <c r="G1479" s="247"/>
      <c r="H1479" s="247"/>
      <c r="I1479" s="247"/>
      <c r="J1479" s="247"/>
      <c r="K1479" s="247"/>
      <c r="L1479" s="247"/>
      <c r="M1479" s="247"/>
      <c r="N1479" s="247"/>
      <c r="O1479" s="247"/>
      <c r="P1479" s="101">
        <f t="shared" si="22"/>
        <v>0</v>
      </c>
      <c r="Q1479" s="102" t="str">
        <f>VLOOKUP(P1479,IDCODE!$A$1:$B$96,2,0)</f>
        <v>Không</v>
      </c>
      <c r="R1479" s="102" t="e">
        <f>VLOOKUP(B1479,DS!$D$3:$P$2489,13,0)</f>
        <v>#N/A</v>
      </c>
    </row>
    <row r="1480" spans="1:18" ht="13.5">
      <c r="A1480" s="100">
        <v>1474</v>
      </c>
      <c r="B1480" s="108">
        <f>DS!D1476</f>
        <v>0</v>
      </c>
      <c r="C1480" s="109" t="e">
        <f>VLOOKUP(B1480,DS!$D$3:$I$2489,2,0)</f>
        <v>#N/A</v>
      </c>
      <c r="D1480" s="110" t="e">
        <f>VLOOKUP(B1480,DS!$D$3:$I$2489,3,0)</f>
        <v>#N/A</v>
      </c>
      <c r="E1480" s="111" t="e">
        <f>VLOOKUP(B1480,DS!$D$3:$I$2489,5,0)</f>
        <v>#N/A</v>
      </c>
      <c r="F1480" s="111" t="e">
        <f>VLOOKUP(B1480,DS!$D$3:$I$2489,6,0)</f>
        <v>#N/A</v>
      </c>
      <c r="G1480" s="247"/>
      <c r="H1480" s="247"/>
      <c r="I1480" s="247"/>
      <c r="J1480" s="247"/>
      <c r="K1480" s="247"/>
      <c r="L1480" s="247"/>
      <c r="M1480" s="247"/>
      <c r="N1480" s="247"/>
      <c r="O1480" s="247"/>
      <c r="P1480" s="101">
        <f t="shared" ref="P1480:P1543" si="23">IF(OR(ISNUMBER(O1480)=FALSE,$P$6&lt;&gt;100%,O1480&lt;1),0,ROUND(SUMPRODUCT($G$6:$O$6,G1480:O1480),1))</f>
        <v>0</v>
      </c>
      <c r="Q1480" s="102" t="str">
        <f>VLOOKUP(P1480,IDCODE!$A$1:$B$96,2,0)</f>
        <v>Không</v>
      </c>
      <c r="R1480" s="102" t="e">
        <f>VLOOKUP(B1480,DS!$D$3:$P$2489,13,0)</f>
        <v>#N/A</v>
      </c>
    </row>
    <row r="1481" spans="1:18" ht="13.5">
      <c r="A1481" s="100">
        <v>1475</v>
      </c>
      <c r="B1481" s="108">
        <f>DS!D1477</f>
        <v>0</v>
      </c>
      <c r="C1481" s="109" t="e">
        <f>VLOOKUP(B1481,DS!$D$3:$I$2489,2,0)</f>
        <v>#N/A</v>
      </c>
      <c r="D1481" s="110" t="e">
        <f>VLOOKUP(B1481,DS!$D$3:$I$2489,3,0)</f>
        <v>#N/A</v>
      </c>
      <c r="E1481" s="111" t="e">
        <f>VLOOKUP(B1481,DS!$D$3:$I$2489,5,0)</f>
        <v>#N/A</v>
      </c>
      <c r="F1481" s="111" t="e">
        <f>VLOOKUP(B1481,DS!$D$3:$I$2489,6,0)</f>
        <v>#N/A</v>
      </c>
      <c r="G1481" s="247"/>
      <c r="H1481" s="247"/>
      <c r="I1481" s="247"/>
      <c r="J1481" s="247"/>
      <c r="K1481" s="247"/>
      <c r="L1481" s="247"/>
      <c r="M1481" s="247"/>
      <c r="N1481" s="247"/>
      <c r="O1481" s="247"/>
      <c r="P1481" s="101">
        <f t="shared" si="23"/>
        <v>0</v>
      </c>
      <c r="Q1481" s="102" t="str">
        <f>VLOOKUP(P1481,IDCODE!$A$1:$B$96,2,0)</f>
        <v>Không</v>
      </c>
      <c r="R1481" s="102" t="e">
        <f>VLOOKUP(B1481,DS!$D$3:$P$2489,13,0)</f>
        <v>#N/A</v>
      </c>
    </row>
    <row r="1482" spans="1:18" ht="13.5">
      <c r="A1482" s="100">
        <v>1476</v>
      </c>
      <c r="B1482" s="108">
        <f>DS!D1478</f>
        <v>0</v>
      </c>
      <c r="C1482" s="109" t="e">
        <f>VLOOKUP(B1482,DS!$D$3:$I$2489,2,0)</f>
        <v>#N/A</v>
      </c>
      <c r="D1482" s="110" t="e">
        <f>VLOOKUP(B1482,DS!$D$3:$I$2489,3,0)</f>
        <v>#N/A</v>
      </c>
      <c r="E1482" s="111" t="e">
        <f>VLOOKUP(B1482,DS!$D$3:$I$2489,5,0)</f>
        <v>#N/A</v>
      </c>
      <c r="F1482" s="111" t="e">
        <f>VLOOKUP(B1482,DS!$D$3:$I$2489,6,0)</f>
        <v>#N/A</v>
      </c>
      <c r="G1482" s="247"/>
      <c r="H1482" s="247"/>
      <c r="I1482" s="247"/>
      <c r="J1482" s="247"/>
      <c r="K1482" s="247"/>
      <c r="L1482" s="247"/>
      <c r="M1482" s="247"/>
      <c r="N1482" s="247"/>
      <c r="O1482" s="247"/>
      <c r="P1482" s="101">
        <f t="shared" si="23"/>
        <v>0</v>
      </c>
      <c r="Q1482" s="102" t="str">
        <f>VLOOKUP(P1482,IDCODE!$A$1:$B$96,2,0)</f>
        <v>Không</v>
      </c>
      <c r="R1482" s="102" t="e">
        <f>VLOOKUP(B1482,DS!$D$3:$P$2489,13,0)</f>
        <v>#N/A</v>
      </c>
    </row>
    <row r="1483" spans="1:18" ht="13.5">
      <c r="A1483" s="100">
        <v>1477</v>
      </c>
      <c r="B1483" s="108">
        <f>DS!D1479</f>
        <v>0</v>
      </c>
      <c r="C1483" s="109" t="e">
        <f>VLOOKUP(B1483,DS!$D$3:$I$2489,2,0)</f>
        <v>#N/A</v>
      </c>
      <c r="D1483" s="110" t="e">
        <f>VLOOKUP(B1483,DS!$D$3:$I$2489,3,0)</f>
        <v>#N/A</v>
      </c>
      <c r="E1483" s="111" t="e">
        <f>VLOOKUP(B1483,DS!$D$3:$I$2489,5,0)</f>
        <v>#N/A</v>
      </c>
      <c r="F1483" s="111" t="e">
        <f>VLOOKUP(B1483,DS!$D$3:$I$2489,6,0)</f>
        <v>#N/A</v>
      </c>
      <c r="G1483" s="247"/>
      <c r="H1483" s="247"/>
      <c r="I1483" s="247"/>
      <c r="J1483" s="247"/>
      <c r="K1483" s="247"/>
      <c r="L1483" s="247"/>
      <c r="M1483" s="247"/>
      <c r="N1483" s="247"/>
      <c r="O1483" s="247"/>
      <c r="P1483" s="101">
        <f t="shared" si="23"/>
        <v>0</v>
      </c>
      <c r="Q1483" s="102" t="str">
        <f>VLOOKUP(P1483,IDCODE!$A$1:$B$96,2,0)</f>
        <v>Không</v>
      </c>
      <c r="R1483" s="102" t="e">
        <f>VLOOKUP(B1483,DS!$D$3:$P$2489,13,0)</f>
        <v>#N/A</v>
      </c>
    </row>
    <row r="1484" spans="1:18" ht="13.5">
      <c r="A1484" s="100">
        <v>1478</v>
      </c>
      <c r="B1484" s="108">
        <f>DS!D1480</f>
        <v>0</v>
      </c>
      <c r="C1484" s="109" t="e">
        <f>VLOOKUP(B1484,DS!$D$3:$I$2489,2,0)</f>
        <v>#N/A</v>
      </c>
      <c r="D1484" s="110" t="e">
        <f>VLOOKUP(B1484,DS!$D$3:$I$2489,3,0)</f>
        <v>#N/A</v>
      </c>
      <c r="E1484" s="111" t="e">
        <f>VLOOKUP(B1484,DS!$D$3:$I$2489,5,0)</f>
        <v>#N/A</v>
      </c>
      <c r="F1484" s="111" t="e">
        <f>VLOOKUP(B1484,DS!$D$3:$I$2489,6,0)</f>
        <v>#N/A</v>
      </c>
      <c r="G1484" s="247"/>
      <c r="H1484" s="247"/>
      <c r="I1484" s="247"/>
      <c r="J1484" s="247"/>
      <c r="K1484" s="247"/>
      <c r="L1484" s="247"/>
      <c r="M1484" s="247"/>
      <c r="N1484" s="247"/>
      <c r="O1484" s="247"/>
      <c r="P1484" s="101">
        <f t="shared" si="23"/>
        <v>0</v>
      </c>
      <c r="Q1484" s="102" t="str">
        <f>VLOOKUP(P1484,IDCODE!$A$1:$B$96,2,0)</f>
        <v>Không</v>
      </c>
      <c r="R1484" s="102" t="e">
        <f>VLOOKUP(B1484,DS!$D$3:$P$2489,13,0)</f>
        <v>#N/A</v>
      </c>
    </row>
    <row r="1485" spans="1:18" ht="13.5">
      <c r="A1485" s="100">
        <v>1479</v>
      </c>
      <c r="B1485" s="108">
        <f>DS!D1481</f>
        <v>0</v>
      </c>
      <c r="C1485" s="109" t="e">
        <f>VLOOKUP(B1485,DS!$D$3:$I$2489,2,0)</f>
        <v>#N/A</v>
      </c>
      <c r="D1485" s="110" t="e">
        <f>VLOOKUP(B1485,DS!$D$3:$I$2489,3,0)</f>
        <v>#N/A</v>
      </c>
      <c r="E1485" s="111" t="e">
        <f>VLOOKUP(B1485,DS!$D$3:$I$2489,5,0)</f>
        <v>#N/A</v>
      </c>
      <c r="F1485" s="111" t="e">
        <f>VLOOKUP(B1485,DS!$D$3:$I$2489,6,0)</f>
        <v>#N/A</v>
      </c>
      <c r="G1485" s="247"/>
      <c r="H1485" s="247"/>
      <c r="I1485" s="247"/>
      <c r="J1485" s="247"/>
      <c r="K1485" s="247"/>
      <c r="L1485" s="247"/>
      <c r="M1485" s="247"/>
      <c r="N1485" s="247"/>
      <c r="O1485" s="247"/>
      <c r="P1485" s="101">
        <f t="shared" si="23"/>
        <v>0</v>
      </c>
      <c r="Q1485" s="102" t="str">
        <f>VLOOKUP(P1485,IDCODE!$A$1:$B$96,2,0)</f>
        <v>Không</v>
      </c>
      <c r="R1485" s="102" t="e">
        <f>VLOOKUP(B1485,DS!$D$3:$P$2489,13,0)</f>
        <v>#N/A</v>
      </c>
    </row>
    <row r="1486" spans="1:18" ht="13.5">
      <c r="A1486" s="100">
        <v>1480</v>
      </c>
      <c r="B1486" s="108">
        <f>DS!D1482</f>
        <v>0</v>
      </c>
      <c r="C1486" s="109" t="e">
        <f>VLOOKUP(B1486,DS!$D$3:$I$2489,2,0)</f>
        <v>#N/A</v>
      </c>
      <c r="D1486" s="110" t="e">
        <f>VLOOKUP(B1486,DS!$D$3:$I$2489,3,0)</f>
        <v>#N/A</v>
      </c>
      <c r="E1486" s="111" t="e">
        <f>VLOOKUP(B1486,DS!$D$3:$I$2489,5,0)</f>
        <v>#N/A</v>
      </c>
      <c r="F1486" s="111" t="e">
        <f>VLOOKUP(B1486,DS!$D$3:$I$2489,6,0)</f>
        <v>#N/A</v>
      </c>
      <c r="G1486" s="247"/>
      <c r="H1486" s="247"/>
      <c r="I1486" s="247"/>
      <c r="J1486" s="247"/>
      <c r="K1486" s="247"/>
      <c r="L1486" s="247"/>
      <c r="M1486" s="247"/>
      <c r="N1486" s="247"/>
      <c r="O1486" s="247"/>
      <c r="P1486" s="101">
        <f t="shared" si="23"/>
        <v>0</v>
      </c>
      <c r="Q1486" s="102" t="str">
        <f>VLOOKUP(P1486,IDCODE!$A$1:$B$96,2,0)</f>
        <v>Không</v>
      </c>
      <c r="R1486" s="102" t="e">
        <f>VLOOKUP(B1486,DS!$D$3:$P$2489,13,0)</f>
        <v>#N/A</v>
      </c>
    </row>
    <row r="1487" spans="1:18" ht="13.5">
      <c r="A1487" s="100">
        <v>1481</v>
      </c>
      <c r="B1487" s="108">
        <f>DS!D1483</f>
        <v>0</v>
      </c>
      <c r="C1487" s="109" t="e">
        <f>VLOOKUP(B1487,DS!$D$3:$I$2489,2,0)</f>
        <v>#N/A</v>
      </c>
      <c r="D1487" s="110" t="e">
        <f>VLOOKUP(B1487,DS!$D$3:$I$2489,3,0)</f>
        <v>#N/A</v>
      </c>
      <c r="E1487" s="111" t="e">
        <f>VLOOKUP(B1487,DS!$D$3:$I$2489,5,0)</f>
        <v>#N/A</v>
      </c>
      <c r="F1487" s="111" t="e">
        <f>VLOOKUP(B1487,DS!$D$3:$I$2489,6,0)</f>
        <v>#N/A</v>
      </c>
      <c r="G1487" s="247"/>
      <c r="H1487" s="247"/>
      <c r="I1487" s="247"/>
      <c r="J1487" s="247"/>
      <c r="K1487" s="247"/>
      <c r="L1487" s="247"/>
      <c r="M1487" s="247"/>
      <c r="N1487" s="247"/>
      <c r="O1487" s="247"/>
      <c r="P1487" s="101">
        <f t="shared" si="23"/>
        <v>0</v>
      </c>
      <c r="Q1487" s="102" t="str">
        <f>VLOOKUP(P1487,IDCODE!$A$1:$B$96,2,0)</f>
        <v>Không</v>
      </c>
      <c r="R1487" s="102" t="e">
        <f>VLOOKUP(B1487,DS!$D$3:$P$2489,13,0)</f>
        <v>#N/A</v>
      </c>
    </row>
    <row r="1488" spans="1:18" ht="13.5">
      <c r="A1488" s="100">
        <v>1482</v>
      </c>
      <c r="B1488" s="108">
        <f>DS!D1484</f>
        <v>0</v>
      </c>
      <c r="C1488" s="109" t="e">
        <f>VLOOKUP(B1488,DS!$D$3:$I$2489,2,0)</f>
        <v>#N/A</v>
      </c>
      <c r="D1488" s="110" t="e">
        <f>VLOOKUP(B1488,DS!$D$3:$I$2489,3,0)</f>
        <v>#N/A</v>
      </c>
      <c r="E1488" s="111" t="e">
        <f>VLOOKUP(B1488,DS!$D$3:$I$2489,5,0)</f>
        <v>#N/A</v>
      </c>
      <c r="F1488" s="111" t="e">
        <f>VLOOKUP(B1488,DS!$D$3:$I$2489,6,0)</f>
        <v>#N/A</v>
      </c>
      <c r="G1488" s="247"/>
      <c r="H1488" s="247"/>
      <c r="I1488" s="247"/>
      <c r="J1488" s="247"/>
      <c r="K1488" s="247"/>
      <c r="L1488" s="247"/>
      <c r="M1488" s="247"/>
      <c r="N1488" s="247"/>
      <c r="O1488" s="247"/>
      <c r="P1488" s="101">
        <f t="shared" si="23"/>
        <v>0</v>
      </c>
      <c r="Q1488" s="102" t="str">
        <f>VLOOKUP(P1488,IDCODE!$A$1:$B$96,2,0)</f>
        <v>Không</v>
      </c>
      <c r="R1488" s="102" t="e">
        <f>VLOOKUP(B1488,DS!$D$3:$P$2489,13,0)</f>
        <v>#N/A</v>
      </c>
    </row>
    <row r="1489" spans="1:18" ht="13.5">
      <c r="A1489" s="100">
        <v>1483</v>
      </c>
      <c r="B1489" s="108">
        <f>DS!D1485</f>
        <v>0</v>
      </c>
      <c r="C1489" s="109" t="e">
        <f>VLOOKUP(B1489,DS!$D$3:$I$2489,2,0)</f>
        <v>#N/A</v>
      </c>
      <c r="D1489" s="110" t="e">
        <f>VLOOKUP(B1489,DS!$D$3:$I$2489,3,0)</f>
        <v>#N/A</v>
      </c>
      <c r="E1489" s="111" t="e">
        <f>VLOOKUP(B1489,DS!$D$3:$I$2489,5,0)</f>
        <v>#N/A</v>
      </c>
      <c r="F1489" s="111" t="e">
        <f>VLOOKUP(B1489,DS!$D$3:$I$2489,6,0)</f>
        <v>#N/A</v>
      </c>
      <c r="G1489" s="247"/>
      <c r="H1489" s="247"/>
      <c r="I1489" s="247"/>
      <c r="J1489" s="247"/>
      <c r="K1489" s="247"/>
      <c r="L1489" s="247"/>
      <c r="M1489" s="247"/>
      <c r="N1489" s="247"/>
      <c r="O1489" s="247"/>
      <c r="P1489" s="101">
        <f t="shared" si="23"/>
        <v>0</v>
      </c>
      <c r="Q1489" s="102" t="str">
        <f>VLOOKUP(P1489,IDCODE!$A$1:$B$96,2,0)</f>
        <v>Không</v>
      </c>
      <c r="R1489" s="102" t="e">
        <f>VLOOKUP(B1489,DS!$D$3:$P$2489,13,0)</f>
        <v>#N/A</v>
      </c>
    </row>
    <row r="1490" spans="1:18" ht="13.5">
      <c r="A1490" s="100">
        <v>1484</v>
      </c>
      <c r="B1490" s="108">
        <f>DS!D1486</f>
        <v>0</v>
      </c>
      <c r="C1490" s="109" t="e">
        <f>VLOOKUP(B1490,DS!$D$3:$I$2489,2,0)</f>
        <v>#N/A</v>
      </c>
      <c r="D1490" s="110" t="e">
        <f>VLOOKUP(B1490,DS!$D$3:$I$2489,3,0)</f>
        <v>#N/A</v>
      </c>
      <c r="E1490" s="111" t="e">
        <f>VLOOKUP(B1490,DS!$D$3:$I$2489,5,0)</f>
        <v>#N/A</v>
      </c>
      <c r="F1490" s="111" t="e">
        <f>VLOOKUP(B1490,DS!$D$3:$I$2489,6,0)</f>
        <v>#N/A</v>
      </c>
      <c r="G1490" s="247"/>
      <c r="H1490" s="247"/>
      <c r="I1490" s="247"/>
      <c r="J1490" s="247"/>
      <c r="K1490" s="247"/>
      <c r="L1490" s="247"/>
      <c r="M1490" s="247"/>
      <c r="N1490" s="247"/>
      <c r="O1490" s="247"/>
      <c r="P1490" s="101">
        <f t="shared" si="23"/>
        <v>0</v>
      </c>
      <c r="Q1490" s="102" t="str">
        <f>VLOOKUP(P1490,IDCODE!$A$1:$B$96,2,0)</f>
        <v>Không</v>
      </c>
      <c r="R1490" s="102" t="e">
        <f>VLOOKUP(B1490,DS!$D$3:$P$2489,13,0)</f>
        <v>#N/A</v>
      </c>
    </row>
    <row r="1491" spans="1:18" ht="13.5">
      <c r="A1491" s="100">
        <v>1485</v>
      </c>
      <c r="B1491" s="108">
        <f>DS!D1487</f>
        <v>0</v>
      </c>
      <c r="C1491" s="109" t="e">
        <f>VLOOKUP(B1491,DS!$D$3:$I$2489,2,0)</f>
        <v>#N/A</v>
      </c>
      <c r="D1491" s="110" t="e">
        <f>VLOOKUP(B1491,DS!$D$3:$I$2489,3,0)</f>
        <v>#N/A</v>
      </c>
      <c r="E1491" s="111" t="e">
        <f>VLOOKUP(B1491,DS!$D$3:$I$2489,5,0)</f>
        <v>#N/A</v>
      </c>
      <c r="F1491" s="111" t="e">
        <f>VLOOKUP(B1491,DS!$D$3:$I$2489,6,0)</f>
        <v>#N/A</v>
      </c>
      <c r="G1491" s="247"/>
      <c r="H1491" s="247"/>
      <c r="I1491" s="247"/>
      <c r="J1491" s="247"/>
      <c r="K1491" s="247"/>
      <c r="L1491" s="247"/>
      <c r="M1491" s="247"/>
      <c r="N1491" s="247"/>
      <c r="O1491" s="247"/>
      <c r="P1491" s="101">
        <f t="shared" si="23"/>
        <v>0</v>
      </c>
      <c r="Q1491" s="102" t="str">
        <f>VLOOKUP(P1491,IDCODE!$A$1:$B$96,2,0)</f>
        <v>Không</v>
      </c>
      <c r="R1491" s="102" t="e">
        <f>VLOOKUP(B1491,DS!$D$3:$P$2489,13,0)</f>
        <v>#N/A</v>
      </c>
    </row>
    <row r="1492" spans="1:18" ht="13.5">
      <c r="A1492" s="100">
        <v>1486</v>
      </c>
      <c r="B1492" s="108">
        <f>DS!D1488</f>
        <v>0</v>
      </c>
      <c r="C1492" s="109" t="e">
        <f>VLOOKUP(B1492,DS!$D$3:$I$2489,2,0)</f>
        <v>#N/A</v>
      </c>
      <c r="D1492" s="110" t="e">
        <f>VLOOKUP(B1492,DS!$D$3:$I$2489,3,0)</f>
        <v>#N/A</v>
      </c>
      <c r="E1492" s="111" t="e">
        <f>VLOOKUP(B1492,DS!$D$3:$I$2489,5,0)</f>
        <v>#N/A</v>
      </c>
      <c r="F1492" s="111" t="e">
        <f>VLOOKUP(B1492,DS!$D$3:$I$2489,6,0)</f>
        <v>#N/A</v>
      </c>
      <c r="G1492" s="247"/>
      <c r="H1492" s="247"/>
      <c r="I1492" s="247"/>
      <c r="J1492" s="247"/>
      <c r="K1492" s="247"/>
      <c r="L1492" s="247"/>
      <c r="M1492" s="247"/>
      <c r="N1492" s="247"/>
      <c r="O1492" s="247"/>
      <c r="P1492" s="101">
        <f t="shared" si="23"/>
        <v>0</v>
      </c>
      <c r="Q1492" s="102" t="str">
        <f>VLOOKUP(P1492,IDCODE!$A$1:$B$96,2,0)</f>
        <v>Không</v>
      </c>
      <c r="R1492" s="102" t="e">
        <f>VLOOKUP(B1492,DS!$D$3:$P$2489,13,0)</f>
        <v>#N/A</v>
      </c>
    </row>
    <row r="1493" spans="1:18" ht="13.5">
      <c r="A1493" s="100">
        <v>1487</v>
      </c>
      <c r="B1493" s="108">
        <f>DS!D1489</f>
        <v>0</v>
      </c>
      <c r="C1493" s="109" t="e">
        <f>VLOOKUP(B1493,DS!$D$3:$I$2489,2,0)</f>
        <v>#N/A</v>
      </c>
      <c r="D1493" s="110" t="e">
        <f>VLOOKUP(B1493,DS!$D$3:$I$2489,3,0)</f>
        <v>#N/A</v>
      </c>
      <c r="E1493" s="111" t="e">
        <f>VLOOKUP(B1493,DS!$D$3:$I$2489,5,0)</f>
        <v>#N/A</v>
      </c>
      <c r="F1493" s="111" t="e">
        <f>VLOOKUP(B1493,DS!$D$3:$I$2489,6,0)</f>
        <v>#N/A</v>
      </c>
      <c r="G1493" s="247"/>
      <c r="H1493" s="247"/>
      <c r="I1493" s="247"/>
      <c r="J1493" s="247"/>
      <c r="K1493" s="247"/>
      <c r="L1493" s="247"/>
      <c r="M1493" s="247"/>
      <c r="N1493" s="247"/>
      <c r="O1493" s="247"/>
      <c r="P1493" s="101">
        <f t="shared" si="23"/>
        <v>0</v>
      </c>
      <c r="Q1493" s="102" t="str">
        <f>VLOOKUP(P1493,IDCODE!$A$1:$B$96,2,0)</f>
        <v>Không</v>
      </c>
      <c r="R1493" s="102" t="e">
        <f>VLOOKUP(B1493,DS!$D$3:$P$2489,13,0)</f>
        <v>#N/A</v>
      </c>
    </row>
    <row r="1494" spans="1:18" ht="13.5">
      <c r="A1494" s="100">
        <v>1488</v>
      </c>
      <c r="B1494" s="108">
        <f>DS!D1490</f>
        <v>0</v>
      </c>
      <c r="C1494" s="109" t="e">
        <f>VLOOKUP(B1494,DS!$D$3:$I$2489,2,0)</f>
        <v>#N/A</v>
      </c>
      <c r="D1494" s="110" t="e">
        <f>VLOOKUP(B1494,DS!$D$3:$I$2489,3,0)</f>
        <v>#N/A</v>
      </c>
      <c r="E1494" s="111" t="e">
        <f>VLOOKUP(B1494,DS!$D$3:$I$2489,5,0)</f>
        <v>#N/A</v>
      </c>
      <c r="F1494" s="111" t="e">
        <f>VLOOKUP(B1494,DS!$D$3:$I$2489,6,0)</f>
        <v>#N/A</v>
      </c>
      <c r="G1494" s="247"/>
      <c r="H1494" s="247"/>
      <c r="I1494" s="247"/>
      <c r="J1494" s="247"/>
      <c r="K1494" s="247"/>
      <c r="L1494" s="247"/>
      <c r="M1494" s="247"/>
      <c r="N1494" s="247"/>
      <c r="O1494" s="247"/>
      <c r="P1494" s="101">
        <f t="shared" si="23"/>
        <v>0</v>
      </c>
      <c r="Q1494" s="102" t="str">
        <f>VLOOKUP(P1494,IDCODE!$A$1:$B$96,2,0)</f>
        <v>Không</v>
      </c>
      <c r="R1494" s="102" t="e">
        <f>VLOOKUP(B1494,DS!$D$3:$P$2489,13,0)</f>
        <v>#N/A</v>
      </c>
    </row>
    <row r="1495" spans="1:18" ht="13.5">
      <c r="A1495" s="100">
        <v>1489</v>
      </c>
      <c r="B1495" s="108">
        <f>DS!D1491</f>
        <v>0</v>
      </c>
      <c r="C1495" s="109" t="e">
        <f>VLOOKUP(B1495,DS!$D$3:$I$2489,2,0)</f>
        <v>#N/A</v>
      </c>
      <c r="D1495" s="110" t="e">
        <f>VLOOKUP(B1495,DS!$D$3:$I$2489,3,0)</f>
        <v>#N/A</v>
      </c>
      <c r="E1495" s="111" t="e">
        <f>VLOOKUP(B1495,DS!$D$3:$I$2489,5,0)</f>
        <v>#N/A</v>
      </c>
      <c r="F1495" s="111" t="e">
        <f>VLOOKUP(B1495,DS!$D$3:$I$2489,6,0)</f>
        <v>#N/A</v>
      </c>
      <c r="G1495" s="247"/>
      <c r="H1495" s="247"/>
      <c r="I1495" s="247"/>
      <c r="J1495" s="247"/>
      <c r="K1495" s="247"/>
      <c r="L1495" s="247"/>
      <c r="M1495" s="247"/>
      <c r="N1495" s="247"/>
      <c r="O1495" s="247"/>
      <c r="P1495" s="101">
        <f t="shared" si="23"/>
        <v>0</v>
      </c>
      <c r="Q1495" s="102" t="str">
        <f>VLOOKUP(P1495,IDCODE!$A$1:$B$96,2,0)</f>
        <v>Không</v>
      </c>
      <c r="R1495" s="102" t="e">
        <f>VLOOKUP(B1495,DS!$D$3:$P$2489,13,0)</f>
        <v>#N/A</v>
      </c>
    </row>
    <row r="1496" spans="1:18" ht="13.5">
      <c r="A1496" s="100">
        <v>1490</v>
      </c>
      <c r="B1496" s="108">
        <f>DS!D1492</f>
        <v>0</v>
      </c>
      <c r="C1496" s="109" t="e">
        <f>VLOOKUP(B1496,DS!$D$3:$I$2489,2,0)</f>
        <v>#N/A</v>
      </c>
      <c r="D1496" s="110" t="e">
        <f>VLOOKUP(B1496,DS!$D$3:$I$2489,3,0)</f>
        <v>#N/A</v>
      </c>
      <c r="E1496" s="111" t="e">
        <f>VLOOKUP(B1496,DS!$D$3:$I$2489,5,0)</f>
        <v>#N/A</v>
      </c>
      <c r="F1496" s="111" t="e">
        <f>VLOOKUP(B1496,DS!$D$3:$I$2489,6,0)</f>
        <v>#N/A</v>
      </c>
      <c r="G1496" s="247"/>
      <c r="H1496" s="247"/>
      <c r="I1496" s="247"/>
      <c r="J1496" s="247"/>
      <c r="K1496" s="247"/>
      <c r="L1496" s="247"/>
      <c r="M1496" s="247"/>
      <c r="N1496" s="247"/>
      <c r="O1496" s="247"/>
      <c r="P1496" s="101">
        <f t="shared" si="23"/>
        <v>0</v>
      </c>
      <c r="Q1496" s="102" t="str">
        <f>VLOOKUP(P1496,IDCODE!$A$1:$B$96,2,0)</f>
        <v>Không</v>
      </c>
      <c r="R1496" s="102" t="e">
        <f>VLOOKUP(B1496,DS!$D$3:$P$2489,13,0)</f>
        <v>#N/A</v>
      </c>
    </row>
    <row r="1497" spans="1:18" ht="13.5">
      <c r="A1497" s="100">
        <v>1491</v>
      </c>
      <c r="B1497" s="108">
        <f>DS!D1493</f>
        <v>0</v>
      </c>
      <c r="C1497" s="109" t="e">
        <f>VLOOKUP(B1497,DS!$D$3:$I$2489,2,0)</f>
        <v>#N/A</v>
      </c>
      <c r="D1497" s="110" t="e">
        <f>VLOOKUP(B1497,DS!$D$3:$I$2489,3,0)</f>
        <v>#N/A</v>
      </c>
      <c r="E1497" s="111" t="e">
        <f>VLOOKUP(B1497,DS!$D$3:$I$2489,5,0)</f>
        <v>#N/A</v>
      </c>
      <c r="F1497" s="111" t="e">
        <f>VLOOKUP(B1497,DS!$D$3:$I$2489,6,0)</f>
        <v>#N/A</v>
      </c>
      <c r="G1497" s="247"/>
      <c r="H1497" s="247"/>
      <c r="I1497" s="247"/>
      <c r="J1497" s="247"/>
      <c r="K1497" s="247"/>
      <c r="L1497" s="247"/>
      <c r="M1497" s="247"/>
      <c r="N1497" s="247"/>
      <c r="O1497" s="247"/>
      <c r="P1497" s="101">
        <f t="shared" si="23"/>
        <v>0</v>
      </c>
      <c r="Q1497" s="102" t="str">
        <f>VLOOKUP(P1497,IDCODE!$A$1:$B$96,2,0)</f>
        <v>Không</v>
      </c>
      <c r="R1497" s="102" t="e">
        <f>VLOOKUP(B1497,DS!$D$3:$P$2489,13,0)</f>
        <v>#N/A</v>
      </c>
    </row>
    <row r="1498" spans="1:18" ht="13.5">
      <c r="A1498" s="100">
        <v>1492</v>
      </c>
      <c r="B1498" s="108">
        <f>DS!D1494</f>
        <v>0</v>
      </c>
      <c r="C1498" s="109" t="e">
        <f>VLOOKUP(B1498,DS!$D$3:$I$2489,2,0)</f>
        <v>#N/A</v>
      </c>
      <c r="D1498" s="110" t="e">
        <f>VLOOKUP(B1498,DS!$D$3:$I$2489,3,0)</f>
        <v>#N/A</v>
      </c>
      <c r="E1498" s="111" t="e">
        <f>VLOOKUP(B1498,DS!$D$3:$I$2489,5,0)</f>
        <v>#N/A</v>
      </c>
      <c r="F1498" s="111" t="e">
        <f>VLOOKUP(B1498,DS!$D$3:$I$2489,6,0)</f>
        <v>#N/A</v>
      </c>
      <c r="G1498" s="247"/>
      <c r="H1498" s="247"/>
      <c r="I1498" s="247"/>
      <c r="J1498" s="247"/>
      <c r="K1498" s="247"/>
      <c r="L1498" s="247"/>
      <c r="M1498" s="247"/>
      <c r="N1498" s="247"/>
      <c r="O1498" s="247"/>
      <c r="P1498" s="101">
        <f t="shared" si="23"/>
        <v>0</v>
      </c>
      <c r="Q1498" s="102" t="str">
        <f>VLOOKUP(P1498,IDCODE!$A$1:$B$96,2,0)</f>
        <v>Không</v>
      </c>
      <c r="R1498" s="102" t="e">
        <f>VLOOKUP(B1498,DS!$D$3:$P$2489,13,0)</f>
        <v>#N/A</v>
      </c>
    </row>
    <row r="1499" spans="1:18" ht="13.5">
      <c r="A1499" s="100">
        <v>1493</v>
      </c>
      <c r="B1499" s="108">
        <f>DS!D1495</f>
        <v>0</v>
      </c>
      <c r="C1499" s="109" t="e">
        <f>VLOOKUP(B1499,DS!$D$3:$I$2489,2,0)</f>
        <v>#N/A</v>
      </c>
      <c r="D1499" s="110" t="e">
        <f>VLOOKUP(B1499,DS!$D$3:$I$2489,3,0)</f>
        <v>#N/A</v>
      </c>
      <c r="E1499" s="111" t="e">
        <f>VLOOKUP(B1499,DS!$D$3:$I$2489,5,0)</f>
        <v>#N/A</v>
      </c>
      <c r="F1499" s="111" t="e">
        <f>VLOOKUP(B1499,DS!$D$3:$I$2489,6,0)</f>
        <v>#N/A</v>
      </c>
      <c r="G1499" s="247"/>
      <c r="H1499" s="247"/>
      <c r="I1499" s="247"/>
      <c r="J1499" s="247"/>
      <c r="K1499" s="247"/>
      <c r="L1499" s="247"/>
      <c r="M1499" s="247"/>
      <c r="N1499" s="247"/>
      <c r="O1499" s="247"/>
      <c r="P1499" s="101">
        <f t="shared" si="23"/>
        <v>0</v>
      </c>
      <c r="Q1499" s="102" t="str">
        <f>VLOOKUP(P1499,IDCODE!$A$1:$B$96,2,0)</f>
        <v>Không</v>
      </c>
      <c r="R1499" s="102" t="e">
        <f>VLOOKUP(B1499,DS!$D$3:$P$2489,13,0)</f>
        <v>#N/A</v>
      </c>
    </row>
    <row r="1500" spans="1:18" ht="13.5">
      <c r="A1500" s="100">
        <v>1494</v>
      </c>
      <c r="B1500" s="108">
        <f>DS!D1496</f>
        <v>0</v>
      </c>
      <c r="C1500" s="109" t="e">
        <f>VLOOKUP(B1500,DS!$D$3:$I$2489,2,0)</f>
        <v>#N/A</v>
      </c>
      <c r="D1500" s="110" t="e">
        <f>VLOOKUP(B1500,DS!$D$3:$I$2489,3,0)</f>
        <v>#N/A</v>
      </c>
      <c r="E1500" s="111" t="e">
        <f>VLOOKUP(B1500,DS!$D$3:$I$2489,5,0)</f>
        <v>#N/A</v>
      </c>
      <c r="F1500" s="111" t="e">
        <f>VLOOKUP(B1500,DS!$D$3:$I$2489,6,0)</f>
        <v>#N/A</v>
      </c>
      <c r="G1500" s="247"/>
      <c r="H1500" s="247"/>
      <c r="I1500" s="247"/>
      <c r="J1500" s="247"/>
      <c r="K1500" s="247"/>
      <c r="L1500" s="247"/>
      <c r="M1500" s="247"/>
      <c r="N1500" s="247"/>
      <c r="O1500" s="247"/>
      <c r="P1500" s="101">
        <f t="shared" si="23"/>
        <v>0</v>
      </c>
      <c r="Q1500" s="102" t="str">
        <f>VLOOKUP(P1500,IDCODE!$A$1:$B$96,2,0)</f>
        <v>Không</v>
      </c>
      <c r="R1500" s="102" t="e">
        <f>VLOOKUP(B1500,DS!$D$3:$P$2489,13,0)</f>
        <v>#N/A</v>
      </c>
    </row>
    <row r="1501" spans="1:18" ht="13.5">
      <c r="A1501" s="100">
        <v>1495</v>
      </c>
      <c r="B1501" s="108">
        <f>DS!D1497</f>
        <v>0</v>
      </c>
      <c r="C1501" s="109" t="e">
        <f>VLOOKUP(B1501,DS!$D$3:$I$2489,2,0)</f>
        <v>#N/A</v>
      </c>
      <c r="D1501" s="110" t="e">
        <f>VLOOKUP(B1501,DS!$D$3:$I$2489,3,0)</f>
        <v>#N/A</v>
      </c>
      <c r="E1501" s="111" t="e">
        <f>VLOOKUP(B1501,DS!$D$3:$I$2489,5,0)</f>
        <v>#N/A</v>
      </c>
      <c r="F1501" s="111" t="e">
        <f>VLOOKUP(B1501,DS!$D$3:$I$2489,6,0)</f>
        <v>#N/A</v>
      </c>
      <c r="G1501" s="247"/>
      <c r="H1501" s="247"/>
      <c r="I1501" s="247"/>
      <c r="J1501" s="247"/>
      <c r="K1501" s="247"/>
      <c r="L1501" s="247"/>
      <c r="M1501" s="247"/>
      <c r="N1501" s="247"/>
      <c r="O1501" s="247"/>
      <c r="P1501" s="101">
        <f t="shared" si="23"/>
        <v>0</v>
      </c>
      <c r="Q1501" s="102" t="str">
        <f>VLOOKUP(P1501,IDCODE!$A$1:$B$96,2,0)</f>
        <v>Không</v>
      </c>
      <c r="R1501" s="102" t="e">
        <f>VLOOKUP(B1501,DS!$D$3:$P$2489,13,0)</f>
        <v>#N/A</v>
      </c>
    </row>
    <row r="1502" spans="1:18" ht="13.5">
      <c r="A1502" s="100">
        <v>1496</v>
      </c>
      <c r="B1502" s="108">
        <f>DS!D1498</f>
        <v>0</v>
      </c>
      <c r="C1502" s="109" t="e">
        <f>VLOOKUP(B1502,DS!$D$3:$I$2489,2,0)</f>
        <v>#N/A</v>
      </c>
      <c r="D1502" s="110" t="e">
        <f>VLOOKUP(B1502,DS!$D$3:$I$2489,3,0)</f>
        <v>#N/A</v>
      </c>
      <c r="E1502" s="111" t="e">
        <f>VLOOKUP(B1502,DS!$D$3:$I$2489,5,0)</f>
        <v>#N/A</v>
      </c>
      <c r="F1502" s="111" t="e">
        <f>VLOOKUP(B1502,DS!$D$3:$I$2489,6,0)</f>
        <v>#N/A</v>
      </c>
      <c r="G1502" s="247"/>
      <c r="H1502" s="247"/>
      <c r="I1502" s="247"/>
      <c r="J1502" s="247"/>
      <c r="K1502" s="247"/>
      <c r="L1502" s="247"/>
      <c r="M1502" s="247"/>
      <c r="N1502" s="247"/>
      <c r="O1502" s="247"/>
      <c r="P1502" s="101">
        <f t="shared" si="23"/>
        <v>0</v>
      </c>
      <c r="Q1502" s="102" t="str">
        <f>VLOOKUP(P1502,IDCODE!$A$1:$B$96,2,0)</f>
        <v>Không</v>
      </c>
      <c r="R1502" s="102" t="e">
        <f>VLOOKUP(B1502,DS!$D$3:$P$2489,13,0)</f>
        <v>#N/A</v>
      </c>
    </row>
    <row r="1503" spans="1:18" ht="13.5">
      <c r="A1503" s="100">
        <v>1497</v>
      </c>
      <c r="B1503" s="108">
        <f>DS!D1499</f>
        <v>0</v>
      </c>
      <c r="C1503" s="109" t="e">
        <f>VLOOKUP(B1503,DS!$D$3:$I$2489,2,0)</f>
        <v>#N/A</v>
      </c>
      <c r="D1503" s="110" t="e">
        <f>VLOOKUP(B1503,DS!$D$3:$I$2489,3,0)</f>
        <v>#N/A</v>
      </c>
      <c r="E1503" s="111" t="e">
        <f>VLOOKUP(B1503,DS!$D$3:$I$2489,5,0)</f>
        <v>#N/A</v>
      </c>
      <c r="F1503" s="111" t="e">
        <f>VLOOKUP(B1503,DS!$D$3:$I$2489,6,0)</f>
        <v>#N/A</v>
      </c>
      <c r="G1503" s="247"/>
      <c r="H1503" s="247"/>
      <c r="I1503" s="247"/>
      <c r="J1503" s="247"/>
      <c r="K1503" s="247"/>
      <c r="L1503" s="247"/>
      <c r="M1503" s="247"/>
      <c r="N1503" s="247"/>
      <c r="O1503" s="247"/>
      <c r="P1503" s="101">
        <f t="shared" si="23"/>
        <v>0</v>
      </c>
      <c r="Q1503" s="102" t="str">
        <f>VLOOKUP(P1503,IDCODE!$A$1:$B$96,2,0)</f>
        <v>Không</v>
      </c>
      <c r="R1503" s="102" t="e">
        <f>VLOOKUP(B1503,DS!$D$3:$P$2489,13,0)</f>
        <v>#N/A</v>
      </c>
    </row>
    <row r="1504" spans="1:18" ht="13.5">
      <c r="A1504" s="100">
        <v>1498</v>
      </c>
      <c r="B1504" s="108">
        <f>DS!D1500</f>
        <v>0</v>
      </c>
      <c r="C1504" s="109" t="e">
        <f>VLOOKUP(B1504,DS!$D$3:$I$2489,2,0)</f>
        <v>#N/A</v>
      </c>
      <c r="D1504" s="110" t="e">
        <f>VLOOKUP(B1504,DS!$D$3:$I$2489,3,0)</f>
        <v>#N/A</v>
      </c>
      <c r="E1504" s="111" t="e">
        <f>VLOOKUP(B1504,DS!$D$3:$I$2489,5,0)</f>
        <v>#N/A</v>
      </c>
      <c r="F1504" s="111" t="e">
        <f>VLOOKUP(B1504,DS!$D$3:$I$2489,6,0)</f>
        <v>#N/A</v>
      </c>
      <c r="G1504" s="247"/>
      <c r="H1504" s="247"/>
      <c r="I1504" s="247"/>
      <c r="J1504" s="247"/>
      <c r="K1504" s="247"/>
      <c r="L1504" s="247"/>
      <c r="M1504" s="247"/>
      <c r="N1504" s="247"/>
      <c r="O1504" s="247"/>
      <c r="P1504" s="101">
        <f t="shared" si="23"/>
        <v>0</v>
      </c>
      <c r="Q1504" s="102" t="str">
        <f>VLOOKUP(P1504,IDCODE!$A$1:$B$96,2,0)</f>
        <v>Không</v>
      </c>
      <c r="R1504" s="102" t="e">
        <f>VLOOKUP(B1504,DS!$D$3:$P$2489,13,0)</f>
        <v>#N/A</v>
      </c>
    </row>
    <row r="1505" spans="1:18" ht="13.5">
      <c r="A1505" s="100">
        <v>1499</v>
      </c>
      <c r="B1505" s="108">
        <f>DS!D1501</f>
        <v>0</v>
      </c>
      <c r="C1505" s="109" t="e">
        <f>VLOOKUP(B1505,DS!$D$3:$I$2489,2,0)</f>
        <v>#N/A</v>
      </c>
      <c r="D1505" s="110" t="e">
        <f>VLOOKUP(B1505,DS!$D$3:$I$2489,3,0)</f>
        <v>#N/A</v>
      </c>
      <c r="E1505" s="111" t="e">
        <f>VLOOKUP(B1505,DS!$D$3:$I$2489,5,0)</f>
        <v>#N/A</v>
      </c>
      <c r="F1505" s="111" t="e">
        <f>VLOOKUP(B1505,DS!$D$3:$I$2489,6,0)</f>
        <v>#N/A</v>
      </c>
      <c r="G1505" s="247"/>
      <c r="H1505" s="247"/>
      <c r="I1505" s="247"/>
      <c r="J1505" s="247"/>
      <c r="K1505" s="247"/>
      <c r="L1505" s="247"/>
      <c r="M1505" s="247"/>
      <c r="N1505" s="247"/>
      <c r="O1505" s="247"/>
      <c r="P1505" s="101">
        <f t="shared" si="23"/>
        <v>0</v>
      </c>
      <c r="Q1505" s="102" t="str">
        <f>VLOOKUP(P1505,IDCODE!$A$1:$B$96,2,0)</f>
        <v>Không</v>
      </c>
      <c r="R1505" s="102" t="e">
        <f>VLOOKUP(B1505,DS!$D$3:$P$2489,13,0)</f>
        <v>#N/A</v>
      </c>
    </row>
    <row r="1506" spans="1:18" ht="13.5">
      <c r="A1506" s="100">
        <v>1500</v>
      </c>
      <c r="B1506" s="108">
        <f>DS!D1502</f>
        <v>0</v>
      </c>
      <c r="C1506" s="109" t="e">
        <f>VLOOKUP(B1506,DS!$D$3:$I$2489,2,0)</f>
        <v>#N/A</v>
      </c>
      <c r="D1506" s="110" t="e">
        <f>VLOOKUP(B1506,DS!$D$3:$I$2489,3,0)</f>
        <v>#N/A</v>
      </c>
      <c r="E1506" s="111" t="e">
        <f>VLOOKUP(B1506,DS!$D$3:$I$2489,5,0)</f>
        <v>#N/A</v>
      </c>
      <c r="F1506" s="111" t="e">
        <f>VLOOKUP(B1506,DS!$D$3:$I$2489,6,0)</f>
        <v>#N/A</v>
      </c>
      <c r="G1506" s="247"/>
      <c r="H1506" s="247"/>
      <c r="I1506" s="247"/>
      <c r="J1506" s="247"/>
      <c r="K1506" s="247"/>
      <c r="L1506" s="247"/>
      <c r="M1506" s="247"/>
      <c r="N1506" s="247"/>
      <c r="O1506" s="247"/>
      <c r="P1506" s="101">
        <f t="shared" si="23"/>
        <v>0</v>
      </c>
      <c r="Q1506" s="102" t="str">
        <f>VLOOKUP(P1506,IDCODE!$A$1:$B$96,2,0)</f>
        <v>Không</v>
      </c>
      <c r="R1506" s="102" t="e">
        <f>VLOOKUP(B1506,DS!$D$3:$P$2489,13,0)</f>
        <v>#N/A</v>
      </c>
    </row>
    <row r="1507" spans="1:18" ht="13.5">
      <c r="A1507" s="100">
        <v>1501</v>
      </c>
      <c r="B1507" s="108">
        <f>DS!D1503</f>
        <v>0</v>
      </c>
      <c r="C1507" s="109" t="e">
        <f>VLOOKUP(B1507,DS!$D$3:$I$2489,2,0)</f>
        <v>#N/A</v>
      </c>
      <c r="D1507" s="110" t="e">
        <f>VLOOKUP(B1507,DS!$D$3:$I$2489,3,0)</f>
        <v>#N/A</v>
      </c>
      <c r="E1507" s="111" t="e">
        <f>VLOOKUP(B1507,DS!$D$3:$I$2489,5,0)</f>
        <v>#N/A</v>
      </c>
      <c r="F1507" s="111" t="e">
        <f>VLOOKUP(B1507,DS!$D$3:$I$2489,6,0)</f>
        <v>#N/A</v>
      </c>
      <c r="G1507" s="247"/>
      <c r="H1507" s="247"/>
      <c r="I1507" s="247"/>
      <c r="J1507" s="247"/>
      <c r="K1507" s="247"/>
      <c r="L1507" s="247"/>
      <c r="M1507" s="247"/>
      <c r="N1507" s="247"/>
      <c r="O1507" s="247"/>
      <c r="P1507" s="101">
        <f t="shared" si="23"/>
        <v>0</v>
      </c>
      <c r="Q1507" s="102" t="str">
        <f>VLOOKUP(P1507,IDCODE!$A$1:$B$96,2,0)</f>
        <v>Không</v>
      </c>
      <c r="R1507" s="102" t="e">
        <f>VLOOKUP(B1507,DS!$D$3:$P$2489,13,0)</f>
        <v>#N/A</v>
      </c>
    </row>
    <row r="1508" spans="1:18" ht="13.5">
      <c r="A1508" s="100">
        <v>1502</v>
      </c>
      <c r="B1508" s="108">
        <f>DS!D1504</f>
        <v>0</v>
      </c>
      <c r="C1508" s="109" t="e">
        <f>VLOOKUP(B1508,DS!$D$3:$I$2489,2,0)</f>
        <v>#N/A</v>
      </c>
      <c r="D1508" s="110" t="e">
        <f>VLOOKUP(B1508,DS!$D$3:$I$2489,3,0)</f>
        <v>#N/A</v>
      </c>
      <c r="E1508" s="111" t="e">
        <f>VLOOKUP(B1508,DS!$D$3:$I$2489,5,0)</f>
        <v>#N/A</v>
      </c>
      <c r="F1508" s="111" t="e">
        <f>VLOOKUP(B1508,DS!$D$3:$I$2489,6,0)</f>
        <v>#N/A</v>
      </c>
      <c r="G1508" s="247"/>
      <c r="H1508" s="247"/>
      <c r="I1508" s="247"/>
      <c r="J1508" s="247"/>
      <c r="K1508" s="247"/>
      <c r="L1508" s="247"/>
      <c r="M1508" s="247"/>
      <c r="N1508" s="247"/>
      <c r="O1508" s="247"/>
      <c r="P1508" s="101">
        <f t="shared" si="23"/>
        <v>0</v>
      </c>
      <c r="Q1508" s="102" t="str">
        <f>VLOOKUP(P1508,IDCODE!$A$1:$B$96,2,0)</f>
        <v>Không</v>
      </c>
      <c r="R1508" s="102" t="e">
        <f>VLOOKUP(B1508,DS!$D$3:$P$2489,13,0)</f>
        <v>#N/A</v>
      </c>
    </row>
    <row r="1509" spans="1:18" ht="13.5">
      <c r="A1509" s="100">
        <v>1503</v>
      </c>
      <c r="B1509" s="108">
        <f>DS!D1505</f>
        <v>0</v>
      </c>
      <c r="C1509" s="109" t="e">
        <f>VLOOKUP(B1509,DS!$D$3:$I$2489,2,0)</f>
        <v>#N/A</v>
      </c>
      <c r="D1509" s="110" t="e">
        <f>VLOOKUP(B1509,DS!$D$3:$I$2489,3,0)</f>
        <v>#N/A</v>
      </c>
      <c r="E1509" s="111" t="e">
        <f>VLOOKUP(B1509,DS!$D$3:$I$2489,5,0)</f>
        <v>#N/A</v>
      </c>
      <c r="F1509" s="111" t="e">
        <f>VLOOKUP(B1509,DS!$D$3:$I$2489,6,0)</f>
        <v>#N/A</v>
      </c>
      <c r="G1509" s="247"/>
      <c r="H1509" s="247"/>
      <c r="I1509" s="247"/>
      <c r="J1509" s="247"/>
      <c r="K1509" s="247"/>
      <c r="L1509" s="247"/>
      <c r="M1509" s="247"/>
      <c r="N1509" s="247"/>
      <c r="O1509" s="247"/>
      <c r="P1509" s="101">
        <f t="shared" si="23"/>
        <v>0</v>
      </c>
      <c r="Q1509" s="102" t="str">
        <f>VLOOKUP(P1509,IDCODE!$A$1:$B$96,2,0)</f>
        <v>Không</v>
      </c>
      <c r="R1509" s="102" t="e">
        <f>VLOOKUP(B1509,DS!$D$3:$P$2489,13,0)</f>
        <v>#N/A</v>
      </c>
    </row>
    <row r="1510" spans="1:18" ht="13.5">
      <c r="A1510" s="100">
        <v>1504</v>
      </c>
      <c r="B1510" s="108">
        <f>DS!D1506</f>
        <v>0</v>
      </c>
      <c r="C1510" s="109" t="e">
        <f>VLOOKUP(B1510,DS!$D$3:$I$2489,2,0)</f>
        <v>#N/A</v>
      </c>
      <c r="D1510" s="110" t="e">
        <f>VLOOKUP(B1510,DS!$D$3:$I$2489,3,0)</f>
        <v>#N/A</v>
      </c>
      <c r="E1510" s="111" t="e">
        <f>VLOOKUP(B1510,DS!$D$3:$I$2489,5,0)</f>
        <v>#N/A</v>
      </c>
      <c r="F1510" s="111" t="e">
        <f>VLOOKUP(B1510,DS!$D$3:$I$2489,6,0)</f>
        <v>#N/A</v>
      </c>
      <c r="G1510" s="247"/>
      <c r="H1510" s="247"/>
      <c r="I1510" s="247"/>
      <c r="J1510" s="247"/>
      <c r="K1510" s="247"/>
      <c r="L1510" s="247"/>
      <c r="M1510" s="247"/>
      <c r="N1510" s="247"/>
      <c r="O1510" s="247"/>
      <c r="P1510" s="101">
        <f t="shared" si="23"/>
        <v>0</v>
      </c>
      <c r="Q1510" s="102" t="str">
        <f>VLOOKUP(P1510,IDCODE!$A$1:$B$96,2,0)</f>
        <v>Không</v>
      </c>
      <c r="R1510" s="102" t="e">
        <f>VLOOKUP(B1510,DS!$D$3:$P$2489,13,0)</f>
        <v>#N/A</v>
      </c>
    </row>
    <row r="1511" spans="1:18" ht="13.5">
      <c r="A1511" s="100">
        <v>1505</v>
      </c>
      <c r="B1511" s="108">
        <f>DS!D1507</f>
        <v>0</v>
      </c>
      <c r="C1511" s="109" t="e">
        <f>VLOOKUP(B1511,DS!$D$3:$I$2489,2,0)</f>
        <v>#N/A</v>
      </c>
      <c r="D1511" s="110" t="e">
        <f>VLOOKUP(B1511,DS!$D$3:$I$2489,3,0)</f>
        <v>#N/A</v>
      </c>
      <c r="E1511" s="111" t="e">
        <f>VLOOKUP(B1511,DS!$D$3:$I$2489,5,0)</f>
        <v>#N/A</v>
      </c>
      <c r="F1511" s="111" t="e">
        <f>VLOOKUP(B1511,DS!$D$3:$I$2489,6,0)</f>
        <v>#N/A</v>
      </c>
      <c r="G1511" s="247"/>
      <c r="H1511" s="247"/>
      <c r="I1511" s="247"/>
      <c r="J1511" s="247"/>
      <c r="K1511" s="247"/>
      <c r="L1511" s="247"/>
      <c r="M1511" s="247"/>
      <c r="N1511" s="247"/>
      <c r="O1511" s="247"/>
      <c r="P1511" s="101">
        <f t="shared" si="23"/>
        <v>0</v>
      </c>
      <c r="Q1511" s="102" t="str">
        <f>VLOOKUP(P1511,IDCODE!$A$1:$B$96,2,0)</f>
        <v>Không</v>
      </c>
      <c r="R1511" s="102" t="e">
        <f>VLOOKUP(B1511,DS!$D$3:$P$2489,13,0)</f>
        <v>#N/A</v>
      </c>
    </row>
    <row r="1512" spans="1:18" ht="13.5">
      <c r="A1512" s="100">
        <v>1506</v>
      </c>
      <c r="B1512" s="108">
        <f>DS!D1508</f>
        <v>0</v>
      </c>
      <c r="C1512" s="109" t="e">
        <f>VLOOKUP(B1512,DS!$D$3:$I$2489,2,0)</f>
        <v>#N/A</v>
      </c>
      <c r="D1512" s="110" t="e">
        <f>VLOOKUP(B1512,DS!$D$3:$I$2489,3,0)</f>
        <v>#N/A</v>
      </c>
      <c r="E1512" s="111" t="e">
        <f>VLOOKUP(B1512,DS!$D$3:$I$2489,5,0)</f>
        <v>#N/A</v>
      </c>
      <c r="F1512" s="111" t="e">
        <f>VLOOKUP(B1512,DS!$D$3:$I$2489,6,0)</f>
        <v>#N/A</v>
      </c>
      <c r="G1512" s="247"/>
      <c r="H1512" s="247"/>
      <c r="I1512" s="247"/>
      <c r="J1512" s="247"/>
      <c r="K1512" s="247"/>
      <c r="L1512" s="247"/>
      <c r="M1512" s="247"/>
      <c r="N1512" s="247"/>
      <c r="O1512" s="247"/>
      <c r="P1512" s="101">
        <f t="shared" si="23"/>
        <v>0</v>
      </c>
      <c r="Q1512" s="102" t="str">
        <f>VLOOKUP(P1512,IDCODE!$A$1:$B$96,2,0)</f>
        <v>Không</v>
      </c>
      <c r="R1512" s="102" t="e">
        <f>VLOOKUP(B1512,DS!$D$3:$P$2489,13,0)</f>
        <v>#N/A</v>
      </c>
    </row>
    <row r="1513" spans="1:18" ht="13.5">
      <c r="A1513" s="100">
        <v>1507</v>
      </c>
      <c r="B1513" s="108">
        <f>DS!D1509</f>
        <v>0</v>
      </c>
      <c r="C1513" s="109" t="e">
        <f>VLOOKUP(B1513,DS!$D$3:$I$2489,2,0)</f>
        <v>#N/A</v>
      </c>
      <c r="D1513" s="110" t="e">
        <f>VLOOKUP(B1513,DS!$D$3:$I$2489,3,0)</f>
        <v>#N/A</v>
      </c>
      <c r="E1513" s="111" t="e">
        <f>VLOOKUP(B1513,DS!$D$3:$I$2489,5,0)</f>
        <v>#N/A</v>
      </c>
      <c r="F1513" s="111" t="e">
        <f>VLOOKUP(B1513,DS!$D$3:$I$2489,6,0)</f>
        <v>#N/A</v>
      </c>
      <c r="G1513" s="247"/>
      <c r="H1513" s="247"/>
      <c r="I1513" s="247"/>
      <c r="J1513" s="247"/>
      <c r="K1513" s="247"/>
      <c r="L1513" s="247"/>
      <c r="M1513" s="247"/>
      <c r="N1513" s="247"/>
      <c r="O1513" s="247"/>
      <c r="P1513" s="101">
        <f t="shared" si="23"/>
        <v>0</v>
      </c>
      <c r="Q1513" s="102" t="str">
        <f>VLOOKUP(P1513,IDCODE!$A$1:$B$96,2,0)</f>
        <v>Không</v>
      </c>
      <c r="R1513" s="102" t="e">
        <f>VLOOKUP(B1513,DS!$D$3:$P$2489,13,0)</f>
        <v>#N/A</v>
      </c>
    </row>
    <row r="1514" spans="1:18" ht="13.5">
      <c r="A1514" s="100">
        <v>1508</v>
      </c>
      <c r="B1514" s="108">
        <f>DS!D1510</f>
        <v>0</v>
      </c>
      <c r="C1514" s="109" t="e">
        <f>VLOOKUP(B1514,DS!$D$3:$I$2489,2,0)</f>
        <v>#N/A</v>
      </c>
      <c r="D1514" s="110" t="e">
        <f>VLOOKUP(B1514,DS!$D$3:$I$2489,3,0)</f>
        <v>#N/A</v>
      </c>
      <c r="E1514" s="111" t="e">
        <f>VLOOKUP(B1514,DS!$D$3:$I$2489,5,0)</f>
        <v>#N/A</v>
      </c>
      <c r="F1514" s="111" t="e">
        <f>VLOOKUP(B1514,DS!$D$3:$I$2489,6,0)</f>
        <v>#N/A</v>
      </c>
      <c r="G1514" s="247"/>
      <c r="H1514" s="247"/>
      <c r="I1514" s="247"/>
      <c r="J1514" s="247"/>
      <c r="K1514" s="247"/>
      <c r="L1514" s="247"/>
      <c r="M1514" s="247"/>
      <c r="N1514" s="247"/>
      <c r="O1514" s="247"/>
      <c r="P1514" s="101">
        <f t="shared" si="23"/>
        <v>0</v>
      </c>
      <c r="Q1514" s="102" t="str">
        <f>VLOOKUP(P1514,IDCODE!$A$1:$B$96,2,0)</f>
        <v>Không</v>
      </c>
      <c r="R1514" s="102" t="e">
        <f>VLOOKUP(B1514,DS!$D$3:$P$2489,13,0)</f>
        <v>#N/A</v>
      </c>
    </row>
    <row r="1515" spans="1:18" ht="13.5">
      <c r="A1515" s="100">
        <v>1509</v>
      </c>
      <c r="B1515" s="108">
        <f>DS!D1511</f>
        <v>0</v>
      </c>
      <c r="C1515" s="109" t="e">
        <f>VLOOKUP(B1515,DS!$D$3:$I$2489,2,0)</f>
        <v>#N/A</v>
      </c>
      <c r="D1515" s="110" t="e">
        <f>VLOOKUP(B1515,DS!$D$3:$I$2489,3,0)</f>
        <v>#N/A</v>
      </c>
      <c r="E1515" s="111" t="e">
        <f>VLOOKUP(B1515,DS!$D$3:$I$2489,5,0)</f>
        <v>#N/A</v>
      </c>
      <c r="F1515" s="111" t="e">
        <f>VLOOKUP(B1515,DS!$D$3:$I$2489,6,0)</f>
        <v>#N/A</v>
      </c>
      <c r="G1515" s="247"/>
      <c r="H1515" s="247"/>
      <c r="I1515" s="247"/>
      <c r="J1515" s="247"/>
      <c r="K1515" s="247"/>
      <c r="L1515" s="247"/>
      <c r="M1515" s="247"/>
      <c r="N1515" s="247"/>
      <c r="O1515" s="247"/>
      <c r="P1515" s="101">
        <f t="shared" si="23"/>
        <v>0</v>
      </c>
      <c r="Q1515" s="102" t="str">
        <f>VLOOKUP(P1515,IDCODE!$A$1:$B$96,2,0)</f>
        <v>Không</v>
      </c>
      <c r="R1515" s="102" t="e">
        <f>VLOOKUP(B1515,DS!$D$3:$P$2489,13,0)</f>
        <v>#N/A</v>
      </c>
    </row>
    <row r="1516" spans="1:18" ht="13.5">
      <c r="A1516" s="100">
        <v>1510</v>
      </c>
      <c r="B1516" s="108">
        <f>DS!D1512</f>
        <v>0</v>
      </c>
      <c r="C1516" s="109" t="e">
        <f>VLOOKUP(B1516,DS!$D$3:$I$2489,2,0)</f>
        <v>#N/A</v>
      </c>
      <c r="D1516" s="110" t="e">
        <f>VLOOKUP(B1516,DS!$D$3:$I$2489,3,0)</f>
        <v>#N/A</v>
      </c>
      <c r="E1516" s="111" t="e">
        <f>VLOOKUP(B1516,DS!$D$3:$I$2489,5,0)</f>
        <v>#N/A</v>
      </c>
      <c r="F1516" s="111" t="e">
        <f>VLOOKUP(B1516,DS!$D$3:$I$2489,6,0)</f>
        <v>#N/A</v>
      </c>
      <c r="G1516" s="247"/>
      <c r="H1516" s="247"/>
      <c r="I1516" s="247"/>
      <c r="J1516" s="247"/>
      <c r="K1516" s="247"/>
      <c r="L1516" s="247"/>
      <c r="M1516" s="247"/>
      <c r="N1516" s="247"/>
      <c r="O1516" s="247"/>
      <c r="P1516" s="101">
        <f t="shared" si="23"/>
        <v>0</v>
      </c>
      <c r="Q1516" s="102" t="str">
        <f>VLOOKUP(P1516,IDCODE!$A$1:$B$96,2,0)</f>
        <v>Không</v>
      </c>
      <c r="R1516" s="102" t="e">
        <f>VLOOKUP(B1516,DS!$D$3:$P$2489,13,0)</f>
        <v>#N/A</v>
      </c>
    </row>
    <row r="1517" spans="1:18" ht="13.5">
      <c r="A1517" s="100">
        <v>1511</v>
      </c>
      <c r="B1517" s="108">
        <f>DS!D1513</f>
        <v>0</v>
      </c>
      <c r="C1517" s="109" t="e">
        <f>VLOOKUP(B1517,DS!$D$3:$I$2489,2,0)</f>
        <v>#N/A</v>
      </c>
      <c r="D1517" s="110" t="e">
        <f>VLOOKUP(B1517,DS!$D$3:$I$2489,3,0)</f>
        <v>#N/A</v>
      </c>
      <c r="E1517" s="111" t="e">
        <f>VLOOKUP(B1517,DS!$D$3:$I$2489,5,0)</f>
        <v>#N/A</v>
      </c>
      <c r="F1517" s="111" t="e">
        <f>VLOOKUP(B1517,DS!$D$3:$I$2489,6,0)</f>
        <v>#N/A</v>
      </c>
      <c r="G1517" s="247"/>
      <c r="H1517" s="247"/>
      <c r="I1517" s="247"/>
      <c r="J1517" s="247"/>
      <c r="K1517" s="247"/>
      <c r="L1517" s="247"/>
      <c r="M1517" s="247"/>
      <c r="N1517" s="247"/>
      <c r="O1517" s="247"/>
      <c r="P1517" s="101">
        <f t="shared" si="23"/>
        <v>0</v>
      </c>
      <c r="Q1517" s="102" t="str">
        <f>VLOOKUP(P1517,IDCODE!$A$1:$B$96,2,0)</f>
        <v>Không</v>
      </c>
      <c r="R1517" s="102" t="e">
        <f>VLOOKUP(B1517,DS!$D$3:$P$2489,13,0)</f>
        <v>#N/A</v>
      </c>
    </row>
    <row r="1518" spans="1:18" ht="13.5">
      <c r="A1518" s="100">
        <v>1512</v>
      </c>
      <c r="B1518" s="108">
        <f>DS!D1514</f>
        <v>0</v>
      </c>
      <c r="C1518" s="109" t="e">
        <f>VLOOKUP(B1518,DS!$D$3:$I$2489,2,0)</f>
        <v>#N/A</v>
      </c>
      <c r="D1518" s="110" t="e">
        <f>VLOOKUP(B1518,DS!$D$3:$I$2489,3,0)</f>
        <v>#N/A</v>
      </c>
      <c r="E1518" s="111" t="e">
        <f>VLOOKUP(B1518,DS!$D$3:$I$2489,5,0)</f>
        <v>#N/A</v>
      </c>
      <c r="F1518" s="111" t="e">
        <f>VLOOKUP(B1518,DS!$D$3:$I$2489,6,0)</f>
        <v>#N/A</v>
      </c>
      <c r="G1518" s="247"/>
      <c r="H1518" s="247"/>
      <c r="I1518" s="247"/>
      <c r="J1518" s="247"/>
      <c r="K1518" s="247"/>
      <c r="L1518" s="247"/>
      <c r="M1518" s="247"/>
      <c r="N1518" s="247"/>
      <c r="O1518" s="247"/>
      <c r="P1518" s="101">
        <f t="shared" si="23"/>
        <v>0</v>
      </c>
      <c r="Q1518" s="102" t="str">
        <f>VLOOKUP(P1518,IDCODE!$A$1:$B$96,2,0)</f>
        <v>Không</v>
      </c>
      <c r="R1518" s="102" t="e">
        <f>VLOOKUP(B1518,DS!$D$3:$P$2489,13,0)</f>
        <v>#N/A</v>
      </c>
    </row>
    <row r="1519" spans="1:18" ht="13.5">
      <c r="A1519" s="100">
        <v>1513</v>
      </c>
      <c r="B1519" s="108">
        <f>DS!D1515</f>
        <v>0</v>
      </c>
      <c r="C1519" s="109" t="e">
        <f>VLOOKUP(B1519,DS!$D$3:$I$2489,2,0)</f>
        <v>#N/A</v>
      </c>
      <c r="D1519" s="110" t="e">
        <f>VLOOKUP(B1519,DS!$D$3:$I$2489,3,0)</f>
        <v>#N/A</v>
      </c>
      <c r="E1519" s="111" t="e">
        <f>VLOOKUP(B1519,DS!$D$3:$I$2489,5,0)</f>
        <v>#N/A</v>
      </c>
      <c r="F1519" s="111" t="e">
        <f>VLOOKUP(B1519,DS!$D$3:$I$2489,6,0)</f>
        <v>#N/A</v>
      </c>
      <c r="G1519" s="247"/>
      <c r="H1519" s="247"/>
      <c r="I1519" s="247"/>
      <c r="J1519" s="247"/>
      <c r="K1519" s="247"/>
      <c r="L1519" s="247"/>
      <c r="M1519" s="247"/>
      <c r="N1519" s="247"/>
      <c r="O1519" s="247"/>
      <c r="P1519" s="101">
        <f t="shared" si="23"/>
        <v>0</v>
      </c>
      <c r="Q1519" s="102" t="str">
        <f>VLOOKUP(P1519,IDCODE!$A$1:$B$96,2,0)</f>
        <v>Không</v>
      </c>
      <c r="R1519" s="102" t="e">
        <f>VLOOKUP(B1519,DS!$D$3:$P$2489,13,0)</f>
        <v>#N/A</v>
      </c>
    </row>
    <row r="1520" spans="1:18" ht="13.5">
      <c r="A1520" s="100">
        <v>1514</v>
      </c>
      <c r="B1520" s="108">
        <f>DS!D1516</f>
        <v>0</v>
      </c>
      <c r="C1520" s="109" t="e">
        <f>VLOOKUP(B1520,DS!$D$3:$I$2489,2,0)</f>
        <v>#N/A</v>
      </c>
      <c r="D1520" s="110" t="e">
        <f>VLOOKUP(B1520,DS!$D$3:$I$2489,3,0)</f>
        <v>#N/A</v>
      </c>
      <c r="E1520" s="111" t="e">
        <f>VLOOKUP(B1520,DS!$D$3:$I$2489,5,0)</f>
        <v>#N/A</v>
      </c>
      <c r="F1520" s="111" t="e">
        <f>VLOOKUP(B1520,DS!$D$3:$I$2489,6,0)</f>
        <v>#N/A</v>
      </c>
      <c r="G1520" s="247"/>
      <c r="H1520" s="247"/>
      <c r="I1520" s="247"/>
      <c r="J1520" s="247"/>
      <c r="K1520" s="247"/>
      <c r="L1520" s="247"/>
      <c r="M1520" s="247"/>
      <c r="N1520" s="247"/>
      <c r="O1520" s="247"/>
      <c r="P1520" s="101">
        <f t="shared" si="23"/>
        <v>0</v>
      </c>
      <c r="Q1520" s="102" t="str">
        <f>VLOOKUP(P1520,IDCODE!$A$1:$B$96,2,0)</f>
        <v>Không</v>
      </c>
      <c r="R1520" s="102" t="e">
        <f>VLOOKUP(B1520,DS!$D$3:$P$2489,13,0)</f>
        <v>#N/A</v>
      </c>
    </row>
    <row r="1521" spans="1:18" ht="13.5">
      <c r="A1521" s="100">
        <v>1515</v>
      </c>
      <c r="B1521" s="108">
        <f>DS!D1517</f>
        <v>0</v>
      </c>
      <c r="C1521" s="109" t="e">
        <f>VLOOKUP(B1521,DS!$D$3:$I$2489,2,0)</f>
        <v>#N/A</v>
      </c>
      <c r="D1521" s="110" t="e">
        <f>VLOOKUP(B1521,DS!$D$3:$I$2489,3,0)</f>
        <v>#N/A</v>
      </c>
      <c r="E1521" s="111" t="e">
        <f>VLOOKUP(B1521,DS!$D$3:$I$2489,5,0)</f>
        <v>#N/A</v>
      </c>
      <c r="F1521" s="111" t="e">
        <f>VLOOKUP(B1521,DS!$D$3:$I$2489,6,0)</f>
        <v>#N/A</v>
      </c>
      <c r="G1521" s="247"/>
      <c r="H1521" s="247"/>
      <c r="I1521" s="247"/>
      <c r="J1521" s="247"/>
      <c r="K1521" s="247"/>
      <c r="L1521" s="247"/>
      <c r="M1521" s="247"/>
      <c r="N1521" s="247"/>
      <c r="O1521" s="247"/>
      <c r="P1521" s="101">
        <f t="shared" si="23"/>
        <v>0</v>
      </c>
      <c r="Q1521" s="102" t="str">
        <f>VLOOKUP(P1521,IDCODE!$A$1:$B$96,2,0)</f>
        <v>Không</v>
      </c>
      <c r="R1521" s="102" t="e">
        <f>VLOOKUP(B1521,DS!$D$3:$P$2489,13,0)</f>
        <v>#N/A</v>
      </c>
    </row>
    <row r="1522" spans="1:18" ht="13.5">
      <c r="A1522" s="100">
        <v>1516</v>
      </c>
      <c r="B1522" s="108">
        <f>DS!D1518</f>
        <v>0</v>
      </c>
      <c r="C1522" s="109" t="e">
        <f>VLOOKUP(B1522,DS!$D$3:$I$2489,2,0)</f>
        <v>#N/A</v>
      </c>
      <c r="D1522" s="110" t="e">
        <f>VLOOKUP(B1522,DS!$D$3:$I$2489,3,0)</f>
        <v>#N/A</v>
      </c>
      <c r="E1522" s="111" t="e">
        <f>VLOOKUP(B1522,DS!$D$3:$I$2489,5,0)</f>
        <v>#N/A</v>
      </c>
      <c r="F1522" s="111" t="e">
        <f>VLOOKUP(B1522,DS!$D$3:$I$2489,6,0)</f>
        <v>#N/A</v>
      </c>
      <c r="G1522" s="247"/>
      <c r="H1522" s="247"/>
      <c r="I1522" s="247"/>
      <c r="J1522" s="247"/>
      <c r="K1522" s="247"/>
      <c r="L1522" s="247"/>
      <c r="M1522" s="247"/>
      <c r="N1522" s="247"/>
      <c r="O1522" s="247"/>
      <c r="P1522" s="101">
        <f t="shared" si="23"/>
        <v>0</v>
      </c>
      <c r="Q1522" s="102" t="str">
        <f>VLOOKUP(P1522,IDCODE!$A$1:$B$96,2,0)</f>
        <v>Không</v>
      </c>
      <c r="R1522" s="102" t="e">
        <f>VLOOKUP(B1522,DS!$D$3:$P$2489,13,0)</f>
        <v>#N/A</v>
      </c>
    </row>
    <row r="1523" spans="1:18" ht="13.5">
      <c r="A1523" s="100">
        <v>1517</v>
      </c>
      <c r="B1523" s="108">
        <f>DS!D1519</f>
        <v>0</v>
      </c>
      <c r="C1523" s="109" t="e">
        <f>VLOOKUP(B1523,DS!$D$3:$I$2489,2,0)</f>
        <v>#N/A</v>
      </c>
      <c r="D1523" s="110" t="e">
        <f>VLOOKUP(B1523,DS!$D$3:$I$2489,3,0)</f>
        <v>#N/A</v>
      </c>
      <c r="E1523" s="111" t="e">
        <f>VLOOKUP(B1523,DS!$D$3:$I$2489,5,0)</f>
        <v>#N/A</v>
      </c>
      <c r="F1523" s="111" t="e">
        <f>VLOOKUP(B1523,DS!$D$3:$I$2489,6,0)</f>
        <v>#N/A</v>
      </c>
      <c r="G1523" s="247"/>
      <c r="H1523" s="247"/>
      <c r="I1523" s="247"/>
      <c r="J1523" s="247"/>
      <c r="K1523" s="247"/>
      <c r="L1523" s="247"/>
      <c r="M1523" s="247"/>
      <c r="N1523" s="247"/>
      <c r="O1523" s="247"/>
      <c r="P1523" s="101">
        <f t="shared" si="23"/>
        <v>0</v>
      </c>
      <c r="Q1523" s="102" t="str">
        <f>VLOOKUP(P1523,IDCODE!$A$1:$B$96,2,0)</f>
        <v>Không</v>
      </c>
      <c r="R1523" s="102" t="e">
        <f>VLOOKUP(B1523,DS!$D$3:$P$2489,13,0)</f>
        <v>#N/A</v>
      </c>
    </row>
    <row r="1524" spans="1:18" ht="13.5">
      <c r="A1524" s="100">
        <v>1518</v>
      </c>
      <c r="B1524" s="108">
        <f>DS!D1520</f>
        <v>0</v>
      </c>
      <c r="C1524" s="109" t="e">
        <f>VLOOKUP(B1524,DS!$D$3:$I$2489,2,0)</f>
        <v>#N/A</v>
      </c>
      <c r="D1524" s="110" t="e">
        <f>VLOOKUP(B1524,DS!$D$3:$I$2489,3,0)</f>
        <v>#N/A</v>
      </c>
      <c r="E1524" s="111" t="e">
        <f>VLOOKUP(B1524,DS!$D$3:$I$2489,5,0)</f>
        <v>#N/A</v>
      </c>
      <c r="F1524" s="111" t="e">
        <f>VLOOKUP(B1524,DS!$D$3:$I$2489,6,0)</f>
        <v>#N/A</v>
      </c>
      <c r="G1524" s="247"/>
      <c r="H1524" s="247"/>
      <c r="I1524" s="247"/>
      <c r="J1524" s="247"/>
      <c r="K1524" s="247"/>
      <c r="L1524" s="247"/>
      <c r="M1524" s="247"/>
      <c r="N1524" s="247"/>
      <c r="O1524" s="247"/>
      <c r="P1524" s="101">
        <f t="shared" si="23"/>
        <v>0</v>
      </c>
      <c r="Q1524" s="102" t="str">
        <f>VLOOKUP(P1524,IDCODE!$A$1:$B$96,2,0)</f>
        <v>Không</v>
      </c>
      <c r="R1524" s="102" t="e">
        <f>VLOOKUP(B1524,DS!$D$3:$P$2489,13,0)</f>
        <v>#N/A</v>
      </c>
    </row>
    <row r="1525" spans="1:18" ht="13.5">
      <c r="A1525" s="100">
        <v>1519</v>
      </c>
      <c r="B1525" s="108">
        <f>DS!D1521</f>
        <v>0</v>
      </c>
      <c r="C1525" s="109" t="e">
        <f>VLOOKUP(B1525,DS!$D$3:$I$2489,2,0)</f>
        <v>#N/A</v>
      </c>
      <c r="D1525" s="110" t="e">
        <f>VLOOKUP(B1525,DS!$D$3:$I$2489,3,0)</f>
        <v>#N/A</v>
      </c>
      <c r="E1525" s="111" t="e">
        <f>VLOOKUP(B1525,DS!$D$3:$I$2489,5,0)</f>
        <v>#N/A</v>
      </c>
      <c r="F1525" s="111" t="e">
        <f>VLOOKUP(B1525,DS!$D$3:$I$2489,6,0)</f>
        <v>#N/A</v>
      </c>
      <c r="G1525" s="247"/>
      <c r="H1525" s="247"/>
      <c r="I1525" s="247"/>
      <c r="J1525" s="247"/>
      <c r="K1525" s="247"/>
      <c r="L1525" s="247"/>
      <c r="M1525" s="247"/>
      <c r="N1525" s="247"/>
      <c r="O1525" s="247"/>
      <c r="P1525" s="101">
        <f t="shared" si="23"/>
        <v>0</v>
      </c>
      <c r="Q1525" s="102" t="str">
        <f>VLOOKUP(P1525,IDCODE!$A$1:$B$96,2,0)</f>
        <v>Không</v>
      </c>
      <c r="R1525" s="102" t="e">
        <f>VLOOKUP(B1525,DS!$D$3:$P$2489,13,0)</f>
        <v>#N/A</v>
      </c>
    </row>
    <row r="1526" spans="1:18" ht="13.5">
      <c r="A1526" s="100">
        <v>1520</v>
      </c>
      <c r="B1526" s="108">
        <f>DS!D1522</f>
        <v>0</v>
      </c>
      <c r="C1526" s="109" t="e">
        <f>VLOOKUP(B1526,DS!$D$3:$I$2489,2,0)</f>
        <v>#N/A</v>
      </c>
      <c r="D1526" s="110" t="e">
        <f>VLOOKUP(B1526,DS!$D$3:$I$2489,3,0)</f>
        <v>#N/A</v>
      </c>
      <c r="E1526" s="111" t="e">
        <f>VLOOKUP(B1526,DS!$D$3:$I$2489,5,0)</f>
        <v>#N/A</v>
      </c>
      <c r="F1526" s="111" t="e">
        <f>VLOOKUP(B1526,DS!$D$3:$I$2489,6,0)</f>
        <v>#N/A</v>
      </c>
      <c r="G1526" s="247"/>
      <c r="H1526" s="247"/>
      <c r="I1526" s="247"/>
      <c r="J1526" s="247"/>
      <c r="K1526" s="247"/>
      <c r="L1526" s="247"/>
      <c r="M1526" s="247"/>
      <c r="N1526" s="247"/>
      <c r="O1526" s="247"/>
      <c r="P1526" s="101">
        <f t="shared" si="23"/>
        <v>0</v>
      </c>
      <c r="Q1526" s="102" t="str">
        <f>VLOOKUP(P1526,IDCODE!$A$1:$B$96,2,0)</f>
        <v>Không</v>
      </c>
      <c r="R1526" s="102" t="e">
        <f>VLOOKUP(B1526,DS!$D$3:$P$2489,13,0)</f>
        <v>#N/A</v>
      </c>
    </row>
    <row r="1527" spans="1:18" ht="13.5">
      <c r="A1527" s="100">
        <v>1521</v>
      </c>
      <c r="B1527" s="108">
        <f>DS!D1523</f>
        <v>0</v>
      </c>
      <c r="C1527" s="109" t="e">
        <f>VLOOKUP(B1527,DS!$D$3:$I$2489,2,0)</f>
        <v>#N/A</v>
      </c>
      <c r="D1527" s="110" t="e">
        <f>VLOOKUP(B1527,DS!$D$3:$I$2489,3,0)</f>
        <v>#N/A</v>
      </c>
      <c r="E1527" s="111" t="e">
        <f>VLOOKUP(B1527,DS!$D$3:$I$2489,5,0)</f>
        <v>#N/A</v>
      </c>
      <c r="F1527" s="111" t="e">
        <f>VLOOKUP(B1527,DS!$D$3:$I$2489,6,0)</f>
        <v>#N/A</v>
      </c>
      <c r="G1527" s="247"/>
      <c r="H1527" s="247"/>
      <c r="I1527" s="247"/>
      <c r="J1527" s="247"/>
      <c r="K1527" s="247"/>
      <c r="L1527" s="247"/>
      <c r="M1527" s="247"/>
      <c r="N1527" s="247"/>
      <c r="O1527" s="247"/>
      <c r="P1527" s="101">
        <f t="shared" si="23"/>
        <v>0</v>
      </c>
      <c r="Q1527" s="102" t="str">
        <f>VLOOKUP(P1527,IDCODE!$A$1:$B$96,2,0)</f>
        <v>Không</v>
      </c>
      <c r="R1527" s="102" t="e">
        <f>VLOOKUP(B1527,DS!$D$3:$P$2489,13,0)</f>
        <v>#N/A</v>
      </c>
    </row>
    <row r="1528" spans="1:18" ht="13.5">
      <c r="A1528" s="100">
        <v>1522</v>
      </c>
      <c r="B1528" s="108">
        <f>DS!D1524</f>
        <v>0</v>
      </c>
      <c r="C1528" s="109" t="e">
        <f>VLOOKUP(B1528,DS!$D$3:$I$2489,2,0)</f>
        <v>#N/A</v>
      </c>
      <c r="D1528" s="110" t="e">
        <f>VLOOKUP(B1528,DS!$D$3:$I$2489,3,0)</f>
        <v>#N/A</v>
      </c>
      <c r="E1528" s="111" t="e">
        <f>VLOOKUP(B1528,DS!$D$3:$I$2489,5,0)</f>
        <v>#N/A</v>
      </c>
      <c r="F1528" s="111" t="e">
        <f>VLOOKUP(B1528,DS!$D$3:$I$2489,6,0)</f>
        <v>#N/A</v>
      </c>
      <c r="G1528" s="247"/>
      <c r="H1528" s="247"/>
      <c r="I1528" s="247"/>
      <c r="J1528" s="247"/>
      <c r="K1528" s="247"/>
      <c r="L1528" s="247"/>
      <c r="M1528" s="247"/>
      <c r="N1528" s="247"/>
      <c r="O1528" s="247"/>
      <c r="P1528" s="101">
        <f t="shared" si="23"/>
        <v>0</v>
      </c>
      <c r="Q1528" s="102" t="str">
        <f>VLOOKUP(P1528,IDCODE!$A$1:$B$96,2,0)</f>
        <v>Không</v>
      </c>
      <c r="R1528" s="102" t="e">
        <f>VLOOKUP(B1528,DS!$D$3:$P$2489,13,0)</f>
        <v>#N/A</v>
      </c>
    </row>
    <row r="1529" spans="1:18" ht="13.5">
      <c r="A1529" s="100">
        <v>1523</v>
      </c>
      <c r="B1529" s="108">
        <f>DS!D1525</f>
        <v>0</v>
      </c>
      <c r="C1529" s="109" t="e">
        <f>VLOOKUP(B1529,DS!$D$3:$I$2489,2,0)</f>
        <v>#N/A</v>
      </c>
      <c r="D1529" s="110" t="e">
        <f>VLOOKUP(B1529,DS!$D$3:$I$2489,3,0)</f>
        <v>#N/A</v>
      </c>
      <c r="E1529" s="111" t="e">
        <f>VLOOKUP(B1529,DS!$D$3:$I$2489,5,0)</f>
        <v>#N/A</v>
      </c>
      <c r="F1529" s="111" t="e">
        <f>VLOOKUP(B1529,DS!$D$3:$I$2489,6,0)</f>
        <v>#N/A</v>
      </c>
      <c r="G1529" s="247"/>
      <c r="H1529" s="247"/>
      <c r="I1529" s="247"/>
      <c r="J1529" s="247"/>
      <c r="K1529" s="247"/>
      <c r="L1529" s="247"/>
      <c r="M1529" s="247"/>
      <c r="N1529" s="247"/>
      <c r="O1529" s="247"/>
      <c r="P1529" s="101">
        <f t="shared" si="23"/>
        <v>0</v>
      </c>
      <c r="Q1529" s="102" t="str">
        <f>VLOOKUP(P1529,IDCODE!$A$1:$B$96,2,0)</f>
        <v>Không</v>
      </c>
      <c r="R1529" s="102" t="e">
        <f>VLOOKUP(B1529,DS!$D$3:$P$2489,13,0)</f>
        <v>#N/A</v>
      </c>
    </row>
    <row r="1530" spans="1:18" ht="13.5">
      <c r="A1530" s="100">
        <v>1524</v>
      </c>
      <c r="B1530" s="108">
        <f>DS!D1526</f>
        <v>0</v>
      </c>
      <c r="C1530" s="109" t="e">
        <f>VLOOKUP(B1530,DS!$D$3:$I$2489,2,0)</f>
        <v>#N/A</v>
      </c>
      <c r="D1530" s="110" t="e">
        <f>VLOOKUP(B1530,DS!$D$3:$I$2489,3,0)</f>
        <v>#N/A</v>
      </c>
      <c r="E1530" s="111" t="e">
        <f>VLOOKUP(B1530,DS!$D$3:$I$2489,5,0)</f>
        <v>#N/A</v>
      </c>
      <c r="F1530" s="111" t="e">
        <f>VLOOKUP(B1530,DS!$D$3:$I$2489,6,0)</f>
        <v>#N/A</v>
      </c>
      <c r="G1530" s="247"/>
      <c r="H1530" s="247"/>
      <c r="I1530" s="247"/>
      <c r="J1530" s="247"/>
      <c r="K1530" s="247"/>
      <c r="L1530" s="247"/>
      <c r="M1530" s="247"/>
      <c r="N1530" s="247"/>
      <c r="O1530" s="247"/>
      <c r="P1530" s="101">
        <f t="shared" si="23"/>
        <v>0</v>
      </c>
      <c r="Q1530" s="102" t="str">
        <f>VLOOKUP(P1530,IDCODE!$A$1:$B$96,2,0)</f>
        <v>Không</v>
      </c>
      <c r="R1530" s="102" t="e">
        <f>VLOOKUP(B1530,DS!$D$3:$P$2489,13,0)</f>
        <v>#N/A</v>
      </c>
    </row>
    <row r="1531" spans="1:18" ht="13.5">
      <c r="A1531" s="100">
        <v>1525</v>
      </c>
      <c r="B1531" s="108">
        <f>DS!D1527</f>
        <v>0</v>
      </c>
      <c r="C1531" s="109" t="e">
        <f>VLOOKUP(B1531,DS!$D$3:$I$2489,2,0)</f>
        <v>#N/A</v>
      </c>
      <c r="D1531" s="110" t="e">
        <f>VLOOKUP(B1531,DS!$D$3:$I$2489,3,0)</f>
        <v>#N/A</v>
      </c>
      <c r="E1531" s="111" t="e">
        <f>VLOOKUP(B1531,DS!$D$3:$I$2489,5,0)</f>
        <v>#N/A</v>
      </c>
      <c r="F1531" s="111" t="e">
        <f>VLOOKUP(B1531,DS!$D$3:$I$2489,6,0)</f>
        <v>#N/A</v>
      </c>
      <c r="G1531" s="247"/>
      <c r="H1531" s="247"/>
      <c r="I1531" s="247"/>
      <c r="J1531" s="247"/>
      <c r="K1531" s="247"/>
      <c r="L1531" s="247"/>
      <c r="M1531" s="247"/>
      <c r="N1531" s="247"/>
      <c r="O1531" s="247"/>
      <c r="P1531" s="101">
        <f t="shared" si="23"/>
        <v>0</v>
      </c>
      <c r="Q1531" s="102" t="str">
        <f>VLOOKUP(P1531,IDCODE!$A$1:$B$96,2,0)</f>
        <v>Không</v>
      </c>
      <c r="R1531" s="102" t="e">
        <f>VLOOKUP(B1531,DS!$D$3:$P$2489,13,0)</f>
        <v>#N/A</v>
      </c>
    </row>
    <row r="1532" spans="1:18" ht="13.5">
      <c r="A1532" s="100">
        <v>1526</v>
      </c>
      <c r="B1532" s="108">
        <f>DS!D1528</f>
        <v>0</v>
      </c>
      <c r="C1532" s="109" t="e">
        <f>VLOOKUP(B1532,DS!$D$3:$I$2489,2,0)</f>
        <v>#N/A</v>
      </c>
      <c r="D1532" s="110" t="e">
        <f>VLOOKUP(B1532,DS!$D$3:$I$2489,3,0)</f>
        <v>#N/A</v>
      </c>
      <c r="E1532" s="111" t="e">
        <f>VLOOKUP(B1532,DS!$D$3:$I$2489,5,0)</f>
        <v>#N/A</v>
      </c>
      <c r="F1532" s="111" t="e">
        <f>VLOOKUP(B1532,DS!$D$3:$I$2489,6,0)</f>
        <v>#N/A</v>
      </c>
      <c r="G1532" s="247"/>
      <c r="H1532" s="247"/>
      <c r="I1532" s="247"/>
      <c r="J1532" s="247"/>
      <c r="K1532" s="247"/>
      <c r="L1532" s="247"/>
      <c r="M1532" s="247"/>
      <c r="N1532" s="247"/>
      <c r="O1532" s="247"/>
      <c r="P1532" s="101">
        <f t="shared" si="23"/>
        <v>0</v>
      </c>
      <c r="Q1532" s="102" t="str">
        <f>VLOOKUP(P1532,IDCODE!$A$1:$B$96,2,0)</f>
        <v>Không</v>
      </c>
      <c r="R1532" s="102" t="e">
        <f>VLOOKUP(B1532,DS!$D$3:$P$2489,13,0)</f>
        <v>#N/A</v>
      </c>
    </row>
    <row r="1533" spans="1:18" ht="13.5">
      <c r="A1533" s="100">
        <v>1527</v>
      </c>
      <c r="B1533" s="108">
        <f>DS!D1529</f>
        <v>0</v>
      </c>
      <c r="C1533" s="109" t="e">
        <f>VLOOKUP(B1533,DS!$D$3:$I$2489,2,0)</f>
        <v>#N/A</v>
      </c>
      <c r="D1533" s="110" t="e">
        <f>VLOOKUP(B1533,DS!$D$3:$I$2489,3,0)</f>
        <v>#N/A</v>
      </c>
      <c r="E1533" s="111" t="e">
        <f>VLOOKUP(B1533,DS!$D$3:$I$2489,5,0)</f>
        <v>#N/A</v>
      </c>
      <c r="F1533" s="111" t="e">
        <f>VLOOKUP(B1533,DS!$D$3:$I$2489,6,0)</f>
        <v>#N/A</v>
      </c>
      <c r="G1533" s="247"/>
      <c r="H1533" s="247"/>
      <c r="I1533" s="247"/>
      <c r="J1533" s="247"/>
      <c r="K1533" s="247"/>
      <c r="L1533" s="247"/>
      <c r="M1533" s="247"/>
      <c r="N1533" s="247"/>
      <c r="O1533" s="247"/>
      <c r="P1533" s="101">
        <f t="shared" si="23"/>
        <v>0</v>
      </c>
      <c r="Q1533" s="102" t="str">
        <f>VLOOKUP(P1533,IDCODE!$A$1:$B$96,2,0)</f>
        <v>Không</v>
      </c>
      <c r="R1533" s="102" t="e">
        <f>VLOOKUP(B1533,DS!$D$3:$P$2489,13,0)</f>
        <v>#N/A</v>
      </c>
    </row>
    <row r="1534" spans="1:18" ht="13.5">
      <c r="A1534" s="100">
        <v>1528</v>
      </c>
      <c r="B1534" s="108">
        <f>DS!D1530</f>
        <v>0</v>
      </c>
      <c r="C1534" s="109" t="e">
        <f>VLOOKUP(B1534,DS!$D$3:$I$2489,2,0)</f>
        <v>#N/A</v>
      </c>
      <c r="D1534" s="110" t="e">
        <f>VLOOKUP(B1534,DS!$D$3:$I$2489,3,0)</f>
        <v>#N/A</v>
      </c>
      <c r="E1534" s="111" t="e">
        <f>VLOOKUP(B1534,DS!$D$3:$I$2489,5,0)</f>
        <v>#N/A</v>
      </c>
      <c r="F1534" s="111" t="e">
        <f>VLOOKUP(B1534,DS!$D$3:$I$2489,6,0)</f>
        <v>#N/A</v>
      </c>
      <c r="G1534" s="247"/>
      <c r="H1534" s="247"/>
      <c r="I1534" s="247"/>
      <c r="J1534" s="247"/>
      <c r="K1534" s="247"/>
      <c r="L1534" s="247"/>
      <c r="M1534" s="247"/>
      <c r="N1534" s="247"/>
      <c r="O1534" s="247"/>
      <c r="P1534" s="101">
        <f t="shared" si="23"/>
        <v>0</v>
      </c>
      <c r="Q1534" s="102" t="str">
        <f>VLOOKUP(P1534,IDCODE!$A$1:$B$96,2,0)</f>
        <v>Không</v>
      </c>
      <c r="R1534" s="102" t="e">
        <f>VLOOKUP(B1534,DS!$D$3:$P$2489,13,0)</f>
        <v>#N/A</v>
      </c>
    </row>
    <row r="1535" spans="1:18" ht="13.5">
      <c r="A1535" s="100">
        <v>1529</v>
      </c>
      <c r="B1535" s="108">
        <f>DS!D1531</f>
        <v>0</v>
      </c>
      <c r="C1535" s="109" t="e">
        <f>VLOOKUP(B1535,DS!$D$3:$I$2489,2,0)</f>
        <v>#N/A</v>
      </c>
      <c r="D1535" s="110" t="e">
        <f>VLOOKUP(B1535,DS!$D$3:$I$2489,3,0)</f>
        <v>#N/A</v>
      </c>
      <c r="E1535" s="111" t="e">
        <f>VLOOKUP(B1535,DS!$D$3:$I$2489,5,0)</f>
        <v>#N/A</v>
      </c>
      <c r="F1535" s="111" t="e">
        <f>VLOOKUP(B1535,DS!$D$3:$I$2489,6,0)</f>
        <v>#N/A</v>
      </c>
      <c r="G1535" s="247"/>
      <c r="H1535" s="247"/>
      <c r="I1535" s="247"/>
      <c r="J1535" s="247"/>
      <c r="K1535" s="247"/>
      <c r="L1535" s="247"/>
      <c r="M1535" s="247"/>
      <c r="N1535" s="247"/>
      <c r="O1535" s="247"/>
      <c r="P1535" s="101">
        <f t="shared" si="23"/>
        <v>0</v>
      </c>
      <c r="Q1535" s="102" t="str">
        <f>VLOOKUP(P1535,IDCODE!$A$1:$B$96,2,0)</f>
        <v>Không</v>
      </c>
      <c r="R1535" s="102" t="e">
        <f>VLOOKUP(B1535,DS!$D$3:$P$2489,13,0)</f>
        <v>#N/A</v>
      </c>
    </row>
    <row r="1536" spans="1:18" ht="13.5">
      <c r="A1536" s="100">
        <v>1530</v>
      </c>
      <c r="B1536" s="108">
        <f>DS!D1532</f>
        <v>0</v>
      </c>
      <c r="C1536" s="109" t="e">
        <f>VLOOKUP(B1536,DS!$D$3:$I$2489,2,0)</f>
        <v>#N/A</v>
      </c>
      <c r="D1536" s="110" t="e">
        <f>VLOOKUP(B1536,DS!$D$3:$I$2489,3,0)</f>
        <v>#N/A</v>
      </c>
      <c r="E1536" s="111" t="e">
        <f>VLOOKUP(B1536,DS!$D$3:$I$2489,5,0)</f>
        <v>#N/A</v>
      </c>
      <c r="F1536" s="111" t="e">
        <f>VLOOKUP(B1536,DS!$D$3:$I$2489,6,0)</f>
        <v>#N/A</v>
      </c>
      <c r="G1536" s="247"/>
      <c r="H1536" s="247"/>
      <c r="I1536" s="247"/>
      <c r="J1536" s="247"/>
      <c r="K1536" s="247"/>
      <c r="L1536" s="247"/>
      <c r="M1536" s="247"/>
      <c r="N1536" s="247"/>
      <c r="O1536" s="247"/>
      <c r="P1536" s="101">
        <f t="shared" si="23"/>
        <v>0</v>
      </c>
      <c r="Q1536" s="102" t="str">
        <f>VLOOKUP(P1536,IDCODE!$A$1:$B$96,2,0)</f>
        <v>Không</v>
      </c>
      <c r="R1536" s="102" t="e">
        <f>VLOOKUP(B1536,DS!$D$3:$P$2489,13,0)</f>
        <v>#N/A</v>
      </c>
    </row>
    <row r="1537" spans="1:18" ht="13.5">
      <c r="A1537" s="100">
        <v>1531</v>
      </c>
      <c r="B1537" s="108">
        <f>DS!D1533</f>
        <v>0</v>
      </c>
      <c r="C1537" s="109" t="e">
        <f>VLOOKUP(B1537,DS!$D$3:$I$2489,2,0)</f>
        <v>#N/A</v>
      </c>
      <c r="D1537" s="110" t="e">
        <f>VLOOKUP(B1537,DS!$D$3:$I$2489,3,0)</f>
        <v>#N/A</v>
      </c>
      <c r="E1537" s="111" t="e">
        <f>VLOOKUP(B1537,DS!$D$3:$I$2489,5,0)</f>
        <v>#N/A</v>
      </c>
      <c r="F1537" s="111" t="e">
        <f>VLOOKUP(B1537,DS!$D$3:$I$2489,6,0)</f>
        <v>#N/A</v>
      </c>
      <c r="G1537" s="247"/>
      <c r="H1537" s="247"/>
      <c r="I1537" s="247"/>
      <c r="J1537" s="247"/>
      <c r="K1537" s="247"/>
      <c r="L1537" s="247"/>
      <c r="M1537" s="247"/>
      <c r="N1537" s="247"/>
      <c r="O1537" s="247"/>
      <c r="P1537" s="101">
        <f t="shared" si="23"/>
        <v>0</v>
      </c>
      <c r="Q1537" s="102" t="str">
        <f>VLOOKUP(P1537,IDCODE!$A$1:$B$96,2,0)</f>
        <v>Không</v>
      </c>
      <c r="R1537" s="102" t="e">
        <f>VLOOKUP(B1537,DS!$D$3:$P$2489,13,0)</f>
        <v>#N/A</v>
      </c>
    </row>
    <row r="1538" spans="1:18" ht="13.5">
      <c r="A1538" s="100">
        <v>1532</v>
      </c>
      <c r="B1538" s="108">
        <f>DS!D1534</f>
        <v>0</v>
      </c>
      <c r="C1538" s="109" t="e">
        <f>VLOOKUP(B1538,DS!$D$3:$I$2489,2,0)</f>
        <v>#N/A</v>
      </c>
      <c r="D1538" s="110" t="e">
        <f>VLOOKUP(B1538,DS!$D$3:$I$2489,3,0)</f>
        <v>#N/A</v>
      </c>
      <c r="E1538" s="111" t="e">
        <f>VLOOKUP(B1538,DS!$D$3:$I$2489,5,0)</f>
        <v>#N/A</v>
      </c>
      <c r="F1538" s="111" t="e">
        <f>VLOOKUP(B1538,DS!$D$3:$I$2489,6,0)</f>
        <v>#N/A</v>
      </c>
      <c r="G1538" s="247"/>
      <c r="H1538" s="247"/>
      <c r="I1538" s="247"/>
      <c r="J1538" s="247"/>
      <c r="K1538" s="247"/>
      <c r="L1538" s="247"/>
      <c r="M1538" s="247"/>
      <c r="N1538" s="247"/>
      <c r="O1538" s="247"/>
      <c r="P1538" s="101">
        <f t="shared" si="23"/>
        <v>0</v>
      </c>
      <c r="Q1538" s="102" t="str">
        <f>VLOOKUP(P1538,IDCODE!$A$1:$B$96,2,0)</f>
        <v>Không</v>
      </c>
      <c r="R1538" s="102" t="e">
        <f>VLOOKUP(B1538,DS!$D$3:$P$2489,13,0)</f>
        <v>#N/A</v>
      </c>
    </row>
    <row r="1539" spans="1:18" ht="13.5">
      <c r="A1539" s="100">
        <v>1533</v>
      </c>
      <c r="B1539" s="108">
        <f>DS!D1535</f>
        <v>0</v>
      </c>
      <c r="C1539" s="109" t="e">
        <f>VLOOKUP(B1539,DS!$D$3:$I$2489,2,0)</f>
        <v>#N/A</v>
      </c>
      <c r="D1539" s="110" t="e">
        <f>VLOOKUP(B1539,DS!$D$3:$I$2489,3,0)</f>
        <v>#N/A</v>
      </c>
      <c r="E1539" s="111" t="e">
        <f>VLOOKUP(B1539,DS!$D$3:$I$2489,5,0)</f>
        <v>#N/A</v>
      </c>
      <c r="F1539" s="111" t="e">
        <f>VLOOKUP(B1539,DS!$D$3:$I$2489,6,0)</f>
        <v>#N/A</v>
      </c>
      <c r="G1539" s="247"/>
      <c r="H1539" s="247"/>
      <c r="I1539" s="247"/>
      <c r="J1539" s="247"/>
      <c r="K1539" s="247"/>
      <c r="L1539" s="247"/>
      <c r="M1539" s="247"/>
      <c r="N1539" s="247"/>
      <c r="O1539" s="247"/>
      <c r="P1539" s="101">
        <f t="shared" si="23"/>
        <v>0</v>
      </c>
      <c r="Q1539" s="102" t="str">
        <f>VLOOKUP(P1539,IDCODE!$A$1:$B$96,2,0)</f>
        <v>Không</v>
      </c>
      <c r="R1539" s="102" t="e">
        <f>VLOOKUP(B1539,DS!$D$3:$P$2489,13,0)</f>
        <v>#N/A</v>
      </c>
    </row>
    <row r="1540" spans="1:18" ht="13.5">
      <c r="A1540" s="100">
        <v>1534</v>
      </c>
      <c r="B1540" s="108">
        <f>DS!D1536</f>
        <v>0</v>
      </c>
      <c r="C1540" s="109" t="e">
        <f>VLOOKUP(B1540,DS!$D$3:$I$2489,2,0)</f>
        <v>#N/A</v>
      </c>
      <c r="D1540" s="110" t="e">
        <f>VLOOKUP(B1540,DS!$D$3:$I$2489,3,0)</f>
        <v>#N/A</v>
      </c>
      <c r="E1540" s="111" t="e">
        <f>VLOOKUP(B1540,DS!$D$3:$I$2489,5,0)</f>
        <v>#N/A</v>
      </c>
      <c r="F1540" s="111" t="e">
        <f>VLOOKUP(B1540,DS!$D$3:$I$2489,6,0)</f>
        <v>#N/A</v>
      </c>
      <c r="G1540" s="247"/>
      <c r="H1540" s="247"/>
      <c r="I1540" s="247"/>
      <c r="J1540" s="247"/>
      <c r="K1540" s="247"/>
      <c r="L1540" s="247"/>
      <c r="M1540" s="247"/>
      <c r="N1540" s="247"/>
      <c r="O1540" s="247"/>
      <c r="P1540" s="101">
        <f t="shared" si="23"/>
        <v>0</v>
      </c>
      <c r="Q1540" s="102" t="str">
        <f>VLOOKUP(P1540,IDCODE!$A$1:$B$96,2,0)</f>
        <v>Không</v>
      </c>
      <c r="R1540" s="102" t="e">
        <f>VLOOKUP(B1540,DS!$D$3:$P$2489,13,0)</f>
        <v>#N/A</v>
      </c>
    </row>
    <row r="1541" spans="1:18" ht="13.5">
      <c r="A1541" s="100">
        <v>1535</v>
      </c>
      <c r="B1541" s="108">
        <f>DS!D1537</f>
        <v>0</v>
      </c>
      <c r="C1541" s="109" t="e">
        <f>VLOOKUP(B1541,DS!$D$3:$I$2489,2,0)</f>
        <v>#N/A</v>
      </c>
      <c r="D1541" s="110" t="e">
        <f>VLOOKUP(B1541,DS!$D$3:$I$2489,3,0)</f>
        <v>#N/A</v>
      </c>
      <c r="E1541" s="111" t="e">
        <f>VLOOKUP(B1541,DS!$D$3:$I$2489,5,0)</f>
        <v>#N/A</v>
      </c>
      <c r="F1541" s="111" t="e">
        <f>VLOOKUP(B1541,DS!$D$3:$I$2489,6,0)</f>
        <v>#N/A</v>
      </c>
      <c r="G1541" s="247"/>
      <c r="H1541" s="247"/>
      <c r="I1541" s="247"/>
      <c r="J1541" s="247"/>
      <c r="K1541" s="247"/>
      <c r="L1541" s="247"/>
      <c r="M1541" s="247"/>
      <c r="N1541" s="247"/>
      <c r="O1541" s="247"/>
      <c r="P1541" s="101">
        <f t="shared" si="23"/>
        <v>0</v>
      </c>
      <c r="Q1541" s="102" t="str">
        <f>VLOOKUP(P1541,IDCODE!$A$1:$B$96,2,0)</f>
        <v>Không</v>
      </c>
      <c r="R1541" s="102" t="e">
        <f>VLOOKUP(B1541,DS!$D$3:$P$2489,13,0)</f>
        <v>#N/A</v>
      </c>
    </row>
    <row r="1542" spans="1:18" ht="13.5">
      <c r="A1542" s="100">
        <v>1536</v>
      </c>
      <c r="B1542" s="108">
        <f>DS!D1538</f>
        <v>0</v>
      </c>
      <c r="C1542" s="109" t="e">
        <f>VLOOKUP(B1542,DS!$D$3:$I$2489,2,0)</f>
        <v>#N/A</v>
      </c>
      <c r="D1542" s="110" t="e">
        <f>VLOOKUP(B1542,DS!$D$3:$I$2489,3,0)</f>
        <v>#N/A</v>
      </c>
      <c r="E1542" s="111" t="e">
        <f>VLOOKUP(B1542,DS!$D$3:$I$2489,5,0)</f>
        <v>#N/A</v>
      </c>
      <c r="F1542" s="111" t="e">
        <f>VLOOKUP(B1542,DS!$D$3:$I$2489,6,0)</f>
        <v>#N/A</v>
      </c>
      <c r="G1542" s="247"/>
      <c r="H1542" s="247"/>
      <c r="I1542" s="247"/>
      <c r="J1542" s="247"/>
      <c r="K1542" s="247"/>
      <c r="L1542" s="247"/>
      <c r="M1542" s="247"/>
      <c r="N1542" s="247"/>
      <c r="O1542" s="247"/>
      <c r="P1542" s="101">
        <f t="shared" si="23"/>
        <v>0</v>
      </c>
      <c r="Q1542" s="102" t="str">
        <f>VLOOKUP(P1542,IDCODE!$A$1:$B$96,2,0)</f>
        <v>Không</v>
      </c>
      <c r="R1542" s="102" t="e">
        <f>VLOOKUP(B1542,DS!$D$3:$P$2489,13,0)</f>
        <v>#N/A</v>
      </c>
    </row>
    <row r="1543" spans="1:18" ht="13.5">
      <c r="A1543" s="100">
        <v>1537</v>
      </c>
      <c r="B1543" s="108">
        <f>DS!D1539</f>
        <v>0</v>
      </c>
      <c r="C1543" s="109" t="e">
        <f>VLOOKUP(B1543,DS!$D$3:$I$2489,2,0)</f>
        <v>#N/A</v>
      </c>
      <c r="D1543" s="110" t="e">
        <f>VLOOKUP(B1543,DS!$D$3:$I$2489,3,0)</f>
        <v>#N/A</v>
      </c>
      <c r="E1543" s="111" t="e">
        <f>VLOOKUP(B1543,DS!$D$3:$I$2489,5,0)</f>
        <v>#N/A</v>
      </c>
      <c r="F1543" s="111" t="e">
        <f>VLOOKUP(B1543,DS!$D$3:$I$2489,6,0)</f>
        <v>#N/A</v>
      </c>
      <c r="G1543" s="247"/>
      <c r="H1543" s="247"/>
      <c r="I1543" s="247"/>
      <c r="J1543" s="247"/>
      <c r="K1543" s="247"/>
      <c r="L1543" s="247"/>
      <c r="M1543" s="247"/>
      <c r="N1543" s="247"/>
      <c r="O1543" s="247"/>
      <c r="P1543" s="101">
        <f t="shared" si="23"/>
        <v>0</v>
      </c>
      <c r="Q1543" s="102" t="str">
        <f>VLOOKUP(P1543,IDCODE!$A$1:$B$96,2,0)</f>
        <v>Không</v>
      </c>
      <c r="R1543" s="102" t="e">
        <f>VLOOKUP(B1543,DS!$D$3:$P$2489,13,0)</f>
        <v>#N/A</v>
      </c>
    </row>
    <row r="1544" spans="1:18" ht="13.5">
      <c r="A1544" s="100">
        <v>1538</v>
      </c>
      <c r="B1544" s="108">
        <f>DS!D1540</f>
        <v>0</v>
      </c>
      <c r="C1544" s="109" t="e">
        <f>VLOOKUP(B1544,DS!$D$3:$I$2489,2,0)</f>
        <v>#N/A</v>
      </c>
      <c r="D1544" s="110" t="e">
        <f>VLOOKUP(B1544,DS!$D$3:$I$2489,3,0)</f>
        <v>#N/A</v>
      </c>
      <c r="E1544" s="111" t="e">
        <f>VLOOKUP(B1544,DS!$D$3:$I$2489,5,0)</f>
        <v>#N/A</v>
      </c>
      <c r="F1544" s="111" t="e">
        <f>VLOOKUP(B1544,DS!$D$3:$I$2489,6,0)</f>
        <v>#N/A</v>
      </c>
      <c r="G1544" s="247"/>
      <c r="H1544" s="247"/>
      <c r="I1544" s="247"/>
      <c r="J1544" s="247"/>
      <c r="K1544" s="247"/>
      <c r="L1544" s="247"/>
      <c r="M1544" s="247"/>
      <c r="N1544" s="247"/>
      <c r="O1544" s="247"/>
      <c r="P1544" s="101">
        <f t="shared" ref="P1544:P1607" si="24">IF(OR(ISNUMBER(O1544)=FALSE,$P$6&lt;&gt;100%,O1544&lt;1),0,ROUND(SUMPRODUCT($G$6:$O$6,G1544:O1544),1))</f>
        <v>0</v>
      </c>
      <c r="Q1544" s="102" t="str">
        <f>VLOOKUP(P1544,IDCODE!$A$1:$B$96,2,0)</f>
        <v>Không</v>
      </c>
      <c r="R1544" s="102" t="e">
        <f>VLOOKUP(B1544,DS!$D$3:$P$2489,13,0)</f>
        <v>#N/A</v>
      </c>
    </row>
    <row r="1545" spans="1:18" ht="13.5">
      <c r="A1545" s="100">
        <v>1539</v>
      </c>
      <c r="B1545" s="108">
        <f>DS!D1541</f>
        <v>0</v>
      </c>
      <c r="C1545" s="109" t="e">
        <f>VLOOKUP(B1545,DS!$D$3:$I$2489,2,0)</f>
        <v>#N/A</v>
      </c>
      <c r="D1545" s="110" t="e">
        <f>VLOOKUP(B1545,DS!$D$3:$I$2489,3,0)</f>
        <v>#N/A</v>
      </c>
      <c r="E1545" s="111" t="e">
        <f>VLOOKUP(B1545,DS!$D$3:$I$2489,5,0)</f>
        <v>#N/A</v>
      </c>
      <c r="F1545" s="111" t="e">
        <f>VLOOKUP(B1545,DS!$D$3:$I$2489,6,0)</f>
        <v>#N/A</v>
      </c>
      <c r="G1545" s="247"/>
      <c r="H1545" s="247"/>
      <c r="I1545" s="247"/>
      <c r="J1545" s="247"/>
      <c r="K1545" s="247"/>
      <c r="L1545" s="247"/>
      <c r="M1545" s="247"/>
      <c r="N1545" s="247"/>
      <c r="O1545" s="247"/>
      <c r="P1545" s="101">
        <f t="shared" si="24"/>
        <v>0</v>
      </c>
      <c r="Q1545" s="102" t="str">
        <f>VLOOKUP(P1545,IDCODE!$A$1:$B$96,2,0)</f>
        <v>Không</v>
      </c>
      <c r="R1545" s="102" t="e">
        <f>VLOOKUP(B1545,DS!$D$3:$P$2489,13,0)</f>
        <v>#N/A</v>
      </c>
    </row>
    <row r="1546" spans="1:18" ht="13.5">
      <c r="A1546" s="100">
        <v>1540</v>
      </c>
      <c r="B1546" s="108">
        <f>DS!D1542</f>
        <v>0</v>
      </c>
      <c r="C1546" s="109" t="e">
        <f>VLOOKUP(B1546,DS!$D$3:$I$2489,2,0)</f>
        <v>#N/A</v>
      </c>
      <c r="D1546" s="110" t="e">
        <f>VLOOKUP(B1546,DS!$D$3:$I$2489,3,0)</f>
        <v>#N/A</v>
      </c>
      <c r="E1546" s="111" t="e">
        <f>VLOOKUP(B1546,DS!$D$3:$I$2489,5,0)</f>
        <v>#N/A</v>
      </c>
      <c r="F1546" s="111" t="e">
        <f>VLOOKUP(B1546,DS!$D$3:$I$2489,6,0)</f>
        <v>#N/A</v>
      </c>
      <c r="G1546" s="247"/>
      <c r="H1546" s="247"/>
      <c r="I1546" s="247"/>
      <c r="J1546" s="247"/>
      <c r="K1546" s="247"/>
      <c r="L1546" s="247"/>
      <c r="M1546" s="247"/>
      <c r="N1546" s="247"/>
      <c r="O1546" s="247"/>
      <c r="P1546" s="101">
        <f t="shared" si="24"/>
        <v>0</v>
      </c>
      <c r="Q1546" s="102" t="str">
        <f>VLOOKUP(P1546,IDCODE!$A$1:$B$96,2,0)</f>
        <v>Không</v>
      </c>
      <c r="R1546" s="102" t="e">
        <f>VLOOKUP(B1546,DS!$D$3:$P$2489,13,0)</f>
        <v>#N/A</v>
      </c>
    </row>
    <row r="1547" spans="1:18" ht="13.5">
      <c r="A1547" s="100">
        <v>1541</v>
      </c>
      <c r="B1547" s="108">
        <f>DS!D1543</f>
        <v>0</v>
      </c>
      <c r="C1547" s="109" t="e">
        <f>VLOOKUP(B1547,DS!$D$3:$I$2489,2,0)</f>
        <v>#N/A</v>
      </c>
      <c r="D1547" s="110" t="e">
        <f>VLOOKUP(B1547,DS!$D$3:$I$2489,3,0)</f>
        <v>#N/A</v>
      </c>
      <c r="E1547" s="111" t="e">
        <f>VLOOKUP(B1547,DS!$D$3:$I$2489,5,0)</f>
        <v>#N/A</v>
      </c>
      <c r="F1547" s="111" t="e">
        <f>VLOOKUP(B1547,DS!$D$3:$I$2489,6,0)</f>
        <v>#N/A</v>
      </c>
      <c r="G1547" s="247"/>
      <c r="H1547" s="247"/>
      <c r="I1547" s="247"/>
      <c r="J1547" s="247"/>
      <c r="K1547" s="247"/>
      <c r="L1547" s="247"/>
      <c r="M1547" s="247"/>
      <c r="N1547" s="247"/>
      <c r="O1547" s="247"/>
      <c r="P1547" s="101">
        <f t="shared" si="24"/>
        <v>0</v>
      </c>
      <c r="Q1547" s="102" t="str">
        <f>VLOOKUP(P1547,IDCODE!$A$1:$B$96,2,0)</f>
        <v>Không</v>
      </c>
      <c r="R1547" s="102" t="e">
        <f>VLOOKUP(B1547,DS!$D$3:$P$2489,13,0)</f>
        <v>#N/A</v>
      </c>
    </row>
    <row r="1548" spans="1:18" ht="13.5">
      <c r="A1548" s="100">
        <v>1542</v>
      </c>
      <c r="B1548" s="108">
        <f>DS!D1544</f>
        <v>0</v>
      </c>
      <c r="C1548" s="109" t="e">
        <f>VLOOKUP(B1548,DS!$D$3:$I$2489,2,0)</f>
        <v>#N/A</v>
      </c>
      <c r="D1548" s="110" t="e">
        <f>VLOOKUP(B1548,DS!$D$3:$I$2489,3,0)</f>
        <v>#N/A</v>
      </c>
      <c r="E1548" s="111" t="e">
        <f>VLOOKUP(B1548,DS!$D$3:$I$2489,5,0)</f>
        <v>#N/A</v>
      </c>
      <c r="F1548" s="111" t="e">
        <f>VLOOKUP(B1548,DS!$D$3:$I$2489,6,0)</f>
        <v>#N/A</v>
      </c>
      <c r="G1548" s="247"/>
      <c r="H1548" s="247"/>
      <c r="I1548" s="247"/>
      <c r="J1548" s="247"/>
      <c r="K1548" s="247"/>
      <c r="L1548" s="247"/>
      <c r="M1548" s="247"/>
      <c r="N1548" s="247"/>
      <c r="O1548" s="247"/>
      <c r="P1548" s="101">
        <f t="shared" si="24"/>
        <v>0</v>
      </c>
      <c r="Q1548" s="102" t="str">
        <f>VLOOKUP(P1548,IDCODE!$A$1:$B$96,2,0)</f>
        <v>Không</v>
      </c>
      <c r="R1548" s="102" t="e">
        <f>VLOOKUP(B1548,DS!$D$3:$P$2489,13,0)</f>
        <v>#N/A</v>
      </c>
    </row>
    <row r="1549" spans="1:18" ht="13.5">
      <c r="A1549" s="100">
        <v>1543</v>
      </c>
      <c r="B1549" s="108">
        <f>DS!D1545</f>
        <v>0</v>
      </c>
      <c r="C1549" s="109" t="e">
        <f>VLOOKUP(B1549,DS!$D$3:$I$2489,2,0)</f>
        <v>#N/A</v>
      </c>
      <c r="D1549" s="110" t="e">
        <f>VLOOKUP(B1549,DS!$D$3:$I$2489,3,0)</f>
        <v>#N/A</v>
      </c>
      <c r="E1549" s="111" t="e">
        <f>VLOOKUP(B1549,DS!$D$3:$I$2489,5,0)</f>
        <v>#N/A</v>
      </c>
      <c r="F1549" s="111" t="e">
        <f>VLOOKUP(B1549,DS!$D$3:$I$2489,6,0)</f>
        <v>#N/A</v>
      </c>
      <c r="G1549" s="247"/>
      <c r="H1549" s="247"/>
      <c r="I1549" s="247"/>
      <c r="J1549" s="247"/>
      <c r="K1549" s="247"/>
      <c r="L1549" s="247"/>
      <c r="M1549" s="247"/>
      <c r="N1549" s="247"/>
      <c r="O1549" s="247"/>
      <c r="P1549" s="101">
        <f t="shared" si="24"/>
        <v>0</v>
      </c>
      <c r="Q1549" s="102" t="str">
        <f>VLOOKUP(P1549,IDCODE!$A$1:$B$96,2,0)</f>
        <v>Không</v>
      </c>
      <c r="R1549" s="102" t="e">
        <f>VLOOKUP(B1549,DS!$D$3:$P$2489,13,0)</f>
        <v>#N/A</v>
      </c>
    </row>
    <row r="1550" spans="1:18" ht="13.5">
      <c r="A1550" s="100">
        <v>1544</v>
      </c>
      <c r="B1550" s="108">
        <f>DS!D1546</f>
        <v>0</v>
      </c>
      <c r="C1550" s="109" t="e">
        <f>VLOOKUP(B1550,DS!$D$3:$I$2489,2,0)</f>
        <v>#N/A</v>
      </c>
      <c r="D1550" s="110" t="e">
        <f>VLOOKUP(B1550,DS!$D$3:$I$2489,3,0)</f>
        <v>#N/A</v>
      </c>
      <c r="E1550" s="111" t="e">
        <f>VLOOKUP(B1550,DS!$D$3:$I$2489,5,0)</f>
        <v>#N/A</v>
      </c>
      <c r="F1550" s="111" t="e">
        <f>VLOOKUP(B1550,DS!$D$3:$I$2489,6,0)</f>
        <v>#N/A</v>
      </c>
      <c r="G1550" s="247"/>
      <c r="H1550" s="247"/>
      <c r="I1550" s="247"/>
      <c r="J1550" s="247"/>
      <c r="K1550" s="247"/>
      <c r="L1550" s="247"/>
      <c r="M1550" s="247"/>
      <c r="N1550" s="247"/>
      <c r="O1550" s="247"/>
      <c r="P1550" s="101">
        <f t="shared" si="24"/>
        <v>0</v>
      </c>
      <c r="Q1550" s="102" t="str">
        <f>VLOOKUP(P1550,IDCODE!$A$1:$B$96,2,0)</f>
        <v>Không</v>
      </c>
      <c r="R1550" s="102" t="e">
        <f>VLOOKUP(B1550,DS!$D$3:$P$2489,13,0)</f>
        <v>#N/A</v>
      </c>
    </row>
    <row r="1551" spans="1:18" ht="13.5">
      <c r="A1551" s="100">
        <v>1545</v>
      </c>
      <c r="B1551" s="108">
        <f>DS!D1547</f>
        <v>0</v>
      </c>
      <c r="C1551" s="109" t="e">
        <f>VLOOKUP(B1551,DS!$D$3:$I$2489,2,0)</f>
        <v>#N/A</v>
      </c>
      <c r="D1551" s="110" t="e">
        <f>VLOOKUP(B1551,DS!$D$3:$I$2489,3,0)</f>
        <v>#N/A</v>
      </c>
      <c r="E1551" s="111" t="e">
        <f>VLOOKUP(B1551,DS!$D$3:$I$2489,5,0)</f>
        <v>#N/A</v>
      </c>
      <c r="F1551" s="111" t="e">
        <f>VLOOKUP(B1551,DS!$D$3:$I$2489,6,0)</f>
        <v>#N/A</v>
      </c>
      <c r="G1551" s="247"/>
      <c r="H1551" s="247"/>
      <c r="I1551" s="247"/>
      <c r="J1551" s="247"/>
      <c r="K1551" s="247"/>
      <c r="L1551" s="247"/>
      <c r="M1551" s="247"/>
      <c r="N1551" s="247"/>
      <c r="O1551" s="247"/>
      <c r="P1551" s="101">
        <f t="shared" si="24"/>
        <v>0</v>
      </c>
      <c r="Q1551" s="102" t="str">
        <f>VLOOKUP(P1551,IDCODE!$A$1:$B$96,2,0)</f>
        <v>Không</v>
      </c>
      <c r="R1551" s="102" t="e">
        <f>VLOOKUP(B1551,DS!$D$3:$P$2489,13,0)</f>
        <v>#N/A</v>
      </c>
    </row>
    <row r="1552" spans="1:18" ht="13.5">
      <c r="A1552" s="100">
        <v>1546</v>
      </c>
      <c r="B1552" s="108">
        <f>DS!D1548</f>
        <v>0</v>
      </c>
      <c r="C1552" s="109" t="e">
        <f>VLOOKUP(B1552,DS!$D$3:$I$2489,2,0)</f>
        <v>#N/A</v>
      </c>
      <c r="D1552" s="110" t="e">
        <f>VLOOKUP(B1552,DS!$D$3:$I$2489,3,0)</f>
        <v>#N/A</v>
      </c>
      <c r="E1552" s="111" t="e">
        <f>VLOOKUP(B1552,DS!$D$3:$I$2489,5,0)</f>
        <v>#N/A</v>
      </c>
      <c r="F1552" s="111" t="e">
        <f>VLOOKUP(B1552,DS!$D$3:$I$2489,6,0)</f>
        <v>#N/A</v>
      </c>
      <c r="G1552" s="247"/>
      <c r="H1552" s="247"/>
      <c r="I1552" s="247"/>
      <c r="J1552" s="247"/>
      <c r="K1552" s="247"/>
      <c r="L1552" s="247"/>
      <c r="M1552" s="247"/>
      <c r="N1552" s="247"/>
      <c r="O1552" s="247"/>
      <c r="P1552" s="101">
        <f t="shared" si="24"/>
        <v>0</v>
      </c>
      <c r="Q1552" s="102" t="str">
        <f>VLOOKUP(P1552,IDCODE!$A$1:$B$96,2,0)</f>
        <v>Không</v>
      </c>
      <c r="R1552" s="102" t="e">
        <f>VLOOKUP(B1552,DS!$D$3:$P$2489,13,0)</f>
        <v>#N/A</v>
      </c>
    </row>
    <row r="1553" spans="1:18" ht="13.5">
      <c r="A1553" s="100">
        <v>1547</v>
      </c>
      <c r="B1553" s="108">
        <f>DS!D1549</f>
        <v>0</v>
      </c>
      <c r="C1553" s="109" t="e">
        <f>VLOOKUP(B1553,DS!$D$3:$I$2489,2,0)</f>
        <v>#N/A</v>
      </c>
      <c r="D1553" s="110" t="e">
        <f>VLOOKUP(B1553,DS!$D$3:$I$2489,3,0)</f>
        <v>#N/A</v>
      </c>
      <c r="E1553" s="111" t="e">
        <f>VLOOKUP(B1553,DS!$D$3:$I$2489,5,0)</f>
        <v>#N/A</v>
      </c>
      <c r="F1553" s="111" t="e">
        <f>VLOOKUP(B1553,DS!$D$3:$I$2489,6,0)</f>
        <v>#N/A</v>
      </c>
      <c r="G1553" s="247"/>
      <c r="H1553" s="247"/>
      <c r="I1553" s="247"/>
      <c r="J1553" s="247"/>
      <c r="K1553" s="247"/>
      <c r="L1553" s="247"/>
      <c r="M1553" s="247"/>
      <c r="N1553" s="247"/>
      <c r="O1553" s="247"/>
      <c r="P1553" s="101">
        <f t="shared" si="24"/>
        <v>0</v>
      </c>
      <c r="Q1553" s="102" t="str">
        <f>VLOOKUP(P1553,IDCODE!$A$1:$B$96,2,0)</f>
        <v>Không</v>
      </c>
      <c r="R1553" s="102" t="e">
        <f>VLOOKUP(B1553,DS!$D$3:$P$2489,13,0)</f>
        <v>#N/A</v>
      </c>
    </row>
    <row r="1554" spans="1:18" ht="13.5">
      <c r="A1554" s="100">
        <v>1548</v>
      </c>
      <c r="B1554" s="108">
        <f>DS!D1550</f>
        <v>0</v>
      </c>
      <c r="C1554" s="109" t="e">
        <f>VLOOKUP(B1554,DS!$D$3:$I$2489,2,0)</f>
        <v>#N/A</v>
      </c>
      <c r="D1554" s="110" t="e">
        <f>VLOOKUP(B1554,DS!$D$3:$I$2489,3,0)</f>
        <v>#N/A</v>
      </c>
      <c r="E1554" s="111" t="e">
        <f>VLOOKUP(B1554,DS!$D$3:$I$2489,5,0)</f>
        <v>#N/A</v>
      </c>
      <c r="F1554" s="111" t="e">
        <f>VLOOKUP(B1554,DS!$D$3:$I$2489,6,0)</f>
        <v>#N/A</v>
      </c>
      <c r="G1554" s="247"/>
      <c r="H1554" s="247"/>
      <c r="I1554" s="247"/>
      <c r="J1554" s="247"/>
      <c r="K1554" s="247"/>
      <c r="L1554" s="247"/>
      <c r="M1554" s="247"/>
      <c r="N1554" s="247"/>
      <c r="O1554" s="247"/>
      <c r="P1554" s="101">
        <f t="shared" si="24"/>
        <v>0</v>
      </c>
      <c r="Q1554" s="102" t="str">
        <f>VLOOKUP(P1554,IDCODE!$A$1:$B$96,2,0)</f>
        <v>Không</v>
      </c>
      <c r="R1554" s="102" t="e">
        <f>VLOOKUP(B1554,DS!$D$3:$P$2489,13,0)</f>
        <v>#N/A</v>
      </c>
    </row>
    <row r="1555" spans="1:18" ht="13.5">
      <c r="A1555" s="100">
        <v>1549</v>
      </c>
      <c r="B1555" s="108">
        <f>DS!D1551</f>
        <v>0</v>
      </c>
      <c r="C1555" s="109" t="e">
        <f>VLOOKUP(B1555,DS!$D$3:$I$2489,2,0)</f>
        <v>#N/A</v>
      </c>
      <c r="D1555" s="110" t="e">
        <f>VLOOKUP(B1555,DS!$D$3:$I$2489,3,0)</f>
        <v>#N/A</v>
      </c>
      <c r="E1555" s="111" t="e">
        <f>VLOOKUP(B1555,DS!$D$3:$I$2489,5,0)</f>
        <v>#N/A</v>
      </c>
      <c r="F1555" s="111" t="e">
        <f>VLOOKUP(B1555,DS!$D$3:$I$2489,6,0)</f>
        <v>#N/A</v>
      </c>
      <c r="G1555" s="247"/>
      <c r="H1555" s="247"/>
      <c r="I1555" s="247"/>
      <c r="J1555" s="247"/>
      <c r="K1555" s="247"/>
      <c r="L1555" s="247"/>
      <c r="M1555" s="247"/>
      <c r="N1555" s="247"/>
      <c r="O1555" s="247"/>
      <c r="P1555" s="101">
        <f t="shared" si="24"/>
        <v>0</v>
      </c>
      <c r="Q1555" s="102" t="str">
        <f>VLOOKUP(P1555,IDCODE!$A$1:$B$96,2,0)</f>
        <v>Không</v>
      </c>
      <c r="R1555" s="102" t="e">
        <f>VLOOKUP(B1555,DS!$D$3:$P$2489,13,0)</f>
        <v>#N/A</v>
      </c>
    </row>
    <row r="1556" spans="1:18" ht="13.5">
      <c r="A1556" s="100">
        <v>1550</v>
      </c>
      <c r="B1556" s="108">
        <f>DS!D1552</f>
        <v>0</v>
      </c>
      <c r="C1556" s="109" t="e">
        <f>VLOOKUP(B1556,DS!$D$3:$I$2489,2,0)</f>
        <v>#N/A</v>
      </c>
      <c r="D1556" s="110" t="e">
        <f>VLOOKUP(B1556,DS!$D$3:$I$2489,3,0)</f>
        <v>#N/A</v>
      </c>
      <c r="E1556" s="111" t="e">
        <f>VLOOKUP(B1556,DS!$D$3:$I$2489,5,0)</f>
        <v>#N/A</v>
      </c>
      <c r="F1556" s="111" t="e">
        <f>VLOOKUP(B1556,DS!$D$3:$I$2489,6,0)</f>
        <v>#N/A</v>
      </c>
      <c r="G1556" s="247"/>
      <c r="H1556" s="247"/>
      <c r="I1556" s="247"/>
      <c r="J1556" s="247"/>
      <c r="K1556" s="247"/>
      <c r="L1556" s="247"/>
      <c r="M1556" s="247"/>
      <c r="N1556" s="247"/>
      <c r="O1556" s="247"/>
      <c r="P1556" s="101">
        <f t="shared" si="24"/>
        <v>0</v>
      </c>
      <c r="Q1556" s="102" t="str">
        <f>VLOOKUP(P1556,IDCODE!$A$1:$B$96,2,0)</f>
        <v>Không</v>
      </c>
      <c r="R1556" s="102" t="e">
        <f>VLOOKUP(B1556,DS!$D$3:$P$2489,13,0)</f>
        <v>#N/A</v>
      </c>
    </row>
    <row r="1557" spans="1:18" ht="13.5">
      <c r="A1557" s="100">
        <v>1551</v>
      </c>
      <c r="B1557" s="108">
        <f>DS!D1553</f>
        <v>0</v>
      </c>
      <c r="C1557" s="109" t="e">
        <f>VLOOKUP(B1557,DS!$D$3:$I$2489,2,0)</f>
        <v>#N/A</v>
      </c>
      <c r="D1557" s="110" t="e">
        <f>VLOOKUP(B1557,DS!$D$3:$I$2489,3,0)</f>
        <v>#N/A</v>
      </c>
      <c r="E1557" s="111" t="e">
        <f>VLOOKUP(B1557,DS!$D$3:$I$2489,5,0)</f>
        <v>#N/A</v>
      </c>
      <c r="F1557" s="111" t="e">
        <f>VLOOKUP(B1557,DS!$D$3:$I$2489,6,0)</f>
        <v>#N/A</v>
      </c>
      <c r="G1557" s="247"/>
      <c r="H1557" s="247"/>
      <c r="I1557" s="247"/>
      <c r="J1557" s="247"/>
      <c r="K1557" s="247"/>
      <c r="L1557" s="247"/>
      <c r="M1557" s="247"/>
      <c r="N1557" s="247"/>
      <c r="O1557" s="247"/>
      <c r="P1557" s="101">
        <f t="shared" si="24"/>
        <v>0</v>
      </c>
      <c r="Q1557" s="102" t="str">
        <f>VLOOKUP(P1557,IDCODE!$A$1:$B$96,2,0)</f>
        <v>Không</v>
      </c>
      <c r="R1557" s="102" t="e">
        <f>VLOOKUP(B1557,DS!$D$3:$P$2489,13,0)</f>
        <v>#N/A</v>
      </c>
    </row>
    <row r="1558" spans="1:18" ht="13.5">
      <c r="A1558" s="100">
        <v>1552</v>
      </c>
      <c r="B1558" s="108">
        <f>DS!D1554</f>
        <v>0</v>
      </c>
      <c r="C1558" s="109" t="e">
        <f>VLOOKUP(B1558,DS!$D$3:$I$2489,2,0)</f>
        <v>#N/A</v>
      </c>
      <c r="D1558" s="110" t="e">
        <f>VLOOKUP(B1558,DS!$D$3:$I$2489,3,0)</f>
        <v>#N/A</v>
      </c>
      <c r="E1558" s="111" t="e">
        <f>VLOOKUP(B1558,DS!$D$3:$I$2489,5,0)</f>
        <v>#N/A</v>
      </c>
      <c r="F1558" s="111" t="e">
        <f>VLOOKUP(B1558,DS!$D$3:$I$2489,6,0)</f>
        <v>#N/A</v>
      </c>
      <c r="G1558" s="247"/>
      <c r="H1558" s="247"/>
      <c r="I1558" s="247"/>
      <c r="J1558" s="247"/>
      <c r="K1558" s="247"/>
      <c r="L1558" s="247"/>
      <c r="M1558" s="247"/>
      <c r="N1558" s="247"/>
      <c r="O1558" s="247"/>
      <c r="P1558" s="101">
        <f t="shared" si="24"/>
        <v>0</v>
      </c>
      <c r="Q1558" s="102" t="str">
        <f>VLOOKUP(P1558,IDCODE!$A$1:$B$96,2,0)</f>
        <v>Không</v>
      </c>
      <c r="R1558" s="102" t="e">
        <f>VLOOKUP(B1558,DS!$D$3:$P$2489,13,0)</f>
        <v>#N/A</v>
      </c>
    </row>
    <row r="1559" spans="1:18" ht="13.5">
      <c r="A1559" s="100">
        <v>1553</v>
      </c>
      <c r="B1559" s="108">
        <f>DS!D1555</f>
        <v>0</v>
      </c>
      <c r="C1559" s="109" t="e">
        <f>VLOOKUP(B1559,DS!$D$3:$I$2489,2,0)</f>
        <v>#N/A</v>
      </c>
      <c r="D1559" s="110" t="e">
        <f>VLOOKUP(B1559,DS!$D$3:$I$2489,3,0)</f>
        <v>#N/A</v>
      </c>
      <c r="E1559" s="111" t="e">
        <f>VLOOKUP(B1559,DS!$D$3:$I$2489,5,0)</f>
        <v>#N/A</v>
      </c>
      <c r="F1559" s="111" t="e">
        <f>VLOOKUP(B1559,DS!$D$3:$I$2489,6,0)</f>
        <v>#N/A</v>
      </c>
      <c r="G1559" s="247"/>
      <c r="H1559" s="247"/>
      <c r="I1559" s="247"/>
      <c r="J1559" s="247"/>
      <c r="K1559" s="247"/>
      <c r="L1559" s="247"/>
      <c r="M1559" s="247"/>
      <c r="N1559" s="247"/>
      <c r="O1559" s="247"/>
      <c r="P1559" s="101">
        <f t="shared" si="24"/>
        <v>0</v>
      </c>
      <c r="Q1559" s="102" t="str">
        <f>VLOOKUP(P1559,IDCODE!$A$1:$B$96,2,0)</f>
        <v>Không</v>
      </c>
      <c r="R1559" s="102" t="e">
        <f>VLOOKUP(B1559,DS!$D$3:$P$2489,13,0)</f>
        <v>#N/A</v>
      </c>
    </row>
    <row r="1560" spans="1:18" ht="13.5">
      <c r="A1560" s="100">
        <v>1554</v>
      </c>
      <c r="B1560" s="108">
        <f>DS!D1556</f>
        <v>0</v>
      </c>
      <c r="C1560" s="109" t="e">
        <f>VLOOKUP(B1560,DS!$D$3:$I$2489,2,0)</f>
        <v>#N/A</v>
      </c>
      <c r="D1560" s="110" t="e">
        <f>VLOOKUP(B1560,DS!$D$3:$I$2489,3,0)</f>
        <v>#N/A</v>
      </c>
      <c r="E1560" s="111" t="e">
        <f>VLOOKUP(B1560,DS!$D$3:$I$2489,5,0)</f>
        <v>#N/A</v>
      </c>
      <c r="F1560" s="111" t="e">
        <f>VLOOKUP(B1560,DS!$D$3:$I$2489,6,0)</f>
        <v>#N/A</v>
      </c>
      <c r="G1560" s="247"/>
      <c r="H1560" s="247"/>
      <c r="I1560" s="247"/>
      <c r="J1560" s="247"/>
      <c r="K1560" s="247"/>
      <c r="L1560" s="247"/>
      <c r="M1560" s="247"/>
      <c r="N1560" s="247"/>
      <c r="O1560" s="247"/>
      <c r="P1560" s="101">
        <f t="shared" si="24"/>
        <v>0</v>
      </c>
      <c r="Q1560" s="102" t="str">
        <f>VLOOKUP(P1560,IDCODE!$A$1:$B$96,2,0)</f>
        <v>Không</v>
      </c>
      <c r="R1560" s="102" t="e">
        <f>VLOOKUP(B1560,DS!$D$3:$P$2489,13,0)</f>
        <v>#N/A</v>
      </c>
    </row>
    <row r="1561" spans="1:18" ht="13.5">
      <c r="A1561" s="100">
        <v>1555</v>
      </c>
      <c r="B1561" s="108">
        <f>DS!D1557</f>
        <v>0</v>
      </c>
      <c r="C1561" s="109" t="e">
        <f>VLOOKUP(B1561,DS!$D$3:$I$2489,2,0)</f>
        <v>#N/A</v>
      </c>
      <c r="D1561" s="110" t="e">
        <f>VLOOKUP(B1561,DS!$D$3:$I$2489,3,0)</f>
        <v>#N/A</v>
      </c>
      <c r="E1561" s="111" t="e">
        <f>VLOOKUP(B1561,DS!$D$3:$I$2489,5,0)</f>
        <v>#N/A</v>
      </c>
      <c r="F1561" s="111" t="e">
        <f>VLOOKUP(B1561,DS!$D$3:$I$2489,6,0)</f>
        <v>#N/A</v>
      </c>
      <c r="G1561" s="247"/>
      <c r="H1561" s="247"/>
      <c r="I1561" s="247"/>
      <c r="J1561" s="247"/>
      <c r="K1561" s="247"/>
      <c r="L1561" s="247"/>
      <c r="M1561" s="247"/>
      <c r="N1561" s="247"/>
      <c r="O1561" s="247"/>
      <c r="P1561" s="101">
        <f t="shared" si="24"/>
        <v>0</v>
      </c>
      <c r="Q1561" s="102" t="str">
        <f>VLOOKUP(P1561,IDCODE!$A$1:$B$96,2,0)</f>
        <v>Không</v>
      </c>
      <c r="R1561" s="102" t="e">
        <f>VLOOKUP(B1561,DS!$D$3:$P$2489,13,0)</f>
        <v>#N/A</v>
      </c>
    </row>
    <row r="1562" spans="1:18" ht="13.5">
      <c r="A1562" s="100">
        <v>1556</v>
      </c>
      <c r="B1562" s="108">
        <f>DS!D1558</f>
        <v>0</v>
      </c>
      <c r="C1562" s="109" t="e">
        <f>VLOOKUP(B1562,DS!$D$3:$I$2489,2,0)</f>
        <v>#N/A</v>
      </c>
      <c r="D1562" s="110" t="e">
        <f>VLOOKUP(B1562,DS!$D$3:$I$2489,3,0)</f>
        <v>#N/A</v>
      </c>
      <c r="E1562" s="111" t="e">
        <f>VLOOKUP(B1562,DS!$D$3:$I$2489,5,0)</f>
        <v>#N/A</v>
      </c>
      <c r="F1562" s="111" t="e">
        <f>VLOOKUP(B1562,DS!$D$3:$I$2489,6,0)</f>
        <v>#N/A</v>
      </c>
      <c r="G1562" s="247"/>
      <c r="H1562" s="247"/>
      <c r="I1562" s="247"/>
      <c r="J1562" s="247"/>
      <c r="K1562" s="247"/>
      <c r="L1562" s="247"/>
      <c r="M1562" s="247"/>
      <c r="N1562" s="247"/>
      <c r="O1562" s="247"/>
      <c r="P1562" s="101">
        <f t="shared" si="24"/>
        <v>0</v>
      </c>
      <c r="Q1562" s="102" t="str">
        <f>VLOOKUP(P1562,IDCODE!$A$1:$B$96,2,0)</f>
        <v>Không</v>
      </c>
      <c r="R1562" s="102" t="e">
        <f>VLOOKUP(B1562,DS!$D$3:$P$2489,13,0)</f>
        <v>#N/A</v>
      </c>
    </row>
    <row r="1563" spans="1:18" ht="13.5">
      <c r="A1563" s="100">
        <v>1557</v>
      </c>
      <c r="B1563" s="108">
        <f>DS!D1559</f>
        <v>0</v>
      </c>
      <c r="C1563" s="109" t="e">
        <f>VLOOKUP(B1563,DS!$D$3:$I$2489,2,0)</f>
        <v>#N/A</v>
      </c>
      <c r="D1563" s="110" t="e">
        <f>VLOOKUP(B1563,DS!$D$3:$I$2489,3,0)</f>
        <v>#N/A</v>
      </c>
      <c r="E1563" s="111" t="e">
        <f>VLOOKUP(B1563,DS!$D$3:$I$2489,5,0)</f>
        <v>#N/A</v>
      </c>
      <c r="F1563" s="111" t="e">
        <f>VLOOKUP(B1563,DS!$D$3:$I$2489,6,0)</f>
        <v>#N/A</v>
      </c>
      <c r="G1563" s="247"/>
      <c r="H1563" s="247"/>
      <c r="I1563" s="247"/>
      <c r="J1563" s="247"/>
      <c r="K1563" s="247"/>
      <c r="L1563" s="247"/>
      <c r="M1563" s="247"/>
      <c r="N1563" s="247"/>
      <c r="O1563" s="247"/>
      <c r="P1563" s="101">
        <f t="shared" si="24"/>
        <v>0</v>
      </c>
      <c r="Q1563" s="102" t="str">
        <f>VLOOKUP(P1563,IDCODE!$A$1:$B$96,2,0)</f>
        <v>Không</v>
      </c>
      <c r="R1563" s="102" t="e">
        <f>VLOOKUP(B1563,DS!$D$3:$P$2489,13,0)</f>
        <v>#N/A</v>
      </c>
    </row>
    <row r="1564" spans="1:18" ht="13.5">
      <c r="A1564" s="100">
        <v>1558</v>
      </c>
      <c r="B1564" s="108">
        <f>DS!D1560</f>
        <v>0</v>
      </c>
      <c r="C1564" s="109" t="e">
        <f>VLOOKUP(B1564,DS!$D$3:$I$2489,2,0)</f>
        <v>#N/A</v>
      </c>
      <c r="D1564" s="110" t="e">
        <f>VLOOKUP(B1564,DS!$D$3:$I$2489,3,0)</f>
        <v>#N/A</v>
      </c>
      <c r="E1564" s="111" t="e">
        <f>VLOOKUP(B1564,DS!$D$3:$I$2489,5,0)</f>
        <v>#N/A</v>
      </c>
      <c r="F1564" s="111" t="e">
        <f>VLOOKUP(B1564,DS!$D$3:$I$2489,6,0)</f>
        <v>#N/A</v>
      </c>
      <c r="G1564" s="247"/>
      <c r="H1564" s="247"/>
      <c r="I1564" s="247"/>
      <c r="J1564" s="247"/>
      <c r="K1564" s="247"/>
      <c r="L1564" s="247"/>
      <c r="M1564" s="247"/>
      <c r="N1564" s="247"/>
      <c r="O1564" s="247"/>
      <c r="P1564" s="101">
        <f t="shared" si="24"/>
        <v>0</v>
      </c>
      <c r="Q1564" s="102" t="str">
        <f>VLOOKUP(P1564,IDCODE!$A$1:$B$96,2,0)</f>
        <v>Không</v>
      </c>
      <c r="R1564" s="102" t="e">
        <f>VLOOKUP(B1564,DS!$D$3:$P$2489,13,0)</f>
        <v>#N/A</v>
      </c>
    </row>
    <row r="1565" spans="1:18" ht="13.5">
      <c r="A1565" s="100">
        <v>1559</v>
      </c>
      <c r="B1565" s="108">
        <f>DS!D1561</f>
        <v>0</v>
      </c>
      <c r="C1565" s="109" t="e">
        <f>VLOOKUP(B1565,DS!$D$3:$I$2489,2,0)</f>
        <v>#N/A</v>
      </c>
      <c r="D1565" s="110" t="e">
        <f>VLOOKUP(B1565,DS!$D$3:$I$2489,3,0)</f>
        <v>#N/A</v>
      </c>
      <c r="E1565" s="111" t="e">
        <f>VLOOKUP(B1565,DS!$D$3:$I$2489,5,0)</f>
        <v>#N/A</v>
      </c>
      <c r="F1565" s="111" t="e">
        <f>VLOOKUP(B1565,DS!$D$3:$I$2489,6,0)</f>
        <v>#N/A</v>
      </c>
      <c r="G1565" s="247"/>
      <c r="H1565" s="247"/>
      <c r="I1565" s="247"/>
      <c r="J1565" s="247"/>
      <c r="K1565" s="247"/>
      <c r="L1565" s="247"/>
      <c r="M1565" s="247"/>
      <c r="N1565" s="247"/>
      <c r="O1565" s="247"/>
      <c r="P1565" s="101">
        <f t="shared" si="24"/>
        <v>0</v>
      </c>
      <c r="Q1565" s="102" t="str">
        <f>VLOOKUP(P1565,IDCODE!$A$1:$B$96,2,0)</f>
        <v>Không</v>
      </c>
      <c r="R1565" s="102" t="e">
        <f>VLOOKUP(B1565,DS!$D$3:$P$2489,13,0)</f>
        <v>#N/A</v>
      </c>
    </row>
    <row r="1566" spans="1:18" ht="13.5">
      <c r="A1566" s="100">
        <v>1560</v>
      </c>
      <c r="B1566" s="108">
        <f>DS!D1562</f>
        <v>0</v>
      </c>
      <c r="C1566" s="109" t="e">
        <f>VLOOKUP(B1566,DS!$D$3:$I$2489,2,0)</f>
        <v>#N/A</v>
      </c>
      <c r="D1566" s="110" t="e">
        <f>VLOOKUP(B1566,DS!$D$3:$I$2489,3,0)</f>
        <v>#N/A</v>
      </c>
      <c r="E1566" s="111" t="e">
        <f>VLOOKUP(B1566,DS!$D$3:$I$2489,5,0)</f>
        <v>#N/A</v>
      </c>
      <c r="F1566" s="111" t="e">
        <f>VLOOKUP(B1566,DS!$D$3:$I$2489,6,0)</f>
        <v>#N/A</v>
      </c>
      <c r="G1566" s="247"/>
      <c r="H1566" s="247"/>
      <c r="I1566" s="247"/>
      <c r="J1566" s="247"/>
      <c r="K1566" s="247"/>
      <c r="L1566" s="247"/>
      <c r="M1566" s="247"/>
      <c r="N1566" s="247"/>
      <c r="O1566" s="247"/>
      <c r="P1566" s="101">
        <f t="shared" si="24"/>
        <v>0</v>
      </c>
      <c r="Q1566" s="102" t="str">
        <f>VLOOKUP(P1566,IDCODE!$A$1:$B$96,2,0)</f>
        <v>Không</v>
      </c>
      <c r="R1566" s="102" t="e">
        <f>VLOOKUP(B1566,DS!$D$3:$P$2489,13,0)</f>
        <v>#N/A</v>
      </c>
    </row>
    <row r="1567" spans="1:18" ht="13.5">
      <c r="A1567" s="100">
        <v>1561</v>
      </c>
      <c r="B1567" s="108">
        <f>DS!D1563</f>
        <v>0</v>
      </c>
      <c r="C1567" s="109" t="e">
        <f>VLOOKUP(B1567,DS!$D$3:$I$2489,2,0)</f>
        <v>#N/A</v>
      </c>
      <c r="D1567" s="110" t="e">
        <f>VLOOKUP(B1567,DS!$D$3:$I$2489,3,0)</f>
        <v>#N/A</v>
      </c>
      <c r="E1567" s="111" t="e">
        <f>VLOOKUP(B1567,DS!$D$3:$I$2489,5,0)</f>
        <v>#N/A</v>
      </c>
      <c r="F1567" s="111" t="e">
        <f>VLOOKUP(B1567,DS!$D$3:$I$2489,6,0)</f>
        <v>#N/A</v>
      </c>
      <c r="G1567" s="247"/>
      <c r="H1567" s="247"/>
      <c r="I1567" s="247"/>
      <c r="J1567" s="247"/>
      <c r="K1567" s="247"/>
      <c r="L1567" s="247"/>
      <c r="M1567" s="247"/>
      <c r="N1567" s="247"/>
      <c r="O1567" s="247"/>
      <c r="P1567" s="101">
        <f t="shared" si="24"/>
        <v>0</v>
      </c>
      <c r="Q1567" s="102" t="str">
        <f>VLOOKUP(P1567,IDCODE!$A$1:$B$96,2,0)</f>
        <v>Không</v>
      </c>
      <c r="R1567" s="102" t="e">
        <f>VLOOKUP(B1567,DS!$D$3:$P$2489,13,0)</f>
        <v>#N/A</v>
      </c>
    </row>
    <row r="1568" spans="1:18" ht="13.5">
      <c r="A1568" s="100">
        <v>1562</v>
      </c>
      <c r="B1568" s="108">
        <f>DS!D1564</f>
        <v>0</v>
      </c>
      <c r="C1568" s="109" t="e">
        <f>VLOOKUP(B1568,DS!$D$3:$I$2489,2,0)</f>
        <v>#N/A</v>
      </c>
      <c r="D1568" s="110" t="e">
        <f>VLOOKUP(B1568,DS!$D$3:$I$2489,3,0)</f>
        <v>#N/A</v>
      </c>
      <c r="E1568" s="111" t="e">
        <f>VLOOKUP(B1568,DS!$D$3:$I$2489,5,0)</f>
        <v>#N/A</v>
      </c>
      <c r="F1568" s="111" t="e">
        <f>VLOOKUP(B1568,DS!$D$3:$I$2489,6,0)</f>
        <v>#N/A</v>
      </c>
      <c r="G1568" s="247"/>
      <c r="H1568" s="247"/>
      <c r="I1568" s="247"/>
      <c r="J1568" s="247"/>
      <c r="K1568" s="247"/>
      <c r="L1568" s="247"/>
      <c r="M1568" s="247"/>
      <c r="N1568" s="247"/>
      <c r="O1568" s="247"/>
      <c r="P1568" s="101">
        <f t="shared" si="24"/>
        <v>0</v>
      </c>
      <c r="Q1568" s="102" t="str">
        <f>VLOOKUP(P1568,IDCODE!$A$1:$B$96,2,0)</f>
        <v>Không</v>
      </c>
      <c r="R1568" s="102" t="e">
        <f>VLOOKUP(B1568,DS!$D$3:$P$2489,13,0)</f>
        <v>#N/A</v>
      </c>
    </row>
    <row r="1569" spans="1:18" ht="13.5">
      <c r="A1569" s="100">
        <v>1563</v>
      </c>
      <c r="B1569" s="108">
        <f>DS!D1565</f>
        <v>0</v>
      </c>
      <c r="C1569" s="109" t="e">
        <f>VLOOKUP(B1569,DS!$D$3:$I$2489,2,0)</f>
        <v>#N/A</v>
      </c>
      <c r="D1569" s="110" t="e">
        <f>VLOOKUP(B1569,DS!$D$3:$I$2489,3,0)</f>
        <v>#N/A</v>
      </c>
      <c r="E1569" s="111" t="e">
        <f>VLOOKUP(B1569,DS!$D$3:$I$2489,5,0)</f>
        <v>#N/A</v>
      </c>
      <c r="F1569" s="111" t="e">
        <f>VLOOKUP(B1569,DS!$D$3:$I$2489,6,0)</f>
        <v>#N/A</v>
      </c>
      <c r="G1569" s="247"/>
      <c r="H1569" s="247"/>
      <c r="I1569" s="247"/>
      <c r="J1569" s="247"/>
      <c r="K1569" s="247"/>
      <c r="L1569" s="247"/>
      <c r="M1569" s="247"/>
      <c r="N1569" s="247"/>
      <c r="O1569" s="247"/>
      <c r="P1569" s="101">
        <f t="shared" si="24"/>
        <v>0</v>
      </c>
      <c r="Q1569" s="102" t="str">
        <f>VLOOKUP(P1569,IDCODE!$A$1:$B$96,2,0)</f>
        <v>Không</v>
      </c>
      <c r="R1569" s="102" t="e">
        <f>VLOOKUP(B1569,DS!$D$3:$P$2489,13,0)</f>
        <v>#N/A</v>
      </c>
    </row>
    <row r="1570" spans="1:18" ht="13.5">
      <c r="A1570" s="100">
        <v>1564</v>
      </c>
      <c r="B1570" s="108">
        <f>DS!D1566</f>
        <v>0</v>
      </c>
      <c r="C1570" s="109" t="e">
        <f>VLOOKUP(B1570,DS!$D$3:$I$2489,2,0)</f>
        <v>#N/A</v>
      </c>
      <c r="D1570" s="110" t="e">
        <f>VLOOKUP(B1570,DS!$D$3:$I$2489,3,0)</f>
        <v>#N/A</v>
      </c>
      <c r="E1570" s="111" t="e">
        <f>VLOOKUP(B1570,DS!$D$3:$I$2489,5,0)</f>
        <v>#N/A</v>
      </c>
      <c r="F1570" s="111" t="e">
        <f>VLOOKUP(B1570,DS!$D$3:$I$2489,6,0)</f>
        <v>#N/A</v>
      </c>
      <c r="G1570" s="247"/>
      <c r="H1570" s="247"/>
      <c r="I1570" s="247"/>
      <c r="J1570" s="247"/>
      <c r="K1570" s="247"/>
      <c r="L1570" s="247"/>
      <c r="M1570" s="247"/>
      <c r="N1570" s="247"/>
      <c r="O1570" s="247"/>
      <c r="P1570" s="101">
        <f t="shared" si="24"/>
        <v>0</v>
      </c>
      <c r="Q1570" s="102" t="str">
        <f>VLOOKUP(P1570,IDCODE!$A$1:$B$96,2,0)</f>
        <v>Không</v>
      </c>
      <c r="R1570" s="102" t="e">
        <f>VLOOKUP(B1570,DS!$D$3:$P$2489,13,0)</f>
        <v>#N/A</v>
      </c>
    </row>
    <row r="1571" spans="1:18" ht="13.5">
      <c r="A1571" s="100">
        <v>1565</v>
      </c>
      <c r="B1571" s="108">
        <f>DS!D1567</f>
        <v>0</v>
      </c>
      <c r="C1571" s="109" t="e">
        <f>VLOOKUP(B1571,DS!$D$3:$I$2489,2,0)</f>
        <v>#N/A</v>
      </c>
      <c r="D1571" s="110" t="e">
        <f>VLOOKUP(B1571,DS!$D$3:$I$2489,3,0)</f>
        <v>#N/A</v>
      </c>
      <c r="E1571" s="111" t="e">
        <f>VLOOKUP(B1571,DS!$D$3:$I$2489,5,0)</f>
        <v>#N/A</v>
      </c>
      <c r="F1571" s="111" t="e">
        <f>VLOOKUP(B1571,DS!$D$3:$I$2489,6,0)</f>
        <v>#N/A</v>
      </c>
      <c r="G1571" s="247"/>
      <c r="H1571" s="247"/>
      <c r="I1571" s="247"/>
      <c r="J1571" s="247"/>
      <c r="K1571" s="247"/>
      <c r="L1571" s="247"/>
      <c r="M1571" s="247"/>
      <c r="N1571" s="247"/>
      <c r="O1571" s="247"/>
      <c r="P1571" s="101">
        <f t="shared" si="24"/>
        <v>0</v>
      </c>
      <c r="Q1571" s="102" t="str">
        <f>VLOOKUP(P1571,IDCODE!$A$1:$B$96,2,0)</f>
        <v>Không</v>
      </c>
      <c r="R1571" s="102" t="e">
        <f>VLOOKUP(B1571,DS!$D$3:$P$2489,13,0)</f>
        <v>#N/A</v>
      </c>
    </row>
    <row r="1572" spans="1:18" ht="13.5">
      <c r="A1572" s="100">
        <v>1566</v>
      </c>
      <c r="B1572" s="108">
        <f>DS!D1568</f>
        <v>0</v>
      </c>
      <c r="C1572" s="109" t="e">
        <f>VLOOKUP(B1572,DS!$D$3:$I$2489,2,0)</f>
        <v>#N/A</v>
      </c>
      <c r="D1572" s="110" t="e">
        <f>VLOOKUP(B1572,DS!$D$3:$I$2489,3,0)</f>
        <v>#N/A</v>
      </c>
      <c r="E1572" s="111" t="e">
        <f>VLOOKUP(B1572,DS!$D$3:$I$2489,5,0)</f>
        <v>#N/A</v>
      </c>
      <c r="F1572" s="111" t="e">
        <f>VLOOKUP(B1572,DS!$D$3:$I$2489,6,0)</f>
        <v>#N/A</v>
      </c>
      <c r="G1572" s="247"/>
      <c r="H1572" s="247"/>
      <c r="I1572" s="247"/>
      <c r="J1572" s="247"/>
      <c r="K1572" s="247"/>
      <c r="L1572" s="247"/>
      <c r="M1572" s="247"/>
      <c r="N1572" s="247"/>
      <c r="O1572" s="247"/>
      <c r="P1572" s="101">
        <f t="shared" si="24"/>
        <v>0</v>
      </c>
      <c r="Q1572" s="102" t="str">
        <f>VLOOKUP(P1572,IDCODE!$A$1:$B$96,2,0)</f>
        <v>Không</v>
      </c>
      <c r="R1572" s="102" t="e">
        <f>VLOOKUP(B1572,DS!$D$3:$P$2489,13,0)</f>
        <v>#N/A</v>
      </c>
    </row>
    <row r="1573" spans="1:18" ht="13.5">
      <c r="A1573" s="100">
        <v>1567</v>
      </c>
      <c r="B1573" s="108">
        <f>DS!D1569</f>
        <v>0</v>
      </c>
      <c r="C1573" s="109" t="e">
        <f>VLOOKUP(B1573,DS!$D$3:$I$2489,2,0)</f>
        <v>#N/A</v>
      </c>
      <c r="D1573" s="110" t="e">
        <f>VLOOKUP(B1573,DS!$D$3:$I$2489,3,0)</f>
        <v>#N/A</v>
      </c>
      <c r="E1573" s="111" t="e">
        <f>VLOOKUP(B1573,DS!$D$3:$I$2489,5,0)</f>
        <v>#N/A</v>
      </c>
      <c r="F1573" s="111" t="e">
        <f>VLOOKUP(B1573,DS!$D$3:$I$2489,6,0)</f>
        <v>#N/A</v>
      </c>
      <c r="G1573" s="247"/>
      <c r="H1573" s="247"/>
      <c r="I1573" s="247"/>
      <c r="J1573" s="247"/>
      <c r="K1573" s="247"/>
      <c r="L1573" s="247"/>
      <c r="M1573" s="247"/>
      <c r="N1573" s="247"/>
      <c r="O1573" s="247"/>
      <c r="P1573" s="101">
        <f t="shared" si="24"/>
        <v>0</v>
      </c>
      <c r="Q1573" s="102" t="str">
        <f>VLOOKUP(P1573,IDCODE!$A$1:$B$96,2,0)</f>
        <v>Không</v>
      </c>
      <c r="R1573" s="102" t="e">
        <f>VLOOKUP(B1573,DS!$D$3:$P$2489,13,0)</f>
        <v>#N/A</v>
      </c>
    </row>
    <row r="1574" spans="1:18" ht="13.5">
      <c r="A1574" s="100">
        <v>1568</v>
      </c>
      <c r="B1574" s="108">
        <f>DS!D1570</f>
        <v>0</v>
      </c>
      <c r="C1574" s="109" t="e">
        <f>VLOOKUP(B1574,DS!$D$3:$I$2489,2,0)</f>
        <v>#N/A</v>
      </c>
      <c r="D1574" s="110" t="e">
        <f>VLOOKUP(B1574,DS!$D$3:$I$2489,3,0)</f>
        <v>#N/A</v>
      </c>
      <c r="E1574" s="111" t="e">
        <f>VLOOKUP(B1574,DS!$D$3:$I$2489,5,0)</f>
        <v>#N/A</v>
      </c>
      <c r="F1574" s="111" t="e">
        <f>VLOOKUP(B1574,DS!$D$3:$I$2489,6,0)</f>
        <v>#N/A</v>
      </c>
      <c r="G1574" s="247"/>
      <c r="H1574" s="247"/>
      <c r="I1574" s="247"/>
      <c r="J1574" s="247"/>
      <c r="K1574" s="247"/>
      <c r="L1574" s="247"/>
      <c r="M1574" s="247"/>
      <c r="N1574" s="247"/>
      <c r="O1574" s="247"/>
      <c r="P1574" s="101">
        <f t="shared" si="24"/>
        <v>0</v>
      </c>
      <c r="Q1574" s="102" t="str">
        <f>VLOOKUP(P1574,IDCODE!$A$1:$B$96,2,0)</f>
        <v>Không</v>
      </c>
      <c r="R1574" s="102" t="e">
        <f>VLOOKUP(B1574,DS!$D$3:$P$2489,13,0)</f>
        <v>#N/A</v>
      </c>
    </row>
    <row r="1575" spans="1:18" ht="13.5">
      <c r="A1575" s="100">
        <v>1569</v>
      </c>
      <c r="B1575" s="108">
        <f>DS!D1571</f>
        <v>0</v>
      </c>
      <c r="C1575" s="109" t="e">
        <f>VLOOKUP(B1575,DS!$D$3:$I$2489,2,0)</f>
        <v>#N/A</v>
      </c>
      <c r="D1575" s="110" t="e">
        <f>VLOOKUP(B1575,DS!$D$3:$I$2489,3,0)</f>
        <v>#N/A</v>
      </c>
      <c r="E1575" s="111" t="e">
        <f>VLOOKUP(B1575,DS!$D$3:$I$2489,5,0)</f>
        <v>#N/A</v>
      </c>
      <c r="F1575" s="111" t="e">
        <f>VLOOKUP(B1575,DS!$D$3:$I$2489,6,0)</f>
        <v>#N/A</v>
      </c>
      <c r="G1575" s="247"/>
      <c r="H1575" s="247"/>
      <c r="I1575" s="247"/>
      <c r="J1575" s="247"/>
      <c r="K1575" s="247"/>
      <c r="L1575" s="247"/>
      <c r="M1575" s="247"/>
      <c r="N1575" s="247"/>
      <c r="O1575" s="247"/>
      <c r="P1575" s="101">
        <f t="shared" si="24"/>
        <v>0</v>
      </c>
      <c r="Q1575" s="102" t="str">
        <f>VLOOKUP(P1575,IDCODE!$A$1:$B$96,2,0)</f>
        <v>Không</v>
      </c>
      <c r="R1575" s="102" t="e">
        <f>VLOOKUP(B1575,DS!$D$3:$P$2489,13,0)</f>
        <v>#N/A</v>
      </c>
    </row>
    <row r="1576" spans="1:18" ht="13.5">
      <c r="A1576" s="100">
        <v>1570</v>
      </c>
      <c r="B1576" s="108">
        <f>DS!D1572</f>
        <v>0</v>
      </c>
      <c r="C1576" s="109" t="e">
        <f>VLOOKUP(B1576,DS!$D$3:$I$2489,2,0)</f>
        <v>#N/A</v>
      </c>
      <c r="D1576" s="110" t="e">
        <f>VLOOKUP(B1576,DS!$D$3:$I$2489,3,0)</f>
        <v>#N/A</v>
      </c>
      <c r="E1576" s="111" t="e">
        <f>VLOOKUP(B1576,DS!$D$3:$I$2489,5,0)</f>
        <v>#N/A</v>
      </c>
      <c r="F1576" s="111" t="e">
        <f>VLOOKUP(B1576,DS!$D$3:$I$2489,6,0)</f>
        <v>#N/A</v>
      </c>
      <c r="G1576" s="247"/>
      <c r="H1576" s="247"/>
      <c r="I1576" s="247"/>
      <c r="J1576" s="247"/>
      <c r="K1576" s="247"/>
      <c r="L1576" s="247"/>
      <c r="M1576" s="247"/>
      <c r="N1576" s="247"/>
      <c r="O1576" s="247"/>
      <c r="P1576" s="101">
        <f t="shared" si="24"/>
        <v>0</v>
      </c>
      <c r="Q1576" s="102" t="str">
        <f>VLOOKUP(P1576,IDCODE!$A$1:$B$96,2,0)</f>
        <v>Không</v>
      </c>
      <c r="R1576" s="102" t="e">
        <f>VLOOKUP(B1576,DS!$D$3:$P$2489,13,0)</f>
        <v>#N/A</v>
      </c>
    </row>
    <row r="1577" spans="1:18" ht="13.5">
      <c r="A1577" s="100">
        <v>1571</v>
      </c>
      <c r="B1577" s="108">
        <f>DS!D1573</f>
        <v>0</v>
      </c>
      <c r="C1577" s="109" t="e">
        <f>VLOOKUP(B1577,DS!$D$3:$I$2489,2,0)</f>
        <v>#N/A</v>
      </c>
      <c r="D1577" s="110" t="e">
        <f>VLOOKUP(B1577,DS!$D$3:$I$2489,3,0)</f>
        <v>#N/A</v>
      </c>
      <c r="E1577" s="111" t="e">
        <f>VLOOKUP(B1577,DS!$D$3:$I$2489,5,0)</f>
        <v>#N/A</v>
      </c>
      <c r="F1577" s="111" t="e">
        <f>VLOOKUP(B1577,DS!$D$3:$I$2489,6,0)</f>
        <v>#N/A</v>
      </c>
      <c r="G1577" s="247"/>
      <c r="H1577" s="247"/>
      <c r="I1577" s="247"/>
      <c r="J1577" s="247"/>
      <c r="K1577" s="247"/>
      <c r="L1577" s="247"/>
      <c r="M1577" s="247"/>
      <c r="N1577" s="247"/>
      <c r="O1577" s="247"/>
      <c r="P1577" s="101">
        <f t="shared" si="24"/>
        <v>0</v>
      </c>
      <c r="Q1577" s="102" t="str">
        <f>VLOOKUP(P1577,IDCODE!$A$1:$B$96,2,0)</f>
        <v>Không</v>
      </c>
      <c r="R1577" s="102" t="e">
        <f>VLOOKUP(B1577,DS!$D$3:$P$2489,13,0)</f>
        <v>#N/A</v>
      </c>
    </row>
    <row r="1578" spans="1:18" ht="13.5">
      <c r="A1578" s="100">
        <v>1572</v>
      </c>
      <c r="B1578" s="108">
        <f>DS!D1574</f>
        <v>0</v>
      </c>
      <c r="C1578" s="109" t="e">
        <f>VLOOKUP(B1578,DS!$D$3:$I$2489,2,0)</f>
        <v>#N/A</v>
      </c>
      <c r="D1578" s="110" t="e">
        <f>VLOOKUP(B1578,DS!$D$3:$I$2489,3,0)</f>
        <v>#N/A</v>
      </c>
      <c r="E1578" s="111" t="e">
        <f>VLOOKUP(B1578,DS!$D$3:$I$2489,5,0)</f>
        <v>#N/A</v>
      </c>
      <c r="F1578" s="111" t="e">
        <f>VLOOKUP(B1578,DS!$D$3:$I$2489,6,0)</f>
        <v>#N/A</v>
      </c>
      <c r="G1578" s="247"/>
      <c r="H1578" s="247"/>
      <c r="I1578" s="247"/>
      <c r="J1578" s="247"/>
      <c r="K1578" s="247"/>
      <c r="L1578" s="247"/>
      <c r="M1578" s="247"/>
      <c r="N1578" s="247"/>
      <c r="O1578" s="247"/>
      <c r="P1578" s="101">
        <f t="shared" si="24"/>
        <v>0</v>
      </c>
      <c r="Q1578" s="102" t="str">
        <f>VLOOKUP(P1578,IDCODE!$A$1:$B$96,2,0)</f>
        <v>Không</v>
      </c>
      <c r="R1578" s="102" t="e">
        <f>VLOOKUP(B1578,DS!$D$3:$P$2489,13,0)</f>
        <v>#N/A</v>
      </c>
    </row>
    <row r="1579" spans="1:18" ht="13.5">
      <c r="A1579" s="100">
        <v>1573</v>
      </c>
      <c r="B1579" s="108">
        <f>DS!D1575</f>
        <v>0</v>
      </c>
      <c r="C1579" s="109" t="e">
        <f>VLOOKUP(B1579,DS!$D$3:$I$2489,2,0)</f>
        <v>#N/A</v>
      </c>
      <c r="D1579" s="110" t="e">
        <f>VLOOKUP(B1579,DS!$D$3:$I$2489,3,0)</f>
        <v>#N/A</v>
      </c>
      <c r="E1579" s="111" t="e">
        <f>VLOOKUP(B1579,DS!$D$3:$I$2489,5,0)</f>
        <v>#N/A</v>
      </c>
      <c r="F1579" s="111" t="e">
        <f>VLOOKUP(B1579,DS!$D$3:$I$2489,6,0)</f>
        <v>#N/A</v>
      </c>
      <c r="G1579" s="247"/>
      <c r="H1579" s="247"/>
      <c r="I1579" s="247"/>
      <c r="J1579" s="247"/>
      <c r="K1579" s="247"/>
      <c r="L1579" s="247"/>
      <c r="M1579" s="247"/>
      <c r="N1579" s="247"/>
      <c r="O1579" s="247"/>
      <c r="P1579" s="101">
        <f t="shared" si="24"/>
        <v>0</v>
      </c>
      <c r="Q1579" s="102" t="str">
        <f>VLOOKUP(P1579,IDCODE!$A$1:$B$96,2,0)</f>
        <v>Không</v>
      </c>
      <c r="R1579" s="102" t="e">
        <f>VLOOKUP(B1579,DS!$D$3:$P$2489,13,0)</f>
        <v>#N/A</v>
      </c>
    </row>
    <row r="1580" spans="1:18" ht="13.5">
      <c r="A1580" s="100">
        <v>1574</v>
      </c>
      <c r="B1580" s="108">
        <f>DS!D1576</f>
        <v>0</v>
      </c>
      <c r="C1580" s="109" t="e">
        <f>VLOOKUP(B1580,DS!$D$3:$I$2489,2,0)</f>
        <v>#N/A</v>
      </c>
      <c r="D1580" s="110" t="e">
        <f>VLOOKUP(B1580,DS!$D$3:$I$2489,3,0)</f>
        <v>#N/A</v>
      </c>
      <c r="E1580" s="111" t="e">
        <f>VLOOKUP(B1580,DS!$D$3:$I$2489,5,0)</f>
        <v>#N/A</v>
      </c>
      <c r="F1580" s="111" t="e">
        <f>VLOOKUP(B1580,DS!$D$3:$I$2489,6,0)</f>
        <v>#N/A</v>
      </c>
      <c r="G1580" s="247"/>
      <c r="H1580" s="247"/>
      <c r="I1580" s="247"/>
      <c r="J1580" s="247"/>
      <c r="K1580" s="247"/>
      <c r="L1580" s="247"/>
      <c r="M1580" s="247"/>
      <c r="N1580" s="247"/>
      <c r="O1580" s="247"/>
      <c r="P1580" s="101">
        <f t="shared" si="24"/>
        <v>0</v>
      </c>
      <c r="Q1580" s="102" t="str">
        <f>VLOOKUP(P1580,IDCODE!$A$1:$B$96,2,0)</f>
        <v>Không</v>
      </c>
      <c r="R1580" s="102" t="e">
        <f>VLOOKUP(B1580,DS!$D$3:$P$2489,13,0)</f>
        <v>#N/A</v>
      </c>
    </row>
    <row r="1581" spans="1:18" ht="13.5">
      <c r="A1581" s="100">
        <v>1575</v>
      </c>
      <c r="B1581" s="108">
        <f>DS!D1577</f>
        <v>0</v>
      </c>
      <c r="C1581" s="109" t="e">
        <f>VLOOKUP(B1581,DS!$D$3:$I$2489,2,0)</f>
        <v>#N/A</v>
      </c>
      <c r="D1581" s="110" t="e">
        <f>VLOOKUP(B1581,DS!$D$3:$I$2489,3,0)</f>
        <v>#N/A</v>
      </c>
      <c r="E1581" s="111" t="e">
        <f>VLOOKUP(B1581,DS!$D$3:$I$2489,5,0)</f>
        <v>#N/A</v>
      </c>
      <c r="F1581" s="111" t="e">
        <f>VLOOKUP(B1581,DS!$D$3:$I$2489,6,0)</f>
        <v>#N/A</v>
      </c>
      <c r="G1581" s="247"/>
      <c r="H1581" s="247"/>
      <c r="I1581" s="247"/>
      <c r="J1581" s="247"/>
      <c r="K1581" s="247"/>
      <c r="L1581" s="247"/>
      <c r="M1581" s="247"/>
      <c r="N1581" s="247"/>
      <c r="O1581" s="247"/>
      <c r="P1581" s="101">
        <f t="shared" si="24"/>
        <v>0</v>
      </c>
      <c r="Q1581" s="102" t="str">
        <f>VLOOKUP(P1581,IDCODE!$A$1:$B$96,2,0)</f>
        <v>Không</v>
      </c>
      <c r="R1581" s="102" t="e">
        <f>VLOOKUP(B1581,DS!$D$3:$P$2489,13,0)</f>
        <v>#N/A</v>
      </c>
    </row>
    <row r="1582" spans="1:18" ht="13.5">
      <c r="A1582" s="100">
        <v>1576</v>
      </c>
      <c r="B1582" s="108">
        <f>DS!D1578</f>
        <v>0</v>
      </c>
      <c r="C1582" s="109" t="e">
        <f>VLOOKUP(B1582,DS!$D$3:$I$2489,2,0)</f>
        <v>#N/A</v>
      </c>
      <c r="D1582" s="110" t="e">
        <f>VLOOKUP(B1582,DS!$D$3:$I$2489,3,0)</f>
        <v>#N/A</v>
      </c>
      <c r="E1582" s="111" t="e">
        <f>VLOOKUP(B1582,DS!$D$3:$I$2489,5,0)</f>
        <v>#N/A</v>
      </c>
      <c r="F1582" s="111" t="e">
        <f>VLOOKUP(B1582,DS!$D$3:$I$2489,6,0)</f>
        <v>#N/A</v>
      </c>
      <c r="G1582" s="247"/>
      <c r="H1582" s="247"/>
      <c r="I1582" s="247"/>
      <c r="J1582" s="247"/>
      <c r="K1582" s="247"/>
      <c r="L1582" s="247"/>
      <c r="M1582" s="247"/>
      <c r="N1582" s="247"/>
      <c r="O1582" s="247"/>
      <c r="P1582" s="101">
        <f t="shared" si="24"/>
        <v>0</v>
      </c>
      <c r="Q1582" s="102" t="str">
        <f>VLOOKUP(P1582,IDCODE!$A$1:$B$96,2,0)</f>
        <v>Không</v>
      </c>
      <c r="R1582" s="102" t="e">
        <f>VLOOKUP(B1582,DS!$D$3:$P$2489,13,0)</f>
        <v>#N/A</v>
      </c>
    </row>
    <row r="1583" spans="1:18" ht="13.5">
      <c r="A1583" s="100">
        <v>1577</v>
      </c>
      <c r="B1583" s="108">
        <f>DS!D1579</f>
        <v>0</v>
      </c>
      <c r="C1583" s="109" t="e">
        <f>VLOOKUP(B1583,DS!$D$3:$I$2489,2,0)</f>
        <v>#N/A</v>
      </c>
      <c r="D1583" s="110" t="e">
        <f>VLOOKUP(B1583,DS!$D$3:$I$2489,3,0)</f>
        <v>#N/A</v>
      </c>
      <c r="E1583" s="111" t="e">
        <f>VLOOKUP(B1583,DS!$D$3:$I$2489,5,0)</f>
        <v>#N/A</v>
      </c>
      <c r="F1583" s="111" t="e">
        <f>VLOOKUP(B1583,DS!$D$3:$I$2489,6,0)</f>
        <v>#N/A</v>
      </c>
      <c r="G1583" s="247"/>
      <c r="H1583" s="247"/>
      <c r="I1583" s="247"/>
      <c r="J1583" s="247"/>
      <c r="K1583" s="247"/>
      <c r="L1583" s="247"/>
      <c r="M1583" s="247"/>
      <c r="N1583" s="247"/>
      <c r="O1583" s="247"/>
      <c r="P1583" s="101">
        <f t="shared" si="24"/>
        <v>0</v>
      </c>
      <c r="Q1583" s="102" t="str">
        <f>VLOOKUP(P1583,IDCODE!$A$1:$B$96,2,0)</f>
        <v>Không</v>
      </c>
      <c r="R1583" s="102" t="e">
        <f>VLOOKUP(B1583,DS!$D$3:$P$2489,13,0)</f>
        <v>#N/A</v>
      </c>
    </row>
    <row r="1584" spans="1:18" ht="13.5">
      <c r="A1584" s="100">
        <v>1578</v>
      </c>
      <c r="B1584" s="108">
        <f>DS!D1580</f>
        <v>0</v>
      </c>
      <c r="C1584" s="109" t="e">
        <f>VLOOKUP(B1584,DS!$D$3:$I$2489,2,0)</f>
        <v>#N/A</v>
      </c>
      <c r="D1584" s="110" t="e">
        <f>VLOOKUP(B1584,DS!$D$3:$I$2489,3,0)</f>
        <v>#N/A</v>
      </c>
      <c r="E1584" s="111" t="e">
        <f>VLOOKUP(B1584,DS!$D$3:$I$2489,5,0)</f>
        <v>#N/A</v>
      </c>
      <c r="F1584" s="111" t="e">
        <f>VLOOKUP(B1584,DS!$D$3:$I$2489,6,0)</f>
        <v>#N/A</v>
      </c>
      <c r="G1584" s="247"/>
      <c r="H1584" s="247"/>
      <c r="I1584" s="247"/>
      <c r="J1584" s="247"/>
      <c r="K1584" s="247"/>
      <c r="L1584" s="247"/>
      <c r="M1584" s="247"/>
      <c r="N1584" s="247"/>
      <c r="O1584" s="247"/>
      <c r="P1584" s="101">
        <f t="shared" si="24"/>
        <v>0</v>
      </c>
      <c r="Q1584" s="102" t="str">
        <f>VLOOKUP(P1584,IDCODE!$A$1:$B$96,2,0)</f>
        <v>Không</v>
      </c>
      <c r="R1584" s="102" t="e">
        <f>VLOOKUP(B1584,DS!$D$3:$P$2489,13,0)</f>
        <v>#N/A</v>
      </c>
    </row>
    <row r="1585" spans="1:18" ht="13.5">
      <c r="A1585" s="100">
        <v>1579</v>
      </c>
      <c r="B1585" s="108">
        <f>DS!D1581</f>
        <v>0</v>
      </c>
      <c r="C1585" s="109" t="e">
        <f>VLOOKUP(B1585,DS!$D$3:$I$2489,2,0)</f>
        <v>#N/A</v>
      </c>
      <c r="D1585" s="110" t="e">
        <f>VLOOKUP(B1585,DS!$D$3:$I$2489,3,0)</f>
        <v>#N/A</v>
      </c>
      <c r="E1585" s="111" t="e">
        <f>VLOOKUP(B1585,DS!$D$3:$I$2489,5,0)</f>
        <v>#N/A</v>
      </c>
      <c r="F1585" s="111" t="e">
        <f>VLOOKUP(B1585,DS!$D$3:$I$2489,6,0)</f>
        <v>#N/A</v>
      </c>
      <c r="G1585" s="247"/>
      <c r="H1585" s="247"/>
      <c r="I1585" s="247"/>
      <c r="J1585" s="247"/>
      <c r="K1585" s="247"/>
      <c r="L1585" s="247"/>
      <c r="M1585" s="247"/>
      <c r="N1585" s="247"/>
      <c r="O1585" s="247"/>
      <c r="P1585" s="101">
        <f t="shared" si="24"/>
        <v>0</v>
      </c>
      <c r="Q1585" s="102" t="str">
        <f>VLOOKUP(P1585,IDCODE!$A$1:$B$96,2,0)</f>
        <v>Không</v>
      </c>
      <c r="R1585" s="102" t="e">
        <f>VLOOKUP(B1585,DS!$D$3:$P$2489,13,0)</f>
        <v>#N/A</v>
      </c>
    </row>
    <row r="1586" spans="1:18" ht="13.5">
      <c r="A1586" s="100">
        <v>1580</v>
      </c>
      <c r="B1586" s="108">
        <f>DS!D1582</f>
        <v>0</v>
      </c>
      <c r="C1586" s="109" t="e">
        <f>VLOOKUP(B1586,DS!$D$3:$I$2489,2,0)</f>
        <v>#N/A</v>
      </c>
      <c r="D1586" s="110" t="e">
        <f>VLOOKUP(B1586,DS!$D$3:$I$2489,3,0)</f>
        <v>#N/A</v>
      </c>
      <c r="E1586" s="111" t="e">
        <f>VLOOKUP(B1586,DS!$D$3:$I$2489,5,0)</f>
        <v>#N/A</v>
      </c>
      <c r="F1586" s="111" t="e">
        <f>VLOOKUP(B1586,DS!$D$3:$I$2489,6,0)</f>
        <v>#N/A</v>
      </c>
      <c r="G1586" s="247"/>
      <c r="H1586" s="247"/>
      <c r="I1586" s="247"/>
      <c r="J1586" s="247"/>
      <c r="K1586" s="247"/>
      <c r="L1586" s="247"/>
      <c r="M1586" s="247"/>
      <c r="N1586" s="247"/>
      <c r="O1586" s="247"/>
      <c r="P1586" s="101">
        <f t="shared" si="24"/>
        <v>0</v>
      </c>
      <c r="Q1586" s="102" t="str">
        <f>VLOOKUP(P1586,IDCODE!$A$1:$B$96,2,0)</f>
        <v>Không</v>
      </c>
      <c r="R1586" s="102" t="e">
        <f>VLOOKUP(B1586,DS!$D$3:$P$2489,13,0)</f>
        <v>#N/A</v>
      </c>
    </row>
    <row r="1587" spans="1:18" ht="13.5">
      <c r="A1587" s="100">
        <v>1581</v>
      </c>
      <c r="B1587" s="108">
        <f>DS!D1583</f>
        <v>0</v>
      </c>
      <c r="C1587" s="109" t="e">
        <f>VLOOKUP(B1587,DS!$D$3:$I$2489,2,0)</f>
        <v>#N/A</v>
      </c>
      <c r="D1587" s="110" t="e">
        <f>VLOOKUP(B1587,DS!$D$3:$I$2489,3,0)</f>
        <v>#N/A</v>
      </c>
      <c r="E1587" s="111" t="e">
        <f>VLOOKUP(B1587,DS!$D$3:$I$2489,5,0)</f>
        <v>#N/A</v>
      </c>
      <c r="F1587" s="111" t="e">
        <f>VLOOKUP(B1587,DS!$D$3:$I$2489,6,0)</f>
        <v>#N/A</v>
      </c>
      <c r="G1587" s="247"/>
      <c r="H1587" s="247"/>
      <c r="I1587" s="247"/>
      <c r="J1587" s="247"/>
      <c r="K1587" s="247"/>
      <c r="L1587" s="247"/>
      <c r="M1587" s="247"/>
      <c r="N1587" s="247"/>
      <c r="O1587" s="247"/>
      <c r="P1587" s="101">
        <f t="shared" si="24"/>
        <v>0</v>
      </c>
      <c r="Q1587" s="102" t="str">
        <f>VLOOKUP(P1587,IDCODE!$A$1:$B$96,2,0)</f>
        <v>Không</v>
      </c>
      <c r="R1587" s="102" t="e">
        <f>VLOOKUP(B1587,DS!$D$3:$P$2489,13,0)</f>
        <v>#N/A</v>
      </c>
    </row>
    <row r="1588" spans="1:18" ht="13.5">
      <c r="A1588" s="100">
        <v>1582</v>
      </c>
      <c r="B1588" s="108">
        <f>DS!D1584</f>
        <v>0</v>
      </c>
      <c r="C1588" s="109" t="e">
        <f>VLOOKUP(B1588,DS!$D$3:$I$2489,2,0)</f>
        <v>#N/A</v>
      </c>
      <c r="D1588" s="110" t="e">
        <f>VLOOKUP(B1588,DS!$D$3:$I$2489,3,0)</f>
        <v>#N/A</v>
      </c>
      <c r="E1588" s="111" t="e">
        <f>VLOOKUP(B1588,DS!$D$3:$I$2489,5,0)</f>
        <v>#N/A</v>
      </c>
      <c r="F1588" s="111" t="e">
        <f>VLOOKUP(B1588,DS!$D$3:$I$2489,6,0)</f>
        <v>#N/A</v>
      </c>
      <c r="G1588" s="247"/>
      <c r="H1588" s="247"/>
      <c r="I1588" s="247"/>
      <c r="J1588" s="247"/>
      <c r="K1588" s="247"/>
      <c r="L1588" s="247"/>
      <c r="M1588" s="247"/>
      <c r="N1588" s="247"/>
      <c r="O1588" s="247"/>
      <c r="P1588" s="101">
        <f t="shared" si="24"/>
        <v>0</v>
      </c>
      <c r="Q1588" s="102" t="str">
        <f>VLOOKUP(P1588,IDCODE!$A$1:$B$96,2,0)</f>
        <v>Không</v>
      </c>
      <c r="R1588" s="102" t="e">
        <f>VLOOKUP(B1588,DS!$D$3:$P$2489,13,0)</f>
        <v>#N/A</v>
      </c>
    </row>
    <row r="1589" spans="1:18" ht="13.5">
      <c r="A1589" s="100">
        <v>1583</v>
      </c>
      <c r="B1589" s="108">
        <f>DS!D1585</f>
        <v>0</v>
      </c>
      <c r="C1589" s="109" t="e">
        <f>VLOOKUP(B1589,DS!$D$3:$I$2489,2,0)</f>
        <v>#N/A</v>
      </c>
      <c r="D1589" s="110" t="e">
        <f>VLOOKUP(B1589,DS!$D$3:$I$2489,3,0)</f>
        <v>#N/A</v>
      </c>
      <c r="E1589" s="111" t="e">
        <f>VLOOKUP(B1589,DS!$D$3:$I$2489,5,0)</f>
        <v>#N/A</v>
      </c>
      <c r="F1589" s="111" t="e">
        <f>VLOOKUP(B1589,DS!$D$3:$I$2489,6,0)</f>
        <v>#N/A</v>
      </c>
      <c r="G1589" s="247"/>
      <c r="H1589" s="247"/>
      <c r="I1589" s="247"/>
      <c r="J1589" s="247"/>
      <c r="K1589" s="247"/>
      <c r="L1589" s="247"/>
      <c r="M1589" s="247"/>
      <c r="N1589" s="247"/>
      <c r="O1589" s="247"/>
      <c r="P1589" s="101">
        <f t="shared" si="24"/>
        <v>0</v>
      </c>
      <c r="Q1589" s="102" t="str">
        <f>VLOOKUP(P1589,IDCODE!$A$1:$B$96,2,0)</f>
        <v>Không</v>
      </c>
      <c r="R1589" s="102" t="e">
        <f>VLOOKUP(B1589,DS!$D$3:$P$2489,13,0)</f>
        <v>#N/A</v>
      </c>
    </row>
    <row r="1590" spans="1:18" ht="13.5">
      <c r="A1590" s="100">
        <v>1584</v>
      </c>
      <c r="B1590" s="108">
        <f>DS!D1586</f>
        <v>0</v>
      </c>
      <c r="C1590" s="109" t="e">
        <f>VLOOKUP(B1590,DS!$D$3:$I$2489,2,0)</f>
        <v>#N/A</v>
      </c>
      <c r="D1590" s="110" t="e">
        <f>VLOOKUP(B1590,DS!$D$3:$I$2489,3,0)</f>
        <v>#N/A</v>
      </c>
      <c r="E1590" s="111" t="e">
        <f>VLOOKUP(B1590,DS!$D$3:$I$2489,5,0)</f>
        <v>#N/A</v>
      </c>
      <c r="F1590" s="111" t="e">
        <f>VLOOKUP(B1590,DS!$D$3:$I$2489,6,0)</f>
        <v>#N/A</v>
      </c>
      <c r="G1590" s="247"/>
      <c r="H1590" s="247"/>
      <c r="I1590" s="247"/>
      <c r="J1590" s="247"/>
      <c r="K1590" s="247"/>
      <c r="L1590" s="247"/>
      <c r="M1590" s="247"/>
      <c r="N1590" s="247"/>
      <c r="O1590" s="247"/>
      <c r="P1590" s="101">
        <f t="shared" si="24"/>
        <v>0</v>
      </c>
      <c r="Q1590" s="102" t="str">
        <f>VLOOKUP(P1590,IDCODE!$A$1:$B$96,2,0)</f>
        <v>Không</v>
      </c>
      <c r="R1590" s="102" t="e">
        <f>VLOOKUP(B1590,DS!$D$3:$P$2489,13,0)</f>
        <v>#N/A</v>
      </c>
    </row>
    <row r="1591" spans="1:18" ht="13.5">
      <c r="A1591" s="100">
        <v>1585</v>
      </c>
      <c r="B1591" s="108">
        <f>DS!D1587</f>
        <v>0</v>
      </c>
      <c r="C1591" s="109" t="e">
        <f>VLOOKUP(B1591,DS!$D$3:$I$2489,2,0)</f>
        <v>#N/A</v>
      </c>
      <c r="D1591" s="110" t="e">
        <f>VLOOKUP(B1591,DS!$D$3:$I$2489,3,0)</f>
        <v>#N/A</v>
      </c>
      <c r="E1591" s="111" t="e">
        <f>VLOOKUP(B1591,DS!$D$3:$I$2489,5,0)</f>
        <v>#N/A</v>
      </c>
      <c r="F1591" s="111" t="e">
        <f>VLOOKUP(B1591,DS!$D$3:$I$2489,6,0)</f>
        <v>#N/A</v>
      </c>
      <c r="G1591" s="247"/>
      <c r="H1591" s="247"/>
      <c r="I1591" s="247"/>
      <c r="J1591" s="247"/>
      <c r="K1591" s="247"/>
      <c r="L1591" s="247"/>
      <c r="M1591" s="247"/>
      <c r="N1591" s="247"/>
      <c r="O1591" s="247"/>
      <c r="P1591" s="101">
        <f t="shared" si="24"/>
        <v>0</v>
      </c>
      <c r="Q1591" s="102" t="str">
        <f>VLOOKUP(P1591,IDCODE!$A$1:$B$96,2,0)</f>
        <v>Không</v>
      </c>
      <c r="R1591" s="102" t="e">
        <f>VLOOKUP(B1591,DS!$D$3:$P$2489,13,0)</f>
        <v>#N/A</v>
      </c>
    </row>
    <row r="1592" spans="1:18" ht="13.5">
      <c r="A1592" s="100">
        <v>1586</v>
      </c>
      <c r="B1592" s="108">
        <f>DS!D1588</f>
        <v>0</v>
      </c>
      <c r="C1592" s="109" t="e">
        <f>VLOOKUP(B1592,DS!$D$3:$I$2489,2,0)</f>
        <v>#N/A</v>
      </c>
      <c r="D1592" s="110" t="e">
        <f>VLOOKUP(B1592,DS!$D$3:$I$2489,3,0)</f>
        <v>#N/A</v>
      </c>
      <c r="E1592" s="111" t="e">
        <f>VLOOKUP(B1592,DS!$D$3:$I$2489,5,0)</f>
        <v>#N/A</v>
      </c>
      <c r="F1592" s="111" t="e">
        <f>VLOOKUP(B1592,DS!$D$3:$I$2489,6,0)</f>
        <v>#N/A</v>
      </c>
      <c r="G1592" s="247"/>
      <c r="H1592" s="247"/>
      <c r="I1592" s="247"/>
      <c r="J1592" s="247"/>
      <c r="K1592" s="247"/>
      <c r="L1592" s="247"/>
      <c r="M1592" s="247"/>
      <c r="N1592" s="247"/>
      <c r="O1592" s="247"/>
      <c r="P1592" s="101">
        <f t="shared" si="24"/>
        <v>0</v>
      </c>
      <c r="Q1592" s="102" t="str">
        <f>VLOOKUP(P1592,IDCODE!$A$1:$B$96,2,0)</f>
        <v>Không</v>
      </c>
      <c r="R1592" s="102" t="e">
        <f>VLOOKUP(B1592,DS!$D$3:$P$2489,13,0)</f>
        <v>#N/A</v>
      </c>
    </row>
    <row r="1593" spans="1:18" ht="13.5">
      <c r="A1593" s="100">
        <v>1587</v>
      </c>
      <c r="B1593" s="108">
        <f>DS!D1589</f>
        <v>0</v>
      </c>
      <c r="C1593" s="109" t="e">
        <f>VLOOKUP(B1593,DS!$D$3:$I$2489,2,0)</f>
        <v>#N/A</v>
      </c>
      <c r="D1593" s="110" t="e">
        <f>VLOOKUP(B1593,DS!$D$3:$I$2489,3,0)</f>
        <v>#N/A</v>
      </c>
      <c r="E1593" s="111" t="e">
        <f>VLOOKUP(B1593,DS!$D$3:$I$2489,5,0)</f>
        <v>#N/A</v>
      </c>
      <c r="F1593" s="111" t="e">
        <f>VLOOKUP(B1593,DS!$D$3:$I$2489,6,0)</f>
        <v>#N/A</v>
      </c>
      <c r="G1593" s="247"/>
      <c r="H1593" s="247"/>
      <c r="I1593" s="247"/>
      <c r="J1593" s="247"/>
      <c r="K1593" s="247"/>
      <c r="L1593" s="247"/>
      <c r="M1593" s="247"/>
      <c r="N1593" s="247"/>
      <c r="O1593" s="247"/>
      <c r="P1593" s="101">
        <f t="shared" si="24"/>
        <v>0</v>
      </c>
      <c r="Q1593" s="102" t="str">
        <f>VLOOKUP(P1593,IDCODE!$A$1:$B$96,2,0)</f>
        <v>Không</v>
      </c>
      <c r="R1593" s="102" t="e">
        <f>VLOOKUP(B1593,DS!$D$3:$P$2489,13,0)</f>
        <v>#N/A</v>
      </c>
    </row>
    <row r="1594" spans="1:18" ht="13.5">
      <c r="A1594" s="100">
        <v>1588</v>
      </c>
      <c r="B1594" s="108">
        <f>DS!D1590</f>
        <v>0</v>
      </c>
      <c r="C1594" s="109" t="e">
        <f>VLOOKUP(B1594,DS!$D$3:$I$2489,2,0)</f>
        <v>#N/A</v>
      </c>
      <c r="D1594" s="110" t="e">
        <f>VLOOKUP(B1594,DS!$D$3:$I$2489,3,0)</f>
        <v>#N/A</v>
      </c>
      <c r="E1594" s="111" t="e">
        <f>VLOOKUP(B1594,DS!$D$3:$I$2489,5,0)</f>
        <v>#N/A</v>
      </c>
      <c r="F1594" s="111" t="e">
        <f>VLOOKUP(B1594,DS!$D$3:$I$2489,6,0)</f>
        <v>#N/A</v>
      </c>
      <c r="G1594" s="247"/>
      <c r="H1594" s="247"/>
      <c r="I1594" s="247"/>
      <c r="J1594" s="247"/>
      <c r="K1594" s="247"/>
      <c r="L1594" s="247"/>
      <c r="M1594" s="247"/>
      <c r="N1594" s="247"/>
      <c r="O1594" s="247"/>
      <c r="P1594" s="101">
        <f t="shared" si="24"/>
        <v>0</v>
      </c>
      <c r="Q1594" s="102" t="str">
        <f>VLOOKUP(P1594,IDCODE!$A$1:$B$96,2,0)</f>
        <v>Không</v>
      </c>
      <c r="R1594" s="102" t="e">
        <f>VLOOKUP(B1594,DS!$D$3:$P$2489,13,0)</f>
        <v>#N/A</v>
      </c>
    </row>
    <row r="1595" spans="1:18" ht="13.5">
      <c r="A1595" s="100">
        <v>1589</v>
      </c>
      <c r="B1595" s="108">
        <f>DS!D1591</f>
        <v>0</v>
      </c>
      <c r="C1595" s="109" t="e">
        <f>VLOOKUP(B1595,DS!$D$3:$I$2489,2,0)</f>
        <v>#N/A</v>
      </c>
      <c r="D1595" s="110" t="e">
        <f>VLOOKUP(B1595,DS!$D$3:$I$2489,3,0)</f>
        <v>#N/A</v>
      </c>
      <c r="E1595" s="111" t="e">
        <f>VLOOKUP(B1595,DS!$D$3:$I$2489,5,0)</f>
        <v>#N/A</v>
      </c>
      <c r="F1595" s="111" t="e">
        <f>VLOOKUP(B1595,DS!$D$3:$I$2489,6,0)</f>
        <v>#N/A</v>
      </c>
      <c r="G1595" s="247"/>
      <c r="H1595" s="247"/>
      <c r="I1595" s="247"/>
      <c r="J1595" s="247"/>
      <c r="K1595" s="247"/>
      <c r="L1595" s="247"/>
      <c r="M1595" s="247"/>
      <c r="N1595" s="247"/>
      <c r="O1595" s="247"/>
      <c r="P1595" s="101">
        <f t="shared" si="24"/>
        <v>0</v>
      </c>
      <c r="Q1595" s="102" t="str">
        <f>VLOOKUP(P1595,IDCODE!$A$1:$B$96,2,0)</f>
        <v>Không</v>
      </c>
      <c r="R1595" s="102" t="e">
        <f>VLOOKUP(B1595,DS!$D$3:$P$2489,13,0)</f>
        <v>#N/A</v>
      </c>
    </row>
    <row r="1596" spans="1:18" ht="13.5">
      <c r="A1596" s="100">
        <v>1590</v>
      </c>
      <c r="B1596" s="108">
        <f>DS!D1592</f>
        <v>0</v>
      </c>
      <c r="C1596" s="109" t="e">
        <f>VLOOKUP(B1596,DS!$D$3:$I$2489,2,0)</f>
        <v>#N/A</v>
      </c>
      <c r="D1596" s="110" t="e">
        <f>VLOOKUP(B1596,DS!$D$3:$I$2489,3,0)</f>
        <v>#N/A</v>
      </c>
      <c r="E1596" s="111" t="e">
        <f>VLOOKUP(B1596,DS!$D$3:$I$2489,5,0)</f>
        <v>#N/A</v>
      </c>
      <c r="F1596" s="111" t="e">
        <f>VLOOKUP(B1596,DS!$D$3:$I$2489,6,0)</f>
        <v>#N/A</v>
      </c>
      <c r="G1596" s="247"/>
      <c r="H1596" s="247"/>
      <c r="I1596" s="247"/>
      <c r="J1596" s="247"/>
      <c r="K1596" s="247"/>
      <c r="L1596" s="247"/>
      <c r="M1596" s="247"/>
      <c r="N1596" s="247"/>
      <c r="O1596" s="247"/>
      <c r="P1596" s="101">
        <f t="shared" si="24"/>
        <v>0</v>
      </c>
      <c r="Q1596" s="102" t="str">
        <f>VLOOKUP(P1596,IDCODE!$A$1:$B$96,2,0)</f>
        <v>Không</v>
      </c>
      <c r="R1596" s="102" t="e">
        <f>VLOOKUP(B1596,DS!$D$3:$P$2489,13,0)</f>
        <v>#N/A</v>
      </c>
    </row>
    <row r="1597" spans="1:18" ht="13.5">
      <c r="A1597" s="100">
        <v>1591</v>
      </c>
      <c r="B1597" s="108">
        <f>DS!D1593</f>
        <v>0</v>
      </c>
      <c r="C1597" s="109" t="e">
        <f>VLOOKUP(B1597,DS!$D$3:$I$2489,2,0)</f>
        <v>#N/A</v>
      </c>
      <c r="D1597" s="110" t="e">
        <f>VLOOKUP(B1597,DS!$D$3:$I$2489,3,0)</f>
        <v>#N/A</v>
      </c>
      <c r="E1597" s="111" t="e">
        <f>VLOOKUP(B1597,DS!$D$3:$I$2489,5,0)</f>
        <v>#N/A</v>
      </c>
      <c r="F1597" s="111" t="e">
        <f>VLOOKUP(B1597,DS!$D$3:$I$2489,6,0)</f>
        <v>#N/A</v>
      </c>
      <c r="G1597" s="247"/>
      <c r="H1597" s="247"/>
      <c r="I1597" s="247"/>
      <c r="J1597" s="247"/>
      <c r="K1597" s="247"/>
      <c r="L1597" s="247"/>
      <c r="M1597" s="247"/>
      <c r="N1597" s="247"/>
      <c r="O1597" s="247"/>
      <c r="P1597" s="101">
        <f t="shared" si="24"/>
        <v>0</v>
      </c>
      <c r="Q1597" s="102" t="str">
        <f>VLOOKUP(P1597,IDCODE!$A$1:$B$96,2,0)</f>
        <v>Không</v>
      </c>
      <c r="R1597" s="102" t="e">
        <f>VLOOKUP(B1597,DS!$D$3:$P$2489,13,0)</f>
        <v>#N/A</v>
      </c>
    </row>
    <row r="1598" spans="1:18" ht="13.5">
      <c r="A1598" s="100">
        <v>1592</v>
      </c>
      <c r="B1598" s="108">
        <f>DS!D1594</f>
        <v>0</v>
      </c>
      <c r="C1598" s="109" t="e">
        <f>VLOOKUP(B1598,DS!$D$3:$I$2489,2,0)</f>
        <v>#N/A</v>
      </c>
      <c r="D1598" s="110" t="e">
        <f>VLOOKUP(B1598,DS!$D$3:$I$2489,3,0)</f>
        <v>#N/A</v>
      </c>
      <c r="E1598" s="111" t="e">
        <f>VLOOKUP(B1598,DS!$D$3:$I$2489,5,0)</f>
        <v>#N/A</v>
      </c>
      <c r="F1598" s="111" t="e">
        <f>VLOOKUP(B1598,DS!$D$3:$I$2489,6,0)</f>
        <v>#N/A</v>
      </c>
      <c r="G1598" s="247"/>
      <c r="H1598" s="247"/>
      <c r="I1598" s="247"/>
      <c r="J1598" s="247"/>
      <c r="K1598" s="247"/>
      <c r="L1598" s="247"/>
      <c r="M1598" s="247"/>
      <c r="N1598" s="247"/>
      <c r="O1598" s="247"/>
      <c r="P1598" s="101">
        <f t="shared" si="24"/>
        <v>0</v>
      </c>
      <c r="Q1598" s="102" t="str">
        <f>VLOOKUP(P1598,IDCODE!$A$1:$B$96,2,0)</f>
        <v>Không</v>
      </c>
      <c r="R1598" s="102" t="e">
        <f>VLOOKUP(B1598,DS!$D$3:$P$2489,13,0)</f>
        <v>#N/A</v>
      </c>
    </row>
    <row r="1599" spans="1:18" ht="13.5">
      <c r="A1599" s="100">
        <v>1593</v>
      </c>
      <c r="B1599" s="108">
        <f>DS!D1595</f>
        <v>0</v>
      </c>
      <c r="C1599" s="109" t="e">
        <f>VLOOKUP(B1599,DS!$D$3:$I$2489,2,0)</f>
        <v>#N/A</v>
      </c>
      <c r="D1599" s="110" t="e">
        <f>VLOOKUP(B1599,DS!$D$3:$I$2489,3,0)</f>
        <v>#N/A</v>
      </c>
      <c r="E1599" s="111" t="e">
        <f>VLOOKUP(B1599,DS!$D$3:$I$2489,5,0)</f>
        <v>#N/A</v>
      </c>
      <c r="F1599" s="111" t="e">
        <f>VLOOKUP(B1599,DS!$D$3:$I$2489,6,0)</f>
        <v>#N/A</v>
      </c>
      <c r="G1599" s="247"/>
      <c r="H1599" s="247"/>
      <c r="I1599" s="247"/>
      <c r="J1599" s="247"/>
      <c r="K1599" s="247"/>
      <c r="L1599" s="247"/>
      <c r="M1599" s="247"/>
      <c r="N1599" s="247"/>
      <c r="O1599" s="247"/>
      <c r="P1599" s="101">
        <f t="shared" si="24"/>
        <v>0</v>
      </c>
      <c r="Q1599" s="102" t="str">
        <f>VLOOKUP(P1599,IDCODE!$A$1:$B$96,2,0)</f>
        <v>Không</v>
      </c>
      <c r="R1599" s="102" t="e">
        <f>VLOOKUP(B1599,DS!$D$3:$P$2489,13,0)</f>
        <v>#N/A</v>
      </c>
    </row>
    <row r="1600" spans="1:18" ht="13.5">
      <c r="A1600" s="100">
        <v>1594</v>
      </c>
      <c r="B1600" s="108">
        <f>DS!D1596</f>
        <v>0</v>
      </c>
      <c r="C1600" s="109" t="e">
        <f>VLOOKUP(B1600,DS!$D$3:$I$2489,2,0)</f>
        <v>#N/A</v>
      </c>
      <c r="D1600" s="110" t="e">
        <f>VLOOKUP(B1600,DS!$D$3:$I$2489,3,0)</f>
        <v>#N/A</v>
      </c>
      <c r="E1600" s="111" t="e">
        <f>VLOOKUP(B1600,DS!$D$3:$I$2489,5,0)</f>
        <v>#N/A</v>
      </c>
      <c r="F1600" s="111" t="e">
        <f>VLOOKUP(B1600,DS!$D$3:$I$2489,6,0)</f>
        <v>#N/A</v>
      </c>
      <c r="G1600" s="247"/>
      <c r="H1600" s="247"/>
      <c r="I1600" s="247"/>
      <c r="J1600" s="247"/>
      <c r="K1600" s="247"/>
      <c r="L1600" s="247"/>
      <c r="M1600" s="247"/>
      <c r="N1600" s="247"/>
      <c r="O1600" s="247"/>
      <c r="P1600" s="101">
        <f t="shared" si="24"/>
        <v>0</v>
      </c>
      <c r="Q1600" s="102" t="str">
        <f>VLOOKUP(P1600,IDCODE!$A$1:$B$96,2,0)</f>
        <v>Không</v>
      </c>
      <c r="R1600" s="102" t="e">
        <f>VLOOKUP(B1600,DS!$D$3:$P$2489,13,0)</f>
        <v>#N/A</v>
      </c>
    </row>
    <row r="1601" spans="1:18" ht="13.5">
      <c r="A1601" s="100">
        <v>1595</v>
      </c>
      <c r="B1601" s="108">
        <f>DS!D1597</f>
        <v>0</v>
      </c>
      <c r="C1601" s="109" t="e">
        <f>VLOOKUP(B1601,DS!$D$3:$I$2489,2,0)</f>
        <v>#N/A</v>
      </c>
      <c r="D1601" s="110" t="e">
        <f>VLOOKUP(B1601,DS!$D$3:$I$2489,3,0)</f>
        <v>#N/A</v>
      </c>
      <c r="E1601" s="111" t="e">
        <f>VLOOKUP(B1601,DS!$D$3:$I$2489,5,0)</f>
        <v>#N/A</v>
      </c>
      <c r="F1601" s="111" t="e">
        <f>VLOOKUP(B1601,DS!$D$3:$I$2489,6,0)</f>
        <v>#N/A</v>
      </c>
      <c r="G1601" s="247"/>
      <c r="H1601" s="247"/>
      <c r="I1601" s="247"/>
      <c r="J1601" s="247"/>
      <c r="K1601" s="247"/>
      <c r="L1601" s="247"/>
      <c r="M1601" s="247"/>
      <c r="N1601" s="247"/>
      <c r="O1601" s="247"/>
      <c r="P1601" s="101">
        <f t="shared" si="24"/>
        <v>0</v>
      </c>
      <c r="Q1601" s="102" t="str">
        <f>VLOOKUP(P1601,IDCODE!$A$1:$B$96,2,0)</f>
        <v>Không</v>
      </c>
      <c r="R1601" s="102" t="e">
        <f>VLOOKUP(B1601,DS!$D$3:$P$2489,13,0)</f>
        <v>#N/A</v>
      </c>
    </row>
    <row r="1602" spans="1:18" ht="13.5">
      <c r="A1602" s="100">
        <v>1596</v>
      </c>
      <c r="B1602" s="108">
        <f>DS!D1598</f>
        <v>0</v>
      </c>
      <c r="C1602" s="109" t="e">
        <f>VLOOKUP(B1602,DS!$D$3:$I$2489,2,0)</f>
        <v>#N/A</v>
      </c>
      <c r="D1602" s="110" t="e">
        <f>VLOOKUP(B1602,DS!$D$3:$I$2489,3,0)</f>
        <v>#N/A</v>
      </c>
      <c r="E1602" s="111" t="e">
        <f>VLOOKUP(B1602,DS!$D$3:$I$2489,5,0)</f>
        <v>#N/A</v>
      </c>
      <c r="F1602" s="111" t="e">
        <f>VLOOKUP(B1602,DS!$D$3:$I$2489,6,0)</f>
        <v>#N/A</v>
      </c>
      <c r="G1602" s="247"/>
      <c r="H1602" s="247"/>
      <c r="I1602" s="247"/>
      <c r="J1602" s="247"/>
      <c r="K1602" s="247"/>
      <c r="L1602" s="247"/>
      <c r="M1602" s="247"/>
      <c r="N1602" s="247"/>
      <c r="O1602" s="247"/>
      <c r="P1602" s="101">
        <f t="shared" si="24"/>
        <v>0</v>
      </c>
      <c r="Q1602" s="102" t="str">
        <f>VLOOKUP(P1602,IDCODE!$A$1:$B$96,2,0)</f>
        <v>Không</v>
      </c>
      <c r="R1602" s="102" t="e">
        <f>VLOOKUP(B1602,DS!$D$3:$P$2489,13,0)</f>
        <v>#N/A</v>
      </c>
    </row>
    <row r="1603" spans="1:18" ht="13.5">
      <c r="A1603" s="100">
        <v>1597</v>
      </c>
      <c r="B1603" s="108">
        <f>DS!D1599</f>
        <v>0</v>
      </c>
      <c r="C1603" s="109" t="e">
        <f>VLOOKUP(B1603,DS!$D$3:$I$2489,2,0)</f>
        <v>#N/A</v>
      </c>
      <c r="D1603" s="110" t="e">
        <f>VLOOKUP(B1603,DS!$D$3:$I$2489,3,0)</f>
        <v>#N/A</v>
      </c>
      <c r="E1603" s="111" t="e">
        <f>VLOOKUP(B1603,DS!$D$3:$I$2489,5,0)</f>
        <v>#N/A</v>
      </c>
      <c r="F1603" s="111" t="e">
        <f>VLOOKUP(B1603,DS!$D$3:$I$2489,6,0)</f>
        <v>#N/A</v>
      </c>
      <c r="G1603" s="247"/>
      <c r="H1603" s="247"/>
      <c r="I1603" s="247"/>
      <c r="J1603" s="247"/>
      <c r="K1603" s="247"/>
      <c r="L1603" s="247"/>
      <c r="M1603" s="247"/>
      <c r="N1603" s="247"/>
      <c r="O1603" s="247"/>
      <c r="P1603" s="101">
        <f t="shared" si="24"/>
        <v>0</v>
      </c>
      <c r="Q1603" s="102" t="str">
        <f>VLOOKUP(P1603,IDCODE!$A$1:$B$96,2,0)</f>
        <v>Không</v>
      </c>
      <c r="R1603" s="102" t="e">
        <f>VLOOKUP(B1603,DS!$D$3:$P$2489,13,0)</f>
        <v>#N/A</v>
      </c>
    </row>
    <row r="1604" spans="1:18" ht="13.5">
      <c r="A1604" s="100">
        <v>1598</v>
      </c>
      <c r="B1604" s="108">
        <f>DS!D1600</f>
        <v>0</v>
      </c>
      <c r="C1604" s="109" t="e">
        <f>VLOOKUP(B1604,DS!$D$3:$I$2489,2,0)</f>
        <v>#N/A</v>
      </c>
      <c r="D1604" s="110" t="e">
        <f>VLOOKUP(B1604,DS!$D$3:$I$2489,3,0)</f>
        <v>#N/A</v>
      </c>
      <c r="E1604" s="111" t="e">
        <f>VLOOKUP(B1604,DS!$D$3:$I$2489,5,0)</f>
        <v>#N/A</v>
      </c>
      <c r="F1604" s="111" t="e">
        <f>VLOOKUP(B1604,DS!$D$3:$I$2489,6,0)</f>
        <v>#N/A</v>
      </c>
      <c r="G1604" s="247"/>
      <c r="H1604" s="247"/>
      <c r="I1604" s="247"/>
      <c r="J1604" s="247"/>
      <c r="K1604" s="247"/>
      <c r="L1604" s="247"/>
      <c r="M1604" s="247"/>
      <c r="N1604" s="247"/>
      <c r="O1604" s="247"/>
      <c r="P1604" s="101">
        <f t="shared" si="24"/>
        <v>0</v>
      </c>
      <c r="Q1604" s="102" t="str">
        <f>VLOOKUP(P1604,IDCODE!$A$1:$B$96,2,0)</f>
        <v>Không</v>
      </c>
      <c r="R1604" s="102" t="e">
        <f>VLOOKUP(B1604,DS!$D$3:$P$2489,13,0)</f>
        <v>#N/A</v>
      </c>
    </row>
    <row r="1605" spans="1:18" ht="13.5">
      <c r="A1605" s="100">
        <v>1599</v>
      </c>
      <c r="B1605" s="108">
        <f>DS!D1601</f>
        <v>0</v>
      </c>
      <c r="C1605" s="109" t="e">
        <f>VLOOKUP(B1605,DS!$D$3:$I$2489,2,0)</f>
        <v>#N/A</v>
      </c>
      <c r="D1605" s="110" t="e">
        <f>VLOOKUP(B1605,DS!$D$3:$I$2489,3,0)</f>
        <v>#N/A</v>
      </c>
      <c r="E1605" s="111" t="e">
        <f>VLOOKUP(B1605,DS!$D$3:$I$2489,5,0)</f>
        <v>#N/A</v>
      </c>
      <c r="F1605" s="111" t="e">
        <f>VLOOKUP(B1605,DS!$D$3:$I$2489,6,0)</f>
        <v>#N/A</v>
      </c>
      <c r="G1605" s="247"/>
      <c r="H1605" s="247"/>
      <c r="I1605" s="247"/>
      <c r="J1605" s="247"/>
      <c r="K1605" s="247"/>
      <c r="L1605" s="247"/>
      <c r="M1605" s="247"/>
      <c r="N1605" s="247"/>
      <c r="O1605" s="247"/>
      <c r="P1605" s="101">
        <f t="shared" si="24"/>
        <v>0</v>
      </c>
      <c r="Q1605" s="102" t="str">
        <f>VLOOKUP(P1605,IDCODE!$A$1:$B$96,2,0)</f>
        <v>Không</v>
      </c>
      <c r="R1605" s="102" t="e">
        <f>VLOOKUP(B1605,DS!$D$3:$P$2489,13,0)</f>
        <v>#N/A</v>
      </c>
    </row>
    <row r="1606" spans="1:18" ht="13.5">
      <c r="A1606" s="100">
        <v>1600</v>
      </c>
      <c r="B1606" s="108">
        <f>DS!D1602</f>
        <v>0</v>
      </c>
      <c r="C1606" s="109" t="e">
        <f>VLOOKUP(B1606,DS!$D$3:$I$2489,2,0)</f>
        <v>#N/A</v>
      </c>
      <c r="D1606" s="110" t="e">
        <f>VLOOKUP(B1606,DS!$D$3:$I$2489,3,0)</f>
        <v>#N/A</v>
      </c>
      <c r="E1606" s="111" t="e">
        <f>VLOOKUP(B1606,DS!$D$3:$I$2489,5,0)</f>
        <v>#N/A</v>
      </c>
      <c r="F1606" s="111" t="e">
        <f>VLOOKUP(B1606,DS!$D$3:$I$2489,6,0)</f>
        <v>#N/A</v>
      </c>
      <c r="G1606" s="247"/>
      <c r="H1606" s="247"/>
      <c r="I1606" s="247"/>
      <c r="J1606" s="247"/>
      <c r="K1606" s="247"/>
      <c r="L1606" s="247"/>
      <c r="M1606" s="247"/>
      <c r="N1606" s="247"/>
      <c r="O1606" s="247"/>
      <c r="P1606" s="101">
        <f t="shared" si="24"/>
        <v>0</v>
      </c>
      <c r="Q1606" s="102" t="str">
        <f>VLOOKUP(P1606,IDCODE!$A$1:$B$96,2,0)</f>
        <v>Không</v>
      </c>
      <c r="R1606" s="102" t="e">
        <f>VLOOKUP(B1606,DS!$D$3:$P$2489,13,0)</f>
        <v>#N/A</v>
      </c>
    </row>
    <row r="1607" spans="1:18" ht="13.5">
      <c r="A1607" s="100">
        <v>1601</v>
      </c>
      <c r="B1607" s="108">
        <f>DS!D1603</f>
        <v>0</v>
      </c>
      <c r="C1607" s="109" t="e">
        <f>VLOOKUP(B1607,DS!$D$3:$I$2489,2,0)</f>
        <v>#N/A</v>
      </c>
      <c r="D1607" s="110" t="e">
        <f>VLOOKUP(B1607,DS!$D$3:$I$2489,3,0)</f>
        <v>#N/A</v>
      </c>
      <c r="E1607" s="111" t="e">
        <f>VLOOKUP(B1607,DS!$D$3:$I$2489,5,0)</f>
        <v>#N/A</v>
      </c>
      <c r="F1607" s="111" t="e">
        <f>VLOOKUP(B1607,DS!$D$3:$I$2489,6,0)</f>
        <v>#N/A</v>
      </c>
      <c r="G1607" s="247"/>
      <c r="H1607" s="247"/>
      <c r="I1607" s="247"/>
      <c r="J1607" s="247"/>
      <c r="K1607" s="247"/>
      <c r="L1607" s="247"/>
      <c r="M1607" s="247"/>
      <c r="N1607" s="247"/>
      <c r="O1607" s="247"/>
      <c r="P1607" s="101">
        <f t="shared" si="24"/>
        <v>0</v>
      </c>
      <c r="Q1607" s="102" t="str">
        <f>VLOOKUP(P1607,IDCODE!$A$1:$B$96,2,0)</f>
        <v>Không</v>
      </c>
      <c r="R1607" s="102" t="e">
        <f>VLOOKUP(B1607,DS!$D$3:$P$2489,13,0)</f>
        <v>#N/A</v>
      </c>
    </row>
    <row r="1608" spans="1:18" ht="13.5">
      <c r="A1608" s="100">
        <v>1602</v>
      </c>
      <c r="B1608" s="108">
        <f>DS!D1604</f>
        <v>0</v>
      </c>
      <c r="C1608" s="109" t="e">
        <f>VLOOKUP(B1608,DS!$D$3:$I$2489,2,0)</f>
        <v>#N/A</v>
      </c>
      <c r="D1608" s="110" t="e">
        <f>VLOOKUP(B1608,DS!$D$3:$I$2489,3,0)</f>
        <v>#N/A</v>
      </c>
      <c r="E1608" s="111" t="e">
        <f>VLOOKUP(B1608,DS!$D$3:$I$2489,5,0)</f>
        <v>#N/A</v>
      </c>
      <c r="F1608" s="111" t="e">
        <f>VLOOKUP(B1608,DS!$D$3:$I$2489,6,0)</f>
        <v>#N/A</v>
      </c>
      <c r="G1608" s="247"/>
      <c r="H1608" s="247"/>
      <c r="I1608" s="247"/>
      <c r="J1608" s="247"/>
      <c r="K1608" s="247"/>
      <c r="L1608" s="247"/>
      <c r="M1608" s="247"/>
      <c r="N1608" s="247"/>
      <c r="O1608" s="247"/>
      <c r="P1608" s="101">
        <f t="shared" ref="P1608:P1671" si="25">IF(OR(ISNUMBER(O1608)=FALSE,$P$6&lt;&gt;100%,O1608&lt;1),0,ROUND(SUMPRODUCT($G$6:$O$6,G1608:O1608),1))</f>
        <v>0</v>
      </c>
      <c r="Q1608" s="102" t="str">
        <f>VLOOKUP(P1608,IDCODE!$A$1:$B$96,2,0)</f>
        <v>Không</v>
      </c>
      <c r="R1608" s="102" t="e">
        <f>VLOOKUP(B1608,DS!$D$3:$P$2489,13,0)</f>
        <v>#N/A</v>
      </c>
    </row>
    <row r="1609" spans="1:18" ht="13.5">
      <c r="A1609" s="100">
        <v>1603</v>
      </c>
      <c r="B1609" s="108">
        <f>DS!D1605</f>
        <v>0</v>
      </c>
      <c r="C1609" s="109" t="e">
        <f>VLOOKUP(B1609,DS!$D$3:$I$2489,2,0)</f>
        <v>#N/A</v>
      </c>
      <c r="D1609" s="110" t="e">
        <f>VLOOKUP(B1609,DS!$D$3:$I$2489,3,0)</f>
        <v>#N/A</v>
      </c>
      <c r="E1609" s="111" t="e">
        <f>VLOOKUP(B1609,DS!$D$3:$I$2489,5,0)</f>
        <v>#N/A</v>
      </c>
      <c r="F1609" s="111" t="e">
        <f>VLOOKUP(B1609,DS!$D$3:$I$2489,6,0)</f>
        <v>#N/A</v>
      </c>
      <c r="G1609" s="247"/>
      <c r="H1609" s="247"/>
      <c r="I1609" s="247"/>
      <c r="J1609" s="247"/>
      <c r="K1609" s="247"/>
      <c r="L1609" s="247"/>
      <c r="M1609" s="247"/>
      <c r="N1609" s="247"/>
      <c r="O1609" s="247"/>
      <c r="P1609" s="101">
        <f t="shared" si="25"/>
        <v>0</v>
      </c>
      <c r="Q1609" s="102" t="str">
        <f>VLOOKUP(P1609,IDCODE!$A$1:$B$96,2,0)</f>
        <v>Không</v>
      </c>
      <c r="R1609" s="102" t="e">
        <f>VLOOKUP(B1609,DS!$D$3:$P$2489,13,0)</f>
        <v>#N/A</v>
      </c>
    </row>
    <row r="1610" spans="1:18" ht="13.5">
      <c r="A1610" s="100">
        <v>1604</v>
      </c>
      <c r="B1610" s="108">
        <f>DS!D1606</f>
        <v>0</v>
      </c>
      <c r="C1610" s="109" t="e">
        <f>VLOOKUP(B1610,DS!$D$3:$I$2489,2,0)</f>
        <v>#N/A</v>
      </c>
      <c r="D1610" s="110" t="e">
        <f>VLOOKUP(B1610,DS!$D$3:$I$2489,3,0)</f>
        <v>#N/A</v>
      </c>
      <c r="E1610" s="111" t="e">
        <f>VLOOKUP(B1610,DS!$D$3:$I$2489,5,0)</f>
        <v>#N/A</v>
      </c>
      <c r="F1610" s="111" t="e">
        <f>VLOOKUP(B1610,DS!$D$3:$I$2489,6,0)</f>
        <v>#N/A</v>
      </c>
      <c r="G1610" s="247"/>
      <c r="H1610" s="247"/>
      <c r="I1610" s="247"/>
      <c r="J1610" s="247"/>
      <c r="K1610" s="247"/>
      <c r="L1610" s="247"/>
      <c r="M1610" s="247"/>
      <c r="N1610" s="247"/>
      <c r="O1610" s="247"/>
      <c r="P1610" s="101">
        <f t="shared" si="25"/>
        <v>0</v>
      </c>
      <c r="Q1610" s="102" t="str">
        <f>VLOOKUP(P1610,IDCODE!$A$1:$B$96,2,0)</f>
        <v>Không</v>
      </c>
      <c r="R1610" s="102" t="e">
        <f>VLOOKUP(B1610,DS!$D$3:$P$2489,13,0)</f>
        <v>#N/A</v>
      </c>
    </row>
    <row r="1611" spans="1:18" ht="13.5">
      <c r="A1611" s="100">
        <v>1605</v>
      </c>
      <c r="B1611" s="108">
        <f>DS!D1607</f>
        <v>0</v>
      </c>
      <c r="C1611" s="109" t="e">
        <f>VLOOKUP(B1611,DS!$D$3:$I$2489,2,0)</f>
        <v>#N/A</v>
      </c>
      <c r="D1611" s="110" t="e">
        <f>VLOOKUP(B1611,DS!$D$3:$I$2489,3,0)</f>
        <v>#N/A</v>
      </c>
      <c r="E1611" s="111" t="e">
        <f>VLOOKUP(B1611,DS!$D$3:$I$2489,5,0)</f>
        <v>#N/A</v>
      </c>
      <c r="F1611" s="111" t="e">
        <f>VLOOKUP(B1611,DS!$D$3:$I$2489,6,0)</f>
        <v>#N/A</v>
      </c>
      <c r="G1611" s="247"/>
      <c r="H1611" s="247"/>
      <c r="I1611" s="247"/>
      <c r="J1611" s="247"/>
      <c r="K1611" s="247"/>
      <c r="L1611" s="247"/>
      <c r="M1611" s="247"/>
      <c r="N1611" s="247"/>
      <c r="O1611" s="247"/>
      <c r="P1611" s="101">
        <f t="shared" si="25"/>
        <v>0</v>
      </c>
      <c r="Q1611" s="102" t="str">
        <f>VLOOKUP(P1611,IDCODE!$A$1:$B$96,2,0)</f>
        <v>Không</v>
      </c>
      <c r="R1611" s="102" t="e">
        <f>VLOOKUP(B1611,DS!$D$3:$P$2489,13,0)</f>
        <v>#N/A</v>
      </c>
    </row>
    <row r="1612" spans="1:18" ht="13.5">
      <c r="A1612" s="100">
        <v>1606</v>
      </c>
      <c r="B1612" s="108">
        <f>DS!D1608</f>
        <v>0</v>
      </c>
      <c r="C1612" s="109" t="e">
        <f>VLOOKUP(B1612,DS!$D$3:$I$2489,2,0)</f>
        <v>#N/A</v>
      </c>
      <c r="D1612" s="110" t="e">
        <f>VLOOKUP(B1612,DS!$D$3:$I$2489,3,0)</f>
        <v>#N/A</v>
      </c>
      <c r="E1612" s="111" t="e">
        <f>VLOOKUP(B1612,DS!$D$3:$I$2489,5,0)</f>
        <v>#N/A</v>
      </c>
      <c r="F1612" s="111" t="e">
        <f>VLOOKUP(B1612,DS!$D$3:$I$2489,6,0)</f>
        <v>#N/A</v>
      </c>
      <c r="G1612" s="247"/>
      <c r="H1612" s="247"/>
      <c r="I1612" s="247"/>
      <c r="J1612" s="247"/>
      <c r="K1612" s="247"/>
      <c r="L1612" s="247"/>
      <c r="M1612" s="247"/>
      <c r="N1612" s="247"/>
      <c r="O1612" s="247"/>
      <c r="P1612" s="101">
        <f t="shared" si="25"/>
        <v>0</v>
      </c>
      <c r="Q1612" s="102" t="str">
        <f>VLOOKUP(P1612,IDCODE!$A$1:$B$96,2,0)</f>
        <v>Không</v>
      </c>
      <c r="R1612" s="102" t="e">
        <f>VLOOKUP(B1612,DS!$D$3:$P$2489,13,0)</f>
        <v>#N/A</v>
      </c>
    </row>
    <row r="1613" spans="1:18" ht="13.5">
      <c r="A1613" s="100">
        <v>1607</v>
      </c>
      <c r="B1613" s="108">
        <f>DS!D1609</f>
        <v>0</v>
      </c>
      <c r="C1613" s="109" t="e">
        <f>VLOOKUP(B1613,DS!$D$3:$I$2489,2,0)</f>
        <v>#N/A</v>
      </c>
      <c r="D1613" s="110" t="e">
        <f>VLOOKUP(B1613,DS!$D$3:$I$2489,3,0)</f>
        <v>#N/A</v>
      </c>
      <c r="E1613" s="111" t="e">
        <f>VLOOKUP(B1613,DS!$D$3:$I$2489,5,0)</f>
        <v>#N/A</v>
      </c>
      <c r="F1613" s="111" t="e">
        <f>VLOOKUP(B1613,DS!$D$3:$I$2489,6,0)</f>
        <v>#N/A</v>
      </c>
      <c r="G1613" s="247"/>
      <c r="H1613" s="247"/>
      <c r="I1613" s="247"/>
      <c r="J1613" s="247"/>
      <c r="K1613" s="247"/>
      <c r="L1613" s="247"/>
      <c r="M1613" s="247"/>
      <c r="N1613" s="247"/>
      <c r="O1613" s="247"/>
      <c r="P1613" s="101">
        <f t="shared" si="25"/>
        <v>0</v>
      </c>
      <c r="Q1613" s="102" t="str">
        <f>VLOOKUP(P1613,IDCODE!$A$1:$B$96,2,0)</f>
        <v>Không</v>
      </c>
      <c r="R1613" s="102" t="e">
        <f>VLOOKUP(B1613,DS!$D$3:$P$2489,13,0)</f>
        <v>#N/A</v>
      </c>
    </row>
    <row r="1614" spans="1:18" ht="13.5">
      <c r="A1614" s="100">
        <v>1608</v>
      </c>
      <c r="B1614" s="108">
        <f>DS!D1610</f>
        <v>0</v>
      </c>
      <c r="C1614" s="109" t="e">
        <f>VLOOKUP(B1614,DS!$D$3:$I$2489,2,0)</f>
        <v>#N/A</v>
      </c>
      <c r="D1614" s="110" t="e">
        <f>VLOOKUP(B1614,DS!$D$3:$I$2489,3,0)</f>
        <v>#N/A</v>
      </c>
      <c r="E1614" s="111" t="e">
        <f>VLOOKUP(B1614,DS!$D$3:$I$2489,5,0)</f>
        <v>#N/A</v>
      </c>
      <c r="F1614" s="111" t="e">
        <f>VLOOKUP(B1614,DS!$D$3:$I$2489,6,0)</f>
        <v>#N/A</v>
      </c>
      <c r="G1614" s="247"/>
      <c r="H1614" s="247"/>
      <c r="I1614" s="247"/>
      <c r="J1614" s="247"/>
      <c r="K1614" s="247"/>
      <c r="L1614" s="247"/>
      <c r="M1614" s="247"/>
      <c r="N1614" s="247"/>
      <c r="O1614" s="247"/>
      <c r="P1614" s="101">
        <f t="shared" si="25"/>
        <v>0</v>
      </c>
      <c r="Q1614" s="102" t="str">
        <f>VLOOKUP(P1614,IDCODE!$A$1:$B$96,2,0)</f>
        <v>Không</v>
      </c>
      <c r="R1614" s="102" t="e">
        <f>VLOOKUP(B1614,DS!$D$3:$P$2489,13,0)</f>
        <v>#N/A</v>
      </c>
    </row>
    <row r="1615" spans="1:18" ht="13.5">
      <c r="A1615" s="100">
        <v>1609</v>
      </c>
      <c r="B1615" s="108">
        <f>DS!D1611</f>
        <v>0</v>
      </c>
      <c r="C1615" s="109" t="e">
        <f>VLOOKUP(B1615,DS!$D$3:$I$2489,2,0)</f>
        <v>#N/A</v>
      </c>
      <c r="D1615" s="110" t="e">
        <f>VLOOKUP(B1615,DS!$D$3:$I$2489,3,0)</f>
        <v>#N/A</v>
      </c>
      <c r="E1615" s="111" t="e">
        <f>VLOOKUP(B1615,DS!$D$3:$I$2489,5,0)</f>
        <v>#N/A</v>
      </c>
      <c r="F1615" s="111" t="e">
        <f>VLOOKUP(B1615,DS!$D$3:$I$2489,6,0)</f>
        <v>#N/A</v>
      </c>
      <c r="G1615" s="247"/>
      <c r="H1615" s="247"/>
      <c r="I1615" s="247"/>
      <c r="J1615" s="247"/>
      <c r="K1615" s="247"/>
      <c r="L1615" s="247"/>
      <c r="M1615" s="247"/>
      <c r="N1615" s="247"/>
      <c r="O1615" s="247"/>
      <c r="P1615" s="101">
        <f t="shared" si="25"/>
        <v>0</v>
      </c>
      <c r="Q1615" s="102" t="str">
        <f>VLOOKUP(P1615,IDCODE!$A$1:$B$96,2,0)</f>
        <v>Không</v>
      </c>
      <c r="R1615" s="102" t="e">
        <f>VLOOKUP(B1615,DS!$D$3:$P$2489,13,0)</f>
        <v>#N/A</v>
      </c>
    </row>
    <row r="1616" spans="1:18" ht="13.5">
      <c r="A1616" s="100">
        <v>1610</v>
      </c>
      <c r="B1616" s="108">
        <f>DS!D1612</f>
        <v>0</v>
      </c>
      <c r="C1616" s="109" t="e">
        <f>VLOOKUP(B1616,DS!$D$3:$I$2489,2,0)</f>
        <v>#N/A</v>
      </c>
      <c r="D1616" s="110" t="e">
        <f>VLOOKUP(B1616,DS!$D$3:$I$2489,3,0)</f>
        <v>#N/A</v>
      </c>
      <c r="E1616" s="111" t="e">
        <f>VLOOKUP(B1616,DS!$D$3:$I$2489,5,0)</f>
        <v>#N/A</v>
      </c>
      <c r="F1616" s="111" t="e">
        <f>VLOOKUP(B1616,DS!$D$3:$I$2489,6,0)</f>
        <v>#N/A</v>
      </c>
      <c r="G1616" s="247"/>
      <c r="H1616" s="247"/>
      <c r="I1616" s="247"/>
      <c r="J1616" s="247"/>
      <c r="K1616" s="247"/>
      <c r="L1616" s="247"/>
      <c r="M1616" s="247"/>
      <c r="N1616" s="247"/>
      <c r="O1616" s="247"/>
      <c r="P1616" s="101">
        <f t="shared" si="25"/>
        <v>0</v>
      </c>
      <c r="Q1616" s="102" t="str">
        <f>VLOOKUP(P1616,IDCODE!$A$1:$B$96,2,0)</f>
        <v>Không</v>
      </c>
      <c r="R1616" s="102" t="e">
        <f>VLOOKUP(B1616,DS!$D$3:$P$2489,13,0)</f>
        <v>#N/A</v>
      </c>
    </row>
    <row r="1617" spans="1:18" ht="13.5">
      <c r="A1617" s="100">
        <v>1611</v>
      </c>
      <c r="B1617" s="108">
        <f>DS!D1613</f>
        <v>0</v>
      </c>
      <c r="C1617" s="109" t="e">
        <f>VLOOKUP(B1617,DS!$D$3:$I$2489,2,0)</f>
        <v>#N/A</v>
      </c>
      <c r="D1617" s="110" t="e">
        <f>VLOOKUP(B1617,DS!$D$3:$I$2489,3,0)</f>
        <v>#N/A</v>
      </c>
      <c r="E1617" s="111" t="e">
        <f>VLOOKUP(B1617,DS!$D$3:$I$2489,5,0)</f>
        <v>#N/A</v>
      </c>
      <c r="F1617" s="111" t="e">
        <f>VLOOKUP(B1617,DS!$D$3:$I$2489,6,0)</f>
        <v>#N/A</v>
      </c>
      <c r="G1617" s="247"/>
      <c r="H1617" s="247"/>
      <c r="I1617" s="247"/>
      <c r="J1617" s="247"/>
      <c r="K1617" s="247"/>
      <c r="L1617" s="247"/>
      <c r="M1617" s="247"/>
      <c r="N1617" s="247"/>
      <c r="O1617" s="247"/>
      <c r="P1617" s="101">
        <f t="shared" si="25"/>
        <v>0</v>
      </c>
      <c r="Q1617" s="102" t="str">
        <f>VLOOKUP(P1617,IDCODE!$A$1:$B$96,2,0)</f>
        <v>Không</v>
      </c>
      <c r="R1617" s="102" t="e">
        <f>VLOOKUP(B1617,DS!$D$3:$P$2489,13,0)</f>
        <v>#N/A</v>
      </c>
    </row>
    <row r="1618" spans="1:18" ht="13.5">
      <c r="A1618" s="100">
        <v>1612</v>
      </c>
      <c r="B1618" s="108">
        <f>DS!D1614</f>
        <v>0</v>
      </c>
      <c r="C1618" s="109" t="e">
        <f>VLOOKUP(B1618,DS!$D$3:$I$2489,2,0)</f>
        <v>#N/A</v>
      </c>
      <c r="D1618" s="110" t="e">
        <f>VLOOKUP(B1618,DS!$D$3:$I$2489,3,0)</f>
        <v>#N/A</v>
      </c>
      <c r="E1618" s="111" t="e">
        <f>VLOOKUP(B1618,DS!$D$3:$I$2489,5,0)</f>
        <v>#N/A</v>
      </c>
      <c r="F1618" s="111" t="e">
        <f>VLOOKUP(B1618,DS!$D$3:$I$2489,6,0)</f>
        <v>#N/A</v>
      </c>
      <c r="G1618" s="247"/>
      <c r="H1618" s="247"/>
      <c r="I1618" s="247"/>
      <c r="J1618" s="247"/>
      <c r="K1618" s="247"/>
      <c r="L1618" s="247"/>
      <c r="M1618" s="247"/>
      <c r="N1618" s="247"/>
      <c r="O1618" s="247"/>
      <c r="P1618" s="101">
        <f t="shared" si="25"/>
        <v>0</v>
      </c>
      <c r="Q1618" s="102" t="str">
        <f>VLOOKUP(P1618,IDCODE!$A$1:$B$96,2,0)</f>
        <v>Không</v>
      </c>
      <c r="R1618" s="102" t="e">
        <f>VLOOKUP(B1618,DS!$D$3:$P$2489,13,0)</f>
        <v>#N/A</v>
      </c>
    </row>
    <row r="1619" spans="1:18" ht="13.5">
      <c r="A1619" s="100">
        <v>1613</v>
      </c>
      <c r="B1619" s="108">
        <f>DS!D1615</f>
        <v>0</v>
      </c>
      <c r="C1619" s="109" t="e">
        <f>VLOOKUP(B1619,DS!$D$3:$I$2489,2,0)</f>
        <v>#N/A</v>
      </c>
      <c r="D1619" s="110" t="e">
        <f>VLOOKUP(B1619,DS!$D$3:$I$2489,3,0)</f>
        <v>#N/A</v>
      </c>
      <c r="E1619" s="111" t="e">
        <f>VLOOKUP(B1619,DS!$D$3:$I$2489,5,0)</f>
        <v>#N/A</v>
      </c>
      <c r="F1619" s="111" t="e">
        <f>VLOOKUP(B1619,DS!$D$3:$I$2489,6,0)</f>
        <v>#N/A</v>
      </c>
      <c r="G1619" s="247"/>
      <c r="H1619" s="247"/>
      <c r="I1619" s="247"/>
      <c r="J1619" s="247"/>
      <c r="K1619" s="247"/>
      <c r="L1619" s="247"/>
      <c r="M1619" s="247"/>
      <c r="N1619" s="247"/>
      <c r="O1619" s="247"/>
      <c r="P1619" s="101">
        <f t="shared" si="25"/>
        <v>0</v>
      </c>
      <c r="Q1619" s="102" t="str">
        <f>VLOOKUP(P1619,IDCODE!$A$1:$B$96,2,0)</f>
        <v>Không</v>
      </c>
      <c r="R1619" s="102" t="e">
        <f>VLOOKUP(B1619,DS!$D$3:$P$2489,13,0)</f>
        <v>#N/A</v>
      </c>
    </row>
    <row r="1620" spans="1:18" ht="13.5">
      <c r="A1620" s="100">
        <v>1614</v>
      </c>
      <c r="B1620" s="108">
        <f>DS!D1616</f>
        <v>0</v>
      </c>
      <c r="C1620" s="109" t="e">
        <f>VLOOKUP(B1620,DS!$D$3:$I$2489,2,0)</f>
        <v>#N/A</v>
      </c>
      <c r="D1620" s="110" t="e">
        <f>VLOOKUP(B1620,DS!$D$3:$I$2489,3,0)</f>
        <v>#N/A</v>
      </c>
      <c r="E1620" s="111" t="e">
        <f>VLOOKUP(B1620,DS!$D$3:$I$2489,5,0)</f>
        <v>#N/A</v>
      </c>
      <c r="F1620" s="111" t="e">
        <f>VLOOKUP(B1620,DS!$D$3:$I$2489,6,0)</f>
        <v>#N/A</v>
      </c>
      <c r="G1620" s="247"/>
      <c r="H1620" s="247"/>
      <c r="I1620" s="247"/>
      <c r="J1620" s="247"/>
      <c r="K1620" s="247"/>
      <c r="L1620" s="247"/>
      <c r="M1620" s="247"/>
      <c r="N1620" s="247"/>
      <c r="O1620" s="247"/>
      <c r="P1620" s="101">
        <f t="shared" si="25"/>
        <v>0</v>
      </c>
      <c r="Q1620" s="102" t="str">
        <f>VLOOKUP(P1620,IDCODE!$A$1:$B$96,2,0)</f>
        <v>Không</v>
      </c>
      <c r="R1620" s="102" t="e">
        <f>VLOOKUP(B1620,DS!$D$3:$P$2489,13,0)</f>
        <v>#N/A</v>
      </c>
    </row>
    <row r="1621" spans="1:18" ht="13.5">
      <c r="A1621" s="100">
        <v>1615</v>
      </c>
      <c r="B1621" s="108">
        <f>DS!D1617</f>
        <v>0</v>
      </c>
      <c r="C1621" s="109" t="e">
        <f>VLOOKUP(B1621,DS!$D$3:$I$2489,2,0)</f>
        <v>#N/A</v>
      </c>
      <c r="D1621" s="110" t="e">
        <f>VLOOKUP(B1621,DS!$D$3:$I$2489,3,0)</f>
        <v>#N/A</v>
      </c>
      <c r="E1621" s="111" t="e">
        <f>VLOOKUP(B1621,DS!$D$3:$I$2489,5,0)</f>
        <v>#N/A</v>
      </c>
      <c r="F1621" s="111" t="e">
        <f>VLOOKUP(B1621,DS!$D$3:$I$2489,6,0)</f>
        <v>#N/A</v>
      </c>
      <c r="G1621" s="247"/>
      <c r="H1621" s="247"/>
      <c r="I1621" s="247"/>
      <c r="J1621" s="247"/>
      <c r="K1621" s="247"/>
      <c r="L1621" s="247"/>
      <c r="M1621" s="247"/>
      <c r="N1621" s="247"/>
      <c r="O1621" s="247"/>
      <c r="P1621" s="101">
        <f t="shared" si="25"/>
        <v>0</v>
      </c>
      <c r="Q1621" s="102" t="str">
        <f>VLOOKUP(P1621,IDCODE!$A$1:$B$96,2,0)</f>
        <v>Không</v>
      </c>
      <c r="R1621" s="102" t="e">
        <f>VLOOKUP(B1621,DS!$D$3:$P$2489,13,0)</f>
        <v>#N/A</v>
      </c>
    </row>
    <row r="1622" spans="1:18" ht="13.5">
      <c r="A1622" s="100">
        <v>1616</v>
      </c>
      <c r="B1622" s="108">
        <f>DS!D1618</f>
        <v>0</v>
      </c>
      <c r="C1622" s="109" t="e">
        <f>VLOOKUP(B1622,DS!$D$3:$I$2489,2,0)</f>
        <v>#N/A</v>
      </c>
      <c r="D1622" s="110" t="e">
        <f>VLOOKUP(B1622,DS!$D$3:$I$2489,3,0)</f>
        <v>#N/A</v>
      </c>
      <c r="E1622" s="111" t="e">
        <f>VLOOKUP(B1622,DS!$D$3:$I$2489,5,0)</f>
        <v>#N/A</v>
      </c>
      <c r="F1622" s="111" t="e">
        <f>VLOOKUP(B1622,DS!$D$3:$I$2489,6,0)</f>
        <v>#N/A</v>
      </c>
      <c r="G1622" s="247"/>
      <c r="H1622" s="247"/>
      <c r="I1622" s="247"/>
      <c r="J1622" s="247"/>
      <c r="K1622" s="247"/>
      <c r="L1622" s="247"/>
      <c r="M1622" s="247"/>
      <c r="N1622" s="247"/>
      <c r="O1622" s="247"/>
      <c r="P1622" s="101">
        <f t="shared" si="25"/>
        <v>0</v>
      </c>
      <c r="Q1622" s="102" t="str">
        <f>VLOOKUP(P1622,IDCODE!$A$1:$B$96,2,0)</f>
        <v>Không</v>
      </c>
      <c r="R1622" s="102" t="e">
        <f>VLOOKUP(B1622,DS!$D$3:$P$2489,13,0)</f>
        <v>#N/A</v>
      </c>
    </row>
    <row r="1623" spans="1:18" ht="13.5">
      <c r="A1623" s="100">
        <v>1617</v>
      </c>
      <c r="B1623" s="108">
        <f>DS!D1619</f>
        <v>0</v>
      </c>
      <c r="C1623" s="109" t="e">
        <f>VLOOKUP(B1623,DS!$D$3:$I$2489,2,0)</f>
        <v>#N/A</v>
      </c>
      <c r="D1623" s="110" t="e">
        <f>VLOOKUP(B1623,DS!$D$3:$I$2489,3,0)</f>
        <v>#N/A</v>
      </c>
      <c r="E1623" s="111" t="e">
        <f>VLOOKUP(B1623,DS!$D$3:$I$2489,5,0)</f>
        <v>#N/A</v>
      </c>
      <c r="F1623" s="111" t="e">
        <f>VLOOKUP(B1623,DS!$D$3:$I$2489,6,0)</f>
        <v>#N/A</v>
      </c>
      <c r="G1623" s="247"/>
      <c r="H1623" s="247"/>
      <c r="I1623" s="247"/>
      <c r="J1623" s="247"/>
      <c r="K1623" s="247"/>
      <c r="L1623" s="247"/>
      <c r="M1623" s="247"/>
      <c r="N1623" s="247"/>
      <c r="O1623" s="247"/>
      <c r="P1623" s="101">
        <f t="shared" si="25"/>
        <v>0</v>
      </c>
      <c r="Q1623" s="102" t="str">
        <f>VLOOKUP(P1623,IDCODE!$A$1:$B$96,2,0)</f>
        <v>Không</v>
      </c>
      <c r="R1623" s="102" t="e">
        <f>VLOOKUP(B1623,DS!$D$3:$P$2489,13,0)</f>
        <v>#N/A</v>
      </c>
    </row>
    <row r="1624" spans="1:18" ht="13.5">
      <c r="A1624" s="100">
        <v>1618</v>
      </c>
      <c r="B1624" s="108">
        <f>DS!D1620</f>
        <v>0</v>
      </c>
      <c r="C1624" s="109" t="e">
        <f>VLOOKUP(B1624,DS!$D$3:$I$2489,2,0)</f>
        <v>#N/A</v>
      </c>
      <c r="D1624" s="110" t="e">
        <f>VLOOKUP(B1624,DS!$D$3:$I$2489,3,0)</f>
        <v>#N/A</v>
      </c>
      <c r="E1624" s="111" t="e">
        <f>VLOOKUP(B1624,DS!$D$3:$I$2489,5,0)</f>
        <v>#N/A</v>
      </c>
      <c r="F1624" s="111" t="e">
        <f>VLOOKUP(B1624,DS!$D$3:$I$2489,6,0)</f>
        <v>#N/A</v>
      </c>
      <c r="G1624" s="247"/>
      <c r="H1624" s="247"/>
      <c r="I1624" s="247"/>
      <c r="J1624" s="247"/>
      <c r="K1624" s="247"/>
      <c r="L1624" s="247"/>
      <c r="M1624" s="247"/>
      <c r="N1624" s="247"/>
      <c r="O1624" s="247"/>
      <c r="P1624" s="101">
        <f t="shared" si="25"/>
        <v>0</v>
      </c>
      <c r="Q1624" s="102" t="str">
        <f>VLOOKUP(P1624,IDCODE!$A$1:$B$96,2,0)</f>
        <v>Không</v>
      </c>
      <c r="R1624" s="102" t="e">
        <f>VLOOKUP(B1624,DS!$D$3:$P$2489,13,0)</f>
        <v>#N/A</v>
      </c>
    </row>
    <row r="1625" spans="1:18" ht="13.5">
      <c r="A1625" s="100">
        <v>1619</v>
      </c>
      <c r="B1625" s="108">
        <f>DS!D1621</f>
        <v>0</v>
      </c>
      <c r="C1625" s="109" t="e">
        <f>VLOOKUP(B1625,DS!$D$3:$I$2489,2,0)</f>
        <v>#N/A</v>
      </c>
      <c r="D1625" s="110" t="e">
        <f>VLOOKUP(B1625,DS!$D$3:$I$2489,3,0)</f>
        <v>#N/A</v>
      </c>
      <c r="E1625" s="111" t="e">
        <f>VLOOKUP(B1625,DS!$D$3:$I$2489,5,0)</f>
        <v>#N/A</v>
      </c>
      <c r="F1625" s="111" t="e">
        <f>VLOOKUP(B1625,DS!$D$3:$I$2489,6,0)</f>
        <v>#N/A</v>
      </c>
      <c r="G1625" s="247"/>
      <c r="H1625" s="247"/>
      <c r="I1625" s="247"/>
      <c r="J1625" s="247"/>
      <c r="K1625" s="247"/>
      <c r="L1625" s="247"/>
      <c r="M1625" s="247"/>
      <c r="N1625" s="247"/>
      <c r="O1625" s="247"/>
      <c r="P1625" s="101">
        <f t="shared" si="25"/>
        <v>0</v>
      </c>
      <c r="Q1625" s="102" t="str">
        <f>VLOOKUP(P1625,IDCODE!$A$1:$B$96,2,0)</f>
        <v>Không</v>
      </c>
      <c r="R1625" s="102" t="e">
        <f>VLOOKUP(B1625,DS!$D$3:$P$2489,13,0)</f>
        <v>#N/A</v>
      </c>
    </row>
    <row r="1626" spans="1:18" ht="13.5">
      <c r="A1626" s="100">
        <v>1620</v>
      </c>
      <c r="B1626" s="108">
        <f>DS!D1622</f>
        <v>0</v>
      </c>
      <c r="C1626" s="109" t="e">
        <f>VLOOKUP(B1626,DS!$D$3:$I$2489,2,0)</f>
        <v>#N/A</v>
      </c>
      <c r="D1626" s="110" t="e">
        <f>VLOOKUP(B1626,DS!$D$3:$I$2489,3,0)</f>
        <v>#N/A</v>
      </c>
      <c r="E1626" s="111" t="e">
        <f>VLOOKUP(B1626,DS!$D$3:$I$2489,5,0)</f>
        <v>#N/A</v>
      </c>
      <c r="F1626" s="111" t="e">
        <f>VLOOKUP(B1626,DS!$D$3:$I$2489,6,0)</f>
        <v>#N/A</v>
      </c>
      <c r="G1626" s="247"/>
      <c r="H1626" s="247"/>
      <c r="I1626" s="247"/>
      <c r="J1626" s="247"/>
      <c r="K1626" s="247"/>
      <c r="L1626" s="247"/>
      <c r="M1626" s="247"/>
      <c r="N1626" s="247"/>
      <c r="O1626" s="247"/>
      <c r="P1626" s="101">
        <f t="shared" si="25"/>
        <v>0</v>
      </c>
      <c r="Q1626" s="102" t="str">
        <f>VLOOKUP(P1626,IDCODE!$A$1:$B$96,2,0)</f>
        <v>Không</v>
      </c>
      <c r="R1626" s="102" t="e">
        <f>VLOOKUP(B1626,DS!$D$3:$P$2489,13,0)</f>
        <v>#N/A</v>
      </c>
    </row>
    <row r="1627" spans="1:18" ht="13.5">
      <c r="A1627" s="100">
        <v>1621</v>
      </c>
      <c r="B1627" s="108">
        <f>DS!D1623</f>
        <v>0</v>
      </c>
      <c r="C1627" s="109" t="e">
        <f>VLOOKUP(B1627,DS!$D$3:$I$2489,2,0)</f>
        <v>#N/A</v>
      </c>
      <c r="D1627" s="110" t="e">
        <f>VLOOKUP(B1627,DS!$D$3:$I$2489,3,0)</f>
        <v>#N/A</v>
      </c>
      <c r="E1627" s="111" t="e">
        <f>VLOOKUP(B1627,DS!$D$3:$I$2489,5,0)</f>
        <v>#N/A</v>
      </c>
      <c r="F1627" s="111" t="e">
        <f>VLOOKUP(B1627,DS!$D$3:$I$2489,6,0)</f>
        <v>#N/A</v>
      </c>
      <c r="G1627" s="247"/>
      <c r="H1627" s="247"/>
      <c r="I1627" s="247"/>
      <c r="J1627" s="247"/>
      <c r="K1627" s="247"/>
      <c r="L1627" s="247"/>
      <c r="M1627" s="247"/>
      <c r="N1627" s="247"/>
      <c r="O1627" s="247"/>
      <c r="P1627" s="101">
        <f t="shared" si="25"/>
        <v>0</v>
      </c>
      <c r="Q1627" s="102" t="str">
        <f>VLOOKUP(P1627,IDCODE!$A$1:$B$96,2,0)</f>
        <v>Không</v>
      </c>
      <c r="R1627" s="102" t="e">
        <f>VLOOKUP(B1627,DS!$D$3:$P$2489,13,0)</f>
        <v>#N/A</v>
      </c>
    </row>
    <row r="1628" spans="1:18" ht="13.5">
      <c r="A1628" s="100">
        <v>1622</v>
      </c>
      <c r="B1628" s="108">
        <f>DS!D1624</f>
        <v>0</v>
      </c>
      <c r="C1628" s="109" t="e">
        <f>VLOOKUP(B1628,DS!$D$3:$I$2489,2,0)</f>
        <v>#N/A</v>
      </c>
      <c r="D1628" s="110" t="e">
        <f>VLOOKUP(B1628,DS!$D$3:$I$2489,3,0)</f>
        <v>#N/A</v>
      </c>
      <c r="E1628" s="111" t="e">
        <f>VLOOKUP(B1628,DS!$D$3:$I$2489,5,0)</f>
        <v>#N/A</v>
      </c>
      <c r="F1628" s="111" t="e">
        <f>VLOOKUP(B1628,DS!$D$3:$I$2489,6,0)</f>
        <v>#N/A</v>
      </c>
      <c r="G1628" s="247"/>
      <c r="H1628" s="247"/>
      <c r="I1628" s="247"/>
      <c r="J1628" s="247"/>
      <c r="K1628" s="247"/>
      <c r="L1628" s="247"/>
      <c r="M1628" s="247"/>
      <c r="N1628" s="247"/>
      <c r="O1628" s="247"/>
      <c r="P1628" s="101">
        <f t="shared" si="25"/>
        <v>0</v>
      </c>
      <c r="Q1628" s="102" t="str">
        <f>VLOOKUP(P1628,IDCODE!$A$1:$B$96,2,0)</f>
        <v>Không</v>
      </c>
      <c r="R1628" s="102" t="e">
        <f>VLOOKUP(B1628,DS!$D$3:$P$2489,13,0)</f>
        <v>#N/A</v>
      </c>
    </row>
    <row r="1629" spans="1:18" ht="13.5">
      <c r="A1629" s="100">
        <v>1623</v>
      </c>
      <c r="B1629" s="108">
        <f>DS!D1625</f>
        <v>0</v>
      </c>
      <c r="C1629" s="109" t="e">
        <f>VLOOKUP(B1629,DS!$D$3:$I$2489,2,0)</f>
        <v>#N/A</v>
      </c>
      <c r="D1629" s="110" t="e">
        <f>VLOOKUP(B1629,DS!$D$3:$I$2489,3,0)</f>
        <v>#N/A</v>
      </c>
      <c r="E1629" s="111" t="e">
        <f>VLOOKUP(B1629,DS!$D$3:$I$2489,5,0)</f>
        <v>#N/A</v>
      </c>
      <c r="F1629" s="111" t="e">
        <f>VLOOKUP(B1629,DS!$D$3:$I$2489,6,0)</f>
        <v>#N/A</v>
      </c>
      <c r="G1629" s="247"/>
      <c r="H1629" s="247"/>
      <c r="I1629" s="247"/>
      <c r="J1629" s="247"/>
      <c r="K1629" s="247"/>
      <c r="L1629" s="247"/>
      <c r="M1629" s="247"/>
      <c r="N1629" s="247"/>
      <c r="O1629" s="247"/>
      <c r="P1629" s="101">
        <f t="shared" si="25"/>
        <v>0</v>
      </c>
      <c r="Q1629" s="102" t="str">
        <f>VLOOKUP(P1629,IDCODE!$A$1:$B$96,2,0)</f>
        <v>Không</v>
      </c>
      <c r="R1629" s="102" t="e">
        <f>VLOOKUP(B1629,DS!$D$3:$P$2489,13,0)</f>
        <v>#N/A</v>
      </c>
    </row>
    <row r="1630" spans="1:18" ht="13.5">
      <c r="A1630" s="100">
        <v>1624</v>
      </c>
      <c r="B1630" s="108">
        <f>DS!D1626</f>
        <v>0</v>
      </c>
      <c r="C1630" s="109" t="e">
        <f>VLOOKUP(B1630,DS!$D$3:$I$2489,2,0)</f>
        <v>#N/A</v>
      </c>
      <c r="D1630" s="110" t="e">
        <f>VLOOKUP(B1630,DS!$D$3:$I$2489,3,0)</f>
        <v>#N/A</v>
      </c>
      <c r="E1630" s="111" t="e">
        <f>VLOOKUP(B1630,DS!$D$3:$I$2489,5,0)</f>
        <v>#N/A</v>
      </c>
      <c r="F1630" s="111" t="e">
        <f>VLOOKUP(B1630,DS!$D$3:$I$2489,6,0)</f>
        <v>#N/A</v>
      </c>
      <c r="G1630" s="247"/>
      <c r="H1630" s="247"/>
      <c r="I1630" s="247"/>
      <c r="J1630" s="247"/>
      <c r="K1630" s="247"/>
      <c r="L1630" s="247"/>
      <c r="M1630" s="247"/>
      <c r="N1630" s="247"/>
      <c r="O1630" s="247"/>
      <c r="P1630" s="101">
        <f t="shared" si="25"/>
        <v>0</v>
      </c>
      <c r="Q1630" s="102" t="str">
        <f>VLOOKUP(P1630,IDCODE!$A$1:$B$96,2,0)</f>
        <v>Không</v>
      </c>
      <c r="R1630" s="102" t="e">
        <f>VLOOKUP(B1630,DS!$D$3:$P$2489,13,0)</f>
        <v>#N/A</v>
      </c>
    </row>
    <row r="1631" spans="1:18" ht="13.5">
      <c r="A1631" s="100">
        <v>1625</v>
      </c>
      <c r="B1631" s="108">
        <f>DS!D1627</f>
        <v>0</v>
      </c>
      <c r="C1631" s="109" t="e">
        <f>VLOOKUP(B1631,DS!$D$3:$I$2489,2,0)</f>
        <v>#N/A</v>
      </c>
      <c r="D1631" s="110" t="e">
        <f>VLOOKUP(B1631,DS!$D$3:$I$2489,3,0)</f>
        <v>#N/A</v>
      </c>
      <c r="E1631" s="111" t="e">
        <f>VLOOKUP(B1631,DS!$D$3:$I$2489,5,0)</f>
        <v>#N/A</v>
      </c>
      <c r="F1631" s="111" t="e">
        <f>VLOOKUP(B1631,DS!$D$3:$I$2489,6,0)</f>
        <v>#N/A</v>
      </c>
      <c r="G1631" s="247"/>
      <c r="H1631" s="247"/>
      <c r="I1631" s="247"/>
      <c r="J1631" s="247"/>
      <c r="K1631" s="247"/>
      <c r="L1631" s="247"/>
      <c r="M1631" s="247"/>
      <c r="N1631" s="247"/>
      <c r="O1631" s="247"/>
      <c r="P1631" s="101">
        <f t="shared" si="25"/>
        <v>0</v>
      </c>
      <c r="Q1631" s="102" t="str">
        <f>VLOOKUP(P1631,IDCODE!$A$1:$B$96,2,0)</f>
        <v>Không</v>
      </c>
      <c r="R1631" s="102" t="e">
        <f>VLOOKUP(B1631,DS!$D$3:$P$2489,13,0)</f>
        <v>#N/A</v>
      </c>
    </row>
    <row r="1632" spans="1:18" ht="13.5">
      <c r="A1632" s="100">
        <v>1626</v>
      </c>
      <c r="B1632" s="108">
        <f>DS!D1628</f>
        <v>0</v>
      </c>
      <c r="C1632" s="109" t="e">
        <f>VLOOKUP(B1632,DS!$D$3:$I$2489,2,0)</f>
        <v>#N/A</v>
      </c>
      <c r="D1632" s="110" t="e">
        <f>VLOOKUP(B1632,DS!$D$3:$I$2489,3,0)</f>
        <v>#N/A</v>
      </c>
      <c r="E1632" s="111" t="e">
        <f>VLOOKUP(B1632,DS!$D$3:$I$2489,5,0)</f>
        <v>#N/A</v>
      </c>
      <c r="F1632" s="111" t="e">
        <f>VLOOKUP(B1632,DS!$D$3:$I$2489,6,0)</f>
        <v>#N/A</v>
      </c>
      <c r="G1632" s="247"/>
      <c r="H1632" s="247"/>
      <c r="I1632" s="247"/>
      <c r="J1632" s="247"/>
      <c r="K1632" s="247"/>
      <c r="L1632" s="247"/>
      <c r="M1632" s="247"/>
      <c r="N1632" s="247"/>
      <c r="O1632" s="247"/>
      <c r="P1632" s="101">
        <f t="shared" si="25"/>
        <v>0</v>
      </c>
      <c r="Q1632" s="102" t="str">
        <f>VLOOKUP(P1632,IDCODE!$A$1:$B$96,2,0)</f>
        <v>Không</v>
      </c>
      <c r="R1632" s="102" t="e">
        <f>VLOOKUP(B1632,DS!$D$3:$P$2489,13,0)</f>
        <v>#N/A</v>
      </c>
    </row>
    <row r="1633" spans="1:18" ht="13.5">
      <c r="A1633" s="100">
        <v>1627</v>
      </c>
      <c r="B1633" s="108">
        <f>DS!D1629</f>
        <v>0</v>
      </c>
      <c r="C1633" s="109" t="e">
        <f>VLOOKUP(B1633,DS!$D$3:$I$2489,2,0)</f>
        <v>#N/A</v>
      </c>
      <c r="D1633" s="110" t="e">
        <f>VLOOKUP(B1633,DS!$D$3:$I$2489,3,0)</f>
        <v>#N/A</v>
      </c>
      <c r="E1633" s="111" t="e">
        <f>VLOOKUP(B1633,DS!$D$3:$I$2489,5,0)</f>
        <v>#N/A</v>
      </c>
      <c r="F1633" s="111" t="e">
        <f>VLOOKUP(B1633,DS!$D$3:$I$2489,6,0)</f>
        <v>#N/A</v>
      </c>
      <c r="G1633" s="247"/>
      <c r="H1633" s="247"/>
      <c r="I1633" s="247"/>
      <c r="J1633" s="247"/>
      <c r="K1633" s="247"/>
      <c r="L1633" s="247"/>
      <c r="M1633" s="247"/>
      <c r="N1633" s="247"/>
      <c r="O1633" s="247"/>
      <c r="P1633" s="101">
        <f t="shared" si="25"/>
        <v>0</v>
      </c>
      <c r="Q1633" s="102" t="str">
        <f>VLOOKUP(P1633,IDCODE!$A$1:$B$96,2,0)</f>
        <v>Không</v>
      </c>
      <c r="R1633" s="102" t="e">
        <f>VLOOKUP(B1633,DS!$D$3:$P$2489,13,0)</f>
        <v>#N/A</v>
      </c>
    </row>
    <row r="1634" spans="1:18" ht="13.5">
      <c r="A1634" s="100">
        <v>1628</v>
      </c>
      <c r="B1634" s="108">
        <f>DS!D1630</f>
        <v>0</v>
      </c>
      <c r="C1634" s="109" t="e">
        <f>VLOOKUP(B1634,DS!$D$3:$I$2489,2,0)</f>
        <v>#N/A</v>
      </c>
      <c r="D1634" s="110" t="e">
        <f>VLOOKUP(B1634,DS!$D$3:$I$2489,3,0)</f>
        <v>#N/A</v>
      </c>
      <c r="E1634" s="111" t="e">
        <f>VLOOKUP(B1634,DS!$D$3:$I$2489,5,0)</f>
        <v>#N/A</v>
      </c>
      <c r="F1634" s="111" t="e">
        <f>VLOOKUP(B1634,DS!$D$3:$I$2489,6,0)</f>
        <v>#N/A</v>
      </c>
      <c r="G1634" s="247"/>
      <c r="H1634" s="247"/>
      <c r="I1634" s="247"/>
      <c r="J1634" s="247"/>
      <c r="K1634" s="247"/>
      <c r="L1634" s="247"/>
      <c r="M1634" s="247"/>
      <c r="N1634" s="247"/>
      <c r="O1634" s="247"/>
      <c r="P1634" s="101">
        <f t="shared" si="25"/>
        <v>0</v>
      </c>
      <c r="Q1634" s="102" t="str">
        <f>VLOOKUP(P1634,IDCODE!$A$1:$B$96,2,0)</f>
        <v>Không</v>
      </c>
      <c r="R1634" s="102" t="e">
        <f>VLOOKUP(B1634,DS!$D$3:$P$2489,13,0)</f>
        <v>#N/A</v>
      </c>
    </row>
    <row r="1635" spans="1:18" ht="13.5">
      <c r="A1635" s="100">
        <v>1629</v>
      </c>
      <c r="B1635" s="108">
        <f>DS!D1631</f>
        <v>0</v>
      </c>
      <c r="C1635" s="109" t="e">
        <f>VLOOKUP(B1635,DS!$D$3:$I$2489,2,0)</f>
        <v>#N/A</v>
      </c>
      <c r="D1635" s="110" t="e">
        <f>VLOOKUP(B1635,DS!$D$3:$I$2489,3,0)</f>
        <v>#N/A</v>
      </c>
      <c r="E1635" s="111" t="e">
        <f>VLOOKUP(B1635,DS!$D$3:$I$2489,5,0)</f>
        <v>#N/A</v>
      </c>
      <c r="F1635" s="111" t="e">
        <f>VLOOKUP(B1635,DS!$D$3:$I$2489,6,0)</f>
        <v>#N/A</v>
      </c>
      <c r="G1635" s="247"/>
      <c r="H1635" s="247"/>
      <c r="I1635" s="247"/>
      <c r="J1635" s="247"/>
      <c r="K1635" s="247"/>
      <c r="L1635" s="247"/>
      <c r="M1635" s="247"/>
      <c r="N1635" s="247"/>
      <c r="O1635" s="247"/>
      <c r="P1635" s="101">
        <f t="shared" si="25"/>
        <v>0</v>
      </c>
      <c r="Q1635" s="102" t="str">
        <f>VLOOKUP(P1635,IDCODE!$A$1:$B$96,2,0)</f>
        <v>Không</v>
      </c>
      <c r="R1635" s="102" t="e">
        <f>VLOOKUP(B1635,DS!$D$3:$P$2489,13,0)</f>
        <v>#N/A</v>
      </c>
    </row>
    <row r="1636" spans="1:18" ht="13.5">
      <c r="A1636" s="100">
        <v>1630</v>
      </c>
      <c r="B1636" s="108">
        <f>DS!D1632</f>
        <v>0</v>
      </c>
      <c r="C1636" s="109" t="e">
        <f>VLOOKUP(B1636,DS!$D$3:$I$2489,2,0)</f>
        <v>#N/A</v>
      </c>
      <c r="D1636" s="110" t="e">
        <f>VLOOKUP(B1636,DS!$D$3:$I$2489,3,0)</f>
        <v>#N/A</v>
      </c>
      <c r="E1636" s="111" t="e">
        <f>VLOOKUP(B1636,DS!$D$3:$I$2489,5,0)</f>
        <v>#N/A</v>
      </c>
      <c r="F1636" s="111" t="e">
        <f>VLOOKUP(B1636,DS!$D$3:$I$2489,6,0)</f>
        <v>#N/A</v>
      </c>
      <c r="G1636" s="247"/>
      <c r="H1636" s="247"/>
      <c r="I1636" s="247"/>
      <c r="J1636" s="247"/>
      <c r="K1636" s="247"/>
      <c r="L1636" s="247"/>
      <c r="M1636" s="247"/>
      <c r="N1636" s="247"/>
      <c r="O1636" s="247"/>
      <c r="P1636" s="101">
        <f t="shared" si="25"/>
        <v>0</v>
      </c>
      <c r="Q1636" s="102" t="str">
        <f>VLOOKUP(P1636,IDCODE!$A$1:$B$96,2,0)</f>
        <v>Không</v>
      </c>
      <c r="R1636" s="102" t="e">
        <f>VLOOKUP(B1636,DS!$D$3:$P$2489,13,0)</f>
        <v>#N/A</v>
      </c>
    </row>
    <row r="1637" spans="1:18" ht="13.5">
      <c r="A1637" s="100">
        <v>1631</v>
      </c>
      <c r="B1637" s="108">
        <f>DS!D1633</f>
        <v>0</v>
      </c>
      <c r="C1637" s="109" t="e">
        <f>VLOOKUP(B1637,DS!$D$3:$I$2489,2,0)</f>
        <v>#N/A</v>
      </c>
      <c r="D1637" s="110" t="e">
        <f>VLOOKUP(B1637,DS!$D$3:$I$2489,3,0)</f>
        <v>#N/A</v>
      </c>
      <c r="E1637" s="111" t="e">
        <f>VLOOKUP(B1637,DS!$D$3:$I$2489,5,0)</f>
        <v>#N/A</v>
      </c>
      <c r="F1637" s="111" t="e">
        <f>VLOOKUP(B1637,DS!$D$3:$I$2489,6,0)</f>
        <v>#N/A</v>
      </c>
      <c r="G1637" s="247"/>
      <c r="H1637" s="247"/>
      <c r="I1637" s="247"/>
      <c r="J1637" s="247"/>
      <c r="K1637" s="247"/>
      <c r="L1637" s="247"/>
      <c r="M1637" s="247"/>
      <c r="N1637" s="247"/>
      <c r="O1637" s="247"/>
      <c r="P1637" s="101">
        <f t="shared" si="25"/>
        <v>0</v>
      </c>
      <c r="Q1637" s="102" t="str">
        <f>VLOOKUP(P1637,IDCODE!$A$1:$B$96,2,0)</f>
        <v>Không</v>
      </c>
      <c r="R1637" s="102" t="e">
        <f>VLOOKUP(B1637,DS!$D$3:$P$2489,13,0)</f>
        <v>#N/A</v>
      </c>
    </row>
    <row r="1638" spans="1:18" ht="13.5">
      <c r="A1638" s="100">
        <v>1632</v>
      </c>
      <c r="B1638" s="108">
        <f>DS!D1634</f>
        <v>0</v>
      </c>
      <c r="C1638" s="109" t="e">
        <f>VLOOKUP(B1638,DS!$D$3:$I$2489,2,0)</f>
        <v>#N/A</v>
      </c>
      <c r="D1638" s="110" t="e">
        <f>VLOOKUP(B1638,DS!$D$3:$I$2489,3,0)</f>
        <v>#N/A</v>
      </c>
      <c r="E1638" s="111" t="e">
        <f>VLOOKUP(B1638,DS!$D$3:$I$2489,5,0)</f>
        <v>#N/A</v>
      </c>
      <c r="F1638" s="111" t="e">
        <f>VLOOKUP(B1638,DS!$D$3:$I$2489,6,0)</f>
        <v>#N/A</v>
      </c>
      <c r="G1638" s="247"/>
      <c r="H1638" s="247"/>
      <c r="I1638" s="247"/>
      <c r="J1638" s="247"/>
      <c r="K1638" s="247"/>
      <c r="L1638" s="247"/>
      <c r="M1638" s="247"/>
      <c r="N1638" s="247"/>
      <c r="O1638" s="247"/>
      <c r="P1638" s="101">
        <f t="shared" si="25"/>
        <v>0</v>
      </c>
      <c r="Q1638" s="102" t="str">
        <f>VLOOKUP(P1638,IDCODE!$A$1:$B$96,2,0)</f>
        <v>Không</v>
      </c>
      <c r="R1638" s="102" t="e">
        <f>VLOOKUP(B1638,DS!$D$3:$P$2489,13,0)</f>
        <v>#N/A</v>
      </c>
    </row>
    <row r="1639" spans="1:18" ht="13.5">
      <c r="A1639" s="100">
        <v>1633</v>
      </c>
      <c r="B1639" s="108">
        <f>DS!D1635</f>
        <v>0</v>
      </c>
      <c r="C1639" s="109" t="e">
        <f>VLOOKUP(B1639,DS!$D$3:$I$2489,2,0)</f>
        <v>#N/A</v>
      </c>
      <c r="D1639" s="110" t="e">
        <f>VLOOKUP(B1639,DS!$D$3:$I$2489,3,0)</f>
        <v>#N/A</v>
      </c>
      <c r="E1639" s="111" t="e">
        <f>VLOOKUP(B1639,DS!$D$3:$I$2489,5,0)</f>
        <v>#N/A</v>
      </c>
      <c r="F1639" s="111" t="e">
        <f>VLOOKUP(B1639,DS!$D$3:$I$2489,6,0)</f>
        <v>#N/A</v>
      </c>
      <c r="G1639" s="247"/>
      <c r="H1639" s="247"/>
      <c r="I1639" s="247"/>
      <c r="J1639" s="247"/>
      <c r="K1639" s="247"/>
      <c r="L1639" s="247"/>
      <c r="M1639" s="247"/>
      <c r="N1639" s="247"/>
      <c r="O1639" s="247"/>
      <c r="P1639" s="101">
        <f t="shared" si="25"/>
        <v>0</v>
      </c>
      <c r="Q1639" s="102" t="str">
        <f>VLOOKUP(P1639,IDCODE!$A$1:$B$96,2,0)</f>
        <v>Không</v>
      </c>
      <c r="R1639" s="102" t="e">
        <f>VLOOKUP(B1639,DS!$D$3:$P$2489,13,0)</f>
        <v>#N/A</v>
      </c>
    </row>
    <row r="1640" spans="1:18" ht="13.5">
      <c r="A1640" s="100">
        <v>1634</v>
      </c>
      <c r="B1640" s="108">
        <f>DS!D1636</f>
        <v>0</v>
      </c>
      <c r="C1640" s="109" t="e">
        <f>VLOOKUP(B1640,DS!$D$3:$I$2489,2,0)</f>
        <v>#N/A</v>
      </c>
      <c r="D1640" s="110" t="e">
        <f>VLOOKUP(B1640,DS!$D$3:$I$2489,3,0)</f>
        <v>#N/A</v>
      </c>
      <c r="E1640" s="111" t="e">
        <f>VLOOKUP(B1640,DS!$D$3:$I$2489,5,0)</f>
        <v>#N/A</v>
      </c>
      <c r="F1640" s="111" t="e">
        <f>VLOOKUP(B1640,DS!$D$3:$I$2489,6,0)</f>
        <v>#N/A</v>
      </c>
      <c r="G1640" s="247"/>
      <c r="H1640" s="247"/>
      <c r="I1640" s="247"/>
      <c r="J1640" s="247"/>
      <c r="K1640" s="247"/>
      <c r="L1640" s="247"/>
      <c r="M1640" s="247"/>
      <c r="N1640" s="247"/>
      <c r="O1640" s="247"/>
      <c r="P1640" s="101">
        <f t="shared" si="25"/>
        <v>0</v>
      </c>
      <c r="Q1640" s="102" t="str">
        <f>VLOOKUP(P1640,IDCODE!$A$1:$B$96,2,0)</f>
        <v>Không</v>
      </c>
      <c r="R1640" s="102" t="e">
        <f>VLOOKUP(B1640,DS!$D$3:$P$2489,13,0)</f>
        <v>#N/A</v>
      </c>
    </row>
    <row r="1641" spans="1:18" ht="13.5">
      <c r="A1641" s="100">
        <v>1635</v>
      </c>
      <c r="B1641" s="108">
        <f>DS!D1637</f>
        <v>0</v>
      </c>
      <c r="C1641" s="109" t="e">
        <f>VLOOKUP(B1641,DS!$D$3:$I$2489,2,0)</f>
        <v>#N/A</v>
      </c>
      <c r="D1641" s="110" t="e">
        <f>VLOOKUP(B1641,DS!$D$3:$I$2489,3,0)</f>
        <v>#N/A</v>
      </c>
      <c r="E1641" s="111" t="e">
        <f>VLOOKUP(B1641,DS!$D$3:$I$2489,5,0)</f>
        <v>#N/A</v>
      </c>
      <c r="F1641" s="111" t="e">
        <f>VLOOKUP(B1641,DS!$D$3:$I$2489,6,0)</f>
        <v>#N/A</v>
      </c>
      <c r="G1641" s="247"/>
      <c r="H1641" s="247"/>
      <c r="I1641" s="247"/>
      <c r="J1641" s="247"/>
      <c r="K1641" s="247"/>
      <c r="L1641" s="247"/>
      <c r="M1641" s="247"/>
      <c r="N1641" s="247"/>
      <c r="O1641" s="247"/>
      <c r="P1641" s="101">
        <f t="shared" si="25"/>
        <v>0</v>
      </c>
      <c r="Q1641" s="102" t="str">
        <f>VLOOKUP(P1641,IDCODE!$A$1:$B$96,2,0)</f>
        <v>Không</v>
      </c>
      <c r="R1641" s="102" t="e">
        <f>VLOOKUP(B1641,DS!$D$3:$P$2489,13,0)</f>
        <v>#N/A</v>
      </c>
    </row>
    <row r="1642" spans="1:18" ht="13.5">
      <c r="A1642" s="100">
        <v>1636</v>
      </c>
      <c r="B1642" s="108">
        <f>DS!D1638</f>
        <v>0</v>
      </c>
      <c r="C1642" s="109" t="e">
        <f>VLOOKUP(B1642,DS!$D$3:$I$2489,2,0)</f>
        <v>#N/A</v>
      </c>
      <c r="D1642" s="110" t="e">
        <f>VLOOKUP(B1642,DS!$D$3:$I$2489,3,0)</f>
        <v>#N/A</v>
      </c>
      <c r="E1642" s="111" t="e">
        <f>VLOOKUP(B1642,DS!$D$3:$I$2489,5,0)</f>
        <v>#N/A</v>
      </c>
      <c r="F1642" s="111" t="e">
        <f>VLOOKUP(B1642,DS!$D$3:$I$2489,6,0)</f>
        <v>#N/A</v>
      </c>
      <c r="G1642" s="247"/>
      <c r="H1642" s="247"/>
      <c r="I1642" s="247"/>
      <c r="J1642" s="247"/>
      <c r="K1642" s="247"/>
      <c r="L1642" s="247"/>
      <c r="M1642" s="247"/>
      <c r="N1642" s="247"/>
      <c r="O1642" s="247"/>
      <c r="P1642" s="101">
        <f t="shared" si="25"/>
        <v>0</v>
      </c>
      <c r="Q1642" s="102" t="str">
        <f>VLOOKUP(P1642,IDCODE!$A$1:$B$96,2,0)</f>
        <v>Không</v>
      </c>
      <c r="R1642" s="102" t="e">
        <f>VLOOKUP(B1642,DS!$D$3:$P$2489,13,0)</f>
        <v>#N/A</v>
      </c>
    </row>
    <row r="1643" spans="1:18" ht="13.5">
      <c r="A1643" s="100">
        <v>1637</v>
      </c>
      <c r="B1643" s="108">
        <f>DS!D1639</f>
        <v>0</v>
      </c>
      <c r="C1643" s="109" t="e">
        <f>VLOOKUP(B1643,DS!$D$3:$I$2489,2,0)</f>
        <v>#N/A</v>
      </c>
      <c r="D1643" s="110" t="e">
        <f>VLOOKUP(B1643,DS!$D$3:$I$2489,3,0)</f>
        <v>#N/A</v>
      </c>
      <c r="E1643" s="111" t="e">
        <f>VLOOKUP(B1643,DS!$D$3:$I$2489,5,0)</f>
        <v>#N/A</v>
      </c>
      <c r="F1643" s="111" t="e">
        <f>VLOOKUP(B1643,DS!$D$3:$I$2489,6,0)</f>
        <v>#N/A</v>
      </c>
      <c r="G1643" s="247"/>
      <c r="H1643" s="247"/>
      <c r="I1643" s="247"/>
      <c r="J1643" s="247"/>
      <c r="K1643" s="247"/>
      <c r="L1643" s="247"/>
      <c r="M1643" s="247"/>
      <c r="N1643" s="247"/>
      <c r="O1643" s="247"/>
      <c r="P1643" s="101">
        <f t="shared" si="25"/>
        <v>0</v>
      </c>
      <c r="Q1643" s="102" t="str">
        <f>VLOOKUP(P1643,IDCODE!$A$1:$B$96,2,0)</f>
        <v>Không</v>
      </c>
      <c r="R1643" s="102" t="e">
        <f>VLOOKUP(B1643,DS!$D$3:$P$2489,13,0)</f>
        <v>#N/A</v>
      </c>
    </row>
    <row r="1644" spans="1:18" ht="13.5">
      <c r="A1644" s="100">
        <v>1638</v>
      </c>
      <c r="B1644" s="108">
        <f>DS!D1640</f>
        <v>0</v>
      </c>
      <c r="C1644" s="109" t="e">
        <f>VLOOKUP(B1644,DS!$D$3:$I$2489,2,0)</f>
        <v>#N/A</v>
      </c>
      <c r="D1644" s="110" t="e">
        <f>VLOOKUP(B1644,DS!$D$3:$I$2489,3,0)</f>
        <v>#N/A</v>
      </c>
      <c r="E1644" s="111" t="e">
        <f>VLOOKUP(B1644,DS!$D$3:$I$2489,5,0)</f>
        <v>#N/A</v>
      </c>
      <c r="F1644" s="111" t="e">
        <f>VLOOKUP(B1644,DS!$D$3:$I$2489,6,0)</f>
        <v>#N/A</v>
      </c>
      <c r="G1644" s="247"/>
      <c r="H1644" s="247"/>
      <c r="I1644" s="247"/>
      <c r="J1644" s="247"/>
      <c r="K1644" s="247"/>
      <c r="L1644" s="247"/>
      <c r="M1644" s="247"/>
      <c r="N1644" s="247"/>
      <c r="O1644" s="247"/>
      <c r="P1644" s="101">
        <f t="shared" si="25"/>
        <v>0</v>
      </c>
      <c r="Q1644" s="102" t="str">
        <f>VLOOKUP(P1644,IDCODE!$A$1:$B$96,2,0)</f>
        <v>Không</v>
      </c>
      <c r="R1644" s="102" t="e">
        <f>VLOOKUP(B1644,DS!$D$3:$P$2489,13,0)</f>
        <v>#N/A</v>
      </c>
    </row>
    <row r="1645" spans="1:18" ht="13.5">
      <c r="A1645" s="100">
        <v>1639</v>
      </c>
      <c r="B1645" s="108">
        <f>DS!D1641</f>
        <v>0</v>
      </c>
      <c r="C1645" s="109" t="e">
        <f>VLOOKUP(B1645,DS!$D$3:$I$2489,2,0)</f>
        <v>#N/A</v>
      </c>
      <c r="D1645" s="110" t="e">
        <f>VLOOKUP(B1645,DS!$D$3:$I$2489,3,0)</f>
        <v>#N/A</v>
      </c>
      <c r="E1645" s="111" t="e">
        <f>VLOOKUP(B1645,DS!$D$3:$I$2489,5,0)</f>
        <v>#N/A</v>
      </c>
      <c r="F1645" s="111" t="e">
        <f>VLOOKUP(B1645,DS!$D$3:$I$2489,6,0)</f>
        <v>#N/A</v>
      </c>
      <c r="G1645" s="247"/>
      <c r="H1645" s="247"/>
      <c r="I1645" s="247"/>
      <c r="J1645" s="247"/>
      <c r="K1645" s="247"/>
      <c r="L1645" s="247"/>
      <c r="M1645" s="247"/>
      <c r="N1645" s="247"/>
      <c r="O1645" s="247"/>
      <c r="P1645" s="101">
        <f t="shared" si="25"/>
        <v>0</v>
      </c>
      <c r="Q1645" s="102" t="str">
        <f>VLOOKUP(P1645,IDCODE!$A$1:$B$96,2,0)</f>
        <v>Không</v>
      </c>
      <c r="R1645" s="102" t="e">
        <f>VLOOKUP(B1645,DS!$D$3:$P$2489,13,0)</f>
        <v>#N/A</v>
      </c>
    </row>
    <row r="1646" spans="1:18" ht="13.5">
      <c r="A1646" s="100">
        <v>1640</v>
      </c>
      <c r="B1646" s="108">
        <f>DS!D1642</f>
        <v>0</v>
      </c>
      <c r="C1646" s="109" t="e">
        <f>VLOOKUP(B1646,DS!$D$3:$I$2489,2,0)</f>
        <v>#N/A</v>
      </c>
      <c r="D1646" s="110" t="e">
        <f>VLOOKUP(B1646,DS!$D$3:$I$2489,3,0)</f>
        <v>#N/A</v>
      </c>
      <c r="E1646" s="111" t="e">
        <f>VLOOKUP(B1646,DS!$D$3:$I$2489,5,0)</f>
        <v>#N/A</v>
      </c>
      <c r="F1646" s="111" t="e">
        <f>VLOOKUP(B1646,DS!$D$3:$I$2489,6,0)</f>
        <v>#N/A</v>
      </c>
      <c r="G1646" s="247"/>
      <c r="H1646" s="247"/>
      <c r="I1646" s="247"/>
      <c r="J1646" s="247"/>
      <c r="K1646" s="247"/>
      <c r="L1646" s="247"/>
      <c r="M1646" s="247"/>
      <c r="N1646" s="247"/>
      <c r="O1646" s="247"/>
      <c r="P1646" s="101">
        <f t="shared" si="25"/>
        <v>0</v>
      </c>
      <c r="Q1646" s="102" t="str">
        <f>VLOOKUP(P1646,IDCODE!$A$1:$B$96,2,0)</f>
        <v>Không</v>
      </c>
      <c r="R1646" s="102" t="e">
        <f>VLOOKUP(B1646,DS!$D$3:$P$2489,13,0)</f>
        <v>#N/A</v>
      </c>
    </row>
    <row r="1647" spans="1:18" ht="13.5">
      <c r="A1647" s="100">
        <v>1641</v>
      </c>
      <c r="B1647" s="108">
        <f>DS!D1643</f>
        <v>0</v>
      </c>
      <c r="C1647" s="109" t="e">
        <f>VLOOKUP(B1647,DS!$D$3:$I$2489,2,0)</f>
        <v>#N/A</v>
      </c>
      <c r="D1647" s="110" t="e">
        <f>VLOOKUP(B1647,DS!$D$3:$I$2489,3,0)</f>
        <v>#N/A</v>
      </c>
      <c r="E1647" s="111" t="e">
        <f>VLOOKUP(B1647,DS!$D$3:$I$2489,5,0)</f>
        <v>#N/A</v>
      </c>
      <c r="F1647" s="111" t="e">
        <f>VLOOKUP(B1647,DS!$D$3:$I$2489,6,0)</f>
        <v>#N/A</v>
      </c>
      <c r="G1647" s="247"/>
      <c r="H1647" s="247"/>
      <c r="I1647" s="247"/>
      <c r="J1647" s="247"/>
      <c r="K1647" s="247"/>
      <c r="L1647" s="247"/>
      <c r="M1647" s="247"/>
      <c r="N1647" s="247"/>
      <c r="O1647" s="247"/>
      <c r="P1647" s="101">
        <f t="shared" si="25"/>
        <v>0</v>
      </c>
      <c r="Q1647" s="102" t="str">
        <f>VLOOKUP(P1647,IDCODE!$A$1:$B$96,2,0)</f>
        <v>Không</v>
      </c>
      <c r="R1647" s="102" t="e">
        <f>VLOOKUP(B1647,DS!$D$3:$P$2489,13,0)</f>
        <v>#N/A</v>
      </c>
    </row>
    <row r="1648" spans="1:18" ht="13.5">
      <c r="A1648" s="100">
        <v>1642</v>
      </c>
      <c r="B1648" s="108">
        <f>DS!D1644</f>
        <v>0</v>
      </c>
      <c r="C1648" s="109" t="e">
        <f>VLOOKUP(B1648,DS!$D$3:$I$2489,2,0)</f>
        <v>#N/A</v>
      </c>
      <c r="D1648" s="110" t="e">
        <f>VLOOKUP(B1648,DS!$D$3:$I$2489,3,0)</f>
        <v>#N/A</v>
      </c>
      <c r="E1648" s="111" t="e">
        <f>VLOOKUP(B1648,DS!$D$3:$I$2489,5,0)</f>
        <v>#N/A</v>
      </c>
      <c r="F1648" s="111" t="e">
        <f>VLOOKUP(B1648,DS!$D$3:$I$2489,6,0)</f>
        <v>#N/A</v>
      </c>
      <c r="G1648" s="247"/>
      <c r="H1648" s="247"/>
      <c r="I1648" s="247"/>
      <c r="J1648" s="247"/>
      <c r="K1648" s="247"/>
      <c r="L1648" s="247"/>
      <c r="M1648" s="247"/>
      <c r="N1648" s="247"/>
      <c r="O1648" s="247"/>
      <c r="P1648" s="101">
        <f t="shared" si="25"/>
        <v>0</v>
      </c>
      <c r="Q1648" s="102" t="str">
        <f>VLOOKUP(P1648,IDCODE!$A$1:$B$96,2,0)</f>
        <v>Không</v>
      </c>
      <c r="R1648" s="102" t="e">
        <f>VLOOKUP(B1648,DS!$D$3:$P$2489,13,0)</f>
        <v>#N/A</v>
      </c>
    </row>
    <row r="1649" spans="1:18" ht="13.5">
      <c r="A1649" s="100">
        <v>1643</v>
      </c>
      <c r="B1649" s="108">
        <f>DS!D1645</f>
        <v>0</v>
      </c>
      <c r="C1649" s="109" t="e">
        <f>VLOOKUP(B1649,DS!$D$3:$I$2489,2,0)</f>
        <v>#N/A</v>
      </c>
      <c r="D1649" s="110" t="e">
        <f>VLOOKUP(B1649,DS!$D$3:$I$2489,3,0)</f>
        <v>#N/A</v>
      </c>
      <c r="E1649" s="111" t="e">
        <f>VLOOKUP(B1649,DS!$D$3:$I$2489,5,0)</f>
        <v>#N/A</v>
      </c>
      <c r="F1649" s="111" t="e">
        <f>VLOOKUP(B1649,DS!$D$3:$I$2489,6,0)</f>
        <v>#N/A</v>
      </c>
      <c r="G1649" s="247"/>
      <c r="H1649" s="247"/>
      <c r="I1649" s="247"/>
      <c r="J1649" s="247"/>
      <c r="K1649" s="247"/>
      <c r="L1649" s="247"/>
      <c r="M1649" s="247"/>
      <c r="N1649" s="247"/>
      <c r="O1649" s="247"/>
      <c r="P1649" s="101">
        <f t="shared" si="25"/>
        <v>0</v>
      </c>
      <c r="Q1649" s="102" t="str">
        <f>VLOOKUP(P1649,IDCODE!$A$1:$B$96,2,0)</f>
        <v>Không</v>
      </c>
      <c r="R1649" s="102" t="e">
        <f>VLOOKUP(B1649,DS!$D$3:$P$2489,13,0)</f>
        <v>#N/A</v>
      </c>
    </row>
    <row r="1650" spans="1:18" ht="13.5">
      <c r="A1650" s="100">
        <v>1644</v>
      </c>
      <c r="B1650" s="108">
        <f>DS!D1646</f>
        <v>0</v>
      </c>
      <c r="C1650" s="109" t="e">
        <f>VLOOKUP(B1650,DS!$D$3:$I$2489,2,0)</f>
        <v>#N/A</v>
      </c>
      <c r="D1650" s="110" t="e">
        <f>VLOOKUP(B1650,DS!$D$3:$I$2489,3,0)</f>
        <v>#N/A</v>
      </c>
      <c r="E1650" s="111" t="e">
        <f>VLOOKUP(B1650,DS!$D$3:$I$2489,5,0)</f>
        <v>#N/A</v>
      </c>
      <c r="F1650" s="111" t="e">
        <f>VLOOKUP(B1650,DS!$D$3:$I$2489,6,0)</f>
        <v>#N/A</v>
      </c>
      <c r="G1650" s="247"/>
      <c r="H1650" s="247"/>
      <c r="I1650" s="247"/>
      <c r="J1650" s="247"/>
      <c r="K1650" s="247"/>
      <c r="L1650" s="247"/>
      <c r="M1650" s="247"/>
      <c r="N1650" s="247"/>
      <c r="O1650" s="247"/>
      <c r="P1650" s="101">
        <f t="shared" si="25"/>
        <v>0</v>
      </c>
      <c r="Q1650" s="102" t="str">
        <f>VLOOKUP(P1650,IDCODE!$A$1:$B$96,2,0)</f>
        <v>Không</v>
      </c>
      <c r="R1650" s="102" t="e">
        <f>VLOOKUP(B1650,DS!$D$3:$P$2489,13,0)</f>
        <v>#N/A</v>
      </c>
    </row>
    <row r="1651" spans="1:18" ht="13.5">
      <c r="A1651" s="100">
        <v>1645</v>
      </c>
      <c r="B1651" s="108">
        <f>DS!D1647</f>
        <v>0</v>
      </c>
      <c r="C1651" s="109" t="e">
        <f>VLOOKUP(B1651,DS!$D$3:$I$2489,2,0)</f>
        <v>#N/A</v>
      </c>
      <c r="D1651" s="110" t="e">
        <f>VLOOKUP(B1651,DS!$D$3:$I$2489,3,0)</f>
        <v>#N/A</v>
      </c>
      <c r="E1651" s="111" t="e">
        <f>VLOOKUP(B1651,DS!$D$3:$I$2489,5,0)</f>
        <v>#N/A</v>
      </c>
      <c r="F1651" s="111" t="e">
        <f>VLOOKUP(B1651,DS!$D$3:$I$2489,6,0)</f>
        <v>#N/A</v>
      </c>
      <c r="G1651" s="247"/>
      <c r="H1651" s="247"/>
      <c r="I1651" s="247"/>
      <c r="J1651" s="247"/>
      <c r="K1651" s="247"/>
      <c r="L1651" s="247"/>
      <c r="M1651" s="247"/>
      <c r="N1651" s="247"/>
      <c r="O1651" s="247"/>
      <c r="P1651" s="101">
        <f t="shared" si="25"/>
        <v>0</v>
      </c>
      <c r="Q1651" s="102" t="str">
        <f>VLOOKUP(P1651,IDCODE!$A$1:$B$96,2,0)</f>
        <v>Không</v>
      </c>
      <c r="R1651" s="102" t="e">
        <f>VLOOKUP(B1651,DS!$D$3:$P$2489,13,0)</f>
        <v>#N/A</v>
      </c>
    </row>
    <row r="1652" spans="1:18" ht="13.5">
      <c r="A1652" s="100">
        <v>1646</v>
      </c>
      <c r="B1652" s="108">
        <f>DS!D1648</f>
        <v>0</v>
      </c>
      <c r="C1652" s="109" t="e">
        <f>VLOOKUP(B1652,DS!$D$3:$I$2489,2,0)</f>
        <v>#N/A</v>
      </c>
      <c r="D1652" s="110" t="e">
        <f>VLOOKUP(B1652,DS!$D$3:$I$2489,3,0)</f>
        <v>#N/A</v>
      </c>
      <c r="E1652" s="111" t="e">
        <f>VLOOKUP(B1652,DS!$D$3:$I$2489,5,0)</f>
        <v>#N/A</v>
      </c>
      <c r="F1652" s="111" t="e">
        <f>VLOOKUP(B1652,DS!$D$3:$I$2489,6,0)</f>
        <v>#N/A</v>
      </c>
      <c r="G1652" s="247"/>
      <c r="H1652" s="247"/>
      <c r="I1652" s="247"/>
      <c r="J1652" s="247"/>
      <c r="K1652" s="247"/>
      <c r="L1652" s="247"/>
      <c r="M1652" s="247"/>
      <c r="N1652" s="247"/>
      <c r="O1652" s="247"/>
      <c r="P1652" s="101">
        <f t="shared" si="25"/>
        <v>0</v>
      </c>
      <c r="Q1652" s="102" t="str">
        <f>VLOOKUP(P1652,IDCODE!$A$1:$B$96,2,0)</f>
        <v>Không</v>
      </c>
      <c r="R1652" s="102" t="e">
        <f>VLOOKUP(B1652,DS!$D$3:$P$2489,13,0)</f>
        <v>#N/A</v>
      </c>
    </row>
    <row r="1653" spans="1:18" ht="13.5">
      <c r="A1653" s="100">
        <v>1647</v>
      </c>
      <c r="B1653" s="108">
        <f>DS!D1649</f>
        <v>0</v>
      </c>
      <c r="C1653" s="109" t="e">
        <f>VLOOKUP(B1653,DS!$D$3:$I$2489,2,0)</f>
        <v>#N/A</v>
      </c>
      <c r="D1653" s="110" t="e">
        <f>VLOOKUP(B1653,DS!$D$3:$I$2489,3,0)</f>
        <v>#N/A</v>
      </c>
      <c r="E1653" s="111" t="e">
        <f>VLOOKUP(B1653,DS!$D$3:$I$2489,5,0)</f>
        <v>#N/A</v>
      </c>
      <c r="F1653" s="111" t="e">
        <f>VLOOKUP(B1653,DS!$D$3:$I$2489,6,0)</f>
        <v>#N/A</v>
      </c>
      <c r="G1653" s="247"/>
      <c r="H1653" s="247"/>
      <c r="I1653" s="247"/>
      <c r="J1653" s="247"/>
      <c r="K1653" s="247"/>
      <c r="L1653" s="247"/>
      <c r="M1653" s="247"/>
      <c r="N1653" s="247"/>
      <c r="O1653" s="247"/>
      <c r="P1653" s="101">
        <f t="shared" si="25"/>
        <v>0</v>
      </c>
      <c r="Q1653" s="102" t="str">
        <f>VLOOKUP(P1653,IDCODE!$A$1:$B$96,2,0)</f>
        <v>Không</v>
      </c>
      <c r="R1653" s="102" t="e">
        <f>VLOOKUP(B1653,DS!$D$3:$P$2489,13,0)</f>
        <v>#N/A</v>
      </c>
    </row>
    <row r="1654" spans="1:18" ht="13.5">
      <c r="A1654" s="100">
        <v>1648</v>
      </c>
      <c r="B1654" s="108">
        <f>DS!D1650</f>
        <v>0</v>
      </c>
      <c r="C1654" s="109" t="e">
        <f>VLOOKUP(B1654,DS!$D$3:$I$2489,2,0)</f>
        <v>#N/A</v>
      </c>
      <c r="D1654" s="110" t="e">
        <f>VLOOKUP(B1654,DS!$D$3:$I$2489,3,0)</f>
        <v>#N/A</v>
      </c>
      <c r="E1654" s="111" t="e">
        <f>VLOOKUP(B1654,DS!$D$3:$I$2489,5,0)</f>
        <v>#N/A</v>
      </c>
      <c r="F1654" s="111" t="e">
        <f>VLOOKUP(B1654,DS!$D$3:$I$2489,6,0)</f>
        <v>#N/A</v>
      </c>
      <c r="G1654" s="247"/>
      <c r="H1654" s="247"/>
      <c r="I1654" s="247"/>
      <c r="J1654" s="247"/>
      <c r="K1654" s="247"/>
      <c r="L1654" s="247"/>
      <c r="M1654" s="247"/>
      <c r="N1654" s="247"/>
      <c r="O1654" s="247"/>
      <c r="P1654" s="101">
        <f t="shared" si="25"/>
        <v>0</v>
      </c>
      <c r="Q1654" s="102" t="str">
        <f>VLOOKUP(P1654,IDCODE!$A$1:$B$96,2,0)</f>
        <v>Không</v>
      </c>
      <c r="R1654" s="102" t="e">
        <f>VLOOKUP(B1654,DS!$D$3:$P$2489,13,0)</f>
        <v>#N/A</v>
      </c>
    </row>
    <row r="1655" spans="1:18" ht="13.5">
      <c r="A1655" s="100">
        <v>1649</v>
      </c>
      <c r="B1655" s="108">
        <f>DS!D1651</f>
        <v>0</v>
      </c>
      <c r="C1655" s="109" t="e">
        <f>VLOOKUP(B1655,DS!$D$3:$I$2489,2,0)</f>
        <v>#N/A</v>
      </c>
      <c r="D1655" s="110" t="e">
        <f>VLOOKUP(B1655,DS!$D$3:$I$2489,3,0)</f>
        <v>#N/A</v>
      </c>
      <c r="E1655" s="111" t="e">
        <f>VLOOKUP(B1655,DS!$D$3:$I$2489,5,0)</f>
        <v>#N/A</v>
      </c>
      <c r="F1655" s="111" t="e">
        <f>VLOOKUP(B1655,DS!$D$3:$I$2489,6,0)</f>
        <v>#N/A</v>
      </c>
      <c r="G1655" s="247"/>
      <c r="H1655" s="247"/>
      <c r="I1655" s="247"/>
      <c r="J1655" s="247"/>
      <c r="K1655" s="247"/>
      <c r="L1655" s="247"/>
      <c r="M1655" s="247"/>
      <c r="N1655" s="247"/>
      <c r="O1655" s="247"/>
      <c r="P1655" s="101">
        <f t="shared" si="25"/>
        <v>0</v>
      </c>
      <c r="Q1655" s="102" t="str">
        <f>VLOOKUP(P1655,IDCODE!$A$1:$B$96,2,0)</f>
        <v>Không</v>
      </c>
      <c r="R1655" s="102" t="e">
        <f>VLOOKUP(B1655,DS!$D$3:$P$2489,13,0)</f>
        <v>#N/A</v>
      </c>
    </row>
    <row r="1656" spans="1:18" ht="13.5">
      <c r="A1656" s="100">
        <v>1650</v>
      </c>
      <c r="B1656" s="108">
        <f>DS!D1652</f>
        <v>0</v>
      </c>
      <c r="C1656" s="109" t="e">
        <f>VLOOKUP(B1656,DS!$D$3:$I$2489,2,0)</f>
        <v>#N/A</v>
      </c>
      <c r="D1656" s="110" t="e">
        <f>VLOOKUP(B1656,DS!$D$3:$I$2489,3,0)</f>
        <v>#N/A</v>
      </c>
      <c r="E1656" s="111" t="e">
        <f>VLOOKUP(B1656,DS!$D$3:$I$2489,5,0)</f>
        <v>#N/A</v>
      </c>
      <c r="F1656" s="111" t="e">
        <f>VLOOKUP(B1656,DS!$D$3:$I$2489,6,0)</f>
        <v>#N/A</v>
      </c>
      <c r="G1656" s="247"/>
      <c r="H1656" s="247"/>
      <c r="I1656" s="247"/>
      <c r="J1656" s="247"/>
      <c r="K1656" s="247"/>
      <c r="L1656" s="247"/>
      <c r="M1656" s="247"/>
      <c r="N1656" s="247"/>
      <c r="O1656" s="247"/>
      <c r="P1656" s="101">
        <f t="shared" si="25"/>
        <v>0</v>
      </c>
      <c r="Q1656" s="102" t="str">
        <f>VLOOKUP(P1656,IDCODE!$A$1:$B$96,2,0)</f>
        <v>Không</v>
      </c>
      <c r="R1656" s="102" t="e">
        <f>VLOOKUP(B1656,DS!$D$3:$P$2489,13,0)</f>
        <v>#N/A</v>
      </c>
    </row>
    <row r="1657" spans="1:18" ht="13.5">
      <c r="A1657" s="100">
        <v>1651</v>
      </c>
      <c r="B1657" s="108">
        <f>DS!D1653</f>
        <v>0</v>
      </c>
      <c r="C1657" s="109" t="e">
        <f>VLOOKUP(B1657,DS!$D$3:$I$2489,2,0)</f>
        <v>#N/A</v>
      </c>
      <c r="D1657" s="110" t="e">
        <f>VLOOKUP(B1657,DS!$D$3:$I$2489,3,0)</f>
        <v>#N/A</v>
      </c>
      <c r="E1657" s="111" t="e">
        <f>VLOOKUP(B1657,DS!$D$3:$I$2489,5,0)</f>
        <v>#N/A</v>
      </c>
      <c r="F1657" s="111" t="e">
        <f>VLOOKUP(B1657,DS!$D$3:$I$2489,6,0)</f>
        <v>#N/A</v>
      </c>
      <c r="G1657" s="247"/>
      <c r="H1657" s="247"/>
      <c r="I1657" s="247"/>
      <c r="J1657" s="247"/>
      <c r="K1657" s="247"/>
      <c r="L1657" s="247"/>
      <c r="M1657" s="247"/>
      <c r="N1657" s="247"/>
      <c r="O1657" s="247"/>
      <c r="P1657" s="101">
        <f t="shared" si="25"/>
        <v>0</v>
      </c>
      <c r="Q1657" s="102" t="str">
        <f>VLOOKUP(P1657,IDCODE!$A$1:$B$96,2,0)</f>
        <v>Không</v>
      </c>
      <c r="R1657" s="102" t="e">
        <f>VLOOKUP(B1657,DS!$D$3:$P$2489,13,0)</f>
        <v>#N/A</v>
      </c>
    </row>
    <row r="1658" spans="1:18" ht="13.5">
      <c r="A1658" s="100">
        <v>1652</v>
      </c>
      <c r="B1658" s="108">
        <f>DS!D1654</f>
        <v>0</v>
      </c>
      <c r="C1658" s="109" t="e">
        <f>VLOOKUP(B1658,DS!$D$3:$I$2489,2,0)</f>
        <v>#N/A</v>
      </c>
      <c r="D1658" s="110" t="e">
        <f>VLOOKUP(B1658,DS!$D$3:$I$2489,3,0)</f>
        <v>#N/A</v>
      </c>
      <c r="E1658" s="111" t="e">
        <f>VLOOKUP(B1658,DS!$D$3:$I$2489,5,0)</f>
        <v>#N/A</v>
      </c>
      <c r="F1658" s="111" t="e">
        <f>VLOOKUP(B1658,DS!$D$3:$I$2489,6,0)</f>
        <v>#N/A</v>
      </c>
      <c r="G1658" s="247"/>
      <c r="H1658" s="247"/>
      <c r="I1658" s="247"/>
      <c r="J1658" s="247"/>
      <c r="K1658" s="247"/>
      <c r="L1658" s="247"/>
      <c r="M1658" s="247"/>
      <c r="N1658" s="247"/>
      <c r="O1658" s="247"/>
      <c r="P1658" s="101">
        <f t="shared" si="25"/>
        <v>0</v>
      </c>
      <c r="Q1658" s="102" t="str">
        <f>VLOOKUP(P1658,IDCODE!$A$1:$B$96,2,0)</f>
        <v>Không</v>
      </c>
      <c r="R1658" s="102" t="e">
        <f>VLOOKUP(B1658,DS!$D$3:$P$2489,13,0)</f>
        <v>#N/A</v>
      </c>
    </row>
    <row r="1659" spans="1:18" ht="13.5">
      <c r="A1659" s="100">
        <v>1653</v>
      </c>
      <c r="B1659" s="108">
        <f>DS!D1655</f>
        <v>0</v>
      </c>
      <c r="C1659" s="109" t="e">
        <f>VLOOKUP(B1659,DS!$D$3:$I$2489,2,0)</f>
        <v>#N/A</v>
      </c>
      <c r="D1659" s="110" t="e">
        <f>VLOOKUP(B1659,DS!$D$3:$I$2489,3,0)</f>
        <v>#N/A</v>
      </c>
      <c r="E1659" s="111" t="e">
        <f>VLOOKUP(B1659,DS!$D$3:$I$2489,5,0)</f>
        <v>#N/A</v>
      </c>
      <c r="F1659" s="111" t="e">
        <f>VLOOKUP(B1659,DS!$D$3:$I$2489,6,0)</f>
        <v>#N/A</v>
      </c>
      <c r="G1659" s="247"/>
      <c r="H1659" s="247"/>
      <c r="I1659" s="247"/>
      <c r="J1659" s="247"/>
      <c r="K1659" s="247"/>
      <c r="L1659" s="247"/>
      <c r="M1659" s="247"/>
      <c r="N1659" s="247"/>
      <c r="O1659" s="247"/>
      <c r="P1659" s="101">
        <f t="shared" si="25"/>
        <v>0</v>
      </c>
      <c r="Q1659" s="102" t="str">
        <f>VLOOKUP(P1659,IDCODE!$A$1:$B$96,2,0)</f>
        <v>Không</v>
      </c>
      <c r="R1659" s="102" t="e">
        <f>VLOOKUP(B1659,DS!$D$3:$P$2489,13,0)</f>
        <v>#N/A</v>
      </c>
    </row>
    <row r="1660" spans="1:18" ht="13.5">
      <c r="A1660" s="100">
        <v>1654</v>
      </c>
      <c r="B1660" s="108">
        <f>DS!D1656</f>
        <v>0</v>
      </c>
      <c r="C1660" s="109" t="e">
        <f>VLOOKUP(B1660,DS!$D$3:$I$2489,2,0)</f>
        <v>#N/A</v>
      </c>
      <c r="D1660" s="110" t="e">
        <f>VLOOKUP(B1660,DS!$D$3:$I$2489,3,0)</f>
        <v>#N/A</v>
      </c>
      <c r="E1660" s="111" t="e">
        <f>VLOOKUP(B1660,DS!$D$3:$I$2489,5,0)</f>
        <v>#N/A</v>
      </c>
      <c r="F1660" s="111" t="e">
        <f>VLOOKUP(B1660,DS!$D$3:$I$2489,6,0)</f>
        <v>#N/A</v>
      </c>
      <c r="G1660" s="247"/>
      <c r="H1660" s="247"/>
      <c r="I1660" s="247"/>
      <c r="J1660" s="247"/>
      <c r="K1660" s="247"/>
      <c r="L1660" s="247"/>
      <c r="M1660" s="247"/>
      <c r="N1660" s="247"/>
      <c r="O1660" s="247"/>
      <c r="P1660" s="101">
        <f t="shared" si="25"/>
        <v>0</v>
      </c>
      <c r="Q1660" s="102" t="str">
        <f>VLOOKUP(P1660,IDCODE!$A$1:$B$96,2,0)</f>
        <v>Không</v>
      </c>
      <c r="R1660" s="102" t="e">
        <f>VLOOKUP(B1660,DS!$D$3:$P$2489,13,0)</f>
        <v>#N/A</v>
      </c>
    </row>
    <row r="1661" spans="1:18" ht="13.5">
      <c r="A1661" s="100">
        <v>1655</v>
      </c>
      <c r="B1661" s="108">
        <f>DS!D1657</f>
        <v>0</v>
      </c>
      <c r="C1661" s="109" t="e">
        <f>VLOOKUP(B1661,DS!$D$3:$I$2489,2,0)</f>
        <v>#N/A</v>
      </c>
      <c r="D1661" s="110" t="e">
        <f>VLOOKUP(B1661,DS!$D$3:$I$2489,3,0)</f>
        <v>#N/A</v>
      </c>
      <c r="E1661" s="111" t="e">
        <f>VLOOKUP(B1661,DS!$D$3:$I$2489,5,0)</f>
        <v>#N/A</v>
      </c>
      <c r="F1661" s="111" t="e">
        <f>VLOOKUP(B1661,DS!$D$3:$I$2489,6,0)</f>
        <v>#N/A</v>
      </c>
      <c r="G1661" s="247"/>
      <c r="H1661" s="247"/>
      <c r="I1661" s="247"/>
      <c r="J1661" s="247"/>
      <c r="K1661" s="247"/>
      <c r="L1661" s="247"/>
      <c r="M1661" s="247"/>
      <c r="N1661" s="247"/>
      <c r="O1661" s="247"/>
      <c r="P1661" s="101">
        <f t="shared" si="25"/>
        <v>0</v>
      </c>
      <c r="Q1661" s="102" t="str">
        <f>VLOOKUP(P1661,IDCODE!$A$1:$B$96,2,0)</f>
        <v>Không</v>
      </c>
      <c r="R1661" s="102" t="e">
        <f>VLOOKUP(B1661,DS!$D$3:$P$2489,13,0)</f>
        <v>#N/A</v>
      </c>
    </row>
    <row r="1662" spans="1:18" ht="13.5">
      <c r="A1662" s="100">
        <v>1656</v>
      </c>
      <c r="B1662" s="108">
        <f>DS!D1658</f>
        <v>0</v>
      </c>
      <c r="C1662" s="109" t="e">
        <f>VLOOKUP(B1662,DS!$D$3:$I$2489,2,0)</f>
        <v>#N/A</v>
      </c>
      <c r="D1662" s="110" t="e">
        <f>VLOOKUP(B1662,DS!$D$3:$I$2489,3,0)</f>
        <v>#N/A</v>
      </c>
      <c r="E1662" s="111" t="e">
        <f>VLOOKUP(B1662,DS!$D$3:$I$2489,5,0)</f>
        <v>#N/A</v>
      </c>
      <c r="F1662" s="111" t="e">
        <f>VLOOKUP(B1662,DS!$D$3:$I$2489,6,0)</f>
        <v>#N/A</v>
      </c>
      <c r="G1662" s="247"/>
      <c r="H1662" s="247"/>
      <c r="I1662" s="247"/>
      <c r="J1662" s="247"/>
      <c r="K1662" s="247"/>
      <c r="L1662" s="247"/>
      <c r="M1662" s="247"/>
      <c r="N1662" s="247"/>
      <c r="O1662" s="247"/>
      <c r="P1662" s="101">
        <f t="shared" si="25"/>
        <v>0</v>
      </c>
      <c r="Q1662" s="102" t="str">
        <f>VLOOKUP(P1662,IDCODE!$A$1:$B$96,2,0)</f>
        <v>Không</v>
      </c>
      <c r="R1662" s="102" t="e">
        <f>VLOOKUP(B1662,DS!$D$3:$P$2489,13,0)</f>
        <v>#N/A</v>
      </c>
    </row>
    <row r="1663" spans="1:18" ht="13.5">
      <c r="A1663" s="100">
        <v>1657</v>
      </c>
      <c r="B1663" s="108">
        <f>DS!D1659</f>
        <v>0</v>
      </c>
      <c r="C1663" s="109" t="e">
        <f>VLOOKUP(B1663,DS!$D$3:$I$2489,2,0)</f>
        <v>#N/A</v>
      </c>
      <c r="D1663" s="110" t="e">
        <f>VLOOKUP(B1663,DS!$D$3:$I$2489,3,0)</f>
        <v>#N/A</v>
      </c>
      <c r="E1663" s="111" t="e">
        <f>VLOOKUP(B1663,DS!$D$3:$I$2489,5,0)</f>
        <v>#N/A</v>
      </c>
      <c r="F1663" s="111" t="e">
        <f>VLOOKUP(B1663,DS!$D$3:$I$2489,6,0)</f>
        <v>#N/A</v>
      </c>
      <c r="G1663" s="247"/>
      <c r="H1663" s="247"/>
      <c r="I1663" s="247"/>
      <c r="J1663" s="247"/>
      <c r="K1663" s="247"/>
      <c r="L1663" s="247"/>
      <c r="M1663" s="247"/>
      <c r="N1663" s="247"/>
      <c r="O1663" s="247"/>
      <c r="P1663" s="101">
        <f t="shared" si="25"/>
        <v>0</v>
      </c>
      <c r="Q1663" s="102" t="str">
        <f>VLOOKUP(P1663,IDCODE!$A$1:$B$96,2,0)</f>
        <v>Không</v>
      </c>
      <c r="R1663" s="102" t="e">
        <f>VLOOKUP(B1663,DS!$D$3:$P$2489,13,0)</f>
        <v>#N/A</v>
      </c>
    </row>
    <row r="1664" spans="1:18" ht="13.5">
      <c r="A1664" s="100">
        <v>1658</v>
      </c>
      <c r="B1664" s="108">
        <f>DS!D1660</f>
        <v>0</v>
      </c>
      <c r="C1664" s="109" t="e">
        <f>VLOOKUP(B1664,DS!$D$3:$I$2489,2,0)</f>
        <v>#N/A</v>
      </c>
      <c r="D1664" s="110" t="e">
        <f>VLOOKUP(B1664,DS!$D$3:$I$2489,3,0)</f>
        <v>#N/A</v>
      </c>
      <c r="E1664" s="111" t="e">
        <f>VLOOKUP(B1664,DS!$D$3:$I$2489,5,0)</f>
        <v>#N/A</v>
      </c>
      <c r="F1664" s="111" t="e">
        <f>VLOOKUP(B1664,DS!$D$3:$I$2489,6,0)</f>
        <v>#N/A</v>
      </c>
      <c r="G1664" s="247"/>
      <c r="H1664" s="247"/>
      <c r="I1664" s="247"/>
      <c r="J1664" s="247"/>
      <c r="K1664" s="247"/>
      <c r="L1664" s="247"/>
      <c r="M1664" s="247"/>
      <c r="N1664" s="247"/>
      <c r="O1664" s="247"/>
      <c r="P1664" s="101">
        <f t="shared" si="25"/>
        <v>0</v>
      </c>
      <c r="Q1664" s="102" t="str">
        <f>VLOOKUP(P1664,IDCODE!$A$1:$B$96,2,0)</f>
        <v>Không</v>
      </c>
      <c r="R1664" s="102" t="e">
        <f>VLOOKUP(B1664,DS!$D$3:$P$2489,13,0)</f>
        <v>#N/A</v>
      </c>
    </row>
    <row r="1665" spans="1:18" ht="13.5">
      <c r="A1665" s="100">
        <v>1659</v>
      </c>
      <c r="B1665" s="108">
        <f>DS!D1661</f>
        <v>0</v>
      </c>
      <c r="C1665" s="109" t="e">
        <f>VLOOKUP(B1665,DS!$D$3:$I$2489,2,0)</f>
        <v>#N/A</v>
      </c>
      <c r="D1665" s="110" t="e">
        <f>VLOOKUP(B1665,DS!$D$3:$I$2489,3,0)</f>
        <v>#N/A</v>
      </c>
      <c r="E1665" s="111" t="e">
        <f>VLOOKUP(B1665,DS!$D$3:$I$2489,5,0)</f>
        <v>#N/A</v>
      </c>
      <c r="F1665" s="111" t="e">
        <f>VLOOKUP(B1665,DS!$D$3:$I$2489,6,0)</f>
        <v>#N/A</v>
      </c>
      <c r="G1665" s="247"/>
      <c r="H1665" s="247"/>
      <c r="I1665" s="247"/>
      <c r="J1665" s="247"/>
      <c r="K1665" s="247"/>
      <c r="L1665" s="247"/>
      <c r="M1665" s="247"/>
      <c r="N1665" s="247"/>
      <c r="O1665" s="247"/>
      <c r="P1665" s="101">
        <f t="shared" si="25"/>
        <v>0</v>
      </c>
      <c r="Q1665" s="102" t="str">
        <f>VLOOKUP(P1665,IDCODE!$A$1:$B$96,2,0)</f>
        <v>Không</v>
      </c>
      <c r="R1665" s="102" t="e">
        <f>VLOOKUP(B1665,DS!$D$3:$P$2489,13,0)</f>
        <v>#N/A</v>
      </c>
    </row>
    <row r="1666" spans="1:18" ht="13.5">
      <c r="A1666" s="100">
        <v>1660</v>
      </c>
      <c r="B1666" s="108">
        <f>DS!D1662</f>
        <v>0</v>
      </c>
      <c r="C1666" s="109" t="e">
        <f>VLOOKUP(B1666,DS!$D$3:$I$2489,2,0)</f>
        <v>#N/A</v>
      </c>
      <c r="D1666" s="110" t="e">
        <f>VLOOKUP(B1666,DS!$D$3:$I$2489,3,0)</f>
        <v>#N/A</v>
      </c>
      <c r="E1666" s="111" t="e">
        <f>VLOOKUP(B1666,DS!$D$3:$I$2489,5,0)</f>
        <v>#N/A</v>
      </c>
      <c r="F1666" s="111" t="e">
        <f>VLOOKUP(B1666,DS!$D$3:$I$2489,6,0)</f>
        <v>#N/A</v>
      </c>
      <c r="G1666" s="247"/>
      <c r="H1666" s="247"/>
      <c r="I1666" s="247"/>
      <c r="J1666" s="247"/>
      <c r="K1666" s="247"/>
      <c r="L1666" s="247"/>
      <c r="M1666" s="247"/>
      <c r="N1666" s="247"/>
      <c r="O1666" s="247"/>
      <c r="P1666" s="101">
        <f t="shared" si="25"/>
        <v>0</v>
      </c>
      <c r="Q1666" s="102" t="str">
        <f>VLOOKUP(P1666,IDCODE!$A$1:$B$96,2,0)</f>
        <v>Không</v>
      </c>
      <c r="R1666" s="102" t="e">
        <f>VLOOKUP(B1666,DS!$D$3:$P$2489,13,0)</f>
        <v>#N/A</v>
      </c>
    </row>
    <row r="1667" spans="1:18" ht="13.5">
      <c r="A1667" s="100">
        <v>1661</v>
      </c>
      <c r="B1667" s="108">
        <f>DS!D1663</f>
        <v>0</v>
      </c>
      <c r="C1667" s="109" t="e">
        <f>VLOOKUP(B1667,DS!$D$3:$I$2489,2,0)</f>
        <v>#N/A</v>
      </c>
      <c r="D1667" s="110" t="e">
        <f>VLOOKUP(B1667,DS!$D$3:$I$2489,3,0)</f>
        <v>#N/A</v>
      </c>
      <c r="E1667" s="111" t="e">
        <f>VLOOKUP(B1667,DS!$D$3:$I$2489,5,0)</f>
        <v>#N/A</v>
      </c>
      <c r="F1667" s="111" t="e">
        <f>VLOOKUP(B1667,DS!$D$3:$I$2489,6,0)</f>
        <v>#N/A</v>
      </c>
      <c r="G1667" s="247"/>
      <c r="H1667" s="247"/>
      <c r="I1667" s="247"/>
      <c r="J1667" s="247"/>
      <c r="K1667" s="247"/>
      <c r="L1667" s="247"/>
      <c r="M1667" s="247"/>
      <c r="N1667" s="247"/>
      <c r="O1667" s="247"/>
      <c r="P1667" s="101">
        <f t="shared" si="25"/>
        <v>0</v>
      </c>
      <c r="Q1667" s="102" t="str">
        <f>VLOOKUP(P1667,IDCODE!$A$1:$B$96,2,0)</f>
        <v>Không</v>
      </c>
      <c r="R1667" s="102" t="e">
        <f>VLOOKUP(B1667,DS!$D$3:$P$2489,13,0)</f>
        <v>#N/A</v>
      </c>
    </row>
    <row r="1668" spans="1:18" ht="13.5">
      <c r="A1668" s="100">
        <v>1662</v>
      </c>
      <c r="B1668" s="108">
        <f>DS!D1664</f>
        <v>0</v>
      </c>
      <c r="C1668" s="109" t="e">
        <f>VLOOKUP(B1668,DS!$D$3:$I$2489,2,0)</f>
        <v>#N/A</v>
      </c>
      <c r="D1668" s="110" t="e">
        <f>VLOOKUP(B1668,DS!$D$3:$I$2489,3,0)</f>
        <v>#N/A</v>
      </c>
      <c r="E1668" s="111" t="e">
        <f>VLOOKUP(B1668,DS!$D$3:$I$2489,5,0)</f>
        <v>#N/A</v>
      </c>
      <c r="F1668" s="111" t="e">
        <f>VLOOKUP(B1668,DS!$D$3:$I$2489,6,0)</f>
        <v>#N/A</v>
      </c>
      <c r="G1668" s="247"/>
      <c r="H1668" s="247"/>
      <c r="I1668" s="247"/>
      <c r="J1668" s="247"/>
      <c r="K1668" s="247"/>
      <c r="L1668" s="247"/>
      <c r="M1668" s="247"/>
      <c r="N1668" s="247"/>
      <c r="O1668" s="247"/>
      <c r="P1668" s="101">
        <f t="shared" si="25"/>
        <v>0</v>
      </c>
      <c r="Q1668" s="102" t="str">
        <f>VLOOKUP(P1668,IDCODE!$A$1:$B$96,2,0)</f>
        <v>Không</v>
      </c>
      <c r="R1668" s="102" t="e">
        <f>VLOOKUP(B1668,DS!$D$3:$P$2489,13,0)</f>
        <v>#N/A</v>
      </c>
    </row>
    <row r="1669" spans="1:18" ht="13.5">
      <c r="A1669" s="100">
        <v>1663</v>
      </c>
      <c r="B1669" s="108">
        <f>DS!D1665</f>
        <v>0</v>
      </c>
      <c r="C1669" s="109" t="e">
        <f>VLOOKUP(B1669,DS!$D$3:$I$2489,2,0)</f>
        <v>#N/A</v>
      </c>
      <c r="D1669" s="110" t="e">
        <f>VLOOKUP(B1669,DS!$D$3:$I$2489,3,0)</f>
        <v>#N/A</v>
      </c>
      <c r="E1669" s="111" t="e">
        <f>VLOOKUP(B1669,DS!$D$3:$I$2489,5,0)</f>
        <v>#N/A</v>
      </c>
      <c r="F1669" s="111" t="e">
        <f>VLOOKUP(B1669,DS!$D$3:$I$2489,6,0)</f>
        <v>#N/A</v>
      </c>
      <c r="G1669" s="247"/>
      <c r="H1669" s="247"/>
      <c r="I1669" s="247"/>
      <c r="J1669" s="247"/>
      <c r="K1669" s="247"/>
      <c r="L1669" s="247"/>
      <c r="M1669" s="247"/>
      <c r="N1669" s="247"/>
      <c r="O1669" s="247"/>
      <c r="P1669" s="101">
        <f t="shared" si="25"/>
        <v>0</v>
      </c>
      <c r="Q1669" s="102" t="str">
        <f>VLOOKUP(P1669,IDCODE!$A$1:$B$96,2,0)</f>
        <v>Không</v>
      </c>
      <c r="R1669" s="102" t="e">
        <f>VLOOKUP(B1669,DS!$D$3:$P$2489,13,0)</f>
        <v>#N/A</v>
      </c>
    </row>
    <row r="1670" spans="1:18" ht="13.5">
      <c r="A1670" s="100">
        <v>1664</v>
      </c>
      <c r="B1670" s="108">
        <f>DS!D1666</f>
        <v>0</v>
      </c>
      <c r="C1670" s="109" t="e">
        <f>VLOOKUP(B1670,DS!$D$3:$I$2489,2,0)</f>
        <v>#N/A</v>
      </c>
      <c r="D1670" s="110" t="e">
        <f>VLOOKUP(B1670,DS!$D$3:$I$2489,3,0)</f>
        <v>#N/A</v>
      </c>
      <c r="E1670" s="111" t="e">
        <f>VLOOKUP(B1670,DS!$D$3:$I$2489,5,0)</f>
        <v>#N/A</v>
      </c>
      <c r="F1670" s="111" t="e">
        <f>VLOOKUP(B1670,DS!$D$3:$I$2489,6,0)</f>
        <v>#N/A</v>
      </c>
      <c r="G1670" s="247"/>
      <c r="H1670" s="247"/>
      <c r="I1670" s="247"/>
      <c r="J1670" s="247"/>
      <c r="K1670" s="247"/>
      <c r="L1670" s="247"/>
      <c r="M1670" s="247"/>
      <c r="N1670" s="247"/>
      <c r="O1670" s="247"/>
      <c r="P1670" s="101">
        <f t="shared" si="25"/>
        <v>0</v>
      </c>
      <c r="Q1670" s="102" t="str">
        <f>VLOOKUP(P1670,IDCODE!$A$1:$B$96,2,0)</f>
        <v>Không</v>
      </c>
      <c r="R1670" s="102" t="e">
        <f>VLOOKUP(B1670,DS!$D$3:$P$2489,13,0)</f>
        <v>#N/A</v>
      </c>
    </row>
    <row r="1671" spans="1:18" ht="13.5">
      <c r="A1671" s="100">
        <v>1665</v>
      </c>
      <c r="B1671" s="108">
        <f>DS!D1667</f>
        <v>0</v>
      </c>
      <c r="C1671" s="109" t="e">
        <f>VLOOKUP(B1671,DS!$D$3:$I$2489,2,0)</f>
        <v>#N/A</v>
      </c>
      <c r="D1671" s="110" t="e">
        <f>VLOOKUP(B1671,DS!$D$3:$I$2489,3,0)</f>
        <v>#N/A</v>
      </c>
      <c r="E1671" s="111" t="e">
        <f>VLOOKUP(B1671,DS!$D$3:$I$2489,5,0)</f>
        <v>#N/A</v>
      </c>
      <c r="F1671" s="111" t="e">
        <f>VLOOKUP(B1671,DS!$D$3:$I$2489,6,0)</f>
        <v>#N/A</v>
      </c>
      <c r="G1671" s="247"/>
      <c r="H1671" s="247"/>
      <c r="I1671" s="247"/>
      <c r="J1671" s="247"/>
      <c r="K1671" s="247"/>
      <c r="L1671" s="247"/>
      <c r="M1671" s="247"/>
      <c r="N1671" s="247"/>
      <c r="O1671" s="247"/>
      <c r="P1671" s="101">
        <f t="shared" si="25"/>
        <v>0</v>
      </c>
      <c r="Q1671" s="102" t="str">
        <f>VLOOKUP(P1671,IDCODE!$A$1:$B$96,2,0)</f>
        <v>Không</v>
      </c>
      <c r="R1671" s="102" t="e">
        <f>VLOOKUP(B1671,DS!$D$3:$P$2489,13,0)</f>
        <v>#N/A</v>
      </c>
    </row>
    <row r="1672" spans="1:18" ht="13.5">
      <c r="A1672" s="100">
        <v>1666</v>
      </c>
      <c r="B1672" s="108">
        <f>DS!D1668</f>
        <v>0</v>
      </c>
      <c r="C1672" s="109" t="e">
        <f>VLOOKUP(B1672,DS!$D$3:$I$2489,2,0)</f>
        <v>#N/A</v>
      </c>
      <c r="D1672" s="110" t="e">
        <f>VLOOKUP(B1672,DS!$D$3:$I$2489,3,0)</f>
        <v>#N/A</v>
      </c>
      <c r="E1672" s="111" t="e">
        <f>VLOOKUP(B1672,DS!$D$3:$I$2489,5,0)</f>
        <v>#N/A</v>
      </c>
      <c r="F1672" s="111" t="e">
        <f>VLOOKUP(B1672,DS!$D$3:$I$2489,6,0)</f>
        <v>#N/A</v>
      </c>
      <c r="G1672" s="247"/>
      <c r="H1672" s="247"/>
      <c r="I1672" s="247"/>
      <c r="J1672" s="247"/>
      <c r="K1672" s="247"/>
      <c r="L1672" s="247"/>
      <c r="M1672" s="247"/>
      <c r="N1672" s="247"/>
      <c r="O1672" s="247"/>
      <c r="P1672" s="101">
        <f t="shared" ref="P1672:P1735" si="26">IF(OR(ISNUMBER(O1672)=FALSE,$P$6&lt;&gt;100%,O1672&lt;1),0,ROUND(SUMPRODUCT($G$6:$O$6,G1672:O1672),1))</f>
        <v>0</v>
      </c>
      <c r="Q1672" s="102" t="str">
        <f>VLOOKUP(P1672,IDCODE!$A$1:$B$96,2,0)</f>
        <v>Không</v>
      </c>
      <c r="R1672" s="102" t="e">
        <f>VLOOKUP(B1672,DS!$D$3:$P$2489,13,0)</f>
        <v>#N/A</v>
      </c>
    </row>
    <row r="1673" spans="1:18" ht="13.5">
      <c r="A1673" s="100">
        <v>1667</v>
      </c>
      <c r="B1673" s="108">
        <f>DS!D1669</f>
        <v>0</v>
      </c>
      <c r="C1673" s="109" t="e">
        <f>VLOOKUP(B1673,DS!$D$3:$I$2489,2,0)</f>
        <v>#N/A</v>
      </c>
      <c r="D1673" s="110" t="e">
        <f>VLOOKUP(B1673,DS!$D$3:$I$2489,3,0)</f>
        <v>#N/A</v>
      </c>
      <c r="E1673" s="111" t="e">
        <f>VLOOKUP(B1673,DS!$D$3:$I$2489,5,0)</f>
        <v>#N/A</v>
      </c>
      <c r="F1673" s="111" t="e">
        <f>VLOOKUP(B1673,DS!$D$3:$I$2489,6,0)</f>
        <v>#N/A</v>
      </c>
      <c r="G1673" s="247"/>
      <c r="H1673" s="247"/>
      <c r="I1673" s="247"/>
      <c r="J1673" s="247"/>
      <c r="K1673" s="247"/>
      <c r="L1673" s="247"/>
      <c r="M1673" s="247"/>
      <c r="N1673" s="247"/>
      <c r="O1673" s="247"/>
      <c r="P1673" s="101">
        <f t="shared" si="26"/>
        <v>0</v>
      </c>
      <c r="Q1673" s="102" t="str">
        <f>VLOOKUP(P1673,IDCODE!$A$1:$B$96,2,0)</f>
        <v>Không</v>
      </c>
      <c r="R1673" s="102" t="e">
        <f>VLOOKUP(B1673,DS!$D$3:$P$2489,13,0)</f>
        <v>#N/A</v>
      </c>
    </row>
    <row r="1674" spans="1:18" ht="13.5">
      <c r="A1674" s="100">
        <v>1668</v>
      </c>
      <c r="B1674" s="108">
        <f>DS!D1670</f>
        <v>0</v>
      </c>
      <c r="C1674" s="109" t="e">
        <f>VLOOKUP(B1674,DS!$D$3:$I$2489,2,0)</f>
        <v>#N/A</v>
      </c>
      <c r="D1674" s="110" t="e">
        <f>VLOOKUP(B1674,DS!$D$3:$I$2489,3,0)</f>
        <v>#N/A</v>
      </c>
      <c r="E1674" s="111" t="e">
        <f>VLOOKUP(B1674,DS!$D$3:$I$2489,5,0)</f>
        <v>#N/A</v>
      </c>
      <c r="F1674" s="111" t="e">
        <f>VLOOKUP(B1674,DS!$D$3:$I$2489,6,0)</f>
        <v>#N/A</v>
      </c>
      <c r="G1674" s="247"/>
      <c r="H1674" s="247"/>
      <c r="I1674" s="247"/>
      <c r="J1674" s="247"/>
      <c r="K1674" s="247"/>
      <c r="L1674" s="247"/>
      <c r="M1674" s="247"/>
      <c r="N1674" s="247"/>
      <c r="O1674" s="247"/>
      <c r="P1674" s="101">
        <f t="shared" si="26"/>
        <v>0</v>
      </c>
      <c r="Q1674" s="102" t="str">
        <f>VLOOKUP(P1674,IDCODE!$A$1:$B$96,2,0)</f>
        <v>Không</v>
      </c>
      <c r="R1674" s="102" t="e">
        <f>VLOOKUP(B1674,DS!$D$3:$P$2489,13,0)</f>
        <v>#N/A</v>
      </c>
    </row>
    <row r="1675" spans="1:18" ht="13.5">
      <c r="A1675" s="100">
        <v>1669</v>
      </c>
      <c r="B1675" s="108">
        <f>DS!D1671</f>
        <v>0</v>
      </c>
      <c r="C1675" s="109" t="e">
        <f>VLOOKUP(B1675,DS!$D$3:$I$2489,2,0)</f>
        <v>#N/A</v>
      </c>
      <c r="D1675" s="110" t="e">
        <f>VLOOKUP(B1675,DS!$D$3:$I$2489,3,0)</f>
        <v>#N/A</v>
      </c>
      <c r="E1675" s="111" t="e">
        <f>VLOOKUP(B1675,DS!$D$3:$I$2489,5,0)</f>
        <v>#N/A</v>
      </c>
      <c r="F1675" s="111" t="e">
        <f>VLOOKUP(B1675,DS!$D$3:$I$2489,6,0)</f>
        <v>#N/A</v>
      </c>
      <c r="G1675" s="247"/>
      <c r="H1675" s="247"/>
      <c r="I1675" s="247"/>
      <c r="J1675" s="247"/>
      <c r="K1675" s="247"/>
      <c r="L1675" s="247"/>
      <c r="M1675" s="247"/>
      <c r="N1675" s="247"/>
      <c r="O1675" s="247"/>
      <c r="P1675" s="101">
        <f t="shared" si="26"/>
        <v>0</v>
      </c>
      <c r="Q1675" s="102" t="str">
        <f>VLOOKUP(P1675,IDCODE!$A$1:$B$96,2,0)</f>
        <v>Không</v>
      </c>
      <c r="R1675" s="102" t="e">
        <f>VLOOKUP(B1675,DS!$D$3:$P$2489,13,0)</f>
        <v>#N/A</v>
      </c>
    </row>
    <row r="1676" spans="1:18" ht="13.5">
      <c r="A1676" s="100">
        <v>1670</v>
      </c>
      <c r="B1676" s="108">
        <f>DS!D1672</f>
        <v>0</v>
      </c>
      <c r="C1676" s="109" t="e">
        <f>VLOOKUP(B1676,DS!$D$3:$I$2489,2,0)</f>
        <v>#N/A</v>
      </c>
      <c r="D1676" s="110" t="e">
        <f>VLOOKUP(B1676,DS!$D$3:$I$2489,3,0)</f>
        <v>#N/A</v>
      </c>
      <c r="E1676" s="111" t="e">
        <f>VLOOKUP(B1676,DS!$D$3:$I$2489,5,0)</f>
        <v>#N/A</v>
      </c>
      <c r="F1676" s="111" t="e">
        <f>VLOOKUP(B1676,DS!$D$3:$I$2489,6,0)</f>
        <v>#N/A</v>
      </c>
      <c r="G1676" s="247"/>
      <c r="H1676" s="247"/>
      <c r="I1676" s="247"/>
      <c r="J1676" s="247"/>
      <c r="K1676" s="247"/>
      <c r="L1676" s="247"/>
      <c r="M1676" s="247"/>
      <c r="N1676" s="247"/>
      <c r="O1676" s="247"/>
      <c r="P1676" s="101">
        <f t="shared" si="26"/>
        <v>0</v>
      </c>
      <c r="Q1676" s="102" t="str">
        <f>VLOOKUP(P1676,IDCODE!$A$1:$B$96,2,0)</f>
        <v>Không</v>
      </c>
      <c r="R1676" s="102" t="e">
        <f>VLOOKUP(B1676,DS!$D$3:$P$2489,13,0)</f>
        <v>#N/A</v>
      </c>
    </row>
    <row r="1677" spans="1:18" ht="13.5">
      <c r="A1677" s="100">
        <v>1671</v>
      </c>
      <c r="B1677" s="108">
        <f>DS!D1673</f>
        <v>0</v>
      </c>
      <c r="C1677" s="109" t="e">
        <f>VLOOKUP(B1677,DS!$D$3:$I$2489,2,0)</f>
        <v>#N/A</v>
      </c>
      <c r="D1677" s="110" t="e">
        <f>VLOOKUP(B1677,DS!$D$3:$I$2489,3,0)</f>
        <v>#N/A</v>
      </c>
      <c r="E1677" s="111" t="e">
        <f>VLOOKUP(B1677,DS!$D$3:$I$2489,5,0)</f>
        <v>#N/A</v>
      </c>
      <c r="F1677" s="111" t="e">
        <f>VLOOKUP(B1677,DS!$D$3:$I$2489,6,0)</f>
        <v>#N/A</v>
      </c>
      <c r="G1677" s="247"/>
      <c r="H1677" s="247"/>
      <c r="I1677" s="247"/>
      <c r="J1677" s="247"/>
      <c r="K1677" s="247"/>
      <c r="L1677" s="247"/>
      <c r="M1677" s="247"/>
      <c r="N1677" s="247"/>
      <c r="O1677" s="247"/>
      <c r="P1677" s="101">
        <f t="shared" si="26"/>
        <v>0</v>
      </c>
      <c r="Q1677" s="102" t="str">
        <f>VLOOKUP(P1677,IDCODE!$A$1:$B$96,2,0)</f>
        <v>Không</v>
      </c>
      <c r="R1677" s="102" t="e">
        <f>VLOOKUP(B1677,DS!$D$3:$P$2489,13,0)</f>
        <v>#N/A</v>
      </c>
    </row>
    <row r="1678" spans="1:18" ht="13.5">
      <c r="A1678" s="100">
        <v>1672</v>
      </c>
      <c r="B1678" s="108">
        <f>DS!D1674</f>
        <v>0</v>
      </c>
      <c r="C1678" s="109" t="e">
        <f>VLOOKUP(B1678,DS!$D$3:$I$2489,2,0)</f>
        <v>#N/A</v>
      </c>
      <c r="D1678" s="110" t="e">
        <f>VLOOKUP(B1678,DS!$D$3:$I$2489,3,0)</f>
        <v>#N/A</v>
      </c>
      <c r="E1678" s="111" t="e">
        <f>VLOOKUP(B1678,DS!$D$3:$I$2489,5,0)</f>
        <v>#N/A</v>
      </c>
      <c r="F1678" s="111" t="e">
        <f>VLOOKUP(B1678,DS!$D$3:$I$2489,6,0)</f>
        <v>#N/A</v>
      </c>
      <c r="G1678" s="247"/>
      <c r="H1678" s="247"/>
      <c r="I1678" s="247"/>
      <c r="J1678" s="247"/>
      <c r="K1678" s="247"/>
      <c r="L1678" s="247"/>
      <c r="M1678" s="247"/>
      <c r="N1678" s="247"/>
      <c r="O1678" s="247"/>
      <c r="P1678" s="101">
        <f t="shared" si="26"/>
        <v>0</v>
      </c>
      <c r="Q1678" s="102" t="str">
        <f>VLOOKUP(P1678,IDCODE!$A$1:$B$96,2,0)</f>
        <v>Không</v>
      </c>
      <c r="R1678" s="102" t="e">
        <f>VLOOKUP(B1678,DS!$D$3:$P$2489,13,0)</f>
        <v>#N/A</v>
      </c>
    </row>
    <row r="1679" spans="1:18" ht="13.5">
      <c r="A1679" s="100">
        <v>1673</v>
      </c>
      <c r="B1679" s="108">
        <f>DS!D1675</f>
        <v>0</v>
      </c>
      <c r="C1679" s="109" t="e">
        <f>VLOOKUP(B1679,DS!$D$3:$I$2489,2,0)</f>
        <v>#N/A</v>
      </c>
      <c r="D1679" s="110" t="e">
        <f>VLOOKUP(B1679,DS!$D$3:$I$2489,3,0)</f>
        <v>#N/A</v>
      </c>
      <c r="E1679" s="111" t="e">
        <f>VLOOKUP(B1679,DS!$D$3:$I$2489,5,0)</f>
        <v>#N/A</v>
      </c>
      <c r="F1679" s="111" t="e">
        <f>VLOOKUP(B1679,DS!$D$3:$I$2489,6,0)</f>
        <v>#N/A</v>
      </c>
      <c r="G1679" s="247"/>
      <c r="H1679" s="247"/>
      <c r="I1679" s="247"/>
      <c r="J1679" s="247"/>
      <c r="K1679" s="247"/>
      <c r="L1679" s="247"/>
      <c r="M1679" s="247"/>
      <c r="N1679" s="247"/>
      <c r="O1679" s="247"/>
      <c r="P1679" s="101">
        <f t="shared" si="26"/>
        <v>0</v>
      </c>
      <c r="Q1679" s="102" t="str">
        <f>VLOOKUP(P1679,IDCODE!$A$1:$B$96,2,0)</f>
        <v>Không</v>
      </c>
      <c r="R1679" s="102" t="e">
        <f>VLOOKUP(B1679,DS!$D$3:$P$2489,13,0)</f>
        <v>#N/A</v>
      </c>
    </row>
    <row r="1680" spans="1:18" ht="13.5">
      <c r="A1680" s="100">
        <v>1674</v>
      </c>
      <c r="B1680" s="108">
        <f>DS!D1676</f>
        <v>0</v>
      </c>
      <c r="C1680" s="109" t="e">
        <f>VLOOKUP(B1680,DS!$D$3:$I$2489,2,0)</f>
        <v>#N/A</v>
      </c>
      <c r="D1680" s="110" t="e">
        <f>VLOOKUP(B1680,DS!$D$3:$I$2489,3,0)</f>
        <v>#N/A</v>
      </c>
      <c r="E1680" s="111" t="e">
        <f>VLOOKUP(B1680,DS!$D$3:$I$2489,5,0)</f>
        <v>#N/A</v>
      </c>
      <c r="F1680" s="111" t="e">
        <f>VLOOKUP(B1680,DS!$D$3:$I$2489,6,0)</f>
        <v>#N/A</v>
      </c>
      <c r="G1680" s="247"/>
      <c r="H1680" s="247"/>
      <c r="I1680" s="247"/>
      <c r="J1680" s="247"/>
      <c r="K1680" s="247"/>
      <c r="L1680" s="247"/>
      <c r="M1680" s="247"/>
      <c r="N1680" s="247"/>
      <c r="O1680" s="247"/>
      <c r="P1680" s="101">
        <f t="shared" si="26"/>
        <v>0</v>
      </c>
      <c r="Q1680" s="102" t="str">
        <f>VLOOKUP(P1680,IDCODE!$A$1:$B$96,2,0)</f>
        <v>Không</v>
      </c>
      <c r="R1680" s="102" t="e">
        <f>VLOOKUP(B1680,DS!$D$3:$P$2489,13,0)</f>
        <v>#N/A</v>
      </c>
    </row>
    <row r="1681" spans="1:18" ht="13.5">
      <c r="A1681" s="100">
        <v>1675</v>
      </c>
      <c r="B1681" s="108">
        <f>DS!D1677</f>
        <v>0</v>
      </c>
      <c r="C1681" s="109" t="e">
        <f>VLOOKUP(B1681,DS!$D$3:$I$2489,2,0)</f>
        <v>#N/A</v>
      </c>
      <c r="D1681" s="110" t="e">
        <f>VLOOKUP(B1681,DS!$D$3:$I$2489,3,0)</f>
        <v>#N/A</v>
      </c>
      <c r="E1681" s="111" t="e">
        <f>VLOOKUP(B1681,DS!$D$3:$I$2489,5,0)</f>
        <v>#N/A</v>
      </c>
      <c r="F1681" s="111" t="e">
        <f>VLOOKUP(B1681,DS!$D$3:$I$2489,6,0)</f>
        <v>#N/A</v>
      </c>
      <c r="G1681" s="247"/>
      <c r="H1681" s="247"/>
      <c r="I1681" s="247"/>
      <c r="J1681" s="247"/>
      <c r="K1681" s="247"/>
      <c r="L1681" s="247"/>
      <c r="M1681" s="247"/>
      <c r="N1681" s="247"/>
      <c r="O1681" s="247"/>
      <c r="P1681" s="101">
        <f t="shared" si="26"/>
        <v>0</v>
      </c>
      <c r="Q1681" s="102" t="str">
        <f>VLOOKUP(P1681,IDCODE!$A$1:$B$96,2,0)</f>
        <v>Không</v>
      </c>
      <c r="R1681" s="102" t="e">
        <f>VLOOKUP(B1681,DS!$D$3:$P$2489,13,0)</f>
        <v>#N/A</v>
      </c>
    </row>
    <row r="1682" spans="1:18" ht="13.5">
      <c r="A1682" s="100">
        <v>1676</v>
      </c>
      <c r="B1682" s="108">
        <f>DS!D1678</f>
        <v>0</v>
      </c>
      <c r="C1682" s="109" t="e">
        <f>VLOOKUP(B1682,DS!$D$3:$I$2489,2,0)</f>
        <v>#N/A</v>
      </c>
      <c r="D1682" s="110" t="e">
        <f>VLOOKUP(B1682,DS!$D$3:$I$2489,3,0)</f>
        <v>#N/A</v>
      </c>
      <c r="E1682" s="111" t="e">
        <f>VLOOKUP(B1682,DS!$D$3:$I$2489,5,0)</f>
        <v>#N/A</v>
      </c>
      <c r="F1682" s="111" t="e">
        <f>VLOOKUP(B1682,DS!$D$3:$I$2489,6,0)</f>
        <v>#N/A</v>
      </c>
      <c r="G1682" s="247"/>
      <c r="H1682" s="247"/>
      <c r="I1682" s="247"/>
      <c r="J1682" s="247"/>
      <c r="K1682" s="247"/>
      <c r="L1682" s="247"/>
      <c r="M1682" s="247"/>
      <c r="N1682" s="247"/>
      <c r="O1682" s="247"/>
      <c r="P1682" s="101">
        <f t="shared" si="26"/>
        <v>0</v>
      </c>
      <c r="Q1682" s="102" t="str">
        <f>VLOOKUP(P1682,IDCODE!$A$1:$B$96,2,0)</f>
        <v>Không</v>
      </c>
      <c r="R1682" s="102" t="e">
        <f>VLOOKUP(B1682,DS!$D$3:$P$2489,13,0)</f>
        <v>#N/A</v>
      </c>
    </row>
    <row r="1683" spans="1:18" ht="13.5">
      <c r="A1683" s="100">
        <v>1677</v>
      </c>
      <c r="B1683" s="108">
        <f>DS!D1679</f>
        <v>0</v>
      </c>
      <c r="C1683" s="109" t="e">
        <f>VLOOKUP(B1683,DS!$D$3:$I$2489,2,0)</f>
        <v>#N/A</v>
      </c>
      <c r="D1683" s="110" t="e">
        <f>VLOOKUP(B1683,DS!$D$3:$I$2489,3,0)</f>
        <v>#N/A</v>
      </c>
      <c r="E1683" s="111" t="e">
        <f>VLOOKUP(B1683,DS!$D$3:$I$2489,5,0)</f>
        <v>#N/A</v>
      </c>
      <c r="F1683" s="111" t="e">
        <f>VLOOKUP(B1683,DS!$D$3:$I$2489,6,0)</f>
        <v>#N/A</v>
      </c>
      <c r="G1683" s="247"/>
      <c r="H1683" s="247"/>
      <c r="I1683" s="247"/>
      <c r="J1683" s="247"/>
      <c r="K1683" s="247"/>
      <c r="L1683" s="247"/>
      <c r="M1683" s="247"/>
      <c r="N1683" s="247"/>
      <c r="O1683" s="247"/>
      <c r="P1683" s="101">
        <f t="shared" si="26"/>
        <v>0</v>
      </c>
      <c r="Q1683" s="102" t="str">
        <f>VLOOKUP(P1683,IDCODE!$A$1:$B$96,2,0)</f>
        <v>Không</v>
      </c>
      <c r="R1683" s="102" t="e">
        <f>VLOOKUP(B1683,DS!$D$3:$P$2489,13,0)</f>
        <v>#N/A</v>
      </c>
    </row>
    <row r="1684" spans="1:18" ht="13.5">
      <c r="A1684" s="100">
        <v>1678</v>
      </c>
      <c r="B1684" s="108">
        <f>DS!D1680</f>
        <v>0</v>
      </c>
      <c r="C1684" s="109" t="e">
        <f>VLOOKUP(B1684,DS!$D$3:$I$2489,2,0)</f>
        <v>#N/A</v>
      </c>
      <c r="D1684" s="110" t="e">
        <f>VLOOKUP(B1684,DS!$D$3:$I$2489,3,0)</f>
        <v>#N/A</v>
      </c>
      <c r="E1684" s="111" t="e">
        <f>VLOOKUP(B1684,DS!$D$3:$I$2489,5,0)</f>
        <v>#N/A</v>
      </c>
      <c r="F1684" s="111" t="e">
        <f>VLOOKUP(B1684,DS!$D$3:$I$2489,6,0)</f>
        <v>#N/A</v>
      </c>
      <c r="G1684" s="247"/>
      <c r="H1684" s="247"/>
      <c r="I1684" s="247"/>
      <c r="J1684" s="247"/>
      <c r="K1684" s="247"/>
      <c r="L1684" s="247"/>
      <c r="M1684" s="247"/>
      <c r="N1684" s="247"/>
      <c r="O1684" s="247"/>
      <c r="P1684" s="101">
        <f t="shared" si="26"/>
        <v>0</v>
      </c>
      <c r="Q1684" s="102" t="str">
        <f>VLOOKUP(P1684,IDCODE!$A$1:$B$96,2,0)</f>
        <v>Không</v>
      </c>
      <c r="R1684" s="102" t="e">
        <f>VLOOKUP(B1684,DS!$D$3:$P$2489,13,0)</f>
        <v>#N/A</v>
      </c>
    </row>
    <row r="1685" spans="1:18" ht="13.5">
      <c r="A1685" s="100">
        <v>1679</v>
      </c>
      <c r="B1685" s="108">
        <f>DS!D1681</f>
        <v>0</v>
      </c>
      <c r="C1685" s="109" t="e">
        <f>VLOOKUP(B1685,DS!$D$3:$I$2489,2,0)</f>
        <v>#N/A</v>
      </c>
      <c r="D1685" s="110" t="e">
        <f>VLOOKUP(B1685,DS!$D$3:$I$2489,3,0)</f>
        <v>#N/A</v>
      </c>
      <c r="E1685" s="111" t="e">
        <f>VLOOKUP(B1685,DS!$D$3:$I$2489,5,0)</f>
        <v>#N/A</v>
      </c>
      <c r="F1685" s="111" t="e">
        <f>VLOOKUP(B1685,DS!$D$3:$I$2489,6,0)</f>
        <v>#N/A</v>
      </c>
      <c r="G1685" s="247"/>
      <c r="H1685" s="247"/>
      <c r="I1685" s="247"/>
      <c r="J1685" s="247"/>
      <c r="K1685" s="247"/>
      <c r="L1685" s="247"/>
      <c r="M1685" s="247"/>
      <c r="N1685" s="247"/>
      <c r="O1685" s="247"/>
      <c r="P1685" s="101">
        <f t="shared" si="26"/>
        <v>0</v>
      </c>
      <c r="Q1685" s="102" t="str">
        <f>VLOOKUP(P1685,IDCODE!$A$1:$B$96,2,0)</f>
        <v>Không</v>
      </c>
      <c r="R1685" s="102" t="e">
        <f>VLOOKUP(B1685,DS!$D$3:$P$2489,13,0)</f>
        <v>#N/A</v>
      </c>
    </row>
    <row r="1686" spans="1:18" ht="13.5">
      <c r="A1686" s="100">
        <v>1680</v>
      </c>
      <c r="B1686" s="108">
        <f>DS!D1682</f>
        <v>0</v>
      </c>
      <c r="C1686" s="109" t="e">
        <f>VLOOKUP(B1686,DS!$D$3:$I$2489,2,0)</f>
        <v>#N/A</v>
      </c>
      <c r="D1686" s="110" t="e">
        <f>VLOOKUP(B1686,DS!$D$3:$I$2489,3,0)</f>
        <v>#N/A</v>
      </c>
      <c r="E1686" s="111" t="e">
        <f>VLOOKUP(B1686,DS!$D$3:$I$2489,5,0)</f>
        <v>#N/A</v>
      </c>
      <c r="F1686" s="111" t="e">
        <f>VLOOKUP(B1686,DS!$D$3:$I$2489,6,0)</f>
        <v>#N/A</v>
      </c>
      <c r="G1686" s="247"/>
      <c r="H1686" s="247"/>
      <c r="I1686" s="247"/>
      <c r="J1686" s="247"/>
      <c r="K1686" s="247"/>
      <c r="L1686" s="247"/>
      <c r="M1686" s="247"/>
      <c r="N1686" s="247"/>
      <c r="O1686" s="247"/>
      <c r="P1686" s="101">
        <f t="shared" si="26"/>
        <v>0</v>
      </c>
      <c r="Q1686" s="102" t="str">
        <f>VLOOKUP(P1686,IDCODE!$A$1:$B$96,2,0)</f>
        <v>Không</v>
      </c>
      <c r="R1686" s="102" t="e">
        <f>VLOOKUP(B1686,DS!$D$3:$P$2489,13,0)</f>
        <v>#N/A</v>
      </c>
    </row>
    <row r="1687" spans="1:18" ht="13.5">
      <c r="A1687" s="100">
        <v>1681</v>
      </c>
      <c r="B1687" s="108">
        <f>DS!D1683</f>
        <v>0</v>
      </c>
      <c r="C1687" s="109" t="e">
        <f>VLOOKUP(B1687,DS!$D$3:$I$2489,2,0)</f>
        <v>#N/A</v>
      </c>
      <c r="D1687" s="110" t="e">
        <f>VLOOKUP(B1687,DS!$D$3:$I$2489,3,0)</f>
        <v>#N/A</v>
      </c>
      <c r="E1687" s="111" t="e">
        <f>VLOOKUP(B1687,DS!$D$3:$I$2489,5,0)</f>
        <v>#N/A</v>
      </c>
      <c r="F1687" s="111" t="e">
        <f>VLOOKUP(B1687,DS!$D$3:$I$2489,6,0)</f>
        <v>#N/A</v>
      </c>
      <c r="G1687" s="247"/>
      <c r="H1687" s="247"/>
      <c r="I1687" s="247"/>
      <c r="J1687" s="247"/>
      <c r="K1687" s="247"/>
      <c r="L1687" s="247"/>
      <c r="M1687" s="247"/>
      <c r="N1687" s="247"/>
      <c r="O1687" s="247"/>
      <c r="P1687" s="101">
        <f t="shared" si="26"/>
        <v>0</v>
      </c>
      <c r="Q1687" s="102" t="str">
        <f>VLOOKUP(P1687,IDCODE!$A$1:$B$96,2,0)</f>
        <v>Không</v>
      </c>
      <c r="R1687" s="102" t="e">
        <f>VLOOKUP(B1687,DS!$D$3:$P$2489,13,0)</f>
        <v>#N/A</v>
      </c>
    </row>
    <row r="1688" spans="1:18" ht="13.5">
      <c r="A1688" s="100">
        <v>1682</v>
      </c>
      <c r="B1688" s="108">
        <f>DS!D1684</f>
        <v>0</v>
      </c>
      <c r="C1688" s="109" t="e">
        <f>VLOOKUP(B1688,DS!$D$3:$I$2489,2,0)</f>
        <v>#N/A</v>
      </c>
      <c r="D1688" s="110" t="e">
        <f>VLOOKUP(B1688,DS!$D$3:$I$2489,3,0)</f>
        <v>#N/A</v>
      </c>
      <c r="E1688" s="111" t="e">
        <f>VLOOKUP(B1688,DS!$D$3:$I$2489,5,0)</f>
        <v>#N/A</v>
      </c>
      <c r="F1688" s="111" t="e">
        <f>VLOOKUP(B1688,DS!$D$3:$I$2489,6,0)</f>
        <v>#N/A</v>
      </c>
      <c r="G1688" s="247"/>
      <c r="H1688" s="247"/>
      <c r="I1688" s="247"/>
      <c r="J1688" s="247"/>
      <c r="K1688" s="247"/>
      <c r="L1688" s="247"/>
      <c r="M1688" s="247"/>
      <c r="N1688" s="247"/>
      <c r="O1688" s="247"/>
      <c r="P1688" s="101">
        <f t="shared" si="26"/>
        <v>0</v>
      </c>
      <c r="Q1688" s="102" t="str">
        <f>VLOOKUP(P1688,IDCODE!$A$1:$B$96,2,0)</f>
        <v>Không</v>
      </c>
      <c r="R1688" s="102" t="e">
        <f>VLOOKUP(B1688,DS!$D$3:$P$2489,13,0)</f>
        <v>#N/A</v>
      </c>
    </row>
    <row r="1689" spans="1:18" ht="13.5">
      <c r="A1689" s="100">
        <v>1683</v>
      </c>
      <c r="B1689" s="108">
        <f>DS!D1685</f>
        <v>0</v>
      </c>
      <c r="C1689" s="109" t="e">
        <f>VLOOKUP(B1689,DS!$D$3:$I$2489,2,0)</f>
        <v>#N/A</v>
      </c>
      <c r="D1689" s="110" t="e">
        <f>VLOOKUP(B1689,DS!$D$3:$I$2489,3,0)</f>
        <v>#N/A</v>
      </c>
      <c r="E1689" s="111" t="e">
        <f>VLOOKUP(B1689,DS!$D$3:$I$2489,5,0)</f>
        <v>#N/A</v>
      </c>
      <c r="F1689" s="111" t="e">
        <f>VLOOKUP(B1689,DS!$D$3:$I$2489,6,0)</f>
        <v>#N/A</v>
      </c>
      <c r="G1689" s="247"/>
      <c r="H1689" s="247"/>
      <c r="I1689" s="247"/>
      <c r="J1689" s="247"/>
      <c r="K1689" s="247"/>
      <c r="L1689" s="247"/>
      <c r="M1689" s="247"/>
      <c r="N1689" s="247"/>
      <c r="O1689" s="247"/>
      <c r="P1689" s="101">
        <f t="shared" si="26"/>
        <v>0</v>
      </c>
      <c r="Q1689" s="102" t="str">
        <f>VLOOKUP(P1689,IDCODE!$A$1:$B$96,2,0)</f>
        <v>Không</v>
      </c>
      <c r="R1689" s="102" t="e">
        <f>VLOOKUP(B1689,DS!$D$3:$P$2489,13,0)</f>
        <v>#N/A</v>
      </c>
    </row>
    <row r="1690" spans="1:18" ht="13.5">
      <c r="A1690" s="100">
        <v>1684</v>
      </c>
      <c r="B1690" s="108">
        <f>DS!D1686</f>
        <v>0</v>
      </c>
      <c r="C1690" s="109" t="e">
        <f>VLOOKUP(B1690,DS!$D$3:$I$2489,2,0)</f>
        <v>#N/A</v>
      </c>
      <c r="D1690" s="110" t="e">
        <f>VLOOKUP(B1690,DS!$D$3:$I$2489,3,0)</f>
        <v>#N/A</v>
      </c>
      <c r="E1690" s="111" t="e">
        <f>VLOOKUP(B1690,DS!$D$3:$I$2489,5,0)</f>
        <v>#N/A</v>
      </c>
      <c r="F1690" s="111" t="e">
        <f>VLOOKUP(B1690,DS!$D$3:$I$2489,6,0)</f>
        <v>#N/A</v>
      </c>
      <c r="G1690" s="247"/>
      <c r="H1690" s="247"/>
      <c r="I1690" s="247"/>
      <c r="J1690" s="247"/>
      <c r="K1690" s="247"/>
      <c r="L1690" s="247"/>
      <c r="M1690" s="247"/>
      <c r="N1690" s="247"/>
      <c r="O1690" s="247"/>
      <c r="P1690" s="101">
        <f t="shared" si="26"/>
        <v>0</v>
      </c>
      <c r="Q1690" s="102" t="str">
        <f>VLOOKUP(P1690,IDCODE!$A$1:$B$96,2,0)</f>
        <v>Không</v>
      </c>
      <c r="R1690" s="102" t="e">
        <f>VLOOKUP(B1690,DS!$D$3:$P$2489,13,0)</f>
        <v>#N/A</v>
      </c>
    </row>
    <row r="1691" spans="1:18" ht="13.5">
      <c r="A1691" s="100">
        <v>1685</v>
      </c>
      <c r="B1691" s="108">
        <f>DS!D1687</f>
        <v>0</v>
      </c>
      <c r="C1691" s="109" t="e">
        <f>VLOOKUP(B1691,DS!$D$3:$I$2489,2,0)</f>
        <v>#N/A</v>
      </c>
      <c r="D1691" s="110" t="e">
        <f>VLOOKUP(B1691,DS!$D$3:$I$2489,3,0)</f>
        <v>#N/A</v>
      </c>
      <c r="E1691" s="111" t="e">
        <f>VLOOKUP(B1691,DS!$D$3:$I$2489,5,0)</f>
        <v>#N/A</v>
      </c>
      <c r="F1691" s="111" t="e">
        <f>VLOOKUP(B1691,DS!$D$3:$I$2489,6,0)</f>
        <v>#N/A</v>
      </c>
      <c r="G1691" s="247"/>
      <c r="H1691" s="247"/>
      <c r="I1691" s="247"/>
      <c r="J1691" s="247"/>
      <c r="K1691" s="247"/>
      <c r="L1691" s="247"/>
      <c r="M1691" s="247"/>
      <c r="N1691" s="247"/>
      <c r="O1691" s="247"/>
      <c r="P1691" s="101">
        <f t="shared" si="26"/>
        <v>0</v>
      </c>
      <c r="Q1691" s="102" t="str">
        <f>VLOOKUP(P1691,IDCODE!$A$1:$B$96,2,0)</f>
        <v>Không</v>
      </c>
      <c r="R1691" s="102" t="e">
        <f>VLOOKUP(B1691,DS!$D$3:$P$2489,13,0)</f>
        <v>#N/A</v>
      </c>
    </row>
    <row r="1692" spans="1:18" ht="13.5">
      <c r="A1692" s="100">
        <v>1686</v>
      </c>
      <c r="B1692" s="108">
        <f>DS!D1688</f>
        <v>0</v>
      </c>
      <c r="C1692" s="109" t="e">
        <f>VLOOKUP(B1692,DS!$D$3:$I$2489,2,0)</f>
        <v>#N/A</v>
      </c>
      <c r="D1692" s="110" t="e">
        <f>VLOOKUP(B1692,DS!$D$3:$I$2489,3,0)</f>
        <v>#N/A</v>
      </c>
      <c r="E1692" s="111" t="e">
        <f>VLOOKUP(B1692,DS!$D$3:$I$2489,5,0)</f>
        <v>#N/A</v>
      </c>
      <c r="F1692" s="111" t="e">
        <f>VLOOKUP(B1692,DS!$D$3:$I$2489,6,0)</f>
        <v>#N/A</v>
      </c>
      <c r="G1692" s="247"/>
      <c r="H1692" s="247"/>
      <c r="I1692" s="247"/>
      <c r="J1692" s="247"/>
      <c r="K1692" s="247"/>
      <c r="L1692" s="247"/>
      <c r="M1692" s="247"/>
      <c r="N1692" s="247"/>
      <c r="O1692" s="247"/>
      <c r="P1692" s="101">
        <f t="shared" si="26"/>
        <v>0</v>
      </c>
      <c r="Q1692" s="102" t="str">
        <f>VLOOKUP(P1692,IDCODE!$A$1:$B$96,2,0)</f>
        <v>Không</v>
      </c>
      <c r="R1692" s="102" t="e">
        <f>VLOOKUP(B1692,DS!$D$3:$P$2489,13,0)</f>
        <v>#N/A</v>
      </c>
    </row>
    <row r="1693" spans="1:18" ht="13.5">
      <c r="A1693" s="100">
        <v>1687</v>
      </c>
      <c r="B1693" s="108">
        <f>DS!D1689</f>
        <v>0</v>
      </c>
      <c r="C1693" s="109" t="e">
        <f>VLOOKUP(B1693,DS!$D$3:$I$2489,2,0)</f>
        <v>#N/A</v>
      </c>
      <c r="D1693" s="110" t="e">
        <f>VLOOKUP(B1693,DS!$D$3:$I$2489,3,0)</f>
        <v>#N/A</v>
      </c>
      <c r="E1693" s="111" t="e">
        <f>VLOOKUP(B1693,DS!$D$3:$I$2489,5,0)</f>
        <v>#N/A</v>
      </c>
      <c r="F1693" s="111" t="e">
        <f>VLOOKUP(B1693,DS!$D$3:$I$2489,6,0)</f>
        <v>#N/A</v>
      </c>
      <c r="G1693" s="247"/>
      <c r="H1693" s="247"/>
      <c r="I1693" s="247"/>
      <c r="J1693" s="247"/>
      <c r="K1693" s="247"/>
      <c r="L1693" s="247"/>
      <c r="M1693" s="247"/>
      <c r="N1693" s="247"/>
      <c r="O1693" s="247"/>
      <c r="P1693" s="101">
        <f t="shared" si="26"/>
        <v>0</v>
      </c>
      <c r="Q1693" s="102" t="str">
        <f>VLOOKUP(P1693,IDCODE!$A$1:$B$96,2,0)</f>
        <v>Không</v>
      </c>
      <c r="R1693" s="102" t="e">
        <f>VLOOKUP(B1693,DS!$D$3:$P$2489,13,0)</f>
        <v>#N/A</v>
      </c>
    </row>
    <row r="1694" spans="1:18" ht="13.5">
      <c r="A1694" s="100">
        <v>1688</v>
      </c>
      <c r="B1694" s="108">
        <f>DS!D1690</f>
        <v>0</v>
      </c>
      <c r="C1694" s="109" t="e">
        <f>VLOOKUP(B1694,DS!$D$3:$I$2489,2,0)</f>
        <v>#N/A</v>
      </c>
      <c r="D1694" s="110" t="e">
        <f>VLOOKUP(B1694,DS!$D$3:$I$2489,3,0)</f>
        <v>#N/A</v>
      </c>
      <c r="E1694" s="111" t="e">
        <f>VLOOKUP(B1694,DS!$D$3:$I$2489,5,0)</f>
        <v>#N/A</v>
      </c>
      <c r="F1694" s="111" t="e">
        <f>VLOOKUP(B1694,DS!$D$3:$I$2489,6,0)</f>
        <v>#N/A</v>
      </c>
      <c r="G1694" s="247"/>
      <c r="H1694" s="247"/>
      <c r="I1694" s="247"/>
      <c r="J1694" s="247"/>
      <c r="K1694" s="247"/>
      <c r="L1694" s="247"/>
      <c r="M1694" s="247"/>
      <c r="N1694" s="247"/>
      <c r="O1694" s="247"/>
      <c r="P1694" s="101">
        <f t="shared" si="26"/>
        <v>0</v>
      </c>
      <c r="Q1694" s="102" t="str">
        <f>VLOOKUP(P1694,IDCODE!$A$1:$B$96,2,0)</f>
        <v>Không</v>
      </c>
      <c r="R1694" s="102" t="e">
        <f>VLOOKUP(B1694,DS!$D$3:$P$2489,13,0)</f>
        <v>#N/A</v>
      </c>
    </row>
    <row r="1695" spans="1:18" ht="13.5">
      <c r="A1695" s="100">
        <v>1689</v>
      </c>
      <c r="B1695" s="108">
        <f>DS!D1691</f>
        <v>0</v>
      </c>
      <c r="C1695" s="109" t="e">
        <f>VLOOKUP(B1695,DS!$D$3:$I$2489,2,0)</f>
        <v>#N/A</v>
      </c>
      <c r="D1695" s="110" t="e">
        <f>VLOOKUP(B1695,DS!$D$3:$I$2489,3,0)</f>
        <v>#N/A</v>
      </c>
      <c r="E1695" s="111" t="e">
        <f>VLOOKUP(B1695,DS!$D$3:$I$2489,5,0)</f>
        <v>#N/A</v>
      </c>
      <c r="F1695" s="111" t="e">
        <f>VLOOKUP(B1695,DS!$D$3:$I$2489,6,0)</f>
        <v>#N/A</v>
      </c>
      <c r="G1695" s="247"/>
      <c r="H1695" s="247"/>
      <c r="I1695" s="247"/>
      <c r="J1695" s="247"/>
      <c r="K1695" s="247"/>
      <c r="L1695" s="247"/>
      <c r="M1695" s="247"/>
      <c r="N1695" s="247"/>
      <c r="O1695" s="247"/>
      <c r="P1695" s="101">
        <f t="shared" si="26"/>
        <v>0</v>
      </c>
      <c r="Q1695" s="102" t="str">
        <f>VLOOKUP(P1695,IDCODE!$A$1:$B$96,2,0)</f>
        <v>Không</v>
      </c>
      <c r="R1695" s="102" t="e">
        <f>VLOOKUP(B1695,DS!$D$3:$P$2489,13,0)</f>
        <v>#N/A</v>
      </c>
    </row>
    <row r="1696" spans="1:18" ht="13.5">
      <c r="A1696" s="100">
        <v>1690</v>
      </c>
      <c r="B1696" s="108">
        <f>DS!D1692</f>
        <v>0</v>
      </c>
      <c r="C1696" s="109" t="e">
        <f>VLOOKUP(B1696,DS!$D$3:$I$2489,2,0)</f>
        <v>#N/A</v>
      </c>
      <c r="D1696" s="110" t="e">
        <f>VLOOKUP(B1696,DS!$D$3:$I$2489,3,0)</f>
        <v>#N/A</v>
      </c>
      <c r="E1696" s="111" t="e">
        <f>VLOOKUP(B1696,DS!$D$3:$I$2489,5,0)</f>
        <v>#N/A</v>
      </c>
      <c r="F1696" s="111" t="e">
        <f>VLOOKUP(B1696,DS!$D$3:$I$2489,6,0)</f>
        <v>#N/A</v>
      </c>
      <c r="G1696" s="247"/>
      <c r="H1696" s="247"/>
      <c r="I1696" s="247"/>
      <c r="J1696" s="247"/>
      <c r="K1696" s="247"/>
      <c r="L1696" s="247"/>
      <c r="M1696" s="247"/>
      <c r="N1696" s="247"/>
      <c r="O1696" s="247"/>
      <c r="P1696" s="101">
        <f t="shared" si="26"/>
        <v>0</v>
      </c>
      <c r="Q1696" s="102" t="str">
        <f>VLOOKUP(P1696,IDCODE!$A$1:$B$96,2,0)</f>
        <v>Không</v>
      </c>
      <c r="R1696" s="102" t="e">
        <f>VLOOKUP(B1696,DS!$D$3:$P$2489,13,0)</f>
        <v>#N/A</v>
      </c>
    </row>
    <row r="1697" spans="1:18" ht="13.5">
      <c r="A1697" s="100">
        <v>1691</v>
      </c>
      <c r="B1697" s="108">
        <f>DS!D1693</f>
        <v>0</v>
      </c>
      <c r="C1697" s="109" t="e">
        <f>VLOOKUP(B1697,DS!$D$3:$I$2489,2,0)</f>
        <v>#N/A</v>
      </c>
      <c r="D1697" s="110" t="e">
        <f>VLOOKUP(B1697,DS!$D$3:$I$2489,3,0)</f>
        <v>#N/A</v>
      </c>
      <c r="E1697" s="111" t="e">
        <f>VLOOKUP(B1697,DS!$D$3:$I$2489,5,0)</f>
        <v>#N/A</v>
      </c>
      <c r="F1697" s="111" t="e">
        <f>VLOOKUP(B1697,DS!$D$3:$I$2489,6,0)</f>
        <v>#N/A</v>
      </c>
      <c r="G1697" s="247"/>
      <c r="H1697" s="247"/>
      <c r="I1697" s="247"/>
      <c r="J1697" s="247"/>
      <c r="K1697" s="247"/>
      <c r="L1697" s="247"/>
      <c r="M1697" s="247"/>
      <c r="N1697" s="247"/>
      <c r="O1697" s="247"/>
      <c r="P1697" s="101">
        <f t="shared" si="26"/>
        <v>0</v>
      </c>
      <c r="Q1697" s="102" t="str">
        <f>VLOOKUP(P1697,IDCODE!$A$1:$B$96,2,0)</f>
        <v>Không</v>
      </c>
      <c r="R1697" s="102" t="e">
        <f>VLOOKUP(B1697,DS!$D$3:$P$2489,13,0)</f>
        <v>#N/A</v>
      </c>
    </row>
    <row r="1698" spans="1:18" ht="13.5">
      <c r="A1698" s="100">
        <v>1692</v>
      </c>
      <c r="B1698" s="108">
        <f>DS!D1694</f>
        <v>0</v>
      </c>
      <c r="C1698" s="109" t="e">
        <f>VLOOKUP(B1698,DS!$D$3:$I$2489,2,0)</f>
        <v>#N/A</v>
      </c>
      <c r="D1698" s="110" t="e">
        <f>VLOOKUP(B1698,DS!$D$3:$I$2489,3,0)</f>
        <v>#N/A</v>
      </c>
      <c r="E1698" s="111" t="e">
        <f>VLOOKUP(B1698,DS!$D$3:$I$2489,5,0)</f>
        <v>#N/A</v>
      </c>
      <c r="F1698" s="111" t="e">
        <f>VLOOKUP(B1698,DS!$D$3:$I$2489,6,0)</f>
        <v>#N/A</v>
      </c>
      <c r="G1698" s="247"/>
      <c r="H1698" s="247"/>
      <c r="I1698" s="247"/>
      <c r="J1698" s="247"/>
      <c r="K1698" s="247"/>
      <c r="L1698" s="247"/>
      <c r="M1698" s="247"/>
      <c r="N1698" s="247"/>
      <c r="O1698" s="247"/>
      <c r="P1698" s="101">
        <f t="shared" si="26"/>
        <v>0</v>
      </c>
      <c r="Q1698" s="102" t="str">
        <f>VLOOKUP(P1698,IDCODE!$A$1:$B$96,2,0)</f>
        <v>Không</v>
      </c>
      <c r="R1698" s="102" t="e">
        <f>VLOOKUP(B1698,DS!$D$3:$P$2489,13,0)</f>
        <v>#N/A</v>
      </c>
    </row>
    <row r="1699" spans="1:18" ht="13.5">
      <c r="A1699" s="100">
        <v>1693</v>
      </c>
      <c r="B1699" s="108">
        <f>DS!D1695</f>
        <v>0</v>
      </c>
      <c r="C1699" s="109" t="e">
        <f>VLOOKUP(B1699,DS!$D$3:$I$2489,2,0)</f>
        <v>#N/A</v>
      </c>
      <c r="D1699" s="110" t="e">
        <f>VLOOKUP(B1699,DS!$D$3:$I$2489,3,0)</f>
        <v>#N/A</v>
      </c>
      <c r="E1699" s="111" t="e">
        <f>VLOOKUP(B1699,DS!$D$3:$I$2489,5,0)</f>
        <v>#N/A</v>
      </c>
      <c r="F1699" s="111" t="e">
        <f>VLOOKUP(B1699,DS!$D$3:$I$2489,6,0)</f>
        <v>#N/A</v>
      </c>
      <c r="G1699" s="247"/>
      <c r="H1699" s="247"/>
      <c r="I1699" s="247"/>
      <c r="J1699" s="247"/>
      <c r="K1699" s="247"/>
      <c r="L1699" s="247"/>
      <c r="M1699" s="247"/>
      <c r="N1699" s="247"/>
      <c r="O1699" s="247"/>
      <c r="P1699" s="101">
        <f t="shared" si="26"/>
        <v>0</v>
      </c>
      <c r="Q1699" s="102" t="str">
        <f>VLOOKUP(P1699,IDCODE!$A$1:$B$96,2,0)</f>
        <v>Không</v>
      </c>
      <c r="R1699" s="102" t="e">
        <f>VLOOKUP(B1699,DS!$D$3:$P$2489,13,0)</f>
        <v>#N/A</v>
      </c>
    </row>
    <row r="1700" spans="1:18" ht="13.5">
      <c r="A1700" s="100">
        <v>1694</v>
      </c>
      <c r="B1700" s="108">
        <f>DS!D1696</f>
        <v>0</v>
      </c>
      <c r="C1700" s="109" t="e">
        <f>VLOOKUP(B1700,DS!$D$3:$I$2489,2,0)</f>
        <v>#N/A</v>
      </c>
      <c r="D1700" s="110" t="e">
        <f>VLOOKUP(B1700,DS!$D$3:$I$2489,3,0)</f>
        <v>#N/A</v>
      </c>
      <c r="E1700" s="111" t="e">
        <f>VLOOKUP(B1700,DS!$D$3:$I$2489,5,0)</f>
        <v>#N/A</v>
      </c>
      <c r="F1700" s="111" t="e">
        <f>VLOOKUP(B1700,DS!$D$3:$I$2489,6,0)</f>
        <v>#N/A</v>
      </c>
      <c r="G1700" s="247"/>
      <c r="H1700" s="247"/>
      <c r="I1700" s="247"/>
      <c r="J1700" s="247"/>
      <c r="K1700" s="247"/>
      <c r="L1700" s="247"/>
      <c r="M1700" s="247"/>
      <c r="N1700" s="247"/>
      <c r="O1700" s="247"/>
      <c r="P1700" s="101">
        <f t="shared" si="26"/>
        <v>0</v>
      </c>
      <c r="Q1700" s="102" t="str">
        <f>VLOOKUP(P1700,IDCODE!$A$1:$B$96,2,0)</f>
        <v>Không</v>
      </c>
      <c r="R1700" s="102" t="e">
        <f>VLOOKUP(B1700,DS!$D$3:$P$2489,13,0)</f>
        <v>#N/A</v>
      </c>
    </row>
    <row r="1701" spans="1:18" ht="13.5">
      <c r="A1701" s="100">
        <v>1695</v>
      </c>
      <c r="B1701" s="108">
        <f>DS!D1697</f>
        <v>0</v>
      </c>
      <c r="C1701" s="109" t="e">
        <f>VLOOKUP(B1701,DS!$D$3:$I$2489,2,0)</f>
        <v>#N/A</v>
      </c>
      <c r="D1701" s="110" t="e">
        <f>VLOOKUP(B1701,DS!$D$3:$I$2489,3,0)</f>
        <v>#N/A</v>
      </c>
      <c r="E1701" s="111" t="e">
        <f>VLOOKUP(B1701,DS!$D$3:$I$2489,5,0)</f>
        <v>#N/A</v>
      </c>
      <c r="F1701" s="111" t="e">
        <f>VLOOKUP(B1701,DS!$D$3:$I$2489,6,0)</f>
        <v>#N/A</v>
      </c>
      <c r="G1701" s="247"/>
      <c r="H1701" s="247"/>
      <c r="I1701" s="247"/>
      <c r="J1701" s="247"/>
      <c r="K1701" s="247"/>
      <c r="L1701" s="247"/>
      <c r="M1701" s="247"/>
      <c r="N1701" s="247"/>
      <c r="O1701" s="247"/>
      <c r="P1701" s="101">
        <f t="shared" si="26"/>
        <v>0</v>
      </c>
      <c r="Q1701" s="102" t="str">
        <f>VLOOKUP(P1701,IDCODE!$A$1:$B$96,2,0)</f>
        <v>Không</v>
      </c>
      <c r="R1701" s="102" t="e">
        <f>VLOOKUP(B1701,DS!$D$3:$P$2489,13,0)</f>
        <v>#N/A</v>
      </c>
    </row>
    <row r="1702" spans="1:18" ht="13.5">
      <c r="A1702" s="100">
        <v>1696</v>
      </c>
      <c r="B1702" s="108">
        <f>DS!D1698</f>
        <v>0</v>
      </c>
      <c r="C1702" s="109" t="e">
        <f>VLOOKUP(B1702,DS!$D$3:$I$2489,2,0)</f>
        <v>#N/A</v>
      </c>
      <c r="D1702" s="110" t="e">
        <f>VLOOKUP(B1702,DS!$D$3:$I$2489,3,0)</f>
        <v>#N/A</v>
      </c>
      <c r="E1702" s="111" t="e">
        <f>VLOOKUP(B1702,DS!$D$3:$I$2489,5,0)</f>
        <v>#N/A</v>
      </c>
      <c r="F1702" s="111" t="e">
        <f>VLOOKUP(B1702,DS!$D$3:$I$2489,6,0)</f>
        <v>#N/A</v>
      </c>
      <c r="G1702" s="247"/>
      <c r="H1702" s="247"/>
      <c r="I1702" s="247"/>
      <c r="J1702" s="247"/>
      <c r="K1702" s="247"/>
      <c r="L1702" s="247"/>
      <c r="M1702" s="247"/>
      <c r="N1702" s="247"/>
      <c r="O1702" s="247"/>
      <c r="P1702" s="101">
        <f t="shared" si="26"/>
        <v>0</v>
      </c>
      <c r="Q1702" s="102" t="str">
        <f>VLOOKUP(P1702,IDCODE!$A$1:$B$96,2,0)</f>
        <v>Không</v>
      </c>
      <c r="R1702" s="102" t="e">
        <f>VLOOKUP(B1702,DS!$D$3:$P$2489,13,0)</f>
        <v>#N/A</v>
      </c>
    </row>
    <row r="1703" spans="1:18" ht="13.5">
      <c r="A1703" s="100">
        <v>1697</v>
      </c>
      <c r="B1703" s="108">
        <f>DS!D1699</f>
        <v>0</v>
      </c>
      <c r="C1703" s="109" t="e">
        <f>VLOOKUP(B1703,DS!$D$3:$I$2489,2,0)</f>
        <v>#N/A</v>
      </c>
      <c r="D1703" s="110" t="e">
        <f>VLOOKUP(B1703,DS!$D$3:$I$2489,3,0)</f>
        <v>#N/A</v>
      </c>
      <c r="E1703" s="111" t="e">
        <f>VLOOKUP(B1703,DS!$D$3:$I$2489,5,0)</f>
        <v>#N/A</v>
      </c>
      <c r="F1703" s="111" t="e">
        <f>VLOOKUP(B1703,DS!$D$3:$I$2489,6,0)</f>
        <v>#N/A</v>
      </c>
      <c r="G1703" s="247"/>
      <c r="H1703" s="247"/>
      <c r="I1703" s="247"/>
      <c r="J1703" s="247"/>
      <c r="K1703" s="247"/>
      <c r="L1703" s="247"/>
      <c r="M1703" s="247"/>
      <c r="N1703" s="247"/>
      <c r="O1703" s="247"/>
      <c r="P1703" s="101">
        <f t="shared" si="26"/>
        <v>0</v>
      </c>
      <c r="Q1703" s="102" t="str">
        <f>VLOOKUP(P1703,IDCODE!$A$1:$B$96,2,0)</f>
        <v>Không</v>
      </c>
      <c r="R1703" s="102" t="e">
        <f>VLOOKUP(B1703,DS!$D$3:$P$2489,13,0)</f>
        <v>#N/A</v>
      </c>
    </row>
    <row r="1704" spans="1:18" ht="13.5">
      <c r="A1704" s="100">
        <v>1698</v>
      </c>
      <c r="B1704" s="108">
        <f>DS!D1700</f>
        <v>0</v>
      </c>
      <c r="C1704" s="109" t="e">
        <f>VLOOKUP(B1704,DS!$D$3:$I$2489,2,0)</f>
        <v>#N/A</v>
      </c>
      <c r="D1704" s="110" t="e">
        <f>VLOOKUP(B1704,DS!$D$3:$I$2489,3,0)</f>
        <v>#N/A</v>
      </c>
      <c r="E1704" s="111" t="e">
        <f>VLOOKUP(B1704,DS!$D$3:$I$2489,5,0)</f>
        <v>#N/A</v>
      </c>
      <c r="F1704" s="111" t="e">
        <f>VLOOKUP(B1704,DS!$D$3:$I$2489,6,0)</f>
        <v>#N/A</v>
      </c>
      <c r="G1704" s="247"/>
      <c r="H1704" s="247"/>
      <c r="I1704" s="247"/>
      <c r="J1704" s="247"/>
      <c r="K1704" s="247"/>
      <c r="L1704" s="247"/>
      <c r="M1704" s="247"/>
      <c r="N1704" s="247"/>
      <c r="O1704" s="247"/>
      <c r="P1704" s="101">
        <f t="shared" si="26"/>
        <v>0</v>
      </c>
      <c r="Q1704" s="102" t="str">
        <f>VLOOKUP(P1704,IDCODE!$A$1:$B$96,2,0)</f>
        <v>Không</v>
      </c>
      <c r="R1704" s="102" t="e">
        <f>VLOOKUP(B1704,DS!$D$3:$P$2489,13,0)</f>
        <v>#N/A</v>
      </c>
    </row>
    <row r="1705" spans="1:18" ht="13.5">
      <c r="A1705" s="100">
        <v>1699</v>
      </c>
      <c r="B1705" s="108">
        <f>DS!D1701</f>
        <v>0</v>
      </c>
      <c r="C1705" s="109" t="e">
        <f>VLOOKUP(B1705,DS!$D$3:$I$2489,2,0)</f>
        <v>#N/A</v>
      </c>
      <c r="D1705" s="110" t="e">
        <f>VLOOKUP(B1705,DS!$D$3:$I$2489,3,0)</f>
        <v>#N/A</v>
      </c>
      <c r="E1705" s="111" t="e">
        <f>VLOOKUP(B1705,DS!$D$3:$I$2489,5,0)</f>
        <v>#N/A</v>
      </c>
      <c r="F1705" s="111" t="e">
        <f>VLOOKUP(B1705,DS!$D$3:$I$2489,6,0)</f>
        <v>#N/A</v>
      </c>
      <c r="G1705" s="247"/>
      <c r="H1705" s="247"/>
      <c r="I1705" s="247"/>
      <c r="J1705" s="247"/>
      <c r="K1705" s="247"/>
      <c r="L1705" s="247"/>
      <c r="M1705" s="247"/>
      <c r="N1705" s="247"/>
      <c r="O1705" s="247"/>
      <c r="P1705" s="101">
        <f t="shared" si="26"/>
        <v>0</v>
      </c>
      <c r="Q1705" s="102" t="str">
        <f>VLOOKUP(P1705,IDCODE!$A$1:$B$96,2,0)</f>
        <v>Không</v>
      </c>
      <c r="R1705" s="102" t="e">
        <f>VLOOKUP(B1705,DS!$D$3:$P$2489,13,0)</f>
        <v>#N/A</v>
      </c>
    </row>
    <row r="1706" spans="1:18" ht="13.5">
      <c r="A1706" s="100">
        <v>1700</v>
      </c>
      <c r="B1706" s="108">
        <f>DS!D1702</f>
        <v>0</v>
      </c>
      <c r="C1706" s="109" t="e">
        <f>VLOOKUP(B1706,DS!$D$3:$I$2489,2,0)</f>
        <v>#N/A</v>
      </c>
      <c r="D1706" s="110" t="e">
        <f>VLOOKUP(B1706,DS!$D$3:$I$2489,3,0)</f>
        <v>#N/A</v>
      </c>
      <c r="E1706" s="111" t="e">
        <f>VLOOKUP(B1706,DS!$D$3:$I$2489,5,0)</f>
        <v>#N/A</v>
      </c>
      <c r="F1706" s="111" t="e">
        <f>VLOOKUP(B1706,DS!$D$3:$I$2489,6,0)</f>
        <v>#N/A</v>
      </c>
      <c r="G1706" s="247"/>
      <c r="H1706" s="247"/>
      <c r="I1706" s="247"/>
      <c r="J1706" s="247"/>
      <c r="K1706" s="247"/>
      <c r="L1706" s="247"/>
      <c r="M1706" s="247"/>
      <c r="N1706" s="247"/>
      <c r="O1706" s="247"/>
      <c r="P1706" s="101">
        <f t="shared" si="26"/>
        <v>0</v>
      </c>
      <c r="Q1706" s="102" t="str">
        <f>VLOOKUP(P1706,IDCODE!$A$1:$B$96,2,0)</f>
        <v>Không</v>
      </c>
      <c r="R1706" s="102" t="e">
        <f>VLOOKUP(B1706,DS!$D$3:$P$2489,13,0)</f>
        <v>#N/A</v>
      </c>
    </row>
    <row r="1707" spans="1:18" ht="13.5">
      <c r="A1707" s="100">
        <v>1701</v>
      </c>
      <c r="B1707" s="108">
        <f>DS!D1703</f>
        <v>0</v>
      </c>
      <c r="C1707" s="109" t="e">
        <f>VLOOKUP(B1707,DS!$D$3:$I$2489,2,0)</f>
        <v>#N/A</v>
      </c>
      <c r="D1707" s="110" t="e">
        <f>VLOOKUP(B1707,DS!$D$3:$I$2489,3,0)</f>
        <v>#N/A</v>
      </c>
      <c r="E1707" s="111" t="e">
        <f>VLOOKUP(B1707,DS!$D$3:$I$2489,5,0)</f>
        <v>#N/A</v>
      </c>
      <c r="F1707" s="111" t="e">
        <f>VLOOKUP(B1707,DS!$D$3:$I$2489,6,0)</f>
        <v>#N/A</v>
      </c>
      <c r="G1707" s="247"/>
      <c r="H1707" s="247"/>
      <c r="I1707" s="247"/>
      <c r="J1707" s="247"/>
      <c r="K1707" s="247"/>
      <c r="L1707" s="247"/>
      <c r="M1707" s="247"/>
      <c r="N1707" s="247"/>
      <c r="O1707" s="247"/>
      <c r="P1707" s="101">
        <f t="shared" si="26"/>
        <v>0</v>
      </c>
      <c r="Q1707" s="102" t="str">
        <f>VLOOKUP(P1707,IDCODE!$A$1:$B$96,2,0)</f>
        <v>Không</v>
      </c>
      <c r="R1707" s="102" t="e">
        <f>VLOOKUP(B1707,DS!$D$3:$P$2489,13,0)</f>
        <v>#N/A</v>
      </c>
    </row>
    <row r="1708" spans="1:18" ht="13.5">
      <c r="A1708" s="100">
        <v>1702</v>
      </c>
      <c r="B1708" s="108">
        <f>DS!D1704</f>
        <v>0</v>
      </c>
      <c r="C1708" s="109" t="e">
        <f>VLOOKUP(B1708,DS!$D$3:$I$2489,2,0)</f>
        <v>#N/A</v>
      </c>
      <c r="D1708" s="110" t="e">
        <f>VLOOKUP(B1708,DS!$D$3:$I$2489,3,0)</f>
        <v>#N/A</v>
      </c>
      <c r="E1708" s="111" t="e">
        <f>VLOOKUP(B1708,DS!$D$3:$I$2489,5,0)</f>
        <v>#N/A</v>
      </c>
      <c r="F1708" s="111" t="e">
        <f>VLOOKUP(B1708,DS!$D$3:$I$2489,6,0)</f>
        <v>#N/A</v>
      </c>
      <c r="G1708" s="247"/>
      <c r="H1708" s="247"/>
      <c r="I1708" s="247"/>
      <c r="J1708" s="247"/>
      <c r="K1708" s="247"/>
      <c r="L1708" s="247"/>
      <c r="M1708" s="247"/>
      <c r="N1708" s="247"/>
      <c r="O1708" s="247"/>
      <c r="P1708" s="101">
        <f t="shared" si="26"/>
        <v>0</v>
      </c>
      <c r="Q1708" s="102" t="str">
        <f>VLOOKUP(P1708,IDCODE!$A$1:$B$96,2,0)</f>
        <v>Không</v>
      </c>
      <c r="R1708" s="102" t="e">
        <f>VLOOKUP(B1708,DS!$D$3:$P$2489,13,0)</f>
        <v>#N/A</v>
      </c>
    </row>
    <row r="1709" spans="1:18" ht="13.5">
      <c r="A1709" s="100">
        <v>1703</v>
      </c>
      <c r="B1709" s="108">
        <f>DS!D1705</f>
        <v>0</v>
      </c>
      <c r="C1709" s="109" t="e">
        <f>VLOOKUP(B1709,DS!$D$3:$I$2489,2,0)</f>
        <v>#N/A</v>
      </c>
      <c r="D1709" s="110" t="e">
        <f>VLOOKUP(B1709,DS!$D$3:$I$2489,3,0)</f>
        <v>#N/A</v>
      </c>
      <c r="E1709" s="111" t="e">
        <f>VLOOKUP(B1709,DS!$D$3:$I$2489,5,0)</f>
        <v>#N/A</v>
      </c>
      <c r="F1709" s="111" t="e">
        <f>VLOOKUP(B1709,DS!$D$3:$I$2489,6,0)</f>
        <v>#N/A</v>
      </c>
      <c r="G1709" s="247"/>
      <c r="H1709" s="247"/>
      <c r="I1709" s="247"/>
      <c r="J1709" s="247"/>
      <c r="K1709" s="247"/>
      <c r="L1709" s="247"/>
      <c r="M1709" s="247"/>
      <c r="N1709" s="247"/>
      <c r="O1709" s="247"/>
      <c r="P1709" s="101">
        <f t="shared" si="26"/>
        <v>0</v>
      </c>
      <c r="Q1709" s="102" t="str">
        <f>VLOOKUP(P1709,IDCODE!$A$1:$B$96,2,0)</f>
        <v>Không</v>
      </c>
      <c r="R1709" s="102" t="e">
        <f>VLOOKUP(B1709,DS!$D$3:$P$2489,13,0)</f>
        <v>#N/A</v>
      </c>
    </row>
    <row r="1710" spans="1:18" ht="13.5">
      <c r="A1710" s="100">
        <v>1704</v>
      </c>
      <c r="B1710" s="108">
        <f>DS!D1706</f>
        <v>0</v>
      </c>
      <c r="C1710" s="109" t="e">
        <f>VLOOKUP(B1710,DS!$D$3:$I$2489,2,0)</f>
        <v>#N/A</v>
      </c>
      <c r="D1710" s="110" t="e">
        <f>VLOOKUP(B1710,DS!$D$3:$I$2489,3,0)</f>
        <v>#N/A</v>
      </c>
      <c r="E1710" s="111" t="e">
        <f>VLOOKUP(B1710,DS!$D$3:$I$2489,5,0)</f>
        <v>#N/A</v>
      </c>
      <c r="F1710" s="111" t="e">
        <f>VLOOKUP(B1710,DS!$D$3:$I$2489,6,0)</f>
        <v>#N/A</v>
      </c>
      <c r="G1710" s="247"/>
      <c r="H1710" s="247"/>
      <c r="I1710" s="247"/>
      <c r="J1710" s="247"/>
      <c r="K1710" s="247"/>
      <c r="L1710" s="247"/>
      <c r="M1710" s="247"/>
      <c r="N1710" s="247"/>
      <c r="O1710" s="247"/>
      <c r="P1710" s="101">
        <f t="shared" si="26"/>
        <v>0</v>
      </c>
      <c r="Q1710" s="102" t="str">
        <f>VLOOKUP(P1710,IDCODE!$A$1:$B$96,2,0)</f>
        <v>Không</v>
      </c>
      <c r="R1710" s="102" t="e">
        <f>VLOOKUP(B1710,DS!$D$3:$P$2489,13,0)</f>
        <v>#N/A</v>
      </c>
    </row>
    <row r="1711" spans="1:18" ht="13.5">
      <c r="A1711" s="100">
        <v>1705</v>
      </c>
      <c r="B1711" s="108">
        <f>DS!D1707</f>
        <v>0</v>
      </c>
      <c r="C1711" s="109" t="e">
        <f>VLOOKUP(B1711,DS!$D$3:$I$2489,2,0)</f>
        <v>#N/A</v>
      </c>
      <c r="D1711" s="110" t="e">
        <f>VLOOKUP(B1711,DS!$D$3:$I$2489,3,0)</f>
        <v>#N/A</v>
      </c>
      <c r="E1711" s="111" t="e">
        <f>VLOOKUP(B1711,DS!$D$3:$I$2489,5,0)</f>
        <v>#N/A</v>
      </c>
      <c r="F1711" s="111" t="e">
        <f>VLOOKUP(B1711,DS!$D$3:$I$2489,6,0)</f>
        <v>#N/A</v>
      </c>
      <c r="G1711" s="247"/>
      <c r="H1711" s="247"/>
      <c r="I1711" s="247"/>
      <c r="J1711" s="247"/>
      <c r="K1711" s="247"/>
      <c r="L1711" s="247"/>
      <c r="M1711" s="247"/>
      <c r="N1711" s="247"/>
      <c r="O1711" s="247"/>
      <c r="P1711" s="101">
        <f t="shared" si="26"/>
        <v>0</v>
      </c>
      <c r="Q1711" s="102" t="str">
        <f>VLOOKUP(P1711,IDCODE!$A$1:$B$96,2,0)</f>
        <v>Không</v>
      </c>
      <c r="R1711" s="102" t="e">
        <f>VLOOKUP(B1711,DS!$D$3:$P$2489,13,0)</f>
        <v>#N/A</v>
      </c>
    </row>
    <row r="1712" spans="1:18" ht="13.5">
      <c r="A1712" s="100">
        <v>1706</v>
      </c>
      <c r="B1712" s="108">
        <f>DS!D1708</f>
        <v>0</v>
      </c>
      <c r="C1712" s="109" t="e">
        <f>VLOOKUP(B1712,DS!$D$3:$I$2489,2,0)</f>
        <v>#N/A</v>
      </c>
      <c r="D1712" s="110" t="e">
        <f>VLOOKUP(B1712,DS!$D$3:$I$2489,3,0)</f>
        <v>#N/A</v>
      </c>
      <c r="E1712" s="111" t="e">
        <f>VLOOKUP(B1712,DS!$D$3:$I$2489,5,0)</f>
        <v>#N/A</v>
      </c>
      <c r="F1712" s="111" t="e">
        <f>VLOOKUP(B1712,DS!$D$3:$I$2489,6,0)</f>
        <v>#N/A</v>
      </c>
      <c r="G1712" s="247"/>
      <c r="H1712" s="247"/>
      <c r="I1712" s="247"/>
      <c r="J1712" s="247"/>
      <c r="K1712" s="247"/>
      <c r="L1712" s="247"/>
      <c r="M1712" s="247"/>
      <c r="N1712" s="247"/>
      <c r="O1712" s="247"/>
      <c r="P1712" s="101">
        <f t="shared" si="26"/>
        <v>0</v>
      </c>
      <c r="Q1712" s="102" t="str">
        <f>VLOOKUP(P1712,IDCODE!$A$1:$B$96,2,0)</f>
        <v>Không</v>
      </c>
      <c r="R1712" s="102" t="e">
        <f>VLOOKUP(B1712,DS!$D$3:$P$2489,13,0)</f>
        <v>#N/A</v>
      </c>
    </row>
    <row r="1713" spans="1:18" ht="13.5">
      <c r="A1713" s="100">
        <v>1707</v>
      </c>
      <c r="B1713" s="108">
        <f>DS!D1709</f>
        <v>0</v>
      </c>
      <c r="C1713" s="109" t="e">
        <f>VLOOKUP(B1713,DS!$D$3:$I$2489,2,0)</f>
        <v>#N/A</v>
      </c>
      <c r="D1713" s="110" t="e">
        <f>VLOOKUP(B1713,DS!$D$3:$I$2489,3,0)</f>
        <v>#N/A</v>
      </c>
      <c r="E1713" s="111" t="e">
        <f>VLOOKUP(B1713,DS!$D$3:$I$2489,5,0)</f>
        <v>#N/A</v>
      </c>
      <c r="F1713" s="111" t="e">
        <f>VLOOKUP(B1713,DS!$D$3:$I$2489,6,0)</f>
        <v>#N/A</v>
      </c>
      <c r="G1713" s="247"/>
      <c r="H1713" s="247"/>
      <c r="I1713" s="247"/>
      <c r="J1713" s="247"/>
      <c r="K1713" s="247"/>
      <c r="L1713" s="247"/>
      <c r="M1713" s="247"/>
      <c r="N1713" s="247"/>
      <c r="O1713" s="247"/>
      <c r="P1713" s="101">
        <f t="shared" si="26"/>
        <v>0</v>
      </c>
      <c r="Q1713" s="102" t="str">
        <f>VLOOKUP(P1713,IDCODE!$A$1:$B$96,2,0)</f>
        <v>Không</v>
      </c>
      <c r="R1713" s="102" t="e">
        <f>VLOOKUP(B1713,DS!$D$3:$P$2489,13,0)</f>
        <v>#N/A</v>
      </c>
    </row>
    <row r="1714" spans="1:18" ht="13.5">
      <c r="A1714" s="100">
        <v>1708</v>
      </c>
      <c r="B1714" s="108">
        <f>DS!D1710</f>
        <v>0</v>
      </c>
      <c r="C1714" s="109" t="e">
        <f>VLOOKUP(B1714,DS!$D$3:$I$2489,2,0)</f>
        <v>#N/A</v>
      </c>
      <c r="D1714" s="110" t="e">
        <f>VLOOKUP(B1714,DS!$D$3:$I$2489,3,0)</f>
        <v>#N/A</v>
      </c>
      <c r="E1714" s="111" t="e">
        <f>VLOOKUP(B1714,DS!$D$3:$I$2489,5,0)</f>
        <v>#N/A</v>
      </c>
      <c r="F1714" s="111" t="e">
        <f>VLOOKUP(B1714,DS!$D$3:$I$2489,6,0)</f>
        <v>#N/A</v>
      </c>
      <c r="G1714" s="247"/>
      <c r="H1714" s="247"/>
      <c r="I1714" s="247"/>
      <c r="J1714" s="247"/>
      <c r="K1714" s="247"/>
      <c r="L1714" s="247"/>
      <c r="M1714" s="247"/>
      <c r="N1714" s="247"/>
      <c r="O1714" s="247"/>
      <c r="P1714" s="101">
        <f t="shared" si="26"/>
        <v>0</v>
      </c>
      <c r="Q1714" s="102" t="str">
        <f>VLOOKUP(P1714,IDCODE!$A$1:$B$96,2,0)</f>
        <v>Không</v>
      </c>
      <c r="R1714" s="102" t="e">
        <f>VLOOKUP(B1714,DS!$D$3:$P$2489,13,0)</f>
        <v>#N/A</v>
      </c>
    </row>
    <row r="1715" spans="1:18" ht="13.5">
      <c r="A1715" s="100">
        <v>1709</v>
      </c>
      <c r="B1715" s="108">
        <f>DS!D1711</f>
        <v>0</v>
      </c>
      <c r="C1715" s="109" t="e">
        <f>VLOOKUP(B1715,DS!$D$3:$I$2489,2,0)</f>
        <v>#N/A</v>
      </c>
      <c r="D1715" s="110" t="e">
        <f>VLOOKUP(B1715,DS!$D$3:$I$2489,3,0)</f>
        <v>#N/A</v>
      </c>
      <c r="E1715" s="111" t="e">
        <f>VLOOKUP(B1715,DS!$D$3:$I$2489,5,0)</f>
        <v>#N/A</v>
      </c>
      <c r="F1715" s="111" t="e">
        <f>VLOOKUP(B1715,DS!$D$3:$I$2489,6,0)</f>
        <v>#N/A</v>
      </c>
      <c r="G1715" s="247"/>
      <c r="H1715" s="247"/>
      <c r="I1715" s="247"/>
      <c r="J1715" s="247"/>
      <c r="K1715" s="247"/>
      <c r="L1715" s="247"/>
      <c r="M1715" s="247"/>
      <c r="N1715" s="247"/>
      <c r="O1715" s="247"/>
      <c r="P1715" s="101">
        <f t="shared" si="26"/>
        <v>0</v>
      </c>
      <c r="Q1715" s="102" t="str">
        <f>VLOOKUP(P1715,IDCODE!$A$1:$B$96,2,0)</f>
        <v>Không</v>
      </c>
      <c r="R1715" s="102" t="e">
        <f>VLOOKUP(B1715,DS!$D$3:$P$2489,13,0)</f>
        <v>#N/A</v>
      </c>
    </row>
    <row r="1716" spans="1:18" ht="13.5">
      <c r="A1716" s="100">
        <v>1710</v>
      </c>
      <c r="B1716" s="108">
        <f>DS!D1712</f>
        <v>0</v>
      </c>
      <c r="C1716" s="109" t="e">
        <f>VLOOKUP(B1716,DS!$D$3:$I$2489,2,0)</f>
        <v>#N/A</v>
      </c>
      <c r="D1716" s="110" t="e">
        <f>VLOOKUP(B1716,DS!$D$3:$I$2489,3,0)</f>
        <v>#N/A</v>
      </c>
      <c r="E1716" s="111" t="e">
        <f>VLOOKUP(B1716,DS!$D$3:$I$2489,5,0)</f>
        <v>#N/A</v>
      </c>
      <c r="F1716" s="111" t="e">
        <f>VLOOKUP(B1716,DS!$D$3:$I$2489,6,0)</f>
        <v>#N/A</v>
      </c>
      <c r="G1716" s="247"/>
      <c r="H1716" s="247"/>
      <c r="I1716" s="247"/>
      <c r="J1716" s="247"/>
      <c r="K1716" s="247"/>
      <c r="L1716" s="247"/>
      <c r="M1716" s="247"/>
      <c r="N1716" s="247"/>
      <c r="O1716" s="247"/>
      <c r="P1716" s="101">
        <f t="shared" si="26"/>
        <v>0</v>
      </c>
      <c r="Q1716" s="102" t="str">
        <f>VLOOKUP(P1716,IDCODE!$A$1:$B$96,2,0)</f>
        <v>Không</v>
      </c>
      <c r="R1716" s="102" t="e">
        <f>VLOOKUP(B1716,DS!$D$3:$P$2489,13,0)</f>
        <v>#N/A</v>
      </c>
    </row>
    <row r="1717" spans="1:18" ht="13.5">
      <c r="A1717" s="100">
        <v>1711</v>
      </c>
      <c r="B1717" s="108">
        <f>DS!D1713</f>
        <v>0</v>
      </c>
      <c r="C1717" s="109" t="e">
        <f>VLOOKUP(B1717,DS!$D$3:$I$2489,2,0)</f>
        <v>#N/A</v>
      </c>
      <c r="D1717" s="110" t="e">
        <f>VLOOKUP(B1717,DS!$D$3:$I$2489,3,0)</f>
        <v>#N/A</v>
      </c>
      <c r="E1717" s="111" t="e">
        <f>VLOOKUP(B1717,DS!$D$3:$I$2489,5,0)</f>
        <v>#N/A</v>
      </c>
      <c r="F1717" s="111" t="e">
        <f>VLOOKUP(B1717,DS!$D$3:$I$2489,6,0)</f>
        <v>#N/A</v>
      </c>
      <c r="G1717" s="247"/>
      <c r="H1717" s="247"/>
      <c r="I1717" s="247"/>
      <c r="J1717" s="247"/>
      <c r="K1717" s="247"/>
      <c r="L1717" s="247"/>
      <c r="M1717" s="247"/>
      <c r="N1717" s="247"/>
      <c r="O1717" s="247"/>
      <c r="P1717" s="101">
        <f t="shared" si="26"/>
        <v>0</v>
      </c>
      <c r="Q1717" s="102" t="str">
        <f>VLOOKUP(P1717,IDCODE!$A$1:$B$96,2,0)</f>
        <v>Không</v>
      </c>
      <c r="R1717" s="102" t="e">
        <f>VLOOKUP(B1717,DS!$D$3:$P$2489,13,0)</f>
        <v>#N/A</v>
      </c>
    </row>
    <row r="1718" spans="1:18" ht="13.5">
      <c r="A1718" s="100">
        <v>1712</v>
      </c>
      <c r="B1718" s="108">
        <f>DS!D1714</f>
        <v>0</v>
      </c>
      <c r="C1718" s="109" t="e">
        <f>VLOOKUP(B1718,DS!$D$3:$I$2489,2,0)</f>
        <v>#N/A</v>
      </c>
      <c r="D1718" s="110" t="e">
        <f>VLOOKUP(B1718,DS!$D$3:$I$2489,3,0)</f>
        <v>#N/A</v>
      </c>
      <c r="E1718" s="111" t="e">
        <f>VLOOKUP(B1718,DS!$D$3:$I$2489,5,0)</f>
        <v>#N/A</v>
      </c>
      <c r="F1718" s="111" t="e">
        <f>VLOOKUP(B1718,DS!$D$3:$I$2489,6,0)</f>
        <v>#N/A</v>
      </c>
      <c r="G1718" s="247"/>
      <c r="H1718" s="247"/>
      <c r="I1718" s="247"/>
      <c r="J1718" s="247"/>
      <c r="K1718" s="247"/>
      <c r="L1718" s="247"/>
      <c r="M1718" s="247"/>
      <c r="N1718" s="247"/>
      <c r="O1718" s="247"/>
      <c r="P1718" s="101">
        <f t="shared" si="26"/>
        <v>0</v>
      </c>
      <c r="Q1718" s="102" t="str">
        <f>VLOOKUP(P1718,IDCODE!$A$1:$B$96,2,0)</f>
        <v>Không</v>
      </c>
      <c r="R1718" s="102" t="e">
        <f>VLOOKUP(B1718,DS!$D$3:$P$2489,13,0)</f>
        <v>#N/A</v>
      </c>
    </row>
    <row r="1719" spans="1:18" ht="13.5">
      <c r="A1719" s="100">
        <v>1713</v>
      </c>
      <c r="B1719" s="108">
        <f>DS!D1715</f>
        <v>0</v>
      </c>
      <c r="C1719" s="109" t="e">
        <f>VLOOKUP(B1719,DS!$D$3:$I$2489,2,0)</f>
        <v>#N/A</v>
      </c>
      <c r="D1719" s="110" t="e">
        <f>VLOOKUP(B1719,DS!$D$3:$I$2489,3,0)</f>
        <v>#N/A</v>
      </c>
      <c r="E1719" s="111" t="e">
        <f>VLOOKUP(B1719,DS!$D$3:$I$2489,5,0)</f>
        <v>#N/A</v>
      </c>
      <c r="F1719" s="111" t="e">
        <f>VLOOKUP(B1719,DS!$D$3:$I$2489,6,0)</f>
        <v>#N/A</v>
      </c>
      <c r="G1719" s="247"/>
      <c r="H1719" s="247"/>
      <c r="I1719" s="247"/>
      <c r="J1719" s="247"/>
      <c r="K1719" s="247"/>
      <c r="L1719" s="247"/>
      <c r="M1719" s="247"/>
      <c r="N1719" s="247"/>
      <c r="O1719" s="247"/>
      <c r="P1719" s="101">
        <f t="shared" si="26"/>
        <v>0</v>
      </c>
      <c r="Q1719" s="102" t="str">
        <f>VLOOKUP(P1719,IDCODE!$A$1:$B$96,2,0)</f>
        <v>Không</v>
      </c>
      <c r="R1719" s="102" t="e">
        <f>VLOOKUP(B1719,DS!$D$3:$P$2489,13,0)</f>
        <v>#N/A</v>
      </c>
    </row>
    <row r="1720" spans="1:18" ht="13.5">
      <c r="A1720" s="100">
        <v>1714</v>
      </c>
      <c r="B1720" s="108">
        <f>DS!D1716</f>
        <v>0</v>
      </c>
      <c r="C1720" s="109" t="e">
        <f>VLOOKUP(B1720,DS!$D$3:$I$2489,2,0)</f>
        <v>#N/A</v>
      </c>
      <c r="D1720" s="110" t="e">
        <f>VLOOKUP(B1720,DS!$D$3:$I$2489,3,0)</f>
        <v>#N/A</v>
      </c>
      <c r="E1720" s="111" t="e">
        <f>VLOOKUP(B1720,DS!$D$3:$I$2489,5,0)</f>
        <v>#N/A</v>
      </c>
      <c r="F1720" s="111" t="e">
        <f>VLOOKUP(B1720,DS!$D$3:$I$2489,6,0)</f>
        <v>#N/A</v>
      </c>
      <c r="G1720" s="247"/>
      <c r="H1720" s="247"/>
      <c r="I1720" s="247"/>
      <c r="J1720" s="247"/>
      <c r="K1720" s="247"/>
      <c r="L1720" s="247"/>
      <c r="M1720" s="247"/>
      <c r="N1720" s="247"/>
      <c r="O1720" s="247"/>
      <c r="P1720" s="101">
        <f t="shared" si="26"/>
        <v>0</v>
      </c>
      <c r="Q1720" s="102" t="str">
        <f>VLOOKUP(P1720,IDCODE!$A$1:$B$96,2,0)</f>
        <v>Không</v>
      </c>
      <c r="R1720" s="102" t="e">
        <f>VLOOKUP(B1720,DS!$D$3:$P$2489,13,0)</f>
        <v>#N/A</v>
      </c>
    </row>
    <row r="1721" spans="1:18" ht="13.5">
      <c r="A1721" s="100">
        <v>1715</v>
      </c>
      <c r="B1721" s="108">
        <f>DS!D1717</f>
        <v>0</v>
      </c>
      <c r="C1721" s="109" t="e">
        <f>VLOOKUP(B1721,DS!$D$3:$I$2489,2,0)</f>
        <v>#N/A</v>
      </c>
      <c r="D1721" s="110" t="e">
        <f>VLOOKUP(B1721,DS!$D$3:$I$2489,3,0)</f>
        <v>#N/A</v>
      </c>
      <c r="E1721" s="111" t="e">
        <f>VLOOKUP(B1721,DS!$D$3:$I$2489,5,0)</f>
        <v>#N/A</v>
      </c>
      <c r="F1721" s="111" t="e">
        <f>VLOOKUP(B1721,DS!$D$3:$I$2489,6,0)</f>
        <v>#N/A</v>
      </c>
      <c r="G1721" s="247"/>
      <c r="H1721" s="247"/>
      <c r="I1721" s="247"/>
      <c r="J1721" s="247"/>
      <c r="K1721" s="247"/>
      <c r="L1721" s="247"/>
      <c r="M1721" s="247"/>
      <c r="N1721" s="247"/>
      <c r="O1721" s="247"/>
      <c r="P1721" s="101">
        <f t="shared" si="26"/>
        <v>0</v>
      </c>
      <c r="Q1721" s="102" t="str">
        <f>VLOOKUP(P1721,IDCODE!$A$1:$B$96,2,0)</f>
        <v>Không</v>
      </c>
      <c r="R1721" s="102" t="e">
        <f>VLOOKUP(B1721,DS!$D$3:$P$2489,13,0)</f>
        <v>#N/A</v>
      </c>
    </row>
    <row r="1722" spans="1:18" ht="13.5">
      <c r="A1722" s="100">
        <v>1716</v>
      </c>
      <c r="B1722" s="108">
        <f>DS!D1718</f>
        <v>0</v>
      </c>
      <c r="C1722" s="109" t="e">
        <f>VLOOKUP(B1722,DS!$D$3:$I$2489,2,0)</f>
        <v>#N/A</v>
      </c>
      <c r="D1722" s="110" t="e">
        <f>VLOOKUP(B1722,DS!$D$3:$I$2489,3,0)</f>
        <v>#N/A</v>
      </c>
      <c r="E1722" s="111" t="e">
        <f>VLOOKUP(B1722,DS!$D$3:$I$2489,5,0)</f>
        <v>#N/A</v>
      </c>
      <c r="F1722" s="111" t="e">
        <f>VLOOKUP(B1722,DS!$D$3:$I$2489,6,0)</f>
        <v>#N/A</v>
      </c>
      <c r="G1722" s="247"/>
      <c r="H1722" s="247"/>
      <c r="I1722" s="247"/>
      <c r="J1722" s="247"/>
      <c r="K1722" s="247"/>
      <c r="L1722" s="247"/>
      <c r="M1722" s="247"/>
      <c r="N1722" s="247"/>
      <c r="O1722" s="247"/>
      <c r="P1722" s="101">
        <f t="shared" si="26"/>
        <v>0</v>
      </c>
      <c r="Q1722" s="102" t="str">
        <f>VLOOKUP(P1722,IDCODE!$A$1:$B$96,2,0)</f>
        <v>Không</v>
      </c>
      <c r="R1722" s="102" t="e">
        <f>VLOOKUP(B1722,DS!$D$3:$P$2489,13,0)</f>
        <v>#N/A</v>
      </c>
    </row>
    <row r="1723" spans="1:18" ht="13.5">
      <c r="A1723" s="100">
        <v>1717</v>
      </c>
      <c r="B1723" s="108">
        <f>DS!D1719</f>
        <v>0</v>
      </c>
      <c r="C1723" s="109" t="e">
        <f>VLOOKUP(B1723,DS!$D$3:$I$2489,2,0)</f>
        <v>#N/A</v>
      </c>
      <c r="D1723" s="110" t="e">
        <f>VLOOKUP(B1723,DS!$D$3:$I$2489,3,0)</f>
        <v>#N/A</v>
      </c>
      <c r="E1723" s="111" t="e">
        <f>VLOOKUP(B1723,DS!$D$3:$I$2489,5,0)</f>
        <v>#N/A</v>
      </c>
      <c r="F1723" s="111" t="e">
        <f>VLOOKUP(B1723,DS!$D$3:$I$2489,6,0)</f>
        <v>#N/A</v>
      </c>
      <c r="G1723" s="247"/>
      <c r="H1723" s="247"/>
      <c r="I1723" s="247"/>
      <c r="J1723" s="247"/>
      <c r="K1723" s="247"/>
      <c r="L1723" s="247"/>
      <c r="M1723" s="247"/>
      <c r="N1723" s="247"/>
      <c r="O1723" s="247"/>
      <c r="P1723" s="101">
        <f t="shared" si="26"/>
        <v>0</v>
      </c>
      <c r="Q1723" s="102" t="str">
        <f>VLOOKUP(P1723,IDCODE!$A$1:$B$96,2,0)</f>
        <v>Không</v>
      </c>
      <c r="R1723" s="102" t="e">
        <f>VLOOKUP(B1723,DS!$D$3:$P$2489,13,0)</f>
        <v>#N/A</v>
      </c>
    </row>
    <row r="1724" spans="1:18" ht="13.5">
      <c r="A1724" s="100">
        <v>1718</v>
      </c>
      <c r="B1724" s="108">
        <f>DS!D1720</f>
        <v>0</v>
      </c>
      <c r="C1724" s="109" t="e">
        <f>VLOOKUP(B1724,DS!$D$3:$I$2489,2,0)</f>
        <v>#N/A</v>
      </c>
      <c r="D1724" s="110" t="e">
        <f>VLOOKUP(B1724,DS!$D$3:$I$2489,3,0)</f>
        <v>#N/A</v>
      </c>
      <c r="E1724" s="111" t="e">
        <f>VLOOKUP(B1724,DS!$D$3:$I$2489,5,0)</f>
        <v>#N/A</v>
      </c>
      <c r="F1724" s="111" t="e">
        <f>VLOOKUP(B1724,DS!$D$3:$I$2489,6,0)</f>
        <v>#N/A</v>
      </c>
      <c r="G1724" s="247"/>
      <c r="H1724" s="247"/>
      <c r="I1724" s="247"/>
      <c r="J1724" s="247"/>
      <c r="K1724" s="247"/>
      <c r="L1724" s="247"/>
      <c r="M1724" s="247"/>
      <c r="N1724" s="247"/>
      <c r="O1724" s="247"/>
      <c r="P1724" s="101">
        <f t="shared" si="26"/>
        <v>0</v>
      </c>
      <c r="Q1724" s="102" t="str">
        <f>VLOOKUP(P1724,IDCODE!$A$1:$B$96,2,0)</f>
        <v>Không</v>
      </c>
      <c r="R1724" s="102" t="e">
        <f>VLOOKUP(B1724,DS!$D$3:$P$2489,13,0)</f>
        <v>#N/A</v>
      </c>
    </row>
    <row r="1725" spans="1:18" ht="13.5">
      <c r="A1725" s="100">
        <v>1719</v>
      </c>
      <c r="B1725" s="108">
        <f>DS!D1721</f>
        <v>0</v>
      </c>
      <c r="C1725" s="109" t="e">
        <f>VLOOKUP(B1725,DS!$D$3:$I$2489,2,0)</f>
        <v>#N/A</v>
      </c>
      <c r="D1725" s="110" t="e">
        <f>VLOOKUP(B1725,DS!$D$3:$I$2489,3,0)</f>
        <v>#N/A</v>
      </c>
      <c r="E1725" s="111" t="e">
        <f>VLOOKUP(B1725,DS!$D$3:$I$2489,5,0)</f>
        <v>#N/A</v>
      </c>
      <c r="F1725" s="111" t="e">
        <f>VLOOKUP(B1725,DS!$D$3:$I$2489,6,0)</f>
        <v>#N/A</v>
      </c>
      <c r="G1725" s="247"/>
      <c r="H1725" s="247"/>
      <c r="I1725" s="247"/>
      <c r="J1725" s="247"/>
      <c r="K1725" s="247"/>
      <c r="L1725" s="247"/>
      <c r="M1725" s="247"/>
      <c r="N1725" s="247"/>
      <c r="O1725" s="247"/>
      <c r="P1725" s="101">
        <f t="shared" si="26"/>
        <v>0</v>
      </c>
      <c r="Q1725" s="102" t="str">
        <f>VLOOKUP(P1725,IDCODE!$A$1:$B$96,2,0)</f>
        <v>Không</v>
      </c>
      <c r="R1725" s="102" t="e">
        <f>VLOOKUP(B1725,DS!$D$3:$P$2489,13,0)</f>
        <v>#N/A</v>
      </c>
    </row>
    <row r="1726" spans="1:18" ht="13.5">
      <c r="A1726" s="100">
        <v>1720</v>
      </c>
      <c r="B1726" s="108">
        <f>DS!D1722</f>
        <v>0</v>
      </c>
      <c r="C1726" s="109" t="e">
        <f>VLOOKUP(B1726,DS!$D$3:$I$2489,2,0)</f>
        <v>#N/A</v>
      </c>
      <c r="D1726" s="110" t="e">
        <f>VLOOKUP(B1726,DS!$D$3:$I$2489,3,0)</f>
        <v>#N/A</v>
      </c>
      <c r="E1726" s="111" t="e">
        <f>VLOOKUP(B1726,DS!$D$3:$I$2489,5,0)</f>
        <v>#N/A</v>
      </c>
      <c r="F1726" s="111" t="e">
        <f>VLOOKUP(B1726,DS!$D$3:$I$2489,6,0)</f>
        <v>#N/A</v>
      </c>
      <c r="G1726" s="247"/>
      <c r="H1726" s="247"/>
      <c r="I1726" s="247"/>
      <c r="J1726" s="247"/>
      <c r="K1726" s="247"/>
      <c r="L1726" s="247"/>
      <c r="M1726" s="247"/>
      <c r="N1726" s="247"/>
      <c r="O1726" s="247"/>
      <c r="P1726" s="101">
        <f t="shared" si="26"/>
        <v>0</v>
      </c>
      <c r="Q1726" s="102" t="str">
        <f>VLOOKUP(P1726,IDCODE!$A$1:$B$96,2,0)</f>
        <v>Không</v>
      </c>
      <c r="R1726" s="102" t="e">
        <f>VLOOKUP(B1726,DS!$D$3:$P$2489,13,0)</f>
        <v>#N/A</v>
      </c>
    </row>
    <row r="1727" spans="1:18" ht="13.5">
      <c r="A1727" s="100">
        <v>1721</v>
      </c>
      <c r="B1727" s="108">
        <f>DS!D1723</f>
        <v>0</v>
      </c>
      <c r="C1727" s="109" t="e">
        <f>VLOOKUP(B1727,DS!$D$3:$I$2489,2,0)</f>
        <v>#N/A</v>
      </c>
      <c r="D1727" s="110" t="e">
        <f>VLOOKUP(B1727,DS!$D$3:$I$2489,3,0)</f>
        <v>#N/A</v>
      </c>
      <c r="E1727" s="111" t="e">
        <f>VLOOKUP(B1727,DS!$D$3:$I$2489,5,0)</f>
        <v>#N/A</v>
      </c>
      <c r="F1727" s="111" t="e">
        <f>VLOOKUP(B1727,DS!$D$3:$I$2489,6,0)</f>
        <v>#N/A</v>
      </c>
      <c r="G1727" s="247"/>
      <c r="H1727" s="247"/>
      <c r="I1727" s="247"/>
      <c r="J1727" s="247"/>
      <c r="K1727" s="247"/>
      <c r="L1727" s="247"/>
      <c r="M1727" s="247"/>
      <c r="N1727" s="247"/>
      <c r="O1727" s="247"/>
      <c r="P1727" s="101">
        <f t="shared" si="26"/>
        <v>0</v>
      </c>
      <c r="Q1727" s="102" t="str">
        <f>VLOOKUP(P1727,IDCODE!$A$1:$B$96,2,0)</f>
        <v>Không</v>
      </c>
      <c r="R1727" s="102" t="e">
        <f>VLOOKUP(B1727,DS!$D$3:$P$2489,13,0)</f>
        <v>#N/A</v>
      </c>
    </row>
    <row r="1728" spans="1:18" ht="13.5">
      <c r="A1728" s="100">
        <v>1722</v>
      </c>
      <c r="B1728" s="108">
        <f>DS!D1724</f>
        <v>0</v>
      </c>
      <c r="C1728" s="109" t="e">
        <f>VLOOKUP(B1728,DS!$D$3:$I$2489,2,0)</f>
        <v>#N/A</v>
      </c>
      <c r="D1728" s="110" t="e">
        <f>VLOOKUP(B1728,DS!$D$3:$I$2489,3,0)</f>
        <v>#N/A</v>
      </c>
      <c r="E1728" s="111" t="e">
        <f>VLOOKUP(B1728,DS!$D$3:$I$2489,5,0)</f>
        <v>#N/A</v>
      </c>
      <c r="F1728" s="111" t="e">
        <f>VLOOKUP(B1728,DS!$D$3:$I$2489,6,0)</f>
        <v>#N/A</v>
      </c>
      <c r="G1728" s="247"/>
      <c r="H1728" s="247"/>
      <c r="I1728" s="247"/>
      <c r="J1728" s="247"/>
      <c r="K1728" s="247"/>
      <c r="L1728" s="247"/>
      <c r="M1728" s="247"/>
      <c r="N1728" s="247"/>
      <c r="O1728" s="247"/>
      <c r="P1728" s="101">
        <f t="shared" si="26"/>
        <v>0</v>
      </c>
      <c r="Q1728" s="102" t="str">
        <f>VLOOKUP(P1728,IDCODE!$A$1:$B$96,2,0)</f>
        <v>Không</v>
      </c>
      <c r="R1728" s="102" t="e">
        <f>VLOOKUP(B1728,DS!$D$3:$P$2489,13,0)</f>
        <v>#N/A</v>
      </c>
    </row>
    <row r="1729" spans="1:18" ht="13.5">
      <c r="A1729" s="100">
        <v>1723</v>
      </c>
      <c r="B1729" s="108">
        <f>DS!D1725</f>
        <v>0</v>
      </c>
      <c r="C1729" s="109" t="e">
        <f>VLOOKUP(B1729,DS!$D$3:$I$2489,2,0)</f>
        <v>#N/A</v>
      </c>
      <c r="D1729" s="110" t="e">
        <f>VLOOKUP(B1729,DS!$D$3:$I$2489,3,0)</f>
        <v>#N/A</v>
      </c>
      <c r="E1729" s="111" t="e">
        <f>VLOOKUP(B1729,DS!$D$3:$I$2489,5,0)</f>
        <v>#N/A</v>
      </c>
      <c r="F1729" s="111" t="e">
        <f>VLOOKUP(B1729,DS!$D$3:$I$2489,6,0)</f>
        <v>#N/A</v>
      </c>
      <c r="G1729" s="247"/>
      <c r="H1729" s="247"/>
      <c r="I1729" s="247"/>
      <c r="J1729" s="247"/>
      <c r="K1729" s="247"/>
      <c r="L1729" s="247"/>
      <c r="M1729" s="247"/>
      <c r="N1729" s="247"/>
      <c r="O1729" s="247"/>
      <c r="P1729" s="101">
        <f t="shared" si="26"/>
        <v>0</v>
      </c>
      <c r="Q1729" s="102" t="str">
        <f>VLOOKUP(P1729,IDCODE!$A$1:$B$96,2,0)</f>
        <v>Không</v>
      </c>
      <c r="R1729" s="102" t="e">
        <f>VLOOKUP(B1729,DS!$D$3:$P$2489,13,0)</f>
        <v>#N/A</v>
      </c>
    </row>
    <row r="1730" spans="1:18" ht="13.5">
      <c r="A1730" s="100">
        <v>1724</v>
      </c>
      <c r="B1730" s="108">
        <f>DS!D1726</f>
        <v>0</v>
      </c>
      <c r="C1730" s="109" t="e">
        <f>VLOOKUP(B1730,DS!$D$3:$I$2489,2,0)</f>
        <v>#N/A</v>
      </c>
      <c r="D1730" s="110" t="e">
        <f>VLOOKUP(B1730,DS!$D$3:$I$2489,3,0)</f>
        <v>#N/A</v>
      </c>
      <c r="E1730" s="111" t="e">
        <f>VLOOKUP(B1730,DS!$D$3:$I$2489,5,0)</f>
        <v>#N/A</v>
      </c>
      <c r="F1730" s="111" t="e">
        <f>VLOOKUP(B1730,DS!$D$3:$I$2489,6,0)</f>
        <v>#N/A</v>
      </c>
      <c r="G1730" s="247"/>
      <c r="H1730" s="247"/>
      <c r="I1730" s="247"/>
      <c r="J1730" s="247"/>
      <c r="K1730" s="247"/>
      <c r="L1730" s="247"/>
      <c r="M1730" s="247"/>
      <c r="N1730" s="247"/>
      <c r="O1730" s="247"/>
      <c r="P1730" s="101">
        <f t="shared" si="26"/>
        <v>0</v>
      </c>
      <c r="Q1730" s="102" t="str">
        <f>VLOOKUP(P1730,IDCODE!$A$1:$B$96,2,0)</f>
        <v>Không</v>
      </c>
      <c r="R1730" s="102" t="e">
        <f>VLOOKUP(B1730,DS!$D$3:$P$2489,13,0)</f>
        <v>#N/A</v>
      </c>
    </row>
    <row r="1731" spans="1:18" ht="13.5">
      <c r="A1731" s="100">
        <v>1725</v>
      </c>
      <c r="B1731" s="108">
        <f>DS!D1727</f>
        <v>0</v>
      </c>
      <c r="C1731" s="109" t="e">
        <f>VLOOKUP(B1731,DS!$D$3:$I$2489,2,0)</f>
        <v>#N/A</v>
      </c>
      <c r="D1731" s="110" t="e">
        <f>VLOOKUP(B1731,DS!$D$3:$I$2489,3,0)</f>
        <v>#N/A</v>
      </c>
      <c r="E1731" s="111" t="e">
        <f>VLOOKUP(B1731,DS!$D$3:$I$2489,5,0)</f>
        <v>#N/A</v>
      </c>
      <c r="F1731" s="111" t="e">
        <f>VLOOKUP(B1731,DS!$D$3:$I$2489,6,0)</f>
        <v>#N/A</v>
      </c>
      <c r="G1731" s="247"/>
      <c r="H1731" s="247"/>
      <c r="I1731" s="247"/>
      <c r="J1731" s="247"/>
      <c r="K1731" s="247"/>
      <c r="L1731" s="247"/>
      <c r="M1731" s="247"/>
      <c r="N1731" s="247"/>
      <c r="O1731" s="247"/>
      <c r="P1731" s="101">
        <f t="shared" si="26"/>
        <v>0</v>
      </c>
      <c r="Q1731" s="102" t="str">
        <f>VLOOKUP(P1731,IDCODE!$A$1:$B$96,2,0)</f>
        <v>Không</v>
      </c>
      <c r="R1731" s="102" t="e">
        <f>VLOOKUP(B1731,DS!$D$3:$P$2489,13,0)</f>
        <v>#N/A</v>
      </c>
    </row>
    <row r="1732" spans="1:18" ht="13.5">
      <c r="A1732" s="100">
        <v>1726</v>
      </c>
      <c r="B1732" s="108">
        <f>DS!D1728</f>
        <v>0</v>
      </c>
      <c r="C1732" s="109" t="e">
        <f>VLOOKUP(B1732,DS!$D$3:$I$2489,2,0)</f>
        <v>#N/A</v>
      </c>
      <c r="D1732" s="110" t="e">
        <f>VLOOKUP(B1732,DS!$D$3:$I$2489,3,0)</f>
        <v>#N/A</v>
      </c>
      <c r="E1732" s="111" t="e">
        <f>VLOOKUP(B1732,DS!$D$3:$I$2489,5,0)</f>
        <v>#N/A</v>
      </c>
      <c r="F1732" s="111" t="e">
        <f>VLOOKUP(B1732,DS!$D$3:$I$2489,6,0)</f>
        <v>#N/A</v>
      </c>
      <c r="G1732" s="247"/>
      <c r="H1732" s="247"/>
      <c r="I1732" s="247"/>
      <c r="J1732" s="247"/>
      <c r="K1732" s="247"/>
      <c r="L1732" s="247"/>
      <c r="M1732" s="247"/>
      <c r="N1732" s="247"/>
      <c r="O1732" s="247"/>
      <c r="P1732" s="101">
        <f t="shared" si="26"/>
        <v>0</v>
      </c>
      <c r="Q1732" s="102" t="str">
        <f>VLOOKUP(P1732,IDCODE!$A$1:$B$96,2,0)</f>
        <v>Không</v>
      </c>
      <c r="R1732" s="102" t="e">
        <f>VLOOKUP(B1732,DS!$D$3:$P$2489,13,0)</f>
        <v>#N/A</v>
      </c>
    </row>
    <row r="1733" spans="1:18" ht="13.5">
      <c r="A1733" s="100">
        <v>1727</v>
      </c>
      <c r="B1733" s="108">
        <f>DS!D1729</f>
        <v>0</v>
      </c>
      <c r="C1733" s="109" t="e">
        <f>VLOOKUP(B1733,DS!$D$3:$I$2489,2,0)</f>
        <v>#N/A</v>
      </c>
      <c r="D1733" s="110" t="e">
        <f>VLOOKUP(B1733,DS!$D$3:$I$2489,3,0)</f>
        <v>#N/A</v>
      </c>
      <c r="E1733" s="111" t="e">
        <f>VLOOKUP(B1733,DS!$D$3:$I$2489,5,0)</f>
        <v>#N/A</v>
      </c>
      <c r="F1733" s="111" t="e">
        <f>VLOOKUP(B1733,DS!$D$3:$I$2489,6,0)</f>
        <v>#N/A</v>
      </c>
      <c r="G1733" s="247"/>
      <c r="H1733" s="247"/>
      <c r="I1733" s="247"/>
      <c r="J1733" s="247"/>
      <c r="K1733" s="247"/>
      <c r="L1733" s="247"/>
      <c r="M1733" s="247"/>
      <c r="N1733" s="247"/>
      <c r="O1733" s="247"/>
      <c r="P1733" s="101">
        <f t="shared" si="26"/>
        <v>0</v>
      </c>
      <c r="Q1733" s="102" t="str">
        <f>VLOOKUP(P1733,IDCODE!$A$1:$B$96,2,0)</f>
        <v>Không</v>
      </c>
      <c r="R1733" s="102" t="e">
        <f>VLOOKUP(B1733,DS!$D$3:$P$2489,13,0)</f>
        <v>#N/A</v>
      </c>
    </row>
    <row r="1734" spans="1:18" ht="13.5">
      <c r="A1734" s="100">
        <v>1728</v>
      </c>
      <c r="B1734" s="108">
        <f>DS!D1730</f>
        <v>0</v>
      </c>
      <c r="C1734" s="109" t="e">
        <f>VLOOKUP(B1734,DS!$D$3:$I$2489,2,0)</f>
        <v>#N/A</v>
      </c>
      <c r="D1734" s="110" t="e">
        <f>VLOOKUP(B1734,DS!$D$3:$I$2489,3,0)</f>
        <v>#N/A</v>
      </c>
      <c r="E1734" s="111" t="e">
        <f>VLOOKUP(B1734,DS!$D$3:$I$2489,5,0)</f>
        <v>#N/A</v>
      </c>
      <c r="F1734" s="111" t="e">
        <f>VLOOKUP(B1734,DS!$D$3:$I$2489,6,0)</f>
        <v>#N/A</v>
      </c>
      <c r="G1734" s="247"/>
      <c r="H1734" s="247"/>
      <c r="I1734" s="247"/>
      <c r="J1734" s="247"/>
      <c r="K1734" s="247"/>
      <c r="L1734" s="247"/>
      <c r="M1734" s="247"/>
      <c r="N1734" s="247"/>
      <c r="O1734" s="247"/>
      <c r="P1734" s="101">
        <f t="shared" si="26"/>
        <v>0</v>
      </c>
      <c r="Q1734" s="102" t="str">
        <f>VLOOKUP(P1734,IDCODE!$A$1:$B$96,2,0)</f>
        <v>Không</v>
      </c>
      <c r="R1734" s="102" t="e">
        <f>VLOOKUP(B1734,DS!$D$3:$P$2489,13,0)</f>
        <v>#N/A</v>
      </c>
    </row>
    <row r="1735" spans="1:18" ht="13.5">
      <c r="A1735" s="100">
        <v>1729</v>
      </c>
      <c r="B1735" s="108">
        <f>DS!D1731</f>
        <v>0</v>
      </c>
      <c r="C1735" s="109" t="e">
        <f>VLOOKUP(B1735,DS!$D$3:$I$2489,2,0)</f>
        <v>#N/A</v>
      </c>
      <c r="D1735" s="110" t="e">
        <f>VLOOKUP(B1735,DS!$D$3:$I$2489,3,0)</f>
        <v>#N/A</v>
      </c>
      <c r="E1735" s="111" t="e">
        <f>VLOOKUP(B1735,DS!$D$3:$I$2489,5,0)</f>
        <v>#N/A</v>
      </c>
      <c r="F1735" s="111" t="e">
        <f>VLOOKUP(B1735,DS!$D$3:$I$2489,6,0)</f>
        <v>#N/A</v>
      </c>
      <c r="G1735" s="247"/>
      <c r="H1735" s="247"/>
      <c r="I1735" s="247"/>
      <c r="J1735" s="247"/>
      <c r="K1735" s="247"/>
      <c r="L1735" s="247"/>
      <c r="M1735" s="247"/>
      <c r="N1735" s="247"/>
      <c r="O1735" s="247"/>
      <c r="P1735" s="101">
        <f t="shared" si="26"/>
        <v>0</v>
      </c>
      <c r="Q1735" s="102" t="str">
        <f>VLOOKUP(P1735,IDCODE!$A$1:$B$96,2,0)</f>
        <v>Không</v>
      </c>
      <c r="R1735" s="102" t="e">
        <f>VLOOKUP(B1735,DS!$D$3:$P$2489,13,0)</f>
        <v>#N/A</v>
      </c>
    </row>
    <row r="1736" spans="1:18" ht="13.5">
      <c r="A1736" s="100">
        <v>1730</v>
      </c>
      <c r="B1736" s="108">
        <f>DS!D1732</f>
        <v>0</v>
      </c>
      <c r="C1736" s="109" t="e">
        <f>VLOOKUP(B1736,DS!$D$3:$I$2489,2,0)</f>
        <v>#N/A</v>
      </c>
      <c r="D1736" s="110" t="e">
        <f>VLOOKUP(B1736,DS!$D$3:$I$2489,3,0)</f>
        <v>#N/A</v>
      </c>
      <c r="E1736" s="111" t="e">
        <f>VLOOKUP(B1736,DS!$D$3:$I$2489,5,0)</f>
        <v>#N/A</v>
      </c>
      <c r="F1736" s="111" t="e">
        <f>VLOOKUP(B1736,DS!$D$3:$I$2489,6,0)</f>
        <v>#N/A</v>
      </c>
      <c r="G1736" s="247"/>
      <c r="H1736" s="247"/>
      <c r="I1736" s="247"/>
      <c r="J1736" s="247"/>
      <c r="K1736" s="247"/>
      <c r="L1736" s="247"/>
      <c r="M1736" s="247"/>
      <c r="N1736" s="247"/>
      <c r="O1736" s="247"/>
      <c r="P1736" s="101">
        <f t="shared" ref="P1736:P1792" si="27">IF(OR(ISNUMBER(O1736)=FALSE,$P$6&lt;&gt;100%,O1736&lt;1),0,ROUND(SUMPRODUCT($G$6:$O$6,G1736:O1736),1))</f>
        <v>0</v>
      </c>
      <c r="Q1736" s="102" t="str">
        <f>VLOOKUP(P1736,IDCODE!$A$1:$B$96,2,0)</f>
        <v>Không</v>
      </c>
      <c r="R1736" s="102" t="e">
        <f>VLOOKUP(B1736,DS!$D$3:$P$2489,13,0)</f>
        <v>#N/A</v>
      </c>
    </row>
    <row r="1737" spans="1:18" ht="13.5">
      <c r="A1737" s="100">
        <v>1731</v>
      </c>
      <c r="B1737" s="108">
        <f>DS!D1733</f>
        <v>0</v>
      </c>
      <c r="C1737" s="109" t="e">
        <f>VLOOKUP(B1737,DS!$D$3:$I$2489,2,0)</f>
        <v>#N/A</v>
      </c>
      <c r="D1737" s="110" t="e">
        <f>VLOOKUP(B1737,DS!$D$3:$I$2489,3,0)</f>
        <v>#N/A</v>
      </c>
      <c r="E1737" s="111" t="e">
        <f>VLOOKUP(B1737,DS!$D$3:$I$2489,5,0)</f>
        <v>#N/A</v>
      </c>
      <c r="F1737" s="111" t="e">
        <f>VLOOKUP(B1737,DS!$D$3:$I$2489,6,0)</f>
        <v>#N/A</v>
      </c>
      <c r="G1737" s="247"/>
      <c r="H1737" s="247"/>
      <c r="I1737" s="247"/>
      <c r="J1737" s="247"/>
      <c r="K1737" s="247"/>
      <c r="L1737" s="247"/>
      <c r="M1737" s="247"/>
      <c r="N1737" s="247"/>
      <c r="O1737" s="247"/>
      <c r="P1737" s="101">
        <f t="shared" si="27"/>
        <v>0</v>
      </c>
      <c r="Q1737" s="102" t="str">
        <f>VLOOKUP(P1737,IDCODE!$A$1:$B$96,2,0)</f>
        <v>Không</v>
      </c>
      <c r="R1737" s="102" t="e">
        <f>VLOOKUP(B1737,DS!$D$3:$P$2489,13,0)</f>
        <v>#N/A</v>
      </c>
    </row>
    <row r="1738" spans="1:18" ht="13.5">
      <c r="A1738" s="100">
        <v>1732</v>
      </c>
      <c r="B1738" s="108">
        <f>DS!D1734</f>
        <v>0</v>
      </c>
      <c r="C1738" s="109" t="e">
        <f>VLOOKUP(B1738,DS!$D$3:$I$2489,2,0)</f>
        <v>#N/A</v>
      </c>
      <c r="D1738" s="110" t="e">
        <f>VLOOKUP(B1738,DS!$D$3:$I$2489,3,0)</f>
        <v>#N/A</v>
      </c>
      <c r="E1738" s="111" t="e">
        <f>VLOOKUP(B1738,DS!$D$3:$I$2489,5,0)</f>
        <v>#N/A</v>
      </c>
      <c r="F1738" s="111" t="e">
        <f>VLOOKUP(B1738,DS!$D$3:$I$2489,6,0)</f>
        <v>#N/A</v>
      </c>
      <c r="G1738" s="247"/>
      <c r="H1738" s="247"/>
      <c r="I1738" s="247"/>
      <c r="J1738" s="247"/>
      <c r="K1738" s="247"/>
      <c r="L1738" s="247"/>
      <c r="M1738" s="247"/>
      <c r="N1738" s="247"/>
      <c r="O1738" s="247"/>
      <c r="P1738" s="101">
        <f t="shared" si="27"/>
        <v>0</v>
      </c>
      <c r="Q1738" s="102" t="str">
        <f>VLOOKUP(P1738,IDCODE!$A$1:$B$96,2,0)</f>
        <v>Không</v>
      </c>
      <c r="R1738" s="102" t="e">
        <f>VLOOKUP(B1738,DS!$D$3:$P$2489,13,0)</f>
        <v>#N/A</v>
      </c>
    </row>
    <row r="1739" spans="1:18" ht="13.5">
      <c r="A1739" s="100">
        <v>1733</v>
      </c>
      <c r="B1739" s="108">
        <f>DS!D1735</f>
        <v>0</v>
      </c>
      <c r="C1739" s="109" t="e">
        <f>VLOOKUP(B1739,DS!$D$3:$I$2489,2,0)</f>
        <v>#N/A</v>
      </c>
      <c r="D1739" s="110" t="e">
        <f>VLOOKUP(B1739,DS!$D$3:$I$2489,3,0)</f>
        <v>#N/A</v>
      </c>
      <c r="E1739" s="111" t="e">
        <f>VLOOKUP(B1739,DS!$D$3:$I$2489,5,0)</f>
        <v>#N/A</v>
      </c>
      <c r="F1739" s="111" t="e">
        <f>VLOOKUP(B1739,DS!$D$3:$I$2489,6,0)</f>
        <v>#N/A</v>
      </c>
      <c r="G1739" s="247"/>
      <c r="H1739" s="247"/>
      <c r="I1739" s="247"/>
      <c r="J1739" s="247"/>
      <c r="K1739" s="247"/>
      <c r="L1739" s="247"/>
      <c r="M1739" s="247"/>
      <c r="N1739" s="247"/>
      <c r="O1739" s="247"/>
      <c r="P1739" s="101">
        <f t="shared" si="27"/>
        <v>0</v>
      </c>
      <c r="Q1739" s="102" t="str">
        <f>VLOOKUP(P1739,IDCODE!$A$1:$B$96,2,0)</f>
        <v>Không</v>
      </c>
      <c r="R1739" s="102" t="e">
        <f>VLOOKUP(B1739,DS!$D$3:$P$2489,13,0)</f>
        <v>#N/A</v>
      </c>
    </row>
    <row r="1740" spans="1:18" ht="13.5">
      <c r="A1740" s="100">
        <v>1734</v>
      </c>
      <c r="B1740" s="108">
        <f>DS!D1736</f>
        <v>0</v>
      </c>
      <c r="C1740" s="109" t="e">
        <f>VLOOKUP(B1740,DS!$D$3:$I$2489,2,0)</f>
        <v>#N/A</v>
      </c>
      <c r="D1740" s="110" t="e">
        <f>VLOOKUP(B1740,DS!$D$3:$I$2489,3,0)</f>
        <v>#N/A</v>
      </c>
      <c r="E1740" s="111" t="e">
        <f>VLOOKUP(B1740,DS!$D$3:$I$2489,5,0)</f>
        <v>#N/A</v>
      </c>
      <c r="F1740" s="111" t="e">
        <f>VLOOKUP(B1740,DS!$D$3:$I$2489,6,0)</f>
        <v>#N/A</v>
      </c>
      <c r="G1740" s="247"/>
      <c r="H1740" s="247"/>
      <c r="I1740" s="247"/>
      <c r="J1740" s="247"/>
      <c r="K1740" s="247"/>
      <c r="L1740" s="247"/>
      <c r="M1740" s="247"/>
      <c r="N1740" s="247"/>
      <c r="O1740" s="247"/>
      <c r="P1740" s="101">
        <f t="shared" si="27"/>
        <v>0</v>
      </c>
      <c r="Q1740" s="102" t="str">
        <f>VLOOKUP(P1740,IDCODE!$A$1:$B$96,2,0)</f>
        <v>Không</v>
      </c>
      <c r="R1740" s="102" t="e">
        <f>VLOOKUP(B1740,DS!$D$3:$P$2489,13,0)</f>
        <v>#N/A</v>
      </c>
    </row>
    <row r="1741" spans="1:18" ht="13.5">
      <c r="A1741" s="100">
        <v>1735</v>
      </c>
      <c r="B1741" s="108">
        <f>DS!D1737</f>
        <v>0</v>
      </c>
      <c r="C1741" s="109" t="e">
        <f>VLOOKUP(B1741,DS!$D$3:$I$2489,2,0)</f>
        <v>#N/A</v>
      </c>
      <c r="D1741" s="110" t="e">
        <f>VLOOKUP(B1741,DS!$D$3:$I$2489,3,0)</f>
        <v>#N/A</v>
      </c>
      <c r="E1741" s="111" t="e">
        <f>VLOOKUP(B1741,DS!$D$3:$I$2489,5,0)</f>
        <v>#N/A</v>
      </c>
      <c r="F1741" s="111" t="e">
        <f>VLOOKUP(B1741,DS!$D$3:$I$2489,6,0)</f>
        <v>#N/A</v>
      </c>
      <c r="G1741" s="247"/>
      <c r="H1741" s="247"/>
      <c r="I1741" s="247"/>
      <c r="J1741" s="247"/>
      <c r="K1741" s="247"/>
      <c r="L1741" s="247"/>
      <c r="M1741" s="247"/>
      <c r="N1741" s="247"/>
      <c r="O1741" s="247"/>
      <c r="P1741" s="101">
        <f t="shared" si="27"/>
        <v>0</v>
      </c>
      <c r="Q1741" s="102" t="str">
        <f>VLOOKUP(P1741,IDCODE!$A$1:$B$96,2,0)</f>
        <v>Không</v>
      </c>
      <c r="R1741" s="102" t="e">
        <f>VLOOKUP(B1741,DS!$D$3:$P$2489,13,0)</f>
        <v>#N/A</v>
      </c>
    </row>
    <row r="1742" spans="1:18" ht="13.5">
      <c r="A1742" s="100">
        <v>1736</v>
      </c>
      <c r="B1742" s="108">
        <f>DS!D1738</f>
        <v>0</v>
      </c>
      <c r="C1742" s="109" t="e">
        <f>VLOOKUP(B1742,DS!$D$3:$I$2489,2,0)</f>
        <v>#N/A</v>
      </c>
      <c r="D1742" s="110" t="e">
        <f>VLOOKUP(B1742,DS!$D$3:$I$2489,3,0)</f>
        <v>#N/A</v>
      </c>
      <c r="E1742" s="111" t="e">
        <f>VLOOKUP(B1742,DS!$D$3:$I$2489,5,0)</f>
        <v>#N/A</v>
      </c>
      <c r="F1742" s="111" t="e">
        <f>VLOOKUP(B1742,DS!$D$3:$I$2489,6,0)</f>
        <v>#N/A</v>
      </c>
      <c r="G1742" s="247"/>
      <c r="H1742" s="247"/>
      <c r="I1742" s="247"/>
      <c r="J1742" s="247"/>
      <c r="K1742" s="247"/>
      <c r="L1742" s="247"/>
      <c r="M1742" s="247"/>
      <c r="N1742" s="247"/>
      <c r="O1742" s="247"/>
      <c r="P1742" s="101">
        <f t="shared" si="27"/>
        <v>0</v>
      </c>
      <c r="Q1742" s="102" t="str">
        <f>VLOOKUP(P1742,IDCODE!$A$1:$B$96,2,0)</f>
        <v>Không</v>
      </c>
      <c r="R1742" s="102" t="e">
        <f>VLOOKUP(B1742,DS!$D$3:$P$2489,13,0)</f>
        <v>#N/A</v>
      </c>
    </row>
    <row r="1743" spans="1:18" ht="13.5">
      <c r="A1743" s="100">
        <v>1737</v>
      </c>
      <c r="B1743" s="108">
        <f>DS!D1739</f>
        <v>0</v>
      </c>
      <c r="C1743" s="109" t="e">
        <f>VLOOKUP(B1743,DS!$D$3:$I$2489,2,0)</f>
        <v>#N/A</v>
      </c>
      <c r="D1743" s="110" t="e">
        <f>VLOOKUP(B1743,DS!$D$3:$I$2489,3,0)</f>
        <v>#N/A</v>
      </c>
      <c r="E1743" s="111" t="e">
        <f>VLOOKUP(B1743,DS!$D$3:$I$2489,5,0)</f>
        <v>#N/A</v>
      </c>
      <c r="F1743" s="111" t="e">
        <f>VLOOKUP(B1743,DS!$D$3:$I$2489,6,0)</f>
        <v>#N/A</v>
      </c>
      <c r="G1743" s="247"/>
      <c r="H1743" s="247"/>
      <c r="I1743" s="247"/>
      <c r="J1743" s="247"/>
      <c r="K1743" s="247"/>
      <c r="L1743" s="247"/>
      <c r="M1743" s="247"/>
      <c r="N1743" s="247"/>
      <c r="O1743" s="247"/>
      <c r="P1743" s="101">
        <f t="shared" si="27"/>
        <v>0</v>
      </c>
      <c r="Q1743" s="102" t="str">
        <f>VLOOKUP(P1743,IDCODE!$A$1:$B$96,2,0)</f>
        <v>Không</v>
      </c>
      <c r="R1743" s="102" t="e">
        <f>VLOOKUP(B1743,DS!$D$3:$P$2489,13,0)</f>
        <v>#N/A</v>
      </c>
    </row>
    <row r="1744" spans="1:18" ht="13.5">
      <c r="A1744" s="100">
        <v>1738</v>
      </c>
      <c r="B1744" s="108">
        <f>DS!D1740</f>
        <v>0</v>
      </c>
      <c r="C1744" s="109" t="e">
        <f>VLOOKUP(B1744,DS!$D$3:$I$2489,2,0)</f>
        <v>#N/A</v>
      </c>
      <c r="D1744" s="110" t="e">
        <f>VLOOKUP(B1744,DS!$D$3:$I$2489,3,0)</f>
        <v>#N/A</v>
      </c>
      <c r="E1744" s="111" t="e">
        <f>VLOOKUP(B1744,DS!$D$3:$I$2489,5,0)</f>
        <v>#N/A</v>
      </c>
      <c r="F1744" s="111" t="e">
        <f>VLOOKUP(B1744,DS!$D$3:$I$2489,6,0)</f>
        <v>#N/A</v>
      </c>
      <c r="G1744" s="247"/>
      <c r="H1744" s="247"/>
      <c r="I1744" s="247"/>
      <c r="J1744" s="247"/>
      <c r="K1744" s="247"/>
      <c r="L1744" s="247"/>
      <c r="M1744" s="247"/>
      <c r="N1744" s="247"/>
      <c r="O1744" s="247"/>
      <c r="P1744" s="101">
        <f t="shared" si="27"/>
        <v>0</v>
      </c>
      <c r="Q1744" s="102" t="str">
        <f>VLOOKUP(P1744,IDCODE!$A$1:$B$96,2,0)</f>
        <v>Không</v>
      </c>
      <c r="R1744" s="102" t="e">
        <f>VLOOKUP(B1744,DS!$D$3:$P$2489,13,0)</f>
        <v>#N/A</v>
      </c>
    </row>
    <row r="1745" spans="1:18" ht="13.5">
      <c r="A1745" s="100">
        <v>1739</v>
      </c>
      <c r="B1745" s="108">
        <f>DS!D1741</f>
        <v>0</v>
      </c>
      <c r="C1745" s="109" t="e">
        <f>VLOOKUP(B1745,DS!$D$3:$I$2489,2,0)</f>
        <v>#N/A</v>
      </c>
      <c r="D1745" s="110" t="e">
        <f>VLOOKUP(B1745,DS!$D$3:$I$2489,3,0)</f>
        <v>#N/A</v>
      </c>
      <c r="E1745" s="111" t="e">
        <f>VLOOKUP(B1745,DS!$D$3:$I$2489,5,0)</f>
        <v>#N/A</v>
      </c>
      <c r="F1745" s="111" t="e">
        <f>VLOOKUP(B1745,DS!$D$3:$I$2489,6,0)</f>
        <v>#N/A</v>
      </c>
      <c r="G1745" s="247"/>
      <c r="H1745" s="247"/>
      <c r="I1745" s="247"/>
      <c r="J1745" s="247"/>
      <c r="K1745" s="247"/>
      <c r="L1745" s="247"/>
      <c r="M1745" s="247"/>
      <c r="N1745" s="247"/>
      <c r="O1745" s="247"/>
      <c r="P1745" s="101">
        <f t="shared" si="27"/>
        <v>0</v>
      </c>
      <c r="Q1745" s="102" t="str">
        <f>VLOOKUP(P1745,IDCODE!$A$1:$B$96,2,0)</f>
        <v>Không</v>
      </c>
      <c r="R1745" s="102" t="e">
        <f>VLOOKUP(B1745,DS!$D$3:$P$2489,13,0)</f>
        <v>#N/A</v>
      </c>
    </row>
    <row r="1746" spans="1:18" ht="13.5">
      <c r="A1746" s="100">
        <v>1740</v>
      </c>
      <c r="B1746" s="108">
        <f>DS!D1742</f>
        <v>0</v>
      </c>
      <c r="C1746" s="109" t="e">
        <f>VLOOKUP(B1746,DS!$D$3:$I$2489,2,0)</f>
        <v>#N/A</v>
      </c>
      <c r="D1746" s="110" t="e">
        <f>VLOOKUP(B1746,DS!$D$3:$I$2489,3,0)</f>
        <v>#N/A</v>
      </c>
      <c r="E1746" s="111" t="e">
        <f>VLOOKUP(B1746,DS!$D$3:$I$2489,5,0)</f>
        <v>#N/A</v>
      </c>
      <c r="F1746" s="111" t="e">
        <f>VLOOKUP(B1746,DS!$D$3:$I$2489,6,0)</f>
        <v>#N/A</v>
      </c>
      <c r="G1746" s="247"/>
      <c r="H1746" s="247"/>
      <c r="I1746" s="247"/>
      <c r="J1746" s="247"/>
      <c r="K1746" s="247"/>
      <c r="L1746" s="247"/>
      <c r="M1746" s="247"/>
      <c r="N1746" s="247"/>
      <c r="O1746" s="247"/>
      <c r="P1746" s="101">
        <f t="shared" si="27"/>
        <v>0</v>
      </c>
      <c r="Q1746" s="102" t="str">
        <f>VLOOKUP(P1746,IDCODE!$A$1:$B$96,2,0)</f>
        <v>Không</v>
      </c>
      <c r="R1746" s="102" t="e">
        <f>VLOOKUP(B1746,DS!$D$3:$P$2489,13,0)</f>
        <v>#N/A</v>
      </c>
    </row>
    <row r="1747" spans="1:18" ht="13.5">
      <c r="A1747" s="100">
        <v>1741</v>
      </c>
      <c r="B1747" s="108">
        <f>DS!D1743</f>
        <v>0</v>
      </c>
      <c r="C1747" s="109" t="e">
        <f>VLOOKUP(B1747,DS!$D$3:$I$2489,2,0)</f>
        <v>#N/A</v>
      </c>
      <c r="D1747" s="110" t="e">
        <f>VLOOKUP(B1747,DS!$D$3:$I$2489,3,0)</f>
        <v>#N/A</v>
      </c>
      <c r="E1747" s="111" t="e">
        <f>VLOOKUP(B1747,DS!$D$3:$I$2489,5,0)</f>
        <v>#N/A</v>
      </c>
      <c r="F1747" s="111" t="e">
        <f>VLOOKUP(B1747,DS!$D$3:$I$2489,6,0)</f>
        <v>#N/A</v>
      </c>
      <c r="G1747" s="247"/>
      <c r="H1747" s="247"/>
      <c r="I1747" s="247"/>
      <c r="J1747" s="247"/>
      <c r="K1747" s="247"/>
      <c r="L1747" s="247"/>
      <c r="M1747" s="247"/>
      <c r="N1747" s="247"/>
      <c r="O1747" s="247"/>
      <c r="P1747" s="101">
        <f t="shared" si="27"/>
        <v>0</v>
      </c>
      <c r="Q1747" s="102" t="str">
        <f>VLOOKUP(P1747,IDCODE!$A$1:$B$96,2,0)</f>
        <v>Không</v>
      </c>
      <c r="R1747" s="102" t="e">
        <f>VLOOKUP(B1747,DS!$D$3:$P$2489,13,0)</f>
        <v>#N/A</v>
      </c>
    </row>
    <row r="1748" spans="1:18" ht="13.5">
      <c r="A1748" s="100">
        <v>1742</v>
      </c>
      <c r="B1748" s="108">
        <f>DS!D1744</f>
        <v>0</v>
      </c>
      <c r="C1748" s="109" t="e">
        <f>VLOOKUP(B1748,DS!$D$3:$I$2489,2,0)</f>
        <v>#N/A</v>
      </c>
      <c r="D1748" s="110" t="e">
        <f>VLOOKUP(B1748,DS!$D$3:$I$2489,3,0)</f>
        <v>#N/A</v>
      </c>
      <c r="E1748" s="111" t="e">
        <f>VLOOKUP(B1748,DS!$D$3:$I$2489,5,0)</f>
        <v>#N/A</v>
      </c>
      <c r="F1748" s="111" t="e">
        <f>VLOOKUP(B1748,DS!$D$3:$I$2489,6,0)</f>
        <v>#N/A</v>
      </c>
      <c r="G1748" s="247"/>
      <c r="H1748" s="247"/>
      <c r="I1748" s="247"/>
      <c r="J1748" s="247"/>
      <c r="K1748" s="247"/>
      <c r="L1748" s="247"/>
      <c r="M1748" s="247"/>
      <c r="N1748" s="247"/>
      <c r="O1748" s="247"/>
      <c r="P1748" s="101">
        <f t="shared" si="27"/>
        <v>0</v>
      </c>
      <c r="Q1748" s="102" t="str">
        <f>VLOOKUP(P1748,IDCODE!$A$1:$B$96,2,0)</f>
        <v>Không</v>
      </c>
      <c r="R1748" s="102" t="e">
        <f>VLOOKUP(B1748,DS!$D$3:$P$2489,13,0)</f>
        <v>#N/A</v>
      </c>
    </row>
    <row r="1749" spans="1:18" ht="13.5">
      <c r="A1749" s="100">
        <v>1743</v>
      </c>
      <c r="B1749" s="108">
        <f>DS!D1745</f>
        <v>0</v>
      </c>
      <c r="C1749" s="109" t="e">
        <f>VLOOKUP(B1749,DS!$D$3:$I$2489,2,0)</f>
        <v>#N/A</v>
      </c>
      <c r="D1749" s="110" t="e">
        <f>VLOOKUP(B1749,DS!$D$3:$I$2489,3,0)</f>
        <v>#N/A</v>
      </c>
      <c r="E1749" s="111" t="e">
        <f>VLOOKUP(B1749,DS!$D$3:$I$2489,5,0)</f>
        <v>#N/A</v>
      </c>
      <c r="F1749" s="111" t="e">
        <f>VLOOKUP(B1749,DS!$D$3:$I$2489,6,0)</f>
        <v>#N/A</v>
      </c>
      <c r="G1749" s="247"/>
      <c r="H1749" s="247"/>
      <c r="I1749" s="247"/>
      <c r="J1749" s="247"/>
      <c r="K1749" s="247"/>
      <c r="L1749" s="247"/>
      <c r="M1749" s="247"/>
      <c r="N1749" s="247"/>
      <c r="O1749" s="247"/>
      <c r="P1749" s="101">
        <f t="shared" si="27"/>
        <v>0</v>
      </c>
      <c r="Q1749" s="102" t="str">
        <f>VLOOKUP(P1749,IDCODE!$A$1:$B$96,2,0)</f>
        <v>Không</v>
      </c>
      <c r="R1749" s="102" t="e">
        <f>VLOOKUP(B1749,DS!$D$3:$P$2489,13,0)</f>
        <v>#N/A</v>
      </c>
    </row>
    <row r="1750" spans="1:18" ht="13.5">
      <c r="A1750" s="100">
        <v>1744</v>
      </c>
      <c r="B1750" s="108">
        <f>DS!D1746</f>
        <v>0</v>
      </c>
      <c r="C1750" s="109" t="e">
        <f>VLOOKUP(B1750,DS!$D$3:$I$2489,2,0)</f>
        <v>#N/A</v>
      </c>
      <c r="D1750" s="110" t="e">
        <f>VLOOKUP(B1750,DS!$D$3:$I$2489,3,0)</f>
        <v>#N/A</v>
      </c>
      <c r="E1750" s="111" t="e">
        <f>VLOOKUP(B1750,DS!$D$3:$I$2489,5,0)</f>
        <v>#N/A</v>
      </c>
      <c r="F1750" s="111" t="e">
        <f>VLOOKUP(B1750,DS!$D$3:$I$2489,6,0)</f>
        <v>#N/A</v>
      </c>
      <c r="G1750" s="247"/>
      <c r="H1750" s="247"/>
      <c r="I1750" s="247"/>
      <c r="J1750" s="247"/>
      <c r="K1750" s="247"/>
      <c r="L1750" s="247"/>
      <c r="M1750" s="247"/>
      <c r="N1750" s="247"/>
      <c r="O1750" s="247"/>
      <c r="P1750" s="101">
        <f t="shared" si="27"/>
        <v>0</v>
      </c>
      <c r="Q1750" s="102" t="str">
        <f>VLOOKUP(P1750,IDCODE!$A$1:$B$96,2,0)</f>
        <v>Không</v>
      </c>
      <c r="R1750" s="102" t="e">
        <f>VLOOKUP(B1750,DS!$D$3:$P$2489,13,0)</f>
        <v>#N/A</v>
      </c>
    </row>
    <row r="1751" spans="1:18" ht="13.5">
      <c r="A1751" s="100">
        <v>1745</v>
      </c>
      <c r="B1751" s="108">
        <f>DS!D1747</f>
        <v>0</v>
      </c>
      <c r="C1751" s="109" t="e">
        <f>VLOOKUP(B1751,DS!$D$3:$I$2489,2,0)</f>
        <v>#N/A</v>
      </c>
      <c r="D1751" s="110" t="e">
        <f>VLOOKUP(B1751,DS!$D$3:$I$2489,3,0)</f>
        <v>#N/A</v>
      </c>
      <c r="E1751" s="111" t="e">
        <f>VLOOKUP(B1751,DS!$D$3:$I$2489,5,0)</f>
        <v>#N/A</v>
      </c>
      <c r="F1751" s="111" t="e">
        <f>VLOOKUP(B1751,DS!$D$3:$I$2489,6,0)</f>
        <v>#N/A</v>
      </c>
      <c r="G1751" s="247"/>
      <c r="H1751" s="247"/>
      <c r="I1751" s="247"/>
      <c r="J1751" s="247"/>
      <c r="K1751" s="247"/>
      <c r="L1751" s="247"/>
      <c r="M1751" s="247"/>
      <c r="N1751" s="247"/>
      <c r="O1751" s="247"/>
      <c r="P1751" s="101">
        <f t="shared" si="27"/>
        <v>0</v>
      </c>
      <c r="Q1751" s="102" t="str">
        <f>VLOOKUP(P1751,IDCODE!$A$1:$B$96,2,0)</f>
        <v>Không</v>
      </c>
      <c r="R1751" s="102" t="e">
        <f>VLOOKUP(B1751,DS!$D$3:$P$2489,13,0)</f>
        <v>#N/A</v>
      </c>
    </row>
    <row r="1752" spans="1:18" ht="13.5">
      <c r="A1752" s="100">
        <v>1746</v>
      </c>
      <c r="B1752" s="108">
        <f>DS!D1748</f>
        <v>0</v>
      </c>
      <c r="C1752" s="109" t="e">
        <f>VLOOKUP(B1752,DS!$D$3:$I$2489,2,0)</f>
        <v>#N/A</v>
      </c>
      <c r="D1752" s="110" t="e">
        <f>VLOOKUP(B1752,DS!$D$3:$I$2489,3,0)</f>
        <v>#N/A</v>
      </c>
      <c r="E1752" s="111" t="e">
        <f>VLOOKUP(B1752,DS!$D$3:$I$2489,5,0)</f>
        <v>#N/A</v>
      </c>
      <c r="F1752" s="111" t="e">
        <f>VLOOKUP(B1752,DS!$D$3:$I$2489,6,0)</f>
        <v>#N/A</v>
      </c>
      <c r="G1752" s="247"/>
      <c r="H1752" s="247"/>
      <c r="I1752" s="247"/>
      <c r="J1752" s="247"/>
      <c r="K1752" s="247"/>
      <c r="L1752" s="247"/>
      <c r="M1752" s="247"/>
      <c r="N1752" s="247"/>
      <c r="O1752" s="247"/>
      <c r="P1752" s="101">
        <f t="shared" si="27"/>
        <v>0</v>
      </c>
      <c r="Q1752" s="102" t="str">
        <f>VLOOKUP(P1752,IDCODE!$A$1:$B$96,2,0)</f>
        <v>Không</v>
      </c>
      <c r="R1752" s="102" t="e">
        <f>VLOOKUP(B1752,DS!$D$3:$P$2489,13,0)</f>
        <v>#N/A</v>
      </c>
    </row>
    <row r="1753" spans="1:18" ht="13.5">
      <c r="A1753" s="100">
        <v>1747</v>
      </c>
      <c r="B1753" s="108">
        <f>DS!D1749</f>
        <v>0</v>
      </c>
      <c r="C1753" s="109" t="e">
        <f>VLOOKUP(B1753,DS!$D$3:$I$2489,2,0)</f>
        <v>#N/A</v>
      </c>
      <c r="D1753" s="110" t="e">
        <f>VLOOKUP(B1753,DS!$D$3:$I$2489,3,0)</f>
        <v>#N/A</v>
      </c>
      <c r="E1753" s="111" t="e">
        <f>VLOOKUP(B1753,DS!$D$3:$I$2489,5,0)</f>
        <v>#N/A</v>
      </c>
      <c r="F1753" s="111" t="e">
        <f>VLOOKUP(B1753,DS!$D$3:$I$2489,6,0)</f>
        <v>#N/A</v>
      </c>
      <c r="G1753" s="247"/>
      <c r="H1753" s="247"/>
      <c r="I1753" s="247"/>
      <c r="J1753" s="247"/>
      <c r="K1753" s="247"/>
      <c r="L1753" s="247"/>
      <c r="M1753" s="247"/>
      <c r="N1753" s="247"/>
      <c r="O1753" s="247"/>
      <c r="P1753" s="101">
        <f t="shared" si="27"/>
        <v>0</v>
      </c>
      <c r="Q1753" s="102" t="str">
        <f>VLOOKUP(P1753,IDCODE!$A$1:$B$96,2,0)</f>
        <v>Không</v>
      </c>
      <c r="R1753" s="102" t="e">
        <f>VLOOKUP(B1753,DS!$D$3:$P$2489,13,0)</f>
        <v>#N/A</v>
      </c>
    </row>
    <row r="1754" spans="1:18" ht="13.5">
      <c r="A1754" s="100">
        <v>1748</v>
      </c>
      <c r="B1754" s="108">
        <f>DS!D1750</f>
        <v>0</v>
      </c>
      <c r="C1754" s="109" t="e">
        <f>VLOOKUP(B1754,DS!$D$3:$I$2489,2,0)</f>
        <v>#N/A</v>
      </c>
      <c r="D1754" s="110" t="e">
        <f>VLOOKUP(B1754,DS!$D$3:$I$2489,3,0)</f>
        <v>#N/A</v>
      </c>
      <c r="E1754" s="111" t="e">
        <f>VLOOKUP(B1754,DS!$D$3:$I$2489,5,0)</f>
        <v>#N/A</v>
      </c>
      <c r="F1754" s="111" t="e">
        <f>VLOOKUP(B1754,DS!$D$3:$I$2489,6,0)</f>
        <v>#N/A</v>
      </c>
      <c r="G1754" s="247"/>
      <c r="H1754" s="247"/>
      <c r="I1754" s="247"/>
      <c r="J1754" s="247"/>
      <c r="K1754" s="247"/>
      <c r="L1754" s="247"/>
      <c r="M1754" s="247"/>
      <c r="N1754" s="247"/>
      <c r="O1754" s="247"/>
      <c r="P1754" s="101">
        <f t="shared" si="27"/>
        <v>0</v>
      </c>
      <c r="Q1754" s="102" t="str">
        <f>VLOOKUP(P1754,IDCODE!$A$1:$B$96,2,0)</f>
        <v>Không</v>
      </c>
      <c r="R1754" s="102" t="e">
        <f>VLOOKUP(B1754,DS!$D$3:$P$2489,13,0)</f>
        <v>#N/A</v>
      </c>
    </row>
    <row r="1755" spans="1:18" ht="13.5">
      <c r="A1755" s="100">
        <v>1749</v>
      </c>
      <c r="B1755" s="108">
        <f>DS!D1751</f>
        <v>0</v>
      </c>
      <c r="C1755" s="109" t="e">
        <f>VLOOKUP(B1755,DS!$D$3:$I$2489,2,0)</f>
        <v>#N/A</v>
      </c>
      <c r="D1755" s="110" t="e">
        <f>VLOOKUP(B1755,DS!$D$3:$I$2489,3,0)</f>
        <v>#N/A</v>
      </c>
      <c r="E1755" s="111" t="e">
        <f>VLOOKUP(B1755,DS!$D$3:$I$2489,5,0)</f>
        <v>#N/A</v>
      </c>
      <c r="F1755" s="111" t="e">
        <f>VLOOKUP(B1755,DS!$D$3:$I$2489,6,0)</f>
        <v>#N/A</v>
      </c>
      <c r="G1755" s="247"/>
      <c r="H1755" s="247"/>
      <c r="I1755" s="247"/>
      <c r="J1755" s="247"/>
      <c r="K1755" s="247"/>
      <c r="L1755" s="247"/>
      <c r="M1755" s="247"/>
      <c r="N1755" s="247"/>
      <c r="O1755" s="247"/>
      <c r="P1755" s="101">
        <f t="shared" si="27"/>
        <v>0</v>
      </c>
      <c r="Q1755" s="102" t="str">
        <f>VLOOKUP(P1755,IDCODE!$A$1:$B$96,2,0)</f>
        <v>Không</v>
      </c>
      <c r="R1755" s="102" t="e">
        <f>VLOOKUP(B1755,DS!$D$3:$P$2489,13,0)</f>
        <v>#N/A</v>
      </c>
    </row>
    <row r="1756" spans="1:18" ht="13.5">
      <c r="A1756" s="100">
        <v>1750</v>
      </c>
      <c r="B1756" s="108">
        <f>DS!D1752</f>
        <v>0</v>
      </c>
      <c r="C1756" s="109" t="e">
        <f>VLOOKUP(B1756,DS!$D$3:$I$2489,2,0)</f>
        <v>#N/A</v>
      </c>
      <c r="D1756" s="110" t="e">
        <f>VLOOKUP(B1756,DS!$D$3:$I$2489,3,0)</f>
        <v>#N/A</v>
      </c>
      <c r="E1756" s="111" t="e">
        <f>VLOOKUP(B1756,DS!$D$3:$I$2489,5,0)</f>
        <v>#N/A</v>
      </c>
      <c r="F1756" s="111" t="e">
        <f>VLOOKUP(B1756,DS!$D$3:$I$2489,6,0)</f>
        <v>#N/A</v>
      </c>
      <c r="G1756" s="247"/>
      <c r="H1756" s="247"/>
      <c r="I1756" s="247"/>
      <c r="J1756" s="247"/>
      <c r="K1756" s="247"/>
      <c r="L1756" s="247"/>
      <c r="M1756" s="247"/>
      <c r="N1756" s="247"/>
      <c r="O1756" s="247"/>
      <c r="P1756" s="101">
        <f t="shared" si="27"/>
        <v>0</v>
      </c>
      <c r="Q1756" s="102" t="str">
        <f>VLOOKUP(P1756,IDCODE!$A$1:$B$96,2,0)</f>
        <v>Không</v>
      </c>
      <c r="R1756" s="102" t="e">
        <f>VLOOKUP(B1756,DS!$D$3:$P$2489,13,0)</f>
        <v>#N/A</v>
      </c>
    </row>
    <row r="1757" spans="1:18" ht="13.5">
      <c r="A1757" s="100">
        <v>1751</v>
      </c>
      <c r="B1757" s="108">
        <f>DS!D1753</f>
        <v>0</v>
      </c>
      <c r="C1757" s="109" t="e">
        <f>VLOOKUP(B1757,DS!$D$3:$I$2489,2,0)</f>
        <v>#N/A</v>
      </c>
      <c r="D1757" s="110" t="e">
        <f>VLOOKUP(B1757,DS!$D$3:$I$2489,3,0)</f>
        <v>#N/A</v>
      </c>
      <c r="E1757" s="111" t="e">
        <f>VLOOKUP(B1757,DS!$D$3:$I$2489,5,0)</f>
        <v>#N/A</v>
      </c>
      <c r="F1757" s="111" t="e">
        <f>VLOOKUP(B1757,DS!$D$3:$I$2489,6,0)</f>
        <v>#N/A</v>
      </c>
      <c r="G1757" s="247"/>
      <c r="H1757" s="247"/>
      <c r="I1757" s="247"/>
      <c r="J1757" s="247"/>
      <c r="K1757" s="247"/>
      <c r="L1757" s="247"/>
      <c r="M1757" s="247"/>
      <c r="N1757" s="247"/>
      <c r="O1757" s="247"/>
      <c r="P1757" s="101">
        <f t="shared" si="27"/>
        <v>0</v>
      </c>
      <c r="Q1757" s="102" t="str">
        <f>VLOOKUP(P1757,IDCODE!$A$1:$B$96,2,0)</f>
        <v>Không</v>
      </c>
      <c r="R1757" s="102" t="e">
        <f>VLOOKUP(B1757,DS!$D$3:$P$2489,13,0)</f>
        <v>#N/A</v>
      </c>
    </row>
    <row r="1758" spans="1:18" ht="13.5">
      <c r="A1758" s="100">
        <v>1752</v>
      </c>
      <c r="B1758" s="108">
        <f>DS!D1754</f>
        <v>0</v>
      </c>
      <c r="C1758" s="109" t="e">
        <f>VLOOKUP(B1758,DS!$D$3:$I$2489,2,0)</f>
        <v>#N/A</v>
      </c>
      <c r="D1758" s="110" t="e">
        <f>VLOOKUP(B1758,DS!$D$3:$I$2489,3,0)</f>
        <v>#N/A</v>
      </c>
      <c r="E1758" s="111" t="e">
        <f>VLOOKUP(B1758,DS!$D$3:$I$2489,5,0)</f>
        <v>#N/A</v>
      </c>
      <c r="F1758" s="111" t="e">
        <f>VLOOKUP(B1758,DS!$D$3:$I$2489,6,0)</f>
        <v>#N/A</v>
      </c>
      <c r="G1758" s="247"/>
      <c r="H1758" s="247"/>
      <c r="I1758" s="247"/>
      <c r="J1758" s="247"/>
      <c r="K1758" s="247"/>
      <c r="L1758" s="247"/>
      <c r="M1758" s="247"/>
      <c r="N1758" s="247"/>
      <c r="O1758" s="247"/>
      <c r="P1758" s="101">
        <f t="shared" si="27"/>
        <v>0</v>
      </c>
      <c r="Q1758" s="102" t="str">
        <f>VLOOKUP(P1758,IDCODE!$A$1:$B$96,2,0)</f>
        <v>Không</v>
      </c>
      <c r="R1758" s="102" t="e">
        <f>VLOOKUP(B1758,DS!$D$3:$P$2489,13,0)</f>
        <v>#N/A</v>
      </c>
    </row>
    <row r="1759" spans="1:18" ht="13.5">
      <c r="A1759" s="100">
        <v>1753</v>
      </c>
      <c r="B1759" s="108">
        <f>DS!D1755</f>
        <v>0</v>
      </c>
      <c r="C1759" s="109" t="e">
        <f>VLOOKUP(B1759,DS!$D$3:$I$2489,2,0)</f>
        <v>#N/A</v>
      </c>
      <c r="D1759" s="110" t="e">
        <f>VLOOKUP(B1759,DS!$D$3:$I$2489,3,0)</f>
        <v>#N/A</v>
      </c>
      <c r="E1759" s="111" t="e">
        <f>VLOOKUP(B1759,DS!$D$3:$I$2489,5,0)</f>
        <v>#N/A</v>
      </c>
      <c r="F1759" s="111" t="e">
        <f>VLOOKUP(B1759,DS!$D$3:$I$2489,6,0)</f>
        <v>#N/A</v>
      </c>
      <c r="G1759" s="247"/>
      <c r="H1759" s="247"/>
      <c r="I1759" s="247"/>
      <c r="J1759" s="247"/>
      <c r="K1759" s="247"/>
      <c r="L1759" s="247"/>
      <c r="M1759" s="247"/>
      <c r="N1759" s="247"/>
      <c r="O1759" s="247"/>
      <c r="P1759" s="101">
        <f t="shared" si="27"/>
        <v>0</v>
      </c>
      <c r="Q1759" s="102" t="str">
        <f>VLOOKUP(P1759,IDCODE!$A$1:$B$96,2,0)</f>
        <v>Không</v>
      </c>
      <c r="R1759" s="102" t="e">
        <f>VLOOKUP(B1759,DS!$D$3:$P$2489,13,0)</f>
        <v>#N/A</v>
      </c>
    </row>
    <row r="1760" spans="1:18" ht="13.5">
      <c r="A1760" s="100">
        <v>1754</v>
      </c>
      <c r="B1760" s="108">
        <f>DS!D1756</f>
        <v>0</v>
      </c>
      <c r="C1760" s="109" t="e">
        <f>VLOOKUP(B1760,DS!$D$3:$I$2489,2,0)</f>
        <v>#N/A</v>
      </c>
      <c r="D1760" s="110" t="e">
        <f>VLOOKUP(B1760,DS!$D$3:$I$2489,3,0)</f>
        <v>#N/A</v>
      </c>
      <c r="E1760" s="111" t="e">
        <f>VLOOKUP(B1760,DS!$D$3:$I$2489,5,0)</f>
        <v>#N/A</v>
      </c>
      <c r="F1760" s="111" t="e">
        <f>VLOOKUP(B1760,DS!$D$3:$I$2489,6,0)</f>
        <v>#N/A</v>
      </c>
      <c r="G1760" s="247"/>
      <c r="H1760" s="247"/>
      <c r="I1760" s="247"/>
      <c r="J1760" s="247"/>
      <c r="K1760" s="247"/>
      <c r="L1760" s="247"/>
      <c r="M1760" s="247"/>
      <c r="N1760" s="247"/>
      <c r="O1760" s="247"/>
      <c r="P1760" s="101">
        <f t="shared" si="27"/>
        <v>0</v>
      </c>
      <c r="Q1760" s="102" t="str">
        <f>VLOOKUP(P1760,IDCODE!$A$1:$B$96,2,0)</f>
        <v>Không</v>
      </c>
      <c r="R1760" s="102" t="e">
        <f>VLOOKUP(B1760,DS!$D$3:$P$2489,13,0)</f>
        <v>#N/A</v>
      </c>
    </row>
    <row r="1761" spans="1:18" ht="13.5">
      <c r="A1761" s="100">
        <v>1755</v>
      </c>
      <c r="B1761" s="108">
        <f>DS!D1757</f>
        <v>0</v>
      </c>
      <c r="C1761" s="109" t="e">
        <f>VLOOKUP(B1761,DS!$D$3:$I$2489,2,0)</f>
        <v>#N/A</v>
      </c>
      <c r="D1761" s="110" t="e">
        <f>VLOOKUP(B1761,DS!$D$3:$I$2489,3,0)</f>
        <v>#N/A</v>
      </c>
      <c r="E1761" s="111" t="e">
        <f>VLOOKUP(B1761,DS!$D$3:$I$2489,5,0)</f>
        <v>#N/A</v>
      </c>
      <c r="F1761" s="111" t="e">
        <f>VLOOKUP(B1761,DS!$D$3:$I$2489,6,0)</f>
        <v>#N/A</v>
      </c>
      <c r="G1761" s="247"/>
      <c r="H1761" s="247"/>
      <c r="I1761" s="247"/>
      <c r="J1761" s="247"/>
      <c r="K1761" s="247"/>
      <c r="L1761" s="247"/>
      <c r="M1761" s="247"/>
      <c r="N1761" s="247"/>
      <c r="O1761" s="247"/>
      <c r="P1761" s="101">
        <f t="shared" si="27"/>
        <v>0</v>
      </c>
      <c r="Q1761" s="102" t="str">
        <f>VLOOKUP(P1761,IDCODE!$A$1:$B$96,2,0)</f>
        <v>Không</v>
      </c>
      <c r="R1761" s="102" t="e">
        <f>VLOOKUP(B1761,DS!$D$3:$P$2489,13,0)</f>
        <v>#N/A</v>
      </c>
    </row>
    <row r="1762" spans="1:18" ht="13.5">
      <c r="A1762" s="100">
        <v>1756</v>
      </c>
      <c r="B1762" s="108">
        <f>DS!D1758</f>
        <v>0</v>
      </c>
      <c r="C1762" s="109" t="e">
        <f>VLOOKUP(B1762,DS!$D$3:$I$2489,2,0)</f>
        <v>#N/A</v>
      </c>
      <c r="D1762" s="110" t="e">
        <f>VLOOKUP(B1762,DS!$D$3:$I$2489,3,0)</f>
        <v>#N/A</v>
      </c>
      <c r="E1762" s="111" t="e">
        <f>VLOOKUP(B1762,DS!$D$3:$I$2489,5,0)</f>
        <v>#N/A</v>
      </c>
      <c r="F1762" s="111" t="e">
        <f>VLOOKUP(B1762,DS!$D$3:$I$2489,6,0)</f>
        <v>#N/A</v>
      </c>
      <c r="G1762" s="247"/>
      <c r="H1762" s="247"/>
      <c r="I1762" s="247"/>
      <c r="J1762" s="247"/>
      <c r="K1762" s="247"/>
      <c r="L1762" s="247"/>
      <c r="M1762" s="247"/>
      <c r="N1762" s="247"/>
      <c r="O1762" s="247"/>
      <c r="P1762" s="101">
        <f t="shared" si="27"/>
        <v>0</v>
      </c>
      <c r="Q1762" s="102" t="str">
        <f>VLOOKUP(P1762,IDCODE!$A$1:$B$96,2,0)</f>
        <v>Không</v>
      </c>
      <c r="R1762" s="102" t="e">
        <f>VLOOKUP(B1762,DS!$D$3:$P$2489,13,0)</f>
        <v>#N/A</v>
      </c>
    </row>
    <row r="1763" spans="1:18" ht="13.5">
      <c r="A1763" s="100">
        <v>1757</v>
      </c>
      <c r="B1763" s="108">
        <f>DS!D1759</f>
        <v>0</v>
      </c>
      <c r="C1763" s="109" t="e">
        <f>VLOOKUP(B1763,DS!$D$3:$I$2489,2,0)</f>
        <v>#N/A</v>
      </c>
      <c r="D1763" s="110" t="e">
        <f>VLOOKUP(B1763,DS!$D$3:$I$2489,3,0)</f>
        <v>#N/A</v>
      </c>
      <c r="E1763" s="111" t="e">
        <f>VLOOKUP(B1763,DS!$D$3:$I$2489,5,0)</f>
        <v>#N/A</v>
      </c>
      <c r="F1763" s="111" t="e">
        <f>VLOOKUP(B1763,DS!$D$3:$I$2489,6,0)</f>
        <v>#N/A</v>
      </c>
      <c r="G1763" s="247"/>
      <c r="H1763" s="247"/>
      <c r="I1763" s="247"/>
      <c r="J1763" s="247"/>
      <c r="K1763" s="247"/>
      <c r="L1763" s="247"/>
      <c r="M1763" s="247"/>
      <c r="N1763" s="247"/>
      <c r="O1763" s="247"/>
      <c r="P1763" s="101">
        <f t="shared" si="27"/>
        <v>0</v>
      </c>
      <c r="Q1763" s="102" t="str">
        <f>VLOOKUP(P1763,IDCODE!$A$1:$B$96,2,0)</f>
        <v>Không</v>
      </c>
      <c r="R1763" s="102" t="e">
        <f>VLOOKUP(B1763,DS!$D$3:$P$2489,13,0)</f>
        <v>#N/A</v>
      </c>
    </row>
    <row r="1764" spans="1:18" ht="13.5">
      <c r="A1764" s="100">
        <v>1758</v>
      </c>
      <c r="B1764" s="108">
        <f>DS!D1760</f>
        <v>0</v>
      </c>
      <c r="C1764" s="109" t="e">
        <f>VLOOKUP(B1764,DS!$D$3:$I$2489,2,0)</f>
        <v>#N/A</v>
      </c>
      <c r="D1764" s="110" t="e">
        <f>VLOOKUP(B1764,DS!$D$3:$I$2489,3,0)</f>
        <v>#N/A</v>
      </c>
      <c r="E1764" s="111" t="e">
        <f>VLOOKUP(B1764,DS!$D$3:$I$2489,5,0)</f>
        <v>#N/A</v>
      </c>
      <c r="F1764" s="111" t="e">
        <f>VLOOKUP(B1764,DS!$D$3:$I$2489,6,0)</f>
        <v>#N/A</v>
      </c>
      <c r="G1764" s="247"/>
      <c r="H1764" s="247"/>
      <c r="I1764" s="247"/>
      <c r="J1764" s="247"/>
      <c r="K1764" s="247"/>
      <c r="L1764" s="247"/>
      <c r="M1764" s="247"/>
      <c r="N1764" s="247"/>
      <c r="O1764" s="247"/>
      <c r="P1764" s="101">
        <f t="shared" si="27"/>
        <v>0</v>
      </c>
      <c r="Q1764" s="102" t="str">
        <f>VLOOKUP(P1764,IDCODE!$A$1:$B$96,2,0)</f>
        <v>Không</v>
      </c>
      <c r="R1764" s="102" t="e">
        <f>VLOOKUP(B1764,DS!$D$3:$P$2489,13,0)</f>
        <v>#N/A</v>
      </c>
    </row>
    <row r="1765" spans="1:18" ht="13.5">
      <c r="A1765" s="100">
        <v>1759</v>
      </c>
      <c r="B1765" s="108">
        <f>DS!D1761</f>
        <v>0</v>
      </c>
      <c r="C1765" s="109" t="e">
        <f>VLOOKUP(B1765,DS!$D$3:$I$2489,2,0)</f>
        <v>#N/A</v>
      </c>
      <c r="D1765" s="110" t="e">
        <f>VLOOKUP(B1765,DS!$D$3:$I$2489,3,0)</f>
        <v>#N/A</v>
      </c>
      <c r="E1765" s="111" t="e">
        <f>VLOOKUP(B1765,DS!$D$3:$I$2489,5,0)</f>
        <v>#N/A</v>
      </c>
      <c r="F1765" s="111" t="e">
        <f>VLOOKUP(B1765,DS!$D$3:$I$2489,6,0)</f>
        <v>#N/A</v>
      </c>
      <c r="G1765" s="247"/>
      <c r="H1765" s="247"/>
      <c r="I1765" s="247"/>
      <c r="J1765" s="247"/>
      <c r="K1765" s="247"/>
      <c r="L1765" s="247"/>
      <c r="M1765" s="247"/>
      <c r="N1765" s="247"/>
      <c r="O1765" s="247"/>
      <c r="P1765" s="101">
        <f t="shared" si="27"/>
        <v>0</v>
      </c>
      <c r="Q1765" s="102" t="str">
        <f>VLOOKUP(P1765,IDCODE!$A$1:$B$96,2,0)</f>
        <v>Không</v>
      </c>
      <c r="R1765" s="102" t="e">
        <f>VLOOKUP(B1765,DS!$D$3:$P$2489,13,0)</f>
        <v>#N/A</v>
      </c>
    </row>
    <row r="1766" spans="1:18" ht="13.5">
      <c r="A1766" s="100">
        <v>1760</v>
      </c>
      <c r="B1766" s="108">
        <f>DS!D1762</f>
        <v>0</v>
      </c>
      <c r="C1766" s="109" t="e">
        <f>VLOOKUP(B1766,DS!$D$3:$I$2489,2,0)</f>
        <v>#N/A</v>
      </c>
      <c r="D1766" s="110" t="e">
        <f>VLOOKUP(B1766,DS!$D$3:$I$2489,3,0)</f>
        <v>#N/A</v>
      </c>
      <c r="E1766" s="111" t="e">
        <f>VLOOKUP(B1766,DS!$D$3:$I$2489,5,0)</f>
        <v>#N/A</v>
      </c>
      <c r="F1766" s="111" t="e">
        <f>VLOOKUP(B1766,DS!$D$3:$I$2489,6,0)</f>
        <v>#N/A</v>
      </c>
      <c r="G1766" s="247"/>
      <c r="H1766" s="247"/>
      <c r="I1766" s="247"/>
      <c r="J1766" s="247"/>
      <c r="K1766" s="247"/>
      <c r="L1766" s="247"/>
      <c r="M1766" s="247"/>
      <c r="N1766" s="247"/>
      <c r="O1766" s="247"/>
      <c r="P1766" s="101">
        <f t="shared" si="27"/>
        <v>0</v>
      </c>
      <c r="Q1766" s="102" t="str">
        <f>VLOOKUP(P1766,IDCODE!$A$1:$B$96,2,0)</f>
        <v>Không</v>
      </c>
      <c r="R1766" s="102" t="e">
        <f>VLOOKUP(B1766,DS!$D$3:$P$2489,13,0)</f>
        <v>#N/A</v>
      </c>
    </row>
    <row r="1767" spans="1:18" ht="13.5">
      <c r="A1767" s="100">
        <v>1761</v>
      </c>
      <c r="B1767" s="108">
        <f>DS!D1763</f>
        <v>0</v>
      </c>
      <c r="C1767" s="109" t="e">
        <f>VLOOKUP(B1767,DS!$D$3:$I$2489,2,0)</f>
        <v>#N/A</v>
      </c>
      <c r="D1767" s="110" t="e">
        <f>VLOOKUP(B1767,DS!$D$3:$I$2489,3,0)</f>
        <v>#N/A</v>
      </c>
      <c r="E1767" s="111" t="e">
        <f>VLOOKUP(B1767,DS!$D$3:$I$2489,5,0)</f>
        <v>#N/A</v>
      </c>
      <c r="F1767" s="111" t="e">
        <f>VLOOKUP(B1767,DS!$D$3:$I$2489,6,0)</f>
        <v>#N/A</v>
      </c>
      <c r="G1767" s="247"/>
      <c r="H1767" s="247"/>
      <c r="I1767" s="247"/>
      <c r="J1767" s="247"/>
      <c r="K1767" s="247"/>
      <c r="L1767" s="247"/>
      <c r="M1767" s="247"/>
      <c r="N1767" s="247"/>
      <c r="O1767" s="247"/>
      <c r="P1767" s="101">
        <f t="shared" si="27"/>
        <v>0</v>
      </c>
      <c r="Q1767" s="102" t="str">
        <f>VLOOKUP(P1767,IDCODE!$A$1:$B$96,2,0)</f>
        <v>Không</v>
      </c>
      <c r="R1767" s="102" t="e">
        <f>VLOOKUP(B1767,DS!$D$3:$P$2489,13,0)</f>
        <v>#N/A</v>
      </c>
    </row>
    <row r="1768" spans="1:18" ht="13.5">
      <c r="A1768" s="100">
        <v>1762</v>
      </c>
      <c r="B1768" s="108">
        <f>DS!D1764</f>
        <v>0</v>
      </c>
      <c r="C1768" s="109" t="e">
        <f>VLOOKUP(B1768,DS!$D$3:$I$2489,2,0)</f>
        <v>#N/A</v>
      </c>
      <c r="D1768" s="110" t="e">
        <f>VLOOKUP(B1768,DS!$D$3:$I$2489,3,0)</f>
        <v>#N/A</v>
      </c>
      <c r="E1768" s="111" t="e">
        <f>VLOOKUP(B1768,DS!$D$3:$I$2489,5,0)</f>
        <v>#N/A</v>
      </c>
      <c r="F1768" s="111" t="e">
        <f>VLOOKUP(B1768,DS!$D$3:$I$2489,6,0)</f>
        <v>#N/A</v>
      </c>
      <c r="G1768" s="247"/>
      <c r="H1768" s="247"/>
      <c r="I1768" s="247"/>
      <c r="J1768" s="247"/>
      <c r="K1768" s="247"/>
      <c r="L1768" s="247"/>
      <c r="M1768" s="247"/>
      <c r="N1768" s="247"/>
      <c r="O1768" s="247"/>
      <c r="P1768" s="101">
        <f t="shared" si="27"/>
        <v>0</v>
      </c>
      <c r="Q1768" s="102" t="str">
        <f>VLOOKUP(P1768,IDCODE!$A$1:$B$96,2,0)</f>
        <v>Không</v>
      </c>
      <c r="R1768" s="102" t="e">
        <f>VLOOKUP(B1768,DS!$D$3:$P$2489,13,0)</f>
        <v>#N/A</v>
      </c>
    </row>
    <row r="1769" spans="1:18" ht="13.5">
      <c r="A1769" s="100">
        <v>1763</v>
      </c>
      <c r="B1769" s="108">
        <f>DS!D1765</f>
        <v>0</v>
      </c>
      <c r="C1769" s="109" t="e">
        <f>VLOOKUP(B1769,DS!$D$3:$I$2489,2,0)</f>
        <v>#N/A</v>
      </c>
      <c r="D1769" s="110" t="e">
        <f>VLOOKUP(B1769,DS!$D$3:$I$2489,3,0)</f>
        <v>#N/A</v>
      </c>
      <c r="E1769" s="111" t="e">
        <f>VLOOKUP(B1769,DS!$D$3:$I$2489,5,0)</f>
        <v>#N/A</v>
      </c>
      <c r="F1769" s="111" t="e">
        <f>VLOOKUP(B1769,DS!$D$3:$I$2489,6,0)</f>
        <v>#N/A</v>
      </c>
      <c r="G1769" s="247"/>
      <c r="H1769" s="247"/>
      <c r="I1769" s="247"/>
      <c r="J1769" s="247"/>
      <c r="K1769" s="247"/>
      <c r="L1769" s="247"/>
      <c r="M1769" s="247"/>
      <c r="N1769" s="247"/>
      <c r="O1769" s="247"/>
      <c r="P1769" s="101">
        <f t="shared" si="27"/>
        <v>0</v>
      </c>
      <c r="Q1769" s="102" t="str">
        <f>VLOOKUP(P1769,IDCODE!$A$1:$B$96,2,0)</f>
        <v>Không</v>
      </c>
      <c r="R1769" s="102" t="e">
        <f>VLOOKUP(B1769,DS!$D$3:$P$2489,13,0)</f>
        <v>#N/A</v>
      </c>
    </row>
    <row r="1770" spans="1:18" ht="13.5">
      <c r="A1770" s="100">
        <v>1764</v>
      </c>
      <c r="B1770" s="108">
        <f>DS!D1766</f>
        <v>0</v>
      </c>
      <c r="C1770" s="109" t="e">
        <f>VLOOKUP(B1770,DS!$D$3:$I$2489,2,0)</f>
        <v>#N/A</v>
      </c>
      <c r="D1770" s="110" t="e">
        <f>VLOOKUP(B1770,DS!$D$3:$I$2489,3,0)</f>
        <v>#N/A</v>
      </c>
      <c r="E1770" s="111" t="e">
        <f>VLOOKUP(B1770,DS!$D$3:$I$2489,5,0)</f>
        <v>#N/A</v>
      </c>
      <c r="F1770" s="111" t="e">
        <f>VLOOKUP(B1770,DS!$D$3:$I$2489,6,0)</f>
        <v>#N/A</v>
      </c>
      <c r="G1770" s="247"/>
      <c r="H1770" s="247"/>
      <c r="I1770" s="247"/>
      <c r="J1770" s="247"/>
      <c r="K1770" s="247"/>
      <c r="L1770" s="247"/>
      <c r="M1770" s="247"/>
      <c r="N1770" s="247"/>
      <c r="O1770" s="247"/>
      <c r="P1770" s="101">
        <f t="shared" si="27"/>
        <v>0</v>
      </c>
      <c r="Q1770" s="102" t="str">
        <f>VLOOKUP(P1770,IDCODE!$A$1:$B$96,2,0)</f>
        <v>Không</v>
      </c>
      <c r="R1770" s="102" t="e">
        <f>VLOOKUP(B1770,DS!$D$3:$P$2489,13,0)</f>
        <v>#N/A</v>
      </c>
    </row>
    <row r="1771" spans="1:18" ht="13.5">
      <c r="A1771" s="100">
        <v>1765</v>
      </c>
      <c r="B1771" s="108">
        <f>DS!D1767</f>
        <v>0</v>
      </c>
      <c r="C1771" s="109" t="e">
        <f>VLOOKUP(B1771,DS!$D$3:$I$2489,2,0)</f>
        <v>#N/A</v>
      </c>
      <c r="D1771" s="110" t="e">
        <f>VLOOKUP(B1771,DS!$D$3:$I$2489,3,0)</f>
        <v>#N/A</v>
      </c>
      <c r="E1771" s="111" t="e">
        <f>VLOOKUP(B1771,DS!$D$3:$I$2489,5,0)</f>
        <v>#N/A</v>
      </c>
      <c r="F1771" s="111" t="e">
        <f>VLOOKUP(B1771,DS!$D$3:$I$2489,6,0)</f>
        <v>#N/A</v>
      </c>
      <c r="G1771" s="247"/>
      <c r="H1771" s="247"/>
      <c r="I1771" s="247"/>
      <c r="J1771" s="247"/>
      <c r="K1771" s="247"/>
      <c r="L1771" s="247"/>
      <c r="M1771" s="247"/>
      <c r="N1771" s="247"/>
      <c r="O1771" s="247"/>
      <c r="P1771" s="101">
        <f t="shared" si="27"/>
        <v>0</v>
      </c>
      <c r="Q1771" s="102" t="str">
        <f>VLOOKUP(P1771,IDCODE!$A$1:$B$96,2,0)</f>
        <v>Không</v>
      </c>
      <c r="R1771" s="102" t="e">
        <f>VLOOKUP(B1771,DS!$D$3:$P$2489,13,0)</f>
        <v>#N/A</v>
      </c>
    </row>
    <row r="1772" spans="1:18" ht="13.5">
      <c r="A1772" s="100">
        <v>1766</v>
      </c>
      <c r="B1772" s="108">
        <f>DS!D1768</f>
        <v>0</v>
      </c>
      <c r="C1772" s="109" t="e">
        <f>VLOOKUP(B1772,DS!$D$3:$I$2489,2,0)</f>
        <v>#N/A</v>
      </c>
      <c r="D1772" s="110" t="e">
        <f>VLOOKUP(B1772,DS!$D$3:$I$2489,3,0)</f>
        <v>#N/A</v>
      </c>
      <c r="E1772" s="111" t="e">
        <f>VLOOKUP(B1772,DS!$D$3:$I$2489,5,0)</f>
        <v>#N/A</v>
      </c>
      <c r="F1772" s="111" t="e">
        <f>VLOOKUP(B1772,DS!$D$3:$I$2489,6,0)</f>
        <v>#N/A</v>
      </c>
      <c r="G1772" s="247"/>
      <c r="H1772" s="247"/>
      <c r="I1772" s="247"/>
      <c r="J1772" s="247"/>
      <c r="K1772" s="247"/>
      <c r="L1772" s="247"/>
      <c r="M1772" s="247"/>
      <c r="N1772" s="247"/>
      <c r="O1772" s="247"/>
      <c r="P1772" s="101">
        <f t="shared" si="27"/>
        <v>0</v>
      </c>
      <c r="Q1772" s="102" t="str">
        <f>VLOOKUP(P1772,IDCODE!$A$1:$B$96,2,0)</f>
        <v>Không</v>
      </c>
      <c r="R1772" s="102" t="e">
        <f>VLOOKUP(B1772,DS!$D$3:$P$2489,13,0)</f>
        <v>#N/A</v>
      </c>
    </row>
    <row r="1773" spans="1:18" ht="13.5">
      <c r="A1773" s="100">
        <v>1767</v>
      </c>
      <c r="B1773" s="108">
        <f>DS!D1769</f>
        <v>0</v>
      </c>
      <c r="C1773" s="109" t="e">
        <f>VLOOKUP(B1773,DS!$D$3:$I$2489,2,0)</f>
        <v>#N/A</v>
      </c>
      <c r="D1773" s="110" t="e">
        <f>VLOOKUP(B1773,DS!$D$3:$I$2489,3,0)</f>
        <v>#N/A</v>
      </c>
      <c r="E1773" s="111" t="e">
        <f>VLOOKUP(B1773,DS!$D$3:$I$2489,5,0)</f>
        <v>#N/A</v>
      </c>
      <c r="F1773" s="111" t="e">
        <f>VLOOKUP(B1773,DS!$D$3:$I$2489,6,0)</f>
        <v>#N/A</v>
      </c>
      <c r="G1773" s="247"/>
      <c r="H1773" s="247"/>
      <c r="I1773" s="247"/>
      <c r="J1773" s="247"/>
      <c r="K1773" s="247"/>
      <c r="L1773" s="247"/>
      <c r="M1773" s="247"/>
      <c r="N1773" s="247"/>
      <c r="O1773" s="247"/>
      <c r="P1773" s="101">
        <f t="shared" si="27"/>
        <v>0</v>
      </c>
      <c r="Q1773" s="102" t="str">
        <f>VLOOKUP(P1773,IDCODE!$A$1:$B$96,2,0)</f>
        <v>Không</v>
      </c>
      <c r="R1773" s="102" t="e">
        <f>VLOOKUP(B1773,DS!$D$3:$P$2489,13,0)</f>
        <v>#N/A</v>
      </c>
    </row>
    <row r="1774" spans="1:18" ht="13.5">
      <c r="A1774" s="100">
        <v>1768</v>
      </c>
      <c r="B1774" s="108">
        <f>DS!D1770</f>
        <v>0</v>
      </c>
      <c r="C1774" s="109" t="e">
        <f>VLOOKUP(B1774,DS!$D$3:$I$2489,2,0)</f>
        <v>#N/A</v>
      </c>
      <c r="D1774" s="110" t="e">
        <f>VLOOKUP(B1774,DS!$D$3:$I$2489,3,0)</f>
        <v>#N/A</v>
      </c>
      <c r="E1774" s="111" t="e">
        <f>VLOOKUP(B1774,DS!$D$3:$I$2489,5,0)</f>
        <v>#N/A</v>
      </c>
      <c r="F1774" s="111" t="e">
        <f>VLOOKUP(B1774,DS!$D$3:$I$2489,6,0)</f>
        <v>#N/A</v>
      </c>
      <c r="G1774" s="247"/>
      <c r="H1774" s="247"/>
      <c r="I1774" s="247"/>
      <c r="J1774" s="247"/>
      <c r="K1774" s="247"/>
      <c r="L1774" s="247"/>
      <c r="M1774" s="247"/>
      <c r="N1774" s="247"/>
      <c r="O1774" s="247"/>
      <c r="P1774" s="101">
        <f t="shared" si="27"/>
        <v>0</v>
      </c>
      <c r="Q1774" s="102" t="str">
        <f>VLOOKUP(P1774,IDCODE!$A$1:$B$96,2,0)</f>
        <v>Không</v>
      </c>
      <c r="R1774" s="102" t="e">
        <f>VLOOKUP(B1774,DS!$D$3:$P$2489,13,0)</f>
        <v>#N/A</v>
      </c>
    </row>
    <row r="1775" spans="1:18" ht="13.5">
      <c r="A1775" s="100">
        <v>1769</v>
      </c>
      <c r="B1775" s="108">
        <f>DS!D1771</f>
        <v>0</v>
      </c>
      <c r="C1775" s="109" t="e">
        <f>VLOOKUP(B1775,DS!$D$3:$I$2489,2,0)</f>
        <v>#N/A</v>
      </c>
      <c r="D1775" s="110" t="e">
        <f>VLOOKUP(B1775,DS!$D$3:$I$2489,3,0)</f>
        <v>#N/A</v>
      </c>
      <c r="E1775" s="111" t="e">
        <f>VLOOKUP(B1775,DS!$D$3:$I$2489,5,0)</f>
        <v>#N/A</v>
      </c>
      <c r="F1775" s="111" t="e">
        <f>VLOOKUP(B1775,DS!$D$3:$I$2489,6,0)</f>
        <v>#N/A</v>
      </c>
      <c r="G1775" s="247"/>
      <c r="H1775" s="247"/>
      <c r="I1775" s="247"/>
      <c r="J1775" s="247"/>
      <c r="K1775" s="247"/>
      <c r="L1775" s="247"/>
      <c r="M1775" s="247"/>
      <c r="N1775" s="247"/>
      <c r="O1775" s="247"/>
      <c r="P1775" s="101">
        <f t="shared" si="27"/>
        <v>0</v>
      </c>
      <c r="Q1775" s="102" t="str">
        <f>VLOOKUP(P1775,IDCODE!$A$1:$B$96,2,0)</f>
        <v>Không</v>
      </c>
      <c r="R1775" s="102" t="e">
        <f>VLOOKUP(B1775,DS!$D$3:$P$2489,13,0)</f>
        <v>#N/A</v>
      </c>
    </row>
    <row r="1776" spans="1:18" ht="13.5">
      <c r="A1776" s="100">
        <v>1770</v>
      </c>
      <c r="B1776" s="108">
        <f>DS!D1772</f>
        <v>0</v>
      </c>
      <c r="C1776" s="109" t="e">
        <f>VLOOKUP(B1776,DS!$D$3:$I$2489,2,0)</f>
        <v>#N/A</v>
      </c>
      <c r="D1776" s="110" t="e">
        <f>VLOOKUP(B1776,DS!$D$3:$I$2489,3,0)</f>
        <v>#N/A</v>
      </c>
      <c r="E1776" s="111" t="e">
        <f>VLOOKUP(B1776,DS!$D$3:$I$2489,5,0)</f>
        <v>#N/A</v>
      </c>
      <c r="F1776" s="111" t="e">
        <f>VLOOKUP(B1776,DS!$D$3:$I$2489,6,0)</f>
        <v>#N/A</v>
      </c>
      <c r="G1776" s="247"/>
      <c r="H1776" s="247"/>
      <c r="I1776" s="247"/>
      <c r="J1776" s="247"/>
      <c r="K1776" s="247"/>
      <c r="L1776" s="247"/>
      <c r="M1776" s="247"/>
      <c r="N1776" s="247"/>
      <c r="O1776" s="247"/>
      <c r="P1776" s="101">
        <f t="shared" si="27"/>
        <v>0</v>
      </c>
      <c r="Q1776" s="102" t="str">
        <f>VLOOKUP(P1776,IDCODE!$A$1:$B$96,2,0)</f>
        <v>Không</v>
      </c>
      <c r="R1776" s="102" t="e">
        <f>VLOOKUP(B1776,DS!$D$3:$P$2489,13,0)</f>
        <v>#N/A</v>
      </c>
    </row>
    <row r="1777" spans="1:18" ht="13.5">
      <c r="A1777" s="100">
        <v>1771</v>
      </c>
      <c r="B1777" s="108">
        <f>DS!D1773</f>
        <v>0</v>
      </c>
      <c r="C1777" s="109" t="e">
        <f>VLOOKUP(B1777,DS!$D$3:$I$2489,2,0)</f>
        <v>#N/A</v>
      </c>
      <c r="D1777" s="110" t="e">
        <f>VLOOKUP(B1777,DS!$D$3:$I$2489,3,0)</f>
        <v>#N/A</v>
      </c>
      <c r="E1777" s="111" t="e">
        <f>VLOOKUP(B1777,DS!$D$3:$I$2489,5,0)</f>
        <v>#N/A</v>
      </c>
      <c r="F1777" s="111" t="e">
        <f>VLOOKUP(B1777,DS!$D$3:$I$2489,6,0)</f>
        <v>#N/A</v>
      </c>
      <c r="G1777" s="247"/>
      <c r="H1777" s="247"/>
      <c r="I1777" s="247"/>
      <c r="J1777" s="247"/>
      <c r="K1777" s="247"/>
      <c r="L1777" s="247"/>
      <c r="M1777" s="247"/>
      <c r="N1777" s="247"/>
      <c r="O1777" s="247"/>
      <c r="P1777" s="101">
        <f t="shared" si="27"/>
        <v>0</v>
      </c>
      <c r="Q1777" s="102" t="str">
        <f>VLOOKUP(P1777,IDCODE!$A$1:$B$96,2,0)</f>
        <v>Không</v>
      </c>
      <c r="R1777" s="102" t="e">
        <f>VLOOKUP(B1777,DS!$D$3:$P$2489,13,0)</f>
        <v>#N/A</v>
      </c>
    </row>
    <row r="1778" spans="1:18" ht="13.5">
      <c r="A1778" s="100">
        <v>1772</v>
      </c>
      <c r="B1778" s="108">
        <f>DS!D1774</f>
        <v>0</v>
      </c>
      <c r="C1778" s="109" t="e">
        <f>VLOOKUP(B1778,DS!$D$3:$I$2489,2,0)</f>
        <v>#N/A</v>
      </c>
      <c r="D1778" s="110" t="e">
        <f>VLOOKUP(B1778,DS!$D$3:$I$2489,3,0)</f>
        <v>#N/A</v>
      </c>
      <c r="E1778" s="111" t="e">
        <f>VLOOKUP(B1778,DS!$D$3:$I$2489,5,0)</f>
        <v>#N/A</v>
      </c>
      <c r="F1778" s="111" t="e">
        <f>VLOOKUP(B1778,DS!$D$3:$I$2489,6,0)</f>
        <v>#N/A</v>
      </c>
      <c r="G1778" s="247"/>
      <c r="H1778" s="247"/>
      <c r="I1778" s="247"/>
      <c r="J1778" s="247"/>
      <c r="K1778" s="247"/>
      <c r="L1778" s="247"/>
      <c r="M1778" s="247"/>
      <c r="N1778" s="247"/>
      <c r="O1778" s="247"/>
      <c r="P1778" s="101">
        <f t="shared" si="27"/>
        <v>0</v>
      </c>
      <c r="Q1778" s="102" t="str">
        <f>VLOOKUP(P1778,IDCODE!$A$1:$B$96,2,0)</f>
        <v>Không</v>
      </c>
      <c r="R1778" s="102" t="e">
        <f>VLOOKUP(B1778,DS!$D$3:$P$2489,13,0)</f>
        <v>#N/A</v>
      </c>
    </row>
    <row r="1779" spans="1:18" ht="13.5">
      <c r="A1779" s="100">
        <v>1773</v>
      </c>
      <c r="B1779" s="108">
        <f>DS!D1775</f>
        <v>0</v>
      </c>
      <c r="C1779" s="109" t="e">
        <f>VLOOKUP(B1779,DS!$D$3:$I$2489,2,0)</f>
        <v>#N/A</v>
      </c>
      <c r="D1779" s="110" t="e">
        <f>VLOOKUP(B1779,DS!$D$3:$I$2489,3,0)</f>
        <v>#N/A</v>
      </c>
      <c r="E1779" s="111" t="e">
        <f>VLOOKUP(B1779,DS!$D$3:$I$2489,5,0)</f>
        <v>#N/A</v>
      </c>
      <c r="F1779" s="111" t="e">
        <f>VLOOKUP(B1779,DS!$D$3:$I$2489,6,0)</f>
        <v>#N/A</v>
      </c>
      <c r="G1779" s="247"/>
      <c r="H1779" s="247"/>
      <c r="I1779" s="247"/>
      <c r="J1779" s="247"/>
      <c r="K1779" s="247"/>
      <c r="L1779" s="247"/>
      <c r="M1779" s="247"/>
      <c r="N1779" s="247"/>
      <c r="O1779" s="247"/>
      <c r="P1779" s="101">
        <f t="shared" si="27"/>
        <v>0</v>
      </c>
      <c r="Q1779" s="102" t="str">
        <f>VLOOKUP(P1779,IDCODE!$A$1:$B$96,2,0)</f>
        <v>Không</v>
      </c>
      <c r="R1779" s="102" t="e">
        <f>VLOOKUP(B1779,DS!$D$3:$P$2489,13,0)</f>
        <v>#N/A</v>
      </c>
    </row>
    <row r="1780" spans="1:18" ht="13.5">
      <c r="A1780" s="100">
        <v>1774</v>
      </c>
      <c r="B1780" s="108">
        <f>DS!D1776</f>
        <v>0</v>
      </c>
      <c r="C1780" s="109" t="e">
        <f>VLOOKUP(B1780,DS!$D$3:$I$2489,2,0)</f>
        <v>#N/A</v>
      </c>
      <c r="D1780" s="110" t="e">
        <f>VLOOKUP(B1780,DS!$D$3:$I$2489,3,0)</f>
        <v>#N/A</v>
      </c>
      <c r="E1780" s="111" t="e">
        <f>VLOOKUP(B1780,DS!$D$3:$I$2489,5,0)</f>
        <v>#N/A</v>
      </c>
      <c r="F1780" s="111" t="e">
        <f>VLOOKUP(B1780,DS!$D$3:$I$2489,6,0)</f>
        <v>#N/A</v>
      </c>
      <c r="G1780" s="247"/>
      <c r="H1780" s="247"/>
      <c r="I1780" s="247"/>
      <c r="J1780" s="247"/>
      <c r="K1780" s="247"/>
      <c r="L1780" s="247"/>
      <c r="M1780" s="247"/>
      <c r="N1780" s="247"/>
      <c r="O1780" s="247"/>
      <c r="P1780" s="101">
        <f t="shared" si="27"/>
        <v>0</v>
      </c>
      <c r="Q1780" s="102" t="str">
        <f>VLOOKUP(P1780,IDCODE!$A$1:$B$96,2,0)</f>
        <v>Không</v>
      </c>
      <c r="R1780" s="102" t="e">
        <f>VLOOKUP(B1780,DS!$D$3:$P$2489,13,0)</f>
        <v>#N/A</v>
      </c>
    </row>
    <row r="1781" spans="1:18" ht="13.5">
      <c r="A1781" s="100">
        <v>1775</v>
      </c>
      <c r="B1781" s="108">
        <f>DS!D1777</f>
        <v>0</v>
      </c>
      <c r="C1781" s="109" t="e">
        <f>VLOOKUP(B1781,DS!$D$3:$I$2489,2,0)</f>
        <v>#N/A</v>
      </c>
      <c r="D1781" s="110" t="e">
        <f>VLOOKUP(B1781,DS!$D$3:$I$2489,3,0)</f>
        <v>#N/A</v>
      </c>
      <c r="E1781" s="111" t="e">
        <f>VLOOKUP(B1781,DS!$D$3:$I$2489,5,0)</f>
        <v>#N/A</v>
      </c>
      <c r="F1781" s="111" t="e">
        <f>VLOOKUP(B1781,DS!$D$3:$I$2489,6,0)</f>
        <v>#N/A</v>
      </c>
      <c r="G1781" s="247"/>
      <c r="H1781" s="247"/>
      <c r="I1781" s="247"/>
      <c r="J1781" s="247"/>
      <c r="K1781" s="247"/>
      <c r="L1781" s="247"/>
      <c r="M1781" s="247"/>
      <c r="N1781" s="247"/>
      <c r="O1781" s="247"/>
      <c r="P1781" s="101">
        <f t="shared" si="27"/>
        <v>0</v>
      </c>
      <c r="Q1781" s="102" t="str">
        <f>VLOOKUP(P1781,IDCODE!$A$1:$B$96,2,0)</f>
        <v>Không</v>
      </c>
      <c r="R1781" s="102" t="e">
        <f>VLOOKUP(B1781,DS!$D$3:$P$2489,13,0)</f>
        <v>#N/A</v>
      </c>
    </row>
    <row r="1782" spans="1:18" ht="13.5">
      <c r="A1782" s="100">
        <v>1776</v>
      </c>
      <c r="B1782" s="108">
        <f>DS!D1778</f>
        <v>0</v>
      </c>
      <c r="C1782" s="109" t="e">
        <f>VLOOKUP(B1782,DS!$D$3:$I$2489,2,0)</f>
        <v>#N/A</v>
      </c>
      <c r="D1782" s="110" t="e">
        <f>VLOOKUP(B1782,DS!$D$3:$I$2489,3,0)</f>
        <v>#N/A</v>
      </c>
      <c r="E1782" s="111" t="e">
        <f>VLOOKUP(B1782,DS!$D$3:$I$2489,5,0)</f>
        <v>#N/A</v>
      </c>
      <c r="F1782" s="111" t="e">
        <f>VLOOKUP(B1782,DS!$D$3:$I$2489,6,0)</f>
        <v>#N/A</v>
      </c>
      <c r="G1782" s="247"/>
      <c r="H1782" s="247"/>
      <c r="I1782" s="247"/>
      <c r="J1782" s="247"/>
      <c r="K1782" s="247"/>
      <c r="L1782" s="247"/>
      <c r="M1782" s="247"/>
      <c r="N1782" s="247"/>
      <c r="O1782" s="247"/>
      <c r="P1782" s="101">
        <f t="shared" si="27"/>
        <v>0</v>
      </c>
      <c r="Q1782" s="102" t="str">
        <f>VLOOKUP(P1782,IDCODE!$A$1:$B$96,2,0)</f>
        <v>Không</v>
      </c>
      <c r="R1782" s="102" t="e">
        <f>VLOOKUP(B1782,DS!$D$3:$P$2489,13,0)</f>
        <v>#N/A</v>
      </c>
    </row>
    <row r="1783" spans="1:18" ht="13.5">
      <c r="A1783" s="100">
        <v>1777</v>
      </c>
      <c r="B1783" s="108">
        <f>DS!D1779</f>
        <v>0</v>
      </c>
      <c r="C1783" s="109" t="e">
        <f>VLOOKUP(B1783,DS!$D$3:$I$2489,2,0)</f>
        <v>#N/A</v>
      </c>
      <c r="D1783" s="110" t="e">
        <f>VLOOKUP(B1783,DS!$D$3:$I$2489,3,0)</f>
        <v>#N/A</v>
      </c>
      <c r="E1783" s="111" t="e">
        <f>VLOOKUP(B1783,DS!$D$3:$I$2489,5,0)</f>
        <v>#N/A</v>
      </c>
      <c r="F1783" s="111" t="e">
        <f>VLOOKUP(B1783,DS!$D$3:$I$2489,6,0)</f>
        <v>#N/A</v>
      </c>
      <c r="G1783" s="247"/>
      <c r="H1783" s="247"/>
      <c r="I1783" s="247"/>
      <c r="J1783" s="247"/>
      <c r="K1783" s="247"/>
      <c r="L1783" s="247"/>
      <c r="M1783" s="247"/>
      <c r="N1783" s="247"/>
      <c r="O1783" s="247"/>
      <c r="P1783" s="101">
        <f t="shared" si="27"/>
        <v>0</v>
      </c>
      <c r="Q1783" s="102" t="str">
        <f>VLOOKUP(P1783,IDCODE!$A$1:$B$96,2,0)</f>
        <v>Không</v>
      </c>
      <c r="R1783" s="102" t="e">
        <f>VLOOKUP(B1783,DS!$D$3:$P$2489,13,0)</f>
        <v>#N/A</v>
      </c>
    </row>
    <row r="1784" spans="1:18" ht="13.5">
      <c r="A1784" s="100">
        <v>1778</v>
      </c>
      <c r="B1784" s="108">
        <f>DS!D1780</f>
        <v>0</v>
      </c>
      <c r="C1784" s="109" t="e">
        <f>VLOOKUP(B1784,DS!$D$3:$I$2489,2,0)</f>
        <v>#N/A</v>
      </c>
      <c r="D1784" s="110" t="e">
        <f>VLOOKUP(B1784,DS!$D$3:$I$2489,3,0)</f>
        <v>#N/A</v>
      </c>
      <c r="E1784" s="111" t="e">
        <f>VLOOKUP(B1784,DS!$D$3:$I$2489,5,0)</f>
        <v>#N/A</v>
      </c>
      <c r="F1784" s="111" t="e">
        <f>VLOOKUP(B1784,DS!$D$3:$I$2489,6,0)</f>
        <v>#N/A</v>
      </c>
      <c r="G1784" s="247"/>
      <c r="H1784" s="247"/>
      <c r="I1784" s="247"/>
      <c r="J1784" s="247"/>
      <c r="K1784" s="247"/>
      <c r="L1784" s="247"/>
      <c r="M1784" s="247"/>
      <c r="N1784" s="247"/>
      <c r="O1784" s="247"/>
      <c r="P1784" s="101">
        <f t="shared" si="27"/>
        <v>0</v>
      </c>
      <c r="Q1784" s="102" t="str">
        <f>VLOOKUP(P1784,IDCODE!$A$1:$B$96,2,0)</f>
        <v>Không</v>
      </c>
      <c r="R1784" s="102" t="e">
        <f>VLOOKUP(B1784,DS!$D$3:$P$2489,13,0)</f>
        <v>#N/A</v>
      </c>
    </row>
    <row r="1785" spans="1:18" ht="13.5">
      <c r="A1785" s="100">
        <v>1779</v>
      </c>
      <c r="B1785" s="108">
        <f>DS!D1781</f>
        <v>0</v>
      </c>
      <c r="C1785" s="109" t="e">
        <f>VLOOKUP(B1785,DS!$D$3:$I$2489,2,0)</f>
        <v>#N/A</v>
      </c>
      <c r="D1785" s="110" t="e">
        <f>VLOOKUP(B1785,DS!$D$3:$I$2489,3,0)</f>
        <v>#N/A</v>
      </c>
      <c r="E1785" s="111" t="e">
        <f>VLOOKUP(B1785,DS!$D$3:$I$2489,5,0)</f>
        <v>#N/A</v>
      </c>
      <c r="F1785" s="111" t="e">
        <f>VLOOKUP(B1785,DS!$D$3:$I$2489,6,0)</f>
        <v>#N/A</v>
      </c>
      <c r="G1785" s="247"/>
      <c r="H1785" s="247"/>
      <c r="I1785" s="247"/>
      <c r="J1785" s="247"/>
      <c r="K1785" s="247"/>
      <c r="L1785" s="247"/>
      <c r="M1785" s="247"/>
      <c r="N1785" s="247"/>
      <c r="O1785" s="247"/>
      <c r="P1785" s="101">
        <f t="shared" si="27"/>
        <v>0</v>
      </c>
      <c r="Q1785" s="102" t="str">
        <f>VLOOKUP(P1785,IDCODE!$A$1:$B$96,2,0)</f>
        <v>Không</v>
      </c>
      <c r="R1785" s="102" t="e">
        <f>VLOOKUP(B1785,DS!$D$3:$P$2489,13,0)</f>
        <v>#N/A</v>
      </c>
    </row>
    <row r="1786" spans="1:18" ht="13.5">
      <c r="A1786" s="100">
        <v>1780</v>
      </c>
      <c r="B1786" s="108">
        <f>DS!D1782</f>
        <v>0</v>
      </c>
      <c r="C1786" s="109" t="e">
        <f>VLOOKUP(B1786,DS!$D$3:$I$2489,2,0)</f>
        <v>#N/A</v>
      </c>
      <c r="D1786" s="110" t="e">
        <f>VLOOKUP(B1786,DS!$D$3:$I$2489,3,0)</f>
        <v>#N/A</v>
      </c>
      <c r="E1786" s="111" t="e">
        <f>VLOOKUP(B1786,DS!$D$3:$I$2489,5,0)</f>
        <v>#N/A</v>
      </c>
      <c r="F1786" s="111" t="e">
        <f>VLOOKUP(B1786,DS!$D$3:$I$2489,6,0)</f>
        <v>#N/A</v>
      </c>
      <c r="G1786" s="247"/>
      <c r="H1786" s="247"/>
      <c r="I1786" s="247"/>
      <c r="J1786" s="247"/>
      <c r="K1786" s="247"/>
      <c r="L1786" s="247"/>
      <c r="M1786" s="247"/>
      <c r="N1786" s="247"/>
      <c r="O1786" s="247"/>
      <c r="P1786" s="101">
        <f t="shared" si="27"/>
        <v>0</v>
      </c>
      <c r="Q1786" s="102" t="str">
        <f>VLOOKUP(P1786,IDCODE!$A$1:$B$96,2,0)</f>
        <v>Không</v>
      </c>
      <c r="R1786" s="102" t="e">
        <f>VLOOKUP(B1786,DS!$D$3:$P$2489,13,0)</f>
        <v>#N/A</v>
      </c>
    </row>
    <row r="1787" spans="1:18" ht="13.5">
      <c r="A1787" s="100">
        <v>1781</v>
      </c>
      <c r="B1787" s="108">
        <f>DS!D1783</f>
        <v>0</v>
      </c>
      <c r="C1787" s="109" t="e">
        <f>VLOOKUP(B1787,DS!$D$3:$I$2489,2,0)</f>
        <v>#N/A</v>
      </c>
      <c r="D1787" s="110" t="e">
        <f>VLOOKUP(B1787,DS!$D$3:$I$2489,3,0)</f>
        <v>#N/A</v>
      </c>
      <c r="E1787" s="111" t="e">
        <f>VLOOKUP(B1787,DS!$D$3:$I$2489,5,0)</f>
        <v>#N/A</v>
      </c>
      <c r="F1787" s="111" t="e">
        <f>VLOOKUP(B1787,DS!$D$3:$I$2489,6,0)</f>
        <v>#N/A</v>
      </c>
      <c r="G1787" s="247"/>
      <c r="H1787" s="247"/>
      <c r="I1787" s="247"/>
      <c r="J1787" s="247"/>
      <c r="K1787" s="247"/>
      <c r="L1787" s="247"/>
      <c r="M1787" s="247"/>
      <c r="N1787" s="247"/>
      <c r="O1787" s="247"/>
      <c r="P1787" s="101">
        <f t="shared" si="27"/>
        <v>0</v>
      </c>
      <c r="Q1787" s="102" t="str">
        <f>VLOOKUP(P1787,IDCODE!$A$1:$B$96,2,0)</f>
        <v>Không</v>
      </c>
      <c r="R1787" s="102" t="e">
        <f>VLOOKUP(B1787,DS!$D$3:$P$2489,13,0)</f>
        <v>#N/A</v>
      </c>
    </row>
    <row r="1788" spans="1:18" ht="13.5">
      <c r="A1788" s="100">
        <v>1782</v>
      </c>
      <c r="B1788" s="108">
        <f>DS!D1784</f>
        <v>0</v>
      </c>
      <c r="C1788" s="109" t="e">
        <f>VLOOKUP(B1788,DS!$D$3:$I$2489,2,0)</f>
        <v>#N/A</v>
      </c>
      <c r="D1788" s="110" t="e">
        <f>VLOOKUP(B1788,DS!$D$3:$I$2489,3,0)</f>
        <v>#N/A</v>
      </c>
      <c r="E1788" s="111" t="e">
        <f>VLOOKUP(B1788,DS!$D$3:$I$2489,5,0)</f>
        <v>#N/A</v>
      </c>
      <c r="F1788" s="111" t="e">
        <f>VLOOKUP(B1788,DS!$D$3:$I$2489,6,0)</f>
        <v>#N/A</v>
      </c>
      <c r="G1788" s="247"/>
      <c r="H1788" s="247"/>
      <c r="I1788" s="247"/>
      <c r="J1788" s="247"/>
      <c r="K1788" s="247"/>
      <c r="L1788" s="247"/>
      <c r="M1788" s="247"/>
      <c r="N1788" s="247"/>
      <c r="O1788" s="247"/>
      <c r="P1788" s="101">
        <f t="shared" si="27"/>
        <v>0</v>
      </c>
      <c r="Q1788" s="102" t="str">
        <f>VLOOKUP(P1788,IDCODE!$A$1:$B$96,2,0)</f>
        <v>Không</v>
      </c>
      <c r="R1788" s="102" t="e">
        <f>VLOOKUP(B1788,DS!$D$3:$P$2489,13,0)</f>
        <v>#N/A</v>
      </c>
    </row>
    <row r="1789" spans="1:18" ht="13.5">
      <c r="A1789" s="100">
        <v>1783</v>
      </c>
      <c r="B1789" s="108">
        <f>DS!D1785</f>
        <v>0</v>
      </c>
      <c r="C1789" s="109" t="e">
        <f>VLOOKUP(B1789,DS!$D$3:$I$2489,2,0)</f>
        <v>#N/A</v>
      </c>
      <c r="D1789" s="110" t="e">
        <f>VLOOKUP(B1789,DS!$D$3:$I$2489,3,0)</f>
        <v>#N/A</v>
      </c>
      <c r="E1789" s="111" t="e">
        <f>VLOOKUP(B1789,DS!$D$3:$I$2489,5,0)</f>
        <v>#N/A</v>
      </c>
      <c r="F1789" s="111" t="e">
        <f>VLOOKUP(B1789,DS!$D$3:$I$2489,6,0)</f>
        <v>#N/A</v>
      </c>
      <c r="G1789" s="247"/>
      <c r="H1789" s="247"/>
      <c r="I1789" s="247"/>
      <c r="J1789" s="247"/>
      <c r="K1789" s="247"/>
      <c r="L1789" s="247"/>
      <c r="M1789" s="247"/>
      <c r="N1789" s="247"/>
      <c r="O1789" s="247"/>
      <c r="P1789" s="101">
        <f t="shared" si="27"/>
        <v>0</v>
      </c>
      <c r="Q1789" s="102" t="str">
        <f>VLOOKUP(P1789,IDCODE!$A$1:$B$96,2,0)</f>
        <v>Không</v>
      </c>
      <c r="R1789" s="102" t="e">
        <f>VLOOKUP(B1789,DS!$D$3:$P$2489,13,0)</f>
        <v>#N/A</v>
      </c>
    </row>
    <row r="1790" spans="1:18" ht="13.5">
      <c r="A1790" s="100">
        <v>1784</v>
      </c>
      <c r="B1790" s="108">
        <f>DS!D1786</f>
        <v>0</v>
      </c>
      <c r="C1790" s="109" t="e">
        <f>VLOOKUP(B1790,DS!$D$3:$I$2489,2,0)</f>
        <v>#N/A</v>
      </c>
      <c r="D1790" s="110" t="e">
        <f>VLOOKUP(B1790,DS!$D$3:$I$2489,3,0)</f>
        <v>#N/A</v>
      </c>
      <c r="E1790" s="111" t="e">
        <f>VLOOKUP(B1790,DS!$D$3:$I$2489,5,0)</f>
        <v>#N/A</v>
      </c>
      <c r="F1790" s="111" t="e">
        <f>VLOOKUP(B1790,DS!$D$3:$I$2489,6,0)</f>
        <v>#N/A</v>
      </c>
      <c r="G1790" s="247"/>
      <c r="H1790" s="247"/>
      <c r="I1790" s="247"/>
      <c r="J1790" s="247"/>
      <c r="K1790" s="247"/>
      <c r="L1790" s="247"/>
      <c r="M1790" s="247"/>
      <c r="N1790" s="247"/>
      <c r="O1790" s="247"/>
      <c r="P1790" s="101">
        <f t="shared" si="27"/>
        <v>0</v>
      </c>
      <c r="Q1790" s="102" t="str">
        <f>VLOOKUP(P1790,IDCODE!$A$1:$B$96,2,0)</f>
        <v>Không</v>
      </c>
      <c r="R1790" s="102" t="e">
        <f>VLOOKUP(B1790,DS!$D$3:$P$2489,13,0)</f>
        <v>#N/A</v>
      </c>
    </row>
    <row r="1791" spans="1:18" ht="13.5">
      <c r="A1791" s="100">
        <v>1785</v>
      </c>
      <c r="B1791" s="108">
        <f>DS!D1787</f>
        <v>0</v>
      </c>
      <c r="C1791" s="109" t="e">
        <f>VLOOKUP(B1791,DS!$D$3:$I$2489,2,0)</f>
        <v>#N/A</v>
      </c>
      <c r="D1791" s="110" t="e">
        <f>VLOOKUP(B1791,DS!$D$3:$I$2489,3,0)</f>
        <v>#N/A</v>
      </c>
      <c r="E1791" s="111" t="e">
        <f>VLOOKUP(B1791,DS!$D$3:$I$2489,5,0)</f>
        <v>#N/A</v>
      </c>
      <c r="F1791" s="111" t="e">
        <f>VLOOKUP(B1791,DS!$D$3:$I$2489,6,0)</f>
        <v>#N/A</v>
      </c>
      <c r="G1791" s="247"/>
      <c r="H1791" s="247"/>
      <c r="I1791" s="247"/>
      <c r="J1791" s="247"/>
      <c r="K1791" s="247"/>
      <c r="L1791" s="247"/>
      <c r="M1791" s="247"/>
      <c r="N1791" s="247"/>
      <c r="O1791" s="247"/>
      <c r="P1791" s="101">
        <f t="shared" si="27"/>
        <v>0</v>
      </c>
      <c r="Q1791" s="102" t="str">
        <f>VLOOKUP(P1791,IDCODE!$A$1:$B$96,2,0)</f>
        <v>Không</v>
      </c>
      <c r="R1791" s="102" t="e">
        <f>VLOOKUP(B1791,DS!$D$3:$P$2489,13,0)</f>
        <v>#N/A</v>
      </c>
    </row>
    <row r="1792" spans="1:18" ht="13.5">
      <c r="A1792" s="100">
        <v>1786</v>
      </c>
      <c r="B1792" s="108">
        <f>DS!D1788</f>
        <v>0</v>
      </c>
      <c r="C1792" s="109" t="e">
        <f>VLOOKUP(B1792,DS!$D$3:$I$2489,2,0)</f>
        <v>#N/A</v>
      </c>
      <c r="D1792" s="110" t="e">
        <f>VLOOKUP(B1792,DS!$D$3:$I$2489,3,0)</f>
        <v>#N/A</v>
      </c>
      <c r="E1792" s="111" t="e">
        <f>VLOOKUP(B1792,DS!$D$3:$I$2489,5,0)</f>
        <v>#N/A</v>
      </c>
      <c r="F1792" s="111" t="e">
        <f>VLOOKUP(B1792,DS!$D$3:$I$2489,6,0)</f>
        <v>#N/A</v>
      </c>
      <c r="G1792" s="247"/>
      <c r="H1792" s="247"/>
      <c r="I1792" s="247"/>
      <c r="J1792" s="247"/>
      <c r="K1792" s="247"/>
      <c r="L1792" s="247"/>
      <c r="M1792" s="247"/>
      <c r="N1792" s="247"/>
      <c r="O1792" s="247"/>
      <c r="P1792" s="101">
        <f t="shared" si="27"/>
        <v>0</v>
      </c>
      <c r="Q1792" s="102" t="str">
        <f>VLOOKUP(P1792,IDCODE!$A$1:$B$96,2,0)</f>
        <v>Không</v>
      </c>
      <c r="R1792" s="102" t="e">
        <f>VLOOKUP(B1792,DS!$D$3:$P$2489,13,0)</f>
        <v>#N/A</v>
      </c>
    </row>
  </sheetData>
  <autoFilter ref="A6:T472"/>
  <mergeCells count="11">
    <mergeCell ref="R5:R6"/>
    <mergeCell ref="A1:C1"/>
    <mergeCell ref="D1:Q1"/>
    <mergeCell ref="A2:C2"/>
    <mergeCell ref="A5:A6"/>
    <mergeCell ref="B5:B6"/>
    <mergeCell ref="C5:C6"/>
    <mergeCell ref="D5:D6"/>
    <mergeCell ref="E5:E6"/>
    <mergeCell ref="F5:F6"/>
    <mergeCell ref="Q5:Q6"/>
  </mergeCells>
  <conditionalFormatting sqref="P473:P474">
    <cfRule type="cellIs" dxfId="29" priority="5" stopIfTrue="1" operator="equal">
      <formula>"P"</formula>
    </cfRule>
    <cfRule type="cellIs" dxfId="28" priority="6" stopIfTrue="1" operator="lessThan">
      <formula>5</formula>
    </cfRule>
  </conditionalFormatting>
  <conditionalFormatting sqref="P7:P1792">
    <cfRule type="cellIs" dxfId="27" priority="4" stopIfTrue="1" operator="lessThan">
      <formula>4</formula>
    </cfRule>
  </conditionalFormatting>
  <conditionalFormatting sqref="G7:O1792">
    <cfRule type="cellIs" dxfId="26" priority="3" stopIfTrue="1" operator="equal">
      <formula>"V"</formula>
    </cfRule>
  </conditionalFormatting>
  <conditionalFormatting sqref="G7:O1792">
    <cfRule type="cellIs" dxfId="25" priority="1" stopIfTrue="1" operator="greaterThan">
      <formula>10</formula>
    </cfRule>
    <cfRule type="cellIs" dxfId="24" priority="2" stopIfTrue="1" operator="equal">
      <formula>0</formula>
    </cfRule>
  </conditionalFormatting>
  <printOptions horizontalCentered="1"/>
  <pageMargins left="0" right="0" top="0.25" bottom="0.25" header="0.5" footer="0.5"/>
  <pageSetup paperSize="9" orientation="landscape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104"/>
  </cols>
  <sheetData>
    <row r="1" spans="1:2">
      <c r="A1" s="100">
        <v>1</v>
      </c>
      <c r="B1" s="100" t="s">
        <v>59</v>
      </c>
    </row>
    <row r="2" spans="1:2">
      <c r="A2" s="100">
        <v>2</v>
      </c>
      <c r="B2" s="100" t="s">
        <v>60</v>
      </c>
    </row>
    <row r="3" spans="1:2">
      <c r="A3" s="100">
        <v>3</v>
      </c>
      <c r="B3" s="100" t="s">
        <v>61</v>
      </c>
    </row>
    <row r="4" spans="1:2">
      <c r="A4" s="100">
        <v>4</v>
      </c>
      <c r="B4" s="100" t="s">
        <v>62</v>
      </c>
    </row>
    <row r="5" spans="1:2">
      <c r="A5" s="100">
        <v>5</v>
      </c>
      <c r="B5" s="100" t="s">
        <v>63</v>
      </c>
    </row>
    <row r="6" spans="1:2">
      <c r="A6" s="100">
        <v>7</v>
      </c>
      <c r="B6" s="100" t="s">
        <v>64</v>
      </c>
    </row>
    <row r="7" spans="1:2">
      <c r="A7" s="100" t="s">
        <v>65</v>
      </c>
      <c r="B7" s="100" t="s">
        <v>66</v>
      </c>
    </row>
    <row r="8" spans="1:2">
      <c r="A8" s="100" t="s">
        <v>67</v>
      </c>
      <c r="B8" s="100" t="s">
        <v>68</v>
      </c>
    </row>
    <row r="9" spans="1:2">
      <c r="A9" s="100">
        <v>0</v>
      </c>
      <c r="B9" s="100" t="s">
        <v>69</v>
      </c>
    </row>
    <row r="10" spans="1:2">
      <c r="A10" s="100" t="s">
        <v>55</v>
      </c>
      <c r="B10" s="100" t="s">
        <v>70</v>
      </c>
    </row>
    <row r="11" spans="1:2">
      <c r="A11" s="100">
        <v>8</v>
      </c>
      <c r="B11" s="100" t="s">
        <v>71</v>
      </c>
    </row>
    <row r="12" spans="1:2">
      <c r="A12" s="100">
        <v>6</v>
      </c>
      <c r="B12" s="100" t="s">
        <v>54</v>
      </c>
    </row>
    <row r="13" spans="1:2">
      <c r="A13" s="100">
        <v>9</v>
      </c>
      <c r="B13" s="100" t="s">
        <v>72</v>
      </c>
    </row>
    <row r="14" spans="1:2">
      <c r="A14" s="100" t="s">
        <v>41</v>
      </c>
      <c r="B14" s="100" t="s">
        <v>73</v>
      </c>
    </row>
    <row r="15" spans="1:2">
      <c r="A15" s="100">
        <v>1.1000000000000001</v>
      </c>
      <c r="B15" s="100" t="s">
        <v>74</v>
      </c>
    </row>
    <row r="16" spans="1:2">
      <c r="A16" s="100">
        <v>1.2</v>
      </c>
      <c r="B16" s="100" t="s">
        <v>75</v>
      </c>
    </row>
    <row r="17" spans="1:2">
      <c r="A17" s="100">
        <v>1.3</v>
      </c>
      <c r="B17" s="100" t="s">
        <v>76</v>
      </c>
    </row>
    <row r="18" spans="1:2">
      <c r="A18" s="100">
        <v>1.4</v>
      </c>
      <c r="B18" s="100" t="s">
        <v>77</v>
      </c>
    </row>
    <row r="19" spans="1:2">
      <c r="A19" s="100">
        <v>1.5</v>
      </c>
      <c r="B19" s="100" t="s">
        <v>78</v>
      </c>
    </row>
    <row r="20" spans="1:2">
      <c r="A20" s="100">
        <v>1.6</v>
      </c>
      <c r="B20" s="100" t="s">
        <v>79</v>
      </c>
    </row>
    <row r="21" spans="1:2">
      <c r="A21" s="100">
        <v>1.7</v>
      </c>
      <c r="B21" s="100" t="s">
        <v>80</v>
      </c>
    </row>
    <row r="22" spans="1:2">
      <c r="A22" s="100">
        <v>1.8</v>
      </c>
      <c r="B22" s="100" t="s">
        <v>81</v>
      </c>
    </row>
    <row r="23" spans="1:2">
      <c r="A23" s="100">
        <v>1.9</v>
      </c>
      <c r="B23" s="100" t="s">
        <v>82</v>
      </c>
    </row>
    <row r="24" spans="1:2">
      <c r="A24" s="100">
        <v>2.1</v>
      </c>
      <c r="B24" s="100" t="s">
        <v>83</v>
      </c>
    </row>
    <row r="25" spans="1:2">
      <c r="A25" s="100">
        <v>2.2000000000000002</v>
      </c>
      <c r="B25" s="100" t="s">
        <v>84</v>
      </c>
    </row>
    <row r="26" spans="1:2">
      <c r="A26" s="100">
        <v>2.2999999999999998</v>
      </c>
      <c r="B26" s="100" t="s">
        <v>85</v>
      </c>
    </row>
    <row r="27" spans="1:2">
      <c r="A27" s="100">
        <v>2.4</v>
      </c>
      <c r="B27" s="100" t="s">
        <v>86</v>
      </c>
    </row>
    <row r="28" spans="1:2">
      <c r="A28" s="100">
        <v>2.5</v>
      </c>
      <c r="B28" s="100" t="s">
        <v>87</v>
      </c>
    </row>
    <row r="29" spans="1:2">
      <c r="A29" s="100">
        <v>2.6</v>
      </c>
      <c r="B29" s="100" t="s">
        <v>88</v>
      </c>
    </row>
    <row r="30" spans="1:2">
      <c r="A30" s="100">
        <v>2.7</v>
      </c>
      <c r="B30" s="100" t="s">
        <v>89</v>
      </c>
    </row>
    <row r="31" spans="1:2">
      <c r="A31" s="100">
        <v>2.8</v>
      </c>
      <c r="B31" s="100" t="s">
        <v>90</v>
      </c>
    </row>
    <row r="32" spans="1:2">
      <c r="A32" s="100">
        <v>2.9</v>
      </c>
      <c r="B32" s="100" t="s">
        <v>91</v>
      </c>
    </row>
    <row r="33" spans="1:2">
      <c r="A33" s="100">
        <v>3.1</v>
      </c>
      <c r="B33" s="100" t="s">
        <v>92</v>
      </c>
    </row>
    <row r="34" spans="1:2">
      <c r="A34" s="100">
        <v>3.2</v>
      </c>
      <c r="B34" s="100" t="s">
        <v>93</v>
      </c>
    </row>
    <row r="35" spans="1:2">
      <c r="A35" s="100">
        <v>3.3</v>
      </c>
      <c r="B35" s="100" t="s">
        <v>94</v>
      </c>
    </row>
    <row r="36" spans="1:2">
      <c r="A36" s="100">
        <v>3.4</v>
      </c>
      <c r="B36" s="100" t="s">
        <v>95</v>
      </c>
    </row>
    <row r="37" spans="1:2">
      <c r="A37" s="100">
        <v>3.5</v>
      </c>
      <c r="B37" s="100" t="s">
        <v>96</v>
      </c>
    </row>
    <row r="38" spans="1:2">
      <c r="A38" s="100">
        <v>3.6</v>
      </c>
      <c r="B38" s="100" t="s">
        <v>97</v>
      </c>
    </row>
    <row r="39" spans="1:2">
      <c r="A39" s="100">
        <v>3.7</v>
      </c>
      <c r="B39" s="100" t="s">
        <v>98</v>
      </c>
    </row>
    <row r="40" spans="1:2">
      <c r="A40" s="100">
        <v>3.8</v>
      </c>
      <c r="B40" s="100" t="s">
        <v>99</v>
      </c>
    </row>
    <row r="41" spans="1:2">
      <c r="A41" s="100">
        <v>3.9</v>
      </c>
      <c r="B41" s="100" t="s">
        <v>100</v>
      </c>
    </row>
    <row r="42" spans="1:2">
      <c r="A42" s="100">
        <v>4.0999999999999996</v>
      </c>
      <c r="B42" s="100" t="s">
        <v>101</v>
      </c>
    </row>
    <row r="43" spans="1:2">
      <c r="A43" s="100">
        <v>4.2</v>
      </c>
      <c r="B43" s="100" t="s">
        <v>102</v>
      </c>
    </row>
    <row r="44" spans="1:2">
      <c r="A44" s="100">
        <v>4.3</v>
      </c>
      <c r="B44" s="115" t="s">
        <v>103</v>
      </c>
    </row>
    <row r="45" spans="1:2">
      <c r="A45" s="100">
        <v>4.4000000000000004</v>
      </c>
      <c r="B45" s="100" t="s">
        <v>104</v>
      </c>
    </row>
    <row r="46" spans="1:2">
      <c r="A46" s="100">
        <v>4.5</v>
      </c>
      <c r="B46" s="100" t="s">
        <v>105</v>
      </c>
    </row>
    <row r="47" spans="1:2">
      <c r="A47" s="100">
        <v>4.5999999999999996</v>
      </c>
      <c r="B47" s="100" t="s">
        <v>106</v>
      </c>
    </row>
    <row r="48" spans="1:2">
      <c r="A48" s="100">
        <v>4.7</v>
      </c>
      <c r="B48" s="100" t="s">
        <v>107</v>
      </c>
    </row>
    <row r="49" spans="1:2">
      <c r="A49" s="100">
        <v>4.8</v>
      </c>
      <c r="B49" s="100" t="s">
        <v>108</v>
      </c>
    </row>
    <row r="50" spans="1:2">
      <c r="A50" s="100">
        <v>4.9000000000000004</v>
      </c>
      <c r="B50" s="100" t="s">
        <v>109</v>
      </c>
    </row>
    <row r="51" spans="1:2">
      <c r="A51" s="100">
        <v>5.0999999999999996</v>
      </c>
      <c r="B51" s="100" t="s">
        <v>110</v>
      </c>
    </row>
    <row r="52" spans="1:2">
      <c r="A52" s="100">
        <v>5.2</v>
      </c>
      <c r="B52" s="100" t="s">
        <v>111</v>
      </c>
    </row>
    <row r="53" spans="1:2">
      <c r="A53" s="100">
        <v>5.3</v>
      </c>
      <c r="B53" s="115" t="s">
        <v>112</v>
      </c>
    </row>
    <row r="54" spans="1:2">
      <c r="A54" s="100">
        <v>5.4</v>
      </c>
      <c r="B54" s="100" t="s">
        <v>113</v>
      </c>
    </row>
    <row r="55" spans="1:2">
      <c r="A55" s="100">
        <v>5.5</v>
      </c>
      <c r="B55" s="100" t="s">
        <v>114</v>
      </c>
    </row>
    <row r="56" spans="1:2">
      <c r="A56" s="100">
        <v>5.6</v>
      </c>
      <c r="B56" s="100" t="s">
        <v>115</v>
      </c>
    </row>
    <row r="57" spans="1:2">
      <c r="A57" s="100">
        <v>5.7</v>
      </c>
      <c r="B57" s="100" t="s">
        <v>116</v>
      </c>
    </row>
    <row r="58" spans="1:2">
      <c r="A58" s="100">
        <v>5.8</v>
      </c>
      <c r="B58" s="100" t="s">
        <v>117</v>
      </c>
    </row>
    <row r="59" spans="1:2">
      <c r="A59" s="100">
        <v>5.9</v>
      </c>
      <c r="B59" s="100" t="s">
        <v>118</v>
      </c>
    </row>
    <row r="60" spans="1:2">
      <c r="A60" s="100">
        <v>6.1</v>
      </c>
      <c r="B60" s="100" t="s">
        <v>119</v>
      </c>
    </row>
    <row r="61" spans="1:2">
      <c r="A61" s="100">
        <v>6.2</v>
      </c>
      <c r="B61" s="100" t="s">
        <v>120</v>
      </c>
    </row>
    <row r="62" spans="1:2">
      <c r="A62" s="100">
        <v>6.3</v>
      </c>
      <c r="B62" s="100" t="s">
        <v>121</v>
      </c>
    </row>
    <row r="63" spans="1:2">
      <c r="A63" s="100">
        <v>6.4</v>
      </c>
      <c r="B63" s="100" t="s">
        <v>122</v>
      </c>
    </row>
    <row r="64" spans="1:2">
      <c r="A64" s="100">
        <v>6.5</v>
      </c>
      <c r="B64" s="100" t="s">
        <v>123</v>
      </c>
    </row>
    <row r="65" spans="1:2">
      <c r="A65" s="100">
        <v>6.6</v>
      </c>
      <c r="B65" s="100" t="s">
        <v>124</v>
      </c>
    </row>
    <row r="66" spans="1:2">
      <c r="A66" s="100">
        <v>6.7</v>
      </c>
      <c r="B66" s="100" t="s">
        <v>125</v>
      </c>
    </row>
    <row r="67" spans="1:2">
      <c r="A67" s="100">
        <v>6.8</v>
      </c>
      <c r="B67" s="100" t="s">
        <v>126</v>
      </c>
    </row>
    <row r="68" spans="1:2">
      <c r="A68" s="100">
        <v>6.9</v>
      </c>
      <c r="B68" s="100" t="s">
        <v>127</v>
      </c>
    </row>
    <row r="69" spans="1:2">
      <c r="A69" s="100">
        <v>7.1</v>
      </c>
      <c r="B69" s="100" t="s">
        <v>128</v>
      </c>
    </row>
    <row r="70" spans="1:2">
      <c r="A70" s="100">
        <v>7.2</v>
      </c>
      <c r="B70" s="100" t="s">
        <v>129</v>
      </c>
    </row>
    <row r="71" spans="1:2">
      <c r="A71" s="100">
        <v>7.3</v>
      </c>
      <c r="B71" s="100" t="s">
        <v>130</v>
      </c>
    </row>
    <row r="72" spans="1:2">
      <c r="A72" s="100">
        <v>7.4</v>
      </c>
      <c r="B72" s="100" t="s">
        <v>131</v>
      </c>
    </row>
    <row r="73" spans="1:2">
      <c r="A73" s="100">
        <v>7.5</v>
      </c>
      <c r="B73" s="100" t="s">
        <v>132</v>
      </c>
    </row>
    <row r="74" spans="1:2">
      <c r="A74" s="100">
        <v>7.6</v>
      </c>
      <c r="B74" s="100" t="s">
        <v>133</v>
      </c>
    </row>
    <row r="75" spans="1:2">
      <c r="A75" s="100">
        <v>7.7</v>
      </c>
      <c r="B75" s="100" t="s">
        <v>134</v>
      </c>
    </row>
    <row r="76" spans="1:2">
      <c r="A76" s="100">
        <v>7.8</v>
      </c>
      <c r="B76" s="100" t="s">
        <v>135</v>
      </c>
    </row>
    <row r="77" spans="1:2">
      <c r="A77" s="100">
        <v>7.9</v>
      </c>
      <c r="B77" s="100" t="s">
        <v>136</v>
      </c>
    </row>
    <row r="78" spans="1:2">
      <c r="A78" s="100">
        <v>8.1</v>
      </c>
      <c r="B78" s="100" t="s">
        <v>137</v>
      </c>
    </row>
    <row r="79" spans="1:2">
      <c r="A79" s="100">
        <v>8.1999999999999993</v>
      </c>
      <c r="B79" s="100" t="s">
        <v>138</v>
      </c>
    </row>
    <row r="80" spans="1:2">
      <c r="A80" s="100">
        <v>8.3000000000000007</v>
      </c>
      <c r="B80" s="100" t="s">
        <v>139</v>
      </c>
    </row>
    <row r="81" spans="1:2">
      <c r="A81" s="100">
        <v>8.4</v>
      </c>
      <c r="B81" s="100" t="s">
        <v>140</v>
      </c>
    </row>
    <row r="82" spans="1:2">
      <c r="A82" s="100">
        <v>8.5</v>
      </c>
      <c r="B82" s="100" t="s">
        <v>141</v>
      </c>
    </row>
    <row r="83" spans="1:2">
      <c r="A83" s="100">
        <v>8.6</v>
      </c>
      <c r="B83" s="100" t="s">
        <v>142</v>
      </c>
    </row>
    <row r="84" spans="1:2">
      <c r="A84" s="100">
        <v>8.6999999999999993</v>
      </c>
      <c r="B84" s="100" t="s">
        <v>143</v>
      </c>
    </row>
    <row r="85" spans="1:2">
      <c r="A85" s="100">
        <v>8.8000000000000007</v>
      </c>
      <c r="B85" s="100" t="s">
        <v>144</v>
      </c>
    </row>
    <row r="86" spans="1:2">
      <c r="A86" s="100">
        <v>8.9</v>
      </c>
      <c r="B86" s="100" t="s">
        <v>145</v>
      </c>
    </row>
    <row r="87" spans="1:2">
      <c r="A87" s="100">
        <v>9.1</v>
      </c>
      <c r="B87" s="100" t="s">
        <v>146</v>
      </c>
    </row>
    <row r="88" spans="1:2">
      <c r="A88" s="100">
        <v>9.1999999999999993</v>
      </c>
      <c r="B88" s="100" t="s">
        <v>147</v>
      </c>
    </row>
    <row r="89" spans="1:2">
      <c r="A89" s="100">
        <v>9.3000000000000007</v>
      </c>
      <c r="B89" s="100" t="s">
        <v>148</v>
      </c>
    </row>
    <row r="90" spans="1:2">
      <c r="A90" s="100">
        <v>9.4</v>
      </c>
      <c r="B90" s="100" t="s">
        <v>149</v>
      </c>
    </row>
    <row r="91" spans="1:2">
      <c r="A91" s="100">
        <v>9.5</v>
      </c>
      <c r="B91" s="100" t="s">
        <v>150</v>
      </c>
    </row>
    <row r="92" spans="1:2">
      <c r="A92" s="100">
        <v>9.6</v>
      </c>
      <c r="B92" s="100" t="s">
        <v>151</v>
      </c>
    </row>
    <row r="93" spans="1:2">
      <c r="A93" s="100">
        <v>9.6999999999999993</v>
      </c>
      <c r="B93" s="100" t="s">
        <v>152</v>
      </c>
    </row>
    <row r="94" spans="1:2">
      <c r="A94" s="100">
        <v>9.8000000000000007</v>
      </c>
      <c r="B94" s="100" t="s">
        <v>153</v>
      </c>
    </row>
    <row r="95" spans="1:2">
      <c r="A95" s="100">
        <v>9.9</v>
      </c>
      <c r="B95" s="100" t="s">
        <v>154</v>
      </c>
    </row>
    <row r="96" spans="1:2">
      <c r="A96" s="100">
        <v>10</v>
      </c>
      <c r="B96" s="100" t="s">
        <v>155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U1125"/>
  <sheetViews>
    <sheetView zoomScale="110" zoomScaleNormal="110" workbookViewId="0">
      <pane xSplit="7" ySplit="9" topLeftCell="H1113" activePane="bottomRight" state="frozen"/>
      <selection pane="topRight" activeCell="G1" sqref="G1"/>
      <selection pane="bottomLeft" activeCell="A7" sqref="A7"/>
      <selection pane="bottomRight" activeCell="F1122" sqref="F1122"/>
    </sheetView>
  </sheetViews>
  <sheetFormatPr defaultRowHeight="12"/>
  <cols>
    <col min="1" max="1" width="3.42578125" style="131" hidden="1" customWidth="1"/>
    <col min="2" max="2" width="3.85546875" style="131" customWidth="1"/>
    <col min="3" max="3" width="8.5703125" style="163" customWidth="1"/>
    <col min="4" max="4" width="13.5703125" style="144" customWidth="1"/>
    <col min="5" max="5" width="5.85546875" style="162" customWidth="1"/>
    <col min="6" max="6" width="9.28515625" style="164" customWidth="1"/>
    <col min="7" max="7" width="9.42578125" style="143" customWidth="1"/>
    <col min="8" max="8" width="3.140625" style="143" customWidth="1"/>
    <col min="9" max="14" width="3" style="143" customWidth="1"/>
    <col min="15" max="15" width="3" style="163" customWidth="1"/>
    <col min="16" max="16" width="3.28515625" style="163" customWidth="1"/>
    <col min="17" max="17" width="3.85546875" style="163" customWidth="1"/>
    <col min="18" max="18" width="11.28515625" style="170" customWidth="1"/>
    <col min="19" max="19" width="6.7109375" style="140" customWidth="1"/>
    <col min="20" max="16384" width="9.140625" style="131"/>
  </cols>
  <sheetData>
    <row r="1" spans="1:21" ht="18.75" hidden="1">
      <c r="B1" s="251" t="s">
        <v>504</v>
      </c>
      <c r="C1" s="252"/>
      <c r="D1" s="253"/>
      <c r="E1" s="254"/>
      <c r="F1" s="255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6"/>
      <c r="S1" s="257"/>
    </row>
    <row r="2" spans="1:21" ht="12.75">
      <c r="B2" s="315" t="s">
        <v>2</v>
      </c>
      <c r="C2" s="315"/>
      <c r="D2" s="315"/>
      <c r="E2" s="316" t="str">
        <f>DSSV!D1</f>
        <v>BẢNG ĐIỂM ĐÁNH GIÁ KẾT QUẢ HỌC TẬP * NĂM HỌC: 2018-2019</v>
      </c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132"/>
    </row>
    <row r="3" spans="1:21" ht="14.25">
      <c r="B3" s="317" t="s">
        <v>165</v>
      </c>
      <c r="C3" s="317"/>
      <c r="D3" s="317"/>
      <c r="E3" s="308" t="e">
        <f>"MÔN:    "&amp;DSSV!G2&amp;"  *   "&amp;DSSV!P2&amp;" "&amp;DSSV!Q2</f>
        <v>#N/A</v>
      </c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133"/>
    </row>
    <row r="4" spans="1:21" s="134" customFormat="1" ht="14.25">
      <c r="B4" s="135"/>
      <c r="C4" s="135"/>
      <c r="D4" s="136"/>
      <c r="E4" s="137"/>
      <c r="F4" s="138"/>
      <c r="G4" s="135"/>
      <c r="H4" s="135"/>
      <c r="I4" s="135" t="str">
        <f>"MÃ MÔN: "&amp;DSSV!G3</f>
        <v>MÃ MÔN: HYD 201</v>
      </c>
      <c r="J4" s="135"/>
      <c r="L4" s="135"/>
      <c r="M4" s="135"/>
      <c r="N4" s="135"/>
      <c r="O4" s="135"/>
      <c r="P4" s="135"/>
      <c r="Q4" s="139" t="str">
        <f>"Học kỳ : " &amp; DSSV!Q3</f>
        <v>Học kỳ : 1</v>
      </c>
      <c r="R4" s="133"/>
      <c r="S4" s="140"/>
    </row>
    <row r="5" spans="1:21" s="134" customFormat="1" ht="15">
      <c r="B5" s="244" t="str">
        <f>DSSV!A4</f>
        <v>Thời gian: 7h30 - 06/10/2019</v>
      </c>
      <c r="C5" s="139"/>
      <c r="D5" s="142"/>
      <c r="E5" s="137"/>
      <c r="F5" s="137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9" t="str">
        <f>"Lần thi : "&amp;DSSV!Q4</f>
        <v>Lần thi : 1</v>
      </c>
      <c r="R5" s="133"/>
      <c r="S5" s="140"/>
    </row>
    <row r="6" spans="1:21" s="143" customFormat="1" hidden="1">
      <c r="B6" s="143">
        <v>1</v>
      </c>
      <c r="C6" s="143">
        <v>2</v>
      </c>
      <c r="D6" s="144">
        <v>3</v>
      </c>
      <c r="E6" s="145">
        <v>4</v>
      </c>
      <c r="F6" s="146">
        <v>5</v>
      </c>
      <c r="G6" s="143">
        <v>6</v>
      </c>
      <c r="H6" s="143">
        <v>7</v>
      </c>
      <c r="I6" s="143">
        <v>8</v>
      </c>
      <c r="J6" s="143">
        <v>9</v>
      </c>
      <c r="K6" s="143">
        <v>10</v>
      </c>
      <c r="L6" s="143">
        <v>11</v>
      </c>
      <c r="M6" s="143">
        <v>12</v>
      </c>
      <c r="N6" s="143">
        <v>13</v>
      </c>
      <c r="O6" s="143">
        <v>14</v>
      </c>
      <c r="P6" s="143">
        <v>15</v>
      </c>
      <c r="Q6" s="143">
        <v>16</v>
      </c>
      <c r="R6" s="147">
        <v>17</v>
      </c>
      <c r="S6" s="148">
        <v>18</v>
      </c>
    </row>
    <row r="7" spans="1:21" s="134" customFormat="1" ht="15" customHeight="1">
      <c r="B7" s="318" t="s">
        <v>0</v>
      </c>
      <c r="C7" s="321" t="s">
        <v>4</v>
      </c>
      <c r="D7" s="324" t="s">
        <v>5</v>
      </c>
      <c r="E7" s="327" t="s">
        <v>6</v>
      </c>
      <c r="F7" s="321" t="s">
        <v>39</v>
      </c>
      <c r="G7" s="321" t="s">
        <v>40</v>
      </c>
      <c r="H7" s="330" t="s">
        <v>166</v>
      </c>
      <c r="I7" s="331"/>
      <c r="J7" s="331"/>
      <c r="K7" s="331"/>
      <c r="L7" s="331"/>
      <c r="M7" s="331"/>
      <c r="N7" s="331"/>
      <c r="O7" s="331"/>
      <c r="P7" s="332"/>
      <c r="Q7" s="333" t="s">
        <v>52</v>
      </c>
      <c r="R7" s="334"/>
      <c r="S7" s="321" t="s">
        <v>7</v>
      </c>
    </row>
    <row r="8" spans="1:21" s="150" customFormat="1" ht="15" customHeight="1">
      <c r="A8" s="341" t="s">
        <v>0</v>
      </c>
      <c r="B8" s="319"/>
      <c r="C8" s="322"/>
      <c r="D8" s="325"/>
      <c r="E8" s="328"/>
      <c r="F8" s="322"/>
      <c r="G8" s="322"/>
      <c r="H8" s="149" t="str">
        <f>DSSV!G5</f>
        <v>A</v>
      </c>
      <c r="I8" s="149" t="str">
        <f>DSSV!H5</f>
        <v>P</v>
      </c>
      <c r="J8" s="149" t="str">
        <f>DSSV!I5</f>
        <v>Q</v>
      </c>
      <c r="K8" s="149" t="str">
        <f>DSSV!J5</f>
        <v>H</v>
      </c>
      <c r="L8" s="149" t="str">
        <f>DSSV!K5</f>
        <v>L</v>
      </c>
      <c r="M8" s="149" t="str">
        <f>DSSV!L5</f>
        <v>M</v>
      </c>
      <c r="N8" s="149" t="str">
        <f>DSSV!M5</f>
        <v>I</v>
      </c>
      <c r="O8" s="149" t="str">
        <f>DSSV!N5</f>
        <v>G</v>
      </c>
      <c r="P8" s="149" t="str">
        <f>DSSV!O5</f>
        <v>F</v>
      </c>
      <c r="Q8" s="335"/>
      <c r="R8" s="336"/>
      <c r="S8" s="322"/>
    </row>
    <row r="9" spans="1:21" s="150" customFormat="1" ht="15" customHeight="1">
      <c r="A9" s="341"/>
      <c r="B9" s="320"/>
      <c r="C9" s="323"/>
      <c r="D9" s="326"/>
      <c r="E9" s="329"/>
      <c r="F9" s="323"/>
      <c r="G9" s="323"/>
      <c r="H9" s="151">
        <f>DSSV!G6</f>
        <v>0.05</v>
      </c>
      <c r="I9" s="151">
        <f>DSSV!H6</f>
        <v>0.05</v>
      </c>
      <c r="J9" s="151">
        <f>DSSV!I6</f>
        <v>0.05</v>
      </c>
      <c r="K9" s="151">
        <f>DSSV!J6</f>
        <v>0.05</v>
      </c>
      <c r="L9" s="151">
        <f>DSSV!K6</f>
        <v>0.05</v>
      </c>
      <c r="M9" s="151">
        <f>DSSV!L6</f>
        <v>0.05</v>
      </c>
      <c r="N9" s="151">
        <f>DSSV!M6</f>
        <v>0.05</v>
      </c>
      <c r="O9" s="151">
        <f>DSSV!N6</f>
        <v>0.1</v>
      </c>
      <c r="P9" s="151">
        <f>DSSV!O6</f>
        <v>0.55000000000000004</v>
      </c>
      <c r="Q9" s="152" t="s">
        <v>28</v>
      </c>
      <c r="R9" s="153" t="s">
        <v>29</v>
      </c>
      <c r="S9" s="323"/>
    </row>
    <row r="10" spans="1:21" s="156" customFormat="1" ht="20.25" customHeight="1">
      <c r="A10" s="154">
        <v>1</v>
      </c>
      <c r="B10" s="178">
        <f>--SUBTOTAL(2,C$7:C10)</f>
        <v>1</v>
      </c>
      <c r="C10" s="155">
        <f>IF(ISNA(VLOOKUP($A10,DSSV!$A$7:$R$65536,IN_DTK!C$6,0))=FALSE,VLOOKUP($A10,DSSV!$A$7:$R$65536,IN_DTK!C$6,0),"")</f>
        <v>2321630460</v>
      </c>
      <c r="D10" s="176" t="str">
        <f>IF(ISNA(VLOOKUP($A10,DSSV!$A$7:$R$65536,IN_DTK!D$6,0))=FALSE,VLOOKUP($A10,DSSV!$A$7:$R$65536,IN_DTK!D$6,0),"")</f>
        <v>Trương Tuấn</v>
      </c>
      <c r="E10" s="177" t="str">
        <f>IF(ISNA(VLOOKUP($A10,DSSV!$A$7:$R$65536,IN_DTK!E$6,0))=FALSE,VLOOKUP($A10,DSSV!$A$7:$R$65536,IN_DTK!E$6,0),"")</f>
        <v>Điệp</v>
      </c>
      <c r="F10" s="186" t="str">
        <f>IF(ISNA(VLOOKUP($A10,DSSV!$A$7:$R$65536,IN_DTK!F$6,0))=FALSE,VLOOKUP($A10,DSSV!$A$7:$R$65536,IN_DTK!F$6,0),"")</f>
        <v>HYD 201 A</v>
      </c>
      <c r="G10" s="186" t="str">
        <f>IF(ISNA(VLOOKUP($A10,DSSV!$A$7:$R$65536,IN_DTK!G$6,0))=FALSE,VLOOKUP($A10,DSSV!$A$7:$R$65536,IN_DTK!G$6,0),"")</f>
        <v>K23KMT</v>
      </c>
      <c r="H10" s="178">
        <f>IF(ISNA(VLOOKUP($A10,DSSV!$A$7:$R$65536,IN_DTK!H$6,0))=FALSE,IF(H$9&lt;&gt;0,VLOOKUP($A10,DSSV!$A$7:$R$65536,IN_DTK!H$6,0),""),"")</f>
        <v>1</v>
      </c>
      <c r="I10" s="178">
        <f>IF(ISNA(VLOOKUP($A10,DSSV!$A$7:$R$65536,IN_DTK!I$6,0))=FALSE,IF(I$9&lt;&gt;0,VLOOKUP($A10,DSSV!$A$7:$R$65536,IN_DTK!I$6,0),""),"")</f>
        <v>2</v>
      </c>
      <c r="J10" s="178">
        <f>IF(ISNA(VLOOKUP($A10,DSSV!$A$7:$R$65536,IN_DTK!J$6,0))=FALSE,IF(J$9&lt;&gt;0,VLOOKUP($A10,DSSV!$A$7:$R$65536,IN_DTK!J$6,0),""),"")</f>
        <v>3</v>
      </c>
      <c r="K10" s="178">
        <f>IF(ISNA(VLOOKUP($A10,DSSV!$A$7:$R$65536,IN_DTK!K$6,0))=FALSE,IF(K$9&lt;&gt;0,VLOOKUP($A10,DSSV!$A$7:$R$65536,IN_DTK!K$6,0),""),"")</f>
        <v>4</v>
      </c>
      <c r="L10" s="178">
        <f>IF(ISNA(VLOOKUP($A10,DSSV!$A$7:$R$65536,IN_DTK!L$6,0))=FALSE,IF(L$9&lt;&gt;0,VLOOKUP($A10,DSSV!$A$7:$R$65536,IN_DTK!L$6,0),""),"")</f>
        <v>5</v>
      </c>
      <c r="M10" s="178">
        <f>IF(ISNA(VLOOKUP($A10,DSSV!$A$7:$R$65536,IN_DTK!M$6,0))=FALSE,IF(M$9&lt;&gt;0,VLOOKUP($A10,DSSV!$A$7:$R$65536,IN_DTK!M$6,0),""),"")</f>
        <v>6</v>
      </c>
      <c r="N10" s="178">
        <f>IF(ISNA(VLOOKUP($A10,DSSV!$A$7:$R$65536,IN_DTK!N$6,0))=FALSE,IF(N$9&lt;&gt;0,VLOOKUP($A10,DSSV!$A$7:$R$65536,IN_DTK!N$6,0),""),"")</f>
        <v>7</v>
      </c>
      <c r="O10" s="178">
        <f>IF(ISNA(VLOOKUP($A10,DSSV!$A$7:$R$65536,IN_DTK!O$6,0))=FALSE,IF(O$9&lt;&gt;0,VLOOKUP($A10,DSSV!$A$7:$R$65536,IN_DTK!O$6,0),""),"")</f>
        <v>8</v>
      </c>
      <c r="P10" s="178">
        <f>IF(ISNA(VLOOKUP($A10,DSSV!$A$7:$R$65536,IN_DTK!P$6,0))=FALSE,IF(P$9&lt;&gt;0,VLOOKUP($A10,DSSV!$A$7:$R$65536,IN_DTK!P$6,0),""),"")</f>
        <v>9</v>
      </c>
      <c r="Q10" s="179">
        <f>IF(ISNA(VLOOKUP($A10,DSSV!$A$7:$R$65536,IN_DTK!Q$6,0))=FALSE,VLOOKUP($A10,DSSV!$A$7:$R$65536,IN_DTK!Q$6,0),"")</f>
        <v>7.2</v>
      </c>
      <c r="R10" s="174" t="str">
        <f>IF(ISNA(VLOOKUP($A10,DSSV!$A$7:$R$65536,IN_DTK!R$6,0))=FALSE,VLOOKUP($A10,DSSV!$A$7:$R$65536,IN_DTK!R$6,0),"")</f>
        <v>Bảy Phẩy Hai</v>
      </c>
      <c r="S10" s="180" t="str">
        <f>IF(ISNA(VLOOKUP($A10,DSSV!$A$7:$R$65536,IN_DTK!S$6,0))=FALSE,VLOOKUP($A10,DSSV!$A$7:$R$65536,IN_DTK!S$6,0),"")</f>
        <v/>
      </c>
      <c r="T10" s="156" t="str">
        <f>MID(G10,4,10)</f>
        <v>KMT</v>
      </c>
      <c r="U10" s="156" t="str">
        <f>LEFT(T10,3)</f>
        <v>KMT</v>
      </c>
    </row>
    <row r="11" spans="1:21" s="156" customFormat="1" ht="20.25" customHeight="1">
      <c r="A11" s="154">
        <v>2</v>
      </c>
      <c r="B11" s="178">
        <f>--SUBTOTAL(2,C$7:C11)</f>
        <v>2</v>
      </c>
      <c r="C11" s="157">
        <f>IF(ISNA(VLOOKUP($A11,DSSV!$A$7:$R$65536,IN_DTK!C$6,0))=FALSE,VLOOKUP($A11,DSSV!$A$7:$R$65536,IN_DTK!C$6,0),"")</f>
        <v>2121616517</v>
      </c>
      <c r="D11" s="181" t="str">
        <f>IF(ISNA(VLOOKUP($A11,DSSV!$A$7:$R$65536,IN_DTK!D$6,0))=FALSE,VLOOKUP($A11,DSSV!$A$7:$R$65536,IN_DTK!D$6,0),"")</f>
        <v>Đặng Quỳnh Anh</v>
      </c>
      <c r="E11" s="182" t="str">
        <f>IF(ISNA(VLOOKUP($A11,DSSV!$A$7:$R$65536,IN_DTK!E$6,0))=FALSE,VLOOKUP($A11,DSSV!$A$7:$R$65536,IN_DTK!E$6,0),"")</f>
        <v>Đức</v>
      </c>
      <c r="F11" s="187" t="str">
        <f>IF(ISNA(VLOOKUP($A11,DSSV!$A$7:$R$65536,IN_DTK!F$6,0))=FALSE,VLOOKUP($A11,DSSV!$A$7:$R$65536,IN_DTK!F$6,0),"")</f>
        <v>HYD 201 A</v>
      </c>
      <c r="G11" s="187" t="str">
        <f>IF(ISNA(VLOOKUP($A11,DSSV!$A$7:$R$65536,IN_DTK!G$6,0))=FALSE,VLOOKUP($A11,DSSV!$A$7:$R$65536,IN_DTK!G$6,0),"")</f>
        <v>K21XDD</v>
      </c>
      <c r="H11" s="183">
        <f>IF(ISNA(VLOOKUP($A11,DSSV!$A$7:$R$65536,IN_DTK!H$6,0))=FALSE,IF(H$9&lt;&gt;0,VLOOKUP($A11,DSSV!$A$7:$R$65536,IN_DTK!H$6,0),""),"")</f>
        <v>0</v>
      </c>
      <c r="I11" s="183">
        <f>IF(ISNA(VLOOKUP($A11,DSSV!$A$7:$R$65536,IN_DTK!I$6,0))=FALSE,IF(I$9&lt;&gt;0,VLOOKUP($A11,DSSV!$A$7:$R$65536,IN_DTK!I$6,0),""),"")</f>
        <v>0</v>
      </c>
      <c r="J11" s="183">
        <f>IF(ISNA(VLOOKUP($A11,DSSV!$A$7:$R$65536,IN_DTK!J$6,0))=FALSE,IF(J$9&lt;&gt;0,VLOOKUP($A11,DSSV!$A$7:$R$65536,IN_DTK!J$6,0),""),"")</f>
        <v>0</v>
      </c>
      <c r="K11" s="183">
        <f>IF(ISNA(VLOOKUP($A11,DSSV!$A$7:$R$65536,IN_DTK!K$6,0))=FALSE,IF(K$9&lt;&gt;0,VLOOKUP($A11,DSSV!$A$7:$R$65536,IN_DTK!K$6,0),""),"")</f>
        <v>0</v>
      </c>
      <c r="L11" s="183">
        <f>IF(ISNA(VLOOKUP($A11,DSSV!$A$7:$R$65536,IN_DTK!L$6,0))=FALSE,IF(L$9&lt;&gt;0,VLOOKUP($A11,DSSV!$A$7:$R$65536,IN_DTK!L$6,0),""),"")</f>
        <v>0</v>
      </c>
      <c r="M11" s="183">
        <f>IF(ISNA(VLOOKUP($A11,DSSV!$A$7:$R$65536,IN_DTK!M$6,0))=FALSE,IF(M$9&lt;&gt;0,VLOOKUP($A11,DSSV!$A$7:$R$65536,IN_DTK!M$6,0),""),"")</f>
        <v>0</v>
      </c>
      <c r="N11" s="183">
        <f>IF(ISNA(VLOOKUP($A11,DSSV!$A$7:$R$65536,IN_DTK!N$6,0))=FALSE,IF(N$9&lt;&gt;0,VLOOKUP($A11,DSSV!$A$7:$R$65536,IN_DTK!N$6,0),""),"")</f>
        <v>0</v>
      </c>
      <c r="O11" s="183">
        <f>IF(ISNA(VLOOKUP($A11,DSSV!$A$7:$R$65536,IN_DTK!O$6,0))=FALSE,IF(O$9&lt;&gt;0,VLOOKUP($A11,DSSV!$A$7:$R$65536,IN_DTK!O$6,0),""),"")</f>
        <v>0</v>
      </c>
      <c r="P11" s="183">
        <f>IF(ISNA(VLOOKUP($A11,DSSV!$A$7:$R$65536,IN_DTK!P$6,0))=FALSE,IF(P$9&lt;&gt;0,VLOOKUP($A11,DSSV!$A$7:$R$65536,IN_DTK!P$6,0),""),"")</f>
        <v>0</v>
      </c>
      <c r="Q11" s="184">
        <f>IF(ISNA(VLOOKUP($A11,DSSV!$A$7:$R$65536,IN_DTK!Q$6,0))=FALSE,VLOOKUP($A11,DSSV!$A$7:$R$65536,IN_DTK!Q$6,0),"")</f>
        <v>0</v>
      </c>
      <c r="R11" s="175" t="str">
        <f>IF(ISNA(VLOOKUP($A11,DSSV!$A$7:$R$65536,IN_DTK!R$6,0))=FALSE,VLOOKUP($A11,DSSV!$A$7:$R$65536,IN_DTK!R$6,0),"")</f>
        <v>Không</v>
      </c>
      <c r="S11" s="185" t="str">
        <f>IF(ISNA(VLOOKUP($A11,DSSV!$A$7:$R$65536,IN_DTK!S$6,0))=FALSE,VLOOKUP($A11,DSSV!$A$7:$R$65536,IN_DTK!S$6,0),"")</f>
        <v/>
      </c>
      <c r="T11" s="156" t="str">
        <f t="shared" ref="T11:T74" si="0">MID(G11,4,10)</f>
        <v>XDD</v>
      </c>
      <c r="U11" s="156" t="str">
        <f t="shared" ref="U11:U74" si="1">LEFT(T11,3)</f>
        <v>XDD</v>
      </c>
    </row>
    <row r="12" spans="1:21" s="156" customFormat="1" ht="20.25" customHeight="1">
      <c r="A12" s="154">
        <v>3</v>
      </c>
      <c r="B12" s="178">
        <f>--SUBTOTAL(2,C$7:C12)</f>
        <v>3</v>
      </c>
      <c r="C12" s="157">
        <f>IF(ISNA(VLOOKUP($A12,DSSV!$A$7:$R$65536,IN_DTK!C$6,0))=FALSE,VLOOKUP($A12,DSSV!$A$7:$R$65536,IN_DTK!C$6,0),"")</f>
        <v>23216112079</v>
      </c>
      <c r="D12" s="181" t="str">
        <f>IF(ISNA(VLOOKUP($A12,DSSV!$A$7:$R$65536,IN_DTK!D$6,0))=FALSE,VLOOKUP($A12,DSSV!$A$7:$R$65536,IN_DTK!D$6,0),"")</f>
        <v>Võ Đăng</v>
      </c>
      <c r="E12" s="182" t="str">
        <f>IF(ISNA(VLOOKUP($A12,DSSV!$A$7:$R$65536,IN_DTK!E$6,0))=FALSE,VLOOKUP($A12,DSSV!$A$7:$R$65536,IN_DTK!E$6,0),"")</f>
        <v>Đức</v>
      </c>
      <c r="F12" s="187" t="str">
        <f>IF(ISNA(VLOOKUP($A12,DSSV!$A$7:$R$65536,IN_DTK!F$6,0))=FALSE,VLOOKUP($A12,DSSV!$A$7:$R$65536,IN_DTK!F$6,0),"")</f>
        <v>HYD 201 A</v>
      </c>
      <c r="G12" s="187" t="str">
        <f>IF(ISNA(VLOOKUP($A12,DSSV!$A$7:$R$65536,IN_DTK!G$6,0))=FALSE,VLOOKUP($A12,DSSV!$A$7:$R$65536,IN_DTK!G$6,0),"")</f>
        <v>K24XDD</v>
      </c>
      <c r="H12" s="183">
        <f>IF(ISNA(VLOOKUP($A12,DSSV!$A$7:$R$65536,IN_DTK!H$6,0))=FALSE,IF(H$9&lt;&gt;0,VLOOKUP($A12,DSSV!$A$7:$R$65536,IN_DTK!H$6,0),""),"")</f>
        <v>0</v>
      </c>
      <c r="I12" s="183">
        <f>IF(ISNA(VLOOKUP($A12,DSSV!$A$7:$R$65536,IN_DTK!I$6,0))=FALSE,IF(I$9&lt;&gt;0,VLOOKUP($A12,DSSV!$A$7:$R$65536,IN_DTK!I$6,0),""),"")</f>
        <v>0</v>
      </c>
      <c r="J12" s="183">
        <f>IF(ISNA(VLOOKUP($A12,DSSV!$A$7:$R$65536,IN_DTK!J$6,0))=FALSE,IF(J$9&lt;&gt;0,VLOOKUP($A12,DSSV!$A$7:$R$65536,IN_DTK!J$6,0),""),"")</f>
        <v>0</v>
      </c>
      <c r="K12" s="183">
        <f>IF(ISNA(VLOOKUP($A12,DSSV!$A$7:$R$65536,IN_DTK!K$6,0))=FALSE,IF(K$9&lt;&gt;0,VLOOKUP($A12,DSSV!$A$7:$R$65536,IN_DTK!K$6,0),""),"")</f>
        <v>0</v>
      </c>
      <c r="L12" s="183">
        <f>IF(ISNA(VLOOKUP($A12,DSSV!$A$7:$R$65536,IN_DTK!L$6,0))=FALSE,IF(L$9&lt;&gt;0,VLOOKUP($A12,DSSV!$A$7:$R$65536,IN_DTK!L$6,0),""),"")</f>
        <v>0</v>
      </c>
      <c r="M12" s="183">
        <f>IF(ISNA(VLOOKUP($A12,DSSV!$A$7:$R$65536,IN_DTK!M$6,0))=FALSE,IF(M$9&lt;&gt;0,VLOOKUP($A12,DSSV!$A$7:$R$65536,IN_DTK!M$6,0),""),"")</f>
        <v>0</v>
      </c>
      <c r="N12" s="183">
        <f>IF(ISNA(VLOOKUP($A12,DSSV!$A$7:$R$65536,IN_DTK!N$6,0))=FALSE,IF(N$9&lt;&gt;0,VLOOKUP($A12,DSSV!$A$7:$R$65536,IN_DTK!N$6,0),""),"")</f>
        <v>0</v>
      </c>
      <c r="O12" s="183">
        <f>IF(ISNA(VLOOKUP($A12,DSSV!$A$7:$R$65536,IN_DTK!O$6,0))=FALSE,IF(O$9&lt;&gt;0,VLOOKUP($A12,DSSV!$A$7:$R$65536,IN_DTK!O$6,0),""),"")</f>
        <v>0</v>
      </c>
      <c r="P12" s="183">
        <f>IF(ISNA(VLOOKUP($A12,DSSV!$A$7:$R$65536,IN_DTK!P$6,0))=FALSE,IF(P$9&lt;&gt;0,VLOOKUP($A12,DSSV!$A$7:$R$65536,IN_DTK!P$6,0),""),"")</f>
        <v>0</v>
      </c>
      <c r="Q12" s="184">
        <f>IF(ISNA(VLOOKUP($A12,DSSV!$A$7:$R$65536,IN_DTK!Q$6,0))=FALSE,VLOOKUP($A12,DSSV!$A$7:$R$65536,IN_DTK!Q$6,0),"")</f>
        <v>0</v>
      </c>
      <c r="R12" s="175" t="str">
        <f>IF(ISNA(VLOOKUP($A12,DSSV!$A$7:$R$65536,IN_DTK!R$6,0))=FALSE,VLOOKUP($A12,DSSV!$A$7:$R$65536,IN_DTK!R$6,0),"")</f>
        <v>Không</v>
      </c>
      <c r="S12" s="185" t="str">
        <f>IF(ISNA(VLOOKUP($A12,DSSV!$A$7:$R$65536,IN_DTK!S$6,0))=FALSE,VLOOKUP($A12,DSSV!$A$7:$R$65536,IN_DTK!S$6,0),"")</f>
        <v/>
      </c>
      <c r="T12" s="156" t="str">
        <f t="shared" si="0"/>
        <v>XDD</v>
      </c>
      <c r="U12" s="156" t="str">
        <f t="shared" si="1"/>
        <v>XDD</v>
      </c>
    </row>
    <row r="13" spans="1:21" s="156" customFormat="1" ht="20.25" customHeight="1">
      <c r="A13" s="154">
        <v>4</v>
      </c>
      <c r="B13" s="178">
        <f>--SUBTOTAL(2,C$7:C13)</f>
        <v>4</v>
      </c>
      <c r="C13" s="157">
        <f>IF(ISNA(VLOOKUP($A13,DSSV!$A$7:$R$65536,IN_DTK!C$6,0))=FALSE,VLOOKUP($A13,DSSV!$A$7:$R$65536,IN_DTK!C$6,0),"")</f>
        <v>2221634902</v>
      </c>
      <c r="D13" s="181" t="str">
        <f>IF(ISNA(VLOOKUP($A13,DSSV!$A$7:$R$65536,IN_DTK!D$6,0))=FALSE,VLOOKUP($A13,DSSV!$A$7:$R$65536,IN_DTK!D$6,0),"")</f>
        <v>Nguyễn Bá</v>
      </c>
      <c r="E13" s="182" t="str">
        <f>IF(ISNA(VLOOKUP($A13,DSSV!$A$7:$R$65536,IN_DTK!E$6,0))=FALSE,VLOOKUP($A13,DSSV!$A$7:$R$65536,IN_DTK!E$6,0),"")</f>
        <v>Duy</v>
      </c>
      <c r="F13" s="187" t="str">
        <f>IF(ISNA(VLOOKUP($A13,DSSV!$A$7:$R$65536,IN_DTK!F$6,0))=FALSE,VLOOKUP($A13,DSSV!$A$7:$R$65536,IN_DTK!F$6,0),"")</f>
        <v>HYD 201 A</v>
      </c>
      <c r="G13" s="187" t="str">
        <f>IF(ISNA(VLOOKUP($A13,DSSV!$A$7:$R$65536,IN_DTK!G$6,0))=FALSE,VLOOKUP($A13,DSSV!$A$7:$R$65536,IN_DTK!G$6,0),"")</f>
        <v>K22KMT</v>
      </c>
      <c r="H13" s="183">
        <f>IF(ISNA(VLOOKUP($A13,DSSV!$A$7:$R$65536,IN_DTK!H$6,0))=FALSE,IF(H$9&lt;&gt;0,VLOOKUP($A13,DSSV!$A$7:$R$65536,IN_DTK!H$6,0),""),"")</f>
        <v>0</v>
      </c>
      <c r="I13" s="183">
        <f>IF(ISNA(VLOOKUP($A13,DSSV!$A$7:$R$65536,IN_DTK!I$6,0))=FALSE,IF(I$9&lt;&gt;0,VLOOKUP($A13,DSSV!$A$7:$R$65536,IN_DTK!I$6,0),""),"")</f>
        <v>0</v>
      </c>
      <c r="J13" s="183">
        <f>IF(ISNA(VLOOKUP($A13,DSSV!$A$7:$R$65536,IN_DTK!J$6,0))=FALSE,IF(J$9&lt;&gt;0,VLOOKUP($A13,DSSV!$A$7:$R$65536,IN_DTK!J$6,0),""),"")</f>
        <v>0</v>
      </c>
      <c r="K13" s="183">
        <f>IF(ISNA(VLOOKUP($A13,DSSV!$A$7:$R$65536,IN_DTK!K$6,0))=FALSE,IF(K$9&lt;&gt;0,VLOOKUP($A13,DSSV!$A$7:$R$65536,IN_DTK!K$6,0),""),"")</f>
        <v>0</v>
      </c>
      <c r="L13" s="183">
        <f>IF(ISNA(VLOOKUP($A13,DSSV!$A$7:$R$65536,IN_DTK!L$6,0))=FALSE,IF(L$9&lt;&gt;0,VLOOKUP($A13,DSSV!$A$7:$R$65536,IN_DTK!L$6,0),""),"")</f>
        <v>0</v>
      </c>
      <c r="M13" s="183">
        <f>IF(ISNA(VLOOKUP($A13,DSSV!$A$7:$R$65536,IN_DTK!M$6,0))=FALSE,IF(M$9&lt;&gt;0,VLOOKUP($A13,DSSV!$A$7:$R$65536,IN_DTK!M$6,0),""),"")</f>
        <v>0</v>
      </c>
      <c r="N13" s="183">
        <f>IF(ISNA(VLOOKUP($A13,DSSV!$A$7:$R$65536,IN_DTK!N$6,0))=FALSE,IF(N$9&lt;&gt;0,VLOOKUP($A13,DSSV!$A$7:$R$65536,IN_DTK!N$6,0),""),"")</f>
        <v>0</v>
      </c>
      <c r="O13" s="183">
        <f>IF(ISNA(VLOOKUP($A13,DSSV!$A$7:$R$65536,IN_DTK!O$6,0))=FALSE,IF(O$9&lt;&gt;0,VLOOKUP($A13,DSSV!$A$7:$R$65536,IN_DTK!O$6,0),""),"")</f>
        <v>0</v>
      </c>
      <c r="P13" s="183">
        <f>IF(ISNA(VLOOKUP($A13,DSSV!$A$7:$R$65536,IN_DTK!P$6,0))=FALSE,IF(P$9&lt;&gt;0,VLOOKUP($A13,DSSV!$A$7:$R$65536,IN_DTK!P$6,0),""),"")</f>
        <v>0</v>
      </c>
      <c r="Q13" s="184">
        <f>IF(ISNA(VLOOKUP($A13,DSSV!$A$7:$R$65536,IN_DTK!Q$6,0))=FALSE,VLOOKUP($A13,DSSV!$A$7:$R$65536,IN_DTK!Q$6,0),"")</f>
        <v>0</v>
      </c>
      <c r="R13" s="175" t="str">
        <f>IF(ISNA(VLOOKUP($A13,DSSV!$A$7:$R$65536,IN_DTK!R$6,0))=FALSE,VLOOKUP($A13,DSSV!$A$7:$R$65536,IN_DTK!R$6,0),"")</f>
        <v>Không</v>
      </c>
      <c r="S13" s="185" t="str">
        <f>IF(ISNA(VLOOKUP($A13,DSSV!$A$7:$R$65536,IN_DTK!S$6,0))=FALSE,VLOOKUP($A13,DSSV!$A$7:$R$65536,IN_DTK!S$6,0),"")</f>
        <v/>
      </c>
      <c r="T13" s="156" t="str">
        <f t="shared" si="0"/>
        <v>KMT</v>
      </c>
      <c r="U13" s="156" t="str">
        <f t="shared" si="1"/>
        <v>KMT</v>
      </c>
    </row>
    <row r="14" spans="1:21" s="156" customFormat="1" ht="20.25" customHeight="1">
      <c r="A14" s="154">
        <v>5</v>
      </c>
      <c r="B14" s="178">
        <f>--SUBTOTAL(2,C$7:C14)</f>
        <v>5</v>
      </c>
      <c r="C14" s="157">
        <f>IF(ISNA(VLOOKUP($A14,DSSV!$A$7:$R$65536,IN_DTK!C$6,0))=FALSE,VLOOKUP($A14,DSSV!$A$7:$R$65536,IN_DTK!C$6,0),"")</f>
        <v>2220656529</v>
      </c>
      <c r="D14" s="181" t="str">
        <f>IF(ISNA(VLOOKUP($A14,DSSV!$A$7:$R$65536,IN_DTK!D$6,0))=FALSE,VLOOKUP($A14,DSSV!$A$7:$R$65536,IN_DTK!D$6,0),"")</f>
        <v>Đặng Minh Nhật</v>
      </c>
      <c r="E14" s="182" t="str">
        <f>IF(ISNA(VLOOKUP($A14,DSSV!$A$7:$R$65536,IN_DTK!E$6,0))=FALSE,VLOOKUP($A14,DSSV!$A$7:$R$65536,IN_DTK!E$6,0),"")</f>
        <v>Hà</v>
      </c>
      <c r="F14" s="187" t="str">
        <f>IF(ISNA(VLOOKUP($A14,DSSV!$A$7:$R$65536,IN_DTK!F$6,0))=FALSE,VLOOKUP($A14,DSSV!$A$7:$R$65536,IN_DTK!F$6,0),"")</f>
        <v>HYD 201 A</v>
      </c>
      <c r="G14" s="187" t="str">
        <f>IF(ISNA(VLOOKUP($A14,DSSV!$A$7:$R$65536,IN_DTK!G$6,0))=FALSE,VLOOKUP($A14,DSSV!$A$7:$R$65536,IN_DTK!G$6,0),"")</f>
        <v>K22TNM</v>
      </c>
      <c r="H14" s="183">
        <f>IF(ISNA(VLOOKUP($A14,DSSV!$A$7:$R$65536,IN_DTK!H$6,0))=FALSE,IF(H$9&lt;&gt;0,VLOOKUP($A14,DSSV!$A$7:$R$65536,IN_DTK!H$6,0),""),"")</f>
        <v>0</v>
      </c>
      <c r="I14" s="183">
        <f>IF(ISNA(VLOOKUP($A14,DSSV!$A$7:$R$65536,IN_DTK!I$6,0))=FALSE,IF(I$9&lt;&gt;0,VLOOKUP($A14,DSSV!$A$7:$R$65536,IN_DTK!I$6,0),""),"")</f>
        <v>0</v>
      </c>
      <c r="J14" s="183">
        <f>IF(ISNA(VLOOKUP($A14,DSSV!$A$7:$R$65536,IN_DTK!J$6,0))=FALSE,IF(J$9&lt;&gt;0,VLOOKUP($A14,DSSV!$A$7:$R$65536,IN_DTK!J$6,0),""),"")</f>
        <v>0</v>
      </c>
      <c r="K14" s="183">
        <f>IF(ISNA(VLOOKUP($A14,DSSV!$A$7:$R$65536,IN_DTK!K$6,0))=FALSE,IF(K$9&lt;&gt;0,VLOOKUP($A14,DSSV!$A$7:$R$65536,IN_DTK!K$6,0),""),"")</f>
        <v>0</v>
      </c>
      <c r="L14" s="183">
        <f>IF(ISNA(VLOOKUP($A14,DSSV!$A$7:$R$65536,IN_DTK!L$6,0))=FALSE,IF(L$9&lt;&gt;0,VLOOKUP($A14,DSSV!$A$7:$R$65536,IN_DTK!L$6,0),""),"")</f>
        <v>0</v>
      </c>
      <c r="M14" s="183">
        <f>IF(ISNA(VLOOKUP($A14,DSSV!$A$7:$R$65536,IN_DTK!M$6,0))=FALSE,IF(M$9&lt;&gt;0,VLOOKUP($A14,DSSV!$A$7:$R$65536,IN_DTK!M$6,0),""),"")</f>
        <v>0</v>
      </c>
      <c r="N14" s="183">
        <f>IF(ISNA(VLOOKUP($A14,DSSV!$A$7:$R$65536,IN_DTK!N$6,0))=FALSE,IF(N$9&lt;&gt;0,VLOOKUP($A14,DSSV!$A$7:$R$65536,IN_DTK!N$6,0),""),"")</f>
        <v>0</v>
      </c>
      <c r="O14" s="183">
        <f>IF(ISNA(VLOOKUP($A14,DSSV!$A$7:$R$65536,IN_DTK!O$6,0))=FALSE,IF(O$9&lt;&gt;0,VLOOKUP($A14,DSSV!$A$7:$R$65536,IN_DTK!O$6,0),""),"")</f>
        <v>0</v>
      </c>
      <c r="P14" s="183">
        <f>IF(ISNA(VLOOKUP($A14,DSSV!$A$7:$R$65536,IN_DTK!P$6,0))=FALSE,IF(P$9&lt;&gt;0,VLOOKUP($A14,DSSV!$A$7:$R$65536,IN_DTK!P$6,0),""),"")</f>
        <v>0</v>
      </c>
      <c r="Q14" s="184">
        <f>IF(ISNA(VLOOKUP($A14,DSSV!$A$7:$R$65536,IN_DTK!Q$6,0))=FALSE,VLOOKUP($A14,DSSV!$A$7:$R$65536,IN_DTK!Q$6,0),"")</f>
        <v>0</v>
      </c>
      <c r="R14" s="175" t="str">
        <f>IF(ISNA(VLOOKUP($A14,DSSV!$A$7:$R$65536,IN_DTK!R$6,0))=FALSE,VLOOKUP($A14,DSSV!$A$7:$R$65536,IN_DTK!R$6,0),"")</f>
        <v>Không</v>
      </c>
      <c r="S14" s="185" t="str">
        <f>IF(ISNA(VLOOKUP($A14,DSSV!$A$7:$R$65536,IN_DTK!S$6,0))=FALSE,VLOOKUP($A14,DSSV!$A$7:$R$65536,IN_DTK!S$6,0),"")</f>
        <v/>
      </c>
      <c r="T14" s="156" t="str">
        <f t="shared" si="0"/>
        <v>TNM</v>
      </c>
      <c r="U14" s="156" t="str">
        <f t="shared" si="1"/>
        <v>TNM</v>
      </c>
    </row>
    <row r="15" spans="1:21" s="156" customFormat="1" ht="20.25" customHeight="1">
      <c r="A15" s="154">
        <v>6</v>
      </c>
      <c r="B15" s="178">
        <f>--SUBTOTAL(2,C$7:C15)</f>
        <v>6</v>
      </c>
      <c r="C15" s="157">
        <f>IF(ISNA(VLOOKUP($A15,DSSV!$A$7:$R$65536,IN_DTK!C$6,0))=FALSE,VLOOKUP($A15,DSSV!$A$7:$R$65536,IN_DTK!C$6,0),"")</f>
        <v>2121634326</v>
      </c>
      <c r="D15" s="181" t="str">
        <f>IF(ISNA(VLOOKUP($A15,DSSV!$A$7:$R$65536,IN_DTK!D$6,0))=FALSE,VLOOKUP($A15,DSSV!$A$7:$R$65536,IN_DTK!D$6,0),"")</f>
        <v>Lê Xuân</v>
      </c>
      <c r="E15" s="182" t="str">
        <f>IF(ISNA(VLOOKUP($A15,DSSV!$A$7:$R$65536,IN_DTK!E$6,0))=FALSE,VLOOKUP($A15,DSSV!$A$7:$R$65536,IN_DTK!E$6,0),"")</f>
        <v>Hải</v>
      </c>
      <c r="F15" s="187" t="str">
        <f>IF(ISNA(VLOOKUP($A15,DSSV!$A$7:$R$65536,IN_DTK!F$6,0))=FALSE,VLOOKUP($A15,DSSV!$A$7:$R$65536,IN_DTK!F$6,0),"")</f>
        <v>HYD 201 A</v>
      </c>
      <c r="G15" s="187" t="str">
        <f>IF(ISNA(VLOOKUP($A15,DSSV!$A$7:$R$65536,IN_DTK!G$6,0))=FALSE,VLOOKUP($A15,DSSV!$A$7:$R$65536,IN_DTK!G$6,0),"")</f>
        <v>K21KMT</v>
      </c>
      <c r="H15" s="183">
        <f>IF(ISNA(VLOOKUP($A15,DSSV!$A$7:$R$65536,IN_DTK!H$6,0))=FALSE,IF(H$9&lt;&gt;0,VLOOKUP($A15,DSSV!$A$7:$R$65536,IN_DTK!H$6,0),""),"")</f>
        <v>0</v>
      </c>
      <c r="I15" s="183">
        <f>IF(ISNA(VLOOKUP($A15,DSSV!$A$7:$R$65536,IN_DTK!I$6,0))=FALSE,IF(I$9&lt;&gt;0,VLOOKUP($A15,DSSV!$A$7:$R$65536,IN_DTK!I$6,0),""),"")</f>
        <v>0</v>
      </c>
      <c r="J15" s="183">
        <f>IF(ISNA(VLOOKUP($A15,DSSV!$A$7:$R$65536,IN_DTK!J$6,0))=FALSE,IF(J$9&lt;&gt;0,VLOOKUP($A15,DSSV!$A$7:$R$65536,IN_DTK!J$6,0),""),"")</f>
        <v>0</v>
      </c>
      <c r="K15" s="183">
        <f>IF(ISNA(VLOOKUP($A15,DSSV!$A$7:$R$65536,IN_DTK!K$6,0))=FALSE,IF(K$9&lt;&gt;0,VLOOKUP($A15,DSSV!$A$7:$R$65536,IN_DTK!K$6,0),""),"")</f>
        <v>0</v>
      </c>
      <c r="L15" s="183">
        <f>IF(ISNA(VLOOKUP($A15,DSSV!$A$7:$R$65536,IN_DTK!L$6,0))=FALSE,IF(L$9&lt;&gt;0,VLOOKUP($A15,DSSV!$A$7:$R$65536,IN_DTK!L$6,0),""),"")</f>
        <v>0</v>
      </c>
      <c r="M15" s="183">
        <f>IF(ISNA(VLOOKUP($A15,DSSV!$A$7:$R$65536,IN_DTK!M$6,0))=FALSE,IF(M$9&lt;&gt;0,VLOOKUP($A15,DSSV!$A$7:$R$65536,IN_DTK!M$6,0),""),"")</f>
        <v>0</v>
      </c>
      <c r="N15" s="183">
        <f>IF(ISNA(VLOOKUP($A15,DSSV!$A$7:$R$65536,IN_DTK!N$6,0))=FALSE,IF(N$9&lt;&gt;0,VLOOKUP($A15,DSSV!$A$7:$R$65536,IN_DTK!N$6,0),""),"")</f>
        <v>0</v>
      </c>
      <c r="O15" s="183">
        <f>IF(ISNA(VLOOKUP($A15,DSSV!$A$7:$R$65536,IN_DTK!O$6,0))=FALSE,IF(O$9&lt;&gt;0,VLOOKUP($A15,DSSV!$A$7:$R$65536,IN_DTK!O$6,0),""),"")</f>
        <v>0</v>
      </c>
      <c r="P15" s="183">
        <f>IF(ISNA(VLOOKUP($A15,DSSV!$A$7:$R$65536,IN_DTK!P$6,0))=FALSE,IF(P$9&lt;&gt;0,VLOOKUP($A15,DSSV!$A$7:$R$65536,IN_DTK!P$6,0),""),"")</f>
        <v>0</v>
      </c>
      <c r="Q15" s="184">
        <f>IF(ISNA(VLOOKUP($A15,DSSV!$A$7:$R$65536,IN_DTK!Q$6,0))=FALSE,VLOOKUP($A15,DSSV!$A$7:$R$65536,IN_DTK!Q$6,0),"")</f>
        <v>0</v>
      </c>
      <c r="R15" s="175" t="str">
        <f>IF(ISNA(VLOOKUP($A15,DSSV!$A$7:$R$65536,IN_DTK!R$6,0))=FALSE,VLOOKUP($A15,DSSV!$A$7:$R$65536,IN_DTK!R$6,0),"")</f>
        <v>Không</v>
      </c>
      <c r="S15" s="185" t="str">
        <f>IF(ISNA(VLOOKUP($A15,DSSV!$A$7:$R$65536,IN_DTK!S$6,0))=FALSE,VLOOKUP($A15,DSSV!$A$7:$R$65536,IN_DTK!S$6,0),"")</f>
        <v/>
      </c>
      <c r="T15" s="156" t="str">
        <f t="shared" si="0"/>
        <v>KMT</v>
      </c>
      <c r="U15" s="156" t="str">
        <f t="shared" si="1"/>
        <v>KMT</v>
      </c>
    </row>
    <row r="16" spans="1:21" s="156" customFormat="1" ht="20.25" customHeight="1">
      <c r="A16" s="154">
        <v>7</v>
      </c>
      <c r="B16" s="178">
        <f>--SUBTOTAL(2,C$7:C16)</f>
        <v>7</v>
      </c>
      <c r="C16" s="157">
        <f>IF(ISNA(VLOOKUP($A16,DSSV!$A$7:$R$65536,IN_DTK!C$6,0))=FALSE,VLOOKUP($A16,DSSV!$A$7:$R$65536,IN_DTK!C$6,0),"")</f>
        <v>2321659590</v>
      </c>
      <c r="D16" s="181" t="str">
        <f>IF(ISNA(VLOOKUP($A16,DSSV!$A$7:$R$65536,IN_DTK!D$6,0))=FALSE,VLOOKUP($A16,DSSV!$A$7:$R$65536,IN_DTK!D$6,0),"")</f>
        <v>Võ Minh</v>
      </c>
      <c r="E16" s="182" t="str">
        <f>IF(ISNA(VLOOKUP($A16,DSSV!$A$7:$R$65536,IN_DTK!E$6,0))=FALSE,VLOOKUP($A16,DSSV!$A$7:$R$65536,IN_DTK!E$6,0),"")</f>
        <v>Hiếu</v>
      </c>
      <c r="F16" s="187" t="str">
        <f>IF(ISNA(VLOOKUP($A16,DSSV!$A$7:$R$65536,IN_DTK!F$6,0))=FALSE,VLOOKUP($A16,DSSV!$A$7:$R$65536,IN_DTK!F$6,0),"")</f>
        <v>HYD 201 A</v>
      </c>
      <c r="G16" s="187" t="str">
        <f>IF(ISNA(VLOOKUP($A16,DSSV!$A$7:$R$65536,IN_DTK!G$6,0))=FALSE,VLOOKUP($A16,DSSV!$A$7:$R$65536,IN_DTK!G$6,0),"")</f>
        <v>K23TNM</v>
      </c>
      <c r="H16" s="183">
        <f>IF(ISNA(VLOOKUP($A16,DSSV!$A$7:$R$65536,IN_DTK!H$6,0))=FALSE,IF(H$9&lt;&gt;0,VLOOKUP($A16,DSSV!$A$7:$R$65536,IN_DTK!H$6,0),""),"")</f>
        <v>0</v>
      </c>
      <c r="I16" s="183">
        <f>IF(ISNA(VLOOKUP($A16,DSSV!$A$7:$R$65536,IN_DTK!I$6,0))=FALSE,IF(I$9&lt;&gt;0,VLOOKUP($A16,DSSV!$A$7:$R$65536,IN_DTK!I$6,0),""),"")</f>
        <v>0</v>
      </c>
      <c r="J16" s="183">
        <f>IF(ISNA(VLOOKUP($A16,DSSV!$A$7:$R$65536,IN_DTK!J$6,0))=FALSE,IF(J$9&lt;&gt;0,VLOOKUP($A16,DSSV!$A$7:$R$65536,IN_DTK!J$6,0),""),"")</f>
        <v>0</v>
      </c>
      <c r="K16" s="183">
        <f>IF(ISNA(VLOOKUP($A16,DSSV!$A$7:$R$65536,IN_DTK!K$6,0))=FALSE,IF(K$9&lt;&gt;0,VLOOKUP($A16,DSSV!$A$7:$R$65536,IN_DTK!K$6,0),""),"")</f>
        <v>0</v>
      </c>
      <c r="L16" s="183">
        <f>IF(ISNA(VLOOKUP($A16,DSSV!$A$7:$R$65536,IN_DTK!L$6,0))=FALSE,IF(L$9&lt;&gt;0,VLOOKUP($A16,DSSV!$A$7:$R$65536,IN_DTK!L$6,0),""),"")</f>
        <v>0</v>
      </c>
      <c r="M16" s="183">
        <f>IF(ISNA(VLOOKUP($A16,DSSV!$A$7:$R$65536,IN_DTK!M$6,0))=FALSE,IF(M$9&lt;&gt;0,VLOOKUP($A16,DSSV!$A$7:$R$65536,IN_DTK!M$6,0),""),"")</f>
        <v>0</v>
      </c>
      <c r="N16" s="183">
        <f>IF(ISNA(VLOOKUP($A16,DSSV!$A$7:$R$65536,IN_DTK!N$6,0))=FALSE,IF(N$9&lt;&gt;0,VLOOKUP($A16,DSSV!$A$7:$R$65536,IN_DTK!N$6,0),""),"")</f>
        <v>0</v>
      </c>
      <c r="O16" s="183">
        <f>IF(ISNA(VLOOKUP($A16,DSSV!$A$7:$R$65536,IN_DTK!O$6,0))=FALSE,IF(O$9&lt;&gt;0,VLOOKUP($A16,DSSV!$A$7:$R$65536,IN_DTK!O$6,0),""),"")</f>
        <v>0</v>
      </c>
      <c r="P16" s="183">
        <f>IF(ISNA(VLOOKUP($A16,DSSV!$A$7:$R$65536,IN_DTK!P$6,0))=FALSE,IF(P$9&lt;&gt;0,VLOOKUP($A16,DSSV!$A$7:$R$65536,IN_DTK!P$6,0),""),"")</f>
        <v>0</v>
      </c>
      <c r="Q16" s="184">
        <f>IF(ISNA(VLOOKUP($A16,DSSV!$A$7:$R$65536,IN_DTK!Q$6,0))=FALSE,VLOOKUP($A16,DSSV!$A$7:$R$65536,IN_DTK!Q$6,0),"")</f>
        <v>0</v>
      </c>
      <c r="R16" s="175" t="str">
        <f>IF(ISNA(VLOOKUP($A16,DSSV!$A$7:$R$65536,IN_DTK!R$6,0))=FALSE,VLOOKUP($A16,DSSV!$A$7:$R$65536,IN_DTK!R$6,0),"")</f>
        <v>Không</v>
      </c>
      <c r="S16" s="185" t="str">
        <f>IF(ISNA(VLOOKUP($A16,DSSV!$A$7:$R$65536,IN_DTK!S$6,0))=FALSE,VLOOKUP($A16,DSSV!$A$7:$R$65536,IN_DTK!S$6,0),"")</f>
        <v/>
      </c>
      <c r="T16" s="156" t="str">
        <f t="shared" si="0"/>
        <v>TNM</v>
      </c>
      <c r="U16" s="156" t="str">
        <f t="shared" si="1"/>
        <v>TNM</v>
      </c>
    </row>
    <row r="17" spans="1:21" s="156" customFormat="1" ht="20.25" customHeight="1">
      <c r="A17" s="154">
        <v>8</v>
      </c>
      <c r="B17" s="178">
        <f>--SUBTOTAL(2,C$7:C17)</f>
        <v>8</v>
      </c>
      <c r="C17" s="157">
        <f>IF(ISNA(VLOOKUP($A17,DSSV!$A$7:$R$65536,IN_DTK!C$6,0))=FALSE,VLOOKUP($A17,DSSV!$A$7:$R$65536,IN_DTK!C$6,0),"")</f>
        <v>2320664817</v>
      </c>
      <c r="D17" s="181" t="str">
        <f>IF(ISNA(VLOOKUP($A17,DSSV!$A$7:$R$65536,IN_DTK!D$6,0))=FALSE,VLOOKUP($A17,DSSV!$A$7:$R$65536,IN_DTK!D$6,0),"")</f>
        <v>Võ Thị</v>
      </c>
      <c r="E17" s="182" t="str">
        <f>IF(ISNA(VLOOKUP($A17,DSSV!$A$7:$R$65536,IN_DTK!E$6,0))=FALSE,VLOOKUP($A17,DSSV!$A$7:$R$65536,IN_DTK!E$6,0),"")</f>
        <v>Hoài</v>
      </c>
      <c r="F17" s="187" t="str">
        <f>IF(ISNA(VLOOKUP($A17,DSSV!$A$7:$R$65536,IN_DTK!F$6,0))=FALSE,VLOOKUP($A17,DSSV!$A$7:$R$65536,IN_DTK!F$6,0),"")</f>
        <v>HYD 201 A</v>
      </c>
      <c r="G17" s="187" t="str">
        <f>IF(ISNA(VLOOKUP($A17,DSSV!$A$7:$R$65536,IN_DTK!G$6,0))=FALSE,VLOOKUP($A17,DSSV!$A$7:$R$65536,IN_DTK!G$6,0),"")</f>
        <v>K23KMT</v>
      </c>
      <c r="H17" s="183">
        <f>IF(ISNA(VLOOKUP($A17,DSSV!$A$7:$R$65536,IN_DTK!H$6,0))=FALSE,IF(H$9&lt;&gt;0,VLOOKUP($A17,DSSV!$A$7:$R$65536,IN_DTK!H$6,0),""),"")</f>
        <v>0</v>
      </c>
      <c r="I17" s="183">
        <f>IF(ISNA(VLOOKUP($A17,DSSV!$A$7:$R$65536,IN_DTK!I$6,0))=FALSE,IF(I$9&lt;&gt;0,VLOOKUP($A17,DSSV!$A$7:$R$65536,IN_DTK!I$6,0),""),"")</f>
        <v>0</v>
      </c>
      <c r="J17" s="183">
        <f>IF(ISNA(VLOOKUP($A17,DSSV!$A$7:$R$65536,IN_DTK!J$6,0))=FALSE,IF(J$9&lt;&gt;0,VLOOKUP($A17,DSSV!$A$7:$R$65536,IN_DTK!J$6,0),""),"")</f>
        <v>0</v>
      </c>
      <c r="K17" s="183">
        <f>IF(ISNA(VLOOKUP($A17,DSSV!$A$7:$R$65536,IN_DTK!K$6,0))=FALSE,IF(K$9&lt;&gt;0,VLOOKUP($A17,DSSV!$A$7:$R$65536,IN_DTK!K$6,0),""),"")</f>
        <v>0</v>
      </c>
      <c r="L17" s="183">
        <f>IF(ISNA(VLOOKUP($A17,DSSV!$A$7:$R$65536,IN_DTK!L$6,0))=FALSE,IF(L$9&lt;&gt;0,VLOOKUP($A17,DSSV!$A$7:$R$65536,IN_DTK!L$6,0),""),"")</f>
        <v>0</v>
      </c>
      <c r="M17" s="183">
        <f>IF(ISNA(VLOOKUP($A17,DSSV!$A$7:$R$65536,IN_DTK!M$6,0))=FALSE,IF(M$9&lt;&gt;0,VLOOKUP($A17,DSSV!$A$7:$R$65536,IN_DTK!M$6,0),""),"")</f>
        <v>0</v>
      </c>
      <c r="N17" s="183">
        <f>IF(ISNA(VLOOKUP($A17,DSSV!$A$7:$R$65536,IN_DTK!N$6,0))=FALSE,IF(N$9&lt;&gt;0,VLOOKUP($A17,DSSV!$A$7:$R$65536,IN_DTK!N$6,0),""),"")</f>
        <v>0</v>
      </c>
      <c r="O17" s="183">
        <f>IF(ISNA(VLOOKUP($A17,DSSV!$A$7:$R$65536,IN_DTK!O$6,0))=FALSE,IF(O$9&lt;&gt;0,VLOOKUP($A17,DSSV!$A$7:$R$65536,IN_DTK!O$6,0),""),"")</f>
        <v>0</v>
      </c>
      <c r="P17" s="183">
        <f>IF(ISNA(VLOOKUP($A17,DSSV!$A$7:$R$65536,IN_DTK!P$6,0))=FALSE,IF(P$9&lt;&gt;0,VLOOKUP($A17,DSSV!$A$7:$R$65536,IN_DTK!P$6,0),""),"")</f>
        <v>0</v>
      </c>
      <c r="Q17" s="184">
        <f>IF(ISNA(VLOOKUP($A17,DSSV!$A$7:$R$65536,IN_DTK!Q$6,0))=FALSE,VLOOKUP($A17,DSSV!$A$7:$R$65536,IN_DTK!Q$6,0),"")</f>
        <v>0</v>
      </c>
      <c r="R17" s="175" t="str">
        <f>IF(ISNA(VLOOKUP($A17,DSSV!$A$7:$R$65536,IN_DTK!R$6,0))=FALSE,VLOOKUP($A17,DSSV!$A$7:$R$65536,IN_DTK!R$6,0),"")</f>
        <v>Không</v>
      </c>
      <c r="S17" s="185" t="str">
        <f>IF(ISNA(VLOOKUP($A17,DSSV!$A$7:$R$65536,IN_DTK!S$6,0))=FALSE,VLOOKUP($A17,DSSV!$A$7:$R$65536,IN_DTK!S$6,0),"")</f>
        <v/>
      </c>
      <c r="T17" s="156" t="str">
        <f t="shared" si="0"/>
        <v>KMT</v>
      </c>
      <c r="U17" s="156" t="str">
        <f t="shared" si="1"/>
        <v>KMT</v>
      </c>
    </row>
    <row r="18" spans="1:21" s="156" customFormat="1" ht="20.25" customHeight="1">
      <c r="A18" s="154">
        <v>9</v>
      </c>
      <c r="B18" s="178">
        <f>--SUBTOTAL(2,C$7:C18)</f>
        <v>9</v>
      </c>
      <c r="C18" s="157">
        <f>IF(ISNA(VLOOKUP($A18,DSSV!$A$7:$R$65536,IN_DTK!C$6,0))=FALSE,VLOOKUP($A18,DSSV!$A$7:$R$65536,IN_DTK!C$6,0),"")</f>
        <v>2221658740</v>
      </c>
      <c r="D18" s="181" t="str">
        <f>IF(ISNA(VLOOKUP($A18,DSSV!$A$7:$R$65536,IN_DTK!D$6,0))=FALSE,VLOOKUP($A18,DSSV!$A$7:$R$65536,IN_DTK!D$6,0),"")</f>
        <v>Huỳnh Phan Quốc</v>
      </c>
      <c r="E18" s="182" t="str">
        <f>IF(ISNA(VLOOKUP($A18,DSSV!$A$7:$R$65536,IN_DTK!E$6,0))=FALSE,VLOOKUP($A18,DSSV!$A$7:$R$65536,IN_DTK!E$6,0),"")</f>
        <v>Huy</v>
      </c>
      <c r="F18" s="187" t="str">
        <f>IF(ISNA(VLOOKUP($A18,DSSV!$A$7:$R$65536,IN_DTK!F$6,0))=FALSE,VLOOKUP($A18,DSSV!$A$7:$R$65536,IN_DTK!F$6,0),"")</f>
        <v>HYD 201 A</v>
      </c>
      <c r="G18" s="187" t="str">
        <f>IF(ISNA(VLOOKUP($A18,DSSV!$A$7:$R$65536,IN_DTK!G$6,0))=FALSE,VLOOKUP($A18,DSSV!$A$7:$R$65536,IN_DTK!G$6,0),"")</f>
        <v>K22TNM</v>
      </c>
      <c r="H18" s="183">
        <f>IF(ISNA(VLOOKUP($A18,DSSV!$A$7:$R$65536,IN_DTK!H$6,0))=FALSE,IF(H$9&lt;&gt;0,VLOOKUP($A18,DSSV!$A$7:$R$65536,IN_DTK!H$6,0),""),"")</f>
        <v>0</v>
      </c>
      <c r="I18" s="183">
        <f>IF(ISNA(VLOOKUP($A18,DSSV!$A$7:$R$65536,IN_DTK!I$6,0))=FALSE,IF(I$9&lt;&gt;0,VLOOKUP($A18,DSSV!$A$7:$R$65536,IN_DTK!I$6,0),""),"")</f>
        <v>0</v>
      </c>
      <c r="J18" s="183">
        <f>IF(ISNA(VLOOKUP($A18,DSSV!$A$7:$R$65536,IN_DTK!J$6,0))=FALSE,IF(J$9&lt;&gt;0,VLOOKUP($A18,DSSV!$A$7:$R$65536,IN_DTK!J$6,0),""),"")</f>
        <v>0</v>
      </c>
      <c r="K18" s="183">
        <f>IF(ISNA(VLOOKUP($A18,DSSV!$A$7:$R$65536,IN_DTK!K$6,0))=FALSE,IF(K$9&lt;&gt;0,VLOOKUP($A18,DSSV!$A$7:$R$65536,IN_DTK!K$6,0),""),"")</f>
        <v>0</v>
      </c>
      <c r="L18" s="183">
        <f>IF(ISNA(VLOOKUP($A18,DSSV!$A$7:$R$65536,IN_DTK!L$6,0))=FALSE,IF(L$9&lt;&gt;0,VLOOKUP($A18,DSSV!$A$7:$R$65536,IN_DTK!L$6,0),""),"")</f>
        <v>0</v>
      </c>
      <c r="M18" s="183">
        <f>IF(ISNA(VLOOKUP($A18,DSSV!$A$7:$R$65536,IN_DTK!M$6,0))=FALSE,IF(M$9&lt;&gt;0,VLOOKUP($A18,DSSV!$A$7:$R$65536,IN_DTK!M$6,0),""),"")</f>
        <v>0</v>
      </c>
      <c r="N18" s="183">
        <f>IF(ISNA(VLOOKUP($A18,DSSV!$A$7:$R$65536,IN_DTK!N$6,0))=FALSE,IF(N$9&lt;&gt;0,VLOOKUP($A18,DSSV!$A$7:$R$65536,IN_DTK!N$6,0),""),"")</f>
        <v>0</v>
      </c>
      <c r="O18" s="183">
        <f>IF(ISNA(VLOOKUP($A18,DSSV!$A$7:$R$65536,IN_DTK!O$6,0))=FALSE,IF(O$9&lt;&gt;0,VLOOKUP($A18,DSSV!$A$7:$R$65536,IN_DTK!O$6,0),""),"")</f>
        <v>0</v>
      </c>
      <c r="P18" s="183">
        <f>IF(ISNA(VLOOKUP($A18,DSSV!$A$7:$R$65536,IN_DTK!P$6,0))=FALSE,IF(P$9&lt;&gt;0,VLOOKUP($A18,DSSV!$A$7:$R$65536,IN_DTK!P$6,0),""),"")</f>
        <v>0</v>
      </c>
      <c r="Q18" s="184">
        <f>IF(ISNA(VLOOKUP($A18,DSSV!$A$7:$R$65536,IN_DTK!Q$6,0))=FALSE,VLOOKUP($A18,DSSV!$A$7:$R$65536,IN_DTK!Q$6,0),"")</f>
        <v>0</v>
      </c>
      <c r="R18" s="175" t="str">
        <f>IF(ISNA(VLOOKUP($A18,DSSV!$A$7:$R$65536,IN_DTK!R$6,0))=FALSE,VLOOKUP($A18,DSSV!$A$7:$R$65536,IN_DTK!R$6,0),"")</f>
        <v>Không</v>
      </c>
      <c r="S18" s="185" t="str">
        <f>IF(ISNA(VLOOKUP($A18,DSSV!$A$7:$R$65536,IN_DTK!S$6,0))=FALSE,VLOOKUP($A18,DSSV!$A$7:$R$65536,IN_DTK!S$6,0),"")</f>
        <v/>
      </c>
      <c r="T18" s="156" t="str">
        <f t="shared" si="0"/>
        <v>TNM</v>
      </c>
      <c r="U18" s="156" t="str">
        <f t="shared" si="1"/>
        <v>TNM</v>
      </c>
    </row>
    <row r="19" spans="1:21" s="156" customFormat="1" ht="20.25" customHeight="1">
      <c r="A19" s="154">
        <v>10</v>
      </c>
      <c r="B19" s="178">
        <f>--SUBTOTAL(2,C$7:C19)</f>
        <v>10</v>
      </c>
      <c r="C19" s="157">
        <f>IF(ISNA(VLOOKUP($A19,DSSV!$A$7:$R$65536,IN_DTK!C$6,0))=FALSE,VLOOKUP($A19,DSSV!$A$7:$R$65536,IN_DTK!C$6,0),"")</f>
        <v>2221656538</v>
      </c>
      <c r="D19" s="181" t="str">
        <f>IF(ISNA(VLOOKUP($A19,DSSV!$A$7:$R$65536,IN_DTK!D$6,0))=FALSE,VLOOKUP($A19,DSSV!$A$7:$R$65536,IN_DTK!D$6,0),"")</f>
        <v>Dương Phước Nhật</v>
      </c>
      <c r="E19" s="182" t="str">
        <f>IF(ISNA(VLOOKUP($A19,DSSV!$A$7:$R$65536,IN_DTK!E$6,0))=FALSE,VLOOKUP($A19,DSSV!$A$7:$R$65536,IN_DTK!E$6,0),"")</f>
        <v>Huynh</v>
      </c>
      <c r="F19" s="187" t="str">
        <f>IF(ISNA(VLOOKUP($A19,DSSV!$A$7:$R$65536,IN_DTK!F$6,0))=FALSE,VLOOKUP($A19,DSSV!$A$7:$R$65536,IN_DTK!F$6,0),"")</f>
        <v>HYD 201 A</v>
      </c>
      <c r="G19" s="187" t="str">
        <f>IF(ISNA(VLOOKUP($A19,DSSV!$A$7:$R$65536,IN_DTK!G$6,0))=FALSE,VLOOKUP($A19,DSSV!$A$7:$R$65536,IN_DTK!G$6,0),"")</f>
        <v>K22TNM</v>
      </c>
      <c r="H19" s="183">
        <f>IF(ISNA(VLOOKUP($A19,DSSV!$A$7:$R$65536,IN_DTK!H$6,0))=FALSE,IF(H$9&lt;&gt;0,VLOOKUP($A19,DSSV!$A$7:$R$65536,IN_DTK!H$6,0),""),"")</f>
        <v>0</v>
      </c>
      <c r="I19" s="183">
        <f>IF(ISNA(VLOOKUP($A19,DSSV!$A$7:$R$65536,IN_DTK!I$6,0))=FALSE,IF(I$9&lt;&gt;0,VLOOKUP($A19,DSSV!$A$7:$R$65536,IN_DTK!I$6,0),""),"")</f>
        <v>0</v>
      </c>
      <c r="J19" s="183">
        <f>IF(ISNA(VLOOKUP($A19,DSSV!$A$7:$R$65536,IN_DTK!J$6,0))=FALSE,IF(J$9&lt;&gt;0,VLOOKUP($A19,DSSV!$A$7:$R$65536,IN_DTK!J$6,0),""),"")</f>
        <v>0</v>
      </c>
      <c r="K19" s="183">
        <f>IF(ISNA(VLOOKUP($A19,DSSV!$A$7:$R$65536,IN_DTK!K$6,0))=FALSE,IF(K$9&lt;&gt;0,VLOOKUP($A19,DSSV!$A$7:$R$65536,IN_DTK!K$6,0),""),"")</f>
        <v>0</v>
      </c>
      <c r="L19" s="183">
        <f>IF(ISNA(VLOOKUP($A19,DSSV!$A$7:$R$65536,IN_DTK!L$6,0))=FALSE,IF(L$9&lt;&gt;0,VLOOKUP($A19,DSSV!$A$7:$R$65536,IN_DTK!L$6,0),""),"")</f>
        <v>0</v>
      </c>
      <c r="M19" s="183">
        <f>IF(ISNA(VLOOKUP($A19,DSSV!$A$7:$R$65536,IN_DTK!M$6,0))=FALSE,IF(M$9&lt;&gt;0,VLOOKUP($A19,DSSV!$A$7:$R$65536,IN_DTK!M$6,0),""),"")</f>
        <v>0</v>
      </c>
      <c r="N19" s="183">
        <f>IF(ISNA(VLOOKUP($A19,DSSV!$A$7:$R$65536,IN_DTK!N$6,0))=FALSE,IF(N$9&lt;&gt;0,VLOOKUP($A19,DSSV!$A$7:$R$65536,IN_DTK!N$6,0),""),"")</f>
        <v>0</v>
      </c>
      <c r="O19" s="183">
        <f>IF(ISNA(VLOOKUP($A19,DSSV!$A$7:$R$65536,IN_DTK!O$6,0))=FALSE,IF(O$9&lt;&gt;0,VLOOKUP($A19,DSSV!$A$7:$R$65536,IN_DTK!O$6,0),""),"")</f>
        <v>0</v>
      </c>
      <c r="P19" s="183">
        <f>IF(ISNA(VLOOKUP($A19,DSSV!$A$7:$R$65536,IN_DTK!P$6,0))=FALSE,IF(P$9&lt;&gt;0,VLOOKUP($A19,DSSV!$A$7:$R$65536,IN_DTK!P$6,0),""),"")</f>
        <v>0</v>
      </c>
      <c r="Q19" s="184">
        <f>IF(ISNA(VLOOKUP($A19,DSSV!$A$7:$R$65536,IN_DTK!Q$6,0))=FALSE,VLOOKUP($A19,DSSV!$A$7:$R$65536,IN_DTK!Q$6,0),"")</f>
        <v>0</v>
      </c>
      <c r="R19" s="175" t="str">
        <f>IF(ISNA(VLOOKUP($A19,DSSV!$A$7:$R$65536,IN_DTK!R$6,0))=FALSE,VLOOKUP($A19,DSSV!$A$7:$R$65536,IN_DTK!R$6,0),"")</f>
        <v>Không</v>
      </c>
      <c r="S19" s="185" t="str">
        <f>IF(ISNA(VLOOKUP($A19,DSSV!$A$7:$R$65536,IN_DTK!S$6,0))=FALSE,VLOOKUP($A19,DSSV!$A$7:$R$65536,IN_DTK!S$6,0),"")</f>
        <v/>
      </c>
      <c r="T19" s="156" t="str">
        <f t="shared" si="0"/>
        <v>TNM</v>
      </c>
      <c r="U19" s="156" t="str">
        <f t="shared" si="1"/>
        <v>TNM</v>
      </c>
    </row>
    <row r="20" spans="1:21" s="156" customFormat="1" ht="20.25" customHeight="1">
      <c r="A20" s="154">
        <v>11</v>
      </c>
      <c r="B20" s="178">
        <f>--SUBTOTAL(2,C$7:C20)</f>
        <v>11</v>
      </c>
      <c r="C20" s="157">
        <f>IF(ISNA(VLOOKUP($A20,DSSV!$A$7:$R$65536,IN_DTK!C$6,0))=FALSE,VLOOKUP($A20,DSSV!$A$7:$R$65536,IN_DTK!C$6,0),"")</f>
        <v>2121614351</v>
      </c>
      <c r="D20" s="181" t="str">
        <f>IF(ISNA(VLOOKUP($A20,DSSV!$A$7:$R$65536,IN_DTK!D$6,0))=FALSE,VLOOKUP($A20,DSSV!$A$7:$R$65536,IN_DTK!D$6,0),"")</f>
        <v>Ung Nho</v>
      </c>
      <c r="E20" s="182" t="str">
        <f>IF(ISNA(VLOOKUP($A20,DSSV!$A$7:$R$65536,IN_DTK!E$6,0))=FALSE,VLOOKUP($A20,DSSV!$A$7:$R$65536,IN_DTK!E$6,0),"")</f>
        <v>Khánh</v>
      </c>
      <c r="F20" s="187" t="str">
        <f>IF(ISNA(VLOOKUP($A20,DSSV!$A$7:$R$65536,IN_DTK!F$6,0))=FALSE,VLOOKUP($A20,DSSV!$A$7:$R$65536,IN_DTK!F$6,0),"")</f>
        <v>HYD 201 A</v>
      </c>
      <c r="G20" s="187" t="str">
        <f>IF(ISNA(VLOOKUP($A20,DSSV!$A$7:$R$65536,IN_DTK!G$6,0))=FALSE,VLOOKUP($A20,DSSV!$A$7:$R$65536,IN_DTK!G$6,0),"")</f>
        <v>K22XDD</v>
      </c>
      <c r="H20" s="183">
        <f>IF(ISNA(VLOOKUP($A20,DSSV!$A$7:$R$65536,IN_DTK!H$6,0))=FALSE,IF(H$9&lt;&gt;0,VLOOKUP($A20,DSSV!$A$7:$R$65536,IN_DTK!H$6,0),""),"")</f>
        <v>0</v>
      </c>
      <c r="I20" s="183">
        <f>IF(ISNA(VLOOKUP($A20,DSSV!$A$7:$R$65536,IN_DTK!I$6,0))=FALSE,IF(I$9&lt;&gt;0,VLOOKUP($A20,DSSV!$A$7:$R$65536,IN_DTK!I$6,0),""),"")</f>
        <v>0</v>
      </c>
      <c r="J20" s="183">
        <f>IF(ISNA(VLOOKUP($A20,DSSV!$A$7:$R$65536,IN_DTK!J$6,0))=FALSE,IF(J$9&lt;&gt;0,VLOOKUP($A20,DSSV!$A$7:$R$65536,IN_DTK!J$6,0),""),"")</f>
        <v>0</v>
      </c>
      <c r="K20" s="183">
        <f>IF(ISNA(VLOOKUP($A20,DSSV!$A$7:$R$65536,IN_DTK!K$6,0))=FALSE,IF(K$9&lt;&gt;0,VLOOKUP($A20,DSSV!$A$7:$R$65536,IN_DTK!K$6,0),""),"")</f>
        <v>0</v>
      </c>
      <c r="L20" s="183">
        <f>IF(ISNA(VLOOKUP($A20,DSSV!$A$7:$R$65536,IN_DTK!L$6,0))=FALSE,IF(L$9&lt;&gt;0,VLOOKUP($A20,DSSV!$A$7:$R$65536,IN_DTK!L$6,0),""),"")</f>
        <v>0</v>
      </c>
      <c r="M20" s="183">
        <f>IF(ISNA(VLOOKUP($A20,DSSV!$A$7:$R$65536,IN_DTK!M$6,0))=FALSE,IF(M$9&lt;&gt;0,VLOOKUP($A20,DSSV!$A$7:$R$65536,IN_DTK!M$6,0),""),"")</f>
        <v>0</v>
      </c>
      <c r="N20" s="183">
        <f>IF(ISNA(VLOOKUP($A20,DSSV!$A$7:$R$65536,IN_DTK!N$6,0))=FALSE,IF(N$9&lt;&gt;0,VLOOKUP($A20,DSSV!$A$7:$R$65536,IN_DTK!N$6,0),""),"")</f>
        <v>0</v>
      </c>
      <c r="O20" s="183">
        <f>IF(ISNA(VLOOKUP($A20,DSSV!$A$7:$R$65536,IN_DTK!O$6,0))=FALSE,IF(O$9&lt;&gt;0,VLOOKUP($A20,DSSV!$A$7:$R$65536,IN_DTK!O$6,0),""),"")</f>
        <v>0</v>
      </c>
      <c r="P20" s="183">
        <f>IF(ISNA(VLOOKUP($A20,DSSV!$A$7:$R$65536,IN_DTK!P$6,0))=FALSE,IF(P$9&lt;&gt;0,VLOOKUP($A20,DSSV!$A$7:$R$65536,IN_DTK!P$6,0),""),"")</f>
        <v>0</v>
      </c>
      <c r="Q20" s="184">
        <f>IF(ISNA(VLOOKUP($A20,DSSV!$A$7:$R$65536,IN_DTK!Q$6,0))=FALSE,VLOOKUP($A20,DSSV!$A$7:$R$65536,IN_DTK!Q$6,0),"")</f>
        <v>0</v>
      </c>
      <c r="R20" s="175" t="str">
        <f>IF(ISNA(VLOOKUP($A20,DSSV!$A$7:$R$65536,IN_DTK!R$6,0))=FALSE,VLOOKUP($A20,DSSV!$A$7:$R$65536,IN_DTK!R$6,0),"")</f>
        <v>Không</v>
      </c>
      <c r="S20" s="185" t="str">
        <f>IF(ISNA(VLOOKUP($A20,DSSV!$A$7:$R$65536,IN_DTK!S$6,0))=FALSE,VLOOKUP($A20,DSSV!$A$7:$R$65536,IN_DTK!S$6,0),"")</f>
        <v/>
      </c>
      <c r="T20" s="156" t="str">
        <f t="shared" si="0"/>
        <v>XDD</v>
      </c>
      <c r="U20" s="156" t="str">
        <f t="shared" si="1"/>
        <v>XDD</v>
      </c>
    </row>
    <row r="21" spans="1:21" s="156" customFormat="1" ht="20.25" customHeight="1">
      <c r="A21" s="154">
        <v>12</v>
      </c>
      <c r="B21" s="178">
        <f>--SUBTOTAL(2,C$7:C21)</f>
        <v>12</v>
      </c>
      <c r="C21" s="157">
        <f>IF(ISNA(VLOOKUP($A21,DSSV!$A$7:$R$65536,IN_DTK!C$6,0))=FALSE,VLOOKUP($A21,DSSV!$A$7:$R$65536,IN_DTK!C$6,0),"")</f>
        <v>2111628737</v>
      </c>
      <c r="D21" s="181" t="str">
        <f>IF(ISNA(VLOOKUP($A21,DSSV!$A$7:$R$65536,IN_DTK!D$6,0))=FALSE,VLOOKUP($A21,DSSV!$A$7:$R$65536,IN_DTK!D$6,0),"")</f>
        <v>Nguyễn Tuấn</v>
      </c>
      <c r="E21" s="182" t="str">
        <f>IF(ISNA(VLOOKUP($A21,DSSV!$A$7:$R$65536,IN_DTK!E$6,0))=FALSE,VLOOKUP($A21,DSSV!$A$7:$R$65536,IN_DTK!E$6,0),"")</f>
        <v>Linh</v>
      </c>
      <c r="F21" s="187" t="str">
        <f>IF(ISNA(VLOOKUP($A21,DSSV!$A$7:$R$65536,IN_DTK!F$6,0))=FALSE,VLOOKUP($A21,DSSV!$A$7:$R$65536,IN_DTK!F$6,0),"")</f>
        <v>HYD 201 A</v>
      </c>
      <c r="G21" s="187" t="str">
        <f>IF(ISNA(VLOOKUP($A21,DSSV!$A$7:$R$65536,IN_DTK!G$6,0))=FALSE,VLOOKUP($A21,DSSV!$A$7:$R$65536,IN_DTK!G$6,0),"")</f>
        <v>K21TNM</v>
      </c>
      <c r="H21" s="183">
        <f>IF(ISNA(VLOOKUP($A21,DSSV!$A$7:$R$65536,IN_DTK!H$6,0))=FALSE,IF(H$9&lt;&gt;0,VLOOKUP($A21,DSSV!$A$7:$R$65536,IN_DTK!H$6,0),""),"")</f>
        <v>0</v>
      </c>
      <c r="I21" s="183">
        <f>IF(ISNA(VLOOKUP($A21,DSSV!$A$7:$R$65536,IN_DTK!I$6,0))=FALSE,IF(I$9&lt;&gt;0,VLOOKUP($A21,DSSV!$A$7:$R$65536,IN_DTK!I$6,0),""),"")</f>
        <v>0</v>
      </c>
      <c r="J21" s="183">
        <f>IF(ISNA(VLOOKUP($A21,DSSV!$A$7:$R$65536,IN_DTK!J$6,0))=FALSE,IF(J$9&lt;&gt;0,VLOOKUP($A21,DSSV!$A$7:$R$65536,IN_DTK!J$6,0),""),"")</f>
        <v>0</v>
      </c>
      <c r="K21" s="183">
        <f>IF(ISNA(VLOOKUP($A21,DSSV!$A$7:$R$65536,IN_DTK!K$6,0))=FALSE,IF(K$9&lt;&gt;0,VLOOKUP($A21,DSSV!$A$7:$R$65536,IN_DTK!K$6,0),""),"")</f>
        <v>0</v>
      </c>
      <c r="L21" s="183">
        <f>IF(ISNA(VLOOKUP($A21,DSSV!$A$7:$R$65536,IN_DTK!L$6,0))=FALSE,IF(L$9&lt;&gt;0,VLOOKUP($A21,DSSV!$A$7:$R$65536,IN_DTK!L$6,0),""),"")</f>
        <v>0</v>
      </c>
      <c r="M21" s="183">
        <f>IF(ISNA(VLOOKUP($A21,DSSV!$A$7:$R$65536,IN_DTK!M$6,0))=FALSE,IF(M$9&lt;&gt;0,VLOOKUP($A21,DSSV!$A$7:$R$65536,IN_DTK!M$6,0),""),"")</f>
        <v>0</v>
      </c>
      <c r="N21" s="183">
        <f>IF(ISNA(VLOOKUP($A21,DSSV!$A$7:$R$65536,IN_DTK!N$6,0))=FALSE,IF(N$9&lt;&gt;0,VLOOKUP($A21,DSSV!$A$7:$R$65536,IN_DTK!N$6,0),""),"")</f>
        <v>0</v>
      </c>
      <c r="O21" s="183">
        <f>IF(ISNA(VLOOKUP($A21,DSSV!$A$7:$R$65536,IN_DTK!O$6,0))=FALSE,IF(O$9&lt;&gt;0,VLOOKUP($A21,DSSV!$A$7:$R$65536,IN_DTK!O$6,0),""),"")</f>
        <v>0</v>
      </c>
      <c r="P21" s="183">
        <f>IF(ISNA(VLOOKUP($A21,DSSV!$A$7:$R$65536,IN_DTK!P$6,0))=FALSE,IF(P$9&lt;&gt;0,VLOOKUP($A21,DSSV!$A$7:$R$65536,IN_DTK!P$6,0),""),"")</f>
        <v>0</v>
      </c>
      <c r="Q21" s="184">
        <f>IF(ISNA(VLOOKUP($A21,DSSV!$A$7:$R$65536,IN_DTK!Q$6,0))=FALSE,VLOOKUP($A21,DSSV!$A$7:$R$65536,IN_DTK!Q$6,0),"")</f>
        <v>0</v>
      </c>
      <c r="R21" s="175" t="str">
        <f>IF(ISNA(VLOOKUP($A21,DSSV!$A$7:$R$65536,IN_DTK!R$6,0))=FALSE,VLOOKUP($A21,DSSV!$A$7:$R$65536,IN_DTK!R$6,0),"")</f>
        <v>Không</v>
      </c>
      <c r="S21" s="185" t="str">
        <f>IF(ISNA(VLOOKUP($A21,DSSV!$A$7:$R$65536,IN_DTK!S$6,0))=FALSE,VLOOKUP($A21,DSSV!$A$7:$R$65536,IN_DTK!S$6,0),"")</f>
        <v/>
      </c>
      <c r="T21" s="156" t="str">
        <f t="shared" si="0"/>
        <v>TNM</v>
      </c>
      <c r="U21" s="156" t="str">
        <f t="shared" si="1"/>
        <v>TNM</v>
      </c>
    </row>
    <row r="22" spans="1:21" s="156" customFormat="1" ht="20.25" customHeight="1">
      <c r="A22" s="154">
        <v>13</v>
      </c>
      <c r="B22" s="178">
        <f>--SUBTOTAL(2,C$7:C22)</f>
        <v>13</v>
      </c>
      <c r="C22" s="157">
        <f>IF(ISNA(VLOOKUP($A22,DSSV!$A$7:$R$65536,IN_DTK!C$6,0))=FALSE,VLOOKUP($A22,DSSV!$A$7:$R$65536,IN_DTK!C$6,0),"")</f>
        <v>1921613348</v>
      </c>
      <c r="D22" s="181" t="str">
        <f>IF(ISNA(VLOOKUP($A22,DSSV!$A$7:$R$65536,IN_DTK!D$6,0))=FALSE,VLOOKUP($A22,DSSV!$A$7:$R$65536,IN_DTK!D$6,0),"")</f>
        <v>Nguyễn Hữu Hoàng</v>
      </c>
      <c r="E22" s="182" t="str">
        <f>IF(ISNA(VLOOKUP($A22,DSSV!$A$7:$R$65536,IN_DTK!E$6,0))=FALSE,VLOOKUP($A22,DSSV!$A$7:$R$65536,IN_DTK!E$6,0),"")</f>
        <v>Nam</v>
      </c>
      <c r="F22" s="187" t="str">
        <f>IF(ISNA(VLOOKUP($A22,DSSV!$A$7:$R$65536,IN_DTK!F$6,0))=FALSE,VLOOKUP($A22,DSSV!$A$7:$R$65536,IN_DTK!F$6,0),"")</f>
        <v>HYD 201 A</v>
      </c>
      <c r="G22" s="187" t="str">
        <f>IF(ISNA(VLOOKUP($A22,DSSV!$A$7:$R$65536,IN_DTK!G$6,0))=FALSE,VLOOKUP($A22,DSSV!$A$7:$R$65536,IN_DTK!G$6,0),"")</f>
        <v>K22XDD</v>
      </c>
      <c r="H22" s="183">
        <f>IF(ISNA(VLOOKUP($A22,DSSV!$A$7:$R$65536,IN_DTK!H$6,0))=FALSE,IF(H$9&lt;&gt;0,VLOOKUP($A22,DSSV!$A$7:$R$65536,IN_DTK!H$6,0),""),"")</f>
        <v>0</v>
      </c>
      <c r="I22" s="183">
        <f>IF(ISNA(VLOOKUP($A22,DSSV!$A$7:$R$65536,IN_DTK!I$6,0))=FALSE,IF(I$9&lt;&gt;0,VLOOKUP($A22,DSSV!$A$7:$R$65536,IN_DTK!I$6,0),""),"")</f>
        <v>0</v>
      </c>
      <c r="J22" s="183">
        <f>IF(ISNA(VLOOKUP($A22,DSSV!$A$7:$R$65536,IN_DTK!J$6,0))=FALSE,IF(J$9&lt;&gt;0,VLOOKUP($A22,DSSV!$A$7:$R$65536,IN_DTK!J$6,0),""),"")</f>
        <v>0</v>
      </c>
      <c r="K22" s="183">
        <f>IF(ISNA(VLOOKUP($A22,DSSV!$A$7:$R$65536,IN_DTK!K$6,0))=FALSE,IF(K$9&lt;&gt;0,VLOOKUP($A22,DSSV!$A$7:$R$65536,IN_DTK!K$6,0),""),"")</f>
        <v>0</v>
      </c>
      <c r="L22" s="183">
        <f>IF(ISNA(VLOOKUP($A22,DSSV!$A$7:$R$65536,IN_DTK!L$6,0))=FALSE,IF(L$9&lt;&gt;0,VLOOKUP($A22,DSSV!$A$7:$R$65536,IN_DTK!L$6,0),""),"")</f>
        <v>0</v>
      </c>
      <c r="M22" s="183">
        <f>IF(ISNA(VLOOKUP($A22,DSSV!$A$7:$R$65536,IN_DTK!M$6,0))=FALSE,IF(M$9&lt;&gt;0,VLOOKUP($A22,DSSV!$A$7:$R$65536,IN_DTK!M$6,0),""),"")</f>
        <v>0</v>
      </c>
      <c r="N22" s="183">
        <f>IF(ISNA(VLOOKUP($A22,DSSV!$A$7:$R$65536,IN_DTK!N$6,0))=FALSE,IF(N$9&lt;&gt;0,VLOOKUP($A22,DSSV!$A$7:$R$65536,IN_DTK!N$6,0),""),"")</f>
        <v>0</v>
      </c>
      <c r="O22" s="183">
        <f>IF(ISNA(VLOOKUP($A22,DSSV!$A$7:$R$65536,IN_DTK!O$6,0))=FALSE,IF(O$9&lt;&gt;0,VLOOKUP($A22,DSSV!$A$7:$R$65536,IN_DTK!O$6,0),""),"")</f>
        <v>0</v>
      </c>
      <c r="P22" s="183">
        <f>IF(ISNA(VLOOKUP($A22,DSSV!$A$7:$R$65536,IN_DTK!P$6,0))=FALSE,IF(P$9&lt;&gt;0,VLOOKUP($A22,DSSV!$A$7:$R$65536,IN_DTK!P$6,0),""),"")</f>
        <v>0</v>
      </c>
      <c r="Q22" s="184">
        <f>IF(ISNA(VLOOKUP($A22,DSSV!$A$7:$R$65536,IN_DTK!Q$6,0))=FALSE,VLOOKUP($A22,DSSV!$A$7:$R$65536,IN_DTK!Q$6,0),"")</f>
        <v>0</v>
      </c>
      <c r="R22" s="175" t="str">
        <f>IF(ISNA(VLOOKUP($A22,DSSV!$A$7:$R$65536,IN_DTK!R$6,0))=FALSE,VLOOKUP($A22,DSSV!$A$7:$R$65536,IN_DTK!R$6,0),"")</f>
        <v>Không</v>
      </c>
      <c r="S22" s="185" t="str">
        <f>IF(ISNA(VLOOKUP($A22,DSSV!$A$7:$R$65536,IN_DTK!S$6,0))=FALSE,VLOOKUP($A22,DSSV!$A$7:$R$65536,IN_DTK!S$6,0),"")</f>
        <v/>
      </c>
      <c r="T22" s="156" t="str">
        <f t="shared" si="0"/>
        <v>XDD</v>
      </c>
      <c r="U22" s="156" t="str">
        <f t="shared" si="1"/>
        <v>XDD</v>
      </c>
    </row>
    <row r="23" spans="1:21" s="156" customFormat="1" ht="20.25" customHeight="1">
      <c r="A23" s="154">
        <v>14</v>
      </c>
      <c r="B23" s="178">
        <f>--SUBTOTAL(2,C$7:C23)</f>
        <v>14</v>
      </c>
      <c r="C23" s="157">
        <f>IF(ISNA(VLOOKUP($A23,DSSV!$A$7:$R$65536,IN_DTK!C$6,0))=FALSE,VLOOKUP($A23,DSSV!$A$7:$R$65536,IN_DTK!C$6,0),"")</f>
        <v>2220656547</v>
      </c>
      <c r="D23" s="181" t="str">
        <f>IF(ISNA(VLOOKUP($A23,DSSV!$A$7:$R$65536,IN_DTK!D$6,0))=FALSE,VLOOKUP($A23,DSSV!$A$7:$R$65536,IN_DTK!D$6,0),"")</f>
        <v>Nguyễn Đăng</v>
      </c>
      <c r="E23" s="182" t="str">
        <f>IF(ISNA(VLOOKUP($A23,DSSV!$A$7:$R$65536,IN_DTK!E$6,0))=FALSE,VLOOKUP($A23,DSSV!$A$7:$R$65536,IN_DTK!E$6,0),"")</f>
        <v>Ngọc</v>
      </c>
      <c r="F23" s="187" t="str">
        <f>IF(ISNA(VLOOKUP($A23,DSSV!$A$7:$R$65536,IN_DTK!F$6,0))=FALSE,VLOOKUP($A23,DSSV!$A$7:$R$65536,IN_DTK!F$6,0),"")</f>
        <v>HYD 201 A</v>
      </c>
      <c r="G23" s="187" t="str">
        <f>IF(ISNA(VLOOKUP($A23,DSSV!$A$7:$R$65536,IN_DTK!G$6,0))=FALSE,VLOOKUP($A23,DSSV!$A$7:$R$65536,IN_DTK!G$6,0),"")</f>
        <v>K22TNM</v>
      </c>
      <c r="H23" s="183">
        <f>IF(ISNA(VLOOKUP($A23,DSSV!$A$7:$R$65536,IN_DTK!H$6,0))=FALSE,IF(H$9&lt;&gt;0,VLOOKUP($A23,DSSV!$A$7:$R$65536,IN_DTK!H$6,0),""),"")</f>
        <v>0</v>
      </c>
      <c r="I23" s="183">
        <f>IF(ISNA(VLOOKUP($A23,DSSV!$A$7:$R$65536,IN_DTK!I$6,0))=FALSE,IF(I$9&lt;&gt;0,VLOOKUP($A23,DSSV!$A$7:$R$65536,IN_DTK!I$6,0),""),"")</f>
        <v>0</v>
      </c>
      <c r="J23" s="183">
        <f>IF(ISNA(VLOOKUP($A23,DSSV!$A$7:$R$65536,IN_DTK!J$6,0))=FALSE,IF(J$9&lt;&gt;0,VLOOKUP($A23,DSSV!$A$7:$R$65536,IN_DTK!J$6,0),""),"")</f>
        <v>0</v>
      </c>
      <c r="K23" s="183">
        <f>IF(ISNA(VLOOKUP($A23,DSSV!$A$7:$R$65536,IN_DTK!K$6,0))=FALSE,IF(K$9&lt;&gt;0,VLOOKUP($A23,DSSV!$A$7:$R$65536,IN_DTK!K$6,0),""),"")</f>
        <v>0</v>
      </c>
      <c r="L23" s="183">
        <f>IF(ISNA(VLOOKUP($A23,DSSV!$A$7:$R$65536,IN_DTK!L$6,0))=FALSE,IF(L$9&lt;&gt;0,VLOOKUP($A23,DSSV!$A$7:$R$65536,IN_DTK!L$6,0),""),"")</f>
        <v>0</v>
      </c>
      <c r="M23" s="183">
        <f>IF(ISNA(VLOOKUP($A23,DSSV!$A$7:$R$65536,IN_DTK!M$6,0))=FALSE,IF(M$9&lt;&gt;0,VLOOKUP($A23,DSSV!$A$7:$R$65536,IN_DTK!M$6,0),""),"")</f>
        <v>0</v>
      </c>
      <c r="N23" s="183">
        <f>IF(ISNA(VLOOKUP($A23,DSSV!$A$7:$R$65536,IN_DTK!N$6,0))=FALSE,IF(N$9&lt;&gt;0,VLOOKUP($A23,DSSV!$A$7:$R$65536,IN_DTK!N$6,0),""),"")</f>
        <v>0</v>
      </c>
      <c r="O23" s="183">
        <f>IF(ISNA(VLOOKUP($A23,DSSV!$A$7:$R$65536,IN_DTK!O$6,0))=FALSE,IF(O$9&lt;&gt;0,VLOOKUP($A23,DSSV!$A$7:$R$65536,IN_DTK!O$6,0),""),"")</f>
        <v>0</v>
      </c>
      <c r="P23" s="183">
        <f>IF(ISNA(VLOOKUP($A23,DSSV!$A$7:$R$65536,IN_DTK!P$6,0))=FALSE,IF(P$9&lt;&gt;0,VLOOKUP($A23,DSSV!$A$7:$R$65536,IN_DTK!P$6,0),""),"")</f>
        <v>0</v>
      </c>
      <c r="Q23" s="184">
        <f>IF(ISNA(VLOOKUP($A23,DSSV!$A$7:$R$65536,IN_DTK!Q$6,0))=FALSE,VLOOKUP($A23,DSSV!$A$7:$R$65536,IN_DTK!Q$6,0),"")</f>
        <v>0</v>
      </c>
      <c r="R23" s="175" t="str">
        <f>IF(ISNA(VLOOKUP($A23,DSSV!$A$7:$R$65536,IN_DTK!R$6,0))=FALSE,VLOOKUP($A23,DSSV!$A$7:$R$65536,IN_DTK!R$6,0),"")</f>
        <v>Không</v>
      </c>
      <c r="S23" s="185" t="str">
        <f>IF(ISNA(VLOOKUP($A23,DSSV!$A$7:$R$65536,IN_DTK!S$6,0))=FALSE,VLOOKUP($A23,DSSV!$A$7:$R$65536,IN_DTK!S$6,0),"")</f>
        <v/>
      </c>
      <c r="T23" s="156" t="str">
        <f t="shared" si="0"/>
        <v>TNM</v>
      </c>
      <c r="U23" s="156" t="str">
        <f t="shared" si="1"/>
        <v>TNM</v>
      </c>
    </row>
    <row r="24" spans="1:21" s="156" customFormat="1" ht="20.25" customHeight="1">
      <c r="A24" s="154">
        <v>15</v>
      </c>
      <c r="B24" s="178">
        <f>--SUBTOTAL(2,C$7:C24)</f>
        <v>15</v>
      </c>
      <c r="C24" s="157">
        <f>IF(ISNA(VLOOKUP($A24,DSSV!$A$7:$R$65536,IN_DTK!C$6,0))=FALSE,VLOOKUP($A24,DSSV!$A$7:$R$65536,IN_DTK!C$6,0),"")</f>
        <v>2021613646</v>
      </c>
      <c r="D24" s="181" t="str">
        <f>IF(ISNA(VLOOKUP($A24,DSSV!$A$7:$R$65536,IN_DTK!D$6,0))=FALSE,VLOOKUP($A24,DSSV!$A$7:$R$65536,IN_DTK!D$6,0),"")</f>
        <v>Nguyễn Nhật</v>
      </c>
      <c r="E24" s="182" t="str">
        <f>IF(ISNA(VLOOKUP($A24,DSSV!$A$7:$R$65536,IN_DTK!E$6,0))=FALSE,VLOOKUP($A24,DSSV!$A$7:$R$65536,IN_DTK!E$6,0),"")</f>
        <v>Nguyên</v>
      </c>
      <c r="F24" s="187" t="str">
        <f>IF(ISNA(VLOOKUP($A24,DSSV!$A$7:$R$65536,IN_DTK!F$6,0))=FALSE,VLOOKUP($A24,DSSV!$A$7:$R$65536,IN_DTK!F$6,0),"")</f>
        <v>HYD 201 A</v>
      </c>
      <c r="G24" s="187" t="str">
        <f>IF(ISNA(VLOOKUP($A24,DSSV!$A$7:$R$65536,IN_DTK!G$6,0))=FALSE,VLOOKUP($A24,DSSV!$A$7:$R$65536,IN_DTK!G$6,0),"")</f>
        <v>K20XDD</v>
      </c>
      <c r="H24" s="183">
        <f>IF(ISNA(VLOOKUP($A24,DSSV!$A$7:$R$65536,IN_DTK!H$6,0))=FALSE,IF(H$9&lt;&gt;0,VLOOKUP($A24,DSSV!$A$7:$R$65536,IN_DTK!H$6,0),""),"")</f>
        <v>0</v>
      </c>
      <c r="I24" s="183">
        <f>IF(ISNA(VLOOKUP($A24,DSSV!$A$7:$R$65536,IN_DTK!I$6,0))=FALSE,IF(I$9&lt;&gt;0,VLOOKUP($A24,DSSV!$A$7:$R$65536,IN_DTK!I$6,0),""),"")</f>
        <v>0</v>
      </c>
      <c r="J24" s="183">
        <f>IF(ISNA(VLOOKUP($A24,DSSV!$A$7:$R$65536,IN_DTK!J$6,0))=FALSE,IF(J$9&lt;&gt;0,VLOOKUP($A24,DSSV!$A$7:$R$65536,IN_DTK!J$6,0),""),"")</f>
        <v>0</v>
      </c>
      <c r="K24" s="183">
        <f>IF(ISNA(VLOOKUP($A24,DSSV!$A$7:$R$65536,IN_DTK!K$6,0))=FALSE,IF(K$9&lt;&gt;0,VLOOKUP($A24,DSSV!$A$7:$R$65536,IN_DTK!K$6,0),""),"")</f>
        <v>0</v>
      </c>
      <c r="L24" s="183">
        <f>IF(ISNA(VLOOKUP($A24,DSSV!$A$7:$R$65536,IN_DTK!L$6,0))=FALSE,IF(L$9&lt;&gt;0,VLOOKUP($A24,DSSV!$A$7:$R$65536,IN_DTK!L$6,0),""),"")</f>
        <v>0</v>
      </c>
      <c r="M24" s="183">
        <f>IF(ISNA(VLOOKUP($A24,DSSV!$A$7:$R$65536,IN_DTK!M$6,0))=FALSE,IF(M$9&lt;&gt;0,VLOOKUP($A24,DSSV!$A$7:$R$65536,IN_DTK!M$6,0),""),"")</f>
        <v>0</v>
      </c>
      <c r="N24" s="183">
        <f>IF(ISNA(VLOOKUP($A24,DSSV!$A$7:$R$65536,IN_DTK!N$6,0))=FALSE,IF(N$9&lt;&gt;0,VLOOKUP($A24,DSSV!$A$7:$R$65536,IN_DTK!N$6,0),""),"")</f>
        <v>0</v>
      </c>
      <c r="O24" s="183">
        <f>IF(ISNA(VLOOKUP($A24,DSSV!$A$7:$R$65536,IN_DTK!O$6,0))=FALSE,IF(O$9&lt;&gt;0,VLOOKUP($A24,DSSV!$A$7:$R$65536,IN_DTK!O$6,0),""),"")</f>
        <v>0</v>
      </c>
      <c r="P24" s="183">
        <f>IF(ISNA(VLOOKUP($A24,DSSV!$A$7:$R$65536,IN_DTK!P$6,0))=FALSE,IF(P$9&lt;&gt;0,VLOOKUP($A24,DSSV!$A$7:$R$65536,IN_DTK!P$6,0),""),"")</f>
        <v>0</v>
      </c>
      <c r="Q24" s="184">
        <f>IF(ISNA(VLOOKUP($A24,DSSV!$A$7:$R$65536,IN_DTK!Q$6,0))=FALSE,VLOOKUP($A24,DSSV!$A$7:$R$65536,IN_DTK!Q$6,0),"")</f>
        <v>0</v>
      </c>
      <c r="R24" s="175" t="str">
        <f>IF(ISNA(VLOOKUP($A24,DSSV!$A$7:$R$65536,IN_DTK!R$6,0))=FALSE,VLOOKUP($A24,DSSV!$A$7:$R$65536,IN_DTK!R$6,0),"")</f>
        <v>Không</v>
      </c>
      <c r="S24" s="185" t="str">
        <f>IF(ISNA(VLOOKUP($A24,DSSV!$A$7:$R$65536,IN_DTK!S$6,0))=FALSE,VLOOKUP($A24,DSSV!$A$7:$R$65536,IN_DTK!S$6,0),"")</f>
        <v/>
      </c>
      <c r="T24" s="156" t="str">
        <f t="shared" si="0"/>
        <v>XDD</v>
      </c>
      <c r="U24" s="156" t="str">
        <f t="shared" si="1"/>
        <v>XDD</v>
      </c>
    </row>
    <row r="25" spans="1:21" s="156" customFormat="1" ht="20.25" customHeight="1">
      <c r="A25" s="154">
        <v>16</v>
      </c>
      <c r="B25" s="178">
        <f>--SUBTOTAL(2,C$7:C25)</f>
        <v>16</v>
      </c>
      <c r="C25" s="157">
        <f>IF(ISNA(VLOOKUP($A25,DSSV!$A$7:$R$65536,IN_DTK!C$6,0))=FALSE,VLOOKUP($A25,DSSV!$A$7:$R$65536,IN_DTK!C$6,0),"")</f>
        <v>1921619548</v>
      </c>
      <c r="D25" s="181" t="str">
        <f>IF(ISNA(VLOOKUP($A25,DSSV!$A$7:$R$65536,IN_DTK!D$6,0))=FALSE,VLOOKUP($A25,DSSV!$A$7:$R$65536,IN_DTK!D$6,0),"")</f>
        <v>Lê Dương</v>
      </c>
      <c r="E25" s="182" t="str">
        <f>IF(ISNA(VLOOKUP($A25,DSSV!$A$7:$R$65536,IN_DTK!E$6,0))=FALSE,VLOOKUP($A25,DSSV!$A$7:$R$65536,IN_DTK!E$6,0),"")</f>
        <v>Phúc</v>
      </c>
      <c r="F25" s="187" t="str">
        <f>IF(ISNA(VLOOKUP($A25,DSSV!$A$7:$R$65536,IN_DTK!F$6,0))=FALSE,VLOOKUP($A25,DSSV!$A$7:$R$65536,IN_DTK!F$6,0),"")</f>
        <v>HYD 201 A</v>
      </c>
      <c r="G25" s="187" t="str">
        <f>IF(ISNA(VLOOKUP($A25,DSSV!$A$7:$R$65536,IN_DTK!G$6,0))=FALSE,VLOOKUP($A25,DSSV!$A$7:$R$65536,IN_DTK!G$6,0),"")</f>
        <v>K21XDD</v>
      </c>
      <c r="H25" s="183">
        <f>IF(ISNA(VLOOKUP($A25,DSSV!$A$7:$R$65536,IN_DTK!H$6,0))=FALSE,IF(H$9&lt;&gt;0,VLOOKUP($A25,DSSV!$A$7:$R$65536,IN_DTK!H$6,0),""),"")</f>
        <v>0</v>
      </c>
      <c r="I25" s="183">
        <f>IF(ISNA(VLOOKUP($A25,DSSV!$A$7:$R$65536,IN_DTK!I$6,0))=FALSE,IF(I$9&lt;&gt;0,VLOOKUP($A25,DSSV!$A$7:$R$65536,IN_DTK!I$6,0),""),"")</f>
        <v>0</v>
      </c>
      <c r="J25" s="183">
        <f>IF(ISNA(VLOOKUP($A25,DSSV!$A$7:$R$65536,IN_DTK!J$6,0))=FALSE,IF(J$9&lt;&gt;0,VLOOKUP($A25,DSSV!$A$7:$R$65536,IN_DTK!J$6,0),""),"")</f>
        <v>0</v>
      </c>
      <c r="K25" s="183">
        <f>IF(ISNA(VLOOKUP($A25,DSSV!$A$7:$R$65536,IN_DTK!K$6,0))=FALSE,IF(K$9&lt;&gt;0,VLOOKUP($A25,DSSV!$A$7:$R$65536,IN_DTK!K$6,0),""),"")</f>
        <v>0</v>
      </c>
      <c r="L25" s="183">
        <f>IF(ISNA(VLOOKUP($A25,DSSV!$A$7:$R$65536,IN_DTK!L$6,0))=FALSE,IF(L$9&lt;&gt;0,VLOOKUP($A25,DSSV!$A$7:$R$65536,IN_DTK!L$6,0),""),"")</f>
        <v>0</v>
      </c>
      <c r="M25" s="183">
        <f>IF(ISNA(VLOOKUP($A25,DSSV!$A$7:$R$65536,IN_DTK!M$6,0))=FALSE,IF(M$9&lt;&gt;0,VLOOKUP($A25,DSSV!$A$7:$R$65536,IN_DTK!M$6,0),""),"")</f>
        <v>0</v>
      </c>
      <c r="N25" s="183">
        <f>IF(ISNA(VLOOKUP($A25,DSSV!$A$7:$R$65536,IN_DTK!N$6,0))=FALSE,IF(N$9&lt;&gt;0,VLOOKUP($A25,DSSV!$A$7:$R$65536,IN_DTK!N$6,0),""),"")</f>
        <v>0</v>
      </c>
      <c r="O25" s="183">
        <f>IF(ISNA(VLOOKUP($A25,DSSV!$A$7:$R$65536,IN_DTK!O$6,0))=FALSE,IF(O$9&lt;&gt;0,VLOOKUP($A25,DSSV!$A$7:$R$65536,IN_DTK!O$6,0),""),"")</f>
        <v>0</v>
      </c>
      <c r="P25" s="183">
        <f>IF(ISNA(VLOOKUP($A25,DSSV!$A$7:$R$65536,IN_DTK!P$6,0))=FALSE,IF(P$9&lt;&gt;0,VLOOKUP($A25,DSSV!$A$7:$R$65536,IN_DTK!P$6,0),""),"")</f>
        <v>0</v>
      </c>
      <c r="Q25" s="184">
        <f>IF(ISNA(VLOOKUP($A25,DSSV!$A$7:$R$65536,IN_DTK!Q$6,0))=FALSE,VLOOKUP($A25,DSSV!$A$7:$R$65536,IN_DTK!Q$6,0),"")</f>
        <v>0</v>
      </c>
      <c r="R25" s="175" t="str">
        <f>IF(ISNA(VLOOKUP($A25,DSSV!$A$7:$R$65536,IN_DTK!R$6,0))=FALSE,VLOOKUP($A25,DSSV!$A$7:$R$65536,IN_DTK!R$6,0),"")</f>
        <v>Không</v>
      </c>
      <c r="S25" s="185" t="str">
        <f>IF(ISNA(VLOOKUP($A25,DSSV!$A$7:$R$65536,IN_DTK!S$6,0))=FALSE,VLOOKUP($A25,DSSV!$A$7:$R$65536,IN_DTK!S$6,0),"")</f>
        <v/>
      </c>
      <c r="T25" s="156" t="str">
        <f t="shared" si="0"/>
        <v>XDD</v>
      </c>
      <c r="U25" s="156" t="str">
        <f t="shared" si="1"/>
        <v>XDD</v>
      </c>
    </row>
    <row r="26" spans="1:21" s="156" customFormat="1" ht="20.25" customHeight="1">
      <c r="A26" s="154">
        <v>17</v>
      </c>
      <c r="B26" s="178">
        <f>--SUBTOTAL(2,C$7:C26)</f>
        <v>17</v>
      </c>
      <c r="C26" s="157">
        <f>IF(ISNA(VLOOKUP($A26,DSSV!$A$7:$R$65536,IN_DTK!C$6,0))=FALSE,VLOOKUP($A26,DSSV!$A$7:$R$65536,IN_DTK!C$6,0),"")</f>
        <v>2221656554</v>
      </c>
      <c r="D26" s="181" t="str">
        <f>IF(ISNA(VLOOKUP($A26,DSSV!$A$7:$R$65536,IN_DTK!D$6,0))=FALSE,VLOOKUP($A26,DSSV!$A$7:$R$65536,IN_DTK!D$6,0),"")</f>
        <v>Nguyễn Khánh</v>
      </c>
      <c r="E26" s="182" t="str">
        <f>IF(ISNA(VLOOKUP($A26,DSSV!$A$7:$R$65536,IN_DTK!E$6,0))=FALSE,VLOOKUP($A26,DSSV!$A$7:$R$65536,IN_DTK!E$6,0),"")</f>
        <v>Phúc</v>
      </c>
      <c r="F26" s="187" t="str">
        <f>IF(ISNA(VLOOKUP($A26,DSSV!$A$7:$R$65536,IN_DTK!F$6,0))=FALSE,VLOOKUP($A26,DSSV!$A$7:$R$65536,IN_DTK!F$6,0),"")</f>
        <v>HYD 201 A</v>
      </c>
      <c r="G26" s="187" t="str">
        <f>IF(ISNA(VLOOKUP($A26,DSSV!$A$7:$R$65536,IN_DTK!G$6,0))=FALSE,VLOOKUP($A26,DSSV!$A$7:$R$65536,IN_DTK!G$6,0),"")</f>
        <v>K22TNM</v>
      </c>
      <c r="H26" s="183">
        <f>IF(ISNA(VLOOKUP($A26,DSSV!$A$7:$R$65536,IN_DTK!H$6,0))=FALSE,IF(H$9&lt;&gt;0,VLOOKUP($A26,DSSV!$A$7:$R$65536,IN_DTK!H$6,0),""),"")</f>
        <v>0</v>
      </c>
      <c r="I26" s="183">
        <f>IF(ISNA(VLOOKUP($A26,DSSV!$A$7:$R$65536,IN_DTK!I$6,0))=FALSE,IF(I$9&lt;&gt;0,VLOOKUP($A26,DSSV!$A$7:$R$65536,IN_DTK!I$6,0),""),"")</f>
        <v>0</v>
      </c>
      <c r="J26" s="183">
        <f>IF(ISNA(VLOOKUP($A26,DSSV!$A$7:$R$65536,IN_DTK!J$6,0))=FALSE,IF(J$9&lt;&gt;0,VLOOKUP($A26,DSSV!$A$7:$R$65536,IN_DTK!J$6,0),""),"")</f>
        <v>0</v>
      </c>
      <c r="K26" s="183">
        <f>IF(ISNA(VLOOKUP($A26,DSSV!$A$7:$R$65536,IN_DTK!K$6,0))=FALSE,IF(K$9&lt;&gt;0,VLOOKUP($A26,DSSV!$A$7:$R$65536,IN_DTK!K$6,0),""),"")</f>
        <v>0</v>
      </c>
      <c r="L26" s="183">
        <f>IF(ISNA(VLOOKUP($A26,DSSV!$A$7:$R$65536,IN_DTK!L$6,0))=FALSE,IF(L$9&lt;&gt;0,VLOOKUP($A26,DSSV!$A$7:$R$65536,IN_DTK!L$6,0),""),"")</f>
        <v>0</v>
      </c>
      <c r="M26" s="183">
        <f>IF(ISNA(VLOOKUP($A26,DSSV!$A$7:$R$65536,IN_DTK!M$6,0))=FALSE,IF(M$9&lt;&gt;0,VLOOKUP($A26,DSSV!$A$7:$R$65536,IN_DTK!M$6,0),""),"")</f>
        <v>0</v>
      </c>
      <c r="N26" s="183">
        <f>IF(ISNA(VLOOKUP($A26,DSSV!$A$7:$R$65536,IN_DTK!N$6,0))=FALSE,IF(N$9&lt;&gt;0,VLOOKUP($A26,DSSV!$A$7:$R$65536,IN_DTK!N$6,0),""),"")</f>
        <v>0</v>
      </c>
      <c r="O26" s="183">
        <f>IF(ISNA(VLOOKUP($A26,DSSV!$A$7:$R$65536,IN_DTK!O$6,0))=FALSE,IF(O$9&lt;&gt;0,VLOOKUP($A26,DSSV!$A$7:$R$65536,IN_DTK!O$6,0),""),"")</f>
        <v>0</v>
      </c>
      <c r="P26" s="183">
        <f>IF(ISNA(VLOOKUP($A26,DSSV!$A$7:$R$65536,IN_DTK!P$6,0))=FALSE,IF(P$9&lt;&gt;0,VLOOKUP($A26,DSSV!$A$7:$R$65536,IN_DTK!P$6,0),""),"")</f>
        <v>0</v>
      </c>
      <c r="Q26" s="184">
        <f>IF(ISNA(VLOOKUP($A26,DSSV!$A$7:$R$65536,IN_DTK!Q$6,0))=FALSE,VLOOKUP($A26,DSSV!$A$7:$R$65536,IN_DTK!Q$6,0),"")</f>
        <v>0</v>
      </c>
      <c r="R26" s="175" t="str">
        <f>IF(ISNA(VLOOKUP($A26,DSSV!$A$7:$R$65536,IN_DTK!R$6,0))=FALSE,VLOOKUP($A26,DSSV!$A$7:$R$65536,IN_DTK!R$6,0),"")</f>
        <v>Không</v>
      </c>
      <c r="S26" s="185" t="str">
        <f>IF(ISNA(VLOOKUP($A26,DSSV!$A$7:$R$65536,IN_DTK!S$6,0))=FALSE,VLOOKUP($A26,DSSV!$A$7:$R$65536,IN_DTK!S$6,0),"")</f>
        <v/>
      </c>
      <c r="T26" s="156" t="str">
        <f t="shared" si="0"/>
        <v>TNM</v>
      </c>
      <c r="U26" s="156" t="str">
        <f t="shared" si="1"/>
        <v>TNM</v>
      </c>
    </row>
    <row r="27" spans="1:21" s="156" customFormat="1" ht="20.25" customHeight="1">
      <c r="A27" s="154">
        <v>18</v>
      </c>
      <c r="B27" s="178">
        <f>--SUBTOTAL(2,C$7:C27)</f>
        <v>18</v>
      </c>
      <c r="C27" s="157">
        <f>IF(ISNA(VLOOKUP($A27,DSSV!$A$7:$R$65536,IN_DTK!C$6,0))=FALSE,VLOOKUP($A27,DSSV!$A$7:$R$65536,IN_DTK!C$6,0),"")</f>
        <v>2321624164</v>
      </c>
      <c r="D27" s="181" t="str">
        <f>IF(ISNA(VLOOKUP($A27,DSSV!$A$7:$R$65536,IN_DTK!D$6,0))=FALSE,VLOOKUP($A27,DSSV!$A$7:$R$65536,IN_DTK!D$6,0),"")</f>
        <v>Nguyễn Đức</v>
      </c>
      <c r="E27" s="182" t="str">
        <f>IF(ISNA(VLOOKUP($A27,DSSV!$A$7:$R$65536,IN_DTK!E$6,0))=FALSE,VLOOKUP($A27,DSSV!$A$7:$R$65536,IN_DTK!E$6,0),"")</f>
        <v>Phúc</v>
      </c>
      <c r="F27" s="187" t="str">
        <f>IF(ISNA(VLOOKUP($A27,DSSV!$A$7:$R$65536,IN_DTK!F$6,0))=FALSE,VLOOKUP($A27,DSSV!$A$7:$R$65536,IN_DTK!F$6,0),"")</f>
        <v>HYD 201 A</v>
      </c>
      <c r="G27" s="187" t="str">
        <f>IF(ISNA(VLOOKUP($A27,DSSV!$A$7:$R$65536,IN_DTK!G$6,0))=FALSE,VLOOKUP($A27,DSSV!$A$7:$R$65536,IN_DTK!G$6,0),"")</f>
        <v>K23XDC</v>
      </c>
      <c r="H27" s="183">
        <f>IF(ISNA(VLOOKUP($A27,DSSV!$A$7:$R$65536,IN_DTK!H$6,0))=FALSE,IF(H$9&lt;&gt;0,VLOOKUP($A27,DSSV!$A$7:$R$65536,IN_DTK!H$6,0),""),"")</f>
        <v>0</v>
      </c>
      <c r="I27" s="183">
        <f>IF(ISNA(VLOOKUP($A27,DSSV!$A$7:$R$65536,IN_DTK!I$6,0))=FALSE,IF(I$9&lt;&gt;0,VLOOKUP($A27,DSSV!$A$7:$R$65536,IN_DTK!I$6,0),""),"")</f>
        <v>0</v>
      </c>
      <c r="J27" s="183">
        <f>IF(ISNA(VLOOKUP($A27,DSSV!$A$7:$R$65536,IN_DTK!J$6,0))=FALSE,IF(J$9&lt;&gt;0,VLOOKUP($A27,DSSV!$A$7:$R$65536,IN_DTK!J$6,0),""),"")</f>
        <v>0</v>
      </c>
      <c r="K27" s="183">
        <f>IF(ISNA(VLOOKUP($A27,DSSV!$A$7:$R$65536,IN_DTK!K$6,0))=FALSE,IF(K$9&lt;&gt;0,VLOOKUP($A27,DSSV!$A$7:$R$65536,IN_DTK!K$6,0),""),"")</f>
        <v>0</v>
      </c>
      <c r="L27" s="183">
        <f>IF(ISNA(VLOOKUP($A27,DSSV!$A$7:$R$65536,IN_DTK!L$6,0))=FALSE,IF(L$9&lt;&gt;0,VLOOKUP($A27,DSSV!$A$7:$R$65536,IN_DTK!L$6,0),""),"")</f>
        <v>0</v>
      </c>
      <c r="M27" s="183">
        <f>IF(ISNA(VLOOKUP($A27,DSSV!$A$7:$R$65536,IN_DTK!M$6,0))=FALSE,IF(M$9&lt;&gt;0,VLOOKUP($A27,DSSV!$A$7:$R$65536,IN_DTK!M$6,0),""),"")</f>
        <v>0</v>
      </c>
      <c r="N27" s="183">
        <f>IF(ISNA(VLOOKUP($A27,DSSV!$A$7:$R$65536,IN_DTK!N$6,0))=FALSE,IF(N$9&lt;&gt;0,VLOOKUP($A27,DSSV!$A$7:$R$65536,IN_DTK!N$6,0),""),"")</f>
        <v>0</v>
      </c>
      <c r="O27" s="183">
        <f>IF(ISNA(VLOOKUP($A27,DSSV!$A$7:$R$65536,IN_DTK!O$6,0))=FALSE,IF(O$9&lt;&gt;0,VLOOKUP($A27,DSSV!$A$7:$R$65536,IN_DTK!O$6,0),""),"")</f>
        <v>0</v>
      </c>
      <c r="P27" s="183">
        <f>IF(ISNA(VLOOKUP($A27,DSSV!$A$7:$R$65536,IN_DTK!P$6,0))=FALSE,IF(P$9&lt;&gt;0,VLOOKUP($A27,DSSV!$A$7:$R$65536,IN_DTK!P$6,0),""),"")</f>
        <v>0</v>
      </c>
      <c r="Q27" s="184">
        <f>IF(ISNA(VLOOKUP($A27,DSSV!$A$7:$R$65536,IN_DTK!Q$6,0))=FALSE,VLOOKUP($A27,DSSV!$A$7:$R$65536,IN_DTK!Q$6,0),"")</f>
        <v>0</v>
      </c>
      <c r="R27" s="175" t="str">
        <f>IF(ISNA(VLOOKUP($A27,DSSV!$A$7:$R$65536,IN_DTK!R$6,0))=FALSE,VLOOKUP($A27,DSSV!$A$7:$R$65536,IN_DTK!R$6,0),"")</f>
        <v>Không</v>
      </c>
      <c r="S27" s="185" t="str">
        <f>IF(ISNA(VLOOKUP($A27,DSSV!$A$7:$R$65536,IN_DTK!S$6,0))=FALSE,VLOOKUP($A27,DSSV!$A$7:$R$65536,IN_DTK!S$6,0),"")</f>
        <v/>
      </c>
      <c r="T27" s="156" t="str">
        <f t="shared" si="0"/>
        <v>XDC</v>
      </c>
      <c r="U27" s="156" t="str">
        <f t="shared" si="1"/>
        <v>XDC</v>
      </c>
    </row>
    <row r="28" spans="1:21" s="156" customFormat="1" ht="20.25" customHeight="1">
      <c r="A28" s="154">
        <v>19</v>
      </c>
      <c r="B28" s="178">
        <f>--SUBTOTAL(2,C$7:C28)</f>
        <v>19</v>
      </c>
      <c r="C28" s="157">
        <f>IF(ISNA(VLOOKUP($A28,DSSV!$A$7:$R$65536,IN_DTK!C$6,0))=FALSE,VLOOKUP($A28,DSSV!$A$7:$R$65536,IN_DTK!C$6,0),"")</f>
        <v>2320610403</v>
      </c>
      <c r="D28" s="181" t="str">
        <f>IF(ISNA(VLOOKUP($A28,DSSV!$A$7:$R$65536,IN_DTK!D$6,0))=FALSE,VLOOKUP($A28,DSSV!$A$7:$R$65536,IN_DTK!D$6,0),"")</f>
        <v>Nguyễn Thế</v>
      </c>
      <c r="E28" s="182" t="str">
        <f>IF(ISNA(VLOOKUP($A28,DSSV!$A$7:$R$65536,IN_DTK!E$6,0))=FALSE,VLOOKUP($A28,DSSV!$A$7:$R$65536,IN_DTK!E$6,0),"")</f>
        <v>Sơn</v>
      </c>
      <c r="F28" s="187" t="str">
        <f>IF(ISNA(VLOOKUP($A28,DSSV!$A$7:$R$65536,IN_DTK!F$6,0))=FALSE,VLOOKUP($A28,DSSV!$A$7:$R$65536,IN_DTK!F$6,0),"")</f>
        <v>HYD 201 A</v>
      </c>
      <c r="G28" s="187" t="str">
        <f>IF(ISNA(VLOOKUP($A28,DSSV!$A$7:$R$65536,IN_DTK!G$6,0))=FALSE,VLOOKUP($A28,DSSV!$A$7:$R$65536,IN_DTK!G$6,0),"")</f>
        <v>K23XDD</v>
      </c>
      <c r="H28" s="183">
        <f>IF(ISNA(VLOOKUP($A28,DSSV!$A$7:$R$65536,IN_DTK!H$6,0))=FALSE,IF(H$9&lt;&gt;0,VLOOKUP($A28,DSSV!$A$7:$R$65536,IN_DTK!H$6,0),""),"")</f>
        <v>0</v>
      </c>
      <c r="I28" s="183">
        <f>IF(ISNA(VLOOKUP($A28,DSSV!$A$7:$R$65536,IN_DTK!I$6,0))=FALSE,IF(I$9&lt;&gt;0,VLOOKUP($A28,DSSV!$A$7:$R$65536,IN_DTK!I$6,0),""),"")</f>
        <v>0</v>
      </c>
      <c r="J28" s="183">
        <f>IF(ISNA(VLOOKUP($A28,DSSV!$A$7:$R$65536,IN_DTK!J$6,0))=FALSE,IF(J$9&lt;&gt;0,VLOOKUP($A28,DSSV!$A$7:$R$65536,IN_DTK!J$6,0),""),"")</f>
        <v>0</v>
      </c>
      <c r="K28" s="183">
        <f>IF(ISNA(VLOOKUP($A28,DSSV!$A$7:$R$65536,IN_DTK!K$6,0))=FALSE,IF(K$9&lt;&gt;0,VLOOKUP($A28,DSSV!$A$7:$R$65536,IN_DTK!K$6,0),""),"")</f>
        <v>0</v>
      </c>
      <c r="L28" s="183">
        <f>IF(ISNA(VLOOKUP($A28,DSSV!$A$7:$R$65536,IN_DTK!L$6,0))=FALSE,IF(L$9&lt;&gt;0,VLOOKUP($A28,DSSV!$A$7:$R$65536,IN_DTK!L$6,0),""),"")</f>
        <v>0</v>
      </c>
      <c r="M28" s="183">
        <f>IF(ISNA(VLOOKUP($A28,DSSV!$A$7:$R$65536,IN_DTK!M$6,0))=FALSE,IF(M$9&lt;&gt;0,VLOOKUP($A28,DSSV!$A$7:$R$65536,IN_DTK!M$6,0),""),"")</f>
        <v>0</v>
      </c>
      <c r="N28" s="183">
        <f>IF(ISNA(VLOOKUP($A28,DSSV!$A$7:$R$65536,IN_DTK!N$6,0))=FALSE,IF(N$9&lt;&gt;0,VLOOKUP($A28,DSSV!$A$7:$R$65536,IN_DTK!N$6,0),""),"")</f>
        <v>0</v>
      </c>
      <c r="O28" s="183">
        <f>IF(ISNA(VLOOKUP($A28,DSSV!$A$7:$R$65536,IN_DTK!O$6,0))=FALSE,IF(O$9&lt;&gt;0,VLOOKUP($A28,DSSV!$A$7:$R$65536,IN_DTK!O$6,0),""),"")</f>
        <v>0</v>
      </c>
      <c r="P28" s="183">
        <f>IF(ISNA(VLOOKUP($A28,DSSV!$A$7:$R$65536,IN_DTK!P$6,0))=FALSE,IF(P$9&lt;&gt;0,VLOOKUP($A28,DSSV!$A$7:$R$65536,IN_DTK!P$6,0),""),"")</f>
        <v>0</v>
      </c>
      <c r="Q28" s="184">
        <f>IF(ISNA(VLOOKUP($A28,DSSV!$A$7:$R$65536,IN_DTK!Q$6,0))=FALSE,VLOOKUP($A28,DSSV!$A$7:$R$65536,IN_DTK!Q$6,0),"")</f>
        <v>0</v>
      </c>
      <c r="R28" s="175" t="str">
        <f>IF(ISNA(VLOOKUP($A28,DSSV!$A$7:$R$65536,IN_DTK!R$6,0))=FALSE,VLOOKUP($A28,DSSV!$A$7:$R$65536,IN_DTK!R$6,0),"")</f>
        <v>Không</v>
      </c>
      <c r="S28" s="185" t="str">
        <f>IF(ISNA(VLOOKUP($A28,DSSV!$A$7:$R$65536,IN_DTK!S$6,0))=FALSE,VLOOKUP($A28,DSSV!$A$7:$R$65536,IN_DTK!S$6,0),"")</f>
        <v/>
      </c>
      <c r="T28" s="156" t="str">
        <f t="shared" si="0"/>
        <v>XDD</v>
      </c>
      <c r="U28" s="156" t="str">
        <f t="shared" si="1"/>
        <v>XDD</v>
      </c>
    </row>
    <row r="29" spans="1:21" s="156" customFormat="1" ht="20.25" customHeight="1">
      <c r="A29" s="154">
        <v>20</v>
      </c>
      <c r="B29" s="178">
        <f>--SUBTOTAL(2,C$7:C29)</f>
        <v>20</v>
      </c>
      <c r="C29" s="157">
        <f>IF(ISNA(VLOOKUP($A29,DSSV!$A$7:$R$65536,IN_DTK!C$6,0))=FALSE,VLOOKUP($A29,DSSV!$A$7:$R$65536,IN_DTK!C$6,0),"")</f>
        <v>2321612536</v>
      </c>
      <c r="D29" s="181" t="str">
        <f>IF(ISNA(VLOOKUP($A29,DSSV!$A$7:$R$65536,IN_DTK!D$6,0))=FALSE,VLOOKUP($A29,DSSV!$A$7:$R$65536,IN_DTK!D$6,0),"")</f>
        <v>Nguyễn Văn Sỹ</v>
      </c>
      <c r="E29" s="182" t="str">
        <f>IF(ISNA(VLOOKUP($A29,DSSV!$A$7:$R$65536,IN_DTK!E$6,0))=FALSE,VLOOKUP($A29,DSSV!$A$7:$R$65536,IN_DTK!E$6,0),"")</f>
        <v>Sơn</v>
      </c>
      <c r="F29" s="187" t="str">
        <f>IF(ISNA(VLOOKUP($A29,DSSV!$A$7:$R$65536,IN_DTK!F$6,0))=FALSE,VLOOKUP($A29,DSSV!$A$7:$R$65536,IN_DTK!F$6,0),"")</f>
        <v>HYD 201 A</v>
      </c>
      <c r="G29" s="187" t="str">
        <f>IF(ISNA(VLOOKUP($A29,DSSV!$A$7:$R$65536,IN_DTK!G$6,0))=FALSE,VLOOKUP($A29,DSSV!$A$7:$R$65536,IN_DTK!G$6,0),"")</f>
        <v>K23XDD</v>
      </c>
      <c r="H29" s="183">
        <f>IF(ISNA(VLOOKUP($A29,DSSV!$A$7:$R$65536,IN_DTK!H$6,0))=FALSE,IF(H$9&lt;&gt;0,VLOOKUP($A29,DSSV!$A$7:$R$65536,IN_DTK!H$6,0),""),"")</f>
        <v>0</v>
      </c>
      <c r="I29" s="183">
        <f>IF(ISNA(VLOOKUP($A29,DSSV!$A$7:$R$65536,IN_DTK!I$6,0))=FALSE,IF(I$9&lt;&gt;0,VLOOKUP($A29,DSSV!$A$7:$R$65536,IN_DTK!I$6,0),""),"")</f>
        <v>0</v>
      </c>
      <c r="J29" s="183">
        <f>IF(ISNA(VLOOKUP($A29,DSSV!$A$7:$R$65536,IN_DTK!J$6,0))=FALSE,IF(J$9&lt;&gt;0,VLOOKUP($A29,DSSV!$A$7:$R$65536,IN_DTK!J$6,0),""),"")</f>
        <v>0</v>
      </c>
      <c r="K29" s="183">
        <f>IF(ISNA(VLOOKUP($A29,DSSV!$A$7:$R$65536,IN_DTK!K$6,0))=FALSE,IF(K$9&lt;&gt;0,VLOOKUP($A29,DSSV!$A$7:$R$65536,IN_DTK!K$6,0),""),"")</f>
        <v>0</v>
      </c>
      <c r="L29" s="183">
        <f>IF(ISNA(VLOOKUP($A29,DSSV!$A$7:$R$65536,IN_DTK!L$6,0))=FALSE,IF(L$9&lt;&gt;0,VLOOKUP($A29,DSSV!$A$7:$R$65536,IN_DTK!L$6,0),""),"")</f>
        <v>0</v>
      </c>
      <c r="M29" s="183">
        <f>IF(ISNA(VLOOKUP($A29,DSSV!$A$7:$R$65536,IN_DTK!M$6,0))=FALSE,IF(M$9&lt;&gt;0,VLOOKUP($A29,DSSV!$A$7:$R$65536,IN_DTK!M$6,0),""),"")</f>
        <v>0</v>
      </c>
      <c r="N29" s="183">
        <f>IF(ISNA(VLOOKUP($A29,DSSV!$A$7:$R$65536,IN_DTK!N$6,0))=FALSE,IF(N$9&lt;&gt;0,VLOOKUP($A29,DSSV!$A$7:$R$65536,IN_DTK!N$6,0),""),"")</f>
        <v>0</v>
      </c>
      <c r="O29" s="183">
        <f>IF(ISNA(VLOOKUP($A29,DSSV!$A$7:$R$65536,IN_DTK!O$6,0))=FALSE,IF(O$9&lt;&gt;0,VLOOKUP($A29,DSSV!$A$7:$R$65536,IN_DTK!O$6,0),""),"")</f>
        <v>0</v>
      </c>
      <c r="P29" s="183">
        <f>IF(ISNA(VLOOKUP($A29,DSSV!$A$7:$R$65536,IN_DTK!P$6,0))=FALSE,IF(P$9&lt;&gt;0,VLOOKUP($A29,DSSV!$A$7:$R$65536,IN_DTK!P$6,0),""),"")</f>
        <v>0</v>
      </c>
      <c r="Q29" s="184">
        <f>IF(ISNA(VLOOKUP($A29,DSSV!$A$7:$R$65536,IN_DTK!Q$6,0))=FALSE,VLOOKUP($A29,DSSV!$A$7:$R$65536,IN_DTK!Q$6,0),"")</f>
        <v>0</v>
      </c>
      <c r="R29" s="175" t="str">
        <f>IF(ISNA(VLOOKUP($A29,DSSV!$A$7:$R$65536,IN_DTK!R$6,0))=FALSE,VLOOKUP($A29,DSSV!$A$7:$R$65536,IN_DTK!R$6,0),"")</f>
        <v>Không</v>
      </c>
      <c r="S29" s="185" t="str">
        <f>IF(ISNA(VLOOKUP($A29,DSSV!$A$7:$R$65536,IN_DTK!S$6,0))=FALSE,VLOOKUP($A29,DSSV!$A$7:$R$65536,IN_DTK!S$6,0),"")</f>
        <v/>
      </c>
      <c r="T29" s="156" t="str">
        <f t="shared" si="0"/>
        <v>XDD</v>
      </c>
      <c r="U29" s="156" t="str">
        <f t="shared" si="1"/>
        <v>XDD</v>
      </c>
    </row>
    <row r="30" spans="1:21" s="156" customFormat="1" ht="20.25" customHeight="1">
      <c r="A30" s="154">
        <v>21</v>
      </c>
      <c r="B30" s="178">
        <f>--SUBTOTAL(2,C$7:C30)</f>
        <v>21</v>
      </c>
      <c r="C30" s="157">
        <f>IF(ISNA(VLOOKUP($A30,DSSV!$A$7:$R$65536,IN_DTK!C$6,0))=FALSE,VLOOKUP($A30,DSSV!$A$7:$R$65536,IN_DTK!C$6,0),"")</f>
        <v>2321619923</v>
      </c>
      <c r="D30" s="181" t="str">
        <f>IF(ISNA(VLOOKUP($A30,DSSV!$A$7:$R$65536,IN_DTK!D$6,0))=FALSE,VLOOKUP($A30,DSSV!$A$7:$R$65536,IN_DTK!D$6,0),"")</f>
        <v>Vi Trọng</v>
      </c>
      <c r="E30" s="182" t="str">
        <f>IF(ISNA(VLOOKUP($A30,DSSV!$A$7:$R$65536,IN_DTK!E$6,0))=FALSE,VLOOKUP($A30,DSSV!$A$7:$R$65536,IN_DTK!E$6,0),"")</f>
        <v>Sỹ</v>
      </c>
      <c r="F30" s="187" t="str">
        <f>IF(ISNA(VLOOKUP($A30,DSSV!$A$7:$R$65536,IN_DTK!F$6,0))=FALSE,VLOOKUP($A30,DSSV!$A$7:$R$65536,IN_DTK!F$6,0),"")</f>
        <v>HYD 201 A</v>
      </c>
      <c r="G30" s="187" t="str">
        <f>IF(ISNA(VLOOKUP($A30,DSSV!$A$7:$R$65536,IN_DTK!G$6,0))=FALSE,VLOOKUP($A30,DSSV!$A$7:$R$65536,IN_DTK!G$6,0),"")</f>
        <v>K23XDD</v>
      </c>
      <c r="H30" s="183">
        <f>IF(ISNA(VLOOKUP($A30,DSSV!$A$7:$R$65536,IN_DTK!H$6,0))=FALSE,IF(H$9&lt;&gt;0,VLOOKUP($A30,DSSV!$A$7:$R$65536,IN_DTK!H$6,0),""),"")</f>
        <v>0</v>
      </c>
      <c r="I30" s="183">
        <f>IF(ISNA(VLOOKUP($A30,DSSV!$A$7:$R$65536,IN_DTK!I$6,0))=FALSE,IF(I$9&lt;&gt;0,VLOOKUP($A30,DSSV!$A$7:$R$65536,IN_DTK!I$6,0),""),"")</f>
        <v>0</v>
      </c>
      <c r="J30" s="183">
        <f>IF(ISNA(VLOOKUP($A30,DSSV!$A$7:$R$65536,IN_DTK!J$6,0))=FALSE,IF(J$9&lt;&gt;0,VLOOKUP($A30,DSSV!$A$7:$R$65536,IN_DTK!J$6,0),""),"")</f>
        <v>0</v>
      </c>
      <c r="K30" s="183">
        <f>IF(ISNA(VLOOKUP($A30,DSSV!$A$7:$R$65536,IN_DTK!K$6,0))=FALSE,IF(K$9&lt;&gt;0,VLOOKUP($A30,DSSV!$A$7:$R$65536,IN_DTK!K$6,0),""),"")</f>
        <v>0</v>
      </c>
      <c r="L30" s="183">
        <f>IF(ISNA(VLOOKUP($A30,DSSV!$A$7:$R$65536,IN_DTK!L$6,0))=FALSE,IF(L$9&lt;&gt;0,VLOOKUP($A30,DSSV!$A$7:$R$65536,IN_DTK!L$6,0),""),"")</f>
        <v>0</v>
      </c>
      <c r="M30" s="183">
        <f>IF(ISNA(VLOOKUP($A30,DSSV!$A$7:$R$65536,IN_DTK!M$6,0))=FALSE,IF(M$9&lt;&gt;0,VLOOKUP($A30,DSSV!$A$7:$R$65536,IN_DTK!M$6,0),""),"")</f>
        <v>0</v>
      </c>
      <c r="N30" s="183">
        <f>IF(ISNA(VLOOKUP($A30,DSSV!$A$7:$R$65536,IN_DTK!N$6,0))=FALSE,IF(N$9&lt;&gt;0,VLOOKUP($A30,DSSV!$A$7:$R$65536,IN_DTK!N$6,0),""),"")</f>
        <v>0</v>
      </c>
      <c r="O30" s="183">
        <f>IF(ISNA(VLOOKUP($A30,DSSV!$A$7:$R$65536,IN_DTK!O$6,0))=FALSE,IF(O$9&lt;&gt;0,VLOOKUP($A30,DSSV!$A$7:$R$65536,IN_DTK!O$6,0),""),"")</f>
        <v>0</v>
      </c>
      <c r="P30" s="183">
        <f>IF(ISNA(VLOOKUP($A30,DSSV!$A$7:$R$65536,IN_DTK!P$6,0))=FALSE,IF(P$9&lt;&gt;0,VLOOKUP($A30,DSSV!$A$7:$R$65536,IN_DTK!P$6,0),""),"")</f>
        <v>0</v>
      </c>
      <c r="Q30" s="184">
        <f>IF(ISNA(VLOOKUP($A30,DSSV!$A$7:$R$65536,IN_DTK!Q$6,0))=FALSE,VLOOKUP($A30,DSSV!$A$7:$R$65536,IN_DTK!Q$6,0),"")</f>
        <v>0</v>
      </c>
      <c r="R30" s="175" t="str">
        <f>IF(ISNA(VLOOKUP($A30,DSSV!$A$7:$R$65536,IN_DTK!R$6,0))=FALSE,VLOOKUP($A30,DSSV!$A$7:$R$65536,IN_DTK!R$6,0),"")</f>
        <v>Không</v>
      </c>
      <c r="S30" s="185" t="str">
        <f>IF(ISNA(VLOOKUP($A30,DSSV!$A$7:$R$65536,IN_DTK!S$6,0))=FALSE,VLOOKUP($A30,DSSV!$A$7:$R$65536,IN_DTK!S$6,0),"")</f>
        <v/>
      </c>
      <c r="T30" s="156" t="str">
        <f t="shared" si="0"/>
        <v>XDD</v>
      </c>
      <c r="U30" s="156" t="str">
        <f t="shared" si="1"/>
        <v>XDD</v>
      </c>
    </row>
    <row r="31" spans="1:21" s="156" customFormat="1" ht="20.25" customHeight="1">
      <c r="A31" s="154">
        <v>22</v>
      </c>
      <c r="B31" s="178">
        <f>--SUBTOTAL(2,C$7:C31)</f>
        <v>22</v>
      </c>
      <c r="C31" s="157">
        <f>IF(ISNA(VLOOKUP($A31,DSSV!$A$7:$R$65536,IN_DTK!C$6,0))=FALSE,VLOOKUP($A31,DSSV!$A$7:$R$65536,IN_DTK!C$6,0),"")</f>
        <v>2121616536</v>
      </c>
      <c r="D31" s="181" t="str">
        <f>IF(ISNA(VLOOKUP($A31,DSSV!$A$7:$R$65536,IN_DTK!D$6,0))=FALSE,VLOOKUP($A31,DSSV!$A$7:$R$65536,IN_DTK!D$6,0),"")</f>
        <v>Bùi Minh</v>
      </c>
      <c r="E31" s="182" t="str">
        <f>IF(ISNA(VLOOKUP($A31,DSSV!$A$7:$R$65536,IN_DTK!E$6,0))=FALSE,VLOOKUP($A31,DSSV!$A$7:$R$65536,IN_DTK!E$6,0),"")</f>
        <v>Tài</v>
      </c>
      <c r="F31" s="187" t="str">
        <f>IF(ISNA(VLOOKUP($A31,DSSV!$A$7:$R$65536,IN_DTK!F$6,0))=FALSE,VLOOKUP($A31,DSSV!$A$7:$R$65536,IN_DTK!F$6,0),"")</f>
        <v>HYD 201 A</v>
      </c>
      <c r="G31" s="187" t="str">
        <f>IF(ISNA(VLOOKUP($A31,DSSV!$A$7:$R$65536,IN_DTK!G$6,0))=FALSE,VLOOKUP($A31,DSSV!$A$7:$R$65536,IN_DTK!G$6,0),"")</f>
        <v>K21XDD</v>
      </c>
      <c r="H31" s="183">
        <f>IF(ISNA(VLOOKUP($A31,DSSV!$A$7:$R$65536,IN_DTK!H$6,0))=FALSE,IF(H$9&lt;&gt;0,VLOOKUP($A31,DSSV!$A$7:$R$65536,IN_DTK!H$6,0),""),"")</f>
        <v>0</v>
      </c>
      <c r="I31" s="183">
        <f>IF(ISNA(VLOOKUP($A31,DSSV!$A$7:$R$65536,IN_DTK!I$6,0))=FALSE,IF(I$9&lt;&gt;0,VLOOKUP($A31,DSSV!$A$7:$R$65536,IN_DTK!I$6,0),""),"")</f>
        <v>0</v>
      </c>
      <c r="J31" s="183">
        <f>IF(ISNA(VLOOKUP($A31,DSSV!$A$7:$R$65536,IN_DTK!J$6,0))=FALSE,IF(J$9&lt;&gt;0,VLOOKUP($A31,DSSV!$A$7:$R$65536,IN_DTK!J$6,0),""),"")</f>
        <v>0</v>
      </c>
      <c r="K31" s="183">
        <f>IF(ISNA(VLOOKUP($A31,DSSV!$A$7:$R$65536,IN_DTK!K$6,0))=FALSE,IF(K$9&lt;&gt;0,VLOOKUP($A31,DSSV!$A$7:$R$65536,IN_DTK!K$6,0),""),"")</f>
        <v>0</v>
      </c>
      <c r="L31" s="183">
        <f>IF(ISNA(VLOOKUP($A31,DSSV!$A$7:$R$65536,IN_DTK!L$6,0))=FALSE,IF(L$9&lt;&gt;0,VLOOKUP($A31,DSSV!$A$7:$R$65536,IN_DTK!L$6,0),""),"")</f>
        <v>0</v>
      </c>
      <c r="M31" s="183">
        <f>IF(ISNA(VLOOKUP($A31,DSSV!$A$7:$R$65536,IN_DTK!M$6,0))=FALSE,IF(M$9&lt;&gt;0,VLOOKUP($A31,DSSV!$A$7:$R$65536,IN_DTK!M$6,0),""),"")</f>
        <v>0</v>
      </c>
      <c r="N31" s="183">
        <f>IF(ISNA(VLOOKUP($A31,DSSV!$A$7:$R$65536,IN_DTK!N$6,0))=FALSE,IF(N$9&lt;&gt;0,VLOOKUP($A31,DSSV!$A$7:$R$65536,IN_DTK!N$6,0),""),"")</f>
        <v>0</v>
      </c>
      <c r="O31" s="183">
        <f>IF(ISNA(VLOOKUP($A31,DSSV!$A$7:$R$65536,IN_DTK!O$6,0))=FALSE,IF(O$9&lt;&gt;0,VLOOKUP($A31,DSSV!$A$7:$R$65536,IN_DTK!O$6,0),""),"")</f>
        <v>0</v>
      </c>
      <c r="P31" s="183">
        <f>IF(ISNA(VLOOKUP($A31,DSSV!$A$7:$R$65536,IN_DTK!P$6,0))=FALSE,IF(P$9&lt;&gt;0,VLOOKUP($A31,DSSV!$A$7:$R$65536,IN_DTK!P$6,0),""),"")</f>
        <v>0</v>
      </c>
      <c r="Q31" s="184">
        <f>IF(ISNA(VLOOKUP($A31,DSSV!$A$7:$R$65536,IN_DTK!Q$6,0))=FALSE,VLOOKUP($A31,DSSV!$A$7:$R$65536,IN_DTK!Q$6,0),"")</f>
        <v>0</v>
      </c>
      <c r="R31" s="175" t="str">
        <f>IF(ISNA(VLOOKUP($A31,DSSV!$A$7:$R$65536,IN_DTK!R$6,0))=FALSE,VLOOKUP($A31,DSSV!$A$7:$R$65536,IN_DTK!R$6,0),"")</f>
        <v>Không</v>
      </c>
      <c r="S31" s="185" t="str">
        <f>IF(ISNA(VLOOKUP($A31,DSSV!$A$7:$R$65536,IN_DTK!S$6,0))=FALSE,VLOOKUP($A31,DSSV!$A$7:$R$65536,IN_DTK!S$6,0),"")</f>
        <v>Nợ HP</v>
      </c>
      <c r="T31" s="156" t="str">
        <f t="shared" si="0"/>
        <v>XDD</v>
      </c>
      <c r="U31" s="156" t="str">
        <f t="shared" si="1"/>
        <v>XDD</v>
      </c>
    </row>
    <row r="32" spans="1:21" s="156" customFormat="1" ht="20.25" customHeight="1">
      <c r="A32" s="154">
        <v>23</v>
      </c>
      <c r="B32" s="178">
        <f>--SUBTOTAL(2,C$7:C32)</f>
        <v>23</v>
      </c>
      <c r="C32" s="157">
        <f>IF(ISNA(VLOOKUP($A32,DSSV!$A$7:$R$65536,IN_DTK!C$6,0))=FALSE,VLOOKUP($A32,DSSV!$A$7:$R$65536,IN_DTK!C$6,0),"")</f>
        <v>24216204147</v>
      </c>
      <c r="D32" s="181" t="str">
        <f>IF(ISNA(VLOOKUP($A32,DSSV!$A$7:$R$65536,IN_DTK!D$6,0))=FALSE,VLOOKUP($A32,DSSV!$A$7:$R$65536,IN_DTK!D$6,0),"")</f>
        <v>Nguyễn Văn</v>
      </c>
      <c r="E32" s="182" t="str">
        <f>IF(ISNA(VLOOKUP($A32,DSSV!$A$7:$R$65536,IN_DTK!E$6,0))=FALSE,VLOOKUP($A32,DSSV!$A$7:$R$65536,IN_DTK!E$6,0),"")</f>
        <v>Tân</v>
      </c>
      <c r="F32" s="187" t="str">
        <f>IF(ISNA(VLOOKUP($A32,DSSV!$A$7:$R$65536,IN_DTK!F$6,0))=FALSE,VLOOKUP($A32,DSSV!$A$7:$R$65536,IN_DTK!F$6,0),"")</f>
        <v>HYD 201 A</v>
      </c>
      <c r="G32" s="187" t="str">
        <f>IF(ISNA(VLOOKUP($A32,DSSV!$A$7:$R$65536,IN_DTK!G$6,0))=FALSE,VLOOKUP($A32,DSSV!$A$7:$R$65536,IN_DTK!G$6,0),"")</f>
        <v>K24XDC</v>
      </c>
      <c r="H32" s="183">
        <f>IF(ISNA(VLOOKUP($A32,DSSV!$A$7:$R$65536,IN_DTK!H$6,0))=FALSE,IF(H$9&lt;&gt;0,VLOOKUP($A32,DSSV!$A$7:$R$65536,IN_DTK!H$6,0),""),"")</f>
        <v>0</v>
      </c>
      <c r="I32" s="183">
        <f>IF(ISNA(VLOOKUP($A32,DSSV!$A$7:$R$65536,IN_DTK!I$6,0))=FALSE,IF(I$9&lt;&gt;0,VLOOKUP($A32,DSSV!$A$7:$R$65536,IN_DTK!I$6,0),""),"")</f>
        <v>0</v>
      </c>
      <c r="J32" s="183">
        <f>IF(ISNA(VLOOKUP($A32,DSSV!$A$7:$R$65536,IN_DTK!J$6,0))=FALSE,IF(J$9&lt;&gt;0,VLOOKUP($A32,DSSV!$A$7:$R$65536,IN_DTK!J$6,0),""),"")</f>
        <v>0</v>
      </c>
      <c r="K32" s="183">
        <f>IF(ISNA(VLOOKUP($A32,DSSV!$A$7:$R$65536,IN_DTK!K$6,0))=FALSE,IF(K$9&lt;&gt;0,VLOOKUP($A32,DSSV!$A$7:$R$65536,IN_DTK!K$6,0),""),"")</f>
        <v>0</v>
      </c>
      <c r="L32" s="183">
        <f>IF(ISNA(VLOOKUP($A32,DSSV!$A$7:$R$65536,IN_DTK!L$6,0))=FALSE,IF(L$9&lt;&gt;0,VLOOKUP($A32,DSSV!$A$7:$R$65536,IN_DTK!L$6,0),""),"")</f>
        <v>0</v>
      </c>
      <c r="M32" s="183">
        <f>IF(ISNA(VLOOKUP($A32,DSSV!$A$7:$R$65536,IN_DTK!M$6,0))=FALSE,IF(M$9&lt;&gt;0,VLOOKUP($A32,DSSV!$A$7:$R$65536,IN_DTK!M$6,0),""),"")</f>
        <v>0</v>
      </c>
      <c r="N32" s="183">
        <f>IF(ISNA(VLOOKUP($A32,DSSV!$A$7:$R$65536,IN_DTK!N$6,0))=FALSE,IF(N$9&lt;&gt;0,VLOOKUP($A32,DSSV!$A$7:$R$65536,IN_DTK!N$6,0),""),"")</f>
        <v>0</v>
      </c>
      <c r="O32" s="183">
        <f>IF(ISNA(VLOOKUP($A32,DSSV!$A$7:$R$65536,IN_DTK!O$6,0))=FALSE,IF(O$9&lt;&gt;0,VLOOKUP($A32,DSSV!$A$7:$R$65536,IN_DTK!O$6,0),""),"")</f>
        <v>0</v>
      </c>
      <c r="P32" s="183">
        <f>IF(ISNA(VLOOKUP($A32,DSSV!$A$7:$R$65536,IN_DTK!P$6,0))=FALSE,IF(P$9&lt;&gt;0,VLOOKUP($A32,DSSV!$A$7:$R$65536,IN_DTK!P$6,0),""),"")</f>
        <v>0</v>
      </c>
      <c r="Q32" s="184">
        <f>IF(ISNA(VLOOKUP($A32,DSSV!$A$7:$R$65536,IN_DTK!Q$6,0))=FALSE,VLOOKUP($A32,DSSV!$A$7:$R$65536,IN_DTK!Q$6,0),"")</f>
        <v>0</v>
      </c>
      <c r="R32" s="175" t="str">
        <f>IF(ISNA(VLOOKUP($A32,DSSV!$A$7:$R$65536,IN_DTK!R$6,0))=FALSE,VLOOKUP($A32,DSSV!$A$7:$R$65536,IN_DTK!R$6,0),"")</f>
        <v>Không</v>
      </c>
      <c r="S32" s="185" t="str">
        <f>IF(ISNA(VLOOKUP($A32,DSSV!$A$7:$R$65536,IN_DTK!S$6,0))=FALSE,VLOOKUP($A32,DSSV!$A$7:$R$65536,IN_DTK!S$6,0),"")</f>
        <v/>
      </c>
      <c r="T32" s="156" t="str">
        <f t="shared" si="0"/>
        <v>XDC</v>
      </c>
      <c r="U32" s="156" t="str">
        <f t="shared" si="1"/>
        <v>XDC</v>
      </c>
    </row>
    <row r="33" spans="1:21" s="156" customFormat="1" ht="20.25" customHeight="1">
      <c r="A33" s="154">
        <v>24</v>
      </c>
      <c r="B33" s="178">
        <f>--SUBTOTAL(2,C$7:C33)</f>
        <v>24</v>
      </c>
      <c r="C33" s="157">
        <f>IF(ISNA(VLOOKUP($A33,DSSV!$A$7:$R$65536,IN_DTK!C$6,0))=FALSE,VLOOKUP($A33,DSSV!$A$7:$R$65536,IN_DTK!C$6,0),"")</f>
        <v>2221639341</v>
      </c>
      <c r="D33" s="181" t="str">
        <f>IF(ISNA(VLOOKUP($A33,DSSV!$A$7:$R$65536,IN_DTK!D$6,0))=FALSE,VLOOKUP($A33,DSSV!$A$7:$R$65536,IN_DTK!D$6,0),"")</f>
        <v>Đinh Tấn</v>
      </c>
      <c r="E33" s="182" t="str">
        <f>IF(ISNA(VLOOKUP($A33,DSSV!$A$7:$R$65536,IN_DTK!E$6,0))=FALSE,VLOOKUP($A33,DSSV!$A$7:$R$65536,IN_DTK!E$6,0),"")</f>
        <v>Thái</v>
      </c>
      <c r="F33" s="187" t="str">
        <f>IF(ISNA(VLOOKUP($A33,DSSV!$A$7:$R$65536,IN_DTK!F$6,0))=FALSE,VLOOKUP($A33,DSSV!$A$7:$R$65536,IN_DTK!F$6,0),"")</f>
        <v>HYD 201 A</v>
      </c>
      <c r="G33" s="187" t="str">
        <f>IF(ISNA(VLOOKUP($A33,DSSV!$A$7:$R$65536,IN_DTK!G$6,0))=FALSE,VLOOKUP($A33,DSSV!$A$7:$R$65536,IN_DTK!G$6,0),"")</f>
        <v>K22KMT</v>
      </c>
      <c r="H33" s="183">
        <f>IF(ISNA(VLOOKUP($A33,DSSV!$A$7:$R$65536,IN_DTK!H$6,0))=FALSE,IF(H$9&lt;&gt;0,VLOOKUP($A33,DSSV!$A$7:$R$65536,IN_DTK!H$6,0),""),"")</f>
        <v>0</v>
      </c>
      <c r="I33" s="183">
        <f>IF(ISNA(VLOOKUP($A33,DSSV!$A$7:$R$65536,IN_DTK!I$6,0))=FALSE,IF(I$9&lt;&gt;0,VLOOKUP($A33,DSSV!$A$7:$R$65536,IN_DTK!I$6,0),""),"")</f>
        <v>0</v>
      </c>
      <c r="J33" s="183">
        <f>IF(ISNA(VLOOKUP($A33,DSSV!$A$7:$R$65536,IN_DTK!J$6,0))=FALSE,IF(J$9&lt;&gt;0,VLOOKUP($A33,DSSV!$A$7:$R$65536,IN_DTK!J$6,0),""),"")</f>
        <v>0</v>
      </c>
      <c r="K33" s="183">
        <f>IF(ISNA(VLOOKUP($A33,DSSV!$A$7:$R$65536,IN_DTK!K$6,0))=FALSE,IF(K$9&lt;&gt;0,VLOOKUP($A33,DSSV!$A$7:$R$65536,IN_DTK!K$6,0),""),"")</f>
        <v>0</v>
      </c>
      <c r="L33" s="183">
        <f>IF(ISNA(VLOOKUP($A33,DSSV!$A$7:$R$65536,IN_DTK!L$6,0))=FALSE,IF(L$9&lt;&gt;0,VLOOKUP($A33,DSSV!$A$7:$R$65536,IN_DTK!L$6,0),""),"")</f>
        <v>0</v>
      </c>
      <c r="M33" s="183">
        <f>IF(ISNA(VLOOKUP($A33,DSSV!$A$7:$R$65536,IN_DTK!M$6,0))=FALSE,IF(M$9&lt;&gt;0,VLOOKUP($A33,DSSV!$A$7:$R$65536,IN_DTK!M$6,0),""),"")</f>
        <v>0</v>
      </c>
      <c r="N33" s="183">
        <f>IF(ISNA(VLOOKUP($A33,DSSV!$A$7:$R$65536,IN_DTK!N$6,0))=FALSE,IF(N$9&lt;&gt;0,VLOOKUP($A33,DSSV!$A$7:$R$65536,IN_DTK!N$6,0),""),"")</f>
        <v>0</v>
      </c>
      <c r="O33" s="183">
        <f>IF(ISNA(VLOOKUP($A33,DSSV!$A$7:$R$65536,IN_DTK!O$6,0))=FALSE,IF(O$9&lt;&gt;0,VLOOKUP($A33,DSSV!$A$7:$R$65536,IN_DTK!O$6,0),""),"")</f>
        <v>0</v>
      </c>
      <c r="P33" s="183">
        <f>IF(ISNA(VLOOKUP($A33,DSSV!$A$7:$R$65536,IN_DTK!P$6,0))=FALSE,IF(P$9&lt;&gt;0,VLOOKUP($A33,DSSV!$A$7:$R$65536,IN_DTK!P$6,0),""),"")</f>
        <v>0</v>
      </c>
      <c r="Q33" s="184">
        <f>IF(ISNA(VLOOKUP($A33,DSSV!$A$7:$R$65536,IN_DTK!Q$6,0))=FALSE,VLOOKUP($A33,DSSV!$A$7:$R$65536,IN_DTK!Q$6,0),"")</f>
        <v>0</v>
      </c>
      <c r="R33" s="175" t="str">
        <f>IF(ISNA(VLOOKUP($A33,DSSV!$A$7:$R$65536,IN_DTK!R$6,0))=FALSE,VLOOKUP($A33,DSSV!$A$7:$R$65536,IN_DTK!R$6,0),"")</f>
        <v>Không</v>
      </c>
      <c r="S33" s="185" t="str">
        <f>IF(ISNA(VLOOKUP($A33,DSSV!$A$7:$R$65536,IN_DTK!S$6,0))=FALSE,VLOOKUP($A33,DSSV!$A$7:$R$65536,IN_DTK!S$6,0),"")</f>
        <v/>
      </c>
      <c r="T33" s="156" t="str">
        <f t="shared" si="0"/>
        <v>KMT</v>
      </c>
      <c r="U33" s="156" t="str">
        <f t="shared" si="1"/>
        <v>KMT</v>
      </c>
    </row>
    <row r="34" spans="1:21" s="156" customFormat="1" ht="20.25" customHeight="1">
      <c r="A34" s="154">
        <v>25</v>
      </c>
      <c r="B34" s="178">
        <f>--SUBTOTAL(2,C$7:C34)</f>
        <v>25</v>
      </c>
      <c r="C34" s="157">
        <f>IF(ISNA(VLOOKUP($A34,DSSV!$A$7:$R$65536,IN_DTK!C$6,0))=FALSE,VLOOKUP($A34,DSSV!$A$7:$R$65536,IN_DTK!C$6,0),"")</f>
        <v>2121649857</v>
      </c>
      <c r="D34" s="181" t="str">
        <f>IF(ISNA(VLOOKUP($A34,DSSV!$A$7:$R$65536,IN_DTK!D$6,0))=FALSE,VLOOKUP($A34,DSSV!$A$7:$R$65536,IN_DTK!D$6,0),"")</f>
        <v>Lê Quốc</v>
      </c>
      <c r="E34" s="182" t="str">
        <f>IF(ISNA(VLOOKUP($A34,DSSV!$A$7:$R$65536,IN_DTK!E$6,0))=FALSE,VLOOKUP($A34,DSSV!$A$7:$R$65536,IN_DTK!E$6,0),"")</f>
        <v>Thắng</v>
      </c>
      <c r="F34" s="187" t="str">
        <f>IF(ISNA(VLOOKUP($A34,DSSV!$A$7:$R$65536,IN_DTK!F$6,0))=FALSE,VLOOKUP($A34,DSSV!$A$7:$R$65536,IN_DTK!F$6,0),"")</f>
        <v>HYD 201 A</v>
      </c>
      <c r="G34" s="187" t="str">
        <f>IF(ISNA(VLOOKUP($A34,DSSV!$A$7:$R$65536,IN_DTK!G$6,0))=FALSE,VLOOKUP($A34,DSSV!$A$7:$R$65536,IN_DTK!G$6,0),"")</f>
        <v>K21TNM</v>
      </c>
      <c r="H34" s="183">
        <f>IF(ISNA(VLOOKUP($A34,DSSV!$A$7:$R$65536,IN_DTK!H$6,0))=FALSE,IF(H$9&lt;&gt;0,VLOOKUP($A34,DSSV!$A$7:$R$65536,IN_DTK!H$6,0),""),"")</f>
        <v>0</v>
      </c>
      <c r="I34" s="183">
        <f>IF(ISNA(VLOOKUP($A34,DSSV!$A$7:$R$65536,IN_DTK!I$6,0))=FALSE,IF(I$9&lt;&gt;0,VLOOKUP($A34,DSSV!$A$7:$R$65536,IN_DTK!I$6,0),""),"")</f>
        <v>0</v>
      </c>
      <c r="J34" s="183">
        <f>IF(ISNA(VLOOKUP($A34,DSSV!$A$7:$R$65536,IN_DTK!J$6,0))=FALSE,IF(J$9&lt;&gt;0,VLOOKUP($A34,DSSV!$A$7:$R$65536,IN_DTK!J$6,0),""),"")</f>
        <v>0</v>
      </c>
      <c r="K34" s="183">
        <f>IF(ISNA(VLOOKUP($A34,DSSV!$A$7:$R$65536,IN_DTK!K$6,0))=FALSE,IF(K$9&lt;&gt;0,VLOOKUP($A34,DSSV!$A$7:$R$65536,IN_DTK!K$6,0),""),"")</f>
        <v>0</v>
      </c>
      <c r="L34" s="183">
        <f>IF(ISNA(VLOOKUP($A34,DSSV!$A$7:$R$65536,IN_DTK!L$6,0))=FALSE,IF(L$9&lt;&gt;0,VLOOKUP($A34,DSSV!$A$7:$R$65536,IN_DTK!L$6,0),""),"")</f>
        <v>0</v>
      </c>
      <c r="M34" s="183">
        <f>IF(ISNA(VLOOKUP($A34,DSSV!$A$7:$R$65536,IN_DTK!M$6,0))=FALSE,IF(M$9&lt;&gt;0,VLOOKUP($A34,DSSV!$A$7:$R$65536,IN_DTK!M$6,0),""),"")</f>
        <v>0</v>
      </c>
      <c r="N34" s="183">
        <f>IF(ISNA(VLOOKUP($A34,DSSV!$A$7:$R$65536,IN_DTK!N$6,0))=FALSE,IF(N$9&lt;&gt;0,VLOOKUP($A34,DSSV!$A$7:$R$65536,IN_DTK!N$6,0),""),"")</f>
        <v>0</v>
      </c>
      <c r="O34" s="183">
        <f>IF(ISNA(VLOOKUP($A34,DSSV!$A$7:$R$65536,IN_DTK!O$6,0))=FALSE,IF(O$9&lt;&gt;0,VLOOKUP($A34,DSSV!$A$7:$R$65536,IN_DTK!O$6,0),""),"")</f>
        <v>0</v>
      </c>
      <c r="P34" s="183">
        <f>IF(ISNA(VLOOKUP($A34,DSSV!$A$7:$R$65536,IN_DTK!P$6,0))=FALSE,IF(P$9&lt;&gt;0,VLOOKUP($A34,DSSV!$A$7:$R$65536,IN_DTK!P$6,0),""),"")</f>
        <v>0</v>
      </c>
      <c r="Q34" s="184">
        <f>IF(ISNA(VLOOKUP($A34,DSSV!$A$7:$R$65536,IN_DTK!Q$6,0))=FALSE,VLOOKUP($A34,DSSV!$A$7:$R$65536,IN_DTK!Q$6,0),"")</f>
        <v>0</v>
      </c>
      <c r="R34" s="175" t="str">
        <f>IF(ISNA(VLOOKUP($A34,DSSV!$A$7:$R$65536,IN_DTK!R$6,0))=FALSE,VLOOKUP($A34,DSSV!$A$7:$R$65536,IN_DTK!R$6,0),"")</f>
        <v>Không</v>
      </c>
      <c r="S34" s="185" t="str">
        <f>IF(ISNA(VLOOKUP($A34,DSSV!$A$7:$R$65536,IN_DTK!S$6,0))=FALSE,VLOOKUP($A34,DSSV!$A$7:$R$65536,IN_DTK!S$6,0),"")</f>
        <v/>
      </c>
      <c r="T34" s="156" t="str">
        <f t="shared" si="0"/>
        <v>TNM</v>
      </c>
      <c r="U34" s="156" t="str">
        <f t="shared" si="1"/>
        <v>TNM</v>
      </c>
    </row>
    <row r="35" spans="1:21" s="156" customFormat="1" ht="20.25" customHeight="1">
      <c r="A35" s="154">
        <v>26</v>
      </c>
      <c r="B35" s="178">
        <f>--SUBTOTAL(2,C$7:C35)</f>
        <v>26</v>
      </c>
      <c r="C35" s="157">
        <f>IF(ISNA(VLOOKUP($A35,DSSV!$A$7:$R$65536,IN_DTK!C$6,0))=FALSE,VLOOKUP($A35,DSSV!$A$7:$R$65536,IN_DTK!C$6,0),"")</f>
        <v>1921617847</v>
      </c>
      <c r="D35" s="181" t="str">
        <f>IF(ISNA(VLOOKUP($A35,DSSV!$A$7:$R$65536,IN_DTK!D$6,0))=FALSE,VLOOKUP($A35,DSSV!$A$7:$R$65536,IN_DTK!D$6,0),"")</f>
        <v>Huỳnh Tấn</v>
      </c>
      <c r="E35" s="182" t="str">
        <f>IF(ISNA(VLOOKUP($A35,DSSV!$A$7:$R$65536,IN_DTK!E$6,0))=FALSE,VLOOKUP($A35,DSSV!$A$7:$R$65536,IN_DTK!E$6,0),"")</f>
        <v>Thành</v>
      </c>
      <c r="F35" s="187" t="str">
        <f>IF(ISNA(VLOOKUP($A35,DSSV!$A$7:$R$65536,IN_DTK!F$6,0))=FALSE,VLOOKUP($A35,DSSV!$A$7:$R$65536,IN_DTK!F$6,0),"")</f>
        <v>HYD 201 A</v>
      </c>
      <c r="G35" s="187" t="str">
        <f>IF(ISNA(VLOOKUP($A35,DSSV!$A$7:$R$65536,IN_DTK!G$6,0))=FALSE,VLOOKUP($A35,DSSV!$A$7:$R$65536,IN_DTK!G$6,0),"")</f>
        <v>K19XDD</v>
      </c>
      <c r="H35" s="183">
        <f>IF(ISNA(VLOOKUP($A35,DSSV!$A$7:$R$65536,IN_DTK!H$6,0))=FALSE,IF(H$9&lt;&gt;0,VLOOKUP($A35,DSSV!$A$7:$R$65536,IN_DTK!H$6,0),""),"")</f>
        <v>0</v>
      </c>
      <c r="I35" s="183">
        <f>IF(ISNA(VLOOKUP($A35,DSSV!$A$7:$R$65536,IN_DTK!I$6,0))=FALSE,IF(I$9&lt;&gt;0,VLOOKUP($A35,DSSV!$A$7:$R$65536,IN_DTK!I$6,0),""),"")</f>
        <v>0</v>
      </c>
      <c r="J35" s="183">
        <f>IF(ISNA(VLOOKUP($A35,DSSV!$A$7:$R$65536,IN_DTK!J$6,0))=FALSE,IF(J$9&lt;&gt;0,VLOOKUP($A35,DSSV!$A$7:$R$65536,IN_DTK!J$6,0),""),"")</f>
        <v>0</v>
      </c>
      <c r="K35" s="183">
        <f>IF(ISNA(VLOOKUP($A35,DSSV!$A$7:$R$65536,IN_DTK!K$6,0))=FALSE,IF(K$9&lt;&gt;0,VLOOKUP($A35,DSSV!$A$7:$R$65536,IN_DTK!K$6,0),""),"")</f>
        <v>0</v>
      </c>
      <c r="L35" s="183">
        <f>IF(ISNA(VLOOKUP($A35,DSSV!$A$7:$R$65536,IN_DTK!L$6,0))=FALSE,IF(L$9&lt;&gt;0,VLOOKUP($A35,DSSV!$A$7:$R$65536,IN_DTK!L$6,0),""),"")</f>
        <v>0</v>
      </c>
      <c r="M35" s="183">
        <f>IF(ISNA(VLOOKUP($A35,DSSV!$A$7:$R$65536,IN_DTK!M$6,0))=FALSE,IF(M$9&lt;&gt;0,VLOOKUP($A35,DSSV!$A$7:$R$65536,IN_DTK!M$6,0),""),"")</f>
        <v>0</v>
      </c>
      <c r="N35" s="183">
        <f>IF(ISNA(VLOOKUP($A35,DSSV!$A$7:$R$65536,IN_DTK!N$6,0))=FALSE,IF(N$9&lt;&gt;0,VLOOKUP($A35,DSSV!$A$7:$R$65536,IN_DTK!N$6,0),""),"")</f>
        <v>0</v>
      </c>
      <c r="O35" s="183">
        <f>IF(ISNA(VLOOKUP($A35,DSSV!$A$7:$R$65536,IN_DTK!O$6,0))=FALSE,IF(O$9&lt;&gt;0,VLOOKUP($A35,DSSV!$A$7:$R$65536,IN_DTK!O$6,0),""),"")</f>
        <v>0</v>
      </c>
      <c r="P35" s="183">
        <f>IF(ISNA(VLOOKUP($A35,DSSV!$A$7:$R$65536,IN_DTK!P$6,0))=FALSE,IF(P$9&lt;&gt;0,VLOOKUP($A35,DSSV!$A$7:$R$65536,IN_DTK!P$6,0),""),"")</f>
        <v>0</v>
      </c>
      <c r="Q35" s="184">
        <f>IF(ISNA(VLOOKUP($A35,DSSV!$A$7:$R$65536,IN_DTK!Q$6,0))=FALSE,VLOOKUP($A35,DSSV!$A$7:$R$65536,IN_DTK!Q$6,0),"")</f>
        <v>0</v>
      </c>
      <c r="R35" s="175" t="str">
        <f>IF(ISNA(VLOOKUP($A35,DSSV!$A$7:$R$65536,IN_DTK!R$6,0))=FALSE,VLOOKUP($A35,DSSV!$A$7:$R$65536,IN_DTK!R$6,0),"")</f>
        <v>Không</v>
      </c>
      <c r="S35" s="185" t="str">
        <f>IF(ISNA(VLOOKUP($A35,DSSV!$A$7:$R$65536,IN_DTK!S$6,0))=FALSE,VLOOKUP($A35,DSSV!$A$7:$R$65536,IN_DTK!S$6,0),"")</f>
        <v/>
      </c>
      <c r="T35" s="156" t="str">
        <f t="shared" si="0"/>
        <v>XDD</v>
      </c>
      <c r="U35" s="156" t="str">
        <f t="shared" si="1"/>
        <v>XDD</v>
      </c>
    </row>
    <row r="36" spans="1:21" s="156" customFormat="1" ht="20.25" customHeight="1">
      <c r="A36" s="154">
        <v>27</v>
      </c>
      <c r="B36" s="178">
        <f>--SUBTOTAL(2,C$7:C36)</f>
        <v>27</v>
      </c>
      <c r="C36" s="157">
        <f>IF(ISNA(VLOOKUP($A36,DSSV!$A$7:$R$65536,IN_DTK!C$6,0))=FALSE,VLOOKUP($A36,DSSV!$A$7:$R$65536,IN_DTK!C$6,0),"")</f>
        <v>2320323687</v>
      </c>
      <c r="D36" s="181" t="str">
        <f>IF(ISNA(VLOOKUP($A36,DSSV!$A$7:$R$65536,IN_DTK!D$6,0))=FALSE,VLOOKUP($A36,DSSV!$A$7:$R$65536,IN_DTK!D$6,0),"")</f>
        <v>Huỳnh Thị</v>
      </c>
      <c r="E36" s="182" t="str">
        <f>IF(ISNA(VLOOKUP($A36,DSSV!$A$7:$R$65536,IN_DTK!E$6,0))=FALSE,VLOOKUP($A36,DSSV!$A$7:$R$65536,IN_DTK!E$6,0),"")</f>
        <v>Thương</v>
      </c>
      <c r="F36" s="187" t="str">
        <f>IF(ISNA(VLOOKUP($A36,DSSV!$A$7:$R$65536,IN_DTK!F$6,0))=FALSE,VLOOKUP($A36,DSSV!$A$7:$R$65536,IN_DTK!F$6,0),"")</f>
        <v>HYD 201 A</v>
      </c>
      <c r="G36" s="187" t="str">
        <f>IF(ISNA(VLOOKUP($A36,DSSV!$A$7:$R$65536,IN_DTK!G$6,0))=FALSE,VLOOKUP($A36,DSSV!$A$7:$R$65536,IN_DTK!G$6,0),"")</f>
        <v>K23KMT</v>
      </c>
      <c r="H36" s="183">
        <f>IF(ISNA(VLOOKUP($A36,DSSV!$A$7:$R$65536,IN_DTK!H$6,0))=FALSE,IF(H$9&lt;&gt;0,VLOOKUP($A36,DSSV!$A$7:$R$65536,IN_DTK!H$6,0),""),"")</f>
        <v>0</v>
      </c>
      <c r="I36" s="183">
        <f>IF(ISNA(VLOOKUP($A36,DSSV!$A$7:$R$65536,IN_DTK!I$6,0))=FALSE,IF(I$9&lt;&gt;0,VLOOKUP($A36,DSSV!$A$7:$R$65536,IN_DTK!I$6,0),""),"")</f>
        <v>0</v>
      </c>
      <c r="J36" s="183">
        <f>IF(ISNA(VLOOKUP($A36,DSSV!$A$7:$R$65536,IN_DTK!J$6,0))=FALSE,IF(J$9&lt;&gt;0,VLOOKUP($A36,DSSV!$A$7:$R$65536,IN_DTK!J$6,0),""),"")</f>
        <v>0</v>
      </c>
      <c r="K36" s="183">
        <f>IF(ISNA(VLOOKUP($A36,DSSV!$A$7:$R$65536,IN_DTK!K$6,0))=FALSE,IF(K$9&lt;&gt;0,VLOOKUP($A36,DSSV!$A$7:$R$65536,IN_DTK!K$6,0),""),"")</f>
        <v>0</v>
      </c>
      <c r="L36" s="183">
        <f>IF(ISNA(VLOOKUP($A36,DSSV!$A$7:$R$65536,IN_DTK!L$6,0))=FALSE,IF(L$9&lt;&gt;0,VLOOKUP($A36,DSSV!$A$7:$R$65536,IN_DTK!L$6,0),""),"")</f>
        <v>0</v>
      </c>
      <c r="M36" s="183">
        <f>IF(ISNA(VLOOKUP($A36,DSSV!$A$7:$R$65536,IN_DTK!M$6,0))=FALSE,IF(M$9&lt;&gt;0,VLOOKUP($A36,DSSV!$A$7:$R$65536,IN_DTK!M$6,0),""),"")</f>
        <v>0</v>
      </c>
      <c r="N36" s="183">
        <f>IF(ISNA(VLOOKUP($A36,DSSV!$A$7:$R$65536,IN_DTK!N$6,0))=FALSE,IF(N$9&lt;&gt;0,VLOOKUP($A36,DSSV!$A$7:$R$65536,IN_DTK!N$6,0),""),"")</f>
        <v>0</v>
      </c>
      <c r="O36" s="183">
        <f>IF(ISNA(VLOOKUP($A36,DSSV!$A$7:$R$65536,IN_DTK!O$6,0))=FALSE,IF(O$9&lt;&gt;0,VLOOKUP($A36,DSSV!$A$7:$R$65536,IN_DTK!O$6,0),""),"")</f>
        <v>0</v>
      </c>
      <c r="P36" s="183">
        <f>IF(ISNA(VLOOKUP($A36,DSSV!$A$7:$R$65536,IN_DTK!P$6,0))=FALSE,IF(P$9&lt;&gt;0,VLOOKUP($A36,DSSV!$A$7:$R$65536,IN_DTK!P$6,0),""),"")</f>
        <v>0</v>
      </c>
      <c r="Q36" s="184">
        <f>IF(ISNA(VLOOKUP($A36,DSSV!$A$7:$R$65536,IN_DTK!Q$6,0))=FALSE,VLOOKUP($A36,DSSV!$A$7:$R$65536,IN_DTK!Q$6,0),"")</f>
        <v>0</v>
      </c>
      <c r="R36" s="175" t="str">
        <f>IF(ISNA(VLOOKUP($A36,DSSV!$A$7:$R$65536,IN_DTK!R$6,0))=FALSE,VLOOKUP($A36,DSSV!$A$7:$R$65536,IN_DTK!R$6,0),"")</f>
        <v>Không</v>
      </c>
      <c r="S36" s="185" t="str">
        <f>IF(ISNA(VLOOKUP($A36,DSSV!$A$7:$R$65536,IN_DTK!S$6,0))=FALSE,VLOOKUP($A36,DSSV!$A$7:$R$65536,IN_DTK!S$6,0),"")</f>
        <v/>
      </c>
      <c r="T36" s="156" t="str">
        <f t="shared" si="0"/>
        <v>KMT</v>
      </c>
      <c r="U36" s="156" t="str">
        <f t="shared" si="1"/>
        <v>KMT</v>
      </c>
    </row>
    <row r="37" spans="1:21" s="156" customFormat="1" ht="20.25" customHeight="1">
      <c r="A37" s="154">
        <v>28</v>
      </c>
      <c r="B37" s="178">
        <f>--SUBTOTAL(2,C$7:C37)</f>
        <v>28</v>
      </c>
      <c r="C37" s="157">
        <f>IF(ISNA(VLOOKUP($A37,DSSV!$A$7:$R$65536,IN_DTK!C$6,0))=FALSE,VLOOKUP($A37,DSSV!$A$7:$R$65536,IN_DTK!C$6,0),"")</f>
        <v>2121627665</v>
      </c>
      <c r="D37" s="181" t="str">
        <f>IF(ISNA(VLOOKUP($A37,DSSV!$A$7:$R$65536,IN_DTK!D$6,0))=FALSE,VLOOKUP($A37,DSSV!$A$7:$R$65536,IN_DTK!D$6,0),"")</f>
        <v>Đoàn Minh</v>
      </c>
      <c r="E37" s="182" t="str">
        <f>IF(ISNA(VLOOKUP($A37,DSSV!$A$7:$R$65536,IN_DTK!E$6,0))=FALSE,VLOOKUP($A37,DSSV!$A$7:$R$65536,IN_DTK!E$6,0),"")</f>
        <v>Tuấn</v>
      </c>
      <c r="F37" s="187" t="str">
        <f>IF(ISNA(VLOOKUP($A37,DSSV!$A$7:$R$65536,IN_DTK!F$6,0))=FALSE,VLOOKUP($A37,DSSV!$A$7:$R$65536,IN_DTK!F$6,0),"")</f>
        <v>HYD 201 A</v>
      </c>
      <c r="G37" s="187" t="str">
        <f>IF(ISNA(VLOOKUP($A37,DSSV!$A$7:$R$65536,IN_DTK!G$6,0))=FALSE,VLOOKUP($A37,DSSV!$A$7:$R$65536,IN_DTK!G$6,0),"")</f>
        <v>K21XDD</v>
      </c>
      <c r="H37" s="183">
        <f>IF(ISNA(VLOOKUP($A37,DSSV!$A$7:$R$65536,IN_DTK!H$6,0))=FALSE,IF(H$9&lt;&gt;0,VLOOKUP($A37,DSSV!$A$7:$R$65536,IN_DTK!H$6,0),""),"")</f>
        <v>0</v>
      </c>
      <c r="I37" s="183">
        <f>IF(ISNA(VLOOKUP($A37,DSSV!$A$7:$R$65536,IN_DTK!I$6,0))=FALSE,IF(I$9&lt;&gt;0,VLOOKUP($A37,DSSV!$A$7:$R$65536,IN_DTK!I$6,0),""),"")</f>
        <v>0</v>
      </c>
      <c r="J37" s="183">
        <f>IF(ISNA(VLOOKUP($A37,DSSV!$A$7:$R$65536,IN_DTK!J$6,0))=FALSE,IF(J$9&lt;&gt;0,VLOOKUP($A37,DSSV!$A$7:$R$65536,IN_DTK!J$6,0),""),"")</f>
        <v>0</v>
      </c>
      <c r="K37" s="183">
        <f>IF(ISNA(VLOOKUP($A37,DSSV!$A$7:$R$65536,IN_DTK!K$6,0))=FALSE,IF(K$9&lt;&gt;0,VLOOKUP($A37,DSSV!$A$7:$R$65536,IN_DTK!K$6,0),""),"")</f>
        <v>0</v>
      </c>
      <c r="L37" s="183">
        <f>IF(ISNA(VLOOKUP($A37,DSSV!$A$7:$R$65536,IN_DTK!L$6,0))=FALSE,IF(L$9&lt;&gt;0,VLOOKUP($A37,DSSV!$A$7:$R$65536,IN_DTK!L$6,0),""),"")</f>
        <v>0</v>
      </c>
      <c r="M37" s="183">
        <f>IF(ISNA(VLOOKUP($A37,DSSV!$A$7:$R$65536,IN_DTK!M$6,0))=FALSE,IF(M$9&lt;&gt;0,VLOOKUP($A37,DSSV!$A$7:$R$65536,IN_DTK!M$6,0),""),"")</f>
        <v>0</v>
      </c>
      <c r="N37" s="183">
        <f>IF(ISNA(VLOOKUP($A37,DSSV!$A$7:$R$65536,IN_DTK!N$6,0))=FALSE,IF(N$9&lt;&gt;0,VLOOKUP($A37,DSSV!$A$7:$R$65536,IN_DTK!N$6,0),""),"")</f>
        <v>0</v>
      </c>
      <c r="O37" s="183">
        <f>IF(ISNA(VLOOKUP($A37,DSSV!$A$7:$R$65536,IN_DTK!O$6,0))=FALSE,IF(O$9&lt;&gt;0,VLOOKUP($A37,DSSV!$A$7:$R$65536,IN_DTK!O$6,0),""),"")</f>
        <v>0</v>
      </c>
      <c r="P37" s="183">
        <f>IF(ISNA(VLOOKUP($A37,DSSV!$A$7:$R$65536,IN_DTK!P$6,0))=FALSE,IF(P$9&lt;&gt;0,VLOOKUP($A37,DSSV!$A$7:$R$65536,IN_DTK!P$6,0),""),"")</f>
        <v>0</v>
      </c>
      <c r="Q37" s="184">
        <f>IF(ISNA(VLOOKUP($A37,DSSV!$A$7:$R$65536,IN_DTK!Q$6,0))=FALSE,VLOOKUP($A37,DSSV!$A$7:$R$65536,IN_DTK!Q$6,0),"")</f>
        <v>0</v>
      </c>
      <c r="R37" s="175" t="str">
        <f>IF(ISNA(VLOOKUP($A37,DSSV!$A$7:$R$65536,IN_DTK!R$6,0))=FALSE,VLOOKUP($A37,DSSV!$A$7:$R$65536,IN_DTK!R$6,0),"")</f>
        <v>Không</v>
      </c>
      <c r="S37" s="185" t="str">
        <f>IF(ISNA(VLOOKUP($A37,DSSV!$A$7:$R$65536,IN_DTK!S$6,0))=FALSE,VLOOKUP($A37,DSSV!$A$7:$R$65536,IN_DTK!S$6,0),"")</f>
        <v/>
      </c>
      <c r="T37" s="156" t="str">
        <f t="shared" si="0"/>
        <v>XDD</v>
      </c>
      <c r="U37" s="156" t="str">
        <f t="shared" si="1"/>
        <v>XDD</v>
      </c>
    </row>
    <row r="38" spans="1:21" s="156" customFormat="1" ht="20.25" customHeight="1">
      <c r="A38" s="154">
        <v>29</v>
      </c>
      <c r="B38" s="178">
        <f>--SUBTOTAL(2,C$7:C38)</f>
        <v>29</v>
      </c>
      <c r="C38" s="157">
        <f>IF(ISNA(VLOOKUP($A38,DSSV!$A$7:$R$65536,IN_DTK!C$6,0))=FALSE,VLOOKUP($A38,DSSV!$A$7:$R$65536,IN_DTK!C$6,0),"")</f>
        <v>23216112925</v>
      </c>
      <c r="D38" s="181" t="str">
        <f>IF(ISNA(VLOOKUP($A38,DSSV!$A$7:$R$65536,IN_DTK!D$6,0))=FALSE,VLOOKUP($A38,DSSV!$A$7:$R$65536,IN_DTK!D$6,0),"")</f>
        <v>Phan Hồ Duy</v>
      </c>
      <c r="E38" s="182" t="str">
        <f>IF(ISNA(VLOOKUP($A38,DSSV!$A$7:$R$65536,IN_DTK!E$6,0))=FALSE,VLOOKUP($A38,DSSV!$A$7:$R$65536,IN_DTK!E$6,0),"")</f>
        <v>Tuấn</v>
      </c>
      <c r="F38" s="187" t="str">
        <f>IF(ISNA(VLOOKUP($A38,DSSV!$A$7:$R$65536,IN_DTK!F$6,0))=FALSE,VLOOKUP($A38,DSSV!$A$7:$R$65536,IN_DTK!F$6,0),"")</f>
        <v>HYD 201 A</v>
      </c>
      <c r="G38" s="187" t="str">
        <f>IF(ISNA(VLOOKUP($A38,DSSV!$A$7:$R$65536,IN_DTK!G$6,0))=FALSE,VLOOKUP($A38,DSSV!$A$7:$R$65536,IN_DTK!G$6,0),"")</f>
        <v>K23XDD</v>
      </c>
      <c r="H38" s="183">
        <f>IF(ISNA(VLOOKUP($A38,DSSV!$A$7:$R$65536,IN_DTK!H$6,0))=FALSE,IF(H$9&lt;&gt;0,VLOOKUP($A38,DSSV!$A$7:$R$65536,IN_DTK!H$6,0),""),"")</f>
        <v>0</v>
      </c>
      <c r="I38" s="183">
        <f>IF(ISNA(VLOOKUP($A38,DSSV!$A$7:$R$65536,IN_DTK!I$6,0))=FALSE,IF(I$9&lt;&gt;0,VLOOKUP($A38,DSSV!$A$7:$R$65536,IN_DTK!I$6,0),""),"")</f>
        <v>0</v>
      </c>
      <c r="J38" s="183">
        <f>IF(ISNA(VLOOKUP($A38,DSSV!$A$7:$R$65536,IN_DTK!J$6,0))=FALSE,IF(J$9&lt;&gt;0,VLOOKUP($A38,DSSV!$A$7:$R$65536,IN_DTK!J$6,0),""),"")</f>
        <v>0</v>
      </c>
      <c r="K38" s="183">
        <f>IF(ISNA(VLOOKUP($A38,DSSV!$A$7:$R$65536,IN_DTK!K$6,0))=FALSE,IF(K$9&lt;&gt;0,VLOOKUP($A38,DSSV!$A$7:$R$65536,IN_DTK!K$6,0),""),"")</f>
        <v>0</v>
      </c>
      <c r="L38" s="183">
        <f>IF(ISNA(VLOOKUP($A38,DSSV!$A$7:$R$65536,IN_DTK!L$6,0))=FALSE,IF(L$9&lt;&gt;0,VLOOKUP($A38,DSSV!$A$7:$R$65536,IN_DTK!L$6,0),""),"")</f>
        <v>0</v>
      </c>
      <c r="M38" s="183">
        <f>IF(ISNA(VLOOKUP($A38,DSSV!$A$7:$R$65536,IN_DTK!M$6,0))=FALSE,IF(M$9&lt;&gt;0,VLOOKUP($A38,DSSV!$A$7:$R$65536,IN_DTK!M$6,0),""),"")</f>
        <v>0</v>
      </c>
      <c r="N38" s="183">
        <f>IF(ISNA(VLOOKUP($A38,DSSV!$A$7:$R$65536,IN_DTK!N$6,0))=FALSE,IF(N$9&lt;&gt;0,VLOOKUP($A38,DSSV!$A$7:$R$65536,IN_DTK!N$6,0),""),"")</f>
        <v>0</v>
      </c>
      <c r="O38" s="183">
        <f>IF(ISNA(VLOOKUP($A38,DSSV!$A$7:$R$65536,IN_DTK!O$6,0))=FALSE,IF(O$9&lt;&gt;0,VLOOKUP($A38,DSSV!$A$7:$R$65536,IN_DTK!O$6,0),""),"")</f>
        <v>0</v>
      </c>
      <c r="P38" s="183">
        <f>IF(ISNA(VLOOKUP($A38,DSSV!$A$7:$R$65536,IN_DTK!P$6,0))=FALSE,IF(P$9&lt;&gt;0,VLOOKUP($A38,DSSV!$A$7:$R$65536,IN_DTK!P$6,0),""),"")</f>
        <v>0</v>
      </c>
      <c r="Q38" s="184">
        <f>IF(ISNA(VLOOKUP($A38,DSSV!$A$7:$R$65536,IN_DTK!Q$6,0))=FALSE,VLOOKUP($A38,DSSV!$A$7:$R$65536,IN_DTK!Q$6,0),"")</f>
        <v>0</v>
      </c>
      <c r="R38" s="175" t="str">
        <f>IF(ISNA(VLOOKUP($A38,DSSV!$A$7:$R$65536,IN_DTK!R$6,0))=FALSE,VLOOKUP($A38,DSSV!$A$7:$R$65536,IN_DTK!R$6,0),"")</f>
        <v>Không</v>
      </c>
      <c r="S38" s="185" t="str">
        <f>IF(ISNA(VLOOKUP($A38,DSSV!$A$7:$R$65536,IN_DTK!S$6,0))=FALSE,VLOOKUP($A38,DSSV!$A$7:$R$65536,IN_DTK!S$6,0),"")</f>
        <v/>
      </c>
      <c r="T38" s="156" t="str">
        <f t="shared" si="0"/>
        <v>XDD</v>
      </c>
      <c r="U38" s="156" t="str">
        <f t="shared" si="1"/>
        <v>XDD</v>
      </c>
    </row>
    <row r="39" spans="1:21" s="156" customFormat="1" ht="20.25" customHeight="1">
      <c r="A39" s="154">
        <v>30</v>
      </c>
      <c r="B39" s="178">
        <f>--SUBTOTAL(2,C$7:C39)</f>
        <v>30</v>
      </c>
      <c r="C39" s="157">
        <f>IF(ISNA(VLOOKUP($A39,DSSV!$A$7:$R$65536,IN_DTK!C$6,0))=FALSE,VLOOKUP($A39,DSSV!$A$7:$R$65536,IN_DTK!C$6,0),"")</f>
        <v>2321614161</v>
      </c>
      <c r="D39" s="181" t="str">
        <f>IF(ISNA(VLOOKUP($A39,DSSV!$A$7:$R$65536,IN_DTK!D$6,0))=FALSE,VLOOKUP($A39,DSSV!$A$7:$R$65536,IN_DTK!D$6,0),"")</f>
        <v>Lương Thế</v>
      </c>
      <c r="E39" s="182" t="str">
        <f>IF(ISNA(VLOOKUP($A39,DSSV!$A$7:$R$65536,IN_DTK!E$6,0))=FALSE,VLOOKUP($A39,DSSV!$A$7:$R$65536,IN_DTK!E$6,0),"")</f>
        <v>Việt</v>
      </c>
      <c r="F39" s="187" t="str">
        <f>IF(ISNA(VLOOKUP($A39,DSSV!$A$7:$R$65536,IN_DTK!F$6,0))=FALSE,VLOOKUP($A39,DSSV!$A$7:$R$65536,IN_DTK!F$6,0),"")</f>
        <v>HYD 201 A</v>
      </c>
      <c r="G39" s="187" t="str">
        <f>IF(ISNA(VLOOKUP($A39,DSSV!$A$7:$R$65536,IN_DTK!G$6,0))=FALSE,VLOOKUP($A39,DSSV!$A$7:$R$65536,IN_DTK!G$6,0),"")</f>
        <v>K23XDC</v>
      </c>
      <c r="H39" s="183">
        <f>IF(ISNA(VLOOKUP($A39,DSSV!$A$7:$R$65536,IN_DTK!H$6,0))=FALSE,IF(H$9&lt;&gt;0,VLOOKUP($A39,DSSV!$A$7:$R$65536,IN_DTK!H$6,0),""),"")</f>
        <v>0</v>
      </c>
      <c r="I39" s="183">
        <f>IF(ISNA(VLOOKUP($A39,DSSV!$A$7:$R$65536,IN_DTK!I$6,0))=FALSE,IF(I$9&lt;&gt;0,VLOOKUP($A39,DSSV!$A$7:$R$65536,IN_DTK!I$6,0),""),"")</f>
        <v>0</v>
      </c>
      <c r="J39" s="183">
        <f>IF(ISNA(VLOOKUP($A39,DSSV!$A$7:$R$65536,IN_DTK!J$6,0))=FALSE,IF(J$9&lt;&gt;0,VLOOKUP($A39,DSSV!$A$7:$R$65536,IN_DTK!J$6,0),""),"")</f>
        <v>0</v>
      </c>
      <c r="K39" s="183">
        <f>IF(ISNA(VLOOKUP($A39,DSSV!$A$7:$R$65536,IN_DTK!K$6,0))=FALSE,IF(K$9&lt;&gt;0,VLOOKUP($A39,DSSV!$A$7:$R$65536,IN_DTK!K$6,0),""),"")</f>
        <v>0</v>
      </c>
      <c r="L39" s="183">
        <f>IF(ISNA(VLOOKUP($A39,DSSV!$A$7:$R$65536,IN_DTK!L$6,0))=FALSE,IF(L$9&lt;&gt;0,VLOOKUP($A39,DSSV!$A$7:$R$65536,IN_DTK!L$6,0),""),"")</f>
        <v>0</v>
      </c>
      <c r="M39" s="183">
        <f>IF(ISNA(VLOOKUP($A39,DSSV!$A$7:$R$65536,IN_DTK!M$6,0))=FALSE,IF(M$9&lt;&gt;0,VLOOKUP($A39,DSSV!$A$7:$R$65536,IN_DTK!M$6,0),""),"")</f>
        <v>0</v>
      </c>
      <c r="N39" s="183">
        <f>IF(ISNA(VLOOKUP($A39,DSSV!$A$7:$R$65536,IN_DTK!N$6,0))=FALSE,IF(N$9&lt;&gt;0,VLOOKUP($A39,DSSV!$A$7:$R$65536,IN_DTK!N$6,0),""),"")</f>
        <v>0</v>
      </c>
      <c r="O39" s="183">
        <f>IF(ISNA(VLOOKUP($A39,DSSV!$A$7:$R$65536,IN_DTK!O$6,0))=FALSE,IF(O$9&lt;&gt;0,VLOOKUP($A39,DSSV!$A$7:$R$65536,IN_DTK!O$6,0),""),"")</f>
        <v>0</v>
      </c>
      <c r="P39" s="183">
        <f>IF(ISNA(VLOOKUP($A39,DSSV!$A$7:$R$65536,IN_DTK!P$6,0))=FALSE,IF(P$9&lt;&gt;0,VLOOKUP($A39,DSSV!$A$7:$R$65536,IN_DTK!P$6,0),""),"")</f>
        <v>0</v>
      </c>
      <c r="Q39" s="184">
        <f>IF(ISNA(VLOOKUP($A39,DSSV!$A$7:$R$65536,IN_DTK!Q$6,0))=FALSE,VLOOKUP($A39,DSSV!$A$7:$R$65536,IN_DTK!Q$6,0),"")</f>
        <v>0</v>
      </c>
      <c r="R39" s="175" t="str">
        <f>IF(ISNA(VLOOKUP($A39,DSSV!$A$7:$R$65536,IN_DTK!R$6,0))=FALSE,VLOOKUP($A39,DSSV!$A$7:$R$65536,IN_DTK!R$6,0),"")</f>
        <v>Không</v>
      </c>
      <c r="S39" s="185" t="str">
        <f>IF(ISNA(VLOOKUP($A39,DSSV!$A$7:$R$65536,IN_DTK!S$6,0))=FALSE,VLOOKUP($A39,DSSV!$A$7:$R$65536,IN_DTK!S$6,0),"")</f>
        <v/>
      </c>
      <c r="T39" s="156" t="str">
        <f t="shared" si="0"/>
        <v>XDC</v>
      </c>
      <c r="U39" s="156" t="str">
        <f t="shared" si="1"/>
        <v>XDC</v>
      </c>
    </row>
    <row r="40" spans="1:21" s="156" customFormat="1" ht="20.25" customHeight="1">
      <c r="A40" s="154">
        <v>31</v>
      </c>
      <c r="B40" s="178">
        <f>--SUBTOTAL(2,C$7:C40)</f>
        <v>31</v>
      </c>
      <c r="C40" s="157">
        <f>IF(ISNA(VLOOKUP($A40,DSSV!$A$7:$R$65536,IN_DTK!C$6,0))=FALSE,VLOOKUP($A40,DSSV!$A$7:$R$65536,IN_DTK!C$6,0),"")</f>
        <v>2121654952</v>
      </c>
      <c r="D40" s="181" t="str">
        <f>IF(ISNA(VLOOKUP($A40,DSSV!$A$7:$R$65536,IN_DTK!D$6,0))=FALSE,VLOOKUP($A40,DSSV!$A$7:$R$65536,IN_DTK!D$6,0),"")</f>
        <v>Phan Đình</v>
      </c>
      <c r="E40" s="182" t="str">
        <f>IF(ISNA(VLOOKUP($A40,DSSV!$A$7:$R$65536,IN_DTK!E$6,0))=FALSE,VLOOKUP($A40,DSSV!$A$7:$R$65536,IN_DTK!E$6,0),"")</f>
        <v>Vũ</v>
      </c>
      <c r="F40" s="187" t="str">
        <f>IF(ISNA(VLOOKUP($A40,DSSV!$A$7:$R$65536,IN_DTK!F$6,0))=FALSE,VLOOKUP($A40,DSSV!$A$7:$R$65536,IN_DTK!F$6,0),"")</f>
        <v>HYD 201 A</v>
      </c>
      <c r="G40" s="187" t="str">
        <f>IF(ISNA(VLOOKUP($A40,DSSV!$A$7:$R$65536,IN_DTK!G$6,0))=FALSE,VLOOKUP($A40,DSSV!$A$7:$R$65536,IN_DTK!G$6,0),"")</f>
        <v>K23KMT</v>
      </c>
      <c r="H40" s="183">
        <f>IF(ISNA(VLOOKUP($A40,DSSV!$A$7:$R$65536,IN_DTK!H$6,0))=FALSE,IF(H$9&lt;&gt;0,VLOOKUP($A40,DSSV!$A$7:$R$65536,IN_DTK!H$6,0),""),"")</f>
        <v>0</v>
      </c>
      <c r="I40" s="183">
        <f>IF(ISNA(VLOOKUP($A40,DSSV!$A$7:$R$65536,IN_DTK!I$6,0))=FALSE,IF(I$9&lt;&gt;0,VLOOKUP($A40,DSSV!$A$7:$R$65536,IN_DTK!I$6,0),""),"")</f>
        <v>0</v>
      </c>
      <c r="J40" s="183">
        <f>IF(ISNA(VLOOKUP($A40,DSSV!$A$7:$R$65536,IN_DTK!J$6,0))=FALSE,IF(J$9&lt;&gt;0,VLOOKUP($A40,DSSV!$A$7:$R$65536,IN_DTK!J$6,0),""),"")</f>
        <v>0</v>
      </c>
      <c r="K40" s="183">
        <f>IF(ISNA(VLOOKUP($A40,DSSV!$A$7:$R$65536,IN_DTK!K$6,0))=FALSE,IF(K$9&lt;&gt;0,VLOOKUP($A40,DSSV!$A$7:$R$65536,IN_DTK!K$6,0),""),"")</f>
        <v>0</v>
      </c>
      <c r="L40" s="183">
        <f>IF(ISNA(VLOOKUP($A40,DSSV!$A$7:$R$65536,IN_DTK!L$6,0))=FALSE,IF(L$9&lt;&gt;0,VLOOKUP($A40,DSSV!$A$7:$R$65536,IN_DTK!L$6,0),""),"")</f>
        <v>0</v>
      </c>
      <c r="M40" s="183">
        <f>IF(ISNA(VLOOKUP($A40,DSSV!$A$7:$R$65536,IN_DTK!M$6,0))=FALSE,IF(M$9&lt;&gt;0,VLOOKUP($A40,DSSV!$A$7:$R$65536,IN_DTK!M$6,0),""),"")</f>
        <v>0</v>
      </c>
      <c r="N40" s="183">
        <f>IF(ISNA(VLOOKUP($A40,DSSV!$A$7:$R$65536,IN_DTK!N$6,0))=FALSE,IF(N$9&lt;&gt;0,VLOOKUP($A40,DSSV!$A$7:$R$65536,IN_DTK!N$6,0),""),"")</f>
        <v>0</v>
      </c>
      <c r="O40" s="183">
        <f>IF(ISNA(VLOOKUP($A40,DSSV!$A$7:$R$65536,IN_DTK!O$6,0))=FALSE,IF(O$9&lt;&gt;0,VLOOKUP($A40,DSSV!$A$7:$R$65536,IN_DTK!O$6,0),""),"")</f>
        <v>0</v>
      </c>
      <c r="P40" s="183">
        <f>IF(ISNA(VLOOKUP($A40,DSSV!$A$7:$R$65536,IN_DTK!P$6,0))=FALSE,IF(P$9&lt;&gt;0,VLOOKUP($A40,DSSV!$A$7:$R$65536,IN_DTK!P$6,0),""),"")</f>
        <v>0</v>
      </c>
      <c r="Q40" s="184">
        <f>IF(ISNA(VLOOKUP($A40,DSSV!$A$7:$R$65536,IN_DTK!Q$6,0))=FALSE,VLOOKUP($A40,DSSV!$A$7:$R$65536,IN_DTK!Q$6,0),"")</f>
        <v>0</v>
      </c>
      <c r="R40" s="175" t="str">
        <f>IF(ISNA(VLOOKUP($A40,DSSV!$A$7:$R$65536,IN_DTK!R$6,0))=FALSE,VLOOKUP($A40,DSSV!$A$7:$R$65536,IN_DTK!R$6,0),"")</f>
        <v>Không</v>
      </c>
      <c r="S40" s="185" t="str">
        <f>IF(ISNA(VLOOKUP($A40,DSSV!$A$7:$R$65536,IN_DTK!S$6,0))=FALSE,VLOOKUP($A40,DSSV!$A$7:$R$65536,IN_DTK!S$6,0),"")</f>
        <v/>
      </c>
      <c r="T40" s="156" t="str">
        <f t="shared" si="0"/>
        <v>KMT</v>
      </c>
      <c r="U40" s="156" t="str">
        <f t="shared" si="1"/>
        <v>KMT</v>
      </c>
    </row>
    <row r="41" spans="1:21" s="156" customFormat="1" ht="20.25" customHeight="1">
      <c r="A41" s="154">
        <v>32</v>
      </c>
      <c r="B41" s="178">
        <f>--SUBTOTAL(2,C$7:C41)</f>
        <v>32</v>
      </c>
      <c r="C41" s="157">
        <f>IF(ISNA(VLOOKUP($A41,DSSV!$A$7:$R$65536,IN_DTK!C$6,0))=FALSE,VLOOKUP($A41,DSSV!$A$7:$R$65536,IN_DTK!C$6,0),"")</f>
        <v>2220615524</v>
      </c>
      <c r="D41" s="181" t="str">
        <f>IF(ISNA(VLOOKUP($A41,DSSV!$A$7:$R$65536,IN_DTK!D$6,0))=FALSE,VLOOKUP($A41,DSSV!$A$7:$R$65536,IN_DTK!D$6,0),"")</f>
        <v>Lê Xuân</v>
      </c>
      <c r="E41" s="182" t="str">
        <f>IF(ISNA(VLOOKUP($A41,DSSV!$A$7:$R$65536,IN_DTK!E$6,0))=FALSE,VLOOKUP($A41,DSSV!$A$7:$R$65536,IN_DTK!E$6,0),"")</f>
        <v>Vỹ</v>
      </c>
      <c r="F41" s="187" t="str">
        <f>IF(ISNA(VLOOKUP($A41,DSSV!$A$7:$R$65536,IN_DTK!F$6,0))=FALSE,VLOOKUP($A41,DSSV!$A$7:$R$65536,IN_DTK!F$6,0),"")</f>
        <v>HYD 201 A</v>
      </c>
      <c r="G41" s="187" t="str">
        <f>IF(ISNA(VLOOKUP($A41,DSSV!$A$7:$R$65536,IN_DTK!G$6,0))=FALSE,VLOOKUP($A41,DSSV!$A$7:$R$65536,IN_DTK!G$6,0),"")</f>
        <v>K22XDD</v>
      </c>
      <c r="H41" s="183">
        <f>IF(ISNA(VLOOKUP($A41,DSSV!$A$7:$R$65536,IN_DTK!H$6,0))=FALSE,IF(H$9&lt;&gt;0,VLOOKUP($A41,DSSV!$A$7:$R$65536,IN_DTK!H$6,0),""),"")</f>
        <v>0</v>
      </c>
      <c r="I41" s="183">
        <f>IF(ISNA(VLOOKUP($A41,DSSV!$A$7:$R$65536,IN_DTK!I$6,0))=FALSE,IF(I$9&lt;&gt;0,VLOOKUP($A41,DSSV!$A$7:$R$65536,IN_DTK!I$6,0),""),"")</f>
        <v>0</v>
      </c>
      <c r="J41" s="183">
        <f>IF(ISNA(VLOOKUP($A41,DSSV!$A$7:$R$65536,IN_DTK!J$6,0))=FALSE,IF(J$9&lt;&gt;0,VLOOKUP($A41,DSSV!$A$7:$R$65536,IN_DTK!J$6,0),""),"")</f>
        <v>0</v>
      </c>
      <c r="K41" s="183">
        <f>IF(ISNA(VLOOKUP($A41,DSSV!$A$7:$R$65536,IN_DTK!K$6,0))=FALSE,IF(K$9&lt;&gt;0,VLOOKUP($A41,DSSV!$A$7:$R$65536,IN_DTK!K$6,0),""),"")</f>
        <v>0</v>
      </c>
      <c r="L41" s="183">
        <f>IF(ISNA(VLOOKUP($A41,DSSV!$A$7:$R$65536,IN_DTK!L$6,0))=FALSE,IF(L$9&lt;&gt;0,VLOOKUP($A41,DSSV!$A$7:$R$65536,IN_DTK!L$6,0),""),"")</f>
        <v>0</v>
      </c>
      <c r="M41" s="183">
        <f>IF(ISNA(VLOOKUP($A41,DSSV!$A$7:$R$65536,IN_DTK!M$6,0))=FALSE,IF(M$9&lt;&gt;0,VLOOKUP($A41,DSSV!$A$7:$R$65536,IN_DTK!M$6,0),""),"")</f>
        <v>0</v>
      </c>
      <c r="N41" s="183">
        <f>IF(ISNA(VLOOKUP($A41,DSSV!$A$7:$R$65536,IN_DTK!N$6,0))=FALSE,IF(N$9&lt;&gt;0,VLOOKUP($A41,DSSV!$A$7:$R$65536,IN_DTK!N$6,0),""),"")</f>
        <v>0</v>
      </c>
      <c r="O41" s="183">
        <f>IF(ISNA(VLOOKUP($A41,DSSV!$A$7:$R$65536,IN_DTK!O$6,0))=FALSE,IF(O$9&lt;&gt;0,VLOOKUP($A41,DSSV!$A$7:$R$65536,IN_DTK!O$6,0),""),"")</f>
        <v>0</v>
      </c>
      <c r="P41" s="183">
        <f>IF(ISNA(VLOOKUP($A41,DSSV!$A$7:$R$65536,IN_DTK!P$6,0))=FALSE,IF(P$9&lt;&gt;0,VLOOKUP($A41,DSSV!$A$7:$R$65536,IN_DTK!P$6,0),""),"")</f>
        <v>0</v>
      </c>
      <c r="Q41" s="184">
        <f>IF(ISNA(VLOOKUP($A41,DSSV!$A$7:$R$65536,IN_DTK!Q$6,0))=FALSE,VLOOKUP($A41,DSSV!$A$7:$R$65536,IN_DTK!Q$6,0),"")</f>
        <v>0</v>
      </c>
      <c r="R41" s="175" t="str">
        <f>IF(ISNA(VLOOKUP($A41,DSSV!$A$7:$R$65536,IN_DTK!R$6,0))=FALSE,VLOOKUP($A41,DSSV!$A$7:$R$65536,IN_DTK!R$6,0),"")</f>
        <v>Không</v>
      </c>
      <c r="S41" s="185" t="str">
        <f>IF(ISNA(VLOOKUP($A41,DSSV!$A$7:$R$65536,IN_DTK!S$6,0))=FALSE,VLOOKUP($A41,DSSV!$A$7:$R$65536,IN_DTK!S$6,0),"")</f>
        <v/>
      </c>
      <c r="T41" s="156" t="str">
        <f t="shared" si="0"/>
        <v>XDD</v>
      </c>
      <c r="U41" s="156" t="str">
        <f t="shared" si="1"/>
        <v>XDD</v>
      </c>
    </row>
    <row r="42" spans="1:21" s="156" customFormat="1" ht="20.25" customHeight="1">
      <c r="A42" s="154">
        <v>33</v>
      </c>
      <c r="B42" s="178">
        <f>--SUBTOTAL(2,C$7:C42)</f>
        <v>33</v>
      </c>
      <c r="C42" s="157">
        <f>IF(ISNA(VLOOKUP($A42,DSSV!$A$7:$R$65536,IN_DTK!C$6,0))=FALSE,VLOOKUP($A42,DSSV!$A$7:$R$65536,IN_DTK!C$6,0),"")</f>
        <v>0</v>
      </c>
      <c r="D42" s="181" t="str">
        <f>IF(ISNA(VLOOKUP($A42,DSSV!$A$7:$R$65536,IN_DTK!D$6,0))=FALSE,VLOOKUP($A42,DSSV!$A$7:$R$65536,IN_DTK!D$6,0),"")</f>
        <v/>
      </c>
      <c r="E42" s="182" t="str">
        <f>IF(ISNA(VLOOKUP($A42,DSSV!$A$7:$R$65536,IN_DTK!E$6,0))=FALSE,VLOOKUP($A42,DSSV!$A$7:$R$65536,IN_DTK!E$6,0),"")</f>
        <v/>
      </c>
      <c r="F42" s="187" t="str">
        <f>IF(ISNA(VLOOKUP($A42,DSSV!$A$7:$R$65536,IN_DTK!F$6,0))=FALSE,VLOOKUP($A42,DSSV!$A$7:$R$65536,IN_DTK!F$6,0),"")</f>
        <v/>
      </c>
      <c r="G42" s="187" t="str">
        <f>IF(ISNA(VLOOKUP($A42,DSSV!$A$7:$R$65536,IN_DTK!G$6,0))=FALSE,VLOOKUP($A42,DSSV!$A$7:$R$65536,IN_DTK!G$6,0),"")</f>
        <v/>
      </c>
      <c r="H42" s="183">
        <f>IF(ISNA(VLOOKUP($A42,DSSV!$A$7:$R$65536,IN_DTK!H$6,0))=FALSE,IF(H$9&lt;&gt;0,VLOOKUP($A42,DSSV!$A$7:$R$65536,IN_DTK!H$6,0),""),"")</f>
        <v>0</v>
      </c>
      <c r="I42" s="183">
        <f>IF(ISNA(VLOOKUP($A42,DSSV!$A$7:$R$65536,IN_DTK!I$6,0))=FALSE,IF(I$9&lt;&gt;0,VLOOKUP($A42,DSSV!$A$7:$R$65536,IN_DTK!I$6,0),""),"")</f>
        <v>0</v>
      </c>
      <c r="J42" s="183">
        <f>IF(ISNA(VLOOKUP($A42,DSSV!$A$7:$R$65536,IN_DTK!J$6,0))=FALSE,IF(J$9&lt;&gt;0,VLOOKUP($A42,DSSV!$A$7:$R$65536,IN_DTK!J$6,0),""),"")</f>
        <v>0</v>
      </c>
      <c r="K42" s="183">
        <f>IF(ISNA(VLOOKUP($A42,DSSV!$A$7:$R$65536,IN_DTK!K$6,0))=FALSE,IF(K$9&lt;&gt;0,VLOOKUP($A42,DSSV!$A$7:$R$65536,IN_DTK!K$6,0),""),"")</f>
        <v>0</v>
      </c>
      <c r="L42" s="183">
        <f>IF(ISNA(VLOOKUP($A42,DSSV!$A$7:$R$65536,IN_DTK!L$6,0))=FALSE,IF(L$9&lt;&gt;0,VLOOKUP($A42,DSSV!$A$7:$R$65536,IN_DTK!L$6,0),""),"")</f>
        <v>0</v>
      </c>
      <c r="M42" s="183">
        <f>IF(ISNA(VLOOKUP($A42,DSSV!$A$7:$R$65536,IN_DTK!M$6,0))=FALSE,IF(M$9&lt;&gt;0,VLOOKUP($A42,DSSV!$A$7:$R$65536,IN_DTK!M$6,0),""),"")</f>
        <v>0</v>
      </c>
      <c r="N42" s="183">
        <f>IF(ISNA(VLOOKUP($A42,DSSV!$A$7:$R$65536,IN_DTK!N$6,0))=FALSE,IF(N$9&lt;&gt;0,VLOOKUP($A42,DSSV!$A$7:$R$65536,IN_DTK!N$6,0),""),"")</f>
        <v>0</v>
      </c>
      <c r="O42" s="183">
        <f>IF(ISNA(VLOOKUP($A42,DSSV!$A$7:$R$65536,IN_DTK!O$6,0))=FALSE,IF(O$9&lt;&gt;0,VLOOKUP($A42,DSSV!$A$7:$R$65536,IN_DTK!O$6,0),""),"")</f>
        <v>0</v>
      </c>
      <c r="P42" s="183">
        <f>IF(ISNA(VLOOKUP($A42,DSSV!$A$7:$R$65536,IN_DTK!P$6,0))=FALSE,IF(P$9&lt;&gt;0,VLOOKUP($A42,DSSV!$A$7:$R$65536,IN_DTK!P$6,0),""),"")</f>
        <v>0</v>
      </c>
      <c r="Q42" s="184">
        <f>IF(ISNA(VLOOKUP($A42,DSSV!$A$7:$R$65536,IN_DTK!Q$6,0))=FALSE,VLOOKUP($A42,DSSV!$A$7:$R$65536,IN_DTK!Q$6,0),"")</f>
        <v>0</v>
      </c>
      <c r="R42" s="175" t="str">
        <f>IF(ISNA(VLOOKUP($A42,DSSV!$A$7:$R$65536,IN_DTK!R$6,0))=FALSE,VLOOKUP($A42,DSSV!$A$7:$R$65536,IN_DTK!R$6,0),"")</f>
        <v>Không</v>
      </c>
      <c r="S42" s="185" t="str">
        <f>IF(ISNA(VLOOKUP($A42,DSSV!$A$7:$R$65536,IN_DTK!S$6,0))=FALSE,VLOOKUP($A42,DSSV!$A$7:$R$65536,IN_DTK!S$6,0),"")</f>
        <v/>
      </c>
      <c r="T42" s="156" t="str">
        <f t="shared" si="0"/>
        <v/>
      </c>
      <c r="U42" s="156" t="str">
        <f t="shared" si="1"/>
        <v/>
      </c>
    </row>
    <row r="43" spans="1:21" s="156" customFormat="1" ht="20.25" customHeight="1">
      <c r="A43" s="154">
        <v>34</v>
      </c>
      <c r="B43" s="178">
        <f>--SUBTOTAL(2,C$7:C43)</f>
        <v>34</v>
      </c>
      <c r="C43" s="157">
        <f>IF(ISNA(VLOOKUP($A43,DSSV!$A$7:$R$65536,IN_DTK!C$6,0))=FALSE,VLOOKUP($A43,DSSV!$A$7:$R$65536,IN_DTK!C$6,0),"")</f>
        <v>0</v>
      </c>
      <c r="D43" s="181" t="str">
        <f>IF(ISNA(VLOOKUP($A43,DSSV!$A$7:$R$65536,IN_DTK!D$6,0))=FALSE,VLOOKUP($A43,DSSV!$A$7:$R$65536,IN_DTK!D$6,0),"")</f>
        <v/>
      </c>
      <c r="E43" s="182" t="str">
        <f>IF(ISNA(VLOOKUP($A43,DSSV!$A$7:$R$65536,IN_DTK!E$6,0))=FALSE,VLOOKUP($A43,DSSV!$A$7:$R$65536,IN_DTK!E$6,0),"")</f>
        <v/>
      </c>
      <c r="F43" s="187" t="str">
        <f>IF(ISNA(VLOOKUP($A43,DSSV!$A$7:$R$65536,IN_DTK!F$6,0))=FALSE,VLOOKUP($A43,DSSV!$A$7:$R$65536,IN_DTK!F$6,0),"")</f>
        <v/>
      </c>
      <c r="G43" s="187" t="str">
        <f>IF(ISNA(VLOOKUP($A43,DSSV!$A$7:$R$65536,IN_DTK!G$6,0))=FALSE,VLOOKUP($A43,DSSV!$A$7:$R$65536,IN_DTK!G$6,0),"")</f>
        <v/>
      </c>
      <c r="H43" s="183">
        <f>IF(ISNA(VLOOKUP($A43,DSSV!$A$7:$R$65536,IN_DTK!H$6,0))=FALSE,IF(H$9&lt;&gt;0,VLOOKUP($A43,DSSV!$A$7:$R$65536,IN_DTK!H$6,0),""),"")</f>
        <v>0</v>
      </c>
      <c r="I43" s="183">
        <f>IF(ISNA(VLOOKUP($A43,DSSV!$A$7:$R$65536,IN_DTK!I$6,0))=FALSE,IF(I$9&lt;&gt;0,VLOOKUP($A43,DSSV!$A$7:$R$65536,IN_DTK!I$6,0),""),"")</f>
        <v>0</v>
      </c>
      <c r="J43" s="183">
        <f>IF(ISNA(VLOOKUP($A43,DSSV!$A$7:$R$65536,IN_DTK!J$6,0))=FALSE,IF(J$9&lt;&gt;0,VLOOKUP($A43,DSSV!$A$7:$R$65536,IN_DTK!J$6,0),""),"")</f>
        <v>0</v>
      </c>
      <c r="K43" s="183">
        <f>IF(ISNA(VLOOKUP($A43,DSSV!$A$7:$R$65536,IN_DTK!K$6,0))=FALSE,IF(K$9&lt;&gt;0,VLOOKUP($A43,DSSV!$A$7:$R$65536,IN_DTK!K$6,0),""),"")</f>
        <v>0</v>
      </c>
      <c r="L43" s="183">
        <f>IF(ISNA(VLOOKUP($A43,DSSV!$A$7:$R$65536,IN_DTK!L$6,0))=FALSE,IF(L$9&lt;&gt;0,VLOOKUP($A43,DSSV!$A$7:$R$65536,IN_DTK!L$6,0),""),"")</f>
        <v>0</v>
      </c>
      <c r="M43" s="183">
        <f>IF(ISNA(VLOOKUP($A43,DSSV!$A$7:$R$65536,IN_DTK!M$6,0))=FALSE,IF(M$9&lt;&gt;0,VLOOKUP($A43,DSSV!$A$7:$R$65536,IN_DTK!M$6,0),""),"")</f>
        <v>0</v>
      </c>
      <c r="N43" s="183">
        <f>IF(ISNA(VLOOKUP($A43,DSSV!$A$7:$R$65536,IN_DTK!N$6,0))=FALSE,IF(N$9&lt;&gt;0,VLOOKUP($A43,DSSV!$A$7:$R$65536,IN_DTK!N$6,0),""),"")</f>
        <v>0</v>
      </c>
      <c r="O43" s="183">
        <f>IF(ISNA(VLOOKUP($A43,DSSV!$A$7:$R$65536,IN_DTK!O$6,0))=FALSE,IF(O$9&lt;&gt;0,VLOOKUP($A43,DSSV!$A$7:$R$65536,IN_DTK!O$6,0),""),"")</f>
        <v>0</v>
      </c>
      <c r="P43" s="183">
        <f>IF(ISNA(VLOOKUP($A43,DSSV!$A$7:$R$65536,IN_DTK!P$6,0))=FALSE,IF(P$9&lt;&gt;0,VLOOKUP($A43,DSSV!$A$7:$R$65536,IN_DTK!P$6,0),""),"")</f>
        <v>0</v>
      </c>
      <c r="Q43" s="184">
        <f>IF(ISNA(VLOOKUP($A43,DSSV!$A$7:$R$65536,IN_DTK!Q$6,0))=FALSE,VLOOKUP($A43,DSSV!$A$7:$R$65536,IN_DTK!Q$6,0),"")</f>
        <v>0</v>
      </c>
      <c r="R43" s="175" t="str">
        <f>IF(ISNA(VLOOKUP($A43,DSSV!$A$7:$R$65536,IN_DTK!R$6,0))=FALSE,VLOOKUP($A43,DSSV!$A$7:$R$65536,IN_DTK!R$6,0),"")</f>
        <v>Không</v>
      </c>
      <c r="S43" s="185" t="str">
        <f>IF(ISNA(VLOOKUP($A43,DSSV!$A$7:$R$65536,IN_DTK!S$6,0))=FALSE,VLOOKUP($A43,DSSV!$A$7:$R$65536,IN_DTK!S$6,0),"")</f>
        <v/>
      </c>
      <c r="T43" s="156" t="str">
        <f t="shared" si="0"/>
        <v/>
      </c>
      <c r="U43" s="156" t="str">
        <f t="shared" si="1"/>
        <v/>
      </c>
    </row>
    <row r="44" spans="1:21" s="156" customFormat="1" ht="20.25" customHeight="1">
      <c r="A44" s="154">
        <v>35</v>
      </c>
      <c r="B44" s="178">
        <f>--SUBTOTAL(2,C$7:C44)</f>
        <v>35</v>
      </c>
      <c r="C44" s="157">
        <f>IF(ISNA(VLOOKUP($A44,DSSV!$A$7:$R$65536,IN_DTK!C$6,0))=FALSE,VLOOKUP($A44,DSSV!$A$7:$R$65536,IN_DTK!C$6,0),"")</f>
        <v>0</v>
      </c>
      <c r="D44" s="181" t="str">
        <f>IF(ISNA(VLOOKUP($A44,DSSV!$A$7:$R$65536,IN_DTK!D$6,0))=FALSE,VLOOKUP($A44,DSSV!$A$7:$R$65536,IN_DTK!D$6,0),"")</f>
        <v/>
      </c>
      <c r="E44" s="182" t="str">
        <f>IF(ISNA(VLOOKUP($A44,DSSV!$A$7:$R$65536,IN_DTK!E$6,0))=FALSE,VLOOKUP($A44,DSSV!$A$7:$R$65536,IN_DTK!E$6,0),"")</f>
        <v/>
      </c>
      <c r="F44" s="187" t="str">
        <f>IF(ISNA(VLOOKUP($A44,DSSV!$A$7:$R$65536,IN_DTK!F$6,0))=FALSE,VLOOKUP($A44,DSSV!$A$7:$R$65536,IN_DTK!F$6,0),"")</f>
        <v/>
      </c>
      <c r="G44" s="187" t="str">
        <f>IF(ISNA(VLOOKUP($A44,DSSV!$A$7:$R$65536,IN_DTK!G$6,0))=FALSE,VLOOKUP($A44,DSSV!$A$7:$R$65536,IN_DTK!G$6,0),"")</f>
        <v/>
      </c>
      <c r="H44" s="183">
        <f>IF(ISNA(VLOOKUP($A44,DSSV!$A$7:$R$65536,IN_DTK!H$6,0))=FALSE,IF(H$9&lt;&gt;0,VLOOKUP($A44,DSSV!$A$7:$R$65536,IN_DTK!H$6,0),""),"")</f>
        <v>0</v>
      </c>
      <c r="I44" s="183">
        <f>IF(ISNA(VLOOKUP($A44,DSSV!$A$7:$R$65536,IN_DTK!I$6,0))=FALSE,IF(I$9&lt;&gt;0,VLOOKUP($A44,DSSV!$A$7:$R$65536,IN_DTK!I$6,0),""),"")</f>
        <v>0</v>
      </c>
      <c r="J44" s="183">
        <f>IF(ISNA(VLOOKUP($A44,DSSV!$A$7:$R$65536,IN_DTK!J$6,0))=FALSE,IF(J$9&lt;&gt;0,VLOOKUP($A44,DSSV!$A$7:$R$65536,IN_DTK!J$6,0),""),"")</f>
        <v>0</v>
      </c>
      <c r="K44" s="183">
        <f>IF(ISNA(VLOOKUP($A44,DSSV!$A$7:$R$65536,IN_DTK!K$6,0))=FALSE,IF(K$9&lt;&gt;0,VLOOKUP($A44,DSSV!$A$7:$R$65536,IN_DTK!K$6,0),""),"")</f>
        <v>0</v>
      </c>
      <c r="L44" s="183">
        <f>IF(ISNA(VLOOKUP($A44,DSSV!$A$7:$R$65536,IN_DTK!L$6,0))=FALSE,IF(L$9&lt;&gt;0,VLOOKUP($A44,DSSV!$A$7:$R$65536,IN_DTK!L$6,0),""),"")</f>
        <v>0</v>
      </c>
      <c r="M44" s="183">
        <f>IF(ISNA(VLOOKUP($A44,DSSV!$A$7:$R$65536,IN_DTK!M$6,0))=FALSE,IF(M$9&lt;&gt;0,VLOOKUP($A44,DSSV!$A$7:$R$65536,IN_DTK!M$6,0),""),"")</f>
        <v>0</v>
      </c>
      <c r="N44" s="183">
        <f>IF(ISNA(VLOOKUP($A44,DSSV!$A$7:$R$65536,IN_DTK!N$6,0))=FALSE,IF(N$9&lt;&gt;0,VLOOKUP($A44,DSSV!$A$7:$R$65536,IN_DTK!N$6,0),""),"")</f>
        <v>0</v>
      </c>
      <c r="O44" s="183">
        <f>IF(ISNA(VLOOKUP($A44,DSSV!$A$7:$R$65536,IN_DTK!O$6,0))=FALSE,IF(O$9&lt;&gt;0,VLOOKUP($A44,DSSV!$A$7:$R$65536,IN_DTK!O$6,0),""),"")</f>
        <v>0</v>
      </c>
      <c r="P44" s="183">
        <f>IF(ISNA(VLOOKUP($A44,DSSV!$A$7:$R$65536,IN_DTK!P$6,0))=FALSE,IF(P$9&lt;&gt;0,VLOOKUP($A44,DSSV!$A$7:$R$65536,IN_DTK!P$6,0),""),"")</f>
        <v>0</v>
      </c>
      <c r="Q44" s="184">
        <f>IF(ISNA(VLOOKUP($A44,DSSV!$A$7:$R$65536,IN_DTK!Q$6,0))=FALSE,VLOOKUP($A44,DSSV!$A$7:$R$65536,IN_DTK!Q$6,0),"")</f>
        <v>0</v>
      </c>
      <c r="R44" s="175" t="str">
        <f>IF(ISNA(VLOOKUP($A44,DSSV!$A$7:$R$65536,IN_DTK!R$6,0))=FALSE,VLOOKUP($A44,DSSV!$A$7:$R$65536,IN_DTK!R$6,0),"")</f>
        <v>Không</v>
      </c>
      <c r="S44" s="185" t="str">
        <f>IF(ISNA(VLOOKUP($A44,DSSV!$A$7:$R$65536,IN_DTK!S$6,0))=FALSE,VLOOKUP($A44,DSSV!$A$7:$R$65536,IN_DTK!S$6,0),"")</f>
        <v/>
      </c>
      <c r="T44" s="156" t="str">
        <f t="shared" si="0"/>
        <v/>
      </c>
      <c r="U44" s="156" t="str">
        <f t="shared" si="1"/>
        <v/>
      </c>
    </row>
    <row r="45" spans="1:21" s="156" customFormat="1" ht="20.25" customHeight="1">
      <c r="A45" s="154">
        <v>36</v>
      </c>
      <c r="B45" s="178">
        <f>--SUBTOTAL(2,C$7:C45)</f>
        <v>36</v>
      </c>
      <c r="C45" s="157">
        <f>IF(ISNA(VLOOKUP($A45,DSSV!$A$7:$R$65536,IN_DTK!C$6,0))=FALSE,VLOOKUP($A45,DSSV!$A$7:$R$65536,IN_DTK!C$6,0),"")</f>
        <v>0</v>
      </c>
      <c r="D45" s="181" t="str">
        <f>IF(ISNA(VLOOKUP($A45,DSSV!$A$7:$R$65536,IN_DTK!D$6,0))=FALSE,VLOOKUP($A45,DSSV!$A$7:$R$65536,IN_DTK!D$6,0),"")</f>
        <v/>
      </c>
      <c r="E45" s="182" t="str">
        <f>IF(ISNA(VLOOKUP($A45,DSSV!$A$7:$R$65536,IN_DTK!E$6,0))=FALSE,VLOOKUP($A45,DSSV!$A$7:$R$65536,IN_DTK!E$6,0),"")</f>
        <v/>
      </c>
      <c r="F45" s="187" t="str">
        <f>IF(ISNA(VLOOKUP($A45,DSSV!$A$7:$R$65536,IN_DTK!F$6,0))=FALSE,VLOOKUP($A45,DSSV!$A$7:$R$65536,IN_DTK!F$6,0),"")</f>
        <v/>
      </c>
      <c r="G45" s="187" t="str">
        <f>IF(ISNA(VLOOKUP($A45,DSSV!$A$7:$R$65536,IN_DTK!G$6,0))=FALSE,VLOOKUP($A45,DSSV!$A$7:$R$65536,IN_DTK!G$6,0),"")</f>
        <v/>
      </c>
      <c r="H45" s="183">
        <f>IF(ISNA(VLOOKUP($A45,DSSV!$A$7:$R$65536,IN_DTK!H$6,0))=FALSE,IF(H$9&lt;&gt;0,VLOOKUP($A45,DSSV!$A$7:$R$65536,IN_DTK!H$6,0),""),"")</f>
        <v>0</v>
      </c>
      <c r="I45" s="183">
        <f>IF(ISNA(VLOOKUP($A45,DSSV!$A$7:$R$65536,IN_DTK!I$6,0))=FALSE,IF(I$9&lt;&gt;0,VLOOKUP($A45,DSSV!$A$7:$R$65536,IN_DTK!I$6,0),""),"")</f>
        <v>0</v>
      </c>
      <c r="J45" s="183">
        <f>IF(ISNA(VLOOKUP($A45,DSSV!$A$7:$R$65536,IN_DTK!J$6,0))=FALSE,IF(J$9&lt;&gt;0,VLOOKUP($A45,DSSV!$A$7:$R$65536,IN_DTK!J$6,0),""),"")</f>
        <v>0</v>
      </c>
      <c r="K45" s="183">
        <f>IF(ISNA(VLOOKUP($A45,DSSV!$A$7:$R$65536,IN_DTK!K$6,0))=FALSE,IF(K$9&lt;&gt;0,VLOOKUP($A45,DSSV!$A$7:$R$65536,IN_DTK!K$6,0),""),"")</f>
        <v>0</v>
      </c>
      <c r="L45" s="183">
        <f>IF(ISNA(VLOOKUP($A45,DSSV!$A$7:$R$65536,IN_DTK!L$6,0))=FALSE,IF(L$9&lt;&gt;0,VLOOKUP($A45,DSSV!$A$7:$R$65536,IN_DTK!L$6,0),""),"")</f>
        <v>0</v>
      </c>
      <c r="M45" s="183">
        <f>IF(ISNA(VLOOKUP($A45,DSSV!$A$7:$R$65536,IN_DTK!M$6,0))=FALSE,IF(M$9&lt;&gt;0,VLOOKUP($A45,DSSV!$A$7:$R$65536,IN_DTK!M$6,0),""),"")</f>
        <v>0</v>
      </c>
      <c r="N45" s="183">
        <f>IF(ISNA(VLOOKUP($A45,DSSV!$A$7:$R$65536,IN_DTK!N$6,0))=FALSE,IF(N$9&lt;&gt;0,VLOOKUP($A45,DSSV!$A$7:$R$65536,IN_DTK!N$6,0),""),"")</f>
        <v>0</v>
      </c>
      <c r="O45" s="183">
        <f>IF(ISNA(VLOOKUP($A45,DSSV!$A$7:$R$65536,IN_DTK!O$6,0))=FALSE,IF(O$9&lt;&gt;0,VLOOKUP($A45,DSSV!$A$7:$R$65536,IN_DTK!O$6,0),""),"")</f>
        <v>0</v>
      </c>
      <c r="P45" s="183">
        <f>IF(ISNA(VLOOKUP($A45,DSSV!$A$7:$R$65536,IN_DTK!P$6,0))=FALSE,IF(P$9&lt;&gt;0,VLOOKUP($A45,DSSV!$A$7:$R$65536,IN_DTK!P$6,0),""),"")</f>
        <v>0</v>
      </c>
      <c r="Q45" s="184">
        <f>IF(ISNA(VLOOKUP($A45,DSSV!$A$7:$R$65536,IN_DTK!Q$6,0))=FALSE,VLOOKUP($A45,DSSV!$A$7:$R$65536,IN_DTK!Q$6,0),"")</f>
        <v>0</v>
      </c>
      <c r="R45" s="175" t="str">
        <f>IF(ISNA(VLOOKUP($A45,DSSV!$A$7:$R$65536,IN_DTK!R$6,0))=FALSE,VLOOKUP($A45,DSSV!$A$7:$R$65536,IN_DTK!R$6,0),"")</f>
        <v>Không</v>
      </c>
      <c r="S45" s="185" t="str">
        <f>IF(ISNA(VLOOKUP($A45,DSSV!$A$7:$R$65536,IN_DTK!S$6,0))=FALSE,VLOOKUP($A45,DSSV!$A$7:$R$65536,IN_DTK!S$6,0),"")</f>
        <v/>
      </c>
      <c r="T45" s="156" t="str">
        <f t="shared" si="0"/>
        <v/>
      </c>
      <c r="U45" s="156" t="str">
        <f t="shared" si="1"/>
        <v/>
      </c>
    </row>
    <row r="46" spans="1:21" s="156" customFormat="1" ht="20.25" customHeight="1">
      <c r="A46" s="154">
        <v>37</v>
      </c>
      <c r="B46" s="178">
        <f>--SUBTOTAL(2,C$7:C46)</f>
        <v>37</v>
      </c>
      <c r="C46" s="157">
        <f>IF(ISNA(VLOOKUP($A46,DSSV!$A$7:$R$65536,IN_DTK!C$6,0))=FALSE,VLOOKUP($A46,DSSV!$A$7:$R$65536,IN_DTK!C$6,0),"")</f>
        <v>0</v>
      </c>
      <c r="D46" s="181" t="str">
        <f>IF(ISNA(VLOOKUP($A46,DSSV!$A$7:$R$65536,IN_DTK!D$6,0))=FALSE,VLOOKUP($A46,DSSV!$A$7:$R$65536,IN_DTK!D$6,0),"")</f>
        <v/>
      </c>
      <c r="E46" s="182" t="str">
        <f>IF(ISNA(VLOOKUP($A46,DSSV!$A$7:$R$65536,IN_DTK!E$6,0))=FALSE,VLOOKUP($A46,DSSV!$A$7:$R$65536,IN_DTK!E$6,0),"")</f>
        <v/>
      </c>
      <c r="F46" s="187" t="str">
        <f>IF(ISNA(VLOOKUP($A46,DSSV!$A$7:$R$65536,IN_DTK!F$6,0))=FALSE,VLOOKUP($A46,DSSV!$A$7:$R$65536,IN_DTK!F$6,0),"")</f>
        <v/>
      </c>
      <c r="G46" s="187" t="str">
        <f>IF(ISNA(VLOOKUP($A46,DSSV!$A$7:$R$65536,IN_DTK!G$6,0))=FALSE,VLOOKUP($A46,DSSV!$A$7:$R$65536,IN_DTK!G$6,0),"")</f>
        <v/>
      </c>
      <c r="H46" s="183">
        <f>IF(ISNA(VLOOKUP($A46,DSSV!$A$7:$R$65536,IN_DTK!H$6,0))=FALSE,IF(H$9&lt;&gt;0,VLOOKUP($A46,DSSV!$A$7:$R$65536,IN_DTK!H$6,0),""),"")</f>
        <v>0</v>
      </c>
      <c r="I46" s="183">
        <f>IF(ISNA(VLOOKUP($A46,DSSV!$A$7:$R$65536,IN_DTK!I$6,0))=FALSE,IF(I$9&lt;&gt;0,VLOOKUP($A46,DSSV!$A$7:$R$65536,IN_DTK!I$6,0),""),"")</f>
        <v>0</v>
      </c>
      <c r="J46" s="183">
        <f>IF(ISNA(VLOOKUP($A46,DSSV!$A$7:$R$65536,IN_DTK!J$6,0))=FALSE,IF(J$9&lt;&gt;0,VLOOKUP($A46,DSSV!$A$7:$R$65536,IN_DTK!J$6,0),""),"")</f>
        <v>0</v>
      </c>
      <c r="K46" s="183">
        <f>IF(ISNA(VLOOKUP($A46,DSSV!$A$7:$R$65536,IN_DTK!K$6,0))=FALSE,IF(K$9&lt;&gt;0,VLOOKUP($A46,DSSV!$A$7:$R$65536,IN_DTK!K$6,0),""),"")</f>
        <v>0</v>
      </c>
      <c r="L46" s="183">
        <f>IF(ISNA(VLOOKUP($A46,DSSV!$A$7:$R$65536,IN_DTK!L$6,0))=FALSE,IF(L$9&lt;&gt;0,VLOOKUP($A46,DSSV!$A$7:$R$65536,IN_DTK!L$6,0),""),"")</f>
        <v>0</v>
      </c>
      <c r="M46" s="183">
        <f>IF(ISNA(VLOOKUP($A46,DSSV!$A$7:$R$65536,IN_DTK!M$6,0))=FALSE,IF(M$9&lt;&gt;0,VLOOKUP($A46,DSSV!$A$7:$R$65536,IN_DTK!M$6,0),""),"")</f>
        <v>0</v>
      </c>
      <c r="N46" s="183">
        <f>IF(ISNA(VLOOKUP($A46,DSSV!$A$7:$R$65536,IN_DTK!N$6,0))=FALSE,IF(N$9&lt;&gt;0,VLOOKUP($A46,DSSV!$A$7:$R$65536,IN_DTK!N$6,0),""),"")</f>
        <v>0</v>
      </c>
      <c r="O46" s="183">
        <f>IF(ISNA(VLOOKUP($A46,DSSV!$A$7:$R$65536,IN_DTK!O$6,0))=FALSE,IF(O$9&lt;&gt;0,VLOOKUP($A46,DSSV!$A$7:$R$65536,IN_DTK!O$6,0),""),"")</f>
        <v>0</v>
      </c>
      <c r="P46" s="183">
        <f>IF(ISNA(VLOOKUP($A46,DSSV!$A$7:$R$65536,IN_DTK!P$6,0))=FALSE,IF(P$9&lt;&gt;0,VLOOKUP($A46,DSSV!$A$7:$R$65536,IN_DTK!P$6,0),""),"")</f>
        <v>0</v>
      </c>
      <c r="Q46" s="184">
        <f>IF(ISNA(VLOOKUP($A46,DSSV!$A$7:$R$65536,IN_DTK!Q$6,0))=FALSE,VLOOKUP($A46,DSSV!$A$7:$R$65536,IN_DTK!Q$6,0),"")</f>
        <v>0</v>
      </c>
      <c r="R46" s="175" t="str">
        <f>IF(ISNA(VLOOKUP($A46,DSSV!$A$7:$R$65536,IN_DTK!R$6,0))=FALSE,VLOOKUP($A46,DSSV!$A$7:$R$65536,IN_DTK!R$6,0),"")</f>
        <v>Không</v>
      </c>
      <c r="S46" s="185" t="str">
        <f>IF(ISNA(VLOOKUP($A46,DSSV!$A$7:$R$65536,IN_DTK!S$6,0))=FALSE,VLOOKUP($A46,DSSV!$A$7:$R$65536,IN_DTK!S$6,0),"")</f>
        <v/>
      </c>
      <c r="T46" s="156" t="str">
        <f t="shared" si="0"/>
        <v/>
      </c>
      <c r="U46" s="156" t="str">
        <f t="shared" si="1"/>
        <v/>
      </c>
    </row>
    <row r="47" spans="1:21" s="156" customFormat="1" ht="20.25" customHeight="1">
      <c r="A47" s="154">
        <v>38</v>
      </c>
      <c r="B47" s="178">
        <f>--SUBTOTAL(2,C$7:C47)</f>
        <v>38</v>
      </c>
      <c r="C47" s="157">
        <f>IF(ISNA(VLOOKUP($A47,DSSV!$A$7:$R$65536,IN_DTK!C$6,0))=FALSE,VLOOKUP($A47,DSSV!$A$7:$R$65536,IN_DTK!C$6,0),"")</f>
        <v>0</v>
      </c>
      <c r="D47" s="181" t="str">
        <f>IF(ISNA(VLOOKUP($A47,DSSV!$A$7:$R$65536,IN_DTK!D$6,0))=FALSE,VLOOKUP($A47,DSSV!$A$7:$R$65536,IN_DTK!D$6,0),"")</f>
        <v/>
      </c>
      <c r="E47" s="182" t="str">
        <f>IF(ISNA(VLOOKUP($A47,DSSV!$A$7:$R$65536,IN_DTK!E$6,0))=FALSE,VLOOKUP($A47,DSSV!$A$7:$R$65536,IN_DTK!E$6,0),"")</f>
        <v/>
      </c>
      <c r="F47" s="187" t="str">
        <f>IF(ISNA(VLOOKUP($A47,DSSV!$A$7:$R$65536,IN_DTK!F$6,0))=FALSE,VLOOKUP($A47,DSSV!$A$7:$R$65536,IN_DTK!F$6,0),"")</f>
        <v/>
      </c>
      <c r="G47" s="187" t="str">
        <f>IF(ISNA(VLOOKUP($A47,DSSV!$A$7:$R$65536,IN_DTK!G$6,0))=FALSE,VLOOKUP($A47,DSSV!$A$7:$R$65536,IN_DTK!G$6,0),"")</f>
        <v/>
      </c>
      <c r="H47" s="183">
        <f>IF(ISNA(VLOOKUP($A47,DSSV!$A$7:$R$65536,IN_DTK!H$6,0))=FALSE,IF(H$9&lt;&gt;0,VLOOKUP($A47,DSSV!$A$7:$R$65536,IN_DTK!H$6,0),""),"")</f>
        <v>0</v>
      </c>
      <c r="I47" s="183">
        <f>IF(ISNA(VLOOKUP($A47,DSSV!$A$7:$R$65536,IN_DTK!I$6,0))=FALSE,IF(I$9&lt;&gt;0,VLOOKUP($A47,DSSV!$A$7:$R$65536,IN_DTK!I$6,0),""),"")</f>
        <v>0</v>
      </c>
      <c r="J47" s="183">
        <f>IF(ISNA(VLOOKUP($A47,DSSV!$A$7:$R$65536,IN_DTK!J$6,0))=FALSE,IF(J$9&lt;&gt;0,VLOOKUP($A47,DSSV!$A$7:$R$65536,IN_DTK!J$6,0),""),"")</f>
        <v>0</v>
      </c>
      <c r="K47" s="183">
        <f>IF(ISNA(VLOOKUP($A47,DSSV!$A$7:$R$65536,IN_DTK!K$6,0))=FALSE,IF(K$9&lt;&gt;0,VLOOKUP($A47,DSSV!$A$7:$R$65536,IN_DTK!K$6,0),""),"")</f>
        <v>0</v>
      </c>
      <c r="L47" s="183">
        <f>IF(ISNA(VLOOKUP($A47,DSSV!$A$7:$R$65536,IN_DTK!L$6,0))=FALSE,IF(L$9&lt;&gt;0,VLOOKUP($A47,DSSV!$A$7:$R$65536,IN_DTK!L$6,0),""),"")</f>
        <v>0</v>
      </c>
      <c r="M47" s="183">
        <f>IF(ISNA(VLOOKUP($A47,DSSV!$A$7:$R$65536,IN_DTK!M$6,0))=FALSE,IF(M$9&lt;&gt;0,VLOOKUP($A47,DSSV!$A$7:$R$65536,IN_DTK!M$6,0),""),"")</f>
        <v>0</v>
      </c>
      <c r="N47" s="183">
        <f>IF(ISNA(VLOOKUP($A47,DSSV!$A$7:$R$65536,IN_DTK!N$6,0))=FALSE,IF(N$9&lt;&gt;0,VLOOKUP($A47,DSSV!$A$7:$R$65536,IN_DTK!N$6,0),""),"")</f>
        <v>0</v>
      </c>
      <c r="O47" s="183">
        <f>IF(ISNA(VLOOKUP($A47,DSSV!$A$7:$R$65536,IN_DTK!O$6,0))=FALSE,IF(O$9&lt;&gt;0,VLOOKUP($A47,DSSV!$A$7:$R$65536,IN_DTK!O$6,0),""),"")</f>
        <v>0</v>
      </c>
      <c r="P47" s="183">
        <f>IF(ISNA(VLOOKUP($A47,DSSV!$A$7:$R$65536,IN_DTK!P$6,0))=FALSE,IF(P$9&lt;&gt;0,VLOOKUP($A47,DSSV!$A$7:$R$65536,IN_DTK!P$6,0),""),"")</f>
        <v>0</v>
      </c>
      <c r="Q47" s="184">
        <f>IF(ISNA(VLOOKUP($A47,DSSV!$A$7:$R$65536,IN_DTK!Q$6,0))=FALSE,VLOOKUP($A47,DSSV!$A$7:$R$65536,IN_DTK!Q$6,0),"")</f>
        <v>0</v>
      </c>
      <c r="R47" s="175" t="str">
        <f>IF(ISNA(VLOOKUP($A47,DSSV!$A$7:$R$65536,IN_DTK!R$6,0))=FALSE,VLOOKUP($A47,DSSV!$A$7:$R$65536,IN_DTK!R$6,0),"")</f>
        <v>Không</v>
      </c>
      <c r="S47" s="185" t="str">
        <f>IF(ISNA(VLOOKUP($A47,DSSV!$A$7:$R$65536,IN_DTK!S$6,0))=FALSE,VLOOKUP($A47,DSSV!$A$7:$R$65536,IN_DTK!S$6,0),"")</f>
        <v/>
      </c>
      <c r="T47" s="156" t="str">
        <f t="shared" si="0"/>
        <v/>
      </c>
      <c r="U47" s="156" t="str">
        <f t="shared" si="1"/>
        <v/>
      </c>
    </row>
    <row r="48" spans="1:21" s="156" customFormat="1" ht="20.25" customHeight="1">
      <c r="A48" s="154">
        <v>39</v>
      </c>
      <c r="B48" s="178">
        <f>--SUBTOTAL(2,C$7:C48)</f>
        <v>39</v>
      </c>
      <c r="C48" s="157">
        <f>IF(ISNA(VLOOKUP($A48,DSSV!$A$7:$R$65536,IN_DTK!C$6,0))=FALSE,VLOOKUP($A48,DSSV!$A$7:$R$65536,IN_DTK!C$6,0),"")</f>
        <v>0</v>
      </c>
      <c r="D48" s="181" t="str">
        <f>IF(ISNA(VLOOKUP($A48,DSSV!$A$7:$R$65536,IN_DTK!D$6,0))=FALSE,VLOOKUP($A48,DSSV!$A$7:$R$65536,IN_DTK!D$6,0),"")</f>
        <v/>
      </c>
      <c r="E48" s="182" t="str">
        <f>IF(ISNA(VLOOKUP($A48,DSSV!$A$7:$R$65536,IN_DTK!E$6,0))=FALSE,VLOOKUP($A48,DSSV!$A$7:$R$65536,IN_DTK!E$6,0),"")</f>
        <v/>
      </c>
      <c r="F48" s="187" t="str">
        <f>IF(ISNA(VLOOKUP($A48,DSSV!$A$7:$R$65536,IN_DTK!F$6,0))=FALSE,VLOOKUP($A48,DSSV!$A$7:$R$65536,IN_DTK!F$6,0),"")</f>
        <v/>
      </c>
      <c r="G48" s="187" t="str">
        <f>IF(ISNA(VLOOKUP($A48,DSSV!$A$7:$R$65536,IN_DTK!G$6,0))=FALSE,VLOOKUP($A48,DSSV!$A$7:$R$65536,IN_DTK!G$6,0),"")</f>
        <v/>
      </c>
      <c r="H48" s="183">
        <f>IF(ISNA(VLOOKUP($A48,DSSV!$A$7:$R$65536,IN_DTK!H$6,0))=FALSE,IF(H$9&lt;&gt;0,VLOOKUP($A48,DSSV!$A$7:$R$65536,IN_DTK!H$6,0),""),"")</f>
        <v>0</v>
      </c>
      <c r="I48" s="183">
        <f>IF(ISNA(VLOOKUP($A48,DSSV!$A$7:$R$65536,IN_DTK!I$6,0))=FALSE,IF(I$9&lt;&gt;0,VLOOKUP($A48,DSSV!$A$7:$R$65536,IN_DTK!I$6,0),""),"")</f>
        <v>0</v>
      </c>
      <c r="J48" s="183">
        <f>IF(ISNA(VLOOKUP($A48,DSSV!$A$7:$R$65536,IN_DTK!J$6,0))=FALSE,IF(J$9&lt;&gt;0,VLOOKUP($A48,DSSV!$A$7:$R$65536,IN_DTK!J$6,0),""),"")</f>
        <v>0</v>
      </c>
      <c r="K48" s="183">
        <f>IF(ISNA(VLOOKUP($A48,DSSV!$A$7:$R$65536,IN_DTK!K$6,0))=FALSE,IF(K$9&lt;&gt;0,VLOOKUP($A48,DSSV!$A$7:$R$65536,IN_DTK!K$6,0),""),"")</f>
        <v>0</v>
      </c>
      <c r="L48" s="183">
        <f>IF(ISNA(VLOOKUP($A48,DSSV!$A$7:$R$65536,IN_DTK!L$6,0))=FALSE,IF(L$9&lt;&gt;0,VLOOKUP($A48,DSSV!$A$7:$R$65536,IN_DTK!L$6,0),""),"")</f>
        <v>0</v>
      </c>
      <c r="M48" s="183">
        <f>IF(ISNA(VLOOKUP($A48,DSSV!$A$7:$R$65536,IN_DTK!M$6,0))=FALSE,IF(M$9&lt;&gt;0,VLOOKUP($A48,DSSV!$A$7:$R$65536,IN_DTK!M$6,0),""),"")</f>
        <v>0</v>
      </c>
      <c r="N48" s="183">
        <f>IF(ISNA(VLOOKUP($A48,DSSV!$A$7:$R$65536,IN_DTK!N$6,0))=FALSE,IF(N$9&lt;&gt;0,VLOOKUP($A48,DSSV!$A$7:$R$65536,IN_DTK!N$6,0),""),"")</f>
        <v>0</v>
      </c>
      <c r="O48" s="183">
        <f>IF(ISNA(VLOOKUP($A48,DSSV!$A$7:$R$65536,IN_DTK!O$6,0))=FALSE,IF(O$9&lt;&gt;0,VLOOKUP($A48,DSSV!$A$7:$R$65536,IN_DTK!O$6,0),""),"")</f>
        <v>0</v>
      </c>
      <c r="P48" s="183">
        <f>IF(ISNA(VLOOKUP($A48,DSSV!$A$7:$R$65536,IN_DTK!P$6,0))=FALSE,IF(P$9&lt;&gt;0,VLOOKUP($A48,DSSV!$A$7:$R$65536,IN_DTK!P$6,0),""),"")</f>
        <v>0</v>
      </c>
      <c r="Q48" s="184">
        <f>IF(ISNA(VLOOKUP($A48,DSSV!$A$7:$R$65536,IN_DTK!Q$6,0))=FALSE,VLOOKUP($A48,DSSV!$A$7:$R$65536,IN_DTK!Q$6,0),"")</f>
        <v>0</v>
      </c>
      <c r="R48" s="175" t="str">
        <f>IF(ISNA(VLOOKUP($A48,DSSV!$A$7:$R$65536,IN_DTK!R$6,0))=FALSE,VLOOKUP($A48,DSSV!$A$7:$R$65536,IN_DTK!R$6,0),"")</f>
        <v>Không</v>
      </c>
      <c r="S48" s="185" t="str">
        <f>IF(ISNA(VLOOKUP($A48,DSSV!$A$7:$R$65536,IN_DTK!S$6,0))=FALSE,VLOOKUP($A48,DSSV!$A$7:$R$65536,IN_DTK!S$6,0),"")</f>
        <v/>
      </c>
      <c r="T48" s="156" t="str">
        <f t="shared" si="0"/>
        <v/>
      </c>
      <c r="U48" s="156" t="str">
        <f t="shared" si="1"/>
        <v/>
      </c>
    </row>
    <row r="49" spans="1:21" s="156" customFormat="1" ht="20.25" customHeight="1">
      <c r="A49" s="154">
        <v>40</v>
      </c>
      <c r="B49" s="178">
        <f>--SUBTOTAL(2,C$7:C49)</f>
        <v>40</v>
      </c>
      <c r="C49" s="157">
        <f>IF(ISNA(VLOOKUP($A49,DSSV!$A$7:$R$65536,IN_DTK!C$6,0))=FALSE,VLOOKUP($A49,DSSV!$A$7:$R$65536,IN_DTK!C$6,0),"")</f>
        <v>0</v>
      </c>
      <c r="D49" s="181" t="str">
        <f>IF(ISNA(VLOOKUP($A49,DSSV!$A$7:$R$65536,IN_DTK!D$6,0))=FALSE,VLOOKUP($A49,DSSV!$A$7:$R$65536,IN_DTK!D$6,0),"")</f>
        <v/>
      </c>
      <c r="E49" s="182" t="str">
        <f>IF(ISNA(VLOOKUP($A49,DSSV!$A$7:$R$65536,IN_DTK!E$6,0))=FALSE,VLOOKUP($A49,DSSV!$A$7:$R$65536,IN_DTK!E$6,0),"")</f>
        <v/>
      </c>
      <c r="F49" s="187" t="str">
        <f>IF(ISNA(VLOOKUP($A49,DSSV!$A$7:$R$65536,IN_DTK!F$6,0))=FALSE,VLOOKUP($A49,DSSV!$A$7:$R$65536,IN_DTK!F$6,0),"")</f>
        <v/>
      </c>
      <c r="G49" s="187" t="str">
        <f>IF(ISNA(VLOOKUP($A49,DSSV!$A$7:$R$65536,IN_DTK!G$6,0))=FALSE,VLOOKUP($A49,DSSV!$A$7:$R$65536,IN_DTK!G$6,0),"")</f>
        <v/>
      </c>
      <c r="H49" s="183">
        <f>IF(ISNA(VLOOKUP($A49,DSSV!$A$7:$R$65536,IN_DTK!H$6,0))=FALSE,IF(H$9&lt;&gt;0,VLOOKUP($A49,DSSV!$A$7:$R$65536,IN_DTK!H$6,0),""),"")</f>
        <v>0</v>
      </c>
      <c r="I49" s="183">
        <f>IF(ISNA(VLOOKUP($A49,DSSV!$A$7:$R$65536,IN_DTK!I$6,0))=FALSE,IF(I$9&lt;&gt;0,VLOOKUP($A49,DSSV!$A$7:$R$65536,IN_DTK!I$6,0),""),"")</f>
        <v>0</v>
      </c>
      <c r="J49" s="183">
        <f>IF(ISNA(VLOOKUP($A49,DSSV!$A$7:$R$65536,IN_DTK!J$6,0))=FALSE,IF(J$9&lt;&gt;0,VLOOKUP($A49,DSSV!$A$7:$R$65536,IN_DTK!J$6,0),""),"")</f>
        <v>0</v>
      </c>
      <c r="K49" s="183">
        <f>IF(ISNA(VLOOKUP($A49,DSSV!$A$7:$R$65536,IN_DTK!K$6,0))=FALSE,IF(K$9&lt;&gt;0,VLOOKUP($A49,DSSV!$A$7:$R$65536,IN_DTK!K$6,0),""),"")</f>
        <v>0</v>
      </c>
      <c r="L49" s="183">
        <f>IF(ISNA(VLOOKUP($A49,DSSV!$A$7:$R$65536,IN_DTK!L$6,0))=FALSE,IF(L$9&lt;&gt;0,VLOOKUP($A49,DSSV!$A$7:$R$65536,IN_DTK!L$6,0),""),"")</f>
        <v>0</v>
      </c>
      <c r="M49" s="183">
        <f>IF(ISNA(VLOOKUP($A49,DSSV!$A$7:$R$65536,IN_DTK!M$6,0))=FALSE,IF(M$9&lt;&gt;0,VLOOKUP($A49,DSSV!$A$7:$R$65536,IN_DTK!M$6,0),""),"")</f>
        <v>0</v>
      </c>
      <c r="N49" s="183">
        <f>IF(ISNA(VLOOKUP($A49,DSSV!$A$7:$R$65536,IN_DTK!N$6,0))=FALSE,IF(N$9&lt;&gt;0,VLOOKUP($A49,DSSV!$A$7:$R$65536,IN_DTK!N$6,0),""),"")</f>
        <v>0</v>
      </c>
      <c r="O49" s="183">
        <f>IF(ISNA(VLOOKUP($A49,DSSV!$A$7:$R$65536,IN_DTK!O$6,0))=FALSE,IF(O$9&lt;&gt;0,VLOOKUP($A49,DSSV!$A$7:$R$65536,IN_DTK!O$6,0),""),"")</f>
        <v>0</v>
      </c>
      <c r="P49" s="183">
        <f>IF(ISNA(VLOOKUP($A49,DSSV!$A$7:$R$65536,IN_DTK!P$6,0))=FALSE,IF(P$9&lt;&gt;0,VLOOKUP($A49,DSSV!$A$7:$R$65536,IN_DTK!P$6,0),""),"")</f>
        <v>0</v>
      </c>
      <c r="Q49" s="184">
        <f>IF(ISNA(VLOOKUP($A49,DSSV!$A$7:$R$65536,IN_DTK!Q$6,0))=FALSE,VLOOKUP($A49,DSSV!$A$7:$R$65536,IN_DTK!Q$6,0),"")</f>
        <v>0</v>
      </c>
      <c r="R49" s="175" t="str">
        <f>IF(ISNA(VLOOKUP($A49,DSSV!$A$7:$R$65536,IN_DTK!R$6,0))=FALSE,VLOOKUP($A49,DSSV!$A$7:$R$65536,IN_DTK!R$6,0),"")</f>
        <v>Không</v>
      </c>
      <c r="S49" s="185" t="str">
        <f>IF(ISNA(VLOOKUP($A49,DSSV!$A$7:$R$65536,IN_DTK!S$6,0))=FALSE,VLOOKUP($A49,DSSV!$A$7:$R$65536,IN_DTK!S$6,0),"")</f>
        <v/>
      </c>
      <c r="T49" s="156" t="str">
        <f t="shared" si="0"/>
        <v/>
      </c>
      <c r="U49" s="156" t="str">
        <f t="shared" si="1"/>
        <v/>
      </c>
    </row>
    <row r="50" spans="1:21" s="156" customFormat="1" ht="20.25" customHeight="1">
      <c r="A50" s="154">
        <v>41</v>
      </c>
      <c r="B50" s="178">
        <f>--SUBTOTAL(2,C$7:C50)</f>
        <v>41</v>
      </c>
      <c r="C50" s="157">
        <f>IF(ISNA(VLOOKUP($A50,DSSV!$A$7:$R$65536,IN_DTK!C$6,0))=FALSE,VLOOKUP($A50,DSSV!$A$7:$R$65536,IN_DTK!C$6,0),"")</f>
        <v>0</v>
      </c>
      <c r="D50" s="181" t="str">
        <f>IF(ISNA(VLOOKUP($A50,DSSV!$A$7:$R$65536,IN_DTK!D$6,0))=FALSE,VLOOKUP($A50,DSSV!$A$7:$R$65536,IN_DTK!D$6,0),"")</f>
        <v/>
      </c>
      <c r="E50" s="182" t="str">
        <f>IF(ISNA(VLOOKUP($A50,DSSV!$A$7:$R$65536,IN_DTK!E$6,0))=FALSE,VLOOKUP($A50,DSSV!$A$7:$R$65536,IN_DTK!E$6,0),"")</f>
        <v/>
      </c>
      <c r="F50" s="187" t="str">
        <f>IF(ISNA(VLOOKUP($A50,DSSV!$A$7:$R$65536,IN_DTK!F$6,0))=FALSE,VLOOKUP($A50,DSSV!$A$7:$R$65536,IN_DTK!F$6,0),"")</f>
        <v/>
      </c>
      <c r="G50" s="187" t="str">
        <f>IF(ISNA(VLOOKUP($A50,DSSV!$A$7:$R$65536,IN_DTK!G$6,0))=FALSE,VLOOKUP($A50,DSSV!$A$7:$R$65536,IN_DTK!G$6,0),"")</f>
        <v/>
      </c>
      <c r="H50" s="183">
        <f>IF(ISNA(VLOOKUP($A50,DSSV!$A$7:$R$65536,IN_DTK!H$6,0))=FALSE,IF(H$9&lt;&gt;0,VLOOKUP($A50,DSSV!$A$7:$R$65536,IN_DTK!H$6,0),""),"")</f>
        <v>0</v>
      </c>
      <c r="I50" s="183">
        <f>IF(ISNA(VLOOKUP($A50,DSSV!$A$7:$R$65536,IN_DTK!I$6,0))=FALSE,IF(I$9&lt;&gt;0,VLOOKUP($A50,DSSV!$A$7:$R$65536,IN_DTK!I$6,0),""),"")</f>
        <v>0</v>
      </c>
      <c r="J50" s="183">
        <f>IF(ISNA(VLOOKUP($A50,DSSV!$A$7:$R$65536,IN_DTK!J$6,0))=FALSE,IF(J$9&lt;&gt;0,VLOOKUP($A50,DSSV!$A$7:$R$65536,IN_DTK!J$6,0),""),"")</f>
        <v>0</v>
      </c>
      <c r="K50" s="183">
        <f>IF(ISNA(VLOOKUP($A50,DSSV!$A$7:$R$65536,IN_DTK!K$6,0))=FALSE,IF(K$9&lt;&gt;0,VLOOKUP($A50,DSSV!$A$7:$R$65536,IN_DTK!K$6,0),""),"")</f>
        <v>0</v>
      </c>
      <c r="L50" s="183">
        <f>IF(ISNA(VLOOKUP($A50,DSSV!$A$7:$R$65536,IN_DTK!L$6,0))=FALSE,IF(L$9&lt;&gt;0,VLOOKUP($A50,DSSV!$A$7:$R$65536,IN_DTK!L$6,0),""),"")</f>
        <v>0</v>
      </c>
      <c r="M50" s="183">
        <f>IF(ISNA(VLOOKUP($A50,DSSV!$A$7:$R$65536,IN_DTK!M$6,0))=FALSE,IF(M$9&lt;&gt;0,VLOOKUP($A50,DSSV!$A$7:$R$65536,IN_DTK!M$6,0),""),"")</f>
        <v>0</v>
      </c>
      <c r="N50" s="183">
        <f>IF(ISNA(VLOOKUP($A50,DSSV!$A$7:$R$65536,IN_DTK!N$6,0))=FALSE,IF(N$9&lt;&gt;0,VLOOKUP($A50,DSSV!$A$7:$R$65536,IN_DTK!N$6,0),""),"")</f>
        <v>0</v>
      </c>
      <c r="O50" s="183">
        <f>IF(ISNA(VLOOKUP($A50,DSSV!$A$7:$R$65536,IN_DTK!O$6,0))=FALSE,IF(O$9&lt;&gt;0,VLOOKUP($A50,DSSV!$A$7:$R$65536,IN_DTK!O$6,0),""),"")</f>
        <v>0</v>
      </c>
      <c r="P50" s="183">
        <f>IF(ISNA(VLOOKUP($A50,DSSV!$A$7:$R$65536,IN_DTK!P$6,0))=FALSE,IF(P$9&lt;&gt;0,VLOOKUP($A50,DSSV!$A$7:$R$65536,IN_DTK!P$6,0),""),"")</f>
        <v>0</v>
      </c>
      <c r="Q50" s="184">
        <f>IF(ISNA(VLOOKUP($A50,DSSV!$A$7:$R$65536,IN_DTK!Q$6,0))=FALSE,VLOOKUP($A50,DSSV!$A$7:$R$65536,IN_DTK!Q$6,0),"")</f>
        <v>0</v>
      </c>
      <c r="R50" s="175" t="str">
        <f>IF(ISNA(VLOOKUP($A50,DSSV!$A$7:$R$65536,IN_DTK!R$6,0))=FALSE,VLOOKUP($A50,DSSV!$A$7:$R$65536,IN_DTK!R$6,0),"")</f>
        <v>Không</v>
      </c>
      <c r="S50" s="185" t="str">
        <f>IF(ISNA(VLOOKUP($A50,DSSV!$A$7:$R$65536,IN_DTK!S$6,0))=FALSE,VLOOKUP($A50,DSSV!$A$7:$R$65536,IN_DTK!S$6,0),"")</f>
        <v/>
      </c>
      <c r="T50" s="156" t="str">
        <f t="shared" si="0"/>
        <v/>
      </c>
      <c r="U50" s="156" t="str">
        <f t="shared" si="1"/>
        <v/>
      </c>
    </row>
    <row r="51" spans="1:21" s="156" customFormat="1" ht="20.25" customHeight="1">
      <c r="A51" s="154">
        <v>42</v>
      </c>
      <c r="B51" s="178">
        <f>--SUBTOTAL(2,C$7:C51)</f>
        <v>42</v>
      </c>
      <c r="C51" s="157">
        <f>IF(ISNA(VLOOKUP($A51,DSSV!$A$7:$R$65536,IN_DTK!C$6,0))=FALSE,VLOOKUP($A51,DSSV!$A$7:$R$65536,IN_DTK!C$6,0),"")</f>
        <v>0</v>
      </c>
      <c r="D51" s="181" t="str">
        <f>IF(ISNA(VLOOKUP($A51,DSSV!$A$7:$R$65536,IN_DTK!D$6,0))=FALSE,VLOOKUP($A51,DSSV!$A$7:$R$65536,IN_DTK!D$6,0),"")</f>
        <v/>
      </c>
      <c r="E51" s="182" t="str">
        <f>IF(ISNA(VLOOKUP($A51,DSSV!$A$7:$R$65536,IN_DTK!E$6,0))=FALSE,VLOOKUP($A51,DSSV!$A$7:$R$65536,IN_DTK!E$6,0),"")</f>
        <v/>
      </c>
      <c r="F51" s="187" t="str">
        <f>IF(ISNA(VLOOKUP($A51,DSSV!$A$7:$R$65536,IN_DTK!F$6,0))=FALSE,VLOOKUP($A51,DSSV!$A$7:$R$65536,IN_DTK!F$6,0),"")</f>
        <v/>
      </c>
      <c r="G51" s="187" t="str">
        <f>IF(ISNA(VLOOKUP($A51,DSSV!$A$7:$R$65536,IN_DTK!G$6,0))=FALSE,VLOOKUP($A51,DSSV!$A$7:$R$65536,IN_DTK!G$6,0),"")</f>
        <v/>
      </c>
      <c r="H51" s="183">
        <f>IF(ISNA(VLOOKUP($A51,DSSV!$A$7:$R$65536,IN_DTK!H$6,0))=FALSE,IF(H$9&lt;&gt;0,VLOOKUP($A51,DSSV!$A$7:$R$65536,IN_DTK!H$6,0),""),"")</f>
        <v>0</v>
      </c>
      <c r="I51" s="183">
        <f>IF(ISNA(VLOOKUP($A51,DSSV!$A$7:$R$65536,IN_DTK!I$6,0))=FALSE,IF(I$9&lt;&gt;0,VLOOKUP($A51,DSSV!$A$7:$R$65536,IN_DTK!I$6,0),""),"")</f>
        <v>0</v>
      </c>
      <c r="J51" s="183">
        <f>IF(ISNA(VLOOKUP($A51,DSSV!$A$7:$R$65536,IN_DTK!J$6,0))=FALSE,IF(J$9&lt;&gt;0,VLOOKUP($A51,DSSV!$A$7:$R$65536,IN_DTK!J$6,0),""),"")</f>
        <v>0</v>
      </c>
      <c r="K51" s="183">
        <f>IF(ISNA(VLOOKUP($A51,DSSV!$A$7:$R$65536,IN_DTK!K$6,0))=FALSE,IF(K$9&lt;&gt;0,VLOOKUP($A51,DSSV!$A$7:$R$65536,IN_DTK!K$6,0),""),"")</f>
        <v>0</v>
      </c>
      <c r="L51" s="183">
        <f>IF(ISNA(VLOOKUP($A51,DSSV!$A$7:$R$65536,IN_DTK!L$6,0))=FALSE,IF(L$9&lt;&gt;0,VLOOKUP($A51,DSSV!$A$7:$R$65536,IN_DTK!L$6,0),""),"")</f>
        <v>0</v>
      </c>
      <c r="M51" s="183">
        <f>IF(ISNA(VLOOKUP($A51,DSSV!$A$7:$R$65536,IN_DTK!M$6,0))=FALSE,IF(M$9&lt;&gt;0,VLOOKUP($A51,DSSV!$A$7:$R$65536,IN_DTK!M$6,0),""),"")</f>
        <v>0</v>
      </c>
      <c r="N51" s="183">
        <f>IF(ISNA(VLOOKUP($A51,DSSV!$A$7:$R$65536,IN_DTK!N$6,0))=FALSE,IF(N$9&lt;&gt;0,VLOOKUP($A51,DSSV!$A$7:$R$65536,IN_DTK!N$6,0),""),"")</f>
        <v>0</v>
      </c>
      <c r="O51" s="183">
        <f>IF(ISNA(VLOOKUP($A51,DSSV!$A$7:$R$65536,IN_DTK!O$6,0))=FALSE,IF(O$9&lt;&gt;0,VLOOKUP($A51,DSSV!$A$7:$R$65536,IN_DTK!O$6,0),""),"")</f>
        <v>0</v>
      </c>
      <c r="P51" s="183">
        <f>IF(ISNA(VLOOKUP($A51,DSSV!$A$7:$R$65536,IN_DTK!P$6,0))=FALSE,IF(P$9&lt;&gt;0,VLOOKUP($A51,DSSV!$A$7:$R$65536,IN_DTK!P$6,0),""),"")</f>
        <v>0</v>
      </c>
      <c r="Q51" s="184">
        <f>IF(ISNA(VLOOKUP($A51,DSSV!$A$7:$R$65536,IN_DTK!Q$6,0))=FALSE,VLOOKUP($A51,DSSV!$A$7:$R$65536,IN_DTK!Q$6,0),"")</f>
        <v>0</v>
      </c>
      <c r="R51" s="175" t="str">
        <f>IF(ISNA(VLOOKUP($A51,DSSV!$A$7:$R$65536,IN_DTK!R$6,0))=FALSE,VLOOKUP($A51,DSSV!$A$7:$R$65536,IN_DTK!R$6,0),"")</f>
        <v>Không</v>
      </c>
      <c r="S51" s="185" t="str">
        <f>IF(ISNA(VLOOKUP($A51,DSSV!$A$7:$R$65536,IN_DTK!S$6,0))=FALSE,VLOOKUP($A51,DSSV!$A$7:$R$65536,IN_DTK!S$6,0),"")</f>
        <v/>
      </c>
      <c r="T51" s="156" t="str">
        <f t="shared" si="0"/>
        <v/>
      </c>
      <c r="U51" s="156" t="str">
        <f t="shared" si="1"/>
        <v/>
      </c>
    </row>
    <row r="52" spans="1:21" s="156" customFormat="1" ht="20.25" customHeight="1">
      <c r="A52" s="154">
        <v>43</v>
      </c>
      <c r="B52" s="178">
        <f>--SUBTOTAL(2,C$7:C52)</f>
        <v>43</v>
      </c>
      <c r="C52" s="157">
        <f>IF(ISNA(VLOOKUP($A52,DSSV!$A$7:$R$65536,IN_DTK!C$6,0))=FALSE,VLOOKUP($A52,DSSV!$A$7:$R$65536,IN_DTK!C$6,0),"")</f>
        <v>0</v>
      </c>
      <c r="D52" s="181" t="str">
        <f>IF(ISNA(VLOOKUP($A52,DSSV!$A$7:$R$65536,IN_DTK!D$6,0))=FALSE,VLOOKUP($A52,DSSV!$A$7:$R$65536,IN_DTK!D$6,0),"")</f>
        <v/>
      </c>
      <c r="E52" s="182" t="str">
        <f>IF(ISNA(VLOOKUP($A52,DSSV!$A$7:$R$65536,IN_DTK!E$6,0))=FALSE,VLOOKUP($A52,DSSV!$A$7:$R$65536,IN_DTK!E$6,0),"")</f>
        <v/>
      </c>
      <c r="F52" s="187" t="str">
        <f>IF(ISNA(VLOOKUP($A52,DSSV!$A$7:$R$65536,IN_DTK!F$6,0))=FALSE,VLOOKUP($A52,DSSV!$A$7:$R$65536,IN_DTK!F$6,0),"")</f>
        <v/>
      </c>
      <c r="G52" s="187" t="str">
        <f>IF(ISNA(VLOOKUP($A52,DSSV!$A$7:$R$65536,IN_DTK!G$6,0))=FALSE,VLOOKUP($A52,DSSV!$A$7:$R$65536,IN_DTK!G$6,0),"")</f>
        <v/>
      </c>
      <c r="H52" s="183">
        <f>IF(ISNA(VLOOKUP($A52,DSSV!$A$7:$R$65536,IN_DTK!H$6,0))=FALSE,IF(H$9&lt;&gt;0,VLOOKUP($A52,DSSV!$A$7:$R$65536,IN_DTK!H$6,0),""),"")</f>
        <v>0</v>
      </c>
      <c r="I52" s="183">
        <f>IF(ISNA(VLOOKUP($A52,DSSV!$A$7:$R$65536,IN_DTK!I$6,0))=FALSE,IF(I$9&lt;&gt;0,VLOOKUP($A52,DSSV!$A$7:$R$65536,IN_DTK!I$6,0),""),"")</f>
        <v>0</v>
      </c>
      <c r="J52" s="183">
        <f>IF(ISNA(VLOOKUP($A52,DSSV!$A$7:$R$65536,IN_DTK!J$6,0))=FALSE,IF(J$9&lt;&gt;0,VLOOKUP($A52,DSSV!$A$7:$R$65536,IN_DTK!J$6,0),""),"")</f>
        <v>0</v>
      </c>
      <c r="K52" s="183">
        <f>IF(ISNA(VLOOKUP($A52,DSSV!$A$7:$R$65536,IN_DTK!K$6,0))=FALSE,IF(K$9&lt;&gt;0,VLOOKUP($A52,DSSV!$A$7:$R$65536,IN_DTK!K$6,0),""),"")</f>
        <v>0</v>
      </c>
      <c r="L52" s="183">
        <f>IF(ISNA(VLOOKUP($A52,DSSV!$A$7:$R$65536,IN_DTK!L$6,0))=FALSE,IF(L$9&lt;&gt;0,VLOOKUP($A52,DSSV!$A$7:$R$65536,IN_DTK!L$6,0),""),"")</f>
        <v>0</v>
      </c>
      <c r="M52" s="183">
        <f>IF(ISNA(VLOOKUP($A52,DSSV!$A$7:$R$65536,IN_DTK!M$6,0))=FALSE,IF(M$9&lt;&gt;0,VLOOKUP($A52,DSSV!$A$7:$R$65536,IN_DTK!M$6,0),""),"")</f>
        <v>0</v>
      </c>
      <c r="N52" s="183">
        <f>IF(ISNA(VLOOKUP($A52,DSSV!$A$7:$R$65536,IN_DTK!N$6,0))=FALSE,IF(N$9&lt;&gt;0,VLOOKUP($A52,DSSV!$A$7:$R$65536,IN_DTK!N$6,0),""),"")</f>
        <v>0</v>
      </c>
      <c r="O52" s="183">
        <f>IF(ISNA(VLOOKUP($A52,DSSV!$A$7:$R$65536,IN_DTK!O$6,0))=FALSE,IF(O$9&lt;&gt;0,VLOOKUP($A52,DSSV!$A$7:$R$65536,IN_DTK!O$6,0),""),"")</f>
        <v>0</v>
      </c>
      <c r="P52" s="183">
        <f>IF(ISNA(VLOOKUP($A52,DSSV!$A$7:$R$65536,IN_DTK!P$6,0))=FALSE,IF(P$9&lt;&gt;0,VLOOKUP($A52,DSSV!$A$7:$R$65536,IN_DTK!P$6,0),""),"")</f>
        <v>0</v>
      </c>
      <c r="Q52" s="184">
        <f>IF(ISNA(VLOOKUP($A52,DSSV!$A$7:$R$65536,IN_DTK!Q$6,0))=FALSE,VLOOKUP($A52,DSSV!$A$7:$R$65536,IN_DTK!Q$6,0),"")</f>
        <v>0</v>
      </c>
      <c r="R52" s="175" t="str">
        <f>IF(ISNA(VLOOKUP($A52,DSSV!$A$7:$R$65536,IN_DTK!R$6,0))=FALSE,VLOOKUP($A52,DSSV!$A$7:$R$65536,IN_DTK!R$6,0),"")</f>
        <v>Không</v>
      </c>
      <c r="S52" s="185" t="str">
        <f>IF(ISNA(VLOOKUP($A52,DSSV!$A$7:$R$65536,IN_DTK!S$6,0))=FALSE,VLOOKUP($A52,DSSV!$A$7:$R$65536,IN_DTK!S$6,0),"")</f>
        <v/>
      </c>
      <c r="T52" s="156" t="str">
        <f t="shared" si="0"/>
        <v/>
      </c>
      <c r="U52" s="156" t="str">
        <f t="shared" si="1"/>
        <v/>
      </c>
    </row>
    <row r="53" spans="1:21" s="156" customFormat="1" ht="20.25" customHeight="1">
      <c r="A53" s="154">
        <v>44</v>
      </c>
      <c r="B53" s="178">
        <f>--SUBTOTAL(2,C$7:C53)</f>
        <v>44</v>
      </c>
      <c r="C53" s="157">
        <f>IF(ISNA(VLOOKUP($A53,DSSV!$A$7:$R$65536,IN_DTK!C$6,0))=FALSE,VLOOKUP($A53,DSSV!$A$7:$R$65536,IN_DTK!C$6,0),"")</f>
        <v>0</v>
      </c>
      <c r="D53" s="181" t="str">
        <f>IF(ISNA(VLOOKUP($A53,DSSV!$A$7:$R$65536,IN_DTK!D$6,0))=FALSE,VLOOKUP($A53,DSSV!$A$7:$R$65536,IN_DTK!D$6,0),"")</f>
        <v/>
      </c>
      <c r="E53" s="182" t="str">
        <f>IF(ISNA(VLOOKUP($A53,DSSV!$A$7:$R$65536,IN_DTK!E$6,0))=FALSE,VLOOKUP($A53,DSSV!$A$7:$R$65536,IN_DTK!E$6,0),"")</f>
        <v/>
      </c>
      <c r="F53" s="187" t="str">
        <f>IF(ISNA(VLOOKUP($A53,DSSV!$A$7:$R$65536,IN_DTK!F$6,0))=FALSE,VLOOKUP($A53,DSSV!$A$7:$R$65536,IN_DTK!F$6,0),"")</f>
        <v/>
      </c>
      <c r="G53" s="187" t="str">
        <f>IF(ISNA(VLOOKUP($A53,DSSV!$A$7:$R$65536,IN_DTK!G$6,0))=FALSE,VLOOKUP($A53,DSSV!$A$7:$R$65536,IN_DTK!G$6,0),"")</f>
        <v/>
      </c>
      <c r="H53" s="183">
        <f>IF(ISNA(VLOOKUP($A53,DSSV!$A$7:$R$65536,IN_DTK!H$6,0))=FALSE,IF(H$9&lt;&gt;0,VLOOKUP($A53,DSSV!$A$7:$R$65536,IN_DTK!H$6,0),""),"")</f>
        <v>0</v>
      </c>
      <c r="I53" s="183">
        <f>IF(ISNA(VLOOKUP($A53,DSSV!$A$7:$R$65536,IN_DTK!I$6,0))=FALSE,IF(I$9&lt;&gt;0,VLOOKUP($A53,DSSV!$A$7:$R$65536,IN_DTK!I$6,0),""),"")</f>
        <v>0</v>
      </c>
      <c r="J53" s="183">
        <f>IF(ISNA(VLOOKUP($A53,DSSV!$A$7:$R$65536,IN_DTK!J$6,0))=FALSE,IF(J$9&lt;&gt;0,VLOOKUP($A53,DSSV!$A$7:$R$65536,IN_DTK!J$6,0),""),"")</f>
        <v>0</v>
      </c>
      <c r="K53" s="183">
        <f>IF(ISNA(VLOOKUP($A53,DSSV!$A$7:$R$65536,IN_DTK!K$6,0))=FALSE,IF(K$9&lt;&gt;0,VLOOKUP($A53,DSSV!$A$7:$R$65536,IN_DTK!K$6,0),""),"")</f>
        <v>0</v>
      </c>
      <c r="L53" s="183">
        <f>IF(ISNA(VLOOKUP($A53,DSSV!$A$7:$R$65536,IN_DTK!L$6,0))=FALSE,IF(L$9&lt;&gt;0,VLOOKUP($A53,DSSV!$A$7:$R$65536,IN_DTK!L$6,0),""),"")</f>
        <v>0</v>
      </c>
      <c r="M53" s="183">
        <f>IF(ISNA(VLOOKUP($A53,DSSV!$A$7:$R$65536,IN_DTK!M$6,0))=FALSE,IF(M$9&lt;&gt;0,VLOOKUP($A53,DSSV!$A$7:$R$65536,IN_DTK!M$6,0),""),"")</f>
        <v>0</v>
      </c>
      <c r="N53" s="183">
        <f>IF(ISNA(VLOOKUP($A53,DSSV!$A$7:$R$65536,IN_DTK!N$6,0))=FALSE,IF(N$9&lt;&gt;0,VLOOKUP($A53,DSSV!$A$7:$R$65536,IN_DTK!N$6,0),""),"")</f>
        <v>0</v>
      </c>
      <c r="O53" s="183">
        <f>IF(ISNA(VLOOKUP($A53,DSSV!$A$7:$R$65536,IN_DTK!O$6,0))=FALSE,IF(O$9&lt;&gt;0,VLOOKUP($A53,DSSV!$A$7:$R$65536,IN_DTK!O$6,0),""),"")</f>
        <v>0</v>
      </c>
      <c r="P53" s="183">
        <f>IF(ISNA(VLOOKUP($A53,DSSV!$A$7:$R$65536,IN_DTK!P$6,0))=FALSE,IF(P$9&lt;&gt;0,VLOOKUP($A53,DSSV!$A$7:$R$65536,IN_DTK!P$6,0),""),"")</f>
        <v>0</v>
      </c>
      <c r="Q53" s="184">
        <f>IF(ISNA(VLOOKUP($A53,DSSV!$A$7:$R$65536,IN_DTK!Q$6,0))=FALSE,VLOOKUP($A53,DSSV!$A$7:$R$65536,IN_DTK!Q$6,0),"")</f>
        <v>0</v>
      </c>
      <c r="R53" s="175" t="str">
        <f>IF(ISNA(VLOOKUP($A53,DSSV!$A$7:$R$65536,IN_DTK!R$6,0))=FALSE,VLOOKUP($A53,DSSV!$A$7:$R$65536,IN_DTK!R$6,0),"")</f>
        <v>Không</v>
      </c>
      <c r="S53" s="185" t="str">
        <f>IF(ISNA(VLOOKUP($A53,DSSV!$A$7:$R$65536,IN_DTK!S$6,0))=FALSE,VLOOKUP($A53,DSSV!$A$7:$R$65536,IN_DTK!S$6,0),"")</f>
        <v/>
      </c>
      <c r="T53" s="156" t="str">
        <f t="shared" si="0"/>
        <v/>
      </c>
      <c r="U53" s="156" t="str">
        <f t="shared" si="1"/>
        <v/>
      </c>
    </row>
    <row r="54" spans="1:21" s="156" customFormat="1" ht="20.25" customHeight="1">
      <c r="A54" s="154">
        <v>45</v>
      </c>
      <c r="B54" s="178">
        <f>--SUBTOTAL(2,C$7:C54)</f>
        <v>45</v>
      </c>
      <c r="C54" s="157">
        <f>IF(ISNA(VLOOKUP($A54,DSSV!$A$7:$R$65536,IN_DTK!C$6,0))=FALSE,VLOOKUP($A54,DSSV!$A$7:$R$65536,IN_DTK!C$6,0),"")</f>
        <v>0</v>
      </c>
      <c r="D54" s="181" t="str">
        <f>IF(ISNA(VLOOKUP($A54,DSSV!$A$7:$R$65536,IN_DTK!D$6,0))=FALSE,VLOOKUP($A54,DSSV!$A$7:$R$65536,IN_DTK!D$6,0),"")</f>
        <v/>
      </c>
      <c r="E54" s="182" t="str">
        <f>IF(ISNA(VLOOKUP($A54,DSSV!$A$7:$R$65536,IN_DTK!E$6,0))=FALSE,VLOOKUP($A54,DSSV!$A$7:$R$65536,IN_DTK!E$6,0),"")</f>
        <v/>
      </c>
      <c r="F54" s="187" t="str">
        <f>IF(ISNA(VLOOKUP($A54,DSSV!$A$7:$R$65536,IN_DTK!F$6,0))=FALSE,VLOOKUP($A54,DSSV!$A$7:$R$65536,IN_DTK!F$6,0),"")</f>
        <v/>
      </c>
      <c r="G54" s="187" t="str">
        <f>IF(ISNA(VLOOKUP($A54,DSSV!$A$7:$R$65536,IN_DTK!G$6,0))=FALSE,VLOOKUP($A54,DSSV!$A$7:$R$65536,IN_DTK!G$6,0),"")</f>
        <v/>
      </c>
      <c r="H54" s="183">
        <f>IF(ISNA(VLOOKUP($A54,DSSV!$A$7:$R$65536,IN_DTK!H$6,0))=FALSE,IF(H$9&lt;&gt;0,VLOOKUP($A54,DSSV!$A$7:$R$65536,IN_DTK!H$6,0),""),"")</f>
        <v>0</v>
      </c>
      <c r="I54" s="183">
        <f>IF(ISNA(VLOOKUP($A54,DSSV!$A$7:$R$65536,IN_DTK!I$6,0))=FALSE,IF(I$9&lt;&gt;0,VLOOKUP($A54,DSSV!$A$7:$R$65536,IN_DTK!I$6,0),""),"")</f>
        <v>0</v>
      </c>
      <c r="J54" s="183">
        <f>IF(ISNA(VLOOKUP($A54,DSSV!$A$7:$R$65536,IN_DTK!J$6,0))=FALSE,IF(J$9&lt;&gt;0,VLOOKUP($A54,DSSV!$A$7:$R$65536,IN_DTK!J$6,0),""),"")</f>
        <v>0</v>
      </c>
      <c r="K54" s="183">
        <f>IF(ISNA(VLOOKUP($A54,DSSV!$A$7:$R$65536,IN_DTK!K$6,0))=FALSE,IF(K$9&lt;&gt;0,VLOOKUP($A54,DSSV!$A$7:$R$65536,IN_DTK!K$6,0),""),"")</f>
        <v>0</v>
      </c>
      <c r="L54" s="183">
        <f>IF(ISNA(VLOOKUP($A54,DSSV!$A$7:$R$65536,IN_DTK!L$6,0))=FALSE,IF(L$9&lt;&gt;0,VLOOKUP($A54,DSSV!$A$7:$R$65536,IN_DTK!L$6,0),""),"")</f>
        <v>0</v>
      </c>
      <c r="M54" s="183">
        <f>IF(ISNA(VLOOKUP($A54,DSSV!$A$7:$R$65536,IN_DTK!M$6,0))=FALSE,IF(M$9&lt;&gt;0,VLOOKUP($A54,DSSV!$A$7:$R$65536,IN_DTK!M$6,0),""),"")</f>
        <v>0</v>
      </c>
      <c r="N54" s="183">
        <f>IF(ISNA(VLOOKUP($A54,DSSV!$A$7:$R$65536,IN_DTK!N$6,0))=FALSE,IF(N$9&lt;&gt;0,VLOOKUP($A54,DSSV!$A$7:$R$65536,IN_DTK!N$6,0),""),"")</f>
        <v>0</v>
      </c>
      <c r="O54" s="183">
        <f>IF(ISNA(VLOOKUP($A54,DSSV!$A$7:$R$65536,IN_DTK!O$6,0))=FALSE,IF(O$9&lt;&gt;0,VLOOKUP($A54,DSSV!$A$7:$R$65536,IN_DTK!O$6,0),""),"")</f>
        <v>0</v>
      </c>
      <c r="P54" s="183">
        <f>IF(ISNA(VLOOKUP($A54,DSSV!$A$7:$R$65536,IN_DTK!P$6,0))=FALSE,IF(P$9&lt;&gt;0,VLOOKUP($A54,DSSV!$A$7:$R$65536,IN_DTK!P$6,0),""),"")</f>
        <v>0</v>
      </c>
      <c r="Q54" s="184">
        <f>IF(ISNA(VLOOKUP($A54,DSSV!$A$7:$R$65536,IN_DTK!Q$6,0))=FALSE,VLOOKUP($A54,DSSV!$A$7:$R$65536,IN_DTK!Q$6,0),"")</f>
        <v>0</v>
      </c>
      <c r="R54" s="175" t="str">
        <f>IF(ISNA(VLOOKUP($A54,DSSV!$A$7:$R$65536,IN_DTK!R$6,0))=FALSE,VLOOKUP($A54,DSSV!$A$7:$R$65536,IN_DTK!R$6,0),"")</f>
        <v>Không</v>
      </c>
      <c r="S54" s="185" t="str">
        <f>IF(ISNA(VLOOKUP($A54,DSSV!$A$7:$R$65536,IN_DTK!S$6,0))=FALSE,VLOOKUP($A54,DSSV!$A$7:$R$65536,IN_DTK!S$6,0),"")</f>
        <v/>
      </c>
      <c r="T54" s="156" t="str">
        <f t="shared" si="0"/>
        <v/>
      </c>
      <c r="U54" s="156" t="str">
        <f t="shared" si="1"/>
        <v/>
      </c>
    </row>
    <row r="55" spans="1:21" s="156" customFormat="1" ht="20.25" customHeight="1">
      <c r="A55" s="154">
        <v>46</v>
      </c>
      <c r="B55" s="178">
        <f>--SUBTOTAL(2,C$7:C55)</f>
        <v>46</v>
      </c>
      <c r="C55" s="157">
        <f>IF(ISNA(VLOOKUP($A55,DSSV!$A$7:$R$65536,IN_DTK!C$6,0))=FALSE,VLOOKUP($A55,DSSV!$A$7:$R$65536,IN_DTK!C$6,0),"")</f>
        <v>0</v>
      </c>
      <c r="D55" s="181" t="str">
        <f>IF(ISNA(VLOOKUP($A55,DSSV!$A$7:$R$65536,IN_DTK!D$6,0))=FALSE,VLOOKUP($A55,DSSV!$A$7:$R$65536,IN_DTK!D$6,0),"")</f>
        <v/>
      </c>
      <c r="E55" s="182" t="str">
        <f>IF(ISNA(VLOOKUP($A55,DSSV!$A$7:$R$65536,IN_DTK!E$6,0))=FALSE,VLOOKUP($A55,DSSV!$A$7:$R$65536,IN_DTK!E$6,0),"")</f>
        <v/>
      </c>
      <c r="F55" s="187" t="str">
        <f>IF(ISNA(VLOOKUP($A55,DSSV!$A$7:$R$65536,IN_DTK!F$6,0))=FALSE,VLOOKUP($A55,DSSV!$A$7:$R$65536,IN_DTK!F$6,0),"")</f>
        <v/>
      </c>
      <c r="G55" s="187" t="str">
        <f>IF(ISNA(VLOOKUP($A55,DSSV!$A$7:$R$65536,IN_DTK!G$6,0))=FALSE,VLOOKUP($A55,DSSV!$A$7:$R$65536,IN_DTK!G$6,0),"")</f>
        <v/>
      </c>
      <c r="H55" s="183">
        <f>IF(ISNA(VLOOKUP($A55,DSSV!$A$7:$R$65536,IN_DTK!H$6,0))=FALSE,IF(H$9&lt;&gt;0,VLOOKUP($A55,DSSV!$A$7:$R$65536,IN_DTK!H$6,0),""),"")</f>
        <v>0</v>
      </c>
      <c r="I55" s="183">
        <f>IF(ISNA(VLOOKUP($A55,DSSV!$A$7:$R$65536,IN_DTK!I$6,0))=FALSE,IF(I$9&lt;&gt;0,VLOOKUP($A55,DSSV!$A$7:$R$65536,IN_DTK!I$6,0),""),"")</f>
        <v>0</v>
      </c>
      <c r="J55" s="183">
        <f>IF(ISNA(VLOOKUP($A55,DSSV!$A$7:$R$65536,IN_DTK!J$6,0))=FALSE,IF(J$9&lt;&gt;0,VLOOKUP($A55,DSSV!$A$7:$R$65536,IN_DTK!J$6,0),""),"")</f>
        <v>0</v>
      </c>
      <c r="K55" s="183">
        <f>IF(ISNA(VLOOKUP($A55,DSSV!$A$7:$R$65536,IN_DTK!K$6,0))=FALSE,IF(K$9&lt;&gt;0,VLOOKUP($A55,DSSV!$A$7:$R$65536,IN_DTK!K$6,0),""),"")</f>
        <v>0</v>
      </c>
      <c r="L55" s="183">
        <f>IF(ISNA(VLOOKUP($A55,DSSV!$A$7:$R$65536,IN_DTK!L$6,0))=FALSE,IF(L$9&lt;&gt;0,VLOOKUP($A55,DSSV!$A$7:$R$65536,IN_DTK!L$6,0),""),"")</f>
        <v>0</v>
      </c>
      <c r="M55" s="183">
        <f>IF(ISNA(VLOOKUP($A55,DSSV!$A$7:$R$65536,IN_DTK!M$6,0))=FALSE,IF(M$9&lt;&gt;0,VLOOKUP($A55,DSSV!$A$7:$R$65536,IN_DTK!M$6,0),""),"")</f>
        <v>0</v>
      </c>
      <c r="N55" s="183">
        <f>IF(ISNA(VLOOKUP($A55,DSSV!$A$7:$R$65536,IN_DTK!N$6,0))=FALSE,IF(N$9&lt;&gt;0,VLOOKUP($A55,DSSV!$A$7:$R$65536,IN_DTK!N$6,0),""),"")</f>
        <v>0</v>
      </c>
      <c r="O55" s="183">
        <f>IF(ISNA(VLOOKUP($A55,DSSV!$A$7:$R$65536,IN_DTK!O$6,0))=FALSE,IF(O$9&lt;&gt;0,VLOOKUP($A55,DSSV!$A$7:$R$65536,IN_DTK!O$6,0),""),"")</f>
        <v>0</v>
      </c>
      <c r="P55" s="183">
        <f>IF(ISNA(VLOOKUP($A55,DSSV!$A$7:$R$65536,IN_DTK!P$6,0))=FALSE,IF(P$9&lt;&gt;0,VLOOKUP($A55,DSSV!$A$7:$R$65536,IN_DTK!P$6,0),""),"")</f>
        <v>0</v>
      </c>
      <c r="Q55" s="184">
        <f>IF(ISNA(VLOOKUP($A55,DSSV!$A$7:$R$65536,IN_DTK!Q$6,0))=FALSE,VLOOKUP($A55,DSSV!$A$7:$R$65536,IN_DTK!Q$6,0),"")</f>
        <v>0</v>
      </c>
      <c r="R55" s="175" t="str">
        <f>IF(ISNA(VLOOKUP($A55,DSSV!$A$7:$R$65536,IN_DTK!R$6,0))=FALSE,VLOOKUP($A55,DSSV!$A$7:$R$65536,IN_DTK!R$6,0),"")</f>
        <v>Không</v>
      </c>
      <c r="S55" s="185" t="str">
        <f>IF(ISNA(VLOOKUP($A55,DSSV!$A$7:$R$65536,IN_DTK!S$6,0))=FALSE,VLOOKUP($A55,DSSV!$A$7:$R$65536,IN_DTK!S$6,0),"")</f>
        <v/>
      </c>
      <c r="T55" s="156" t="str">
        <f t="shared" si="0"/>
        <v/>
      </c>
      <c r="U55" s="156" t="str">
        <f t="shared" si="1"/>
        <v/>
      </c>
    </row>
    <row r="56" spans="1:21" s="156" customFormat="1" ht="20.25" customHeight="1">
      <c r="A56" s="154">
        <v>47</v>
      </c>
      <c r="B56" s="178">
        <f>--SUBTOTAL(2,C$7:C56)</f>
        <v>47</v>
      </c>
      <c r="C56" s="157">
        <f>IF(ISNA(VLOOKUP($A56,DSSV!$A$7:$R$65536,IN_DTK!C$6,0))=FALSE,VLOOKUP($A56,DSSV!$A$7:$R$65536,IN_DTK!C$6,0),"")</f>
        <v>0</v>
      </c>
      <c r="D56" s="181" t="str">
        <f>IF(ISNA(VLOOKUP($A56,DSSV!$A$7:$R$65536,IN_DTK!D$6,0))=FALSE,VLOOKUP($A56,DSSV!$A$7:$R$65536,IN_DTK!D$6,0),"")</f>
        <v/>
      </c>
      <c r="E56" s="182" t="str">
        <f>IF(ISNA(VLOOKUP($A56,DSSV!$A$7:$R$65536,IN_DTK!E$6,0))=FALSE,VLOOKUP($A56,DSSV!$A$7:$R$65536,IN_DTK!E$6,0),"")</f>
        <v/>
      </c>
      <c r="F56" s="187" t="str">
        <f>IF(ISNA(VLOOKUP($A56,DSSV!$A$7:$R$65536,IN_DTK!F$6,0))=FALSE,VLOOKUP($A56,DSSV!$A$7:$R$65536,IN_DTK!F$6,0),"")</f>
        <v/>
      </c>
      <c r="G56" s="187" t="str">
        <f>IF(ISNA(VLOOKUP($A56,DSSV!$A$7:$R$65536,IN_DTK!G$6,0))=FALSE,VLOOKUP($A56,DSSV!$A$7:$R$65536,IN_DTK!G$6,0),"")</f>
        <v/>
      </c>
      <c r="H56" s="183">
        <f>IF(ISNA(VLOOKUP($A56,DSSV!$A$7:$R$65536,IN_DTK!H$6,0))=FALSE,IF(H$9&lt;&gt;0,VLOOKUP($A56,DSSV!$A$7:$R$65536,IN_DTK!H$6,0),""),"")</f>
        <v>0</v>
      </c>
      <c r="I56" s="183">
        <f>IF(ISNA(VLOOKUP($A56,DSSV!$A$7:$R$65536,IN_DTK!I$6,0))=FALSE,IF(I$9&lt;&gt;0,VLOOKUP($A56,DSSV!$A$7:$R$65536,IN_DTK!I$6,0),""),"")</f>
        <v>0</v>
      </c>
      <c r="J56" s="183">
        <f>IF(ISNA(VLOOKUP($A56,DSSV!$A$7:$R$65536,IN_DTK!J$6,0))=FALSE,IF(J$9&lt;&gt;0,VLOOKUP($A56,DSSV!$A$7:$R$65536,IN_DTK!J$6,0),""),"")</f>
        <v>0</v>
      </c>
      <c r="K56" s="183">
        <f>IF(ISNA(VLOOKUP($A56,DSSV!$A$7:$R$65536,IN_DTK!K$6,0))=FALSE,IF(K$9&lt;&gt;0,VLOOKUP($A56,DSSV!$A$7:$R$65536,IN_DTK!K$6,0),""),"")</f>
        <v>0</v>
      </c>
      <c r="L56" s="183">
        <f>IF(ISNA(VLOOKUP($A56,DSSV!$A$7:$R$65536,IN_DTK!L$6,0))=FALSE,IF(L$9&lt;&gt;0,VLOOKUP($A56,DSSV!$A$7:$R$65536,IN_DTK!L$6,0),""),"")</f>
        <v>0</v>
      </c>
      <c r="M56" s="183">
        <f>IF(ISNA(VLOOKUP($A56,DSSV!$A$7:$R$65536,IN_DTK!M$6,0))=FALSE,IF(M$9&lt;&gt;0,VLOOKUP($A56,DSSV!$A$7:$R$65536,IN_DTK!M$6,0),""),"")</f>
        <v>0</v>
      </c>
      <c r="N56" s="183">
        <f>IF(ISNA(VLOOKUP($A56,DSSV!$A$7:$R$65536,IN_DTK!N$6,0))=FALSE,IF(N$9&lt;&gt;0,VLOOKUP($A56,DSSV!$A$7:$R$65536,IN_DTK!N$6,0),""),"")</f>
        <v>0</v>
      </c>
      <c r="O56" s="183">
        <f>IF(ISNA(VLOOKUP($A56,DSSV!$A$7:$R$65536,IN_DTK!O$6,0))=FALSE,IF(O$9&lt;&gt;0,VLOOKUP($A56,DSSV!$A$7:$R$65536,IN_DTK!O$6,0),""),"")</f>
        <v>0</v>
      </c>
      <c r="P56" s="183">
        <f>IF(ISNA(VLOOKUP($A56,DSSV!$A$7:$R$65536,IN_DTK!P$6,0))=FALSE,IF(P$9&lt;&gt;0,VLOOKUP($A56,DSSV!$A$7:$R$65536,IN_DTK!P$6,0),""),"")</f>
        <v>0</v>
      </c>
      <c r="Q56" s="184">
        <f>IF(ISNA(VLOOKUP($A56,DSSV!$A$7:$R$65536,IN_DTK!Q$6,0))=FALSE,VLOOKUP($A56,DSSV!$A$7:$R$65536,IN_DTK!Q$6,0),"")</f>
        <v>0</v>
      </c>
      <c r="R56" s="175" t="str">
        <f>IF(ISNA(VLOOKUP($A56,DSSV!$A$7:$R$65536,IN_DTK!R$6,0))=FALSE,VLOOKUP($A56,DSSV!$A$7:$R$65536,IN_DTK!R$6,0),"")</f>
        <v>Không</v>
      </c>
      <c r="S56" s="185" t="str">
        <f>IF(ISNA(VLOOKUP($A56,DSSV!$A$7:$R$65536,IN_DTK!S$6,0))=FALSE,VLOOKUP($A56,DSSV!$A$7:$R$65536,IN_DTK!S$6,0),"")</f>
        <v/>
      </c>
      <c r="T56" s="156" t="str">
        <f t="shared" si="0"/>
        <v/>
      </c>
      <c r="U56" s="156" t="str">
        <f t="shared" si="1"/>
        <v/>
      </c>
    </row>
    <row r="57" spans="1:21" s="156" customFormat="1" ht="20.25" customHeight="1">
      <c r="A57" s="154">
        <v>48</v>
      </c>
      <c r="B57" s="178">
        <f>--SUBTOTAL(2,C$7:C57)</f>
        <v>48</v>
      </c>
      <c r="C57" s="157">
        <f>IF(ISNA(VLOOKUP($A57,DSSV!$A$7:$R$65536,IN_DTK!C$6,0))=FALSE,VLOOKUP($A57,DSSV!$A$7:$R$65536,IN_DTK!C$6,0),"")</f>
        <v>0</v>
      </c>
      <c r="D57" s="181" t="str">
        <f>IF(ISNA(VLOOKUP($A57,DSSV!$A$7:$R$65536,IN_DTK!D$6,0))=FALSE,VLOOKUP($A57,DSSV!$A$7:$R$65536,IN_DTK!D$6,0),"")</f>
        <v/>
      </c>
      <c r="E57" s="182" t="str">
        <f>IF(ISNA(VLOOKUP($A57,DSSV!$A$7:$R$65536,IN_DTK!E$6,0))=FALSE,VLOOKUP($A57,DSSV!$A$7:$R$65536,IN_DTK!E$6,0),"")</f>
        <v/>
      </c>
      <c r="F57" s="187" t="str">
        <f>IF(ISNA(VLOOKUP($A57,DSSV!$A$7:$R$65536,IN_DTK!F$6,0))=FALSE,VLOOKUP($A57,DSSV!$A$7:$R$65536,IN_DTK!F$6,0),"")</f>
        <v/>
      </c>
      <c r="G57" s="187" t="str">
        <f>IF(ISNA(VLOOKUP($A57,DSSV!$A$7:$R$65536,IN_DTK!G$6,0))=FALSE,VLOOKUP($A57,DSSV!$A$7:$R$65536,IN_DTK!G$6,0),"")</f>
        <v/>
      </c>
      <c r="H57" s="183">
        <f>IF(ISNA(VLOOKUP($A57,DSSV!$A$7:$R$65536,IN_DTK!H$6,0))=FALSE,IF(H$9&lt;&gt;0,VLOOKUP($A57,DSSV!$A$7:$R$65536,IN_DTK!H$6,0),""),"")</f>
        <v>0</v>
      </c>
      <c r="I57" s="183">
        <f>IF(ISNA(VLOOKUP($A57,DSSV!$A$7:$R$65536,IN_DTK!I$6,0))=FALSE,IF(I$9&lt;&gt;0,VLOOKUP($A57,DSSV!$A$7:$R$65536,IN_DTK!I$6,0),""),"")</f>
        <v>0</v>
      </c>
      <c r="J57" s="183">
        <f>IF(ISNA(VLOOKUP($A57,DSSV!$A$7:$R$65536,IN_DTK!J$6,0))=FALSE,IF(J$9&lt;&gt;0,VLOOKUP($A57,DSSV!$A$7:$R$65536,IN_DTK!J$6,0),""),"")</f>
        <v>0</v>
      </c>
      <c r="K57" s="183">
        <f>IF(ISNA(VLOOKUP($A57,DSSV!$A$7:$R$65536,IN_DTK!K$6,0))=FALSE,IF(K$9&lt;&gt;0,VLOOKUP($A57,DSSV!$A$7:$R$65536,IN_DTK!K$6,0),""),"")</f>
        <v>0</v>
      </c>
      <c r="L57" s="183">
        <f>IF(ISNA(VLOOKUP($A57,DSSV!$A$7:$R$65536,IN_DTK!L$6,0))=FALSE,IF(L$9&lt;&gt;0,VLOOKUP($A57,DSSV!$A$7:$R$65536,IN_DTK!L$6,0),""),"")</f>
        <v>0</v>
      </c>
      <c r="M57" s="183">
        <f>IF(ISNA(VLOOKUP($A57,DSSV!$A$7:$R$65536,IN_DTK!M$6,0))=FALSE,IF(M$9&lt;&gt;0,VLOOKUP($A57,DSSV!$A$7:$R$65536,IN_DTK!M$6,0),""),"")</f>
        <v>0</v>
      </c>
      <c r="N57" s="183">
        <f>IF(ISNA(VLOOKUP($A57,DSSV!$A$7:$R$65536,IN_DTK!N$6,0))=FALSE,IF(N$9&lt;&gt;0,VLOOKUP($A57,DSSV!$A$7:$R$65536,IN_DTK!N$6,0),""),"")</f>
        <v>0</v>
      </c>
      <c r="O57" s="183">
        <f>IF(ISNA(VLOOKUP($A57,DSSV!$A$7:$R$65536,IN_DTK!O$6,0))=FALSE,IF(O$9&lt;&gt;0,VLOOKUP($A57,DSSV!$A$7:$R$65536,IN_DTK!O$6,0),""),"")</f>
        <v>0</v>
      </c>
      <c r="P57" s="183">
        <f>IF(ISNA(VLOOKUP($A57,DSSV!$A$7:$R$65536,IN_DTK!P$6,0))=FALSE,IF(P$9&lt;&gt;0,VLOOKUP($A57,DSSV!$A$7:$R$65536,IN_DTK!P$6,0),""),"")</f>
        <v>0</v>
      </c>
      <c r="Q57" s="184">
        <f>IF(ISNA(VLOOKUP($A57,DSSV!$A$7:$R$65536,IN_DTK!Q$6,0))=FALSE,VLOOKUP($A57,DSSV!$A$7:$R$65536,IN_DTK!Q$6,0),"")</f>
        <v>0</v>
      </c>
      <c r="R57" s="175" t="str">
        <f>IF(ISNA(VLOOKUP($A57,DSSV!$A$7:$R$65536,IN_DTK!R$6,0))=FALSE,VLOOKUP($A57,DSSV!$A$7:$R$65536,IN_DTK!R$6,0),"")</f>
        <v>Không</v>
      </c>
      <c r="S57" s="185" t="str">
        <f>IF(ISNA(VLOOKUP($A57,DSSV!$A$7:$R$65536,IN_DTK!S$6,0))=FALSE,VLOOKUP($A57,DSSV!$A$7:$R$65536,IN_DTK!S$6,0),"")</f>
        <v/>
      </c>
      <c r="T57" s="156" t="str">
        <f t="shared" si="0"/>
        <v/>
      </c>
      <c r="U57" s="156" t="str">
        <f t="shared" si="1"/>
        <v/>
      </c>
    </row>
    <row r="58" spans="1:21" s="156" customFormat="1" ht="20.25" customHeight="1">
      <c r="A58" s="154">
        <v>49</v>
      </c>
      <c r="B58" s="178">
        <f>--SUBTOTAL(2,C$7:C58)</f>
        <v>49</v>
      </c>
      <c r="C58" s="157">
        <f>IF(ISNA(VLOOKUP($A58,DSSV!$A$7:$R$65536,IN_DTK!C$6,0))=FALSE,VLOOKUP($A58,DSSV!$A$7:$R$65536,IN_DTK!C$6,0),"")</f>
        <v>0</v>
      </c>
      <c r="D58" s="181" t="str">
        <f>IF(ISNA(VLOOKUP($A58,DSSV!$A$7:$R$65536,IN_DTK!D$6,0))=FALSE,VLOOKUP($A58,DSSV!$A$7:$R$65536,IN_DTK!D$6,0),"")</f>
        <v/>
      </c>
      <c r="E58" s="182" t="str">
        <f>IF(ISNA(VLOOKUP($A58,DSSV!$A$7:$R$65536,IN_DTK!E$6,0))=FALSE,VLOOKUP($A58,DSSV!$A$7:$R$65536,IN_DTK!E$6,0),"")</f>
        <v/>
      </c>
      <c r="F58" s="187" t="str">
        <f>IF(ISNA(VLOOKUP($A58,DSSV!$A$7:$R$65536,IN_DTK!F$6,0))=FALSE,VLOOKUP($A58,DSSV!$A$7:$R$65536,IN_DTK!F$6,0),"")</f>
        <v/>
      </c>
      <c r="G58" s="187" t="str">
        <f>IF(ISNA(VLOOKUP($A58,DSSV!$A$7:$R$65536,IN_DTK!G$6,0))=FALSE,VLOOKUP($A58,DSSV!$A$7:$R$65536,IN_DTK!G$6,0),"")</f>
        <v/>
      </c>
      <c r="H58" s="183">
        <f>IF(ISNA(VLOOKUP($A58,DSSV!$A$7:$R$65536,IN_DTK!H$6,0))=FALSE,IF(H$9&lt;&gt;0,VLOOKUP($A58,DSSV!$A$7:$R$65536,IN_DTK!H$6,0),""),"")</f>
        <v>0</v>
      </c>
      <c r="I58" s="183">
        <f>IF(ISNA(VLOOKUP($A58,DSSV!$A$7:$R$65536,IN_DTK!I$6,0))=FALSE,IF(I$9&lt;&gt;0,VLOOKUP($A58,DSSV!$A$7:$R$65536,IN_DTK!I$6,0),""),"")</f>
        <v>0</v>
      </c>
      <c r="J58" s="183">
        <f>IF(ISNA(VLOOKUP($A58,DSSV!$A$7:$R$65536,IN_DTK!J$6,0))=FALSE,IF(J$9&lt;&gt;0,VLOOKUP($A58,DSSV!$A$7:$R$65536,IN_DTK!J$6,0),""),"")</f>
        <v>0</v>
      </c>
      <c r="K58" s="183">
        <f>IF(ISNA(VLOOKUP($A58,DSSV!$A$7:$R$65536,IN_DTK!K$6,0))=FALSE,IF(K$9&lt;&gt;0,VLOOKUP($A58,DSSV!$A$7:$R$65536,IN_DTK!K$6,0),""),"")</f>
        <v>0</v>
      </c>
      <c r="L58" s="183">
        <f>IF(ISNA(VLOOKUP($A58,DSSV!$A$7:$R$65536,IN_DTK!L$6,0))=FALSE,IF(L$9&lt;&gt;0,VLOOKUP($A58,DSSV!$A$7:$R$65536,IN_DTK!L$6,0),""),"")</f>
        <v>0</v>
      </c>
      <c r="M58" s="183">
        <f>IF(ISNA(VLOOKUP($A58,DSSV!$A$7:$R$65536,IN_DTK!M$6,0))=FALSE,IF(M$9&lt;&gt;0,VLOOKUP($A58,DSSV!$A$7:$R$65536,IN_DTK!M$6,0),""),"")</f>
        <v>0</v>
      </c>
      <c r="N58" s="183">
        <f>IF(ISNA(VLOOKUP($A58,DSSV!$A$7:$R$65536,IN_DTK!N$6,0))=FALSE,IF(N$9&lt;&gt;0,VLOOKUP($A58,DSSV!$A$7:$R$65536,IN_DTK!N$6,0),""),"")</f>
        <v>0</v>
      </c>
      <c r="O58" s="183">
        <f>IF(ISNA(VLOOKUP($A58,DSSV!$A$7:$R$65536,IN_DTK!O$6,0))=FALSE,IF(O$9&lt;&gt;0,VLOOKUP($A58,DSSV!$A$7:$R$65536,IN_DTK!O$6,0),""),"")</f>
        <v>0</v>
      </c>
      <c r="P58" s="183">
        <f>IF(ISNA(VLOOKUP($A58,DSSV!$A$7:$R$65536,IN_DTK!P$6,0))=FALSE,IF(P$9&lt;&gt;0,VLOOKUP($A58,DSSV!$A$7:$R$65536,IN_DTK!P$6,0),""),"")</f>
        <v>0</v>
      </c>
      <c r="Q58" s="184">
        <f>IF(ISNA(VLOOKUP($A58,DSSV!$A$7:$R$65536,IN_DTK!Q$6,0))=FALSE,VLOOKUP($A58,DSSV!$A$7:$R$65536,IN_DTK!Q$6,0),"")</f>
        <v>0</v>
      </c>
      <c r="R58" s="175" t="str">
        <f>IF(ISNA(VLOOKUP($A58,DSSV!$A$7:$R$65536,IN_DTK!R$6,0))=FALSE,VLOOKUP($A58,DSSV!$A$7:$R$65536,IN_DTK!R$6,0),"")</f>
        <v>Không</v>
      </c>
      <c r="S58" s="185" t="str">
        <f>IF(ISNA(VLOOKUP($A58,DSSV!$A$7:$R$65536,IN_DTK!S$6,0))=FALSE,VLOOKUP($A58,DSSV!$A$7:$R$65536,IN_DTK!S$6,0),"")</f>
        <v/>
      </c>
      <c r="T58" s="156" t="str">
        <f t="shared" si="0"/>
        <v/>
      </c>
      <c r="U58" s="156" t="str">
        <f t="shared" si="1"/>
        <v/>
      </c>
    </row>
    <row r="59" spans="1:21" s="156" customFormat="1" ht="20.25" customHeight="1">
      <c r="A59" s="154">
        <v>50</v>
      </c>
      <c r="B59" s="178">
        <f>--SUBTOTAL(2,C$7:C59)</f>
        <v>50</v>
      </c>
      <c r="C59" s="157">
        <f>IF(ISNA(VLOOKUP($A59,DSSV!$A$7:$R$65536,IN_DTK!C$6,0))=FALSE,VLOOKUP($A59,DSSV!$A$7:$R$65536,IN_DTK!C$6,0),"")</f>
        <v>0</v>
      </c>
      <c r="D59" s="181" t="str">
        <f>IF(ISNA(VLOOKUP($A59,DSSV!$A$7:$R$65536,IN_DTK!D$6,0))=FALSE,VLOOKUP($A59,DSSV!$A$7:$R$65536,IN_DTK!D$6,0),"")</f>
        <v/>
      </c>
      <c r="E59" s="182" t="str">
        <f>IF(ISNA(VLOOKUP($A59,DSSV!$A$7:$R$65536,IN_DTK!E$6,0))=FALSE,VLOOKUP($A59,DSSV!$A$7:$R$65536,IN_DTK!E$6,0),"")</f>
        <v/>
      </c>
      <c r="F59" s="187" t="str">
        <f>IF(ISNA(VLOOKUP($A59,DSSV!$A$7:$R$65536,IN_DTK!F$6,0))=FALSE,VLOOKUP($A59,DSSV!$A$7:$R$65536,IN_DTK!F$6,0),"")</f>
        <v/>
      </c>
      <c r="G59" s="187" t="str">
        <f>IF(ISNA(VLOOKUP($A59,DSSV!$A$7:$R$65536,IN_DTK!G$6,0))=FALSE,VLOOKUP($A59,DSSV!$A$7:$R$65536,IN_DTK!G$6,0),"")</f>
        <v/>
      </c>
      <c r="H59" s="183">
        <f>IF(ISNA(VLOOKUP($A59,DSSV!$A$7:$R$65536,IN_DTK!H$6,0))=FALSE,IF(H$9&lt;&gt;0,VLOOKUP($A59,DSSV!$A$7:$R$65536,IN_DTK!H$6,0),""),"")</f>
        <v>0</v>
      </c>
      <c r="I59" s="183">
        <f>IF(ISNA(VLOOKUP($A59,DSSV!$A$7:$R$65536,IN_DTK!I$6,0))=FALSE,IF(I$9&lt;&gt;0,VLOOKUP($A59,DSSV!$A$7:$R$65536,IN_DTK!I$6,0),""),"")</f>
        <v>0</v>
      </c>
      <c r="J59" s="183">
        <f>IF(ISNA(VLOOKUP($A59,DSSV!$A$7:$R$65536,IN_DTK!J$6,0))=FALSE,IF(J$9&lt;&gt;0,VLOOKUP($A59,DSSV!$A$7:$R$65536,IN_DTK!J$6,0),""),"")</f>
        <v>0</v>
      </c>
      <c r="K59" s="183">
        <f>IF(ISNA(VLOOKUP($A59,DSSV!$A$7:$R$65536,IN_DTK!K$6,0))=FALSE,IF(K$9&lt;&gt;0,VLOOKUP($A59,DSSV!$A$7:$R$65536,IN_DTK!K$6,0),""),"")</f>
        <v>0</v>
      </c>
      <c r="L59" s="183">
        <f>IF(ISNA(VLOOKUP($A59,DSSV!$A$7:$R$65536,IN_DTK!L$6,0))=FALSE,IF(L$9&lt;&gt;0,VLOOKUP($A59,DSSV!$A$7:$R$65536,IN_DTK!L$6,0),""),"")</f>
        <v>0</v>
      </c>
      <c r="M59" s="183">
        <f>IF(ISNA(VLOOKUP($A59,DSSV!$A$7:$R$65536,IN_DTK!M$6,0))=FALSE,IF(M$9&lt;&gt;0,VLOOKUP($A59,DSSV!$A$7:$R$65536,IN_DTK!M$6,0),""),"")</f>
        <v>0</v>
      </c>
      <c r="N59" s="183">
        <f>IF(ISNA(VLOOKUP($A59,DSSV!$A$7:$R$65536,IN_DTK!N$6,0))=FALSE,IF(N$9&lt;&gt;0,VLOOKUP($A59,DSSV!$A$7:$R$65536,IN_DTK!N$6,0),""),"")</f>
        <v>0</v>
      </c>
      <c r="O59" s="183">
        <f>IF(ISNA(VLOOKUP($A59,DSSV!$A$7:$R$65536,IN_DTK!O$6,0))=FALSE,IF(O$9&lt;&gt;0,VLOOKUP($A59,DSSV!$A$7:$R$65536,IN_DTK!O$6,0),""),"")</f>
        <v>0</v>
      </c>
      <c r="P59" s="183">
        <f>IF(ISNA(VLOOKUP($A59,DSSV!$A$7:$R$65536,IN_DTK!P$6,0))=FALSE,IF(P$9&lt;&gt;0,VLOOKUP($A59,DSSV!$A$7:$R$65536,IN_DTK!P$6,0),""),"")</f>
        <v>0</v>
      </c>
      <c r="Q59" s="184">
        <f>IF(ISNA(VLOOKUP($A59,DSSV!$A$7:$R$65536,IN_DTK!Q$6,0))=FALSE,VLOOKUP($A59,DSSV!$A$7:$R$65536,IN_DTK!Q$6,0),"")</f>
        <v>0</v>
      </c>
      <c r="R59" s="175" t="str">
        <f>IF(ISNA(VLOOKUP($A59,DSSV!$A$7:$R$65536,IN_DTK!R$6,0))=FALSE,VLOOKUP($A59,DSSV!$A$7:$R$65536,IN_DTK!R$6,0),"")</f>
        <v>Không</v>
      </c>
      <c r="S59" s="185" t="str">
        <f>IF(ISNA(VLOOKUP($A59,DSSV!$A$7:$R$65536,IN_DTK!S$6,0))=FALSE,VLOOKUP($A59,DSSV!$A$7:$R$65536,IN_DTK!S$6,0),"")</f>
        <v/>
      </c>
      <c r="T59" s="156" t="str">
        <f t="shared" si="0"/>
        <v/>
      </c>
      <c r="U59" s="156" t="str">
        <f t="shared" si="1"/>
        <v/>
      </c>
    </row>
    <row r="60" spans="1:21" s="156" customFormat="1" ht="20.25" customHeight="1">
      <c r="A60" s="154">
        <v>51</v>
      </c>
      <c r="B60" s="178">
        <f>--SUBTOTAL(2,C$7:C60)</f>
        <v>51</v>
      </c>
      <c r="C60" s="157">
        <f>IF(ISNA(VLOOKUP($A60,DSSV!$A$7:$R$65536,IN_DTK!C$6,0))=FALSE,VLOOKUP($A60,DSSV!$A$7:$R$65536,IN_DTK!C$6,0),"")</f>
        <v>0</v>
      </c>
      <c r="D60" s="181" t="str">
        <f>IF(ISNA(VLOOKUP($A60,DSSV!$A$7:$R$65536,IN_DTK!D$6,0))=FALSE,VLOOKUP($A60,DSSV!$A$7:$R$65536,IN_DTK!D$6,0),"")</f>
        <v/>
      </c>
      <c r="E60" s="182" t="str">
        <f>IF(ISNA(VLOOKUP($A60,DSSV!$A$7:$R$65536,IN_DTK!E$6,0))=FALSE,VLOOKUP($A60,DSSV!$A$7:$R$65536,IN_DTK!E$6,0),"")</f>
        <v/>
      </c>
      <c r="F60" s="187" t="str">
        <f>IF(ISNA(VLOOKUP($A60,DSSV!$A$7:$R$65536,IN_DTK!F$6,0))=FALSE,VLOOKUP($A60,DSSV!$A$7:$R$65536,IN_DTK!F$6,0),"")</f>
        <v/>
      </c>
      <c r="G60" s="187" t="str">
        <f>IF(ISNA(VLOOKUP($A60,DSSV!$A$7:$R$65536,IN_DTK!G$6,0))=FALSE,VLOOKUP($A60,DSSV!$A$7:$R$65536,IN_DTK!G$6,0),"")</f>
        <v/>
      </c>
      <c r="H60" s="183">
        <f>IF(ISNA(VLOOKUP($A60,DSSV!$A$7:$R$65536,IN_DTK!H$6,0))=FALSE,IF(H$9&lt;&gt;0,VLOOKUP($A60,DSSV!$A$7:$R$65536,IN_DTK!H$6,0),""),"")</f>
        <v>0</v>
      </c>
      <c r="I60" s="183">
        <f>IF(ISNA(VLOOKUP($A60,DSSV!$A$7:$R$65536,IN_DTK!I$6,0))=FALSE,IF(I$9&lt;&gt;0,VLOOKUP($A60,DSSV!$A$7:$R$65536,IN_DTK!I$6,0),""),"")</f>
        <v>0</v>
      </c>
      <c r="J60" s="183">
        <f>IF(ISNA(VLOOKUP($A60,DSSV!$A$7:$R$65536,IN_DTK!J$6,0))=FALSE,IF(J$9&lt;&gt;0,VLOOKUP($A60,DSSV!$A$7:$R$65536,IN_DTK!J$6,0),""),"")</f>
        <v>0</v>
      </c>
      <c r="K60" s="183">
        <f>IF(ISNA(VLOOKUP($A60,DSSV!$A$7:$R$65536,IN_DTK!K$6,0))=FALSE,IF(K$9&lt;&gt;0,VLOOKUP($A60,DSSV!$A$7:$R$65536,IN_DTK!K$6,0),""),"")</f>
        <v>0</v>
      </c>
      <c r="L60" s="183">
        <f>IF(ISNA(VLOOKUP($A60,DSSV!$A$7:$R$65536,IN_DTK!L$6,0))=FALSE,IF(L$9&lt;&gt;0,VLOOKUP($A60,DSSV!$A$7:$R$65536,IN_DTK!L$6,0),""),"")</f>
        <v>0</v>
      </c>
      <c r="M60" s="183">
        <f>IF(ISNA(VLOOKUP($A60,DSSV!$A$7:$R$65536,IN_DTK!M$6,0))=FALSE,IF(M$9&lt;&gt;0,VLOOKUP($A60,DSSV!$A$7:$R$65536,IN_DTK!M$6,0),""),"")</f>
        <v>0</v>
      </c>
      <c r="N60" s="183">
        <f>IF(ISNA(VLOOKUP($A60,DSSV!$A$7:$R$65536,IN_DTK!N$6,0))=FALSE,IF(N$9&lt;&gt;0,VLOOKUP($A60,DSSV!$A$7:$R$65536,IN_DTK!N$6,0),""),"")</f>
        <v>0</v>
      </c>
      <c r="O60" s="183">
        <f>IF(ISNA(VLOOKUP($A60,DSSV!$A$7:$R$65536,IN_DTK!O$6,0))=FALSE,IF(O$9&lt;&gt;0,VLOOKUP($A60,DSSV!$A$7:$R$65536,IN_DTK!O$6,0),""),"")</f>
        <v>0</v>
      </c>
      <c r="P60" s="183">
        <f>IF(ISNA(VLOOKUP($A60,DSSV!$A$7:$R$65536,IN_DTK!P$6,0))=FALSE,IF(P$9&lt;&gt;0,VLOOKUP($A60,DSSV!$A$7:$R$65536,IN_DTK!P$6,0),""),"")</f>
        <v>0</v>
      </c>
      <c r="Q60" s="184">
        <f>IF(ISNA(VLOOKUP($A60,DSSV!$A$7:$R$65536,IN_DTK!Q$6,0))=FALSE,VLOOKUP($A60,DSSV!$A$7:$R$65536,IN_DTK!Q$6,0),"")</f>
        <v>0</v>
      </c>
      <c r="R60" s="175" t="str">
        <f>IF(ISNA(VLOOKUP($A60,DSSV!$A$7:$R$65536,IN_DTK!R$6,0))=FALSE,VLOOKUP($A60,DSSV!$A$7:$R$65536,IN_DTK!R$6,0),"")</f>
        <v>Không</v>
      </c>
      <c r="S60" s="185" t="str">
        <f>IF(ISNA(VLOOKUP($A60,DSSV!$A$7:$R$65536,IN_DTK!S$6,0))=FALSE,VLOOKUP($A60,DSSV!$A$7:$R$65536,IN_DTK!S$6,0),"")</f>
        <v/>
      </c>
      <c r="T60" s="156" t="str">
        <f t="shared" si="0"/>
        <v/>
      </c>
      <c r="U60" s="156" t="str">
        <f t="shared" si="1"/>
        <v/>
      </c>
    </row>
    <row r="61" spans="1:21" s="156" customFormat="1" ht="20.25" customHeight="1">
      <c r="A61" s="154">
        <v>52</v>
      </c>
      <c r="B61" s="178">
        <f>--SUBTOTAL(2,C$7:C61)</f>
        <v>52</v>
      </c>
      <c r="C61" s="157">
        <f>IF(ISNA(VLOOKUP($A61,DSSV!$A$7:$R$65536,IN_DTK!C$6,0))=FALSE,VLOOKUP($A61,DSSV!$A$7:$R$65536,IN_DTK!C$6,0),"")</f>
        <v>0</v>
      </c>
      <c r="D61" s="181" t="str">
        <f>IF(ISNA(VLOOKUP($A61,DSSV!$A$7:$R$65536,IN_DTK!D$6,0))=FALSE,VLOOKUP($A61,DSSV!$A$7:$R$65536,IN_DTK!D$6,0),"")</f>
        <v/>
      </c>
      <c r="E61" s="182" t="str">
        <f>IF(ISNA(VLOOKUP($A61,DSSV!$A$7:$R$65536,IN_DTK!E$6,0))=FALSE,VLOOKUP($A61,DSSV!$A$7:$R$65536,IN_DTK!E$6,0),"")</f>
        <v/>
      </c>
      <c r="F61" s="187" t="str">
        <f>IF(ISNA(VLOOKUP($A61,DSSV!$A$7:$R$65536,IN_DTK!F$6,0))=FALSE,VLOOKUP($A61,DSSV!$A$7:$R$65536,IN_DTK!F$6,0),"")</f>
        <v/>
      </c>
      <c r="G61" s="187" t="str">
        <f>IF(ISNA(VLOOKUP($A61,DSSV!$A$7:$R$65536,IN_DTK!G$6,0))=FALSE,VLOOKUP($A61,DSSV!$A$7:$R$65536,IN_DTK!G$6,0),"")</f>
        <v/>
      </c>
      <c r="H61" s="183">
        <f>IF(ISNA(VLOOKUP($A61,DSSV!$A$7:$R$65536,IN_DTK!H$6,0))=FALSE,IF(H$9&lt;&gt;0,VLOOKUP($A61,DSSV!$A$7:$R$65536,IN_DTK!H$6,0),""),"")</f>
        <v>0</v>
      </c>
      <c r="I61" s="183">
        <f>IF(ISNA(VLOOKUP($A61,DSSV!$A$7:$R$65536,IN_DTK!I$6,0))=FALSE,IF(I$9&lt;&gt;0,VLOOKUP($A61,DSSV!$A$7:$R$65536,IN_DTK!I$6,0),""),"")</f>
        <v>0</v>
      </c>
      <c r="J61" s="183">
        <f>IF(ISNA(VLOOKUP($A61,DSSV!$A$7:$R$65536,IN_DTK!J$6,0))=FALSE,IF(J$9&lt;&gt;0,VLOOKUP($A61,DSSV!$A$7:$R$65536,IN_DTK!J$6,0),""),"")</f>
        <v>0</v>
      </c>
      <c r="K61" s="183">
        <f>IF(ISNA(VLOOKUP($A61,DSSV!$A$7:$R$65536,IN_DTK!K$6,0))=FALSE,IF(K$9&lt;&gt;0,VLOOKUP($A61,DSSV!$A$7:$R$65536,IN_DTK!K$6,0),""),"")</f>
        <v>0</v>
      </c>
      <c r="L61" s="183">
        <f>IF(ISNA(VLOOKUP($A61,DSSV!$A$7:$R$65536,IN_DTK!L$6,0))=FALSE,IF(L$9&lt;&gt;0,VLOOKUP($A61,DSSV!$A$7:$R$65536,IN_DTK!L$6,0),""),"")</f>
        <v>0</v>
      </c>
      <c r="M61" s="183">
        <f>IF(ISNA(VLOOKUP($A61,DSSV!$A$7:$R$65536,IN_DTK!M$6,0))=FALSE,IF(M$9&lt;&gt;0,VLOOKUP($A61,DSSV!$A$7:$R$65536,IN_DTK!M$6,0),""),"")</f>
        <v>0</v>
      </c>
      <c r="N61" s="183">
        <f>IF(ISNA(VLOOKUP($A61,DSSV!$A$7:$R$65536,IN_DTK!N$6,0))=FALSE,IF(N$9&lt;&gt;0,VLOOKUP($A61,DSSV!$A$7:$R$65536,IN_DTK!N$6,0),""),"")</f>
        <v>0</v>
      </c>
      <c r="O61" s="183">
        <f>IF(ISNA(VLOOKUP($A61,DSSV!$A$7:$R$65536,IN_DTK!O$6,0))=FALSE,IF(O$9&lt;&gt;0,VLOOKUP($A61,DSSV!$A$7:$R$65536,IN_DTK!O$6,0),""),"")</f>
        <v>0</v>
      </c>
      <c r="P61" s="183">
        <f>IF(ISNA(VLOOKUP($A61,DSSV!$A$7:$R$65536,IN_DTK!P$6,0))=FALSE,IF(P$9&lt;&gt;0,VLOOKUP($A61,DSSV!$A$7:$R$65536,IN_DTK!P$6,0),""),"")</f>
        <v>0</v>
      </c>
      <c r="Q61" s="184">
        <f>IF(ISNA(VLOOKUP($A61,DSSV!$A$7:$R$65536,IN_DTK!Q$6,0))=FALSE,VLOOKUP($A61,DSSV!$A$7:$R$65536,IN_DTK!Q$6,0),"")</f>
        <v>0</v>
      </c>
      <c r="R61" s="175" t="str">
        <f>IF(ISNA(VLOOKUP($A61,DSSV!$A$7:$R$65536,IN_DTK!R$6,0))=FALSE,VLOOKUP($A61,DSSV!$A$7:$R$65536,IN_DTK!R$6,0),"")</f>
        <v>Không</v>
      </c>
      <c r="S61" s="185" t="str">
        <f>IF(ISNA(VLOOKUP($A61,DSSV!$A$7:$R$65536,IN_DTK!S$6,0))=FALSE,VLOOKUP($A61,DSSV!$A$7:$R$65536,IN_DTK!S$6,0),"")</f>
        <v/>
      </c>
      <c r="T61" s="156" t="str">
        <f t="shared" si="0"/>
        <v/>
      </c>
      <c r="U61" s="156" t="str">
        <f t="shared" si="1"/>
        <v/>
      </c>
    </row>
    <row r="62" spans="1:21" s="156" customFormat="1" ht="20.25" customHeight="1">
      <c r="A62" s="154">
        <v>53</v>
      </c>
      <c r="B62" s="178">
        <f>--SUBTOTAL(2,C$7:C62)</f>
        <v>53</v>
      </c>
      <c r="C62" s="157">
        <f>IF(ISNA(VLOOKUP($A62,DSSV!$A$7:$R$65536,IN_DTK!C$6,0))=FALSE,VLOOKUP($A62,DSSV!$A$7:$R$65536,IN_DTK!C$6,0),"")</f>
        <v>0</v>
      </c>
      <c r="D62" s="181" t="str">
        <f>IF(ISNA(VLOOKUP($A62,DSSV!$A$7:$R$65536,IN_DTK!D$6,0))=FALSE,VLOOKUP($A62,DSSV!$A$7:$R$65536,IN_DTK!D$6,0),"")</f>
        <v/>
      </c>
      <c r="E62" s="182" t="str">
        <f>IF(ISNA(VLOOKUP($A62,DSSV!$A$7:$R$65536,IN_DTK!E$6,0))=FALSE,VLOOKUP($A62,DSSV!$A$7:$R$65536,IN_DTK!E$6,0),"")</f>
        <v/>
      </c>
      <c r="F62" s="187" t="str">
        <f>IF(ISNA(VLOOKUP($A62,DSSV!$A$7:$R$65536,IN_DTK!F$6,0))=FALSE,VLOOKUP($A62,DSSV!$A$7:$R$65536,IN_DTK!F$6,0),"")</f>
        <v/>
      </c>
      <c r="G62" s="187" t="str">
        <f>IF(ISNA(VLOOKUP($A62,DSSV!$A$7:$R$65536,IN_DTK!G$6,0))=FALSE,VLOOKUP($A62,DSSV!$A$7:$R$65536,IN_DTK!G$6,0),"")</f>
        <v/>
      </c>
      <c r="H62" s="183">
        <f>IF(ISNA(VLOOKUP($A62,DSSV!$A$7:$R$65536,IN_DTK!H$6,0))=FALSE,IF(H$9&lt;&gt;0,VLOOKUP($A62,DSSV!$A$7:$R$65536,IN_DTK!H$6,0),""),"")</f>
        <v>0</v>
      </c>
      <c r="I62" s="183">
        <f>IF(ISNA(VLOOKUP($A62,DSSV!$A$7:$R$65536,IN_DTK!I$6,0))=FALSE,IF(I$9&lt;&gt;0,VLOOKUP($A62,DSSV!$A$7:$R$65536,IN_DTK!I$6,0),""),"")</f>
        <v>0</v>
      </c>
      <c r="J62" s="183">
        <f>IF(ISNA(VLOOKUP($A62,DSSV!$A$7:$R$65536,IN_DTK!J$6,0))=FALSE,IF(J$9&lt;&gt;0,VLOOKUP($A62,DSSV!$A$7:$R$65536,IN_DTK!J$6,0),""),"")</f>
        <v>0</v>
      </c>
      <c r="K62" s="183">
        <f>IF(ISNA(VLOOKUP($A62,DSSV!$A$7:$R$65536,IN_DTK!K$6,0))=FALSE,IF(K$9&lt;&gt;0,VLOOKUP($A62,DSSV!$A$7:$R$65536,IN_DTK!K$6,0),""),"")</f>
        <v>0</v>
      </c>
      <c r="L62" s="183">
        <f>IF(ISNA(VLOOKUP($A62,DSSV!$A$7:$R$65536,IN_DTK!L$6,0))=FALSE,IF(L$9&lt;&gt;0,VLOOKUP($A62,DSSV!$A$7:$R$65536,IN_DTK!L$6,0),""),"")</f>
        <v>0</v>
      </c>
      <c r="M62" s="183">
        <f>IF(ISNA(VLOOKUP($A62,DSSV!$A$7:$R$65536,IN_DTK!M$6,0))=FALSE,IF(M$9&lt;&gt;0,VLOOKUP($A62,DSSV!$A$7:$R$65536,IN_DTK!M$6,0),""),"")</f>
        <v>0</v>
      </c>
      <c r="N62" s="183">
        <f>IF(ISNA(VLOOKUP($A62,DSSV!$A$7:$R$65536,IN_DTK!N$6,0))=FALSE,IF(N$9&lt;&gt;0,VLOOKUP($A62,DSSV!$A$7:$R$65536,IN_DTK!N$6,0),""),"")</f>
        <v>0</v>
      </c>
      <c r="O62" s="183">
        <f>IF(ISNA(VLOOKUP($A62,DSSV!$A$7:$R$65536,IN_DTK!O$6,0))=FALSE,IF(O$9&lt;&gt;0,VLOOKUP($A62,DSSV!$A$7:$R$65536,IN_DTK!O$6,0),""),"")</f>
        <v>0</v>
      </c>
      <c r="P62" s="183">
        <f>IF(ISNA(VLOOKUP($A62,DSSV!$A$7:$R$65536,IN_DTK!P$6,0))=FALSE,IF(P$9&lt;&gt;0,VLOOKUP($A62,DSSV!$A$7:$R$65536,IN_DTK!P$6,0),""),"")</f>
        <v>0</v>
      </c>
      <c r="Q62" s="184">
        <f>IF(ISNA(VLOOKUP($A62,DSSV!$A$7:$R$65536,IN_DTK!Q$6,0))=FALSE,VLOOKUP($A62,DSSV!$A$7:$R$65536,IN_DTK!Q$6,0),"")</f>
        <v>0</v>
      </c>
      <c r="R62" s="175" t="str">
        <f>IF(ISNA(VLOOKUP($A62,DSSV!$A$7:$R$65536,IN_DTK!R$6,0))=FALSE,VLOOKUP($A62,DSSV!$A$7:$R$65536,IN_DTK!R$6,0),"")</f>
        <v>Không</v>
      </c>
      <c r="S62" s="185" t="str">
        <f>IF(ISNA(VLOOKUP($A62,DSSV!$A$7:$R$65536,IN_DTK!S$6,0))=FALSE,VLOOKUP($A62,DSSV!$A$7:$R$65536,IN_DTK!S$6,0),"")</f>
        <v/>
      </c>
      <c r="T62" s="156" t="str">
        <f t="shared" si="0"/>
        <v/>
      </c>
      <c r="U62" s="156" t="str">
        <f t="shared" si="1"/>
        <v/>
      </c>
    </row>
    <row r="63" spans="1:21" s="156" customFormat="1" ht="20.25" customHeight="1">
      <c r="A63" s="154">
        <v>54</v>
      </c>
      <c r="B63" s="178">
        <f>--SUBTOTAL(2,C$7:C63)</f>
        <v>54</v>
      </c>
      <c r="C63" s="157">
        <f>IF(ISNA(VLOOKUP($A63,DSSV!$A$7:$R$65536,IN_DTK!C$6,0))=FALSE,VLOOKUP($A63,DSSV!$A$7:$R$65536,IN_DTK!C$6,0),"")</f>
        <v>0</v>
      </c>
      <c r="D63" s="181" t="str">
        <f>IF(ISNA(VLOOKUP($A63,DSSV!$A$7:$R$65536,IN_DTK!D$6,0))=FALSE,VLOOKUP($A63,DSSV!$A$7:$R$65536,IN_DTK!D$6,0),"")</f>
        <v/>
      </c>
      <c r="E63" s="182" t="str">
        <f>IF(ISNA(VLOOKUP($A63,DSSV!$A$7:$R$65536,IN_DTK!E$6,0))=FALSE,VLOOKUP($A63,DSSV!$A$7:$R$65536,IN_DTK!E$6,0),"")</f>
        <v/>
      </c>
      <c r="F63" s="187" t="str">
        <f>IF(ISNA(VLOOKUP($A63,DSSV!$A$7:$R$65536,IN_DTK!F$6,0))=FALSE,VLOOKUP($A63,DSSV!$A$7:$R$65536,IN_DTK!F$6,0),"")</f>
        <v/>
      </c>
      <c r="G63" s="187" t="str">
        <f>IF(ISNA(VLOOKUP($A63,DSSV!$A$7:$R$65536,IN_DTK!G$6,0))=FALSE,VLOOKUP($A63,DSSV!$A$7:$R$65536,IN_DTK!G$6,0),"")</f>
        <v/>
      </c>
      <c r="H63" s="183">
        <f>IF(ISNA(VLOOKUP($A63,DSSV!$A$7:$R$65536,IN_DTK!H$6,0))=FALSE,IF(H$9&lt;&gt;0,VLOOKUP($A63,DSSV!$A$7:$R$65536,IN_DTK!H$6,0),""),"")</f>
        <v>0</v>
      </c>
      <c r="I63" s="183">
        <f>IF(ISNA(VLOOKUP($A63,DSSV!$A$7:$R$65536,IN_DTK!I$6,0))=FALSE,IF(I$9&lt;&gt;0,VLOOKUP($A63,DSSV!$A$7:$R$65536,IN_DTK!I$6,0),""),"")</f>
        <v>0</v>
      </c>
      <c r="J63" s="183">
        <f>IF(ISNA(VLOOKUP($A63,DSSV!$A$7:$R$65536,IN_DTK!J$6,0))=FALSE,IF(J$9&lt;&gt;0,VLOOKUP($A63,DSSV!$A$7:$R$65536,IN_DTK!J$6,0),""),"")</f>
        <v>0</v>
      </c>
      <c r="K63" s="183">
        <f>IF(ISNA(VLOOKUP($A63,DSSV!$A$7:$R$65536,IN_DTK!K$6,0))=FALSE,IF(K$9&lt;&gt;0,VLOOKUP($A63,DSSV!$A$7:$R$65536,IN_DTK!K$6,0),""),"")</f>
        <v>0</v>
      </c>
      <c r="L63" s="183">
        <f>IF(ISNA(VLOOKUP($A63,DSSV!$A$7:$R$65536,IN_DTK!L$6,0))=FALSE,IF(L$9&lt;&gt;0,VLOOKUP($A63,DSSV!$A$7:$R$65536,IN_DTK!L$6,0),""),"")</f>
        <v>0</v>
      </c>
      <c r="M63" s="183">
        <f>IF(ISNA(VLOOKUP($A63,DSSV!$A$7:$R$65536,IN_DTK!M$6,0))=FALSE,IF(M$9&lt;&gt;0,VLOOKUP($A63,DSSV!$A$7:$R$65536,IN_DTK!M$6,0),""),"")</f>
        <v>0</v>
      </c>
      <c r="N63" s="183">
        <f>IF(ISNA(VLOOKUP($A63,DSSV!$A$7:$R$65536,IN_DTK!N$6,0))=FALSE,IF(N$9&lt;&gt;0,VLOOKUP($A63,DSSV!$A$7:$R$65536,IN_DTK!N$6,0),""),"")</f>
        <v>0</v>
      </c>
      <c r="O63" s="183">
        <f>IF(ISNA(VLOOKUP($A63,DSSV!$A$7:$R$65536,IN_DTK!O$6,0))=FALSE,IF(O$9&lt;&gt;0,VLOOKUP($A63,DSSV!$A$7:$R$65536,IN_DTK!O$6,0),""),"")</f>
        <v>0</v>
      </c>
      <c r="P63" s="183">
        <f>IF(ISNA(VLOOKUP($A63,DSSV!$A$7:$R$65536,IN_DTK!P$6,0))=FALSE,IF(P$9&lt;&gt;0,VLOOKUP($A63,DSSV!$A$7:$R$65536,IN_DTK!P$6,0),""),"")</f>
        <v>0</v>
      </c>
      <c r="Q63" s="184">
        <f>IF(ISNA(VLOOKUP($A63,DSSV!$A$7:$R$65536,IN_DTK!Q$6,0))=FALSE,VLOOKUP($A63,DSSV!$A$7:$R$65536,IN_DTK!Q$6,0),"")</f>
        <v>0</v>
      </c>
      <c r="R63" s="175" t="str">
        <f>IF(ISNA(VLOOKUP($A63,DSSV!$A$7:$R$65536,IN_DTK!R$6,0))=FALSE,VLOOKUP($A63,DSSV!$A$7:$R$65536,IN_DTK!R$6,0),"")</f>
        <v>Không</v>
      </c>
      <c r="S63" s="185" t="str">
        <f>IF(ISNA(VLOOKUP($A63,DSSV!$A$7:$R$65536,IN_DTK!S$6,0))=FALSE,VLOOKUP($A63,DSSV!$A$7:$R$65536,IN_DTK!S$6,0),"")</f>
        <v/>
      </c>
      <c r="T63" s="156" t="str">
        <f t="shared" si="0"/>
        <v/>
      </c>
      <c r="U63" s="156" t="str">
        <f t="shared" si="1"/>
        <v/>
      </c>
    </row>
    <row r="64" spans="1:21" s="156" customFormat="1" ht="20.25" customHeight="1">
      <c r="A64" s="154">
        <v>55</v>
      </c>
      <c r="B64" s="178">
        <f>--SUBTOTAL(2,C$7:C64)</f>
        <v>55</v>
      </c>
      <c r="C64" s="157">
        <f>IF(ISNA(VLOOKUP($A64,DSSV!$A$7:$R$65536,IN_DTK!C$6,0))=FALSE,VLOOKUP($A64,DSSV!$A$7:$R$65536,IN_DTK!C$6,0),"")</f>
        <v>0</v>
      </c>
      <c r="D64" s="181" t="str">
        <f>IF(ISNA(VLOOKUP($A64,DSSV!$A$7:$R$65536,IN_DTK!D$6,0))=FALSE,VLOOKUP($A64,DSSV!$A$7:$R$65536,IN_DTK!D$6,0),"")</f>
        <v/>
      </c>
      <c r="E64" s="182" t="str">
        <f>IF(ISNA(VLOOKUP($A64,DSSV!$A$7:$R$65536,IN_DTK!E$6,0))=FALSE,VLOOKUP($A64,DSSV!$A$7:$R$65536,IN_DTK!E$6,0),"")</f>
        <v/>
      </c>
      <c r="F64" s="187" t="str">
        <f>IF(ISNA(VLOOKUP($A64,DSSV!$A$7:$R$65536,IN_DTK!F$6,0))=FALSE,VLOOKUP($A64,DSSV!$A$7:$R$65536,IN_DTK!F$6,0),"")</f>
        <v/>
      </c>
      <c r="G64" s="187" t="str">
        <f>IF(ISNA(VLOOKUP($A64,DSSV!$A$7:$R$65536,IN_DTK!G$6,0))=FALSE,VLOOKUP($A64,DSSV!$A$7:$R$65536,IN_DTK!G$6,0),"")</f>
        <v/>
      </c>
      <c r="H64" s="183">
        <f>IF(ISNA(VLOOKUP($A64,DSSV!$A$7:$R$65536,IN_DTK!H$6,0))=FALSE,IF(H$9&lt;&gt;0,VLOOKUP($A64,DSSV!$A$7:$R$65536,IN_DTK!H$6,0),""),"")</f>
        <v>0</v>
      </c>
      <c r="I64" s="183">
        <f>IF(ISNA(VLOOKUP($A64,DSSV!$A$7:$R$65536,IN_DTK!I$6,0))=FALSE,IF(I$9&lt;&gt;0,VLOOKUP($A64,DSSV!$A$7:$R$65536,IN_DTK!I$6,0),""),"")</f>
        <v>0</v>
      </c>
      <c r="J64" s="183">
        <f>IF(ISNA(VLOOKUP($A64,DSSV!$A$7:$R$65536,IN_DTK!J$6,0))=FALSE,IF(J$9&lt;&gt;0,VLOOKUP($A64,DSSV!$A$7:$R$65536,IN_DTK!J$6,0),""),"")</f>
        <v>0</v>
      </c>
      <c r="K64" s="183">
        <f>IF(ISNA(VLOOKUP($A64,DSSV!$A$7:$R$65536,IN_DTK!K$6,0))=FALSE,IF(K$9&lt;&gt;0,VLOOKUP($A64,DSSV!$A$7:$R$65536,IN_DTK!K$6,0),""),"")</f>
        <v>0</v>
      </c>
      <c r="L64" s="183">
        <f>IF(ISNA(VLOOKUP($A64,DSSV!$A$7:$R$65536,IN_DTK!L$6,0))=FALSE,IF(L$9&lt;&gt;0,VLOOKUP($A64,DSSV!$A$7:$R$65536,IN_DTK!L$6,0),""),"")</f>
        <v>0</v>
      </c>
      <c r="M64" s="183">
        <f>IF(ISNA(VLOOKUP($A64,DSSV!$A$7:$R$65536,IN_DTK!M$6,0))=FALSE,IF(M$9&lt;&gt;0,VLOOKUP($A64,DSSV!$A$7:$R$65536,IN_DTK!M$6,0),""),"")</f>
        <v>0</v>
      </c>
      <c r="N64" s="183">
        <f>IF(ISNA(VLOOKUP($A64,DSSV!$A$7:$R$65536,IN_DTK!N$6,0))=FALSE,IF(N$9&lt;&gt;0,VLOOKUP($A64,DSSV!$A$7:$R$65536,IN_DTK!N$6,0),""),"")</f>
        <v>0</v>
      </c>
      <c r="O64" s="183">
        <f>IF(ISNA(VLOOKUP($A64,DSSV!$A$7:$R$65536,IN_DTK!O$6,0))=FALSE,IF(O$9&lt;&gt;0,VLOOKUP($A64,DSSV!$A$7:$R$65536,IN_DTK!O$6,0),""),"")</f>
        <v>0</v>
      </c>
      <c r="P64" s="183">
        <f>IF(ISNA(VLOOKUP($A64,DSSV!$A$7:$R$65536,IN_DTK!P$6,0))=FALSE,IF(P$9&lt;&gt;0,VLOOKUP($A64,DSSV!$A$7:$R$65536,IN_DTK!P$6,0),""),"")</f>
        <v>0</v>
      </c>
      <c r="Q64" s="184">
        <f>IF(ISNA(VLOOKUP($A64,DSSV!$A$7:$R$65536,IN_DTK!Q$6,0))=FALSE,VLOOKUP($A64,DSSV!$A$7:$R$65536,IN_DTK!Q$6,0),"")</f>
        <v>0</v>
      </c>
      <c r="R64" s="175" t="str">
        <f>IF(ISNA(VLOOKUP($A64,DSSV!$A$7:$R$65536,IN_DTK!R$6,0))=FALSE,VLOOKUP($A64,DSSV!$A$7:$R$65536,IN_DTK!R$6,0),"")</f>
        <v>Không</v>
      </c>
      <c r="S64" s="185" t="str">
        <f>IF(ISNA(VLOOKUP($A64,DSSV!$A$7:$R$65536,IN_DTK!S$6,0))=FALSE,VLOOKUP($A64,DSSV!$A$7:$R$65536,IN_DTK!S$6,0),"")</f>
        <v/>
      </c>
      <c r="T64" s="156" t="str">
        <f t="shared" si="0"/>
        <v/>
      </c>
      <c r="U64" s="156" t="str">
        <f t="shared" si="1"/>
        <v/>
      </c>
    </row>
    <row r="65" spans="1:21" s="156" customFormat="1" ht="20.25" customHeight="1">
      <c r="A65" s="154">
        <v>56</v>
      </c>
      <c r="B65" s="178">
        <f>--SUBTOTAL(2,C$7:C65)</f>
        <v>56</v>
      </c>
      <c r="C65" s="157">
        <f>IF(ISNA(VLOOKUP($A65,DSSV!$A$7:$R$65536,IN_DTK!C$6,0))=FALSE,VLOOKUP($A65,DSSV!$A$7:$R$65536,IN_DTK!C$6,0),"")</f>
        <v>0</v>
      </c>
      <c r="D65" s="181" t="str">
        <f>IF(ISNA(VLOOKUP($A65,DSSV!$A$7:$R$65536,IN_DTK!D$6,0))=FALSE,VLOOKUP($A65,DSSV!$A$7:$R$65536,IN_DTK!D$6,0),"")</f>
        <v/>
      </c>
      <c r="E65" s="182" t="str">
        <f>IF(ISNA(VLOOKUP($A65,DSSV!$A$7:$R$65536,IN_DTK!E$6,0))=FALSE,VLOOKUP($A65,DSSV!$A$7:$R$65536,IN_DTK!E$6,0),"")</f>
        <v/>
      </c>
      <c r="F65" s="187" t="str">
        <f>IF(ISNA(VLOOKUP($A65,DSSV!$A$7:$R$65536,IN_DTK!F$6,0))=FALSE,VLOOKUP($A65,DSSV!$A$7:$R$65536,IN_DTK!F$6,0),"")</f>
        <v/>
      </c>
      <c r="G65" s="187" t="str">
        <f>IF(ISNA(VLOOKUP($A65,DSSV!$A$7:$R$65536,IN_DTK!G$6,0))=FALSE,VLOOKUP($A65,DSSV!$A$7:$R$65536,IN_DTK!G$6,0),"")</f>
        <v/>
      </c>
      <c r="H65" s="183">
        <f>IF(ISNA(VLOOKUP($A65,DSSV!$A$7:$R$65536,IN_DTK!H$6,0))=FALSE,IF(H$9&lt;&gt;0,VLOOKUP($A65,DSSV!$A$7:$R$65536,IN_DTK!H$6,0),""),"")</f>
        <v>0</v>
      </c>
      <c r="I65" s="183">
        <f>IF(ISNA(VLOOKUP($A65,DSSV!$A$7:$R$65536,IN_DTK!I$6,0))=FALSE,IF(I$9&lt;&gt;0,VLOOKUP($A65,DSSV!$A$7:$R$65536,IN_DTK!I$6,0),""),"")</f>
        <v>0</v>
      </c>
      <c r="J65" s="183">
        <f>IF(ISNA(VLOOKUP($A65,DSSV!$A$7:$R$65536,IN_DTK!J$6,0))=FALSE,IF(J$9&lt;&gt;0,VLOOKUP($A65,DSSV!$A$7:$R$65536,IN_DTK!J$6,0),""),"")</f>
        <v>0</v>
      </c>
      <c r="K65" s="183">
        <f>IF(ISNA(VLOOKUP($A65,DSSV!$A$7:$R$65536,IN_DTK!K$6,0))=FALSE,IF(K$9&lt;&gt;0,VLOOKUP($A65,DSSV!$A$7:$R$65536,IN_DTK!K$6,0),""),"")</f>
        <v>0</v>
      </c>
      <c r="L65" s="183">
        <f>IF(ISNA(VLOOKUP($A65,DSSV!$A$7:$R$65536,IN_DTK!L$6,0))=FALSE,IF(L$9&lt;&gt;0,VLOOKUP($A65,DSSV!$A$7:$R$65536,IN_DTK!L$6,0),""),"")</f>
        <v>0</v>
      </c>
      <c r="M65" s="183">
        <f>IF(ISNA(VLOOKUP($A65,DSSV!$A$7:$R$65536,IN_DTK!M$6,0))=FALSE,IF(M$9&lt;&gt;0,VLOOKUP($A65,DSSV!$A$7:$R$65536,IN_DTK!M$6,0),""),"")</f>
        <v>0</v>
      </c>
      <c r="N65" s="183">
        <f>IF(ISNA(VLOOKUP($A65,DSSV!$A$7:$R$65536,IN_DTK!N$6,0))=FALSE,IF(N$9&lt;&gt;0,VLOOKUP($A65,DSSV!$A$7:$R$65536,IN_DTK!N$6,0),""),"")</f>
        <v>0</v>
      </c>
      <c r="O65" s="183">
        <f>IF(ISNA(VLOOKUP($A65,DSSV!$A$7:$R$65536,IN_DTK!O$6,0))=FALSE,IF(O$9&lt;&gt;0,VLOOKUP($A65,DSSV!$A$7:$R$65536,IN_DTK!O$6,0),""),"")</f>
        <v>0</v>
      </c>
      <c r="P65" s="183">
        <f>IF(ISNA(VLOOKUP($A65,DSSV!$A$7:$R$65536,IN_DTK!P$6,0))=FALSE,IF(P$9&lt;&gt;0,VLOOKUP($A65,DSSV!$A$7:$R$65536,IN_DTK!P$6,0),""),"")</f>
        <v>0</v>
      </c>
      <c r="Q65" s="184">
        <f>IF(ISNA(VLOOKUP($A65,DSSV!$A$7:$R$65536,IN_DTK!Q$6,0))=FALSE,VLOOKUP($A65,DSSV!$A$7:$R$65536,IN_DTK!Q$6,0),"")</f>
        <v>0</v>
      </c>
      <c r="R65" s="175" t="str">
        <f>IF(ISNA(VLOOKUP($A65,DSSV!$A$7:$R$65536,IN_DTK!R$6,0))=FALSE,VLOOKUP($A65,DSSV!$A$7:$R$65536,IN_DTK!R$6,0),"")</f>
        <v>Không</v>
      </c>
      <c r="S65" s="185" t="str">
        <f>IF(ISNA(VLOOKUP($A65,DSSV!$A$7:$R$65536,IN_DTK!S$6,0))=FALSE,VLOOKUP($A65,DSSV!$A$7:$R$65536,IN_DTK!S$6,0),"")</f>
        <v/>
      </c>
      <c r="T65" s="156" t="str">
        <f t="shared" si="0"/>
        <v/>
      </c>
      <c r="U65" s="156" t="str">
        <f t="shared" si="1"/>
        <v/>
      </c>
    </row>
    <row r="66" spans="1:21" s="156" customFormat="1" ht="20.25" customHeight="1">
      <c r="A66" s="154">
        <v>57</v>
      </c>
      <c r="B66" s="178">
        <f>--SUBTOTAL(2,C$7:C66)</f>
        <v>57</v>
      </c>
      <c r="C66" s="157">
        <f>IF(ISNA(VLOOKUP($A66,DSSV!$A$7:$R$65536,IN_DTK!C$6,0))=FALSE,VLOOKUP($A66,DSSV!$A$7:$R$65536,IN_DTK!C$6,0),"")</f>
        <v>0</v>
      </c>
      <c r="D66" s="181" t="str">
        <f>IF(ISNA(VLOOKUP($A66,DSSV!$A$7:$R$65536,IN_DTK!D$6,0))=FALSE,VLOOKUP($A66,DSSV!$A$7:$R$65536,IN_DTK!D$6,0),"")</f>
        <v/>
      </c>
      <c r="E66" s="182" t="str">
        <f>IF(ISNA(VLOOKUP($A66,DSSV!$A$7:$R$65536,IN_DTK!E$6,0))=FALSE,VLOOKUP($A66,DSSV!$A$7:$R$65536,IN_DTK!E$6,0),"")</f>
        <v/>
      </c>
      <c r="F66" s="187" t="str">
        <f>IF(ISNA(VLOOKUP($A66,DSSV!$A$7:$R$65536,IN_DTK!F$6,0))=FALSE,VLOOKUP($A66,DSSV!$A$7:$R$65536,IN_DTK!F$6,0),"")</f>
        <v/>
      </c>
      <c r="G66" s="187" t="str">
        <f>IF(ISNA(VLOOKUP($A66,DSSV!$A$7:$R$65536,IN_DTK!G$6,0))=FALSE,VLOOKUP($A66,DSSV!$A$7:$R$65536,IN_DTK!G$6,0),"")</f>
        <v/>
      </c>
      <c r="H66" s="183">
        <f>IF(ISNA(VLOOKUP($A66,DSSV!$A$7:$R$65536,IN_DTK!H$6,0))=FALSE,IF(H$9&lt;&gt;0,VLOOKUP($A66,DSSV!$A$7:$R$65536,IN_DTK!H$6,0),""),"")</f>
        <v>0</v>
      </c>
      <c r="I66" s="183">
        <f>IF(ISNA(VLOOKUP($A66,DSSV!$A$7:$R$65536,IN_DTK!I$6,0))=FALSE,IF(I$9&lt;&gt;0,VLOOKUP($A66,DSSV!$A$7:$R$65536,IN_DTK!I$6,0),""),"")</f>
        <v>0</v>
      </c>
      <c r="J66" s="183">
        <f>IF(ISNA(VLOOKUP($A66,DSSV!$A$7:$R$65536,IN_DTK!J$6,0))=FALSE,IF(J$9&lt;&gt;0,VLOOKUP($A66,DSSV!$A$7:$R$65536,IN_DTK!J$6,0),""),"")</f>
        <v>0</v>
      </c>
      <c r="K66" s="183">
        <f>IF(ISNA(VLOOKUP($A66,DSSV!$A$7:$R$65536,IN_DTK!K$6,0))=FALSE,IF(K$9&lt;&gt;0,VLOOKUP($A66,DSSV!$A$7:$R$65536,IN_DTK!K$6,0),""),"")</f>
        <v>0</v>
      </c>
      <c r="L66" s="183">
        <f>IF(ISNA(VLOOKUP($A66,DSSV!$A$7:$R$65536,IN_DTK!L$6,0))=FALSE,IF(L$9&lt;&gt;0,VLOOKUP($A66,DSSV!$A$7:$R$65536,IN_DTK!L$6,0),""),"")</f>
        <v>0</v>
      </c>
      <c r="M66" s="183">
        <f>IF(ISNA(VLOOKUP($A66,DSSV!$A$7:$R$65536,IN_DTK!M$6,0))=FALSE,IF(M$9&lt;&gt;0,VLOOKUP($A66,DSSV!$A$7:$R$65536,IN_DTK!M$6,0),""),"")</f>
        <v>0</v>
      </c>
      <c r="N66" s="183">
        <f>IF(ISNA(VLOOKUP($A66,DSSV!$A$7:$R$65536,IN_DTK!N$6,0))=FALSE,IF(N$9&lt;&gt;0,VLOOKUP($A66,DSSV!$A$7:$R$65536,IN_DTK!N$6,0),""),"")</f>
        <v>0</v>
      </c>
      <c r="O66" s="183">
        <f>IF(ISNA(VLOOKUP($A66,DSSV!$A$7:$R$65536,IN_DTK!O$6,0))=FALSE,IF(O$9&lt;&gt;0,VLOOKUP($A66,DSSV!$A$7:$R$65536,IN_DTK!O$6,0),""),"")</f>
        <v>0</v>
      </c>
      <c r="P66" s="183">
        <f>IF(ISNA(VLOOKUP($A66,DSSV!$A$7:$R$65536,IN_DTK!P$6,0))=FALSE,IF(P$9&lt;&gt;0,VLOOKUP($A66,DSSV!$A$7:$R$65536,IN_DTK!P$6,0),""),"")</f>
        <v>0</v>
      </c>
      <c r="Q66" s="184">
        <f>IF(ISNA(VLOOKUP($A66,DSSV!$A$7:$R$65536,IN_DTK!Q$6,0))=FALSE,VLOOKUP($A66,DSSV!$A$7:$R$65536,IN_DTK!Q$6,0),"")</f>
        <v>0</v>
      </c>
      <c r="R66" s="175" t="str">
        <f>IF(ISNA(VLOOKUP($A66,DSSV!$A$7:$R$65536,IN_DTK!R$6,0))=FALSE,VLOOKUP($A66,DSSV!$A$7:$R$65536,IN_DTK!R$6,0),"")</f>
        <v>Không</v>
      </c>
      <c r="S66" s="185" t="str">
        <f>IF(ISNA(VLOOKUP($A66,DSSV!$A$7:$R$65536,IN_DTK!S$6,0))=FALSE,VLOOKUP($A66,DSSV!$A$7:$R$65536,IN_DTK!S$6,0),"")</f>
        <v/>
      </c>
      <c r="T66" s="156" t="str">
        <f t="shared" si="0"/>
        <v/>
      </c>
      <c r="U66" s="156" t="str">
        <f t="shared" si="1"/>
        <v/>
      </c>
    </row>
    <row r="67" spans="1:21" s="156" customFormat="1" ht="20.25" customHeight="1">
      <c r="A67" s="154">
        <v>58</v>
      </c>
      <c r="B67" s="178">
        <f>--SUBTOTAL(2,C$7:C67)</f>
        <v>58</v>
      </c>
      <c r="C67" s="157">
        <f>IF(ISNA(VLOOKUP($A67,DSSV!$A$7:$R$65536,IN_DTK!C$6,0))=FALSE,VLOOKUP($A67,DSSV!$A$7:$R$65536,IN_DTK!C$6,0),"")</f>
        <v>0</v>
      </c>
      <c r="D67" s="181" t="str">
        <f>IF(ISNA(VLOOKUP($A67,DSSV!$A$7:$R$65536,IN_DTK!D$6,0))=FALSE,VLOOKUP($A67,DSSV!$A$7:$R$65536,IN_DTK!D$6,0),"")</f>
        <v/>
      </c>
      <c r="E67" s="182" t="str">
        <f>IF(ISNA(VLOOKUP($A67,DSSV!$A$7:$R$65536,IN_DTK!E$6,0))=FALSE,VLOOKUP($A67,DSSV!$A$7:$R$65536,IN_DTK!E$6,0),"")</f>
        <v/>
      </c>
      <c r="F67" s="187" t="str">
        <f>IF(ISNA(VLOOKUP($A67,DSSV!$A$7:$R$65536,IN_DTK!F$6,0))=FALSE,VLOOKUP($A67,DSSV!$A$7:$R$65536,IN_DTK!F$6,0),"")</f>
        <v/>
      </c>
      <c r="G67" s="187" t="str">
        <f>IF(ISNA(VLOOKUP($A67,DSSV!$A$7:$R$65536,IN_DTK!G$6,0))=FALSE,VLOOKUP($A67,DSSV!$A$7:$R$65536,IN_DTK!G$6,0),"")</f>
        <v/>
      </c>
      <c r="H67" s="183">
        <f>IF(ISNA(VLOOKUP($A67,DSSV!$A$7:$R$65536,IN_DTK!H$6,0))=FALSE,IF(H$9&lt;&gt;0,VLOOKUP($A67,DSSV!$A$7:$R$65536,IN_DTK!H$6,0),""),"")</f>
        <v>0</v>
      </c>
      <c r="I67" s="183">
        <f>IF(ISNA(VLOOKUP($A67,DSSV!$A$7:$R$65536,IN_DTK!I$6,0))=FALSE,IF(I$9&lt;&gt;0,VLOOKUP($A67,DSSV!$A$7:$R$65536,IN_DTK!I$6,0),""),"")</f>
        <v>0</v>
      </c>
      <c r="J67" s="183">
        <f>IF(ISNA(VLOOKUP($A67,DSSV!$A$7:$R$65536,IN_DTK!J$6,0))=FALSE,IF(J$9&lt;&gt;0,VLOOKUP($A67,DSSV!$A$7:$R$65536,IN_DTK!J$6,0),""),"")</f>
        <v>0</v>
      </c>
      <c r="K67" s="183">
        <f>IF(ISNA(VLOOKUP($A67,DSSV!$A$7:$R$65536,IN_DTK!K$6,0))=FALSE,IF(K$9&lt;&gt;0,VLOOKUP($A67,DSSV!$A$7:$R$65536,IN_DTK!K$6,0),""),"")</f>
        <v>0</v>
      </c>
      <c r="L67" s="183">
        <f>IF(ISNA(VLOOKUP($A67,DSSV!$A$7:$R$65536,IN_DTK!L$6,0))=FALSE,IF(L$9&lt;&gt;0,VLOOKUP($A67,DSSV!$A$7:$R$65536,IN_DTK!L$6,0),""),"")</f>
        <v>0</v>
      </c>
      <c r="M67" s="183">
        <f>IF(ISNA(VLOOKUP($A67,DSSV!$A$7:$R$65536,IN_DTK!M$6,0))=FALSE,IF(M$9&lt;&gt;0,VLOOKUP($A67,DSSV!$A$7:$R$65536,IN_DTK!M$6,0),""),"")</f>
        <v>0</v>
      </c>
      <c r="N67" s="183">
        <f>IF(ISNA(VLOOKUP($A67,DSSV!$A$7:$R$65536,IN_DTK!N$6,0))=FALSE,IF(N$9&lt;&gt;0,VLOOKUP($A67,DSSV!$A$7:$R$65536,IN_DTK!N$6,0),""),"")</f>
        <v>0</v>
      </c>
      <c r="O67" s="183">
        <f>IF(ISNA(VLOOKUP($A67,DSSV!$A$7:$R$65536,IN_DTK!O$6,0))=FALSE,IF(O$9&lt;&gt;0,VLOOKUP($A67,DSSV!$A$7:$R$65536,IN_DTK!O$6,0),""),"")</f>
        <v>0</v>
      </c>
      <c r="P67" s="183">
        <f>IF(ISNA(VLOOKUP($A67,DSSV!$A$7:$R$65536,IN_DTK!P$6,0))=FALSE,IF(P$9&lt;&gt;0,VLOOKUP($A67,DSSV!$A$7:$R$65536,IN_DTK!P$6,0),""),"")</f>
        <v>0</v>
      </c>
      <c r="Q67" s="184">
        <f>IF(ISNA(VLOOKUP($A67,DSSV!$A$7:$R$65536,IN_DTK!Q$6,0))=FALSE,VLOOKUP($A67,DSSV!$A$7:$R$65536,IN_DTK!Q$6,0),"")</f>
        <v>0</v>
      </c>
      <c r="R67" s="175" t="str">
        <f>IF(ISNA(VLOOKUP($A67,DSSV!$A$7:$R$65536,IN_DTK!R$6,0))=FALSE,VLOOKUP($A67,DSSV!$A$7:$R$65536,IN_DTK!R$6,0),"")</f>
        <v>Không</v>
      </c>
      <c r="S67" s="185" t="str">
        <f>IF(ISNA(VLOOKUP($A67,DSSV!$A$7:$R$65536,IN_DTK!S$6,0))=FALSE,VLOOKUP($A67,DSSV!$A$7:$R$65536,IN_DTK!S$6,0),"")</f>
        <v/>
      </c>
      <c r="T67" s="156" t="str">
        <f t="shared" si="0"/>
        <v/>
      </c>
      <c r="U67" s="156" t="str">
        <f t="shared" si="1"/>
        <v/>
      </c>
    </row>
    <row r="68" spans="1:21" s="156" customFormat="1" ht="20.25" customHeight="1">
      <c r="A68" s="154">
        <v>59</v>
      </c>
      <c r="B68" s="178">
        <f>--SUBTOTAL(2,C$7:C68)</f>
        <v>59</v>
      </c>
      <c r="C68" s="157">
        <f>IF(ISNA(VLOOKUP($A68,DSSV!$A$7:$R$65536,IN_DTK!C$6,0))=FALSE,VLOOKUP($A68,DSSV!$A$7:$R$65536,IN_DTK!C$6,0),"")</f>
        <v>0</v>
      </c>
      <c r="D68" s="181" t="str">
        <f>IF(ISNA(VLOOKUP($A68,DSSV!$A$7:$R$65536,IN_DTK!D$6,0))=FALSE,VLOOKUP($A68,DSSV!$A$7:$R$65536,IN_DTK!D$6,0),"")</f>
        <v/>
      </c>
      <c r="E68" s="182" t="str">
        <f>IF(ISNA(VLOOKUP($A68,DSSV!$A$7:$R$65536,IN_DTK!E$6,0))=FALSE,VLOOKUP($A68,DSSV!$A$7:$R$65536,IN_DTK!E$6,0),"")</f>
        <v/>
      </c>
      <c r="F68" s="187" t="str">
        <f>IF(ISNA(VLOOKUP($A68,DSSV!$A$7:$R$65536,IN_DTK!F$6,0))=FALSE,VLOOKUP($A68,DSSV!$A$7:$R$65536,IN_DTK!F$6,0),"")</f>
        <v/>
      </c>
      <c r="G68" s="187" t="str">
        <f>IF(ISNA(VLOOKUP($A68,DSSV!$A$7:$R$65536,IN_DTK!G$6,0))=FALSE,VLOOKUP($A68,DSSV!$A$7:$R$65536,IN_DTK!G$6,0),"")</f>
        <v/>
      </c>
      <c r="H68" s="183">
        <f>IF(ISNA(VLOOKUP($A68,DSSV!$A$7:$R$65536,IN_DTK!H$6,0))=FALSE,IF(H$9&lt;&gt;0,VLOOKUP($A68,DSSV!$A$7:$R$65536,IN_DTK!H$6,0),""),"")</f>
        <v>0</v>
      </c>
      <c r="I68" s="183">
        <f>IF(ISNA(VLOOKUP($A68,DSSV!$A$7:$R$65536,IN_DTK!I$6,0))=FALSE,IF(I$9&lt;&gt;0,VLOOKUP($A68,DSSV!$A$7:$R$65536,IN_DTK!I$6,0),""),"")</f>
        <v>0</v>
      </c>
      <c r="J68" s="183">
        <f>IF(ISNA(VLOOKUP($A68,DSSV!$A$7:$R$65536,IN_DTK!J$6,0))=FALSE,IF(J$9&lt;&gt;0,VLOOKUP($A68,DSSV!$A$7:$R$65536,IN_DTK!J$6,0),""),"")</f>
        <v>0</v>
      </c>
      <c r="K68" s="183">
        <f>IF(ISNA(VLOOKUP($A68,DSSV!$A$7:$R$65536,IN_DTK!K$6,0))=FALSE,IF(K$9&lt;&gt;0,VLOOKUP($A68,DSSV!$A$7:$R$65536,IN_DTK!K$6,0),""),"")</f>
        <v>0</v>
      </c>
      <c r="L68" s="183">
        <f>IF(ISNA(VLOOKUP($A68,DSSV!$A$7:$R$65536,IN_DTK!L$6,0))=FALSE,IF(L$9&lt;&gt;0,VLOOKUP($A68,DSSV!$A$7:$R$65536,IN_DTK!L$6,0),""),"")</f>
        <v>0</v>
      </c>
      <c r="M68" s="183">
        <f>IF(ISNA(VLOOKUP($A68,DSSV!$A$7:$R$65536,IN_DTK!M$6,0))=FALSE,IF(M$9&lt;&gt;0,VLOOKUP($A68,DSSV!$A$7:$R$65536,IN_DTK!M$6,0),""),"")</f>
        <v>0</v>
      </c>
      <c r="N68" s="183">
        <f>IF(ISNA(VLOOKUP($A68,DSSV!$A$7:$R$65536,IN_DTK!N$6,0))=FALSE,IF(N$9&lt;&gt;0,VLOOKUP($A68,DSSV!$A$7:$R$65536,IN_DTK!N$6,0),""),"")</f>
        <v>0</v>
      </c>
      <c r="O68" s="183">
        <f>IF(ISNA(VLOOKUP($A68,DSSV!$A$7:$R$65536,IN_DTK!O$6,0))=FALSE,IF(O$9&lt;&gt;0,VLOOKUP($A68,DSSV!$A$7:$R$65536,IN_DTK!O$6,0),""),"")</f>
        <v>0</v>
      </c>
      <c r="P68" s="183">
        <f>IF(ISNA(VLOOKUP($A68,DSSV!$A$7:$R$65536,IN_DTK!P$6,0))=FALSE,IF(P$9&lt;&gt;0,VLOOKUP($A68,DSSV!$A$7:$R$65536,IN_DTK!P$6,0),""),"")</f>
        <v>0</v>
      </c>
      <c r="Q68" s="184">
        <f>IF(ISNA(VLOOKUP($A68,DSSV!$A$7:$R$65536,IN_DTK!Q$6,0))=FALSE,VLOOKUP($A68,DSSV!$A$7:$R$65536,IN_DTK!Q$6,0),"")</f>
        <v>0</v>
      </c>
      <c r="R68" s="175" t="str">
        <f>IF(ISNA(VLOOKUP($A68,DSSV!$A$7:$R$65536,IN_DTK!R$6,0))=FALSE,VLOOKUP($A68,DSSV!$A$7:$R$65536,IN_DTK!R$6,0),"")</f>
        <v>Không</v>
      </c>
      <c r="S68" s="185" t="str">
        <f>IF(ISNA(VLOOKUP($A68,DSSV!$A$7:$R$65536,IN_DTK!S$6,0))=FALSE,VLOOKUP($A68,DSSV!$A$7:$R$65536,IN_DTK!S$6,0),"")</f>
        <v/>
      </c>
      <c r="T68" s="156" t="str">
        <f t="shared" si="0"/>
        <v/>
      </c>
      <c r="U68" s="156" t="str">
        <f t="shared" si="1"/>
        <v/>
      </c>
    </row>
    <row r="69" spans="1:21" s="156" customFormat="1" ht="20.25" customHeight="1">
      <c r="A69" s="154">
        <v>60</v>
      </c>
      <c r="B69" s="178">
        <f>--SUBTOTAL(2,C$7:C69)</f>
        <v>60</v>
      </c>
      <c r="C69" s="157">
        <f>IF(ISNA(VLOOKUP($A69,DSSV!$A$7:$R$65536,IN_DTK!C$6,0))=FALSE,VLOOKUP($A69,DSSV!$A$7:$R$65536,IN_DTK!C$6,0),"")</f>
        <v>0</v>
      </c>
      <c r="D69" s="181" t="str">
        <f>IF(ISNA(VLOOKUP($A69,DSSV!$A$7:$R$65536,IN_DTK!D$6,0))=FALSE,VLOOKUP($A69,DSSV!$A$7:$R$65536,IN_DTK!D$6,0),"")</f>
        <v/>
      </c>
      <c r="E69" s="182" t="str">
        <f>IF(ISNA(VLOOKUP($A69,DSSV!$A$7:$R$65536,IN_DTK!E$6,0))=FALSE,VLOOKUP($A69,DSSV!$A$7:$R$65536,IN_DTK!E$6,0),"")</f>
        <v/>
      </c>
      <c r="F69" s="187" t="str">
        <f>IF(ISNA(VLOOKUP($A69,DSSV!$A$7:$R$65536,IN_DTK!F$6,0))=FALSE,VLOOKUP($A69,DSSV!$A$7:$R$65536,IN_DTK!F$6,0),"")</f>
        <v/>
      </c>
      <c r="G69" s="187" t="str">
        <f>IF(ISNA(VLOOKUP($A69,DSSV!$A$7:$R$65536,IN_DTK!G$6,0))=FALSE,VLOOKUP($A69,DSSV!$A$7:$R$65536,IN_DTK!G$6,0),"")</f>
        <v/>
      </c>
      <c r="H69" s="183">
        <f>IF(ISNA(VLOOKUP($A69,DSSV!$A$7:$R$65536,IN_DTK!H$6,0))=FALSE,IF(H$9&lt;&gt;0,VLOOKUP($A69,DSSV!$A$7:$R$65536,IN_DTK!H$6,0),""),"")</f>
        <v>0</v>
      </c>
      <c r="I69" s="183">
        <f>IF(ISNA(VLOOKUP($A69,DSSV!$A$7:$R$65536,IN_DTK!I$6,0))=FALSE,IF(I$9&lt;&gt;0,VLOOKUP($A69,DSSV!$A$7:$R$65536,IN_DTK!I$6,0),""),"")</f>
        <v>0</v>
      </c>
      <c r="J69" s="183">
        <f>IF(ISNA(VLOOKUP($A69,DSSV!$A$7:$R$65536,IN_DTK!J$6,0))=FALSE,IF(J$9&lt;&gt;0,VLOOKUP($A69,DSSV!$A$7:$R$65536,IN_DTK!J$6,0),""),"")</f>
        <v>0</v>
      </c>
      <c r="K69" s="183">
        <f>IF(ISNA(VLOOKUP($A69,DSSV!$A$7:$R$65536,IN_DTK!K$6,0))=FALSE,IF(K$9&lt;&gt;0,VLOOKUP($A69,DSSV!$A$7:$R$65536,IN_DTK!K$6,0),""),"")</f>
        <v>0</v>
      </c>
      <c r="L69" s="183">
        <f>IF(ISNA(VLOOKUP($A69,DSSV!$A$7:$R$65536,IN_DTK!L$6,0))=FALSE,IF(L$9&lt;&gt;0,VLOOKUP($A69,DSSV!$A$7:$R$65536,IN_DTK!L$6,0),""),"")</f>
        <v>0</v>
      </c>
      <c r="M69" s="183">
        <f>IF(ISNA(VLOOKUP($A69,DSSV!$A$7:$R$65536,IN_DTK!M$6,0))=FALSE,IF(M$9&lt;&gt;0,VLOOKUP($A69,DSSV!$A$7:$R$65536,IN_DTK!M$6,0),""),"")</f>
        <v>0</v>
      </c>
      <c r="N69" s="183">
        <f>IF(ISNA(VLOOKUP($A69,DSSV!$A$7:$R$65536,IN_DTK!N$6,0))=FALSE,IF(N$9&lt;&gt;0,VLOOKUP($A69,DSSV!$A$7:$R$65536,IN_DTK!N$6,0),""),"")</f>
        <v>0</v>
      </c>
      <c r="O69" s="183">
        <f>IF(ISNA(VLOOKUP($A69,DSSV!$A$7:$R$65536,IN_DTK!O$6,0))=FALSE,IF(O$9&lt;&gt;0,VLOOKUP($A69,DSSV!$A$7:$R$65536,IN_DTK!O$6,0),""),"")</f>
        <v>0</v>
      </c>
      <c r="P69" s="183">
        <f>IF(ISNA(VLOOKUP($A69,DSSV!$A$7:$R$65536,IN_DTK!P$6,0))=FALSE,IF(P$9&lt;&gt;0,VLOOKUP($A69,DSSV!$A$7:$R$65536,IN_DTK!P$6,0),""),"")</f>
        <v>0</v>
      </c>
      <c r="Q69" s="184">
        <f>IF(ISNA(VLOOKUP($A69,DSSV!$A$7:$R$65536,IN_DTK!Q$6,0))=FALSE,VLOOKUP($A69,DSSV!$A$7:$R$65536,IN_DTK!Q$6,0),"")</f>
        <v>0</v>
      </c>
      <c r="R69" s="175" t="str">
        <f>IF(ISNA(VLOOKUP($A69,DSSV!$A$7:$R$65536,IN_DTK!R$6,0))=FALSE,VLOOKUP($A69,DSSV!$A$7:$R$65536,IN_DTK!R$6,0),"")</f>
        <v>Không</v>
      </c>
      <c r="S69" s="185" t="str">
        <f>IF(ISNA(VLOOKUP($A69,DSSV!$A$7:$R$65536,IN_DTK!S$6,0))=FALSE,VLOOKUP($A69,DSSV!$A$7:$R$65536,IN_DTK!S$6,0),"")</f>
        <v/>
      </c>
      <c r="T69" s="156" t="str">
        <f t="shared" si="0"/>
        <v/>
      </c>
      <c r="U69" s="156" t="str">
        <f t="shared" si="1"/>
        <v/>
      </c>
    </row>
    <row r="70" spans="1:21" s="156" customFormat="1" ht="20.25" customHeight="1">
      <c r="A70" s="154">
        <v>61</v>
      </c>
      <c r="B70" s="178">
        <f>--SUBTOTAL(2,C$7:C70)</f>
        <v>61</v>
      </c>
      <c r="C70" s="157">
        <f>IF(ISNA(VLOOKUP($A70,DSSV!$A$7:$R$65536,IN_DTK!C$6,0))=FALSE,VLOOKUP($A70,DSSV!$A$7:$R$65536,IN_DTK!C$6,0),"")</f>
        <v>0</v>
      </c>
      <c r="D70" s="181" t="str">
        <f>IF(ISNA(VLOOKUP($A70,DSSV!$A$7:$R$65536,IN_DTK!D$6,0))=FALSE,VLOOKUP($A70,DSSV!$A$7:$R$65536,IN_DTK!D$6,0),"")</f>
        <v/>
      </c>
      <c r="E70" s="182" t="str">
        <f>IF(ISNA(VLOOKUP($A70,DSSV!$A$7:$R$65536,IN_DTK!E$6,0))=FALSE,VLOOKUP($A70,DSSV!$A$7:$R$65536,IN_DTK!E$6,0),"")</f>
        <v/>
      </c>
      <c r="F70" s="187" t="str">
        <f>IF(ISNA(VLOOKUP($A70,DSSV!$A$7:$R$65536,IN_DTK!F$6,0))=FALSE,VLOOKUP($A70,DSSV!$A$7:$R$65536,IN_DTK!F$6,0),"")</f>
        <v/>
      </c>
      <c r="G70" s="187" t="str">
        <f>IF(ISNA(VLOOKUP($A70,DSSV!$A$7:$R$65536,IN_DTK!G$6,0))=FALSE,VLOOKUP($A70,DSSV!$A$7:$R$65536,IN_DTK!G$6,0),"")</f>
        <v/>
      </c>
      <c r="H70" s="183">
        <f>IF(ISNA(VLOOKUP($A70,DSSV!$A$7:$R$65536,IN_DTK!H$6,0))=FALSE,IF(H$9&lt;&gt;0,VLOOKUP($A70,DSSV!$A$7:$R$65536,IN_DTK!H$6,0),""),"")</f>
        <v>0</v>
      </c>
      <c r="I70" s="183">
        <f>IF(ISNA(VLOOKUP($A70,DSSV!$A$7:$R$65536,IN_DTK!I$6,0))=FALSE,IF(I$9&lt;&gt;0,VLOOKUP($A70,DSSV!$A$7:$R$65536,IN_DTK!I$6,0),""),"")</f>
        <v>0</v>
      </c>
      <c r="J70" s="183">
        <f>IF(ISNA(VLOOKUP($A70,DSSV!$A$7:$R$65536,IN_DTK!J$6,0))=FALSE,IF(J$9&lt;&gt;0,VLOOKUP($A70,DSSV!$A$7:$R$65536,IN_DTK!J$6,0),""),"")</f>
        <v>0</v>
      </c>
      <c r="K70" s="183">
        <f>IF(ISNA(VLOOKUP($A70,DSSV!$A$7:$R$65536,IN_DTK!K$6,0))=FALSE,IF(K$9&lt;&gt;0,VLOOKUP($A70,DSSV!$A$7:$R$65536,IN_DTK!K$6,0),""),"")</f>
        <v>0</v>
      </c>
      <c r="L70" s="183">
        <f>IF(ISNA(VLOOKUP($A70,DSSV!$A$7:$R$65536,IN_DTK!L$6,0))=FALSE,IF(L$9&lt;&gt;0,VLOOKUP($A70,DSSV!$A$7:$R$65536,IN_DTK!L$6,0),""),"")</f>
        <v>0</v>
      </c>
      <c r="M70" s="183">
        <f>IF(ISNA(VLOOKUP($A70,DSSV!$A$7:$R$65536,IN_DTK!M$6,0))=FALSE,IF(M$9&lt;&gt;0,VLOOKUP($A70,DSSV!$A$7:$R$65536,IN_DTK!M$6,0),""),"")</f>
        <v>0</v>
      </c>
      <c r="N70" s="183">
        <f>IF(ISNA(VLOOKUP($A70,DSSV!$A$7:$R$65536,IN_DTK!N$6,0))=FALSE,IF(N$9&lt;&gt;0,VLOOKUP($A70,DSSV!$A$7:$R$65536,IN_DTK!N$6,0),""),"")</f>
        <v>0</v>
      </c>
      <c r="O70" s="183">
        <f>IF(ISNA(VLOOKUP($A70,DSSV!$A$7:$R$65536,IN_DTK!O$6,0))=FALSE,IF(O$9&lt;&gt;0,VLOOKUP($A70,DSSV!$A$7:$R$65536,IN_DTK!O$6,0),""),"")</f>
        <v>0</v>
      </c>
      <c r="P70" s="183">
        <f>IF(ISNA(VLOOKUP($A70,DSSV!$A$7:$R$65536,IN_DTK!P$6,0))=FALSE,IF(P$9&lt;&gt;0,VLOOKUP($A70,DSSV!$A$7:$R$65536,IN_DTK!P$6,0),""),"")</f>
        <v>0</v>
      </c>
      <c r="Q70" s="184">
        <f>IF(ISNA(VLOOKUP($A70,DSSV!$A$7:$R$65536,IN_DTK!Q$6,0))=FALSE,VLOOKUP($A70,DSSV!$A$7:$R$65536,IN_DTK!Q$6,0),"")</f>
        <v>0</v>
      </c>
      <c r="R70" s="175" t="str">
        <f>IF(ISNA(VLOOKUP($A70,DSSV!$A$7:$R$65536,IN_DTK!R$6,0))=FALSE,VLOOKUP($A70,DSSV!$A$7:$R$65536,IN_DTK!R$6,0),"")</f>
        <v>Không</v>
      </c>
      <c r="S70" s="185" t="str">
        <f>IF(ISNA(VLOOKUP($A70,DSSV!$A$7:$R$65536,IN_DTK!S$6,0))=FALSE,VLOOKUP($A70,DSSV!$A$7:$R$65536,IN_DTK!S$6,0),"")</f>
        <v/>
      </c>
      <c r="T70" s="156" t="str">
        <f t="shared" si="0"/>
        <v/>
      </c>
      <c r="U70" s="156" t="str">
        <f t="shared" si="1"/>
        <v/>
      </c>
    </row>
    <row r="71" spans="1:21" s="156" customFormat="1" ht="20.25" customHeight="1">
      <c r="A71" s="154">
        <v>62</v>
      </c>
      <c r="B71" s="178">
        <f>--SUBTOTAL(2,C$7:C71)</f>
        <v>62</v>
      </c>
      <c r="C71" s="157">
        <f>IF(ISNA(VLOOKUP($A71,DSSV!$A$7:$R$65536,IN_DTK!C$6,0))=FALSE,VLOOKUP($A71,DSSV!$A$7:$R$65536,IN_DTK!C$6,0),"")</f>
        <v>0</v>
      </c>
      <c r="D71" s="181" t="str">
        <f>IF(ISNA(VLOOKUP($A71,DSSV!$A$7:$R$65536,IN_DTK!D$6,0))=FALSE,VLOOKUP($A71,DSSV!$A$7:$R$65536,IN_DTK!D$6,0),"")</f>
        <v/>
      </c>
      <c r="E71" s="182" t="str">
        <f>IF(ISNA(VLOOKUP($A71,DSSV!$A$7:$R$65536,IN_DTK!E$6,0))=FALSE,VLOOKUP($A71,DSSV!$A$7:$R$65536,IN_DTK!E$6,0),"")</f>
        <v/>
      </c>
      <c r="F71" s="187" t="str">
        <f>IF(ISNA(VLOOKUP($A71,DSSV!$A$7:$R$65536,IN_DTK!F$6,0))=FALSE,VLOOKUP($A71,DSSV!$A$7:$R$65536,IN_DTK!F$6,0),"")</f>
        <v/>
      </c>
      <c r="G71" s="187" t="str">
        <f>IF(ISNA(VLOOKUP($A71,DSSV!$A$7:$R$65536,IN_DTK!G$6,0))=FALSE,VLOOKUP($A71,DSSV!$A$7:$R$65536,IN_DTK!G$6,0),"")</f>
        <v/>
      </c>
      <c r="H71" s="183">
        <f>IF(ISNA(VLOOKUP($A71,DSSV!$A$7:$R$65536,IN_DTK!H$6,0))=FALSE,IF(H$9&lt;&gt;0,VLOOKUP($A71,DSSV!$A$7:$R$65536,IN_DTK!H$6,0),""),"")</f>
        <v>0</v>
      </c>
      <c r="I71" s="183">
        <f>IF(ISNA(VLOOKUP($A71,DSSV!$A$7:$R$65536,IN_DTK!I$6,0))=FALSE,IF(I$9&lt;&gt;0,VLOOKUP($A71,DSSV!$A$7:$R$65536,IN_DTK!I$6,0),""),"")</f>
        <v>0</v>
      </c>
      <c r="J71" s="183">
        <f>IF(ISNA(VLOOKUP($A71,DSSV!$A$7:$R$65536,IN_DTK!J$6,0))=FALSE,IF(J$9&lt;&gt;0,VLOOKUP($A71,DSSV!$A$7:$R$65536,IN_DTK!J$6,0),""),"")</f>
        <v>0</v>
      </c>
      <c r="K71" s="183">
        <f>IF(ISNA(VLOOKUP($A71,DSSV!$A$7:$R$65536,IN_DTK!K$6,0))=FALSE,IF(K$9&lt;&gt;0,VLOOKUP($A71,DSSV!$A$7:$R$65536,IN_DTK!K$6,0),""),"")</f>
        <v>0</v>
      </c>
      <c r="L71" s="183">
        <f>IF(ISNA(VLOOKUP($A71,DSSV!$A$7:$R$65536,IN_DTK!L$6,0))=FALSE,IF(L$9&lt;&gt;0,VLOOKUP($A71,DSSV!$A$7:$R$65536,IN_DTK!L$6,0),""),"")</f>
        <v>0</v>
      </c>
      <c r="M71" s="183">
        <f>IF(ISNA(VLOOKUP($A71,DSSV!$A$7:$R$65536,IN_DTK!M$6,0))=FALSE,IF(M$9&lt;&gt;0,VLOOKUP($A71,DSSV!$A$7:$R$65536,IN_DTK!M$6,0),""),"")</f>
        <v>0</v>
      </c>
      <c r="N71" s="183">
        <f>IF(ISNA(VLOOKUP($A71,DSSV!$A$7:$R$65536,IN_DTK!N$6,0))=FALSE,IF(N$9&lt;&gt;0,VLOOKUP($A71,DSSV!$A$7:$R$65536,IN_DTK!N$6,0),""),"")</f>
        <v>0</v>
      </c>
      <c r="O71" s="183">
        <f>IF(ISNA(VLOOKUP($A71,DSSV!$A$7:$R$65536,IN_DTK!O$6,0))=FALSE,IF(O$9&lt;&gt;0,VLOOKUP($A71,DSSV!$A$7:$R$65536,IN_DTK!O$6,0),""),"")</f>
        <v>0</v>
      </c>
      <c r="P71" s="183">
        <f>IF(ISNA(VLOOKUP($A71,DSSV!$A$7:$R$65536,IN_DTK!P$6,0))=FALSE,IF(P$9&lt;&gt;0,VLOOKUP($A71,DSSV!$A$7:$R$65536,IN_DTK!P$6,0),""),"")</f>
        <v>0</v>
      </c>
      <c r="Q71" s="184">
        <f>IF(ISNA(VLOOKUP($A71,DSSV!$A$7:$R$65536,IN_DTK!Q$6,0))=FALSE,VLOOKUP($A71,DSSV!$A$7:$R$65536,IN_DTK!Q$6,0),"")</f>
        <v>0</v>
      </c>
      <c r="R71" s="175" t="str">
        <f>IF(ISNA(VLOOKUP($A71,DSSV!$A$7:$R$65536,IN_DTK!R$6,0))=FALSE,VLOOKUP($A71,DSSV!$A$7:$R$65536,IN_DTK!R$6,0),"")</f>
        <v>Không</v>
      </c>
      <c r="S71" s="185" t="str">
        <f>IF(ISNA(VLOOKUP($A71,DSSV!$A$7:$R$65536,IN_DTK!S$6,0))=FALSE,VLOOKUP($A71,DSSV!$A$7:$R$65536,IN_DTK!S$6,0),"")</f>
        <v/>
      </c>
      <c r="T71" s="156" t="str">
        <f t="shared" si="0"/>
        <v/>
      </c>
      <c r="U71" s="156" t="str">
        <f t="shared" si="1"/>
        <v/>
      </c>
    </row>
    <row r="72" spans="1:21" s="156" customFormat="1" ht="20.25" customHeight="1">
      <c r="A72" s="154">
        <v>63</v>
      </c>
      <c r="B72" s="178">
        <f>--SUBTOTAL(2,C$7:C72)</f>
        <v>63</v>
      </c>
      <c r="C72" s="157">
        <f>IF(ISNA(VLOOKUP($A72,DSSV!$A$7:$R$65536,IN_DTK!C$6,0))=FALSE,VLOOKUP($A72,DSSV!$A$7:$R$65536,IN_DTK!C$6,0),"")</f>
        <v>0</v>
      </c>
      <c r="D72" s="181" t="str">
        <f>IF(ISNA(VLOOKUP($A72,DSSV!$A$7:$R$65536,IN_DTK!D$6,0))=FALSE,VLOOKUP($A72,DSSV!$A$7:$R$65536,IN_DTK!D$6,0),"")</f>
        <v/>
      </c>
      <c r="E72" s="182" t="str">
        <f>IF(ISNA(VLOOKUP($A72,DSSV!$A$7:$R$65536,IN_DTK!E$6,0))=FALSE,VLOOKUP($A72,DSSV!$A$7:$R$65536,IN_DTK!E$6,0),"")</f>
        <v/>
      </c>
      <c r="F72" s="187" t="str">
        <f>IF(ISNA(VLOOKUP($A72,DSSV!$A$7:$R$65536,IN_DTK!F$6,0))=FALSE,VLOOKUP($A72,DSSV!$A$7:$R$65536,IN_DTK!F$6,0),"")</f>
        <v/>
      </c>
      <c r="G72" s="187" t="str">
        <f>IF(ISNA(VLOOKUP($A72,DSSV!$A$7:$R$65536,IN_DTK!G$6,0))=FALSE,VLOOKUP($A72,DSSV!$A$7:$R$65536,IN_DTK!G$6,0),"")</f>
        <v/>
      </c>
      <c r="H72" s="183">
        <f>IF(ISNA(VLOOKUP($A72,DSSV!$A$7:$R$65536,IN_DTK!H$6,0))=FALSE,IF(H$9&lt;&gt;0,VLOOKUP($A72,DSSV!$A$7:$R$65536,IN_DTK!H$6,0),""),"")</f>
        <v>0</v>
      </c>
      <c r="I72" s="183">
        <f>IF(ISNA(VLOOKUP($A72,DSSV!$A$7:$R$65536,IN_DTK!I$6,0))=FALSE,IF(I$9&lt;&gt;0,VLOOKUP($A72,DSSV!$A$7:$R$65536,IN_DTK!I$6,0),""),"")</f>
        <v>0</v>
      </c>
      <c r="J72" s="183">
        <f>IF(ISNA(VLOOKUP($A72,DSSV!$A$7:$R$65536,IN_DTK!J$6,0))=FALSE,IF(J$9&lt;&gt;0,VLOOKUP($A72,DSSV!$A$7:$R$65536,IN_DTK!J$6,0),""),"")</f>
        <v>0</v>
      </c>
      <c r="K72" s="183">
        <f>IF(ISNA(VLOOKUP($A72,DSSV!$A$7:$R$65536,IN_DTK!K$6,0))=FALSE,IF(K$9&lt;&gt;0,VLOOKUP($A72,DSSV!$A$7:$R$65536,IN_DTK!K$6,0),""),"")</f>
        <v>0</v>
      </c>
      <c r="L72" s="183">
        <f>IF(ISNA(VLOOKUP($A72,DSSV!$A$7:$R$65536,IN_DTK!L$6,0))=FALSE,IF(L$9&lt;&gt;0,VLOOKUP($A72,DSSV!$A$7:$R$65536,IN_DTK!L$6,0),""),"")</f>
        <v>0</v>
      </c>
      <c r="M72" s="183">
        <f>IF(ISNA(VLOOKUP($A72,DSSV!$A$7:$R$65536,IN_DTK!M$6,0))=FALSE,IF(M$9&lt;&gt;0,VLOOKUP($A72,DSSV!$A$7:$R$65536,IN_DTK!M$6,0),""),"")</f>
        <v>0</v>
      </c>
      <c r="N72" s="183">
        <f>IF(ISNA(VLOOKUP($A72,DSSV!$A$7:$R$65536,IN_DTK!N$6,0))=FALSE,IF(N$9&lt;&gt;0,VLOOKUP($A72,DSSV!$A$7:$R$65536,IN_DTK!N$6,0),""),"")</f>
        <v>0</v>
      </c>
      <c r="O72" s="183">
        <f>IF(ISNA(VLOOKUP($A72,DSSV!$A$7:$R$65536,IN_DTK!O$6,0))=FALSE,IF(O$9&lt;&gt;0,VLOOKUP($A72,DSSV!$A$7:$R$65536,IN_DTK!O$6,0),""),"")</f>
        <v>0</v>
      </c>
      <c r="P72" s="183">
        <f>IF(ISNA(VLOOKUP($A72,DSSV!$A$7:$R$65536,IN_DTK!P$6,0))=FALSE,IF(P$9&lt;&gt;0,VLOOKUP($A72,DSSV!$A$7:$R$65536,IN_DTK!P$6,0),""),"")</f>
        <v>0</v>
      </c>
      <c r="Q72" s="184">
        <f>IF(ISNA(VLOOKUP($A72,DSSV!$A$7:$R$65536,IN_DTK!Q$6,0))=FALSE,VLOOKUP($A72,DSSV!$A$7:$R$65536,IN_DTK!Q$6,0),"")</f>
        <v>0</v>
      </c>
      <c r="R72" s="175" t="str">
        <f>IF(ISNA(VLOOKUP($A72,DSSV!$A$7:$R$65536,IN_DTK!R$6,0))=FALSE,VLOOKUP($A72,DSSV!$A$7:$R$65536,IN_DTK!R$6,0),"")</f>
        <v>Không</v>
      </c>
      <c r="S72" s="185" t="str">
        <f>IF(ISNA(VLOOKUP($A72,DSSV!$A$7:$R$65536,IN_DTK!S$6,0))=FALSE,VLOOKUP($A72,DSSV!$A$7:$R$65536,IN_DTK!S$6,0),"")</f>
        <v/>
      </c>
      <c r="T72" s="156" t="str">
        <f t="shared" si="0"/>
        <v/>
      </c>
      <c r="U72" s="156" t="str">
        <f t="shared" si="1"/>
        <v/>
      </c>
    </row>
    <row r="73" spans="1:21" s="156" customFormat="1" ht="20.25" customHeight="1">
      <c r="A73" s="154">
        <v>64</v>
      </c>
      <c r="B73" s="178">
        <f>--SUBTOTAL(2,C$7:C73)</f>
        <v>64</v>
      </c>
      <c r="C73" s="157">
        <f>IF(ISNA(VLOOKUP($A73,DSSV!$A$7:$R$65536,IN_DTK!C$6,0))=FALSE,VLOOKUP($A73,DSSV!$A$7:$R$65536,IN_DTK!C$6,0),"")</f>
        <v>0</v>
      </c>
      <c r="D73" s="181" t="str">
        <f>IF(ISNA(VLOOKUP($A73,DSSV!$A$7:$R$65536,IN_DTK!D$6,0))=FALSE,VLOOKUP($A73,DSSV!$A$7:$R$65536,IN_DTK!D$6,0),"")</f>
        <v/>
      </c>
      <c r="E73" s="182" t="str">
        <f>IF(ISNA(VLOOKUP($A73,DSSV!$A$7:$R$65536,IN_DTK!E$6,0))=FALSE,VLOOKUP($A73,DSSV!$A$7:$R$65536,IN_DTK!E$6,0),"")</f>
        <v/>
      </c>
      <c r="F73" s="187" t="str">
        <f>IF(ISNA(VLOOKUP($A73,DSSV!$A$7:$R$65536,IN_DTK!F$6,0))=FALSE,VLOOKUP($A73,DSSV!$A$7:$R$65536,IN_DTK!F$6,0),"")</f>
        <v/>
      </c>
      <c r="G73" s="187" t="str">
        <f>IF(ISNA(VLOOKUP($A73,DSSV!$A$7:$R$65536,IN_DTK!G$6,0))=FALSE,VLOOKUP($A73,DSSV!$A$7:$R$65536,IN_DTK!G$6,0),"")</f>
        <v/>
      </c>
      <c r="H73" s="183">
        <f>IF(ISNA(VLOOKUP($A73,DSSV!$A$7:$R$65536,IN_DTK!H$6,0))=FALSE,IF(H$9&lt;&gt;0,VLOOKUP($A73,DSSV!$A$7:$R$65536,IN_DTK!H$6,0),""),"")</f>
        <v>0</v>
      </c>
      <c r="I73" s="183">
        <f>IF(ISNA(VLOOKUP($A73,DSSV!$A$7:$R$65536,IN_DTK!I$6,0))=FALSE,IF(I$9&lt;&gt;0,VLOOKUP($A73,DSSV!$A$7:$R$65536,IN_DTK!I$6,0),""),"")</f>
        <v>0</v>
      </c>
      <c r="J73" s="183">
        <f>IF(ISNA(VLOOKUP($A73,DSSV!$A$7:$R$65536,IN_DTK!J$6,0))=FALSE,IF(J$9&lt;&gt;0,VLOOKUP($A73,DSSV!$A$7:$R$65536,IN_DTK!J$6,0),""),"")</f>
        <v>0</v>
      </c>
      <c r="K73" s="183">
        <f>IF(ISNA(VLOOKUP($A73,DSSV!$A$7:$R$65536,IN_DTK!K$6,0))=FALSE,IF(K$9&lt;&gt;0,VLOOKUP($A73,DSSV!$A$7:$R$65536,IN_DTK!K$6,0),""),"")</f>
        <v>0</v>
      </c>
      <c r="L73" s="183">
        <f>IF(ISNA(VLOOKUP($A73,DSSV!$A$7:$R$65536,IN_DTK!L$6,0))=FALSE,IF(L$9&lt;&gt;0,VLOOKUP($A73,DSSV!$A$7:$R$65536,IN_DTK!L$6,0),""),"")</f>
        <v>0</v>
      </c>
      <c r="M73" s="183">
        <f>IF(ISNA(VLOOKUP($A73,DSSV!$A$7:$R$65536,IN_DTK!M$6,0))=FALSE,IF(M$9&lt;&gt;0,VLOOKUP($A73,DSSV!$A$7:$R$65536,IN_DTK!M$6,0),""),"")</f>
        <v>0</v>
      </c>
      <c r="N73" s="183">
        <f>IF(ISNA(VLOOKUP($A73,DSSV!$A$7:$R$65536,IN_DTK!N$6,0))=FALSE,IF(N$9&lt;&gt;0,VLOOKUP($A73,DSSV!$A$7:$R$65536,IN_DTK!N$6,0),""),"")</f>
        <v>0</v>
      </c>
      <c r="O73" s="183">
        <f>IF(ISNA(VLOOKUP($A73,DSSV!$A$7:$R$65536,IN_DTK!O$6,0))=FALSE,IF(O$9&lt;&gt;0,VLOOKUP($A73,DSSV!$A$7:$R$65536,IN_DTK!O$6,0),""),"")</f>
        <v>0</v>
      </c>
      <c r="P73" s="183">
        <f>IF(ISNA(VLOOKUP($A73,DSSV!$A$7:$R$65536,IN_DTK!P$6,0))=FALSE,IF(P$9&lt;&gt;0,VLOOKUP($A73,DSSV!$A$7:$R$65536,IN_DTK!P$6,0),""),"")</f>
        <v>0</v>
      </c>
      <c r="Q73" s="184">
        <f>IF(ISNA(VLOOKUP($A73,DSSV!$A$7:$R$65536,IN_DTK!Q$6,0))=FALSE,VLOOKUP($A73,DSSV!$A$7:$R$65536,IN_DTK!Q$6,0),"")</f>
        <v>0</v>
      </c>
      <c r="R73" s="175" t="str">
        <f>IF(ISNA(VLOOKUP($A73,DSSV!$A$7:$R$65536,IN_DTK!R$6,0))=FALSE,VLOOKUP($A73,DSSV!$A$7:$R$65536,IN_DTK!R$6,0),"")</f>
        <v>Không</v>
      </c>
      <c r="S73" s="185" t="str">
        <f>IF(ISNA(VLOOKUP($A73,DSSV!$A$7:$R$65536,IN_DTK!S$6,0))=FALSE,VLOOKUP($A73,DSSV!$A$7:$R$65536,IN_DTK!S$6,0),"")</f>
        <v/>
      </c>
      <c r="T73" s="156" t="str">
        <f t="shared" si="0"/>
        <v/>
      </c>
      <c r="U73" s="156" t="str">
        <f t="shared" si="1"/>
        <v/>
      </c>
    </row>
    <row r="74" spans="1:21" s="156" customFormat="1" ht="20.25" customHeight="1">
      <c r="A74" s="154">
        <v>65</v>
      </c>
      <c r="B74" s="178">
        <f>--SUBTOTAL(2,C$7:C74)</f>
        <v>65</v>
      </c>
      <c r="C74" s="157">
        <f>IF(ISNA(VLOOKUP($A74,DSSV!$A$7:$R$65536,IN_DTK!C$6,0))=FALSE,VLOOKUP($A74,DSSV!$A$7:$R$65536,IN_DTK!C$6,0),"")</f>
        <v>0</v>
      </c>
      <c r="D74" s="181" t="str">
        <f>IF(ISNA(VLOOKUP($A74,DSSV!$A$7:$R$65536,IN_DTK!D$6,0))=FALSE,VLOOKUP($A74,DSSV!$A$7:$R$65536,IN_DTK!D$6,0),"")</f>
        <v/>
      </c>
      <c r="E74" s="182" t="str">
        <f>IF(ISNA(VLOOKUP($A74,DSSV!$A$7:$R$65536,IN_DTK!E$6,0))=FALSE,VLOOKUP($A74,DSSV!$A$7:$R$65536,IN_DTK!E$6,0),"")</f>
        <v/>
      </c>
      <c r="F74" s="187" t="str">
        <f>IF(ISNA(VLOOKUP($A74,DSSV!$A$7:$R$65536,IN_DTK!F$6,0))=FALSE,VLOOKUP($A74,DSSV!$A$7:$R$65536,IN_DTK!F$6,0),"")</f>
        <v/>
      </c>
      <c r="G74" s="187" t="str">
        <f>IF(ISNA(VLOOKUP($A74,DSSV!$A$7:$R$65536,IN_DTK!G$6,0))=FALSE,VLOOKUP($A74,DSSV!$A$7:$R$65536,IN_DTK!G$6,0),"")</f>
        <v/>
      </c>
      <c r="H74" s="183">
        <f>IF(ISNA(VLOOKUP($A74,DSSV!$A$7:$R$65536,IN_DTK!H$6,0))=FALSE,IF(H$9&lt;&gt;0,VLOOKUP($A74,DSSV!$A$7:$R$65536,IN_DTK!H$6,0),""),"")</f>
        <v>0</v>
      </c>
      <c r="I74" s="183">
        <f>IF(ISNA(VLOOKUP($A74,DSSV!$A$7:$R$65536,IN_DTK!I$6,0))=FALSE,IF(I$9&lt;&gt;0,VLOOKUP($A74,DSSV!$A$7:$R$65536,IN_DTK!I$6,0),""),"")</f>
        <v>0</v>
      </c>
      <c r="J74" s="183">
        <f>IF(ISNA(VLOOKUP($A74,DSSV!$A$7:$R$65536,IN_DTK!J$6,0))=FALSE,IF(J$9&lt;&gt;0,VLOOKUP($A74,DSSV!$A$7:$R$65536,IN_DTK!J$6,0),""),"")</f>
        <v>0</v>
      </c>
      <c r="K74" s="183">
        <f>IF(ISNA(VLOOKUP($A74,DSSV!$A$7:$R$65536,IN_DTK!K$6,0))=FALSE,IF(K$9&lt;&gt;0,VLOOKUP($A74,DSSV!$A$7:$R$65536,IN_DTK!K$6,0),""),"")</f>
        <v>0</v>
      </c>
      <c r="L74" s="183">
        <f>IF(ISNA(VLOOKUP($A74,DSSV!$A$7:$R$65536,IN_DTK!L$6,0))=FALSE,IF(L$9&lt;&gt;0,VLOOKUP($A74,DSSV!$A$7:$R$65536,IN_DTK!L$6,0),""),"")</f>
        <v>0</v>
      </c>
      <c r="M74" s="183">
        <f>IF(ISNA(VLOOKUP($A74,DSSV!$A$7:$R$65536,IN_DTK!M$6,0))=FALSE,IF(M$9&lt;&gt;0,VLOOKUP($A74,DSSV!$A$7:$R$65536,IN_DTK!M$6,0),""),"")</f>
        <v>0</v>
      </c>
      <c r="N74" s="183">
        <f>IF(ISNA(VLOOKUP($A74,DSSV!$A$7:$R$65536,IN_DTK!N$6,0))=FALSE,IF(N$9&lt;&gt;0,VLOOKUP($A74,DSSV!$A$7:$R$65536,IN_DTK!N$6,0),""),"")</f>
        <v>0</v>
      </c>
      <c r="O74" s="183">
        <f>IF(ISNA(VLOOKUP($A74,DSSV!$A$7:$R$65536,IN_DTK!O$6,0))=FALSE,IF(O$9&lt;&gt;0,VLOOKUP($A74,DSSV!$A$7:$R$65536,IN_DTK!O$6,0),""),"")</f>
        <v>0</v>
      </c>
      <c r="P74" s="183">
        <f>IF(ISNA(VLOOKUP($A74,DSSV!$A$7:$R$65536,IN_DTK!P$6,0))=FALSE,IF(P$9&lt;&gt;0,VLOOKUP($A74,DSSV!$A$7:$R$65536,IN_DTK!P$6,0),""),"")</f>
        <v>0</v>
      </c>
      <c r="Q74" s="184">
        <f>IF(ISNA(VLOOKUP($A74,DSSV!$A$7:$R$65536,IN_DTK!Q$6,0))=FALSE,VLOOKUP($A74,DSSV!$A$7:$R$65536,IN_DTK!Q$6,0),"")</f>
        <v>0</v>
      </c>
      <c r="R74" s="175" t="str">
        <f>IF(ISNA(VLOOKUP($A74,DSSV!$A$7:$R$65536,IN_DTK!R$6,0))=FALSE,VLOOKUP($A74,DSSV!$A$7:$R$65536,IN_DTK!R$6,0),"")</f>
        <v>Không</v>
      </c>
      <c r="S74" s="185" t="str">
        <f>IF(ISNA(VLOOKUP($A74,DSSV!$A$7:$R$65536,IN_DTK!S$6,0))=FALSE,VLOOKUP($A74,DSSV!$A$7:$R$65536,IN_DTK!S$6,0),"")</f>
        <v/>
      </c>
      <c r="T74" s="156" t="str">
        <f t="shared" si="0"/>
        <v/>
      </c>
      <c r="U74" s="156" t="str">
        <f t="shared" si="1"/>
        <v/>
      </c>
    </row>
    <row r="75" spans="1:21" s="156" customFormat="1" ht="20.25" customHeight="1">
      <c r="A75" s="154">
        <v>66</v>
      </c>
      <c r="B75" s="178">
        <f>--SUBTOTAL(2,C$7:C75)</f>
        <v>66</v>
      </c>
      <c r="C75" s="157">
        <f>IF(ISNA(VLOOKUP($A75,DSSV!$A$7:$R$65536,IN_DTK!C$6,0))=FALSE,VLOOKUP($A75,DSSV!$A$7:$R$65536,IN_DTK!C$6,0),"")</f>
        <v>0</v>
      </c>
      <c r="D75" s="181" t="str">
        <f>IF(ISNA(VLOOKUP($A75,DSSV!$A$7:$R$65536,IN_DTK!D$6,0))=FALSE,VLOOKUP($A75,DSSV!$A$7:$R$65536,IN_DTK!D$6,0),"")</f>
        <v/>
      </c>
      <c r="E75" s="182" t="str">
        <f>IF(ISNA(VLOOKUP($A75,DSSV!$A$7:$R$65536,IN_DTK!E$6,0))=FALSE,VLOOKUP($A75,DSSV!$A$7:$R$65536,IN_DTK!E$6,0),"")</f>
        <v/>
      </c>
      <c r="F75" s="187" t="str">
        <f>IF(ISNA(VLOOKUP($A75,DSSV!$A$7:$R$65536,IN_DTK!F$6,0))=FALSE,VLOOKUP($A75,DSSV!$A$7:$R$65536,IN_DTK!F$6,0),"")</f>
        <v/>
      </c>
      <c r="G75" s="187" t="str">
        <f>IF(ISNA(VLOOKUP($A75,DSSV!$A$7:$R$65536,IN_DTK!G$6,0))=FALSE,VLOOKUP($A75,DSSV!$A$7:$R$65536,IN_DTK!G$6,0),"")</f>
        <v/>
      </c>
      <c r="H75" s="183">
        <f>IF(ISNA(VLOOKUP($A75,DSSV!$A$7:$R$65536,IN_DTK!H$6,0))=FALSE,IF(H$9&lt;&gt;0,VLOOKUP($A75,DSSV!$A$7:$R$65536,IN_DTK!H$6,0),""),"")</f>
        <v>0</v>
      </c>
      <c r="I75" s="183">
        <f>IF(ISNA(VLOOKUP($A75,DSSV!$A$7:$R$65536,IN_DTK!I$6,0))=FALSE,IF(I$9&lt;&gt;0,VLOOKUP($A75,DSSV!$A$7:$R$65536,IN_DTK!I$6,0),""),"")</f>
        <v>0</v>
      </c>
      <c r="J75" s="183">
        <f>IF(ISNA(VLOOKUP($A75,DSSV!$A$7:$R$65536,IN_DTK!J$6,0))=FALSE,IF(J$9&lt;&gt;0,VLOOKUP($A75,DSSV!$A$7:$R$65536,IN_DTK!J$6,0),""),"")</f>
        <v>0</v>
      </c>
      <c r="K75" s="183">
        <f>IF(ISNA(VLOOKUP($A75,DSSV!$A$7:$R$65536,IN_DTK!K$6,0))=FALSE,IF(K$9&lt;&gt;0,VLOOKUP($A75,DSSV!$A$7:$R$65536,IN_DTK!K$6,0),""),"")</f>
        <v>0</v>
      </c>
      <c r="L75" s="183">
        <f>IF(ISNA(VLOOKUP($A75,DSSV!$A$7:$R$65536,IN_DTK!L$6,0))=FALSE,IF(L$9&lt;&gt;0,VLOOKUP($A75,DSSV!$A$7:$R$65536,IN_DTK!L$6,0),""),"")</f>
        <v>0</v>
      </c>
      <c r="M75" s="183">
        <f>IF(ISNA(VLOOKUP($A75,DSSV!$A$7:$R$65536,IN_DTK!M$6,0))=FALSE,IF(M$9&lt;&gt;0,VLOOKUP($A75,DSSV!$A$7:$R$65536,IN_DTK!M$6,0),""),"")</f>
        <v>0</v>
      </c>
      <c r="N75" s="183">
        <f>IF(ISNA(VLOOKUP($A75,DSSV!$A$7:$R$65536,IN_DTK!N$6,0))=FALSE,IF(N$9&lt;&gt;0,VLOOKUP($A75,DSSV!$A$7:$R$65536,IN_DTK!N$6,0),""),"")</f>
        <v>0</v>
      </c>
      <c r="O75" s="183">
        <f>IF(ISNA(VLOOKUP($A75,DSSV!$A$7:$R$65536,IN_DTK!O$6,0))=FALSE,IF(O$9&lt;&gt;0,VLOOKUP($A75,DSSV!$A$7:$R$65536,IN_DTK!O$6,0),""),"")</f>
        <v>0</v>
      </c>
      <c r="P75" s="183">
        <f>IF(ISNA(VLOOKUP($A75,DSSV!$A$7:$R$65536,IN_DTK!P$6,0))=FALSE,IF(P$9&lt;&gt;0,VLOOKUP($A75,DSSV!$A$7:$R$65536,IN_DTK!P$6,0),""),"")</f>
        <v>0</v>
      </c>
      <c r="Q75" s="184">
        <f>IF(ISNA(VLOOKUP($A75,DSSV!$A$7:$R$65536,IN_DTK!Q$6,0))=FALSE,VLOOKUP($A75,DSSV!$A$7:$R$65536,IN_DTK!Q$6,0),"")</f>
        <v>0</v>
      </c>
      <c r="R75" s="175" t="str">
        <f>IF(ISNA(VLOOKUP($A75,DSSV!$A$7:$R$65536,IN_DTK!R$6,0))=FALSE,VLOOKUP($A75,DSSV!$A$7:$R$65536,IN_DTK!R$6,0),"")</f>
        <v>Không</v>
      </c>
      <c r="S75" s="185" t="str">
        <f>IF(ISNA(VLOOKUP($A75,DSSV!$A$7:$R$65536,IN_DTK!S$6,0))=FALSE,VLOOKUP($A75,DSSV!$A$7:$R$65536,IN_DTK!S$6,0),"")</f>
        <v/>
      </c>
      <c r="T75" s="156" t="str">
        <f t="shared" ref="T75:T138" si="2">MID(G75,4,10)</f>
        <v/>
      </c>
      <c r="U75" s="156" t="str">
        <f t="shared" ref="U75:U138" si="3">LEFT(T75,3)</f>
        <v/>
      </c>
    </row>
    <row r="76" spans="1:21" s="156" customFormat="1" ht="20.25" customHeight="1">
      <c r="A76" s="154">
        <v>67</v>
      </c>
      <c r="B76" s="178">
        <f>--SUBTOTAL(2,C$7:C76)</f>
        <v>67</v>
      </c>
      <c r="C76" s="157">
        <f>IF(ISNA(VLOOKUP($A76,DSSV!$A$7:$R$65536,IN_DTK!C$6,0))=FALSE,VLOOKUP($A76,DSSV!$A$7:$R$65536,IN_DTK!C$6,0),"")</f>
        <v>0</v>
      </c>
      <c r="D76" s="181" t="str">
        <f>IF(ISNA(VLOOKUP($A76,DSSV!$A$7:$R$65536,IN_DTK!D$6,0))=FALSE,VLOOKUP($A76,DSSV!$A$7:$R$65536,IN_DTK!D$6,0),"")</f>
        <v/>
      </c>
      <c r="E76" s="182" t="str">
        <f>IF(ISNA(VLOOKUP($A76,DSSV!$A$7:$R$65536,IN_DTK!E$6,0))=FALSE,VLOOKUP($A76,DSSV!$A$7:$R$65536,IN_DTK!E$6,0),"")</f>
        <v/>
      </c>
      <c r="F76" s="187" t="str">
        <f>IF(ISNA(VLOOKUP($A76,DSSV!$A$7:$R$65536,IN_DTK!F$6,0))=FALSE,VLOOKUP($A76,DSSV!$A$7:$R$65536,IN_DTK!F$6,0),"")</f>
        <v/>
      </c>
      <c r="G76" s="187" t="str">
        <f>IF(ISNA(VLOOKUP($A76,DSSV!$A$7:$R$65536,IN_DTK!G$6,0))=FALSE,VLOOKUP($A76,DSSV!$A$7:$R$65536,IN_DTK!G$6,0),"")</f>
        <v/>
      </c>
      <c r="H76" s="183">
        <f>IF(ISNA(VLOOKUP($A76,DSSV!$A$7:$R$65536,IN_DTK!H$6,0))=FALSE,IF(H$9&lt;&gt;0,VLOOKUP($A76,DSSV!$A$7:$R$65536,IN_DTK!H$6,0),""),"")</f>
        <v>0</v>
      </c>
      <c r="I76" s="183">
        <f>IF(ISNA(VLOOKUP($A76,DSSV!$A$7:$R$65536,IN_DTK!I$6,0))=FALSE,IF(I$9&lt;&gt;0,VLOOKUP($A76,DSSV!$A$7:$R$65536,IN_DTK!I$6,0),""),"")</f>
        <v>0</v>
      </c>
      <c r="J76" s="183">
        <f>IF(ISNA(VLOOKUP($A76,DSSV!$A$7:$R$65536,IN_DTK!J$6,0))=FALSE,IF(J$9&lt;&gt;0,VLOOKUP($A76,DSSV!$A$7:$R$65536,IN_DTK!J$6,0),""),"")</f>
        <v>0</v>
      </c>
      <c r="K76" s="183">
        <f>IF(ISNA(VLOOKUP($A76,DSSV!$A$7:$R$65536,IN_DTK!K$6,0))=FALSE,IF(K$9&lt;&gt;0,VLOOKUP($A76,DSSV!$A$7:$R$65536,IN_DTK!K$6,0),""),"")</f>
        <v>0</v>
      </c>
      <c r="L76" s="183">
        <f>IF(ISNA(VLOOKUP($A76,DSSV!$A$7:$R$65536,IN_DTK!L$6,0))=FALSE,IF(L$9&lt;&gt;0,VLOOKUP($A76,DSSV!$A$7:$R$65536,IN_DTK!L$6,0),""),"")</f>
        <v>0</v>
      </c>
      <c r="M76" s="183">
        <f>IF(ISNA(VLOOKUP($A76,DSSV!$A$7:$R$65536,IN_DTK!M$6,0))=FALSE,IF(M$9&lt;&gt;0,VLOOKUP($A76,DSSV!$A$7:$R$65536,IN_DTK!M$6,0),""),"")</f>
        <v>0</v>
      </c>
      <c r="N76" s="183">
        <f>IF(ISNA(VLOOKUP($A76,DSSV!$A$7:$R$65536,IN_DTK!N$6,0))=FALSE,IF(N$9&lt;&gt;0,VLOOKUP($A76,DSSV!$A$7:$R$65536,IN_DTK!N$6,0),""),"")</f>
        <v>0</v>
      </c>
      <c r="O76" s="183">
        <f>IF(ISNA(VLOOKUP($A76,DSSV!$A$7:$R$65536,IN_DTK!O$6,0))=FALSE,IF(O$9&lt;&gt;0,VLOOKUP($A76,DSSV!$A$7:$R$65536,IN_DTK!O$6,0),""),"")</f>
        <v>0</v>
      </c>
      <c r="P76" s="183">
        <f>IF(ISNA(VLOOKUP($A76,DSSV!$A$7:$R$65536,IN_DTK!P$6,0))=FALSE,IF(P$9&lt;&gt;0,VLOOKUP($A76,DSSV!$A$7:$R$65536,IN_DTK!P$6,0),""),"")</f>
        <v>0</v>
      </c>
      <c r="Q76" s="184">
        <f>IF(ISNA(VLOOKUP($A76,DSSV!$A$7:$R$65536,IN_DTK!Q$6,0))=FALSE,VLOOKUP($A76,DSSV!$A$7:$R$65536,IN_DTK!Q$6,0),"")</f>
        <v>0</v>
      </c>
      <c r="R76" s="175" t="str">
        <f>IF(ISNA(VLOOKUP($A76,DSSV!$A$7:$R$65536,IN_DTK!R$6,0))=FALSE,VLOOKUP($A76,DSSV!$A$7:$R$65536,IN_DTK!R$6,0),"")</f>
        <v>Không</v>
      </c>
      <c r="S76" s="185" t="str">
        <f>IF(ISNA(VLOOKUP($A76,DSSV!$A$7:$R$65536,IN_DTK!S$6,0))=FALSE,VLOOKUP($A76,DSSV!$A$7:$R$65536,IN_DTK!S$6,0),"")</f>
        <v/>
      </c>
      <c r="T76" s="156" t="str">
        <f t="shared" si="2"/>
        <v/>
      </c>
      <c r="U76" s="156" t="str">
        <f t="shared" si="3"/>
        <v/>
      </c>
    </row>
    <row r="77" spans="1:21" s="156" customFormat="1" ht="20.25" customHeight="1">
      <c r="A77" s="154">
        <v>68</v>
      </c>
      <c r="B77" s="178">
        <f>--SUBTOTAL(2,C$7:C77)</f>
        <v>68</v>
      </c>
      <c r="C77" s="157">
        <f>IF(ISNA(VLOOKUP($A77,DSSV!$A$7:$R$65536,IN_DTK!C$6,0))=FALSE,VLOOKUP($A77,DSSV!$A$7:$R$65536,IN_DTK!C$6,0),"")</f>
        <v>0</v>
      </c>
      <c r="D77" s="181" t="str">
        <f>IF(ISNA(VLOOKUP($A77,DSSV!$A$7:$R$65536,IN_DTK!D$6,0))=FALSE,VLOOKUP($A77,DSSV!$A$7:$R$65536,IN_DTK!D$6,0),"")</f>
        <v/>
      </c>
      <c r="E77" s="182" t="str">
        <f>IF(ISNA(VLOOKUP($A77,DSSV!$A$7:$R$65536,IN_DTK!E$6,0))=FALSE,VLOOKUP($A77,DSSV!$A$7:$R$65536,IN_DTK!E$6,0),"")</f>
        <v/>
      </c>
      <c r="F77" s="187" t="str">
        <f>IF(ISNA(VLOOKUP($A77,DSSV!$A$7:$R$65536,IN_DTK!F$6,0))=FALSE,VLOOKUP($A77,DSSV!$A$7:$R$65536,IN_DTK!F$6,0),"")</f>
        <v/>
      </c>
      <c r="G77" s="187" t="str">
        <f>IF(ISNA(VLOOKUP($A77,DSSV!$A$7:$R$65536,IN_DTK!G$6,0))=FALSE,VLOOKUP($A77,DSSV!$A$7:$R$65536,IN_DTK!G$6,0),"")</f>
        <v/>
      </c>
      <c r="H77" s="183">
        <f>IF(ISNA(VLOOKUP($A77,DSSV!$A$7:$R$65536,IN_DTK!H$6,0))=FALSE,IF(H$9&lt;&gt;0,VLOOKUP($A77,DSSV!$A$7:$R$65536,IN_DTK!H$6,0),""),"")</f>
        <v>0</v>
      </c>
      <c r="I77" s="183">
        <f>IF(ISNA(VLOOKUP($A77,DSSV!$A$7:$R$65536,IN_DTK!I$6,0))=FALSE,IF(I$9&lt;&gt;0,VLOOKUP($A77,DSSV!$A$7:$R$65536,IN_DTK!I$6,0),""),"")</f>
        <v>0</v>
      </c>
      <c r="J77" s="183">
        <f>IF(ISNA(VLOOKUP($A77,DSSV!$A$7:$R$65536,IN_DTK!J$6,0))=FALSE,IF(J$9&lt;&gt;0,VLOOKUP($A77,DSSV!$A$7:$R$65536,IN_DTK!J$6,0),""),"")</f>
        <v>0</v>
      </c>
      <c r="K77" s="183">
        <f>IF(ISNA(VLOOKUP($A77,DSSV!$A$7:$R$65536,IN_DTK!K$6,0))=FALSE,IF(K$9&lt;&gt;0,VLOOKUP($A77,DSSV!$A$7:$R$65536,IN_DTK!K$6,0),""),"")</f>
        <v>0</v>
      </c>
      <c r="L77" s="183">
        <f>IF(ISNA(VLOOKUP($A77,DSSV!$A$7:$R$65536,IN_DTK!L$6,0))=FALSE,IF(L$9&lt;&gt;0,VLOOKUP($A77,DSSV!$A$7:$R$65536,IN_DTK!L$6,0),""),"")</f>
        <v>0</v>
      </c>
      <c r="M77" s="183">
        <f>IF(ISNA(VLOOKUP($A77,DSSV!$A$7:$R$65536,IN_DTK!M$6,0))=FALSE,IF(M$9&lt;&gt;0,VLOOKUP($A77,DSSV!$A$7:$R$65536,IN_DTK!M$6,0),""),"")</f>
        <v>0</v>
      </c>
      <c r="N77" s="183">
        <f>IF(ISNA(VLOOKUP($A77,DSSV!$A$7:$R$65536,IN_DTK!N$6,0))=FALSE,IF(N$9&lt;&gt;0,VLOOKUP($A77,DSSV!$A$7:$R$65536,IN_DTK!N$6,0),""),"")</f>
        <v>0</v>
      </c>
      <c r="O77" s="183">
        <f>IF(ISNA(VLOOKUP($A77,DSSV!$A$7:$R$65536,IN_DTK!O$6,0))=FALSE,IF(O$9&lt;&gt;0,VLOOKUP($A77,DSSV!$A$7:$R$65536,IN_DTK!O$6,0),""),"")</f>
        <v>0</v>
      </c>
      <c r="P77" s="183">
        <f>IF(ISNA(VLOOKUP($A77,DSSV!$A$7:$R$65536,IN_DTK!P$6,0))=FALSE,IF(P$9&lt;&gt;0,VLOOKUP($A77,DSSV!$A$7:$R$65536,IN_DTK!P$6,0),""),"")</f>
        <v>0</v>
      </c>
      <c r="Q77" s="184">
        <f>IF(ISNA(VLOOKUP($A77,DSSV!$A$7:$R$65536,IN_DTK!Q$6,0))=FALSE,VLOOKUP($A77,DSSV!$A$7:$R$65536,IN_DTK!Q$6,0),"")</f>
        <v>0</v>
      </c>
      <c r="R77" s="175" t="str">
        <f>IF(ISNA(VLOOKUP($A77,DSSV!$A$7:$R$65536,IN_DTK!R$6,0))=FALSE,VLOOKUP($A77,DSSV!$A$7:$R$65536,IN_DTK!R$6,0),"")</f>
        <v>Không</v>
      </c>
      <c r="S77" s="185" t="str">
        <f>IF(ISNA(VLOOKUP($A77,DSSV!$A$7:$R$65536,IN_DTK!S$6,0))=FALSE,VLOOKUP($A77,DSSV!$A$7:$R$65536,IN_DTK!S$6,0),"")</f>
        <v/>
      </c>
      <c r="T77" s="156" t="str">
        <f t="shared" si="2"/>
        <v/>
      </c>
      <c r="U77" s="156" t="str">
        <f t="shared" si="3"/>
        <v/>
      </c>
    </row>
    <row r="78" spans="1:21" s="156" customFormat="1" ht="20.25" customHeight="1">
      <c r="A78" s="154">
        <v>69</v>
      </c>
      <c r="B78" s="178">
        <f>--SUBTOTAL(2,C$7:C78)</f>
        <v>69</v>
      </c>
      <c r="C78" s="157">
        <f>IF(ISNA(VLOOKUP($A78,DSSV!$A$7:$R$65536,IN_DTK!C$6,0))=FALSE,VLOOKUP($A78,DSSV!$A$7:$R$65536,IN_DTK!C$6,0),"")</f>
        <v>0</v>
      </c>
      <c r="D78" s="181" t="str">
        <f>IF(ISNA(VLOOKUP($A78,DSSV!$A$7:$R$65536,IN_DTK!D$6,0))=FALSE,VLOOKUP($A78,DSSV!$A$7:$R$65536,IN_DTK!D$6,0),"")</f>
        <v/>
      </c>
      <c r="E78" s="182" t="str">
        <f>IF(ISNA(VLOOKUP($A78,DSSV!$A$7:$R$65536,IN_DTK!E$6,0))=FALSE,VLOOKUP($A78,DSSV!$A$7:$R$65536,IN_DTK!E$6,0),"")</f>
        <v/>
      </c>
      <c r="F78" s="187" t="str">
        <f>IF(ISNA(VLOOKUP($A78,DSSV!$A$7:$R$65536,IN_DTK!F$6,0))=FALSE,VLOOKUP($A78,DSSV!$A$7:$R$65536,IN_DTK!F$6,0),"")</f>
        <v/>
      </c>
      <c r="G78" s="187" t="str">
        <f>IF(ISNA(VLOOKUP($A78,DSSV!$A$7:$R$65536,IN_DTK!G$6,0))=FALSE,VLOOKUP($A78,DSSV!$A$7:$R$65536,IN_DTK!G$6,0),"")</f>
        <v/>
      </c>
      <c r="H78" s="183">
        <f>IF(ISNA(VLOOKUP($A78,DSSV!$A$7:$R$65536,IN_DTK!H$6,0))=FALSE,IF(H$9&lt;&gt;0,VLOOKUP($A78,DSSV!$A$7:$R$65536,IN_DTK!H$6,0),""),"")</f>
        <v>0</v>
      </c>
      <c r="I78" s="183">
        <f>IF(ISNA(VLOOKUP($A78,DSSV!$A$7:$R$65536,IN_DTK!I$6,0))=FALSE,IF(I$9&lt;&gt;0,VLOOKUP($A78,DSSV!$A$7:$R$65536,IN_DTK!I$6,0),""),"")</f>
        <v>0</v>
      </c>
      <c r="J78" s="183">
        <f>IF(ISNA(VLOOKUP($A78,DSSV!$A$7:$R$65536,IN_DTK!J$6,0))=FALSE,IF(J$9&lt;&gt;0,VLOOKUP($A78,DSSV!$A$7:$R$65536,IN_DTK!J$6,0),""),"")</f>
        <v>0</v>
      </c>
      <c r="K78" s="183">
        <f>IF(ISNA(VLOOKUP($A78,DSSV!$A$7:$R$65536,IN_DTK!K$6,0))=FALSE,IF(K$9&lt;&gt;0,VLOOKUP($A78,DSSV!$A$7:$R$65536,IN_DTK!K$6,0),""),"")</f>
        <v>0</v>
      </c>
      <c r="L78" s="183">
        <f>IF(ISNA(VLOOKUP($A78,DSSV!$A$7:$R$65536,IN_DTK!L$6,0))=FALSE,IF(L$9&lt;&gt;0,VLOOKUP($A78,DSSV!$A$7:$R$65536,IN_DTK!L$6,0),""),"")</f>
        <v>0</v>
      </c>
      <c r="M78" s="183">
        <f>IF(ISNA(VLOOKUP($A78,DSSV!$A$7:$R$65536,IN_DTK!M$6,0))=FALSE,IF(M$9&lt;&gt;0,VLOOKUP($A78,DSSV!$A$7:$R$65536,IN_DTK!M$6,0),""),"")</f>
        <v>0</v>
      </c>
      <c r="N78" s="183">
        <f>IF(ISNA(VLOOKUP($A78,DSSV!$A$7:$R$65536,IN_DTK!N$6,0))=FALSE,IF(N$9&lt;&gt;0,VLOOKUP($A78,DSSV!$A$7:$R$65536,IN_DTK!N$6,0),""),"")</f>
        <v>0</v>
      </c>
      <c r="O78" s="183">
        <f>IF(ISNA(VLOOKUP($A78,DSSV!$A$7:$R$65536,IN_DTK!O$6,0))=FALSE,IF(O$9&lt;&gt;0,VLOOKUP($A78,DSSV!$A$7:$R$65536,IN_DTK!O$6,0),""),"")</f>
        <v>0</v>
      </c>
      <c r="P78" s="183">
        <f>IF(ISNA(VLOOKUP($A78,DSSV!$A$7:$R$65536,IN_DTK!P$6,0))=FALSE,IF(P$9&lt;&gt;0,VLOOKUP($A78,DSSV!$A$7:$R$65536,IN_DTK!P$6,0),""),"")</f>
        <v>0</v>
      </c>
      <c r="Q78" s="184">
        <f>IF(ISNA(VLOOKUP($A78,DSSV!$A$7:$R$65536,IN_DTK!Q$6,0))=FALSE,VLOOKUP($A78,DSSV!$A$7:$R$65536,IN_DTK!Q$6,0),"")</f>
        <v>0</v>
      </c>
      <c r="R78" s="175" t="str">
        <f>IF(ISNA(VLOOKUP($A78,DSSV!$A$7:$R$65536,IN_DTK!R$6,0))=FALSE,VLOOKUP($A78,DSSV!$A$7:$R$65536,IN_DTK!R$6,0),"")</f>
        <v>Không</v>
      </c>
      <c r="S78" s="185" t="str">
        <f>IF(ISNA(VLOOKUP($A78,DSSV!$A$7:$R$65536,IN_DTK!S$6,0))=FALSE,VLOOKUP($A78,DSSV!$A$7:$R$65536,IN_DTK!S$6,0),"")</f>
        <v/>
      </c>
      <c r="T78" s="156" t="str">
        <f t="shared" si="2"/>
        <v/>
      </c>
      <c r="U78" s="156" t="str">
        <f t="shared" si="3"/>
        <v/>
      </c>
    </row>
    <row r="79" spans="1:21" s="156" customFormat="1" ht="20.25" customHeight="1">
      <c r="A79" s="154">
        <v>70</v>
      </c>
      <c r="B79" s="178">
        <f>--SUBTOTAL(2,C$7:C79)</f>
        <v>70</v>
      </c>
      <c r="C79" s="157">
        <f>IF(ISNA(VLOOKUP($A79,DSSV!$A$7:$R$65536,IN_DTK!C$6,0))=FALSE,VLOOKUP($A79,DSSV!$A$7:$R$65536,IN_DTK!C$6,0),"")</f>
        <v>0</v>
      </c>
      <c r="D79" s="181" t="str">
        <f>IF(ISNA(VLOOKUP($A79,DSSV!$A$7:$R$65536,IN_DTK!D$6,0))=FALSE,VLOOKUP($A79,DSSV!$A$7:$R$65536,IN_DTK!D$6,0),"")</f>
        <v/>
      </c>
      <c r="E79" s="182" t="str">
        <f>IF(ISNA(VLOOKUP($A79,DSSV!$A$7:$R$65536,IN_DTK!E$6,0))=FALSE,VLOOKUP($A79,DSSV!$A$7:$R$65536,IN_DTK!E$6,0),"")</f>
        <v/>
      </c>
      <c r="F79" s="187" t="str">
        <f>IF(ISNA(VLOOKUP($A79,DSSV!$A$7:$R$65536,IN_DTK!F$6,0))=FALSE,VLOOKUP($A79,DSSV!$A$7:$R$65536,IN_DTK!F$6,0),"")</f>
        <v/>
      </c>
      <c r="G79" s="187" t="str">
        <f>IF(ISNA(VLOOKUP($A79,DSSV!$A$7:$R$65536,IN_DTK!G$6,0))=FALSE,VLOOKUP($A79,DSSV!$A$7:$R$65536,IN_DTK!G$6,0),"")</f>
        <v/>
      </c>
      <c r="H79" s="183">
        <f>IF(ISNA(VLOOKUP($A79,DSSV!$A$7:$R$65536,IN_DTK!H$6,0))=FALSE,IF(H$9&lt;&gt;0,VLOOKUP($A79,DSSV!$A$7:$R$65536,IN_DTK!H$6,0),""),"")</f>
        <v>0</v>
      </c>
      <c r="I79" s="183">
        <f>IF(ISNA(VLOOKUP($A79,DSSV!$A$7:$R$65536,IN_DTK!I$6,0))=FALSE,IF(I$9&lt;&gt;0,VLOOKUP($A79,DSSV!$A$7:$R$65536,IN_DTK!I$6,0),""),"")</f>
        <v>0</v>
      </c>
      <c r="J79" s="183">
        <f>IF(ISNA(VLOOKUP($A79,DSSV!$A$7:$R$65536,IN_DTK!J$6,0))=FALSE,IF(J$9&lt;&gt;0,VLOOKUP($A79,DSSV!$A$7:$R$65536,IN_DTK!J$6,0),""),"")</f>
        <v>0</v>
      </c>
      <c r="K79" s="183">
        <f>IF(ISNA(VLOOKUP($A79,DSSV!$A$7:$R$65536,IN_DTK!K$6,0))=FALSE,IF(K$9&lt;&gt;0,VLOOKUP($A79,DSSV!$A$7:$R$65536,IN_DTK!K$6,0),""),"")</f>
        <v>0</v>
      </c>
      <c r="L79" s="183">
        <f>IF(ISNA(VLOOKUP($A79,DSSV!$A$7:$R$65536,IN_DTK!L$6,0))=FALSE,IF(L$9&lt;&gt;0,VLOOKUP($A79,DSSV!$A$7:$R$65536,IN_DTK!L$6,0),""),"")</f>
        <v>0</v>
      </c>
      <c r="M79" s="183">
        <f>IF(ISNA(VLOOKUP($A79,DSSV!$A$7:$R$65536,IN_DTK!M$6,0))=FALSE,IF(M$9&lt;&gt;0,VLOOKUP($A79,DSSV!$A$7:$R$65536,IN_DTK!M$6,0),""),"")</f>
        <v>0</v>
      </c>
      <c r="N79" s="183">
        <f>IF(ISNA(VLOOKUP($A79,DSSV!$A$7:$R$65536,IN_DTK!N$6,0))=FALSE,IF(N$9&lt;&gt;0,VLOOKUP($A79,DSSV!$A$7:$R$65536,IN_DTK!N$6,0),""),"")</f>
        <v>0</v>
      </c>
      <c r="O79" s="183">
        <f>IF(ISNA(VLOOKUP($A79,DSSV!$A$7:$R$65536,IN_DTK!O$6,0))=FALSE,IF(O$9&lt;&gt;0,VLOOKUP($A79,DSSV!$A$7:$R$65536,IN_DTK!O$6,0),""),"")</f>
        <v>0</v>
      </c>
      <c r="P79" s="183">
        <f>IF(ISNA(VLOOKUP($A79,DSSV!$A$7:$R$65536,IN_DTK!P$6,0))=FALSE,IF(P$9&lt;&gt;0,VLOOKUP($A79,DSSV!$A$7:$R$65536,IN_DTK!P$6,0),""),"")</f>
        <v>0</v>
      </c>
      <c r="Q79" s="184">
        <f>IF(ISNA(VLOOKUP($A79,DSSV!$A$7:$R$65536,IN_DTK!Q$6,0))=FALSE,VLOOKUP($A79,DSSV!$A$7:$R$65536,IN_DTK!Q$6,0),"")</f>
        <v>0</v>
      </c>
      <c r="R79" s="175" t="str">
        <f>IF(ISNA(VLOOKUP($A79,DSSV!$A$7:$R$65536,IN_DTK!R$6,0))=FALSE,VLOOKUP($A79,DSSV!$A$7:$R$65536,IN_DTK!R$6,0),"")</f>
        <v>Không</v>
      </c>
      <c r="S79" s="185" t="str">
        <f>IF(ISNA(VLOOKUP($A79,DSSV!$A$7:$R$65536,IN_DTK!S$6,0))=FALSE,VLOOKUP($A79,DSSV!$A$7:$R$65536,IN_DTK!S$6,0),"")</f>
        <v/>
      </c>
      <c r="T79" s="156" t="str">
        <f t="shared" si="2"/>
        <v/>
      </c>
      <c r="U79" s="156" t="str">
        <f t="shared" si="3"/>
        <v/>
      </c>
    </row>
    <row r="80" spans="1:21" s="156" customFormat="1" ht="20.25" customHeight="1">
      <c r="A80" s="154">
        <v>71</v>
      </c>
      <c r="B80" s="178">
        <f>--SUBTOTAL(2,C$7:C80)</f>
        <v>71</v>
      </c>
      <c r="C80" s="157">
        <f>IF(ISNA(VLOOKUP($A80,DSSV!$A$7:$R$65536,IN_DTK!C$6,0))=FALSE,VLOOKUP($A80,DSSV!$A$7:$R$65536,IN_DTK!C$6,0),"")</f>
        <v>0</v>
      </c>
      <c r="D80" s="181" t="str">
        <f>IF(ISNA(VLOOKUP($A80,DSSV!$A$7:$R$65536,IN_DTK!D$6,0))=FALSE,VLOOKUP($A80,DSSV!$A$7:$R$65536,IN_DTK!D$6,0),"")</f>
        <v/>
      </c>
      <c r="E80" s="182" t="str">
        <f>IF(ISNA(VLOOKUP($A80,DSSV!$A$7:$R$65536,IN_DTK!E$6,0))=FALSE,VLOOKUP($A80,DSSV!$A$7:$R$65536,IN_DTK!E$6,0),"")</f>
        <v/>
      </c>
      <c r="F80" s="187" t="str">
        <f>IF(ISNA(VLOOKUP($A80,DSSV!$A$7:$R$65536,IN_DTK!F$6,0))=FALSE,VLOOKUP($A80,DSSV!$A$7:$R$65536,IN_DTK!F$6,0),"")</f>
        <v/>
      </c>
      <c r="G80" s="187" t="str">
        <f>IF(ISNA(VLOOKUP($A80,DSSV!$A$7:$R$65536,IN_DTK!G$6,0))=FALSE,VLOOKUP($A80,DSSV!$A$7:$R$65536,IN_DTK!G$6,0),"")</f>
        <v/>
      </c>
      <c r="H80" s="183">
        <f>IF(ISNA(VLOOKUP($A80,DSSV!$A$7:$R$65536,IN_DTK!H$6,0))=FALSE,IF(H$9&lt;&gt;0,VLOOKUP($A80,DSSV!$A$7:$R$65536,IN_DTK!H$6,0),""),"")</f>
        <v>0</v>
      </c>
      <c r="I80" s="183">
        <f>IF(ISNA(VLOOKUP($A80,DSSV!$A$7:$R$65536,IN_DTK!I$6,0))=FALSE,IF(I$9&lt;&gt;0,VLOOKUP($A80,DSSV!$A$7:$R$65536,IN_DTK!I$6,0),""),"")</f>
        <v>0</v>
      </c>
      <c r="J80" s="183">
        <f>IF(ISNA(VLOOKUP($A80,DSSV!$A$7:$R$65536,IN_DTK!J$6,0))=FALSE,IF(J$9&lt;&gt;0,VLOOKUP($A80,DSSV!$A$7:$R$65536,IN_DTK!J$6,0),""),"")</f>
        <v>0</v>
      </c>
      <c r="K80" s="183">
        <f>IF(ISNA(VLOOKUP($A80,DSSV!$A$7:$R$65536,IN_DTK!K$6,0))=FALSE,IF(K$9&lt;&gt;0,VLOOKUP($A80,DSSV!$A$7:$R$65536,IN_DTK!K$6,0),""),"")</f>
        <v>0</v>
      </c>
      <c r="L80" s="183">
        <f>IF(ISNA(VLOOKUP($A80,DSSV!$A$7:$R$65536,IN_DTK!L$6,0))=FALSE,IF(L$9&lt;&gt;0,VLOOKUP($A80,DSSV!$A$7:$R$65536,IN_DTK!L$6,0),""),"")</f>
        <v>0</v>
      </c>
      <c r="M80" s="183">
        <f>IF(ISNA(VLOOKUP($A80,DSSV!$A$7:$R$65536,IN_DTK!M$6,0))=FALSE,IF(M$9&lt;&gt;0,VLOOKUP($A80,DSSV!$A$7:$R$65536,IN_DTK!M$6,0),""),"")</f>
        <v>0</v>
      </c>
      <c r="N80" s="183">
        <f>IF(ISNA(VLOOKUP($A80,DSSV!$A$7:$R$65536,IN_DTK!N$6,0))=FALSE,IF(N$9&lt;&gt;0,VLOOKUP($A80,DSSV!$A$7:$R$65536,IN_DTK!N$6,0),""),"")</f>
        <v>0</v>
      </c>
      <c r="O80" s="183">
        <f>IF(ISNA(VLOOKUP($A80,DSSV!$A$7:$R$65536,IN_DTK!O$6,0))=FALSE,IF(O$9&lt;&gt;0,VLOOKUP($A80,DSSV!$A$7:$R$65536,IN_DTK!O$6,0),""),"")</f>
        <v>0</v>
      </c>
      <c r="P80" s="183">
        <f>IF(ISNA(VLOOKUP($A80,DSSV!$A$7:$R$65536,IN_DTK!P$6,0))=FALSE,IF(P$9&lt;&gt;0,VLOOKUP($A80,DSSV!$A$7:$R$65536,IN_DTK!P$6,0),""),"")</f>
        <v>0</v>
      </c>
      <c r="Q80" s="184">
        <f>IF(ISNA(VLOOKUP($A80,DSSV!$A$7:$R$65536,IN_DTK!Q$6,0))=FALSE,VLOOKUP($A80,DSSV!$A$7:$R$65536,IN_DTK!Q$6,0),"")</f>
        <v>0</v>
      </c>
      <c r="R80" s="175" t="str">
        <f>IF(ISNA(VLOOKUP($A80,DSSV!$A$7:$R$65536,IN_DTK!R$6,0))=FALSE,VLOOKUP($A80,DSSV!$A$7:$R$65536,IN_DTK!R$6,0),"")</f>
        <v>Không</v>
      </c>
      <c r="S80" s="185" t="str">
        <f>IF(ISNA(VLOOKUP($A80,DSSV!$A$7:$R$65536,IN_DTK!S$6,0))=FALSE,VLOOKUP($A80,DSSV!$A$7:$R$65536,IN_DTK!S$6,0),"")</f>
        <v/>
      </c>
      <c r="T80" s="156" t="str">
        <f t="shared" si="2"/>
        <v/>
      </c>
      <c r="U80" s="156" t="str">
        <f t="shared" si="3"/>
        <v/>
      </c>
    </row>
    <row r="81" spans="1:21" s="156" customFormat="1" ht="20.25" customHeight="1">
      <c r="A81" s="154">
        <v>72</v>
      </c>
      <c r="B81" s="178">
        <f>--SUBTOTAL(2,C$7:C81)</f>
        <v>72</v>
      </c>
      <c r="C81" s="157">
        <f>IF(ISNA(VLOOKUP($A81,DSSV!$A$7:$R$65536,IN_DTK!C$6,0))=FALSE,VLOOKUP($A81,DSSV!$A$7:$R$65536,IN_DTK!C$6,0),"")</f>
        <v>0</v>
      </c>
      <c r="D81" s="181" t="str">
        <f>IF(ISNA(VLOOKUP($A81,DSSV!$A$7:$R$65536,IN_DTK!D$6,0))=FALSE,VLOOKUP($A81,DSSV!$A$7:$R$65536,IN_DTK!D$6,0),"")</f>
        <v/>
      </c>
      <c r="E81" s="182" t="str">
        <f>IF(ISNA(VLOOKUP($A81,DSSV!$A$7:$R$65536,IN_DTK!E$6,0))=FALSE,VLOOKUP($A81,DSSV!$A$7:$R$65536,IN_DTK!E$6,0),"")</f>
        <v/>
      </c>
      <c r="F81" s="187" t="str">
        <f>IF(ISNA(VLOOKUP($A81,DSSV!$A$7:$R$65536,IN_DTK!F$6,0))=FALSE,VLOOKUP($A81,DSSV!$A$7:$R$65536,IN_DTK!F$6,0),"")</f>
        <v/>
      </c>
      <c r="G81" s="187" t="str">
        <f>IF(ISNA(VLOOKUP($A81,DSSV!$A$7:$R$65536,IN_DTK!G$6,0))=FALSE,VLOOKUP($A81,DSSV!$A$7:$R$65536,IN_DTK!G$6,0),"")</f>
        <v/>
      </c>
      <c r="H81" s="183">
        <f>IF(ISNA(VLOOKUP($A81,DSSV!$A$7:$R$65536,IN_DTK!H$6,0))=FALSE,IF(H$9&lt;&gt;0,VLOOKUP($A81,DSSV!$A$7:$R$65536,IN_DTK!H$6,0),""),"")</f>
        <v>0</v>
      </c>
      <c r="I81" s="183">
        <f>IF(ISNA(VLOOKUP($A81,DSSV!$A$7:$R$65536,IN_DTK!I$6,0))=FALSE,IF(I$9&lt;&gt;0,VLOOKUP($A81,DSSV!$A$7:$R$65536,IN_DTK!I$6,0),""),"")</f>
        <v>0</v>
      </c>
      <c r="J81" s="183">
        <f>IF(ISNA(VLOOKUP($A81,DSSV!$A$7:$R$65536,IN_DTK!J$6,0))=FALSE,IF(J$9&lt;&gt;0,VLOOKUP($A81,DSSV!$A$7:$R$65536,IN_DTK!J$6,0),""),"")</f>
        <v>0</v>
      </c>
      <c r="K81" s="183">
        <f>IF(ISNA(VLOOKUP($A81,DSSV!$A$7:$R$65536,IN_DTK!K$6,0))=FALSE,IF(K$9&lt;&gt;0,VLOOKUP($A81,DSSV!$A$7:$R$65536,IN_DTK!K$6,0),""),"")</f>
        <v>0</v>
      </c>
      <c r="L81" s="183">
        <f>IF(ISNA(VLOOKUP($A81,DSSV!$A$7:$R$65536,IN_DTK!L$6,0))=FALSE,IF(L$9&lt;&gt;0,VLOOKUP($A81,DSSV!$A$7:$R$65536,IN_DTK!L$6,0),""),"")</f>
        <v>0</v>
      </c>
      <c r="M81" s="183">
        <f>IF(ISNA(VLOOKUP($A81,DSSV!$A$7:$R$65536,IN_DTK!M$6,0))=FALSE,IF(M$9&lt;&gt;0,VLOOKUP($A81,DSSV!$A$7:$R$65536,IN_DTK!M$6,0),""),"")</f>
        <v>0</v>
      </c>
      <c r="N81" s="183">
        <f>IF(ISNA(VLOOKUP($A81,DSSV!$A$7:$R$65536,IN_DTK!N$6,0))=FALSE,IF(N$9&lt;&gt;0,VLOOKUP($A81,DSSV!$A$7:$R$65536,IN_DTK!N$6,0),""),"")</f>
        <v>0</v>
      </c>
      <c r="O81" s="183">
        <f>IF(ISNA(VLOOKUP($A81,DSSV!$A$7:$R$65536,IN_DTK!O$6,0))=FALSE,IF(O$9&lt;&gt;0,VLOOKUP($A81,DSSV!$A$7:$R$65536,IN_DTK!O$6,0),""),"")</f>
        <v>0</v>
      </c>
      <c r="P81" s="183">
        <f>IF(ISNA(VLOOKUP($A81,DSSV!$A$7:$R$65536,IN_DTK!P$6,0))=FALSE,IF(P$9&lt;&gt;0,VLOOKUP($A81,DSSV!$A$7:$R$65536,IN_DTK!P$6,0),""),"")</f>
        <v>0</v>
      </c>
      <c r="Q81" s="184">
        <f>IF(ISNA(VLOOKUP($A81,DSSV!$A$7:$R$65536,IN_DTK!Q$6,0))=FALSE,VLOOKUP($A81,DSSV!$A$7:$R$65536,IN_DTK!Q$6,0),"")</f>
        <v>0</v>
      </c>
      <c r="R81" s="175" t="str">
        <f>IF(ISNA(VLOOKUP($A81,DSSV!$A$7:$R$65536,IN_DTK!R$6,0))=FALSE,VLOOKUP($A81,DSSV!$A$7:$R$65536,IN_DTK!R$6,0),"")</f>
        <v>Không</v>
      </c>
      <c r="S81" s="185" t="str">
        <f>IF(ISNA(VLOOKUP($A81,DSSV!$A$7:$R$65536,IN_DTK!S$6,0))=FALSE,VLOOKUP($A81,DSSV!$A$7:$R$65536,IN_DTK!S$6,0),"")</f>
        <v/>
      </c>
      <c r="T81" s="156" t="str">
        <f t="shared" si="2"/>
        <v/>
      </c>
      <c r="U81" s="156" t="str">
        <f t="shared" si="3"/>
        <v/>
      </c>
    </row>
    <row r="82" spans="1:21" s="156" customFormat="1" ht="20.25" customHeight="1">
      <c r="A82" s="154">
        <v>73</v>
      </c>
      <c r="B82" s="178">
        <f>--SUBTOTAL(2,C$7:C82)</f>
        <v>73</v>
      </c>
      <c r="C82" s="157">
        <f>IF(ISNA(VLOOKUP($A82,DSSV!$A$7:$R$65536,IN_DTK!C$6,0))=FALSE,VLOOKUP($A82,DSSV!$A$7:$R$65536,IN_DTK!C$6,0),"")</f>
        <v>0</v>
      </c>
      <c r="D82" s="181" t="str">
        <f>IF(ISNA(VLOOKUP($A82,DSSV!$A$7:$R$65536,IN_DTK!D$6,0))=FALSE,VLOOKUP($A82,DSSV!$A$7:$R$65536,IN_DTK!D$6,0),"")</f>
        <v/>
      </c>
      <c r="E82" s="182" t="str">
        <f>IF(ISNA(VLOOKUP($A82,DSSV!$A$7:$R$65536,IN_DTK!E$6,0))=FALSE,VLOOKUP($A82,DSSV!$A$7:$R$65536,IN_DTK!E$6,0),"")</f>
        <v/>
      </c>
      <c r="F82" s="187" t="str">
        <f>IF(ISNA(VLOOKUP($A82,DSSV!$A$7:$R$65536,IN_DTK!F$6,0))=FALSE,VLOOKUP($A82,DSSV!$A$7:$R$65536,IN_DTK!F$6,0),"")</f>
        <v/>
      </c>
      <c r="G82" s="187" t="str">
        <f>IF(ISNA(VLOOKUP($A82,DSSV!$A$7:$R$65536,IN_DTK!G$6,0))=FALSE,VLOOKUP($A82,DSSV!$A$7:$R$65536,IN_DTK!G$6,0),"")</f>
        <v/>
      </c>
      <c r="H82" s="183">
        <f>IF(ISNA(VLOOKUP($A82,DSSV!$A$7:$R$65536,IN_DTK!H$6,0))=FALSE,IF(H$9&lt;&gt;0,VLOOKUP($A82,DSSV!$A$7:$R$65536,IN_DTK!H$6,0),""),"")</f>
        <v>0</v>
      </c>
      <c r="I82" s="183">
        <f>IF(ISNA(VLOOKUP($A82,DSSV!$A$7:$R$65536,IN_DTK!I$6,0))=FALSE,IF(I$9&lt;&gt;0,VLOOKUP($A82,DSSV!$A$7:$R$65536,IN_DTK!I$6,0),""),"")</f>
        <v>0</v>
      </c>
      <c r="J82" s="183">
        <f>IF(ISNA(VLOOKUP($A82,DSSV!$A$7:$R$65536,IN_DTK!J$6,0))=FALSE,IF(J$9&lt;&gt;0,VLOOKUP($A82,DSSV!$A$7:$R$65536,IN_DTK!J$6,0),""),"")</f>
        <v>0</v>
      </c>
      <c r="K82" s="183">
        <f>IF(ISNA(VLOOKUP($A82,DSSV!$A$7:$R$65536,IN_DTK!K$6,0))=FALSE,IF(K$9&lt;&gt;0,VLOOKUP($A82,DSSV!$A$7:$R$65536,IN_DTK!K$6,0),""),"")</f>
        <v>0</v>
      </c>
      <c r="L82" s="183">
        <f>IF(ISNA(VLOOKUP($A82,DSSV!$A$7:$R$65536,IN_DTK!L$6,0))=FALSE,IF(L$9&lt;&gt;0,VLOOKUP($A82,DSSV!$A$7:$R$65536,IN_DTK!L$6,0),""),"")</f>
        <v>0</v>
      </c>
      <c r="M82" s="183">
        <f>IF(ISNA(VLOOKUP($A82,DSSV!$A$7:$R$65536,IN_DTK!M$6,0))=FALSE,IF(M$9&lt;&gt;0,VLOOKUP($A82,DSSV!$A$7:$R$65536,IN_DTK!M$6,0),""),"")</f>
        <v>0</v>
      </c>
      <c r="N82" s="183">
        <f>IF(ISNA(VLOOKUP($A82,DSSV!$A$7:$R$65536,IN_DTK!N$6,0))=FALSE,IF(N$9&lt;&gt;0,VLOOKUP($A82,DSSV!$A$7:$R$65536,IN_DTK!N$6,0),""),"")</f>
        <v>0</v>
      </c>
      <c r="O82" s="183">
        <f>IF(ISNA(VLOOKUP($A82,DSSV!$A$7:$R$65536,IN_DTK!O$6,0))=FALSE,IF(O$9&lt;&gt;0,VLOOKUP($A82,DSSV!$A$7:$R$65536,IN_DTK!O$6,0),""),"")</f>
        <v>0</v>
      </c>
      <c r="P82" s="183">
        <f>IF(ISNA(VLOOKUP($A82,DSSV!$A$7:$R$65536,IN_DTK!P$6,0))=FALSE,IF(P$9&lt;&gt;0,VLOOKUP($A82,DSSV!$A$7:$R$65536,IN_DTK!P$6,0),""),"")</f>
        <v>0</v>
      </c>
      <c r="Q82" s="184">
        <f>IF(ISNA(VLOOKUP($A82,DSSV!$A$7:$R$65536,IN_DTK!Q$6,0))=FALSE,VLOOKUP($A82,DSSV!$A$7:$R$65536,IN_DTK!Q$6,0),"")</f>
        <v>0</v>
      </c>
      <c r="R82" s="175" t="str">
        <f>IF(ISNA(VLOOKUP($A82,DSSV!$A$7:$R$65536,IN_DTK!R$6,0))=FALSE,VLOOKUP($A82,DSSV!$A$7:$R$65536,IN_DTK!R$6,0),"")</f>
        <v>Không</v>
      </c>
      <c r="S82" s="185" t="str">
        <f>IF(ISNA(VLOOKUP($A82,DSSV!$A$7:$R$65536,IN_DTK!S$6,0))=FALSE,VLOOKUP($A82,DSSV!$A$7:$R$65536,IN_DTK!S$6,0),"")</f>
        <v/>
      </c>
      <c r="T82" s="156" t="str">
        <f t="shared" si="2"/>
        <v/>
      </c>
      <c r="U82" s="156" t="str">
        <f t="shared" si="3"/>
        <v/>
      </c>
    </row>
    <row r="83" spans="1:21" s="156" customFormat="1" ht="20.25" customHeight="1">
      <c r="A83" s="154">
        <v>74</v>
      </c>
      <c r="B83" s="178">
        <f>--SUBTOTAL(2,C$7:C83)</f>
        <v>74</v>
      </c>
      <c r="C83" s="157">
        <f>IF(ISNA(VLOOKUP($A83,DSSV!$A$7:$R$65536,IN_DTK!C$6,0))=FALSE,VLOOKUP($A83,DSSV!$A$7:$R$65536,IN_DTK!C$6,0),"")</f>
        <v>0</v>
      </c>
      <c r="D83" s="181" t="str">
        <f>IF(ISNA(VLOOKUP($A83,DSSV!$A$7:$R$65536,IN_DTK!D$6,0))=FALSE,VLOOKUP($A83,DSSV!$A$7:$R$65536,IN_DTK!D$6,0),"")</f>
        <v/>
      </c>
      <c r="E83" s="182" t="str">
        <f>IF(ISNA(VLOOKUP($A83,DSSV!$A$7:$R$65536,IN_DTK!E$6,0))=FALSE,VLOOKUP($A83,DSSV!$A$7:$R$65536,IN_DTK!E$6,0),"")</f>
        <v/>
      </c>
      <c r="F83" s="187" t="str">
        <f>IF(ISNA(VLOOKUP($A83,DSSV!$A$7:$R$65536,IN_DTK!F$6,0))=FALSE,VLOOKUP($A83,DSSV!$A$7:$R$65536,IN_DTK!F$6,0),"")</f>
        <v/>
      </c>
      <c r="G83" s="187" t="str">
        <f>IF(ISNA(VLOOKUP($A83,DSSV!$A$7:$R$65536,IN_DTK!G$6,0))=FALSE,VLOOKUP($A83,DSSV!$A$7:$R$65536,IN_DTK!G$6,0),"")</f>
        <v/>
      </c>
      <c r="H83" s="183">
        <f>IF(ISNA(VLOOKUP($A83,DSSV!$A$7:$R$65536,IN_DTK!H$6,0))=FALSE,IF(H$9&lt;&gt;0,VLOOKUP($A83,DSSV!$A$7:$R$65536,IN_DTK!H$6,0),""),"")</f>
        <v>0</v>
      </c>
      <c r="I83" s="183">
        <f>IF(ISNA(VLOOKUP($A83,DSSV!$A$7:$R$65536,IN_DTK!I$6,0))=FALSE,IF(I$9&lt;&gt;0,VLOOKUP($A83,DSSV!$A$7:$R$65536,IN_DTK!I$6,0),""),"")</f>
        <v>0</v>
      </c>
      <c r="J83" s="183">
        <f>IF(ISNA(VLOOKUP($A83,DSSV!$A$7:$R$65536,IN_DTK!J$6,0))=FALSE,IF(J$9&lt;&gt;0,VLOOKUP($A83,DSSV!$A$7:$R$65536,IN_DTK!J$6,0),""),"")</f>
        <v>0</v>
      </c>
      <c r="K83" s="183">
        <f>IF(ISNA(VLOOKUP($A83,DSSV!$A$7:$R$65536,IN_DTK!K$6,0))=FALSE,IF(K$9&lt;&gt;0,VLOOKUP($A83,DSSV!$A$7:$R$65536,IN_DTK!K$6,0),""),"")</f>
        <v>0</v>
      </c>
      <c r="L83" s="183">
        <f>IF(ISNA(VLOOKUP($A83,DSSV!$A$7:$R$65536,IN_DTK!L$6,0))=FALSE,IF(L$9&lt;&gt;0,VLOOKUP($A83,DSSV!$A$7:$R$65536,IN_DTK!L$6,0),""),"")</f>
        <v>0</v>
      </c>
      <c r="M83" s="183">
        <f>IF(ISNA(VLOOKUP($A83,DSSV!$A$7:$R$65536,IN_DTK!M$6,0))=FALSE,IF(M$9&lt;&gt;0,VLOOKUP($A83,DSSV!$A$7:$R$65536,IN_DTK!M$6,0),""),"")</f>
        <v>0</v>
      </c>
      <c r="N83" s="183">
        <f>IF(ISNA(VLOOKUP($A83,DSSV!$A$7:$R$65536,IN_DTK!N$6,0))=FALSE,IF(N$9&lt;&gt;0,VLOOKUP($A83,DSSV!$A$7:$R$65536,IN_DTK!N$6,0),""),"")</f>
        <v>0</v>
      </c>
      <c r="O83" s="183">
        <f>IF(ISNA(VLOOKUP($A83,DSSV!$A$7:$R$65536,IN_DTK!O$6,0))=FALSE,IF(O$9&lt;&gt;0,VLOOKUP($A83,DSSV!$A$7:$R$65536,IN_DTK!O$6,0),""),"")</f>
        <v>0</v>
      </c>
      <c r="P83" s="183">
        <f>IF(ISNA(VLOOKUP($A83,DSSV!$A$7:$R$65536,IN_DTK!P$6,0))=FALSE,IF(P$9&lt;&gt;0,VLOOKUP($A83,DSSV!$A$7:$R$65536,IN_DTK!P$6,0),""),"")</f>
        <v>0</v>
      </c>
      <c r="Q83" s="184">
        <f>IF(ISNA(VLOOKUP($A83,DSSV!$A$7:$R$65536,IN_DTK!Q$6,0))=FALSE,VLOOKUP($A83,DSSV!$A$7:$R$65536,IN_DTK!Q$6,0),"")</f>
        <v>0</v>
      </c>
      <c r="R83" s="175" t="str">
        <f>IF(ISNA(VLOOKUP($A83,DSSV!$A$7:$R$65536,IN_DTK!R$6,0))=FALSE,VLOOKUP($A83,DSSV!$A$7:$R$65536,IN_DTK!R$6,0),"")</f>
        <v>Không</v>
      </c>
      <c r="S83" s="185" t="str">
        <f>IF(ISNA(VLOOKUP($A83,DSSV!$A$7:$R$65536,IN_DTK!S$6,0))=FALSE,VLOOKUP($A83,DSSV!$A$7:$R$65536,IN_DTK!S$6,0),"")</f>
        <v/>
      </c>
      <c r="T83" s="156" t="str">
        <f t="shared" si="2"/>
        <v/>
      </c>
      <c r="U83" s="156" t="str">
        <f t="shared" si="3"/>
        <v/>
      </c>
    </row>
    <row r="84" spans="1:21" s="156" customFormat="1" ht="20.25" customHeight="1">
      <c r="A84" s="154">
        <v>75</v>
      </c>
      <c r="B84" s="178">
        <f>--SUBTOTAL(2,C$7:C84)</f>
        <v>75</v>
      </c>
      <c r="C84" s="157">
        <f>IF(ISNA(VLOOKUP($A84,DSSV!$A$7:$R$65536,IN_DTK!C$6,0))=FALSE,VLOOKUP($A84,DSSV!$A$7:$R$65536,IN_DTK!C$6,0),"")</f>
        <v>0</v>
      </c>
      <c r="D84" s="181" t="str">
        <f>IF(ISNA(VLOOKUP($A84,DSSV!$A$7:$R$65536,IN_DTK!D$6,0))=FALSE,VLOOKUP($A84,DSSV!$A$7:$R$65536,IN_DTK!D$6,0),"")</f>
        <v/>
      </c>
      <c r="E84" s="182" t="str">
        <f>IF(ISNA(VLOOKUP($A84,DSSV!$A$7:$R$65536,IN_DTK!E$6,0))=FALSE,VLOOKUP($A84,DSSV!$A$7:$R$65536,IN_DTK!E$6,0),"")</f>
        <v/>
      </c>
      <c r="F84" s="187" t="str">
        <f>IF(ISNA(VLOOKUP($A84,DSSV!$A$7:$R$65536,IN_DTK!F$6,0))=FALSE,VLOOKUP($A84,DSSV!$A$7:$R$65536,IN_DTK!F$6,0),"")</f>
        <v/>
      </c>
      <c r="G84" s="187" t="str">
        <f>IF(ISNA(VLOOKUP($A84,DSSV!$A$7:$R$65536,IN_DTK!G$6,0))=FALSE,VLOOKUP($A84,DSSV!$A$7:$R$65536,IN_DTK!G$6,0),"")</f>
        <v/>
      </c>
      <c r="H84" s="183">
        <f>IF(ISNA(VLOOKUP($A84,DSSV!$A$7:$R$65536,IN_DTK!H$6,0))=FALSE,IF(H$9&lt;&gt;0,VLOOKUP($A84,DSSV!$A$7:$R$65536,IN_DTK!H$6,0),""),"")</f>
        <v>0</v>
      </c>
      <c r="I84" s="183">
        <f>IF(ISNA(VLOOKUP($A84,DSSV!$A$7:$R$65536,IN_DTK!I$6,0))=FALSE,IF(I$9&lt;&gt;0,VLOOKUP($A84,DSSV!$A$7:$R$65536,IN_DTK!I$6,0),""),"")</f>
        <v>0</v>
      </c>
      <c r="J84" s="183">
        <f>IF(ISNA(VLOOKUP($A84,DSSV!$A$7:$R$65536,IN_DTK!J$6,0))=FALSE,IF(J$9&lt;&gt;0,VLOOKUP($A84,DSSV!$A$7:$R$65536,IN_DTK!J$6,0),""),"")</f>
        <v>0</v>
      </c>
      <c r="K84" s="183">
        <f>IF(ISNA(VLOOKUP($A84,DSSV!$A$7:$R$65536,IN_DTK!K$6,0))=FALSE,IF(K$9&lt;&gt;0,VLOOKUP($A84,DSSV!$A$7:$R$65536,IN_DTK!K$6,0),""),"")</f>
        <v>0</v>
      </c>
      <c r="L84" s="183">
        <f>IF(ISNA(VLOOKUP($A84,DSSV!$A$7:$R$65536,IN_DTK!L$6,0))=FALSE,IF(L$9&lt;&gt;0,VLOOKUP($A84,DSSV!$A$7:$R$65536,IN_DTK!L$6,0),""),"")</f>
        <v>0</v>
      </c>
      <c r="M84" s="183">
        <f>IF(ISNA(VLOOKUP($A84,DSSV!$A$7:$R$65536,IN_DTK!M$6,0))=FALSE,IF(M$9&lt;&gt;0,VLOOKUP($A84,DSSV!$A$7:$R$65536,IN_DTK!M$6,0),""),"")</f>
        <v>0</v>
      </c>
      <c r="N84" s="183">
        <f>IF(ISNA(VLOOKUP($A84,DSSV!$A$7:$R$65536,IN_DTK!N$6,0))=FALSE,IF(N$9&lt;&gt;0,VLOOKUP($A84,DSSV!$A$7:$R$65536,IN_DTK!N$6,0),""),"")</f>
        <v>0</v>
      </c>
      <c r="O84" s="183">
        <f>IF(ISNA(VLOOKUP($A84,DSSV!$A$7:$R$65536,IN_DTK!O$6,0))=FALSE,IF(O$9&lt;&gt;0,VLOOKUP($A84,DSSV!$A$7:$R$65536,IN_DTK!O$6,0),""),"")</f>
        <v>0</v>
      </c>
      <c r="P84" s="183">
        <f>IF(ISNA(VLOOKUP($A84,DSSV!$A$7:$R$65536,IN_DTK!P$6,0))=FALSE,IF(P$9&lt;&gt;0,VLOOKUP($A84,DSSV!$A$7:$R$65536,IN_DTK!P$6,0),""),"")</f>
        <v>0</v>
      </c>
      <c r="Q84" s="184">
        <f>IF(ISNA(VLOOKUP($A84,DSSV!$A$7:$R$65536,IN_DTK!Q$6,0))=FALSE,VLOOKUP($A84,DSSV!$A$7:$R$65536,IN_DTK!Q$6,0),"")</f>
        <v>0</v>
      </c>
      <c r="R84" s="175" t="str">
        <f>IF(ISNA(VLOOKUP($A84,DSSV!$A$7:$R$65536,IN_DTK!R$6,0))=FALSE,VLOOKUP($A84,DSSV!$A$7:$R$65536,IN_DTK!R$6,0),"")</f>
        <v>Không</v>
      </c>
      <c r="S84" s="185" t="str">
        <f>IF(ISNA(VLOOKUP($A84,DSSV!$A$7:$R$65536,IN_DTK!S$6,0))=FALSE,VLOOKUP($A84,DSSV!$A$7:$R$65536,IN_DTK!S$6,0),"")</f>
        <v/>
      </c>
      <c r="T84" s="156" t="str">
        <f t="shared" si="2"/>
        <v/>
      </c>
      <c r="U84" s="156" t="str">
        <f t="shared" si="3"/>
        <v/>
      </c>
    </row>
    <row r="85" spans="1:21" s="156" customFormat="1" ht="20.25" customHeight="1">
      <c r="A85" s="154">
        <v>76</v>
      </c>
      <c r="B85" s="178">
        <f>--SUBTOTAL(2,C$7:C85)</f>
        <v>76</v>
      </c>
      <c r="C85" s="157">
        <f>IF(ISNA(VLOOKUP($A85,DSSV!$A$7:$R$65536,IN_DTK!C$6,0))=FALSE,VLOOKUP($A85,DSSV!$A$7:$R$65536,IN_DTK!C$6,0),"")</f>
        <v>0</v>
      </c>
      <c r="D85" s="181" t="str">
        <f>IF(ISNA(VLOOKUP($A85,DSSV!$A$7:$R$65536,IN_DTK!D$6,0))=FALSE,VLOOKUP($A85,DSSV!$A$7:$R$65536,IN_DTK!D$6,0),"")</f>
        <v/>
      </c>
      <c r="E85" s="182" t="str">
        <f>IF(ISNA(VLOOKUP($A85,DSSV!$A$7:$R$65536,IN_DTK!E$6,0))=FALSE,VLOOKUP($A85,DSSV!$A$7:$R$65536,IN_DTK!E$6,0),"")</f>
        <v/>
      </c>
      <c r="F85" s="187" t="str">
        <f>IF(ISNA(VLOOKUP($A85,DSSV!$A$7:$R$65536,IN_DTK!F$6,0))=FALSE,VLOOKUP($A85,DSSV!$A$7:$R$65536,IN_DTK!F$6,0),"")</f>
        <v/>
      </c>
      <c r="G85" s="187" t="str">
        <f>IF(ISNA(VLOOKUP($A85,DSSV!$A$7:$R$65536,IN_DTK!G$6,0))=FALSE,VLOOKUP($A85,DSSV!$A$7:$R$65536,IN_DTK!G$6,0),"")</f>
        <v/>
      </c>
      <c r="H85" s="183">
        <f>IF(ISNA(VLOOKUP($A85,DSSV!$A$7:$R$65536,IN_DTK!H$6,0))=FALSE,IF(H$9&lt;&gt;0,VLOOKUP($A85,DSSV!$A$7:$R$65536,IN_DTK!H$6,0),""),"")</f>
        <v>0</v>
      </c>
      <c r="I85" s="183">
        <f>IF(ISNA(VLOOKUP($A85,DSSV!$A$7:$R$65536,IN_DTK!I$6,0))=FALSE,IF(I$9&lt;&gt;0,VLOOKUP($A85,DSSV!$A$7:$R$65536,IN_DTK!I$6,0),""),"")</f>
        <v>0</v>
      </c>
      <c r="J85" s="183">
        <f>IF(ISNA(VLOOKUP($A85,DSSV!$A$7:$R$65536,IN_DTK!J$6,0))=FALSE,IF(J$9&lt;&gt;0,VLOOKUP($A85,DSSV!$A$7:$R$65536,IN_DTK!J$6,0),""),"")</f>
        <v>0</v>
      </c>
      <c r="K85" s="183">
        <f>IF(ISNA(VLOOKUP($A85,DSSV!$A$7:$R$65536,IN_DTK!K$6,0))=FALSE,IF(K$9&lt;&gt;0,VLOOKUP($A85,DSSV!$A$7:$R$65536,IN_DTK!K$6,0),""),"")</f>
        <v>0</v>
      </c>
      <c r="L85" s="183">
        <f>IF(ISNA(VLOOKUP($A85,DSSV!$A$7:$R$65536,IN_DTK!L$6,0))=FALSE,IF(L$9&lt;&gt;0,VLOOKUP($A85,DSSV!$A$7:$R$65536,IN_DTK!L$6,0),""),"")</f>
        <v>0</v>
      </c>
      <c r="M85" s="183">
        <f>IF(ISNA(VLOOKUP($A85,DSSV!$A$7:$R$65536,IN_DTK!M$6,0))=FALSE,IF(M$9&lt;&gt;0,VLOOKUP($A85,DSSV!$A$7:$R$65536,IN_DTK!M$6,0),""),"")</f>
        <v>0</v>
      </c>
      <c r="N85" s="183">
        <f>IF(ISNA(VLOOKUP($A85,DSSV!$A$7:$R$65536,IN_DTK!N$6,0))=FALSE,IF(N$9&lt;&gt;0,VLOOKUP($A85,DSSV!$A$7:$R$65536,IN_DTK!N$6,0),""),"")</f>
        <v>0</v>
      </c>
      <c r="O85" s="183">
        <f>IF(ISNA(VLOOKUP($A85,DSSV!$A$7:$R$65536,IN_DTK!O$6,0))=FALSE,IF(O$9&lt;&gt;0,VLOOKUP($A85,DSSV!$A$7:$R$65536,IN_DTK!O$6,0),""),"")</f>
        <v>0</v>
      </c>
      <c r="P85" s="183">
        <f>IF(ISNA(VLOOKUP($A85,DSSV!$A$7:$R$65536,IN_DTK!P$6,0))=FALSE,IF(P$9&lt;&gt;0,VLOOKUP($A85,DSSV!$A$7:$R$65536,IN_DTK!P$6,0),""),"")</f>
        <v>0</v>
      </c>
      <c r="Q85" s="184">
        <f>IF(ISNA(VLOOKUP($A85,DSSV!$A$7:$R$65536,IN_DTK!Q$6,0))=FALSE,VLOOKUP($A85,DSSV!$A$7:$R$65536,IN_DTK!Q$6,0),"")</f>
        <v>0</v>
      </c>
      <c r="R85" s="175" t="str">
        <f>IF(ISNA(VLOOKUP($A85,DSSV!$A$7:$R$65536,IN_DTK!R$6,0))=FALSE,VLOOKUP($A85,DSSV!$A$7:$R$65536,IN_DTK!R$6,0),"")</f>
        <v>Không</v>
      </c>
      <c r="S85" s="185" t="str">
        <f>IF(ISNA(VLOOKUP($A85,DSSV!$A$7:$R$65536,IN_DTK!S$6,0))=FALSE,VLOOKUP($A85,DSSV!$A$7:$R$65536,IN_DTK!S$6,0),"")</f>
        <v/>
      </c>
      <c r="T85" s="156" t="str">
        <f t="shared" si="2"/>
        <v/>
      </c>
      <c r="U85" s="156" t="str">
        <f t="shared" si="3"/>
        <v/>
      </c>
    </row>
    <row r="86" spans="1:21" s="156" customFormat="1" ht="20.25" customHeight="1">
      <c r="A86" s="154">
        <v>77</v>
      </c>
      <c r="B86" s="178">
        <f>--SUBTOTAL(2,C$7:C86)</f>
        <v>77</v>
      </c>
      <c r="C86" s="157">
        <f>IF(ISNA(VLOOKUP($A86,DSSV!$A$7:$R$65536,IN_DTK!C$6,0))=FALSE,VLOOKUP($A86,DSSV!$A$7:$R$65536,IN_DTK!C$6,0),"")</f>
        <v>0</v>
      </c>
      <c r="D86" s="181" t="str">
        <f>IF(ISNA(VLOOKUP($A86,DSSV!$A$7:$R$65536,IN_DTK!D$6,0))=FALSE,VLOOKUP($A86,DSSV!$A$7:$R$65536,IN_DTK!D$6,0),"")</f>
        <v/>
      </c>
      <c r="E86" s="182" t="str">
        <f>IF(ISNA(VLOOKUP($A86,DSSV!$A$7:$R$65536,IN_DTK!E$6,0))=FALSE,VLOOKUP($A86,DSSV!$A$7:$R$65536,IN_DTK!E$6,0),"")</f>
        <v/>
      </c>
      <c r="F86" s="187" t="str">
        <f>IF(ISNA(VLOOKUP($A86,DSSV!$A$7:$R$65536,IN_DTK!F$6,0))=FALSE,VLOOKUP($A86,DSSV!$A$7:$R$65536,IN_DTK!F$6,0),"")</f>
        <v/>
      </c>
      <c r="G86" s="187" t="str">
        <f>IF(ISNA(VLOOKUP($A86,DSSV!$A$7:$R$65536,IN_DTK!G$6,0))=FALSE,VLOOKUP($A86,DSSV!$A$7:$R$65536,IN_DTK!G$6,0),"")</f>
        <v/>
      </c>
      <c r="H86" s="183">
        <f>IF(ISNA(VLOOKUP($A86,DSSV!$A$7:$R$65536,IN_DTK!H$6,0))=FALSE,IF(H$9&lt;&gt;0,VLOOKUP($A86,DSSV!$A$7:$R$65536,IN_DTK!H$6,0),""),"")</f>
        <v>0</v>
      </c>
      <c r="I86" s="183">
        <f>IF(ISNA(VLOOKUP($A86,DSSV!$A$7:$R$65536,IN_DTK!I$6,0))=FALSE,IF(I$9&lt;&gt;0,VLOOKUP($A86,DSSV!$A$7:$R$65536,IN_DTK!I$6,0),""),"")</f>
        <v>0</v>
      </c>
      <c r="J86" s="183">
        <f>IF(ISNA(VLOOKUP($A86,DSSV!$A$7:$R$65536,IN_DTK!J$6,0))=FALSE,IF(J$9&lt;&gt;0,VLOOKUP($A86,DSSV!$A$7:$R$65536,IN_DTK!J$6,0),""),"")</f>
        <v>0</v>
      </c>
      <c r="K86" s="183">
        <f>IF(ISNA(VLOOKUP($A86,DSSV!$A$7:$R$65536,IN_DTK!K$6,0))=FALSE,IF(K$9&lt;&gt;0,VLOOKUP($A86,DSSV!$A$7:$R$65536,IN_DTK!K$6,0),""),"")</f>
        <v>0</v>
      </c>
      <c r="L86" s="183">
        <f>IF(ISNA(VLOOKUP($A86,DSSV!$A$7:$R$65536,IN_DTK!L$6,0))=FALSE,IF(L$9&lt;&gt;0,VLOOKUP($A86,DSSV!$A$7:$R$65536,IN_DTK!L$6,0),""),"")</f>
        <v>0</v>
      </c>
      <c r="M86" s="183">
        <f>IF(ISNA(VLOOKUP($A86,DSSV!$A$7:$R$65536,IN_DTK!M$6,0))=FALSE,IF(M$9&lt;&gt;0,VLOOKUP($A86,DSSV!$A$7:$R$65536,IN_DTK!M$6,0),""),"")</f>
        <v>0</v>
      </c>
      <c r="N86" s="183">
        <f>IF(ISNA(VLOOKUP($A86,DSSV!$A$7:$R$65536,IN_DTK!N$6,0))=FALSE,IF(N$9&lt;&gt;0,VLOOKUP($A86,DSSV!$A$7:$R$65536,IN_DTK!N$6,0),""),"")</f>
        <v>0</v>
      </c>
      <c r="O86" s="183">
        <f>IF(ISNA(VLOOKUP($A86,DSSV!$A$7:$R$65536,IN_DTK!O$6,0))=FALSE,IF(O$9&lt;&gt;0,VLOOKUP($A86,DSSV!$A$7:$R$65536,IN_DTK!O$6,0),""),"")</f>
        <v>0</v>
      </c>
      <c r="P86" s="183">
        <f>IF(ISNA(VLOOKUP($A86,DSSV!$A$7:$R$65536,IN_DTK!P$6,0))=FALSE,IF(P$9&lt;&gt;0,VLOOKUP($A86,DSSV!$A$7:$R$65536,IN_DTK!P$6,0),""),"")</f>
        <v>0</v>
      </c>
      <c r="Q86" s="184">
        <f>IF(ISNA(VLOOKUP($A86,DSSV!$A$7:$R$65536,IN_DTK!Q$6,0))=FALSE,VLOOKUP($A86,DSSV!$A$7:$R$65536,IN_DTK!Q$6,0),"")</f>
        <v>0</v>
      </c>
      <c r="R86" s="175" t="str">
        <f>IF(ISNA(VLOOKUP($A86,DSSV!$A$7:$R$65536,IN_DTK!R$6,0))=FALSE,VLOOKUP($A86,DSSV!$A$7:$R$65536,IN_DTK!R$6,0),"")</f>
        <v>Không</v>
      </c>
      <c r="S86" s="185" t="str">
        <f>IF(ISNA(VLOOKUP($A86,DSSV!$A$7:$R$65536,IN_DTK!S$6,0))=FALSE,VLOOKUP($A86,DSSV!$A$7:$R$65536,IN_DTK!S$6,0),"")</f>
        <v/>
      </c>
      <c r="T86" s="156" t="str">
        <f t="shared" si="2"/>
        <v/>
      </c>
      <c r="U86" s="156" t="str">
        <f t="shared" si="3"/>
        <v/>
      </c>
    </row>
    <row r="87" spans="1:21" s="156" customFormat="1" ht="20.25" customHeight="1">
      <c r="A87" s="154">
        <v>78</v>
      </c>
      <c r="B87" s="178">
        <f>--SUBTOTAL(2,C$7:C87)</f>
        <v>78</v>
      </c>
      <c r="C87" s="157">
        <f>IF(ISNA(VLOOKUP($A87,DSSV!$A$7:$R$65536,IN_DTK!C$6,0))=FALSE,VLOOKUP($A87,DSSV!$A$7:$R$65536,IN_DTK!C$6,0),"")</f>
        <v>0</v>
      </c>
      <c r="D87" s="181" t="str">
        <f>IF(ISNA(VLOOKUP($A87,DSSV!$A$7:$R$65536,IN_DTK!D$6,0))=FALSE,VLOOKUP($A87,DSSV!$A$7:$R$65536,IN_DTK!D$6,0),"")</f>
        <v/>
      </c>
      <c r="E87" s="182" t="str">
        <f>IF(ISNA(VLOOKUP($A87,DSSV!$A$7:$R$65536,IN_DTK!E$6,0))=FALSE,VLOOKUP($A87,DSSV!$A$7:$R$65536,IN_DTK!E$6,0),"")</f>
        <v/>
      </c>
      <c r="F87" s="187" t="str">
        <f>IF(ISNA(VLOOKUP($A87,DSSV!$A$7:$R$65536,IN_DTK!F$6,0))=FALSE,VLOOKUP($A87,DSSV!$A$7:$R$65536,IN_DTK!F$6,0),"")</f>
        <v/>
      </c>
      <c r="G87" s="187" t="str">
        <f>IF(ISNA(VLOOKUP($A87,DSSV!$A$7:$R$65536,IN_DTK!G$6,0))=FALSE,VLOOKUP($A87,DSSV!$A$7:$R$65536,IN_DTK!G$6,0),"")</f>
        <v/>
      </c>
      <c r="H87" s="183">
        <f>IF(ISNA(VLOOKUP($A87,DSSV!$A$7:$R$65536,IN_DTK!H$6,0))=FALSE,IF(H$9&lt;&gt;0,VLOOKUP($A87,DSSV!$A$7:$R$65536,IN_DTK!H$6,0),""),"")</f>
        <v>0</v>
      </c>
      <c r="I87" s="183">
        <f>IF(ISNA(VLOOKUP($A87,DSSV!$A$7:$R$65536,IN_DTK!I$6,0))=FALSE,IF(I$9&lt;&gt;0,VLOOKUP($A87,DSSV!$A$7:$R$65536,IN_DTK!I$6,0),""),"")</f>
        <v>0</v>
      </c>
      <c r="J87" s="183">
        <f>IF(ISNA(VLOOKUP($A87,DSSV!$A$7:$R$65536,IN_DTK!J$6,0))=FALSE,IF(J$9&lt;&gt;0,VLOOKUP($A87,DSSV!$A$7:$R$65536,IN_DTK!J$6,0),""),"")</f>
        <v>0</v>
      </c>
      <c r="K87" s="183">
        <f>IF(ISNA(VLOOKUP($A87,DSSV!$A$7:$R$65536,IN_DTK!K$6,0))=FALSE,IF(K$9&lt;&gt;0,VLOOKUP($A87,DSSV!$A$7:$R$65536,IN_DTK!K$6,0),""),"")</f>
        <v>0</v>
      </c>
      <c r="L87" s="183">
        <f>IF(ISNA(VLOOKUP($A87,DSSV!$A$7:$R$65536,IN_DTK!L$6,0))=FALSE,IF(L$9&lt;&gt;0,VLOOKUP($A87,DSSV!$A$7:$R$65536,IN_DTK!L$6,0),""),"")</f>
        <v>0</v>
      </c>
      <c r="M87" s="183">
        <f>IF(ISNA(VLOOKUP($A87,DSSV!$A$7:$R$65536,IN_DTK!M$6,0))=FALSE,IF(M$9&lt;&gt;0,VLOOKUP($A87,DSSV!$A$7:$R$65536,IN_DTK!M$6,0),""),"")</f>
        <v>0</v>
      </c>
      <c r="N87" s="183">
        <f>IF(ISNA(VLOOKUP($A87,DSSV!$A$7:$R$65536,IN_DTK!N$6,0))=FALSE,IF(N$9&lt;&gt;0,VLOOKUP($A87,DSSV!$A$7:$R$65536,IN_DTK!N$6,0),""),"")</f>
        <v>0</v>
      </c>
      <c r="O87" s="183">
        <f>IF(ISNA(VLOOKUP($A87,DSSV!$A$7:$R$65536,IN_DTK!O$6,0))=FALSE,IF(O$9&lt;&gt;0,VLOOKUP($A87,DSSV!$A$7:$R$65536,IN_DTK!O$6,0),""),"")</f>
        <v>0</v>
      </c>
      <c r="P87" s="183">
        <f>IF(ISNA(VLOOKUP($A87,DSSV!$A$7:$R$65536,IN_DTK!P$6,0))=FALSE,IF(P$9&lt;&gt;0,VLOOKUP($A87,DSSV!$A$7:$R$65536,IN_DTK!P$6,0),""),"")</f>
        <v>0</v>
      </c>
      <c r="Q87" s="184">
        <f>IF(ISNA(VLOOKUP($A87,DSSV!$A$7:$R$65536,IN_DTK!Q$6,0))=FALSE,VLOOKUP($A87,DSSV!$A$7:$R$65536,IN_DTK!Q$6,0),"")</f>
        <v>0</v>
      </c>
      <c r="R87" s="175" t="str">
        <f>IF(ISNA(VLOOKUP($A87,DSSV!$A$7:$R$65536,IN_DTK!R$6,0))=FALSE,VLOOKUP($A87,DSSV!$A$7:$R$65536,IN_DTK!R$6,0),"")</f>
        <v>Không</v>
      </c>
      <c r="S87" s="185" t="str">
        <f>IF(ISNA(VLOOKUP($A87,DSSV!$A$7:$R$65536,IN_DTK!S$6,0))=FALSE,VLOOKUP($A87,DSSV!$A$7:$R$65536,IN_DTK!S$6,0),"")</f>
        <v/>
      </c>
      <c r="T87" s="156" t="str">
        <f t="shared" si="2"/>
        <v/>
      </c>
      <c r="U87" s="156" t="str">
        <f t="shared" si="3"/>
        <v/>
      </c>
    </row>
    <row r="88" spans="1:21" s="156" customFormat="1" ht="20.25" customHeight="1">
      <c r="A88" s="154">
        <v>79</v>
      </c>
      <c r="B88" s="178">
        <f>--SUBTOTAL(2,C$7:C88)</f>
        <v>79</v>
      </c>
      <c r="C88" s="157">
        <f>IF(ISNA(VLOOKUP($A88,DSSV!$A$7:$R$65536,IN_DTK!C$6,0))=FALSE,VLOOKUP($A88,DSSV!$A$7:$R$65536,IN_DTK!C$6,0),"")</f>
        <v>0</v>
      </c>
      <c r="D88" s="181" t="str">
        <f>IF(ISNA(VLOOKUP($A88,DSSV!$A$7:$R$65536,IN_DTK!D$6,0))=FALSE,VLOOKUP($A88,DSSV!$A$7:$R$65536,IN_DTK!D$6,0),"")</f>
        <v/>
      </c>
      <c r="E88" s="182" t="str">
        <f>IF(ISNA(VLOOKUP($A88,DSSV!$A$7:$R$65536,IN_DTK!E$6,0))=FALSE,VLOOKUP($A88,DSSV!$A$7:$R$65536,IN_DTK!E$6,0),"")</f>
        <v/>
      </c>
      <c r="F88" s="187" t="str">
        <f>IF(ISNA(VLOOKUP($A88,DSSV!$A$7:$R$65536,IN_DTK!F$6,0))=FALSE,VLOOKUP($A88,DSSV!$A$7:$R$65536,IN_DTK!F$6,0),"")</f>
        <v/>
      </c>
      <c r="G88" s="187" t="str">
        <f>IF(ISNA(VLOOKUP($A88,DSSV!$A$7:$R$65536,IN_DTK!G$6,0))=FALSE,VLOOKUP($A88,DSSV!$A$7:$R$65536,IN_DTK!G$6,0),"")</f>
        <v/>
      </c>
      <c r="H88" s="183">
        <f>IF(ISNA(VLOOKUP($A88,DSSV!$A$7:$R$65536,IN_DTK!H$6,0))=FALSE,IF(H$9&lt;&gt;0,VLOOKUP($A88,DSSV!$A$7:$R$65536,IN_DTK!H$6,0),""),"")</f>
        <v>0</v>
      </c>
      <c r="I88" s="183">
        <f>IF(ISNA(VLOOKUP($A88,DSSV!$A$7:$R$65536,IN_DTK!I$6,0))=FALSE,IF(I$9&lt;&gt;0,VLOOKUP($A88,DSSV!$A$7:$R$65536,IN_DTK!I$6,0),""),"")</f>
        <v>0</v>
      </c>
      <c r="J88" s="183">
        <f>IF(ISNA(VLOOKUP($A88,DSSV!$A$7:$R$65536,IN_DTK!J$6,0))=FALSE,IF(J$9&lt;&gt;0,VLOOKUP($A88,DSSV!$A$7:$R$65536,IN_DTK!J$6,0),""),"")</f>
        <v>0</v>
      </c>
      <c r="K88" s="183">
        <f>IF(ISNA(VLOOKUP($A88,DSSV!$A$7:$R$65536,IN_DTK!K$6,0))=FALSE,IF(K$9&lt;&gt;0,VLOOKUP($A88,DSSV!$A$7:$R$65536,IN_DTK!K$6,0),""),"")</f>
        <v>0</v>
      </c>
      <c r="L88" s="183">
        <f>IF(ISNA(VLOOKUP($A88,DSSV!$A$7:$R$65536,IN_DTK!L$6,0))=FALSE,IF(L$9&lt;&gt;0,VLOOKUP($A88,DSSV!$A$7:$R$65536,IN_DTK!L$6,0),""),"")</f>
        <v>0</v>
      </c>
      <c r="M88" s="183">
        <f>IF(ISNA(VLOOKUP($A88,DSSV!$A$7:$R$65536,IN_DTK!M$6,0))=FALSE,IF(M$9&lt;&gt;0,VLOOKUP($A88,DSSV!$A$7:$R$65536,IN_DTK!M$6,0),""),"")</f>
        <v>0</v>
      </c>
      <c r="N88" s="183">
        <f>IF(ISNA(VLOOKUP($A88,DSSV!$A$7:$R$65536,IN_DTK!N$6,0))=FALSE,IF(N$9&lt;&gt;0,VLOOKUP($A88,DSSV!$A$7:$R$65536,IN_DTK!N$6,0),""),"")</f>
        <v>0</v>
      </c>
      <c r="O88" s="183">
        <f>IF(ISNA(VLOOKUP($A88,DSSV!$A$7:$R$65536,IN_DTK!O$6,0))=FALSE,IF(O$9&lt;&gt;0,VLOOKUP($A88,DSSV!$A$7:$R$65536,IN_DTK!O$6,0),""),"")</f>
        <v>0</v>
      </c>
      <c r="P88" s="183">
        <f>IF(ISNA(VLOOKUP($A88,DSSV!$A$7:$R$65536,IN_DTK!P$6,0))=FALSE,IF(P$9&lt;&gt;0,VLOOKUP($A88,DSSV!$A$7:$R$65536,IN_DTK!P$6,0),""),"")</f>
        <v>0</v>
      </c>
      <c r="Q88" s="184">
        <f>IF(ISNA(VLOOKUP($A88,DSSV!$A$7:$R$65536,IN_DTK!Q$6,0))=FALSE,VLOOKUP($A88,DSSV!$A$7:$R$65536,IN_DTK!Q$6,0),"")</f>
        <v>0</v>
      </c>
      <c r="R88" s="175" t="str">
        <f>IF(ISNA(VLOOKUP($A88,DSSV!$A$7:$R$65536,IN_DTK!R$6,0))=FALSE,VLOOKUP($A88,DSSV!$A$7:$R$65536,IN_DTK!R$6,0),"")</f>
        <v>Không</v>
      </c>
      <c r="S88" s="185" t="str">
        <f>IF(ISNA(VLOOKUP($A88,DSSV!$A$7:$R$65536,IN_DTK!S$6,0))=FALSE,VLOOKUP($A88,DSSV!$A$7:$R$65536,IN_DTK!S$6,0),"")</f>
        <v/>
      </c>
      <c r="T88" s="156" t="str">
        <f t="shared" si="2"/>
        <v/>
      </c>
      <c r="U88" s="156" t="str">
        <f t="shared" si="3"/>
        <v/>
      </c>
    </row>
    <row r="89" spans="1:21" s="156" customFormat="1" ht="20.25" customHeight="1">
      <c r="A89" s="154">
        <v>80</v>
      </c>
      <c r="B89" s="178">
        <f>--SUBTOTAL(2,C$7:C89)</f>
        <v>80</v>
      </c>
      <c r="C89" s="157">
        <f>IF(ISNA(VLOOKUP($A89,DSSV!$A$7:$R$65536,IN_DTK!C$6,0))=FALSE,VLOOKUP($A89,DSSV!$A$7:$R$65536,IN_DTK!C$6,0),"")</f>
        <v>0</v>
      </c>
      <c r="D89" s="181" t="str">
        <f>IF(ISNA(VLOOKUP($A89,DSSV!$A$7:$R$65536,IN_DTK!D$6,0))=FALSE,VLOOKUP($A89,DSSV!$A$7:$R$65536,IN_DTK!D$6,0),"")</f>
        <v/>
      </c>
      <c r="E89" s="182" t="str">
        <f>IF(ISNA(VLOOKUP($A89,DSSV!$A$7:$R$65536,IN_DTK!E$6,0))=FALSE,VLOOKUP($A89,DSSV!$A$7:$R$65536,IN_DTK!E$6,0),"")</f>
        <v/>
      </c>
      <c r="F89" s="187" t="str">
        <f>IF(ISNA(VLOOKUP($A89,DSSV!$A$7:$R$65536,IN_DTK!F$6,0))=FALSE,VLOOKUP($A89,DSSV!$A$7:$R$65536,IN_DTK!F$6,0),"")</f>
        <v/>
      </c>
      <c r="G89" s="187" t="str">
        <f>IF(ISNA(VLOOKUP($A89,DSSV!$A$7:$R$65536,IN_DTK!G$6,0))=FALSE,VLOOKUP($A89,DSSV!$A$7:$R$65536,IN_DTK!G$6,0),"")</f>
        <v/>
      </c>
      <c r="H89" s="183">
        <f>IF(ISNA(VLOOKUP($A89,DSSV!$A$7:$R$65536,IN_DTK!H$6,0))=FALSE,IF(H$9&lt;&gt;0,VLOOKUP($A89,DSSV!$A$7:$R$65536,IN_DTK!H$6,0),""),"")</f>
        <v>0</v>
      </c>
      <c r="I89" s="183">
        <f>IF(ISNA(VLOOKUP($A89,DSSV!$A$7:$R$65536,IN_DTK!I$6,0))=FALSE,IF(I$9&lt;&gt;0,VLOOKUP($A89,DSSV!$A$7:$R$65536,IN_DTK!I$6,0),""),"")</f>
        <v>0</v>
      </c>
      <c r="J89" s="183">
        <f>IF(ISNA(VLOOKUP($A89,DSSV!$A$7:$R$65536,IN_DTK!J$6,0))=FALSE,IF(J$9&lt;&gt;0,VLOOKUP($A89,DSSV!$A$7:$R$65536,IN_DTK!J$6,0),""),"")</f>
        <v>0</v>
      </c>
      <c r="K89" s="183">
        <f>IF(ISNA(VLOOKUP($A89,DSSV!$A$7:$R$65536,IN_DTK!K$6,0))=FALSE,IF(K$9&lt;&gt;0,VLOOKUP($A89,DSSV!$A$7:$R$65536,IN_DTK!K$6,0),""),"")</f>
        <v>0</v>
      </c>
      <c r="L89" s="183">
        <f>IF(ISNA(VLOOKUP($A89,DSSV!$A$7:$R$65536,IN_DTK!L$6,0))=FALSE,IF(L$9&lt;&gt;0,VLOOKUP($A89,DSSV!$A$7:$R$65536,IN_DTK!L$6,0),""),"")</f>
        <v>0</v>
      </c>
      <c r="M89" s="183">
        <f>IF(ISNA(VLOOKUP($A89,DSSV!$A$7:$R$65536,IN_DTK!M$6,0))=FALSE,IF(M$9&lt;&gt;0,VLOOKUP($A89,DSSV!$A$7:$R$65536,IN_DTK!M$6,0),""),"")</f>
        <v>0</v>
      </c>
      <c r="N89" s="183">
        <f>IF(ISNA(VLOOKUP($A89,DSSV!$A$7:$R$65536,IN_DTK!N$6,0))=FALSE,IF(N$9&lt;&gt;0,VLOOKUP($A89,DSSV!$A$7:$R$65536,IN_DTK!N$6,0),""),"")</f>
        <v>0</v>
      </c>
      <c r="O89" s="183">
        <f>IF(ISNA(VLOOKUP($A89,DSSV!$A$7:$R$65536,IN_DTK!O$6,0))=FALSE,IF(O$9&lt;&gt;0,VLOOKUP($A89,DSSV!$A$7:$R$65536,IN_DTK!O$6,0),""),"")</f>
        <v>0</v>
      </c>
      <c r="P89" s="183">
        <f>IF(ISNA(VLOOKUP($A89,DSSV!$A$7:$R$65536,IN_DTK!P$6,0))=FALSE,IF(P$9&lt;&gt;0,VLOOKUP($A89,DSSV!$A$7:$R$65536,IN_DTK!P$6,0),""),"")</f>
        <v>0</v>
      </c>
      <c r="Q89" s="184">
        <f>IF(ISNA(VLOOKUP($A89,DSSV!$A$7:$R$65536,IN_DTK!Q$6,0))=FALSE,VLOOKUP($A89,DSSV!$A$7:$R$65536,IN_DTK!Q$6,0),"")</f>
        <v>0</v>
      </c>
      <c r="R89" s="175" t="str">
        <f>IF(ISNA(VLOOKUP($A89,DSSV!$A$7:$R$65536,IN_DTK!R$6,0))=FALSE,VLOOKUP($A89,DSSV!$A$7:$R$65536,IN_DTK!R$6,0),"")</f>
        <v>Không</v>
      </c>
      <c r="S89" s="185" t="str">
        <f>IF(ISNA(VLOOKUP($A89,DSSV!$A$7:$R$65536,IN_DTK!S$6,0))=FALSE,VLOOKUP($A89,DSSV!$A$7:$R$65536,IN_DTK!S$6,0),"")</f>
        <v/>
      </c>
      <c r="T89" s="156" t="str">
        <f t="shared" si="2"/>
        <v/>
      </c>
      <c r="U89" s="156" t="str">
        <f t="shared" si="3"/>
        <v/>
      </c>
    </row>
    <row r="90" spans="1:21" s="156" customFormat="1" ht="20.25" customHeight="1">
      <c r="A90" s="154">
        <v>81</v>
      </c>
      <c r="B90" s="178">
        <f>--SUBTOTAL(2,C$7:C90)</f>
        <v>81</v>
      </c>
      <c r="C90" s="157">
        <f>IF(ISNA(VLOOKUP($A90,DSSV!$A$7:$R$65536,IN_DTK!C$6,0))=FALSE,VLOOKUP($A90,DSSV!$A$7:$R$65536,IN_DTK!C$6,0),"")</f>
        <v>0</v>
      </c>
      <c r="D90" s="181" t="str">
        <f>IF(ISNA(VLOOKUP($A90,DSSV!$A$7:$R$65536,IN_DTK!D$6,0))=FALSE,VLOOKUP($A90,DSSV!$A$7:$R$65536,IN_DTK!D$6,0),"")</f>
        <v/>
      </c>
      <c r="E90" s="182" t="str">
        <f>IF(ISNA(VLOOKUP($A90,DSSV!$A$7:$R$65536,IN_DTK!E$6,0))=FALSE,VLOOKUP($A90,DSSV!$A$7:$R$65536,IN_DTK!E$6,0),"")</f>
        <v/>
      </c>
      <c r="F90" s="187" t="str">
        <f>IF(ISNA(VLOOKUP($A90,DSSV!$A$7:$R$65536,IN_DTK!F$6,0))=FALSE,VLOOKUP($A90,DSSV!$A$7:$R$65536,IN_DTK!F$6,0),"")</f>
        <v/>
      </c>
      <c r="G90" s="187" t="str">
        <f>IF(ISNA(VLOOKUP($A90,DSSV!$A$7:$R$65536,IN_DTK!G$6,0))=FALSE,VLOOKUP($A90,DSSV!$A$7:$R$65536,IN_DTK!G$6,0),"")</f>
        <v/>
      </c>
      <c r="H90" s="183">
        <f>IF(ISNA(VLOOKUP($A90,DSSV!$A$7:$R$65536,IN_DTK!H$6,0))=FALSE,IF(H$9&lt;&gt;0,VLOOKUP($A90,DSSV!$A$7:$R$65536,IN_DTK!H$6,0),""),"")</f>
        <v>0</v>
      </c>
      <c r="I90" s="183">
        <f>IF(ISNA(VLOOKUP($A90,DSSV!$A$7:$R$65536,IN_DTK!I$6,0))=FALSE,IF(I$9&lt;&gt;0,VLOOKUP($A90,DSSV!$A$7:$R$65536,IN_DTK!I$6,0),""),"")</f>
        <v>0</v>
      </c>
      <c r="J90" s="183">
        <f>IF(ISNA(VLOOKUP($A90,DSSV!$A$7:$R$65536,IN_DTK!J$6,0))=FALSE,IF(J$9&lt;&gt;0,VLOOKUP($A90,DSSV!$A$7:$R$65536,IN_DTK!J$6,0),""),"")</f>
        <v>0</v>
      </c>
      <c r="K90" s="183">
        <f>IF(ISNA(VLOOKUP($A90,DSSV!$A$7:$R$65536,IN_DTK!K$6,0))=FALSE,IF(K$9&lt;&gt;0,VLOOKUP($A90,DSSV!$A$7:$R$65536,IN_DTK!K$6,0),""),"")</f>
        <v>0</v>
      </c>
      <c r="L90" s="183">
        <f>IF(ISNA(VLOOKUP($A90,DSSV!$A$7:$R$65536,IN_DTK!L$6,0))=FALSE,IF(L$9&lt;&gt;0,VLOOKUP($A90,DSSV!$A$7:$R$65536,IN_DTK!L$6,0),""),"")</f>
        <v>0</v>
      </c>
      <c r="M90" s="183">
        <f>IF(ISNA(VLOOKUP($A90,DSSV!$A$7:$R$65536,IN_DTK!M$6,0))=FALSE,IF(M$9&lt;&gt;0,VLOOKUP($A90,DSSV!$A$7:$R$65536,IN_DTK!M$6,0),""),"")</f>
        <v>0</v>
      </c>
      <c r="N90" s="183">
        <f>IF(ISNA(VLOOKUP($A90,DSSV!$A$7:$R$65536,IN_DTK!N$6,0))=FALSE,IF(N$9&lt;&gt;0,VLOOKUP($A90,DSSV!$A$7:$R$65536,IN_DTK!N$6,0),""),"")</f>
        <v>0</v>
      </c>
      <c r="O90" s="183">
        <f>IF(ISNA(VLOOKUP($A90,DSSV!$A$7:$R$65536,IN_DTK!O$6,0))=FALSE,IF(O$9&lt;&gt;0,VLOOKUP($A90,DSSV!$A$7:$R$65536,IN_DTK!O$6,0),""),"")</f>
        <v>0</v>
      </c>
      <c r="P90" s="183">
        <f>IF(ISNA(VLOOKUP($A90,DSSV!$A$7:$R$65536,IN_DTK!P$6,0))=FALSE,IF(P$9&lt;&gt;0,VLOOKUP($A90,DSSV!$A$7:$R$65536,IN_DTK!P$6,0),""),"")</f>
        <v>0</v>
      </c>
      <c r="Q90" s="184">
        <f>IF(ISNA(VLOOKUP($A90,DSSV!$A$7:$R$65536,IN_DTK!Q$6,0))=FALSE,VLOOKUP($A90,DSSV!$A$7:$R$65536,IN_DTK!Q$6,0),"")</f>
        <v>0</v>
      </c>
      <c r="R90" s="175" t="str">
        <f>IF(ISNA(VLOOKUP($A90,DSSV!$A$7:$R$65536,IN_DTK!R$6,0))=FALSE,VLOOKUP($A90,DSSV!$A$7:$R$65536,IN_DTK!R$6,0),"")</f>
        <v>Không</v>
      </c>
      <c r="S90" s="185" t="str">
        <f>IF(ISNA(VLOOKUP($A90,DSSV!$A$7:$R$65536,IN_DTK!S$6,0))=FALSE,VLOOKUP($A90,DSSV!$A$7:$R$65536,IN_DTK!S$6,0),"")</f>
        <v/>
      </c>
      <c r="T90" s="156" t="str">
        <f t="shared" si="2"/>
        <v/>
      </c>
      <c r="U90" s="156" t="str">
        <f t="shared" si="3"/>
        <v/>
      </c>
    </row>
    <row r="91" spans="1:21" s="156" customFormat="1" ht="20.25" customHeight="1">
      <c r="A91" s="154">
        <v>82</v>
      </c>
      <c r="B91" s="178">
        <f>--SUBTOTAL(2,C$7:C91)</f>
        <v>82</v>
      </c>
      <c r="C91" s="157">
        <f>IF(ISNA(VLOOKUP($A91,DSSV!$A$7:$R$65536,IN_DTK!C$6,0))=FALSE,VLOOKUP($A91,DSSV!$A$7:$R$65536,IN_DTK!C$6,0),"")</f>
        <v>0</v>
      </c>
      <c r="D91" s="181" t="str">
        <f>IF(ISNA(VLOOKUP($A91,DSSV!$A$7:$R$65536,IN_DTK!D$6,0))=FALSE,VLOOKUP($A91,DSSV!$A$7:$R$65536,IN_DTK!D$6,0),"")</f>
        <v/>
      </c>
      <c r="E91" s="182" t="str">
        <f>IF(ISNA(VLOOKUP($A91,DSSV!$A$7:$R$65536,IN_DTK!E$6,0))=FALSE,VLOOKUP($A91,DSSV!$A$7:$R$65536,IN_DTK!E$6,0),"")</f>
        <v/>
      </c>
      <c r="F91" s="187" t="str">
        <f>IF(ISNA(VLOOKUP($A91,DSSV!$A$7:$R$65536,IN_DTK!F$6,0))=FALSE,VLOOKUP($A91,DSSV!$A$7:$R$65536,IN_DTK!F$6,0),"")</f>
        <v/>
      </c>
      <c r="G91" s="187" t="str">
        <f>IF(ISNA(VLOOKUP($A91,DSSV!$A$7:$R$65536,IN_DTK!G$6,0))=FALSE,VLOOKUP($A91,DSSV!$A$7:$R$65536,IN_DTK!G$6,0),"")</f>
        <v/>
      </c>
      <c r="H91" s="183">
        <f>IF(ISNA(VLOOKUP($A91,DSSV!$A$7:$R$65536,IN_DTK!H$6,0))=FALSE,IF(H$9&lt;&gt;0,VLOOKUP($A91,DSSV!$A$7:$R$65536,IN_DTK!H$6,0),""),"")</f>
        <v>0</v>
      </c>
      <c r="I91" s="183">
        <f>IF(ISNA(VLOOKUP($A91,DSSV!$A$7:$R$65536,IN_DTK!I$6,0))=FALSE,IF(I$9&lt;&gt;0,VLOOKUP($A91,DSSV!$A$7:$R$65536,IN_DTK!I$6,0),""),"")</f>
        <v>0</v>
      </c>
      <c r="J91" s="183">
        <f>IF(ISNA(VLOOKUP($A91,DSSV!$A$7:$R$65536,IN_DTK!J$6,0))=FALSE,IF(J$9&lt;&gt;0,VLOOKUP($A91,DSSV!$A$7:$R$65536,IN_DTK!J$6,0),""),"")</f>
        <v>0</v>
      </c>
      <c r="K91" s="183">
        <f>IF(ISNA(VLOOKUP($A91,DSSV!$A$7:$R$65536,IN_DTK!K$6,0))=FALSE,IF(K$9&lt;&gt;0,VLOOKUP($A91,DSSV!$A$7:$R$65536,IN_DTK!K$6,0),""),"")</f>
        <v>0</v>
      </c>
      <c r="L91" s="183">
        <f>IF(ISNA(VLOOKUP($A91,DSSV!$A$7:$R$65536,IN_DTK!L$6,0))=FALSE,IF(L$9&lt;&gt;0,VLOOKUP($A91,DSSV!$A$7:$R$65536,IN_DTK!L$6,0),""),"")</f>
        <v>0</v>
      </c>
      <c r="M91" s="183">
        <f>IF(ISNA(VLOOKUP($A91,DSSV!$A$7:$R$65536,IN_DTK!M$6,0))=FALSE,IF(M$9&lt;&gt;0,VLOOKUP($A91,DSSV!$A$7:$R$65536,IN_DTK!M$6,0),""),"")</f>
        <v>0</v>
      </c>
      <c r="N91" s="183">
        <f>IF(ISNA(VLOOKUP($A91,DSSV!$A$7:$R$65536,IN_DTK!N$6,0))=FALSE,IF(N$9&lt;&gt;0,VLOOKUP($A91,DSSV!$A$7:$R$65536,IN_DTK!N$6,0),""),"")</f>
        <v>0</v>
      </c>
      <c r="O91" s="183">
        <f>IF(ISNA(VLOOKUP($A91,DSSV!$A$7:$R$65536,IN_DTK!O$6,0))=FALSE,IF(O$9&lt;&gt;0,VLOOKUP($A91,DSSV!$A$7:$R$65536,IN_DTK!O$6,0),""),"")</f>
        <v>0</v>
      </c>
      <c r="P91" s="183">
        <f>IF(ISNA(VLOOKUP($A91,DSSV!$A$7:$R$65536,IN_DTK!P$6,0))=FALSE,IF(P$9&lt;&gt;0,VLOOKUP($A91,DSSV!$A$7:$R$65536,IN_DTK!P$6,0),""),"")</f>
        <v>0</v>
      </c>
      <c r="Q91" s="184">
        <f>IF(ISNA(VLOOKUP($A91,DSSV!$A$7:$R$65536,IN_DTK!Q$6,0))=FALSE,VLOOKUP($A91,DSSV!$A$7:$R$65536,IN_DTK!Q$6,0),"")</f>
        <v>0</v>
      </c>
      <c r="R91" s="175" t="str">
        <f>IF(ISNA(VLOOKUP($A91,DSSV!$A$7:$R$65536,IN_DTK!R$6,0))=FALSE,VLOOKUP($A91,DSSV!$A$7:$R$65536,IN_DTK!R$6,0),"")</f>
        <v>Không</v>
      </c>
      <c r="S91" s="185" t="str">
        <f>IF(ISNA(VLOOKUP($A91,DSSV!$A$7:$R$65536,IN_DTK!S$6,0))=FALSE,VLOOKUP($A91,DSSV!$A$7:$R$65536,IN_DTK!S$6,0),"")</f>
        <v/>
      </c>
      <c r="T91" s="156" t="str">
        <f t="shared" si="2"/>
        <v/>
      </c>
      <c r="U91" s="156" t="str">
        <f t="shared" si="3"/>
        <v/>
      </c>
    </row>
    <row r="92" spans="1:21" s="156" customFormat="1" ht="20.25" customHeight="1">
      <c r="A92" s="154">
        <v>83</v>
      </c>
      <c r="B92" s="178">
        <f>--SUBTOTAL(2,C$7:C92)</f>
        <v>83</v>
      </c>
      <c r="C92" s="157">
        <f>IF(ISNA(VLOOKUP($A92,DSSV!$A$7:$R$65536,IN_DTK!C$6,0))=FALSE,VLOOKUP($A92,DSSV!$A$7:$R$65536,IN_DTK!C$6,0),"")</f>
        <v>0</v>
      </c>
      <c r="D92" s="181" t="str">
        <f>IF(ISNA(VLOOKUP($A92,DSSV!$A$7:$R$65536,IN_DTK!D$6,0))=FALSE,VLOOKUP($A92,DSSV!$A$7:$R$65536,IN_DTK!D$6,0),"")</f>
        <v/>
      </c>
      <c r="E92" s="182" t="str">
        <f>IF(ISNA(VLOOKUP($A92,DSSV!$A$7:$R$65536,IN_DTK!E$6,0))=FALSE,VLOOKUP($A92,DSSV!$A$7:$R$65536,IN_DTK!E$6,0),"")</f>
        <v/>
      </c>
      <c r="F92" s="187" t="str">
        <f>IF(ISNA(VLOOKUP($A92,DSSV!$A$7:$R$65536,IN_DTK!F$6,0))=FALSE,VLOOKUP($A92,DSSV!$A$7:$R$65536,IN_DTK!F$6,0),"")</f>
        <v/>
      </c>
      <c r="G92" s="187" t="str">
        <f>IF(ISNA(VLOOKUP($A92,DSSV!$A$7:$R$65536,IN_DTK!G$6,0))=FALSE,VLOOKUP($A92,DSSV!$A$7:$R$65536,IN_DTK!G$6,0),"")</f>
        <v/>
      </c>
      <c r="H92" s="183">
        <f>IF(ISNA(VLOOKUP($A92,DSSV!$A$7:$R$65536,IN_DTK!H$6,0))=FALSE,IF(H$9&lt;&gt;0,VLOOKUP($A92,DSSV!$A$7:$R$65536,IN_DTK!H$6,0),""),"")</f>
        <v>0</v>
      </c>
      <c r="I92" s="183">
        <f>IF(ISNA(VLOOKUP($A92,DSSV!$A$7:$R$65536,IN_DTK!I$6,0))=FALSE,IF(I$9&lt;&gt;0,VLOOKUP($A92,DSSV!$A$7:$R$65536,IN_DTK!I$6,0),""),"")</f>
        <v>0</v>
      </c>
      <c r="J92" s="183">
        <f>IF(ISNA(VLOOKUP($A92,DSSV!$A$7:$R$65536,IN_DTK!J$6,0))=FALSE,IF(J$9&lt;&gt;0,VLOOKUP($A92,DSSV!$A$7:$R$65536,IN_DTK!J$6,0),""),"")</f>
        <v>0</v>
      </c>
      <c r="K92" s="183">
        <f>IF(ISNA(VLOOKUP($A92,DSSV!$A$7:$R$65536,IN_DTK!K$6,0))=FALSE,IF(K$9&lt;&gt;0,VLOOKUP($A92,DSSV!$A$7:$R$65536,IN_DTK!K$6,0),""),"")</f>
        <v>0</v>
      </c>
      <c r="L92" s="183">
        <f>IF(ISNA(VLOOKUP($A92,DSSV!$A$7:$R$65536,IN_DTK!L$6,0))=FALSE,IF(L$9&lt;&gt;0,VLOOKUP($A92,DSSV!$A$7:$R$65536,IN_DTK!L$6,0),""),"")</f>
        <v>0</v>
      </c>
      <c r="M92" s="183">
        <f>IF(ISNA(VLOOKUP($A92,DSSV!$A$7:$R$65536,IN_DTK!M$6,0))=FALSE,IF(M$9&lt;&gt;0,VLOOKUP($A92,DSSV!$A$7:$R$65536,IN_DTK!M$6,0),""),"")</f>
        <v>0</v>
      </c>
      <c r="N92" s="183">
        <f>IF(ISNA(VLOOKUP($A92,DSSV!$A$7:$R$65536,IN_DTK!N$6,0))=FALSE,IF(N$9&lt;&gt;0,VLOOKUP($A92,DSSV!$A$7:$R$65536,IN_DTK!N$6,0),""),"")</f>
        <v>0</v>
      </c>
      <c r="O92" s="183">
        <f>IF(ISNA(VLOOKUP($A92,DSSV!$A$7:$R$65536,IN_DTK!O$6,0))=FALSE,IF(O$9&lt;&gt;0,VLOOKUP($A92,DSSV!$A$7:$R$65536,IN_DTK!O$6,0),""),"")</f>
        <v>0</v>
      </c>
      <c r="P92" s="183">
        <f>IF(ISNA(VLOOKUP($A92,DSSV!$A$7:$R$65536,IN_DTK!P$6,0))=FALSE,IF(P$9&lt;&gt;0,VLOOKUP($A92,DSSV!$A$7:$R$65536,IN_DTK!P$6,0),""),"")</f>
        <v>0</v>
      </c>
      <c r="Q92" s="184">
        <f>IF(ISNA(VLOOKUP($A92,DSSV!$A$7:$R$65536,IN_DTK!Q$6,0))=FALSE,VLOOKUP($A92,DSSV!$A$7:$R$65536,IN_DTK!Q$6,0),"")</f>
        <v>0</v>
      </c>
      <c r="R92" s="175" t="str">
        <f>IF(ISNA(VLOOKUP($A92,DSSV!$A$7:$R$65536,IN_DTK!R$6,0))=FALSE,VLOOKUP($A92,DSSV!$A$7:$R$65536,IN_DTK!R$6,0),"")</f>
        <v>Không</v>
      </c>
      <c r="S92" s="185" t="str">
        <f>IF(ISNA(VLOOKUP($A92,DSSV!$A$7:$R$65536,IN_DTK!S$6,0))=FALSE,VLOOKUP($A92,DSSV!$A$7:$R$65536,IN_DTK!S$6,0),"")</f>
        <v/>
      </c>
      <c r="T92" s="156" t="str">
        <f t="shared" si="2"/>
        <v/>
      </c>
      <c r="U92" s="156" t="str">
        <f t="shared" si="3"/>
        <v/>
      </c>
    </row>
    <row r="93" spans="1:21" s="156" customFormat="1" ht="20.25" customHeight="1">
      <c r="A93" s="154">
        <v>84</v>
      </c>
      <c r="B93" s="178">
        <f>--SUBTOTAL(2,C$7:C93)</f>
        <v>84</v>
      </c>
      <c r="C93" s="157">
        <f>IF(ISNA(VLOOKUP($A93,DSSV!$A$7:$R$65536,IN_DTK!C$6,0))=FALSE,VLOOKUP($A93,DSSV!$A$7:$R$65536,IN_DTK!C$6,0),"")</f>
        <v>0</v>
      </c>
      <c r="D93" s="181" t="str">
        <f>IF(ISNA(VLOOKUP($A93,DSSV!$A$7:$R$65536,IN_DTK!D$6,0))=FALSE,VLOOKUP($A93,DSSV!$A$7:$R$65536,IN_DTK!D$6,0),"")</f>
        <v/>
      </c>
      <c r="E93" s="182" t="str">
        <f>IF(ISNA(VLOOKUP($A93,DSSV!$A$7:$R$65536,IN_DTK!E$6,0))=FALSE,VLOOKUP($A93,DSSV!$A$7:$R$65536,IN_DTK!E$6,0),"")</f>
        <v/>
      </c>
      <c r="F93" s="187" t="str">
        <f>IF(ISNA(VLOOKUP($A93,DSSV!$A$7:$R$65536,IN_DTK!F$6,0))=FALSE,VLOOKUP($A93,DSSV!$A$7:$R$65536,IN_DTK!F$6,0),"")</f>
        <v/>
      </c>
      <c r="G93" s="187" t="str">
        <f>IF(ISNA(VLOOKUP($A93,DSSV!$A$7:$R$65536,IN_DTK!G$6,0))=FALSE,VLOOKUP($A93,DSSV!$A$7:$R$65536,IN_DTK!G$6,0),"")</f>
        <v/>
      </c>
      <c r="H93" s="183">
        <f>IF(ISNA(VLOOKUP($A93,DSSV!$A$7:$R$65536,IN_DTK!H$6,0))=FALSE,IF(H$9&lt;&gt;0,VLOOKUP($A93,DSSV!$A$7:$R$65536,IN_DTK!H$6,0),""),"")</f>
        <v>0</v>
      </c>
      <c r="I93" s="183">
        <f>IF(ISNA(VLOOKUP($A93,DSSV!$A$7:$R$65536,IN_DTK!I$6,0))=FALSE,IF(I$9&lt;&gt;0,VLOOKUP($A93,DSSV!$A$7:$R$65536,IN_DTK!I$6,0),""),"")</f>
        <v>0</v>
      </c>
      <c r="J93" s="183">
        <f>IF(ISNA(VLOOKUP($A93,DSSV!$A$7:$R$65536,IN_DTK!J$6,0))=FALSE,IF(J$9&lt;&gt;0,VLOOKUP($A93,DSSV!$A$7:$R$65536,IN_DTK!J$6,0),""),"")</f>
        <v>0</v>
      </c>
      <c r="K93" s="183">
        <f>IF(ISNA(VLOOKUP($A93,DSSV!$A$7:$R$65536,IN_DTK!K$6,0))=FALSE,IF(K$9&lt;&gt;0,VLOOKUP($A93,DSSV!$A$7:$R$65536,IN_DTK!K$6,0),""),"")</f>
        <v>0</v>
      </c>
      <c r="L93" s="183">
        <f>IF(ISNA(VLOOKUP($A93,DSSV!$A$7:$R$65536,IN_DTK!L$6,0))=FALSE,IF(L$9&lt;&gt;0,VLOOKUP($A93,DSSV!$A$7:$R$65536,IN_DTK!L$6,0),""),"")</f>
        <v>0</v>
      </c>
      <c r="M93" s="183">
        <f>IF(ISNA(VLOOKUP($A93,DSSV!$A$7:$R$65536,IN_DTK!M$6,0))=FALSE,IF(M$9&lt;&gt;0,VLOOKUP($A93,DSSV!$A$7:$R$65536,IN_DTK!M$6,0),""),"")</f>
        <v>0</v>
      </c>
      <c r="N93" s="183">
        <f>IF(ISNA(VLOOKUP($A93,DSSV!$A$7:$R$65536,IN_DTK!N$6,0))=FALSE,IF(N$9&lt;&gt;0,VLOOKUP($A93,DSSV!$A$7:$R$65536,IN_DTK!N$6,0),""),"")</f>
        <v>0</v>
      </c>
      <c r="O93" s="183">
        <f>IF(ISNA(VLOOKUP($A93,DSSV!$A$7:$R$65536,IN_DTK!O$6,0))=FALSE,IF(O$9&lt;&gt;0,VLOOKUP($A93,DSSV!$A$7:$R$65536,IN_DTK!O$6,0),""),"")</f>
        <v>0</v>
      </c>
      <c r="P93" s="183">
        <f>IF(ISNA(VLOOKUP($A93,DSSV!$A$7:$R$65536,IN_DTK!P$6,0))=FALSE,IF(P$9&lt;&gt;0,VLOOKUP($A93,DSSV!$A$7:$R$65536,IN_DTK!P$6,0),""),"")</f>
        <v>0</v>
      </c>
      <c r="Q93" s="184">
        <f>IF(ISNA(VLOOKUP($A93,DSSV!$A$7:$R$65536,IN_DTK!Q$6,0))=FALSE,VLOOKUP($A93,DSSV!$A$7:$R$65536,IN_DTK!Q$6,0),"")</f>
        <v>0</v>
      </c>
      <c r="R93" s="175" t="str">
        <f>IF(ISNA(VLOOKUP($A93,DSSV!$A$7:$R$65536,IN_DTK!R$6,0))=FALSE,VLOOKUP($A93,DSSV!$A$7:$R$65536,IN_DTK!R$6,0),"")</f>
        <v>Không</v>
      </c>
      <c r="S93" s="185" t="str">
        <f>IF(ISNA(VLOOKUP($A93,DSSV!$A$7:$R$65536,IN_DTK!S$6,0))=FALSE,VLOOKUP($A93,DSSV!$A$7:$R$65536,IN_DTK!S$6,0),"")</f>
        <v/>
      </c>
      <c r="T93" s="156" t="str">
        <f t="shared" si="2"/>
        <v/>
      </c>
      <c r="U93" s="156" t="str">
        <f t="shared" si="3"/>
        <v/>
      </c>
    </row>
    <row r="94" spans="1:21" s="156" customFormat="1" ht="20.25" customHeight="1">
      <c r="A94" s="154">
        <v>85</v>
      </c>
      <c r="B94" s="178">
        <f>--SUBTOTAL(2,C$7:C94)</f>
        <v>85</v>
      </c>
      <c r="C94" s="157">
        <f>IF(ISNA(VLOOKUP($A94,DSSV!$A$7:$R$65536,IN_DTK!C$6,0))=FALSE,VLOOKUP($A94,DSSV!$A$7:$R$65536,IN_DTK!C$6,0),"")</f>
        <v>0</v>
      </c>
      <c r="D94" s="181" t="str">
        <f>IF(ISNA(VLOOKUP($A94,DSSV!$A$7:$R$65536,IN_DTK!D$6,0))=FALSE,VLOOKUP($A94,DSSV!$A$7:$R$65536,IN_DTK!D$6,0),"")</f>
        <v/>
      </c>
      <c r="E94" s="182" t="str">
        <f>IF(ISNA(VLOOKUP($A94,DSSV!$A$7:$R$65536,IN_DTK!E$6,0))=FALSE,VLOOKUP($A94,DSSV!$A$7:$R$65536,IN_DTK!E$6,0),"")</f>
        <v/>
      </c>
      <c r="F94" s="187" t="str">
        <f>IF(ISNA(VLOOKUP($A94,DSSV!$A$7:$R$65536,IN_DTK!F$6,0))=FALSE,VLOOKUP($A94,DSSV!$A$7:$R$65536,IN_DTK!F$6,0),"")</f>
        <v/>
      </c>
      <c r="G94" s="187" t="str">
        <f>IF(ISNA(VLOOKUP($A94,DSSV!$A$7:$R$65536,IN_DTK!G$6,0))=FALSE,VLOOKUP($A94,DSSV!$A$7:$R$65536,IN_DTK!G$6,0),"")</f>
        <v/>
      </c>
      <c r="H94" s="183">
        <f>IF(ISNA(VLOOKUP($A94,DSSV!$A$7:$R$65536,IN_DTK!H$6,0))=FALSE,IF(H$9&lt;&gt;0,VLOOKUP($A94,DSSV!$A$7:$R$65536,IN_DTK!H$6,0),""),"")</f>
        <v>0</v>
      </c>
      <c r="I94" s="183">
        <f>IF(ISNA(VLOOKUP($A94,DSSV!$A$7:$R$65536,IN_DTK!I$6,0))=FALSE,IF(I$9&lt;&gt;0,VLOOKUP($A94,DSSV!$A$7:$R$65536,IN_DTK!I$6,0),""),"")</f>
        <v>0</v>
      </c>
      <c r="J94" s="183">
        <f>IF(ISNA(VLOOKUP($A94,DSSV!$A$7:$R$65536,IN_DTK!J$6,0))=FALSE,IF(J$9&lt;&gt;0,VLOOKUP($A94,DSSV!$A$7:$R$65536,IN_DTK!J$6,0),""),"")</f>
        <v>0</v>
      </c>
      <c r="K94" s="183">
        <f>IF(ISNA(VLOOKUP($A94,DSSV!$A$7:$R$65536,IN_DTK!K$6,0))=FALSE,IF(K$9&lt;&gt;0,VLOOKUP($A94,DSSV!$A$7:$R$65536,IN_DTK!K$6,0),""),"")</f>
        <v>0</v>
      </c>
      <c r="L94" s="183">
        <f>IF(ISNA(VLOOKUP($A94,DSSV!$A$7:$R$65536,IN_DTK!L$6,0))=FALSE,IF(L$9&lt;&gt;0,VLOOKUP($A94,DSSV!$A$7:$R$65536,IN_DTK!L$6,0),""),"")</f>
        <v>0</v>
      </c>
      <c r="M94" s="183">
        <f>IF(ISNA(VLOOKUP($A94,DSSV!$A$7:$R$65536,IN_DTK!M$6,0))=FALSE,IF(M$9&lt;&gt;0,VLOOKUP($A94,DSSV!$A$7:$R$65536,IN_DTK!M$6,0),""),"")</f>
        <v>0</v>
      </c>
      <c r="N94" s="183">
        <f>IF(ISNA(VLOOKUP($A94,DSSV!$A$7:$R$65536,IN_DTK!N$6,0))=FALSE,IF(N$9&lt;&gt;0,VLOOKUP($A94,DSSV!$A$7:$R$65536,IN_DTK!N$6,0),""),"")</f>
        <v>0</v>
      </c>
      <c r="O94" s="183">
        <f>IF(ISNA(VLOOKUP($A94,DSSV!$A$7:$R$65536,IN_DTK!O$6,0))=FALSE,IF(O$9&lt;&gt;0,VLOOKUP($A94,DSSV!$A$7:$R$65536,IN_DTK!O$6,0),""),"")</f>
        <v>0</v>
      </c>
      <c r="P94" s="183">
        <f>IF(ISNA(VLOOKUP($A94,DSSV!$A$7:$R$65536,IN_DTK!P$6,0))=FALSE,IF(P$9&lt;&gt;0,VLOOKUP($A94,DSSV!$A$7:$R$65536,IN_DTK!P$6,0),""),"")</f>
        <v>0</v>
      </c>
      <c r="Q94" s="184">
        <f>IF(ISNA(VLOOKUP($A94,DSSV!$A$7:$R$65536,IN_DTK!Q$6,0))=FALSE,VLOOKUP($A94,DSSV!$A$7:$R$65536,IN_DTK!Q$6,0),"")</f>
        <v>0</v>
      </c>
      <c r="R94" s="175" t="str">
        <f>IF(ISNA(VLOOKUP($A94,DSSV!$A$7:$R$65536,IN_DTK!R$6,0))=FALSE,VLOOKUP($A94,DSSV!$A$7:$R$65536,IN_DTK!R$6,0),"")</f>
        <v>Không</v>
      </c>
      <c r="S94" s="185" t="str">
        <f>IF(ISNA(VLOOKUP($A94,DSSV!$A$7:$R$65536,IN_DTK!S$6,0))=FALSE,VLOOKUP($A94,DSSV!$A$7:$R$65536,IN_DTK!S$6,0),"")</f>
        <v/>
      </c>
      <c r="T94" s="156" t="str">
        <f t="shared" si="2"/>
        <v/>
      </c>
      <c r="U94" s="156" t="str">
        <f t="shared" si="3"/>
        <v/>
      </c>
    </row>
    <row r="95" spans="1:21" s="156" customFormat="1" ht="20.25" customHeight="1">
      <c r="A95" s="154">
        <v>86</v>
      </c>
      <c r="B95" s="178">
        <f>--SUBTOTAL(2,C$7:C95)</f>
        <v>86</v>
      </c>
      <c r="C95" s="157">
        <f>IF(ISNA(VLOOKUP($A95,DSSV!$A$7:$R$65536,IN_DTK!C$6,0))=FALSE,VLOOKUP($A95,DSSV!$A$7:$R$65536,IN_DTK!C$6,0),"")</f>
        <v>0</v>
      </c>
      <c r="D95" s="181" t="str">
        <f>IF(ISNA(VLOOKUP($A95,DSSV!$A$7:$R$65536,IN_DTK!D$6,0))=FALSE,VLOOKUP($A95,DSSV!$A$7:$R$65536,IN_DTK!D$6,0),"")</f>
        <v/>
      </c>
      <c r="E95" s="182" t="str">
        <f>IF(ISNA(VLOOKUP($A95,DSSV!$A$7:$R$65536,IN_DTK!E$6,0))=FALSE,VLOOKUP($A95,DSSV!$A$7:$R$65536,IN_DTK!E$6,0),"")</f>
        <v/>
      </c>
      <c r="F95" s="187" t="str">
        <f>IF(ISNA(VLOOKUP($A95,DSSV!$A$7:$R$65536,IN_DTK!F$6,0))=FALSE,VLOOKUP($A95,DSSV!$A$7:$R$65536,IN_DTK!F$6,0),"")</f>
        <v/>
      </c>
      <c r="G95" s="187" t="str">
        <f>IF(ISNA(VLOOKUP($A95,DSSV!$A$7:$R$65536,IN_DTK!G$6,0))=FALSE,VLOOKUP($A95,DSSV!$A$7:$R$65536,IN_DTK!G$6,0),"")</f>
        <v/>
      </c>
      <c r="H95" s="183">
        <f>IF(ISNA(VLOOKUP($A95,DSSV!$A$7:$R$65536,IN_DTK!H$6,0))=FALSE,IF(H$9&lt;&gt;0,VLOOKUP($A95,DSSV!$A$7:$R$65536,IN_DTK!H$6,0),""),"")</f>
        <v>0</v>
      </c>
      <c r="I95" s="183">
        <f>IF(ISNA(VLOOKUP($A95,DSSV!$A$7:$R$65536,IN_DTK!I$6,0))=FALSE,IF(I$9&lt;&gt;0,VLOOKUP($A95,DSSV!$A$7:$R$65536,IN_DTK!I$6,0),""),"")</f>
        <v>0</v>
      </c>
      <c r="J95" s="183">
        <f>IF(ISNA(VLOOKUP($A95,DSSV!$A$7:$R$65536,IN_DTK!J$6,0))=FALSE,IF(J$9&lt;&gt;0,VLOOKUP($A95,DSSV!$A$7:$R$65536,IN_DTK!J$6,0),""),"")</f>
        <v>0</v>
      </c>
      <c r="K95" s="183">
        <f>IF(ISNA(VLOOKUP($A95,DSSV!$A$7:$R$65536,IN_DTK!K$6,0))=FALSE,IF(K$9&lt;&gt;0,VLOOKUP($A95,DSSV!$A$7:$R$65536,IN_DTK!K$6,0),""),"")</f>
        <v>0</v>
      </c>
      <c r="L95" s="183">
        <f>IF(ISNA(VLOOKUP($A95,DSSV!$A$7:$R$65536,IN_DTK!L$6,0))=FALSE,IF(L$9&lt;&gt;0,VLOOKUP($A95,DSSV!$A$7:$R$65536,IN_DTK!L$6,0),""),"")</f>
        <v>0</v>
      </c>
      <c r="M95" s="183">
        <f>IF(ISNA(VLOOKUP($A95,DSSV!$A$7:$R$65536,IN_DTK!M$6,0))=FALSE,IF(M$9&lt;&gt;0,VLOOKUP($A95,DSSV!$A$7:$R$65536,IN_DTK!M$6,0),""),"")</f>
        <v>0</v>
      </c>
      <c r="N95" s="183">
        <f>IF(ISNA(VLOOKUP($A95,DSSV!$A$7:$R$65536,IN_DTK!N$6,0))=FALSE,IF(N$9&lt;&gt;0,VLOOKUP($A95,DSSV!$A$7:$R$65536,IN_DTK!N$6,0),""),"")</f>
        <v>0</v>
      </c>
      <c r="O95" s="183">
        <f>IF(ISNA(VLOOKUP($A95,DSSV!$A$7:$R$65536,IN_DTK!O$6,0))=FALSE,IF(O$9&lt;&gt;0,VLOOKUP($A95,DSSV!$A$7:$R$65536,IN_DTK!O$6,0),""),"")</f>
        <v>0</v>
      </c>
      <c r="P95" s="183">
        <f>IF(ISNA(VLOOKUP($A95,DSSV!$A$7:$R$65536,IN_DTK!P$6,0))=FALSE,IF(P$9&lt;&gt;0,VLOOKUP($A95,DSSV!$A$7:$R$65536,IN_DTK!P$6,0),""),"")</f>
        <v>0</v>
      </c>
      <c r="Q95" s="184">
        <f>IF(ISNA(VLOOKUP($A95,DSSV!$A$7:$R$65536,IN_DTK!Q$6,0))=FALSE,VLOOKUP($A95,DSSV!$A$7:$R$65536,IN_DTK!Q$6,0),"")</f>
        <v>0</v>
      </c>
      <c r="R95" s="175" t="str">
        <f>IF(ISNA(VLOOKUP($A95,DSSV!$A$7:$R$65536,IN_DTK!R$6,0))=FALSE,VLOOKUP($A95,DSSV!$A$7:$R$65536,IN_DTK!R$6,0),"")</f>
        <v>Không</v>
      </c>
      <c r="S95" s="185" t="str">
        <f>IF(ISNA(VLOOKUP($A95,DSSV!$A$7:$R$65536,IN_DTK!S$6,0))=FALSE,VLOOKUP($A95,DSSV!$A$7:$R$65536,IN_DTK!S$6,0),"")</f>
        <v/>
      </c>
      <c r="T95" s="156" t="str">
        <f t="shared" si="2"/>
        <v/>
      </c>
      <c r="U95" s="156" t="str">
        <f t="shared" si="3"/>
        <v/>
      </c>
    </row>
    <row r="96" spans="1:21" s="156" customFormat="1" ht="20.25" customHeight="1">
      <c r="A96" s="154">
        <v>87</v>
      </c>
      <c r="B96" s="178">
        <f>--SUBTOTAL(2,C$7:C96)</f>
        <v>87</v>
      </c>
      <c r="C96" s="157">
        <f>IF(ISNA(VLOOKUP($A96,DSSV!$A$7:$R$65536,IN_DTK!C$6,0))=FALSE,VLOOKUP($A96,DSSV!$A$7:$R$65536,IN_DTK!C$6,0),"")</f>
        <v>0</v>
      </c>
      <c r="D96" s="181" t="str">
        <f>IF(ISNA(VLOOKUP($A96,DSSV!$A$7:$R$65536,IN_DTK!D$6,0))=FALSE,VLOOKUP($A96,DSSV!$A$7:$R$65536,IN_DTK!D$6,0),"")</f>
        <v/>
      </c>
      <c r="E96" s="182" t="str">
        <f>IF(ISNA(VLOOKUP($A96,DSSV!$A$7:$R$65536,IN_DTK!E$6,0))=FALSE,VLOOKUP($A96,DSSV!$A$7:$R$65536,IN_DTK!E$6,0),"")</f>
        <v/>
      </c>
      <c r="F96" s="187" t="str">
        <f>IF(ISNA(VLOOKUP($A96,DSSV!$A$7:$R$65536,IN_DTK!F$6,0))=FALSE,VLOOKUP($A96,DSSV!$A$7:$R$65536,IN_DTK!F$6,0),"")</f>
        <v/>
      </c>
      <c r="G96" s="187" t="str">
        <f>IF(ISNA(VLOOKUP($A96,DSSV!$A$7:$R$65536,IN_DTK!G$6,0))=FALSE,VLOOKUP($A96,DSSV!$A$7:$R$65536,IN_DTK!G$6,0),"")</f>
        <v/>
      </c>
      <c r="H96" s="183">
        <f>IF(ISNA(VLOOKUP($A96,DSSV!$A$7:$R$65536,IN_DTK!H$6,0))=FALSE,IF(H$9&lt;&gt;0,VLOOKUP($A96,DSSV!$A$7:$R$65536,IN_DTK!H$6,0),""),"")</f>
        <v>0</v>
      </c>
      <c r="I96" s="183">
        <f>IF(ISNA(VLOOKUP($A96,DSSV!$A$7:$R$65536,IN_DTK!I$6,0))=FALSE,IF(I$9&lt;&gt;0,VLOOKUP($A96,DSSV!$A$7:$R$65536,IN_DTK!I$6,0),""),"")</f>
        <v>0</v>
      </c>
      <c r="J96" s="183">
        <f>IF(ISNA(VLOOKUP($A96,DSSV!$A$7:$R$65536,IN_DTK!J$6,0))=FALSE,IF(J$9&lt;&gt;0,VLOOKUP($A96,DSSV!$A$7:$R$65536,IN_DTK!J$6,0),""),"")</f>
        <v>0</v>
      </c>
      <c r="K96" s="183">
        <f>IF(ISNA(VLOOKUP($A96,DSSV!$A$7:$R$65536,IN_DTK!K$6,0))=FALSE,IF(K$9&lt;&gt;0,VLOOKUP($A96,DSSV!$A$7:$R$65536,IN_DTK!K$6,0),""),"")</f>
        <v>0</v>
      </c>
      <c r="L96" s="183">
        <f>IF(ISNA(VLOOKUP($A96,DSSV!$A$7:$R$65536,IN_DTK!L$6,0))=FALSE,IF(L$9&lt;&gt;0,VLOOKUP($A96,DSSV!$A$7:$R$65536,IN_DTK!L$6,0),""),"")</f>
        <v>0</v>
      </c>
      <c r="M96" s="183">
        <f>IF(ISNA(VLOOKUP($A96,DSSV!$A$7:$R$65536,IN_DTK!M$6,0))=FALSE,IF(M$9&lt;&gt;0,VLOOKUP($A96,DSSV!$A$7:$R$65536,IN_DTK!M$6,0),""),"")</f>
        <v>0</v>
      </c>
      <c r="N96" s="183">
        <f>IF(ISNA(VLOOKUP($A96,DSSV!$A$7:$R$65536,IN_DTK!N$6,0))=FALSE,IF(N$9&lt;&gt;0,VLOOKUP($A96,DSSV!$A$7:$R$65536,IN_DTK!N$6,0),""),"")</f>
        <v>0</v>
      </c>
      <c r="O96" s="183">
        <f>IF(ISNA(VLOOKUP($A96,DSSV!$A$7:$R$65536,IN_DTK!O$6,0))=FALSE,IF(O$9&lt;&gt;0,VLOOKUP($A96,DSSV!$A$7:$R$65536,IN_DTK!O$6,0),""),"")</f>
        <v>0</v>
      </c>
      <c r="P96" s="183">
        <f>IF(ISNA(VLOOKUP($A96,DSSV!$A$7:$R$65536,IN_DTK!P$6,0))=FALSE,IF(P$9&lt;&gt;0,VLOOKUP($A96,DSSV!$A$7:$R$65536,IN_DTK!P$6,0),""),"")</f>
        <v>0</v>
      </c>
      <c r="Q96" s="184">
        <f>IF(ISNA(VLOOKUP($A96,DSSV!$A$7:$R$65536,IN_DTK!Q$6,0))=FALSE,VLOOKUP($A96,DSSV!$A$7:$R$65536,IN_DTK!Q$6,0),"")</f>
        <v>0</v>
      </c>
      <c r="R96" s="175" t="str">
        <f>IF(ISNA(VLOOKUP($A96,DSSV!$A$7:$R$65536,IN_DTK!R$6,0))=FALSE,VLOOKUP($A96,DSSV!$A$7:$R$65536,IN_DTK!R$6,0),"")</f>
        <v>Không</v>
      </c>
      <c r="S96" s="185" t="str">
        <f>IF(ISNA(VLOOKUP($A96,DSSV!$A$7:$R$65536,IN_DTK!S$6,0))=FALSE,VLOOKUP($A96,DSSV!$A$7:$R$65536,IN_DTK!S$6,0),"")</f>
        <v/>
      </c>
      <c r="T96" s="156" t="str">
        <f t="shared" si="2"/>
        <v/>
      </c>
      <c r="U96" s="156" t="str">
        <f t="shared" si="3"/>
        <v/>
      </c>
    </row>
    <row r="97" spans="1:21" s="156" customFormat="1" ht="20.25" customHeight="1">
      <c r="A97" s="154">
        <v>88</v>
      </c>
      <c r="B97" s="178">
        <f>--SUBTOTAL(2,C$7:C97)</f>
        <v>88</v>
      </c>
      <c r="C97" s="157">
        <f>IF(ISNA(VLOOKUP($A97,DSSV!$A$7:$R$65536,IN_DTK!C$6,0))=FALSE,VLOOKUP($A97,DSSV!$A$7:$R$65536,IN_DTK!C$6,0),"")</f>
        <v>0</v>
      </c>
      <c r="D97" s="181" t="str">
        <f>IF(ISNA(VLOOKUP($A97,DSSV!$A$7:$R$65536,IN_DTK!D$6,0))=FALSE,VLOOKUP($A97,DSSV!$A$7:$R$65536,IN_DTK!D$6,0),"")</f>
        <v/>
      </c>
      <c r="E97" s="182" t="str">
        <f>IF(ISNA(VLOOKUP($A97,DSSV!$A$7:$R$65536,IN_DTK!E$6,0))=FALSE,VLOOKUP($A97,DSSV!$A$7:$R$65536,IN_DTK!E$6,0),"")</f>
        <v/>
      </c>
      <c r="F97" s="187" t="str">
        <f>IF(ISNA(VLOOKUP($A97,DSSV!$A$7:$R$65536,IN_DTK!F$6,0))=FALSE,VLOOKUP($A97,DSSV!$A$7:$R$65536,IN_DTK!F$6,0),"")</f>
        <v/>
      </c>
      <c r="G97" s="187" t="str">
        <f>IF(ISNA(VLOOKUP($A97,DSSV!$A$7:$R$65536,IN_DTK!G$6,0))=FALSE,VLOOKUP($A97,DSSV!$A$7:$R$65536,IN_DTK!G$6,0),"")</f>
        <v/>
      </c>
      <c r="H97" s="183">
        <f>IF(ISNA(VLOOKUP($A97,DSSV!$A$7:$R$65536,IN_DTK!H$6,0))=FALSE,IF(H$9&lt;&gt;0,VLOOKUP($A97,DSSV!$A$7:$R$65536,IN_DTK!H$6,0),""),"")</f>
        <v>0</v>
      </c>
      <c r="I97" s="183">
        <f>IF(ISNA(VLOOKUP($A97,DSSV!$A$7:$R$65536,IN_DTK!I$6,0))=FALSE,IF(I$9&lt;&gt;0,VLOOKUP($A97,DSSV!$A$7:$R$65536,IN_DTK!I$6,0),""),"")</f>
        <v>0</v>
      </c>
      <c r="J97" s="183">
        <f>IF(ISNA(VLOOKUP($A97,DSSV!$A$7:$R$65536,IN_DTK!J$6,0))=FALSE,IF(J$9&lt;&gt;0,VLOOKUP($A97,DSSV!$A$7:$R$65536,IN_DTK!J$6,0),""),"")</f>
        <v>0</v>
      </c>
      <c r="K97" s="183">
        <f>IF(ISNA(VLOOKUP($A97,DSSV!$A$7:$R$65536,IN_DTK!K$6,0))=FALSE,IF(K$9&lt;&gt;0,VLOOKUP($A97,DSSV!$A$7:$R$65536,IN_DTK!K$6,0),""),"")</f>
        <v>0</v>
      </c>
      <c r="L97" s="183">
        <f>IF(ISNA(VLOOKUP($A97,DSSV!$A$7:$R$65536,IN_DTK!L$6,0))=FALSE,IF(L$9&lt;&gt;0,VLOOKUP($A97,DSSV!$A$7:$R$65536,IN_DTK!L$6,0),""),"")</f>
        <v>0</v>
      </c>
      <c r="M97" s="183">
        <f>IF(ISNA(VLOOKUP($A97,DSSV!$A$7:$R$65536,IN_DTK!M$6,0))=FALSE,IF(M$9&lt;&gt;0,VLOOKUP($A97,DSSV!$A$7:$R$65536,IN_DTK!M$6,0),""),"")</f>
        <v>0</v>
      </c>
      <c r="N97" s="183">
        <f>IF(ISNA(VLOOKUP($A97,DSSV!$A$7:$R$65536,IN_DTK!N$6,0))=FALSE,IF(N$9&lt;&gt;0,VLOOKUP($A97,DSSV!$A$7:$R$65536,IN_DTK!N$6,0),""),"")</f>
        <v>0</v>
      </c>
      <c r="O97" s="183">
        <f>IF(ISNA(VLOOKUP($A97,DSSV!$A$7:$R$65536,IN_DTK!O$6,0))=FALSE,IF(O$9&lt;&gt;0,VLOOKUP($A97,DSSV!$A$7:$R$65536,IN_DTK!O$6,0),""),"")</f>
        <v>0</v>
      </c>
      <c r="P97" s="183">
        <f>IF(ISNA(VLOOKUP($A97,DSSV!$A$7:$R$65536,IN_DTK!P$6,0))=FALSE,IF(P$9&lt;&gt;0,VLOOKUP($A97,DSSV!$A$7:$R$65536,IN_DTK!P$6,0),""),"")</f>
        <v>0</v>
      </c>
      <c r="Q97" s="184">
        <f>IF(ISNA(VLOOKUP($A97,DSSV!$A$7:$R$65536,IN_DTK!Q$6,0))=FALSE,VLOOKUP($A97,DSSV!$A$7:$R$65536,IN_DTK!Q$6,0),"")</f>
        <v>0</v>
      </c>
      <c r="R97" s="175" t="str">
        <f>IF(ISNA(VLOOKUP($A97,DSSV!$A$7:$R$65536,IN_DTK!R$6,0))=FALSE,VLOOKUP($A97,DSSV!$A$7:$R$65536,IN_DTK!R$6,0),"")</f>
        <v>Không</v>
      </c>
      <c r="S97" s="185" t="str">
        <f>IF(ISNA(VLOOKUP($A97,DSSV!$A$7:$R$65536,IN_DTK!S$6,0))=FALSE,VLOOKUP($A97,DSSV!$A$7:$R$65536,IN_DTK!S$6,0),"")</f>
        <v/>
      </c>
      <c r="T97" s="156" t="str">
        <f t="shared" si="2"/>
        <v/>
      </c>
      <c r="U97" s="156" t="str">
        <f t="shared" si="3"/>
        <v/>
      </c>
    </row>
    <row r="98" spans="1:21" s="156" customFormat="1" ht="20.25" customHeight="1">
      <c r="A98" s="154">
        <v>89</v>
      </c>
      <c r="B98" s="178">
        <f>--SUBTOTAL(2,C$7:C98)</f>
        <v>89</v>
      </c>
      <c r="C98" s="157">
        <f>IF(ISNA(VLOOKUP($A98,DSSV!$A$7:$R$65536,IN_DTK!C$6,0))=FALSE,VLOOKUP($A98,DSSV!$A$7:$R$65536,IN_DTK!C$6,0),"")</f>
        <v>0</v>
      </c>
      <c r="D98" s="181" t="str">
        <f>IF(ISNA(VLOOKUP($A98,DSSV!$A$7:$R$65536,IN_DTK!D$6,0))=FALSE,VLOOKUP($A98,DSSV!$A$7:$R$65536,IN_DTK!D$6,0),"")</f>
        <v/>
      </c>
      <c r="E98" s="182" t="str">
        <f>IF(ISNA(VLOOKUP($A98,DSSV!$A$7:$R$65536,IN_DTK!E$6,0))=FALSE,VLOOKUP($A98,DSSV!$A$7:$R$65536,IN_DTK!E$6,0),"")</f>
        <v/>
      </c>
      <c r="F98" s="187" t="str">
        <f>IF(ISNA(VLOOKUP($A98,DSSV!$A$7:$R$65536,IN_DTK!F$6,0))=FALSE,VLOOKUP($A98,DSSV!$A$7:$R$65536,IN_DTK!F$6,0),"")</f>
        <v/>
      </c>
      <c r="G98" s="187" t="str">
        <f>IF(ISNA(VLOOKUP($A98,DSSV!$A$7:$R$65536,IN_DTK!G$6,0))=FALSE,VLOOKUP($A98,DSSV!$A$7:$R$65536,IN_DTK!G$6,0),"")</f>
        <v/>
      </c>
      <c r="H98" s="183">
        <f>IF(ISNA(VLOOKUP($A98,DSSV!$A$7:$R$65536,IN_DTK!H$6,0))=FALSE,IF(H$9&lt;&gt;0,VLOOKUP($A98,DSSV!$A$7:$R$65536,IN_DTK!H$6,0),""),"")</f>
        <v>0</v>
      </c>
      <c r="I98" s="183">
        <f>IF(ISNA(VLOOKUP($A98,DSSV!$A$7:$R$65536,IN_DTK!I$6,0))=FALSE,IF(I$9&lt;&gt;0,VLOOKUP($A98,DSSV!$A$7:$R$65536,IN_DTK!I$6,0),""),"")</f>
        <v>0</v>
      </c>
      <c r="J98" s="183">
        <f>IF(ISNA(VLOOKUP($A98,DSSV!$A$7:$R$65536,IN_DTK!J$6,0))=FALSE,IF(J$9&lt;&gt;0,VLOOKUP($A98,DSSV!$A$7:$R$65536,IN_DTK!J$6,0),""),"")</f>
        <v>0</v>
      </c>
      <c r="K98" s="183">
        <f>IF(ISNA(VLOOKUP($A98,DSSV!$A$7:$R$65536,IN_DTK!K$6,0))=FALSE,IF(K$9&lt;&gt;0,VLOOKUP($A98,DSSV!$A$7:$R$65536,IN_DTK!K$6,0),""),"")</f>
        <v>0</v>
      </c>
      <c r="L98" s="183">
        <f>IF(ISNA(VLOOKUP($A98,DSSV!$A$7:$R$65536,IN_DTK!L$6,0))=FALSE,IF(L$9&lt;&gt;0,VLOOKUP($A98,DSSV!$A$7:$R$65536,IN_DTK!L$6,0),""),"")</f>
        <v>0</v>
      </c>
      <c r="M98" s="183">
        <f>IF(ISNA(VLOOKUP($A98,DSSV!$A$7:$R$65536,IN_DTK!M$6,0))=FALSE,IF(M$9&lt;&gt;0,VLOOKUP($A98,DSSV!$A$7:$R$65536,IN_DTK!M$6,0),""),"")</f>
        <v>0</v>
      </c>
      <c r="N98" s="183">
        <f>IF(ISNA(VLOOKUP($A98,DSSV!$A$7:$R$65536,IN_DTK!N$6,0))=FALSE,IF(N$9&lt;&gt;0,VLOOKUP($A98,DSSV!$A$7:$R$65536,IN_DTK!N$6,0),""),"")</f>
        <v>0</v>
      </c>
      <c r="O98" s="183">
        <f>IF(ISNA(VLOOKUP($A98,DSSV!$A$7:$R$65536,IN_DTK!O$6,0))=FALSE,IF(O$9&lt;&gt;0,VLOOKUP($A98,DSSV!$A$7:$R$65536,IN_DTK!O$6,0),""),"")</f>
        <v>0</v>
      </c>
      <c r="P98" s="183">
        <f>IF(ISNA(VLOOKUP($A98,DSSV!$A$7:$R$65536,IN_DTK!P$6,0))=FALSE,IF(P$9&lt;&gt;0,VLOOKUP($A98,DSSV!$A$7:$R$65536,IN_DTK!P$6,0),""),"")</f>
        <v>0</v>
      </c>
      <c r="Q98" s="184">
        <f>IF(ISNA(VLOOKUP($A98,DSSV!$A$7:$R$65536,IN_DTK!Q$6,0))=FALSE,VLOOKUP($A98,DSSV!$A$7:$R$65536,IN_DTK!Q$6,0),"")</f>
        <v>0</v>
      </c>
      <c r="R98" s="175" t="str">
        <f>IF(ISNA(VLOOKUP($A98,DSSV!$A$7:$R$65536,IN_DTK!R$6,0))=FALSE,VLOOKUP($A98,DSSV!$A$7:$R$65536,IN_DTK!R$6,0),"")</f>
        <v>Không</v>
      </c>
      <c r="S98" s="185" t="str">
        <f>IF(ISNA(VLOOKUP($A98,DSSV!$A$7:$R$65536,IN_DTK!S$6,0))=FALSE,VLOOKUP($A98,DSSV!$A$7:$R$65536,IN_DTK!S$6,0),"")</f>
        <v/>
      </c>
      <c r="T98" s="156" t="str">
        <f t="shared" si="2"/>
        <v/>
      </c>
      <c r="U98" s="156" t="str">
        <f t="shared" si="3"/>
        <v/>
      </c>
    </row>
    <row r="99" spans="1:21" s="156" customFormat="1" ht="20.25" customHeight="1">
      <c r="A99" s="154">
        <v>90</v>
      </c>
      <c r="B99" s="178">
        <f>--SUBTOTAL(2,C$7:C99)</f>
        <v>90</v>
      </c>
      <c r="C99" s="157">
        <f>IF(ISNA(VLOOKUP($A99,DSSV!$A$7:$R$65536,IN_DTK!C$6,0))=FALSE,VLOOKUP($A99,DSSV!$A$7:$R$65536,IN_DTK!C$6,0),"")</f>
        <v>0</v>
      </c>
      <c r="D99" s="181" t="str">
        <f>IF(ISNA(VLOOKUP($A99,DSSV!$A$7:$R$65536,IN_DTK!D$6,0))=FALSE,VLOOKUP($A99,DSSV!$A$7:$R$65536,IN_DTK!D$6,0),"")</f>
        <v/>
      </c>
      <c r="E99" s="182" t="str">
        <f>IF(ISNA(VLOOKUP($A99,DSSV!$A$7:$R$65536,IN_DTK!E$6,0))=FALSE,VLOOKUP($A99,DSSV!$A$7:$R$65536,IN_DTK!E$6,0),"")</f>
        <v/>
      </c>
      <c r="F99" s="187" t="str">
        <f>IF(ISNA(VLOOKUP($A99,DSSV!$A$7:$R$65536,IN_DTK!F$6,0))=FALSE,VLOOKUP($A99,DSSV!$A$7:$R$65536,IN_DTK!F$6,0),"")</f>
        <v/>
      </c>
      <c r="G99" s="187" t="str">
        <f>IF(ISNA(VLOOKUP($A99,DSSV!$A$7:$R$65536,IN_DTK!G$6,0))=FALSE,VLOOKUP($A99,DSSV!$A$7:$R$65536,IN_DTK!G$6,0),"")</f>
        <v/>
      </c>
      <c r="H99" s="183">
        <f>IF(ISNA(VLOOKUP($A99,DSSV!$A$7:$R$65536,IN_DTK!H$6,0))=FALSE,IF(H$9&lt;&gt;0,VLOOKUP($A99,DSSV!$A$7:$R$65536,IN_DTK!H$6,0),""),"")</f>
        <v>0</v>
      </c>
      <c r="I99" s="183">
        <f>IF(ISNA(VLOOKUP($A99,DSSV!$A$7:$R$65536,IN_DTK!I$6,0))=FALSE,IF(I$9&lt;&gt;0,VLOOKUP($A99,DSSV!$A$7:$R$65536,IN_DTK!I$6,0),""),"")</f>
        <v>0</v>
      </c>
      <c r="J99" s="183">
        <f>IF(ISNA(VLOOKUP($A99,DSSV!$A$7:$R$65536,IN_DTK!J$6,0))=FALSE,IF(J$9&lt;&gt;0,VLOOKUP($A99,DSSV!$A$7:$R$65536,IN_DTK!J$6,0),""),"")</f>
        <v>0</v>
      </c>
      <c r="K99" s="183">
        <f>IF(ISNA(VLOOKUP($A99,DSSV!$A$7:$R$65536,IN_DTK!K$6,0))=FALSE,IF(K$9&lt;&gt;0,VLOOKUP($A99,DSSV!$A$7:$R$65536,IN_DTK!K$6,0),""),"")</f>
        <v>0</v>
      </c>
      <c r="L99" s="183">
        <f>IF(ISNA(VLOOKUP($A99,DSSV!$A$7:$R$65536,IN_DTK!L$6,0))=FALSE,IF(L$9&lt;&gt;0,VLOOKUP($A99,DSSV!$A$7:$R$65536,IN_DTK!L$6,0),""),"")</f>
        <v>0</v>
      </c>
      <c r="M99" s="183">
        <f>IF(ISNA(VLOOKUP($A99,DSSV!$A$7:$R$65536,IN_DTK!M$6,0))=FALSE,IF(M$9&lt;&gt;0,VLOOKUP($A99,DSSV!$A$7:$R$65536,IN_DTK!M$6,0),""),"")</f>
        <v>0</v>
      </c>
      <c r="N99" s="183">
        <f>IF(ISNA(VLOOKUP($A99,DSSV!$A$7:$R$65536,IN_DTK!N$6,0))=FALSE,IF(N$9&lt;&gt;0,VLOOKUP($A99,DSSV!$A$7:$R$65536,IN_DTK!N$6,0),""),"")</f>
        <v>0</v>
      </c>
      <c r="O99" s="183">
        <f>IF(ISNA(VLOOKUP($A99,DSSV!$A$7:$R$65536,IN_DTK!O$6,0))=FALSE,IF(O$9&lt;&gt;0,VLOOKUP($A99,DSSV!$A$7:$R$65536,IN_DTK!O$6,0),""),"")</f>
        <v>0</v>
      </c>
      <c r="P99" s="183">
        <f>IF(ISNA(VLOOKUP($A99,DSSV!$A$7:$R$65536,IN_DTK!P$6,0))=FALSE,IF(P$9&lt;&gt;0,VLOOKUP($A99,DSSV!$A$7:$R$65536,IN_DTK!P$6,0),""),"")</f>
        <v>0</v>
      </c>
      <c r="Q99" s="184">
        <f>IF(ISNA(VLOOKUP($A99,DSSV!$A$7:$R$65536,IN_DTK!Q$6,0))=FALSE,VLOOKUP($A99,DSSV!$A$7:$R$65536,IN_DTK!Q$6,0),"")</f>
        <v>0</v>
      </c>
      <c r="R99" s="175" t="str">
        <f>IF(ISNA(VLOOKUP($A99,DSSV!$A$7:$R$65536,IN_DTK!R$6,0))=FALSE,VLOOKUP($A99,DSSV!$A$7:$R$65536,IN_DTK!R$6,0),"")</f>
        <v>Không</v>
      </c>
      <c r="S99" s="185" t="str">
        <f>IF(ISNA(VLOOKUP($A99,DSSV!$A$7:$R$65536,IN_DTK!S$6,0))=FALSE,VLOOKUP($A99,DSSV!$A$7:$R$65536,IN_DTK!S$6,0),"")</f>
        <v/>
      </c>
      <c r="T99" s="156" t="str">
        <f t="shared" si="2"/>
        <v/>
      </c>
      <c r="U99" s="156" t="str">
        <f t="shared" si="3"/>
        <v/>
      </c>
    </row>
    <row r="100" spans="1:21" s="156" customFormat="1" ht="20.25" customHeight="1">
      <c r="A100" s="154">
        <v>91</v>
      </c>
      <c r="B100" s="178">
        <f>--SUBTOTAL(2,C$7:C100)</f>
        <v>91</v>
      </c>
      <c r="C100" s="157">
        <f>IF(ISNA(VLOOKUP($A100,DSSV!$A$7:$R$65536,IN_DTK!C$6,0))=FALSE,VLOOKUP($A100,DSSV!$A$7:$R$65536,IN_DTK!C$6,0),"")</f>
        <v>0</v>
      </c>
      <c r="D100" s="181" t="str">
        <f>IF(ISNA(VLOOKUP($A100,DSSV!$A$7:$R$65536,IN_DTK!D$6,0))=FALSE,VLOOKUP($A100,DSSV!$A$7:$R$65536,IN_DTK!D$6,0),"")</f>
        <v/>
      </c>
      <c r="E100" s="182" t="str">
        <f>IF(ISNA(VLOOKUP($A100,DSSV!$A$7:$R$65536,IN_DTK!E$6,0))=FALSE,VLOOKUP($A100,DSSV!$A$7:$R$65536,IN_DTK!E$6,0),"")</f>
        <v/>
      </c>
      <c r="F100" s="187" t="str">
        <f>IF(ISNA(VLOOKUP($A100,DSSV!$A$7:$R$65536,IN_DTK!F$6,0))=FALSE,VLOOKUP($A100,DSSV!$A$7:$R$65536,IN_DTK!F$6,0),"")</f>
        <v/>
      </c>
      <c r="G100" s="187" t="str">
        <f>IF(ISNA(VLOOKUP($A100,DSSV!$A$7:$R$65536,IN_DTK!G$6,0))=FALSE,VLOOKUP($A100,DSSV!$A$7:$R$65536,IN_DTK!G$6,0),"")</f>
        <v/>
      </c>
      <c r="H100" s="183">
        <f>IF(ISNA(VLOOKUP($A100,DSSV!$A$7:$R$65536,IN_DTK!H$6,0))=FALSE,IF(H$9&lt;&gt;0,VLOOKUP($A100,DSSV!$A$7:$R$65536,IN_DTK!H$6,0),""),"")</f>
        <v>0</v>
      </c>
      <c r="I100" s="183">
        <f>IF(ISNA(VLOOKUP($A100,DSSV!$A$7:$R$65536,IN_DTK!I$6,0))=FALSE,IF(I$9&lt;&gt;0,VLOOKUP($A100,DSSV!$A$7:$R$65536,IN_DTK!I$6,0),""),"")</f>
        <v>0</v>
      </c>
      <c r="J100" s="183">
        <f>IF(ISNA(VLOOKUP($A100,DSSV!$A$7:$R$65536,IN_DTK!J$6,0))=FALSE,IF(J$9&lt;&gt;0,VLOOKUP($A100,DSSV!$A$7:$R$65536,IN_DTK!J$6,0),""),"")</f>
        <v>0</v>
      </c>
      <c r="K100" s="183">
        <f>IF(ISNA(VLOOKUP($A100,DSSV!$A$7:$R$65536,IN_DTK!K$6,0))=FALSE,IF(K$9&lt;&gt;0,VLOOKUP($A100,DSSV!$A$7:$R$65536,IN_DTK!K$6,0),""),"")</f>
        <v>0</v>
      </c>
      <c r="L100" s="183">
        <f>IF(ISNA(VLOOKUP($A100,DSSV!$A$7:$R$65536,IN_DTK!L$6,0))=FALSE,IF(L$9&lt;&gt;0,VLOOKUP($A100,DSSV!$A$7:$R$65536,IN_DTK!L$6,0),""),"")</f>
        <v>0</v>
      </c>
      <c r="M100" s="183">
        <f>IF(ISNA(VLOOKUP($A100,DSSV!$A$7:$R$65536,IN_DTK!M$6,0))=FALSE,IF(M$9&lt;&gt;0,VLOOKUP($A100,DSSV!$A$7:$R$65536,IN_DTK!M$6,0),""),"")</f>
        <v>0</v>
      </c>
      <c r="N100" s="183">
        <f>IF(ISNA(VLOOKUP($A100,DSSV!$A$7:$R$65536,IN_DTK!N$6,0))=FALSE,IF(N$9&lt;&gt;0,VLOOKUP($A100,DSSV!$A$7:$R$65536,IN_DTK!N$6,0),""),"")</f>
        <v>0</v>
      </c>
      <c r="O100" s="183">
        <f>IF(ISNA(VLOOKUP($A100,DSSV!$A$7:$R$65536,IN_DTK!O$6,0))=FALSE,IF(O$9&lt;&gt;0,VLOOKUP($A100,DSSV!$A$7:$R$65536,IN_DTK!O$6,0),""),"")</f>
        <v>0</v>
      </c>
      <c r="P100" s="183">
        <f>IF(ISNA(VLOOKUP($A100,DSSV!$A$7:$R$65536,IN_DTK!P$6,0))=FALSE,IF(P$9&lt;&gt;0,VLOOKUP($A100,DSSV!$A$7:$R$65536,IN_DTK!P$6,0),""),"")</f>
        <v>0</v>
      </c>
      <c r="Q100" s="184">
        <f>IF(ISNA(VLOOKUP($A100,DSSV!$A$7:$R$65536,IN_DTK!Q$6,0))=FALSE,VLOOKUP($A100,DSSV!$A$7:$R$65536,IN_DTK!Q$6,0),"")</f>
        <v>0</v>
      </c>
      <c r="R100" s="175" t="str">
        <f>IF(ISNA(VLOOKUP($A100,DSSV!$A$7:$R$65536,IN_DTK!R$6,0))=FALSE,VLOOKUP($A100,DSSV!$A$7:$R$65536,IN_DTK!R$6,0),"")</f>
        <v>Không</v>
      </c>
      <c r="S100" s="185" t="str">
        <f>IF(ISNA(VLOOKUP($A100,DSSV!$A$7:$R$65536,IN_DTK!S$6,0))=FALSE,VLOOKUP($A100,DSSV!$A$7:$R$65536,IN_DTK!S$6,0),"")</f>
        <v/>
      </c>
      <c r="T100" s="156" t="str">
        <f t="shared" si="2"/>
        <v/>
      </c>
      <c r="U100" s="156" t="str">
        <f t="shared" si="3"/>
        <v/>
      </c>
    </row>
    <row r="101" spans="1:21" s="156" customFormat="1" ht="20.25" customHeight="1">
      <c r="A101" s="154">
        <v>92</v>
      </c>
      <c r="B101" s="178">
        <f>--SUBTOTAL(2,C$7:C101)</f>
        <v>92</v>
      </c>
      <c r="C101" s="157">
        <f>IF(ISNA(VLOOKUP($A101,DSSV!$A$7:$R$65536,IN_DTK!C$6,0))=FALSE,VLOOKUP($A101,DSSV!$A$7:$R$65536,IN_DTK!C$6,0),"")</f>
        <v>0</v>
      </c>
      <c r="D101" s="181" t="str">
        <f>IF(ISNA(VLOOKUP($A101,DSSV!$A$7:$R$65536,IN_DTK!D$6,0))=FALSE,VLOOKUP($A101,DSSV!$A$7:$R$65536,IN_DTK!D$6,0),"")</f>
        <v/>
      </c>
      <c r="E101" s="182" t="str">
        <f>IF(ISNA(VLOOKUP($A101,DSSV!$A$7:$R$65536,IN_DTK!E$6,0))=FALSE,VLOOKUP($A101,DSSV!$A$7:$R$65536,IN_DTK!E$6,0),"")</f>
        <v/>
      </c>
      <c r="F101" s="187" t="str">
        <f>IF(ISNA(VLOOKUP($A101,DSSV!$A$7:$R$65536,IN_DTK!F$6,0))=FALSE,VLOOKUP($A101,DSSV!$A$7:$R$65536,IN_DTK!F$6,0),"")</f>
        <v/>
      </c>
      <c r="G101" s="187" t="str">
        <f>IF(ISNA(VLOOKUP($A101,DSSV!$A$7:$R$65536,IN_DTK!G$6,0))=FALSE,VLOOKUP($A101,DSSV!$A$7:$R$65536,IN_DTK!G$6,0),"")</f>
        <v/>
      </c>
      <c r="H101" s="183">
        <f>IF(ISNA(VLOOKUP($A101,DSSV!$A$7:$R$65536,IN_DTK!H$6,0))=FALSE,IF(H$9&lt;&gt;0,VLOOKUP($A101,DSSV!$A$7:$R$65536,IN_DTK!H$6,0),""),"")</f>
        <v>0</v>
      </c>
      <c r="I101" s="183">
        <f>IF(ISNA(VLOOKUP($A101,DSSV!$A$7:$R$65536,IN_DTK!I$6,0))=FALSE,IF(I$9&lt;&gt;0,VLOOKUP($A101,DSSV!$A$7:$R$65536,IN_DTK!I$6,0),""),"")</f>
        <v>0</v>
      </c>
      <c r="J101" s="183">
        <f>IF(ISNA(VLOOKUP($A101,DSSV!$A$7:$R$65536,IN_DTK!J$6,0))=FALSE,IF(J$9&lt;&gt;0,VLOOKUP($A101,DSSV!$A$7:$R$65536,IN_DTK!J$6,0),""),"")</f>
        <v>0</v>
      </c>
      <c r="K101" s="183">
        <f>IF(ISNA(VLOOKUP($A101,DSSV!$A$7:$R$65536,IN_DTK!K$6,0))=FALSE,IF(K$9&lt;&gt;0,VLOOKUP($A101,DSSV!$A$7:$R$65536,IN_DTK!K$6,0),""),"")</f>
        <v>0</v>
      </c>
      <c r="L101" s="183">
        <f>IF(ISNA(VLOOKUP($A101,DSSV!$A$7:$R$65536,IN_DTK!L$6,0))=FALSE,IF(L$9&lt;&gt;0,VLOOKUP($A101,DSSV!$A$7:$R$65536,IN_DTK!L$6,0),""),"")</f>
        <v>0</v>
      </c>
      <c r="M101" s="183">
        <f>IF(ISNA(VLOOKUP($A101,DSSV!$A$7:$R$65536,IN_DTK!M$6,0))=FALSE,IF(M$9&lt;&gt;0,VLOOKUP($A101,DSSV!$A$7:$R$65536,IN_DTK!M$6,0),""),"")</f>
        <v>0</v>
      </c>
      <c r="N101" s="183">
        <f>IF(ISNA(VLOOKUP($A101,DSSV!$A$7:$R$65536,IN_DTK!N$6,0))=FALSE,IF(N$9&lt;&gt;0,VLOOKUP($A101,DSSV!$A$7:$R$65536,IN_DTK!N$6,0),""),"")</f>
        <v>0</v>
      </c>
      <c r="O101" s="183">
        <f>IF(ISNA(VLOOKUP($A101,DSSV!$A$7:$R$65536,IN_DTK!O$6,0))=FALSE,IF(O$9&lt;&gt;0,VLOOKUP($A101,DSSV!$A$7:$R$65536,IN_DTK!O$6,0),""),"")</f>
        <v>0</v>
      </c>
      <c r="P101" s="183">
        <f>IF(ISNA(VLOOKUP($A101,DSSV!$A$7:$R$65536,IN_DTK!P$6,0))=FALSE,IF(P$9&lt;&gt;0,VLOOKUP($A101,DSSV!$A$7:$R$65536,IN_DTK!P$6,0),""),"")</f>
        <v>0</v>
      </c>
      <c r="Q101" s="184">
        <f>IF(ISNA(VLOOKUP($A101,DSSV!$A$7:$R$65536,IN_DTK!Q$6,0))=FALSE,VLOOKUP($A101,DSSV!$A$7:$R$65536,IN_DTK!Q$6,0),"")</f>
        <v>0</v>
      </c>
      <c r="R101" s="175" t="str">
        <f>IF(ISNA(VLOOKUP($A101,DSSV!$A$7:$R$65536,IN_DTK!R$6,0))=FALSE,VLOOKUP($A101,DSSV!$A$7:$R$65536,IN_DTK!R$6,0),"")</f>
        <v>Không</v>
      </c>
      <c r="S101" s="185" t="str">
        <f>IF(ISNA(VLOOKUP($A101,DSSV!$A$7:$R$65536,IN_DTK!S$6,0))=FALSE,VLOOKUP($A101,DSSV!$A$7:$R$65536,IN_DTK!S$6,0),"")</f>
        <v/>
      </c>
      <c r="T101" s="156" t="str">
        <f t="shared" si="2"/>
        <v/>
      </c>
      <c r="U101" s="156" t="str">
        <f t="shared" si="3"/>
        <v/>
      </c>
    </row>
    <row r="102" spans="1:21" s="156" customFormat="1" ht="20.25" customHeight="1">
      <c r="A102" s="154">
        <v>93</v>
      </c>
      <c r="B102" s="178">
        <f>--SUBTOTAL(2,C$7:C102)</f>
        <v>93</v>
      </c>
      <c r="C102" s="157">
        <f>IF(ISNA(VLOOKUP($A102,DSSV!$A$7:$R$65536,IN_DTK!C$6,0))=FALSE,VLOOKUP($A102,DSSV!$A$7:$R$65536,IN_DTK!C$6,0),"")</f>
        <v>0</v>
      </c>
      <c r="D102" s="181" t="str">
        <f>IF(ISNA(VLOOKUP($A102,DSSV!$A$7:$R$65536,IN_DTK!D$6,0))=FALSE,VLOOKUP($A102,DSSV!$A$7:$R$65536,IN_DTK!D$6,0),"")</f>
        <v/>
      </c>
      <c r="E102" s="182" t="str">
        <f>IF(ISNA(VLOOKUP($A102,DSSV!$A$7:$R$65536,IN_DTK!E$6,0))=FALSE,VLOOKUP($A102,DSSV!$A$7:$R$65536,IN_DTK!E$6,0),"")</f>
        <v/>
      </c>
      <c r="F102" s="187" t="str">
        <f>IF(ISNA(VLOOKUP($A102,DSSV!$A$7:$R$65536,IN_DTK!F$6,0))=FALSE,VLOOKUP($A102,DSSV!$A$7:$R$65536,IN_DTK!F$6,0),"")</f>
        <v/>
      </c>
      <c r="G102" s="187" t="str">
        <f>IF(ISNA(VLOOKUP($A102,DSSV!$A$7:$R$65536,IN_DTK!G$6,0))=FALSE,VLOOKUP($A102,DSSV!$A$7:$R$65536,IN_DTK!G$6,0),"")</f>
        <v/>
      </c>
      <c r="H102" s="183">
        <f>IF(ISNA(VLOOKUP($A102,DSSV!$A$7:$R$65536,IN_DTK!H$6,0))=FALSE,IF(H$9&lt;&gt;0,VLOOKUP($A102,DSSV!$A$7:$R$65536,IN_DTK!H$6,0),""),"")</f>
        <v>0</v>
      </c>
      <c r="I102" s="183">
        <f>IF(ISNA(VLOOKUP($A102,DSSV!$A$7:$R$65536,IN_DTK!I$6,0))=FALSE,IF(I$9&lt;&gt;0,VLOOKUP($A102,DSSV!$A$7:$R$65536,IN_DTK!I$6,0),""),"")</f>
        <v>0</v>
      </c>
      <c r="J102" s="183">
        <f>IF(ISNA(VLOOKUP($A102,DSSV!$A$7:$R$65536,IN_DTK!J$6,0))=FALSE,IF(J$9&lt;&gt;0,VLOOKUP($A102,DSSV!$A$7:$R$65536,IN_DTK!J$6,0),""),"")</f>
        <v>0</v>
      </c>
      <c r="K102" s="183">
        <f>IF(ISNA(VLOOKUP($A102,DSSV!$A$7:$R$65536,IN_DTK!K$6,0))=FALSE,IF(K$9&lt;&gt;0,VLOOKUP($A102,DSSV!$A$7:$R$65536,IN_DTK!K$6,0),""),"")</f>
        <v>0</v>
      </c>
      <c r="L102" s="183">
        <f>IF(ISNA(VLOOKUP($A102,DSSV!$A$7:$R$65536,IN_DTK!L$6,0))=FALSE,IF(L$9&lt;&gt;0,VLOOKUP($A102,DSSV!$A$7:$R$65536,IN_DTK!L$6,0),""),"")</f>
        <v>0</v>
      </c>
      <c r="M102" s="183">
        <f>IF(ISNA(VLOOKUP($A102,DSSV!$A$7:$R$65536,IN_DTK!M$6,0))=FALSE,IF(M$9&lt;&gt;0,VLOOKUP($A102,DSSV!$A$7:$R$65536,IN_DTK!M$6,0),""),"")</f>
        <v>0</v>
      </c>
      <c r="N102" s="183">
        <f>IF(ISNA(VLOOKUP($A102,DSSV!$A$7:$R$65536,IN_DTK!N$6,0))=FALSE,IF(N$9&lt;&gt;0,VLOOKUP($A102,DSSV!$A$7:$R$65536,IN_DTK!N$6,0),""),"")</f>
        <v>0</v>
      </c>
      <c r="O102" s="183">
        <f>IF(ISNA(VLOOKUP($A102,DSSV!$A$7:$R$65536,IN_DTK!O$6,0))=FALSE,IF(O$9&lt;&gt;0,VLOOKUP($A102,DSSV!$A$7:$R$65536,IN_DTK!O$6,0),""),"")</f>
        <v>0</v>
      </c>
      <c r="P102" s="183">
        <f>IF(ISNA(VLOOKUP($A102,DSSV!$A$7:$R$65536,IN_DTK!P$6,0))=FALSE,IF(P$9&lt;&gt;0,VLOOKUP($A102,DSSV!$A$7:$R$65536,IN_DTK!P$6,0),""),"")</f>
        <v>0</v>
      </c>
      <c r="Q102" s="184">
        <f>IF(ISNA(VLOOKUP($A102,DSSV!$A$7:$R$65536,IN_DTK!Q$6,0))=FALSE,VLOOKUP($A102,DSSV!$A$7:$R$65536,IN_DTK!Q$6,0),"")</f>
        <v>0</v>
      </c>
      <c r="R102" s="175" t="str">
        <f>IF(ISNA(VLOOKUP($A102,DSSV!$A$7:$R$65536,IN_DTK!R$6,0))=FALSE,VLOOKUP($A102,DSSV!$A$7:$R$65536,IN_DTK!R$6,0),"")</f>
        <v>Không</v>
      </c>
      <c r="S102" s="185" t="str">
        <f>IF(ISNA(VLOOKUP($A102,DSSV!$A$7:$R$65536,IN_DTK!S$6,0))=FALSE,VLOOKUP($A102,DSSV!$A$7:$R$65536,IN_DTK!S$6,0),"")</f>
        <v/>
      </c>
      <c r="T102" s="156" t="str">
        <f t="shared" si="2"/>
        <v/>
      </c>
      <c r="U102" s="156" t="str">
        <f t="shared" si="3"/>
        <v/>
      </c>
    </row>
    <row r="103" spans="1:21" s="156" customFormat="1" ht="20.25" customHeight="1">
      <c r="A103" s="154">
        <v>94</v>
      </c>
      <c r="B103" s="178">
        <f>--SUBTOTAL(2,C$7:C103)</f>
        <v>94</v>
      </c>
      <c r="C103" s="157">
        <f>IF(ISNA(VLOOKUP($A103,DSSV!$A$7:$R$65536,IN_DTK!C$6,0))=FALSE,VLOOKUP($A103,DSSV!$A$7:$R$65536,IN_DTK!C$6,0),"")</f>
        <v>0</v>
      </c>
      <c r="D103" s="181" t="str">
        <f>IF(ISNA(VLOOKUP($A103,DSSV!$A$7:$R$65536,IN_DTK!D$6,0))=FALSE,VLOOKUP($A103,DSSV!$A$7:$R$65536,IN_DTK!D$6,0),"")</f>
        <v/>
      </c>
      <c r="E103" s="182" t="str">
        <f>IF(ISNA(VLOOKUP($A103,DSSV!$A$7:$R$65536,IN_DTK!E$6,0))=FALSE,VLOOKUP($A103,DSSV!$A$7:$R$65536,IN_DTK!E$6,0),"")</f>
        <v/>
      </c>
      <c r="F103" s="187" t="str">
        <f>IF(ISNA(VLOOKUP($A103,DSSV!$A$7:$R$65536,IN_DTK!F$6,0))=FALSE,VLOOKUP($A103,DSSV!$A$7:$R$65536,IN_DTK!F$6,0),"")</f>
        <v/>
      </c>
      <c r="G103" s="187" t="str">
        <f>IF(ISNA(VLOOKUP($A103,DSSV!$A$7:$R$65536,IN_DTK!G$6,0))=FALSE,VLOOKUP($A103,DSSV!$A$7:$R$65536,IN_DTK!G$6,0),"")</f>
        <v/>
      </c>
      <c r="H103" s="183">
        <f>IF(ISNA(VLOOKUP($A103,DSSV!$A$7:$R$65536,IN_DTK!H$6,0))=FALSE,IF(H$9&lt;&gt;0,VLOOKUP($A103,DSSV!$A$7:$R$65536,IN_DTK!H$6,0),""),"")</f>
        <v>0</v>
      </c>
      <c r="I103" s="183">
        <f>IF(ISNA(VLOOKUP($A103,DSSV!$A$7:$R$65536,IN_DTK!I$6,0))=FALSE,IF(I$9&lt;&gt;0,VLOOKUP($A103,DSSV!$A$7:$R$65536,IN_DTK!I$6,0),""),"")</f>
        <v>0</v>
      </c>
      <c r="J103" s="183">
        <f>IF(ISNA(VLOOKUP($A103,DSSV!$A$7:$R$65536,IN_DTK!J$6,0))=FALSE,IF(J$9&lt;&gt;0,VLOOKUP($A103,DSSV!$A$7:$R$65536,IN_DTK!J$6,0),""),"")</f>
        <v>0</v>
      </c>
      <c r="K103" s="183">
        <f>IF(ISNA(VLOOKUP($A103,DSSV!$A$7:$R$65536,IN_DTK!K$6,0))=FALSE,IF(K$9&lt;&gt;0,VLOOKUP($A103,DSSV!$A$7:$R$65536,IN_DTK!K$6,0),""),"")</f>
        <v>0</v>
      </c>
      <c r="L103" s="183">
        <f>IF(ISNA(VLOOKUP($A103,DSSV!$A$7:$R$65536,IN_DTK!L$6,0))=FALSE,IF(L$9&lt;&gt;0,VLOOKUP($A103,DSSV!$A$7:$R$65536,IN_DTK!L$6,0),""),"")</f>
        <v>0</v>
      </c>
      <c r="M103" s="183">
        <f>IF(ISNA(VLOOKUP($A103,DSSV!$A$7:$R$65536,IN_DTK!M$6,0))=FALSE,IF(M$9&lt;&gt;0,VLOOKUP($A103,DSSV!$A$7:$R$65536,IN_DTK!M$6,0),""),"")</f>
        <v>0</v>
      </c>
      <c r="N103" s="183">
        <f>IF(ISNA(VLOOKUP($A103,DSSV!$A$7:$R$65536,IN_DTK!N$6,0))=FALSE,IF(N$9&lt;&gt;0,VLOOKUP($A103,DSSV!$A$7:$R$65536,IN_DTK!N$6,0),""),"")</f>
        <v>0</v>
      </c>
      <c r="O103" s="183">
        <f>IF(ISNA(VLOOKUP($A103,DSSV!$A$7:$R$65536,IN_DTK!O$6,0))=FALSE,IF(O$9&lt;&gt;0,VLOOKUP($A103,DSSV!$A$7:$R$65536,IN_DTK!O$6,0),""),"")</f>
        <v>0</v>
      </c>
      <c r="P103" s="183">
        <f>IF(ISNA(VLOOKUP($A103,DSSV!$A$7:$R$65536,IN_DTK!P$6,0))=FALSE,IF(P$9&lt;&gt;0,VLOOKUP($A103,DSSV!$A$7:$R$65536,IN_DTK!P$6,0),""),"")</f>
        <v>0</v>
      </c>
      <c r="Q103" s="184">
        <f>IF(ISNA(VLOOKUP($A103,DSSV!$A$7:$R$65536,IN_DTK!Q$6,0))=FALSE,VLOOKUP($A103,DSSV!$A$7:$R$65536,IN_DTK!Q$6,0),"")</f>
        <v>0</v>
      </c>
      <c r="R103" s="175" t="str">
        <f>IF(ISNA(VLOOKUP($A103,DSSV!$A$7:$R$65536,IN_DTK!R$6,0))=FALSE,VLOOKUP($A103,DSSV!$A$7:$R$65536,IN_DTK!R$6,0),"")</f>
        <v>Không</v>
      </c>
      <c r="S103" s="185" t="str">
        <f>IF(ISNA(VLOOKUP($A103,DSSV!$A$7:$R$65536,IN_DTK!S$6,0))=FALSE,VLOOKUP($A103,DSSV!$A$7:$R$65536,IN_DTK!S$6,0),"")</f>
        <v/>
      </c>
      <c r="T103" s="156" t="str">
        <f t="shared" si="2"/>
        <v/>
      </c>
      <c r="U103" s="156" t="str">
        <f t="shared" si="3"/>
        <v/>
      </c>
    </row>
    <row r="104" spans="1:21" s="156" customFormat="1" ht="20.25" customHeight="1">
      <c r="A104" s="154">
        <v>95</v>
      </c>
      <c r="B104" s="178">
        <f>--SUBTOTAL(2,C$7:C104)</f>
        <v>95</v>
      </c>
      <c r="C104" s="157">
        <f>IF(ISNA(VLOOKUP($A104,DSSV!$A$7:$R$65536,IN_DTK!C$6,0))=FALSE,VLOOKUP($A104,DSSV!$A$7:$R$65536,IN_DTK!C$6,0),"")</f>
        <v>0</v>
      </c>
      <c r="D104" s="181" t="str">
        <f>IF(ISNA(VLOOKUP($A104,DSSV!$A$7:$R$65536,IN_DTK!D$6,0))=FALSE,VLOOKUP($A104,DSSV!$A$7:$R$65536,IN_DTK!D$6,0),"")</f>
        <v/>
      </c>
      <c r="E104" s="182" t="str">
        <f>IF(ISNA(VLOOKUP($A104,DSSV!$A$7:$R$65536,IN_DTK!E$6,0))=FALSE,VLOOKUP($A104,DSSV!$A$7:$R$65536,IN_DTK!E$6,0),"")</f>
        <v/>
      </c>
      <c r="F104" s="187" t="str">
        <f>IF(ISNA(VLOOKUP($A104,DSSV!$A$7:$R$65536,IN_DTK!F$6,0))=FALSE,VLOOKUP($A104,DSSV!$A$7:$R$65536,IN_DTK!F$6,0),"")</f>
        <v/>
      </c>
      <c r="G104" s="187" t="str">
        <f>IF(ISNA(VLOOKUP($A104,DSSV!$A$7:$R$65536,IN_DTK!G$6,0))=FALSE,VLOOKUP($A104,DSSV!$A$7:$R$65536,IN_DTK!G$6,0),"")</f>
        <v/>
      </c>
      <c r="H104" s="183">
        <f>IF(ISNA(VLOOKUP($A104,DSSV!$A$7:$R$65536,IN_DTK!H$6,0))=FALSE,IF(H$9&lt;&gt;0,VLOOKUP($A104,DSSV!$A$7:$R$65536,IN_DTK!H$6,0),""),"")</f>
        <v>0</v>
      </c>
      <c r="I104" s="183">
        <f>IF(ISNA(VLOOKUP($A104,DSSV!$A$7:$R$65536,IN_DTK!I$6,0))=FALSE,IF(I$9&lt;&gt;0,VLOOKUP($A104,DSSV!$A$7:$R$65536,IN_DTK!I$6,0),""),"")</f>
        <v>0</v>
      </c>
      <c r="J104" s="183">
        <f>IF(ISNA(VLOOKUP($A104,DSSV!$A$7:$R$65536,IN_DTK!J$6,0))=FALSE,IF(J$9&lt;&gt;0,VLOOKUP($A104,DSSV!$A$7:$R$65536,IN_DTK!J$6,0),""),"")</f>
        <v>0</v>
      </c>
      <c r="K104" s="183">
        <f>IF(ISNA(VLOOKUP($A104,DSSV!$A$7:$R$65536,IN_DTK!K$6,0))=FALSE,IF(K$9&lt;&gt;0,VLOOKUP($A104,DSSV!$A$7:$R$65536,IN_DTK!K$6,0),""),"")</f>
        <v>0</v>
      </c>
      <c r="L104" s="183">
        <f>IF(ISNA(VLOOKUP($A104,DSSV!$A$7:$R$65536,IN_DTK!L$6,0))=FALSE,IF(L$9&lt;&gt;0,VLOOKUP($A104,DSSV!$A$7:$R$65536,IN_DTK!L$6,0),""),"")</f>
        <v>0</v>
      </c>
      <c r="M104" s="183">
        <f>IF(ISNA(VLOOKUP($A104,DSSV!$A$7:$R$65536,IN_DTK!M$6,0))=FALSE,IF(M$9&lt;&gt;0,VLOOKUP($A104,DSSV!$A$7:$R$65536,IN_DTK!M$6,0),""),"")</f>
        <v>0</v>
      </c>
      <c r="N104" s="183">
        <f>IF(ISNA(VLOOKUP($A104,DSSV!$A$7:$R$65536,IN_DTK!N$6,0))=FALSE,IF(N$9&lt;&gt;0,VLOOKUP($A104,DSSV!$A$7:$R$65536,IN_DTK!N$6,0),""),"")</f>
        <v>0</v>
      </c>
      <c r="O104" s="183">
        <f>IF(ISNA(VLOOKUP($A104,DSSV!$A$7:$R$65536,IN_DTK!O$6,0))=FALSE,IF(O$9&lt;&gt;0,VLOOKUP($A104,DSSV!$A$7:$R$65536,IN_DTK!O$6,0),""),"")</f>
        <v>0</v>
      </c>
      <c r="P104" s="183">
        <f>IF(ISNA(VLOOKUP($A104,DSSV!$A$7:$R$65536,IN_DTK!P$6,0))=FALSE,IF(P$9&lt;&gt;0,VLOOKUP($A104,DSSV!$A$7:$R$65536,IN_DTK!P$6,0),""),"")</f>
        <v>0</v>
      </c>
      <c r="Q104" s="184">
        <f>IF(ISNA(VLOOKUP($A104,DSSV!$A$7:$R$65536,IN_DTK!Q$6,0))=FALSE,VLOOKUP($A104,DSSV!$A$7:$R$65536,IN_DTK!Q$6,0),"")</f>
        <v>0</v>
      </c>
      <c r="R104" s="175" t="str">
        <f>IF(ISNA(VLOOKUP($A104,DSSV!$A$7:$R$65536,IN_DTK!R$6,0))=FALSE,VLOOKUP($A104,DSSV!$A$7:$R$65536,IN_DTK!R$6,0),"")</f>
        <v>Không</v>
      </c>
      <c r="S104" s="185" t="str">
        <f>IF(ISNA(VLOOKUP($A104,DSSV!$A$7:$R$65536,IN_DTK!S$6,0))=FALSE,VLOOKUP($A104,DSSV!$A$7:$R$65536,IN_DTK!S$6,0),"")</f>
        <v/>
      </c>
      <c r="T104" s="156" t="str">
        <f t="shared" si="2"/>
        <v/>
      </c>
      <c r="U104" s="156" t="str">
        <f t="shared" si="3"/>
        <v/>
      </c>
    </row>
    <row r="105" spans="1:21" s="156" customFormat="1" ht="20.25" customHeight="1">
      <c r="A105" s="154">
        <v>96</v>
      </c>
      <c r="B105" s="178">
        <f>--SUBTOTAL(2,C$7:C105)</f>
        <v>96</v>
      </c>
      <c r="C105" s="157">
        <f>IF(ISNA(VLOOKUP($A105,DSSV!$A$7:$R$65536,IN_DTK!C$6,0))=FALSE,VLOOKUP($A105,DSSV!$A$7:$R$65536,IN_DTK!C$6,0),"")</f>
        <v>0</v>
      </c>
      <c r="D105" s="181" t="str">
        <f>IF(ISNA(VLOOKUP($A105,DSSV!$A$7:$R$65536,IN_DTK!D$6,0))=FALSE,VLOOKUP($A105,DSSV!$A$7:$R$65536,IN_DTK!D$6,0),"")</f>
        <v/>
      </c>
      <c r="E105" s="182" t="str">
        <f>IF(ISNA(VLOOKUP($A105,DSSV!$A$7:$R$65536,IN_DTK!E$6,0))=FALSE,VLOOKUP($A105,DSSV!$A$7:$R$65536,IN_DTK!E$6,0),"")</f>
        <v/>
      </c>
      <c r="F105" s="187" t="str">
        <f>IF(ISNA(VLOOKUP($A105,DSSV!$A$7:$R$65536,IN_DTK!F$6,0))=FALSE,VLOOKUP($A105,DSSV!$A$7:$R$65536,IN_DTK!F$6,0),"")</f>
        <v/>
      </c>
      <c r="G105" s="187" t="str">
        <f>IF(ISNA(VLOOKUP($A105,DSSV!$A$7:$R$65536,IN_DTK!G$6,0))=FALSE,VLOOKUP($A105,DSSV!$A$7:$R$65536,IN_DTK!G$6,0),"")</f>
        <v/>
      </c>
      <c r="H105" s="183">
        <f>IF(ISNA(VLOOKUP($A105,DSSV!$A$7:$R$65536,IN_DTK!H$6,0))=FALSE,IF(H$9&lt;&gt;0,VLOOKUP($A105,DSSV!$A$7:$R$65536,IN_DTK!H$6,0),""),"")</f>
        <v>0</v>
      </c>
      <c r="I105" s="183">
        <f>IF(ISNA(VLOOKUP($A105,DSSV!$A$7:$R$65536,IN_DTK!I$6,0))=FALSE,IF(I$9&lt;&gt;0,VLOOKUP($A105,DSSV!$A$7:$R$65536,IN_DTK!I$6,0),""),"")</f>
        <v>0</v>
      </c>
      <c r="J105" s="183">
        <f>IF(ISNA(VLOOKUP($A105,DSSV!$A$7:$R$65536,IN_DTK!J$6,0))=FALSE,IF(J$9&lt;&gt;0,VLOOKUP($A105,DSSV!$A$7:$R$65536,IN_DTK!J$6,0),""),"")</f>
        <v>0</v>
      </c>
      <c r="K105" s="183">
        <f>IF(ISNA(VLOOKUP($A105,DSSV!$A$7:$R$65536,IN_DTK!K$6,0))=FALSE,IF(K$9&lt;&gt;0,VLOOKUP($A105,DSSV!$A$7:$R$65536,IN_DTK!K$6,0),""),"")</f>
        <v>0</v>
      </c>
      <c r="L105" s="183">
        <f>IF(ISNA(VLOOKUP($A105,DSSV!$A$7:$R$65536,IN_DTK!L$6,0))=FALSE,IF(L$9&lt;&gt;0,VLOOKUP($A105,DSSV!$A$7:$R$65536,IN_DTK!L$6,0),""),"")</f>
        <v>0</v>
      </c>
      <c r="M105" s="183">
        <f>IF(ISNA(VLOOKUP($A105,DSSV!$A$7:$R$65536,IN_DTK!M$6,0))=FALSE,IF(M$9&lt;&gt;0,VLOOKUP($A105,DSSV!$A$7:$R$65536,IN_DTK!M$6,0),""),"")</f>
        <v>0</v>
      </c>
      <c r="N105" s="183">
        <f>IF(ISNA(VLOOKUP($A105,DSSV!$A$7:$R$65536,IN_DTK!N$6,0))=FALSE,IF(N$9&lt;&gt;0,VLOOKUP($A105,DSSV!$A$7:$R$65536,IN_DTK!N$6,0),""),"")</f>
        <v>0</v>
      </c>
      <c r="O105" s="183">
        <f>IF(ISNA(VLOOKUP($A105,DSSV!$A$7:$R$65536,IN_DTK!O$6,0))=FALSE,IF(O$9&lt;&gt;0,VLOOKUP($A105,DSSV!$A$7:$R$65536,IN_DTK!O$6,0),""),"")</f>
        <v>0</v>
      </c>
      <c r="P105" s="183">
        <f>IF(ISNA(VLOOKUP($A105,DSSV!$A$7:$R$65536,IN_DTK!P$6,0))=FALSE,IF(P$9&lt;&gt;0,VLOOKUP($A105,DSSV!$A$7:$R$65536,IN_DTK!P$6,0),""),"")</f>
        <v>0</v>
      </c>
      <c r="Q105" s="184">
        <f>IF(ISNA(VLOOKUP($A105,DSSV!$A$7:$R$65536,IN_DTK!Q$6,0))=FALSE,VLOOKUP($A105,DSSV!$A$7:$R$65536,IN_DTK!Q$6,0),"")</f>
        <v>0</v>
      </c>
      <c r="R105" s="175" t="str">
        <f>IF(ISNA(VLOOKUP($A105,DSSV!$A$7:$R$65536,IN_DTK!R$6,0))=FALSE,VLOOKUP($A105,DSSV!$A$7:$R$65536,IN_DTK!R$6,0),"")</f>
        <v>Không</v>
      </c>
      <c r="S105" s="185" t="str">
        <f>IF(ISNA(VLOOKUP($A105,DSSV!$A$7:$R$65536,IN_DTK!S$6,0))=FALSE,VLOOKUP($A105,DSSV!$A$7:$R$65536,IN_DTK!S$6,0),"")</f>
        <v/>
      </c>
      <c r="T105" s="156" t="str">
        <f t="shared" si="2"/>
        <v/>
      </c>
      <c r="U105" s="156" t="str">
        <f t="shared" si="3"/>
        <v/>
      </c>
    </row>
    <row r="106" spans="1:21" s="156" customFormat="1" ht="20.25" customHeight="1">
      <c r="A106" s="154">
        <v>97</v>
      </c>
      <c r="B106" s="178">
        <f>--SUBTOTAL(2,C$7:C106)</f>
        <v>97</v>
      </c>
      <c r="C106" s="157">
        <f>IF(ISNA(VLOOKUP($A106,DSSV!$A$7:$R$65536,IN_DTK!C$6,0))=FALSE,VLOOKUP($A106,DSSV!$A$7:$R$65536,IN_DTK!C$6,0),"")</f>
        <v>0</v>
      </c>
      <c r="D106" s="181" t="str">
        <f>IF(ISNA(VLOOKUP($A106,DSSV!$A$7:$R$65536,IN_DTK!D$6,0))=FALSE,VLOOKUP($A106,DSSV!$A$7:$R$65536,IN_DTK!D$6,0),"")</f>
        <v/>
      </c>
      <c r="E106" s="182" t="str">
        <f>IF(ISNA(VLOOKUP($A106,DSSV!$A$7:$R$65536,IN_DTK!E$6,0))=FALSE,VLOOKUP($A106,DSSV!$A$7:$R$65536,IN_DTK!E$6,0),"")</f>
        <v/>
      </c>
      <c r="F106" s="187" t="str">
        <f>IF(ISNA(VLOOKUP($A106,DSSV!$A$7:$R$65536,IN_DTK!F$6,0))=FALSE,VLOOKUP($A106,DSSV!$A$7:$R$65536,IN_DTK!F$6,0),"")</f>
        <v/>
      </c>
      <c r="G106" s="187" t="str">
        <f>IF(ISNA(VLOOKUP($A106,DSSV!$A$7:$R$65536,IN_DTK!G$6,0))=FALSE,VLOOKUP($A106,DSSV!$A$7:$R$65536,IN_DTK!G$6,0),"")</f>
        <v/>
      </c>
      <c r="H106" s="183">
        <f>IF(ISNA(VLOOKUP($A106,DSSV!$A$7:$R$65536,IN_DTK!H$6,0))=FALSE,IF(H$9&lt;&gt;0,VLOOKUP($A106,DSSV!$A$7:$R$65536,IN_DTK!H$6,0),""),"")</f>
        <v>0</v>
      </c>
      <c r="I106" s="183">
        <f>IF(ISNA(VLOOKUP($A106,DSSV!$A$7:$R$65536,IN_DTK!I$6,0))=FALSE,IF(I$9&lt;&gt;0,VLOOKUP($A106,DSSV!$A$7:$R$65536,IN_DTK!I$6,0),""),"")</f>
        <v>0</v>
      </c>
      <c r="J106" s="183">
        <f>IF(ISNA(VLOOKUP($A106,DSSV!$A$7:$R$65536,IN_DTK!J$6,0))=FALSE,IF(J$9&lt;&gt;0,VLOOKUP($A106,DSSV!$A$7:$R$65536,IN_DTK!J$6,0),""),"")</f>
        <v>0</v>
      </c>
      <c r="K106" s="183">
        <f>IF(ISNA(VLOOKUP($A106,DSSV!$A$7:$R$65536,IN_DTK!K$6,0))=FALSE,IF(K$9&lt;&gt;0,VLOOKUP($A106,DSSV!$A$7:$R$65536,IN_DTK!K$6,0),""),"")</f>
        <v>0</v>
      </c>
      <c r="L106" s="183">
        <f>IF(ISNA(VLOOKUP($A106,DSSV!$A$7:$R$65536,IN_DTK!L$6,0))=FALSE,IF(L$9&lt;&gt;0,VLOOKUP($A106,DSSV!$A$7:$R$65536,IN_DTK!L$6,0),""),"")</f>
        <v>0</v>
      </c>
      <c r="M106" s="183">
        <f>IF(ISNA(VLOOKUP($A106,DSSV!$A$7:$R$65536,IN_DTK!M$6,0))=FALSE,IF(M$9&lt;&gt;0,VLOOKUP($A106,DSSV!$A$7:$R$65536,IN_DTK!M$6,0),""),"")</f>
        <v>0</v>
      </c>
      <c r="N106" s="183">
        <f>IF(ISNA(VLOOKUP($A106,DSSV!$A$7:$R$65536,IN_DTK!N$6,0))=FALSE,IF(N$9&lt;&gt;0,VLOOKUP($A106,DSSV!$A$7:$R$65536,IN_DTK!N$6,0),""),"")</f>
        <v>0</v>
      </c>
      <c r="O106" s="183">
        <f>IF(ISNA(VLOOKUP($A106,DSSV!$A$7:$R$65536,IN_DTK!O$6,0))=FALSE,IF(O$9&lt;&gt;0,VLOOKUP($A106,DSSV!$A$7:$R$65536,IN_DTK!O$6,0),""),"")</f>
        <v>0</v>
      </c>
      <c r="P106" s="183">
        <f>IF(ISNA(VLOOKUP($A106,DSSV!$A$7:$R$65536,IN_DTK!P$6,0))=FALSE,IF(P$9&lt;&gt;0,VLOOKUP($A106,DSSV!$A$7:$R$65536,IN_DTK!P$6,0),""),"")</f>
        <v>0</v>
      </c>
      <c r="Q106" s="184">
        <f>IF(ISNA(VLOOKUP($A106,DSSV!$A$7:$R$65536,IN_DTK!Q$6,0))=FALSE,VLOOKUP($A106,DSSV!$A$7:$R$65536,IN_DTK!Q$6,0),"")</f>
        <v>0</v>
      </c>
      <c r="R106" s="175" t="str">
        <f>IF(ISNA(VLOOKUP($A106,DSSV!$A$7:$R$65536,IN_DTK!R$6,0))=FALSE,VLOOKUP($A106,DSSV!$A$7:$R$65536,IN_DTK!R$6,0),"")</f>
        <v>Không</v>
      </c>
      <c r="S106" s="185" t="str">
        <f>IF(ISNA(VLOOKUP($A106,DSSV!$A$7:$R$65536,IN_DTK!S$6,0))=FALSE,VLOOKUP($A106,DSSV!$A$7:$R$65536,IN_DTK!S$6,0),"")</f>
        <v/>
      </c>
      <c r="T106" s="156" t="str">
        <f t="shared" si="2"/>
        <v/>
      </c>
      <c r="U106" s="156" t="str">
        <f t="shared" si="3"/>
        <v/>
      </c>
    </row>
    <row r="107" spans="1:21" s="156" customFormat="1" ht="20.25" customHeight="1">
      <c r="A107" s="154">
        <v>98</v>
      </c>
      <c r="B107" s="178">
        <f>--SUBTOTAL(2,C$7:C107)</f>
        <v>98</v>
      </c>
      <c r="C107" s="157">
        <f>IF(ISNA(VLOOKUP($A107,DSSV!$A$7:$R$65536,IN_DTK!C$6,0))=FALSE,VLOOKUP($A107,DSSV!$A$7:$R$65536,IN_DTK!C$6,0),"")</f>
        <v>0</v>
      </c>
      <c r="D107" s="181" t="str">
        <f>IF(ISNA(VLOOKUP($A107,DSSV!$A$7:$R$65536,IN_DTK!D$6,0))=FALSE,VLOOKUP($A107,DSSV!$A$7:$R$65536,IN_DTK!D$6,0),"")</f>
        <v/>
      </c>
      <c r="E107" s="182" t="str">
        <f>IF(ISNA(VLOOKUP($A107,DSSV!$A$7:$R$65536,IN_DTK!E$6,0))=FALSE,VLOOKUP($A107,DSSV!$A$7:$R$65536,IN_DTK!E$6,0),"")</f>
        <v/>
      </c>
      <c r="F107" s="187" t="str">
        <f>IF(ISNA(VLOOKUP($A107,DSSV!$A$7:$R$65536,IN_DTK!F$6,0))=FALSE,VLOOKUP($A107,DSSV!$A$7:$R$65536,IN_DTK!F$6,0),"")</f>
        <v/>
      </c>
      <c r="G107" s="187" t="str">
        <f>IF(ISNA(VLOOKUP($A107,DSSV!$A$7:$R$65536,IN_DTK!G$6,0))=FALSE,VLOOKUP($A107,DSSV!$A$7:$R$65536,IN_DTK!G$6,0),"")</f>
        <v/>
      </c>
      <c r="H107" s="183">
        <f>IF(ISNA(VLOOKUP($A107,DSSV!$A$7:$R$65536,IN_DTK!H$6,0))=FALSE,IF(H$9&lt;&gt;0,VLOOKUP($A107,DSSV!$A$7:$R$65536,IN_DTK!H$6,0),""),"")</f>
        <v>0</v>
      </c>
      <c r="I107" s="183">
        <f>IF(ISNA(VLOOKUP($A107,DSSV!$A$7:$R$65536,IN_DTK!I$6,0))=FALSE,IF(I$9&lt;&gt;0,VLOOKUP($A107,DSSV!$A$7:$R$65536,IN_DTK!I$6,0),""),"")</f>
        <v>0</v>
      </c>
      <c r="J107" s="183">
        <f>IF(ISNA(VLOOKUP($A107,DSSV!$A$7:$R$65536,IN_DTK!J$6,0))=FALSE,IF(J$9&lt;&gt;0,VLOOKUP($A107,DSSV!$A$7:$R$65536,IN_DTK!J$6,0),""),"")</f>
        <v>0</v>
      </c>
      <c r="K107" s="183">
        <f>IF(ISNA(VLOOKUP($A107,DSSV!$A$7:$R$65536,IN_DTK!K$6,0))=FALSE,IF(K$9&lt;&gt;0,VLOOKUP($A107,DSSV!$A$7:$R$65536,IN_DTK!K$6,0),""),"")</f>
        <v>0</v>
      </c>
      <c r="L107" s="183">
        <f>IF(ISNA(VLOOKUP($A107,DSSV!$A$7:$R$65536,IN_DTK!L$6,0))=FALSE,IF(L$9&lt;&gt;0,VLOOKUP($A107,DSSV!$A$7:$R$65536,IN_DTK!L$6,0),""),"")</f>
        <v>0</v>
      </c>
      <c r="M107" s="183">
        <f>IF(ISNA(VLOOKUP($A107,DSSV!$A$7:$R$65536,IN_DTK!M$6,0))=FALSE,IF(M$9&lt;&gt;0,VLOOKUP($A107,DSSV!$A$7:$R$65536,IN_DTK!M$6,0),""),"")</f>
        <v>0</v>
      </c>
      <c r="N107" s="183">
        <f>IF(ISNA(VLOOKUP($A107,DSSV!$A$7:$R$65536,IN_DTK!N$6,0))=FALSE,IF(N$9&lt;&gt;0,VLOOKUP($A107,DSSV!$A$7:$R$65536,IN_DTK!N$6,0),""),"")</f>
        <v>0</v>
      </c>
      <c r="O107" s="183">
        <f>IF(ISNA(VLOOKUP($A107,DSSV!$A$7:$R$65536,IN_DTK!O$6,0))=FALSE,IF(O$9&lt;&gt;0,VLOOKUP($A107,DSSV!$A$7:$R$65536,IN_DTK!O$6,0),""),"")</f>
        <v>0</v>
      </c>
      <c r="P107" s="183">
        <f>IF(ISNA(VLOOKUP($A107,DSSV!$A$7:$R$65536,IN_DTK!P$6,0))=FALSE,IF(P$9&lt;&gt;0,VLOOKUP($A107,DSSV!$A$7:$R$65536,IN_DTK!P$6,0),""),"")</f>
        <v>0</v>
      </c>
      <c r="Q107" s="184">
        <f>IF(ISNA(VLOOKUP($A107,DSSV!$A$7:$R$65536,IN_DTK!Q$6,0))=FALSE,VLOOKUP($A107,DSSV!$A$7:$R$65536,IN_DTK!Q$6,0),"")</f>
        <v>0</v>
      </c>
      <c r="R107" s="175" t="str">
        <f>IF(ISNA(VLOOKUP($A107,DSSV!$A$7:$R$65536,IN_DTK!R$6,0))=FALSE,VLOOKUP($A107,DSSV!$A$7:$R$65536,IN_DTK!R$6,0),"")</f>
        <v>Không</v>
      </c>
      <c r="S107" s="185" t="str">
        <f>IF(ISNA(VLOOKUP($A107,DSSV!$A$7:$R$65536,IN_DTK!S$6,0))=FALSE,VLOOKUP($A107,DSSV!$A$7:$R$65536,IN_DTK!S$6,0),"")</f>
        <v/>
      </c>
      <c r="T107" s="156" t="str">
        <f t="shared" si="2"/>
        <v/>
      </c>
      <c r="U107" s="156" t="str">
        <f t="shared" si="3"/>
        <v/>
      </c>
    </row>
    <row r="108" spans="1:21" s="156" customFormat="1" ht="20.25" customHeight="1">
      <c r="A108" s="154">
        <v>99</v>
      </c>
      <c r="B108" s="178">
        <f>--SUBTOTAL(2,C$7:C108)</f>
        <v>99</v>
      </c>
      <c r="C108" s="157">
        <f>IF(ISNA(VLOOKUP($A108,DSSV!$A$7:$R$65536,IN_DTK!C$6,0))=FALSE,VLOOKUP($A108,DSSV!$A$7:$R$65536,IN_DTK!C$6,0),"")</f>
        <v>0</v>
      </c>
      <c r="D108" s="181" t="str">
        <f>IF(ISNA(VLOOKUP($A108,DSSV!$A$7:$R$65536,IN_DTK!D$6,0))=FALSE,VLOOKUP($A108,DSSV!$A$7:$R$65536,IN_DTK!D$6,0),"")</f>
        <v/>
      </c>
      <c r="E108" s="182" t="str">
        <f>IF(ISNA(VLOOKUP($A108,DSSV!$A$7:$R$65536,IN_DTK!E$6,0))=FALSE,VLOOKUP($A108,DSSV!$A$7:$R$65536,IN_DTK!E$6,0),"")</f>
        <v/>
      </c>
      <c r="F108" s="187" t="str">
        <f>IF(ISNA(VLOOKUP($A108,DSSV!$A$7:$R$65536,IN_DTK!F$6,0))=FALSE,VLOOKUP($A108,DSSV!$A$7:$R$65536,IN_DTK!F$6,0),"")</f>
        <v/>
      </c>
      <c r="G108" s="187" t="str">
        <f>IF(ISNA(VLOOKUP($A108,DSSV!$A$7:$R$65536,IN_DTK!G$6,0))=FALSE,VLOOKUP($A108,DSSV!$A$7:$R$65536,IN_DTK!G$6,0),"")</f>
        <v/>
      </c>
      <c r="H108" s="183">
        <f>IF(ISNA(VLOOKUP($A108,DSSV!$A$7:$R$65536,IN_DTK!H$6,0))=FALSE,IF(H$9&lt;&gt;0,VLOOKUP($A108,DSSV!$A$7:$R$65536,IN_DTK!H$6,0),""),"")</f>
        <v>0</v>
      </c>
      <c r="I108" s="183">
        <f>IF(ISNA(VLOOKUP($A108,DSSV!$A$7:$R$65536,IN_DTK!I$6,0))=FALSE,IF(I$9&lt;&gt;0,VLOOKUP($A108,DSSV!$A$7:$R$65536,IN_DTK!I$6,0),""),"")</f>
        <v>0</v>
      </c>
      <c r="J108" s="183">
        <f>IF(ISNA(VLOOKUP($A108,DSSV!$A$7:$R$65536,IN_DTK!J$6,0))=FALSE,IF(J$9&lt;&gt;0,VLOOKUP($A108,DSSV!$A$7:$R$65536,IN_DTK!J$6,0),""),"")</f>
        <v>0</v>
      </c>
      <c r="K108" s="183">
        <f>IF(ISNA(VLOOKUP($A108,DSSV!$A$7:$R$65536,IN_DTK!K$6,0))=FALSE,IF(K$9&lt;&gt;0,VLOOKUP($A108,DSSV!$A$7:$R$65536,IN_DTK!K$6,0),""),"")</f>
        <v>0</v>
      </c>
      <c r="L108" s="183">
        <f>IF(ISNA(VLOOKUP($A108,DSSV!$A$7:$R$65536,IN_DTK!L$6,0))=FALSE,IF(L$9&lt;&gt;0,VLOOKUP($A108,DSSV!$A$7:$R$65536,IN_DTK!L$6,0),""),"")</f>
        <v>0</v>
      </c>
      <c r="M108" s="183">
        <f>IF(ISNA(VLOOKUP($A108,DSSV!$A$7:$R$65536,IN_DTK!M$6,0))=FALSE,IF(M$9&lt;&gt;0,VLOOKUP($A108,DSSV!$A$7:$R$65536,IN_DTK!M$6,0),""),"")</f>
        <v>0</v>
      </c>
      <c r="N108" s="183">
        <f>IF(ISNA(VLOOKUP($A108,DSSV!$A$7:$R$65536,IN_DTK!N$6,0))=FALSE,IF(N$9&lt;&gt;0,VLOOKUP($A108,DSSV!$A$7:$R$65536,IN_DTK!N$6,0),""),"")</f>
        <v>0</v>
      </c>
      <c r="O108" s="183">
        <f>IF(ISNA(VLOOKUP($A108,DSSV!$A$7:$R$65536,IN_DTK!O$6,0))=FALSE,IF(O$9&lt;&gt;0,VLOOKUP($A108,DSSV!$A$7:$R$65536,IN_DTK!O$6,0),""),"")</f>
        <v>0</v>
      </c>
      <c r="P108" s="183">
        <f>IF(ISNA(VLOOKUP($A108,DSSV!$A$7:$R$65536,IN_DTK!P$6,0))=FALSE,IF(P$9&lt;&gt;0,VLOOKUP($A108,DSSV!$A$7:$R$65536,IN_DTK!P$6,0),""),"")</f>
        <v>0</v>
      </c>
      <c r="Q108" s="184">
        <f>IF(ISNA(VLOOKUP($A108,DSSV!$A$7:$R$65536,IN_DTK!Q$6,0))=FALSE,VLOOKUP($A108,DSSV!$A$7:$R$65536,IN_DTK!Q$6,0),"")</f>
        <v>0</v>
      </c>
      <c r="R108" s="175" t="str">
        <f>IF(ISNA(VLOOKUP($A108,DSSV!$A$7:$R$65536,IN_DTK!R$6,0))=FALSE,VLOOKUP($A108,DSSV!$A$7:$R$65536,IN_DTK!R$6,0),"")</f>
        <v>Không</v>
      </c>
      <c r="S108" s="185" t="str">
        <f>IF(ISNA(VLOOKUP($A108,DSSV!$A$7:$R$65536,IN_DTK!S$6,0))=FALSE,VLOOKUP($A108,DSSV!$A$7:$R$65536,IN_DTK!S$6,0),"")</f>
        <v/>
      </c>
      <c r="T108" s="156" t="str">
        <f t="shared" si="2"/>
        <v/>
      </c>
      <c r="U108" s="156" t="str">
        <f t="shared" si="3"/>
        <v/>
      </c>
    </row>
    <row r="109" spans="1:21" s="156" customFormat="1" ht="20.25" customHeight="1">
      <c r="A109" s="154">
        <v>100</v>
      </c>
      <c r="B109" s="178">
        <f>--SUBTOTAL(2,C$7:C109)</f>
        <v>100</v>
      </c>
      <c r="C109" s="157">
        <f>IF(ISNA(VLOOKUP($A109,DSSV!$A$7:$R$65536,IN_DTK!C$6,0))=FALSE,VLOOKUP($A109,DSSV!$A$7:$R$65536,IN_DTK!C$6,0),"")</f>
        <v>0</v>
      </c>
      <c r="D109" s="181" t="str">
        <f>IF(ISNA(VLOOKUP($A109,DSSV!$A$7:$R$65536,IN_DTK!D$6,0))=FALSE,VLOOKUP($A109,DSSV!$A$7:$R$65536,IN_DTK!D$6,0),"")</f>
        <v/>
      </c>
      <c r="E109" s="182" t="str">
        <f>IF(ISNA(VLOOKUP($A109,DSSV!$A$7:$R$65536,IN_DTK!E$6,0))=FALSE,VLOOKUP($A109,DSSV!$A$7:$R$65536,IN_DTK!E$6,0),"")</f>
        <v/>
      </c>
      <c r="F109" s="187" t="str">
        <f>IF(ISNA(VLOOKUP($A109,DSSV!$A$7:$R$65536,IN_DTK!F$6,0))=FALSE,VLOOKUP($A109,DSSV!$A$7:$R$65536,IN_DTK!F$6,0),"")</f>
        <v/>
      </c>
      <c r="G109" s="187" t="str">
        <f>IF(ISNA(VLOOKUP($A109,DSSV!$A$7:$R$65536,IN_DTK!G$6,0))=FALSE,VLOOKUP($A109,DSSV!$A$7:$R$65536,IN_DTK!G$6,0),"")</f>
        <v/>
      </c>
      <c r="H109" s="183">
        <f>IF(ISNA(VLOOKUP($A109,DSSV!$A$7:$R$65536,IN_DTK!H$6,0))=FALSE,IF(H$9&lt;&gt;0,VLOOKUP($A109,DSSV!$A$7:$R$65536,IN_DTK!H$6,0),""),"")</f>
        <v>0</v>
      </c>
      <c r="I109" s="183">
        <f>IF(ISNA(VLOOKUP($A109,DSSV!$A$7:$R$65536,IN_DTK!I$6,0))=FALSE,IF(I$9&lt;&gt;0,VLOOKUP($A109,DSSV!$A$7:$R$65536,IN_DTK!I$6,0),""),"")</f>
        <v>0</v>
      </c>
      <c r="J109" s="183">
        <f>IF(ISNA(VLOOKUP($A109,DSSV!$A$7:$R$65536,IN_DTK!J$6,0))=FALSE,IF(J$9&lt;&gt;0,VLOOKUP($A109,DSSV!$A$7:$R$65536,IN_DTK!J$6,0),""),"")</f>
        <v>0</v>
      </c>
      <c r="K109" s="183">
        <f>IF(ISNA(VLOOKUP($A109,DSSV!$A$7:$R$65536,IN_DTK!K$6,0))=FALSE,IF(K$9&lt;&gt;0,VLOOKUP($A109,DSSV!$A$7:$R$65536,IN_DTK!K$6,0),""),"")</f>
        <v>0</v>
      </c>
      <c r="L109" s="183">
        <f>IF(ISNA(VLOOKUP($A109,DSSV!$A$7:$R$65536,IN_DTK!L$6,0))=FALSE,IF(L$9&lt;&gt;0,VLOOKUP($A109,DSSV!$A$7:$R$65536,IN_DTK!L$6,0),""),"")</f>
        <v>0</v>
      </c>
      <c r="M109" s="183">
        <f>IF(ISNA(VLOOKUP($A109,DSSV!$A$7:$R$65536,IN_DTK!M$6,0))=FALSE,IF(M$9&lt;&gt;0,VLOOKUP($A109,DSSV!$A$7:$R$65536,IN_DTK!M$6,0),""),"")</f>
        <v>0</v>
      </c>
      <c r="N109" s="183">
        <f>IF(ISNA(VLOOKUP($A109,DSSV!$A$7:$R$65536,IN_DTK!N$6,0))=FALSE,IF(N$9&lt;&gt;0,VLOOKUP($A109,DSSV!$A$7:$R$65536,IN_DTK!N$6,0),""),"")</f>
        <v>0</v>
      </c>
      <c r="O109" s="183">
        <f>IF(ISNA(VLOOKUP($A109,DSSV!$A$7:$R$65536,IN_DTK!O$6,0))=FALSE,IF(O$9&lt;&gt;0,VLOOKUP($A109,DSSV!$A$7:$R$65536,IN_DTK!O$6,0),""),"")</f>
        <v>0</v>
      </c>
      <c r="P109" s="183">
        <f>IF(ISNA(VLOOKUP($A109,DSSV!$A$7:$R$65536,IN_DTK!P$6,0))=FALSE,IF(P$9&lt;&gt;0,VLOOKUP($A109,DSSV!$A$7:$R$65536,IN_DTK!P$6,0),""),"")</f>
        <v>0</v>
      </c>
      <c r="Q109" s="184">
        <f>IF(ISNA(VLOOKUP($A109,DSSV!$A$7:$R$65536,IN_DTK!Q$6,0))=FALSE,VLOOKUP($A109,DSSV!$A$7:$R$65536,IN_DTK!Q$6,0),"")</f>
        <v>0</v>
      </c>
      <c r="R109" s="175" t="str">
        <f>IF(ISNA(VLOOKUP($A109,DSSV!$A$7:$R$65536,IN_DTK!R$6,0))=FALSE,VLOOKUP($A109,DSSV!$A$7:$R$65536,IN_DTK!R$6,0),"")</f>
        <v>Không</v>
      </c>
      <c r="S109" s="185" t="str">
        <f>IF(ISNA(VLOOKUP($A109,DSSV!$A$7:$R$65536,IN_DTK!S$6,0))=FALSE,VLOOKUP($A109,DSSV!$A$7:$R$65536,IN_DTK!S$6,0),"")</f>
        <v/>
      </c>
      <c r="T109" s="156" t="str">
        <f t="shared" si="2"/>
        <v/>
      </c>
      <c r="U109" s="156" t="str">
        <f t="shared" si="3"/>
        <v/>
      </c>
    </row>
    <row r="110" spans="1:21" s="156" customFormat="1" ht="20.25" customHeight="1">
      <c r="A110" s="154">
        <v>101</v>
      </c>
      <c r="B110" s="178">
        <f>--SUBTOTAL(2,C$7:C110)</f>
        <v>101</v>
      </c>
      <c r="C110" s="157">
        <f>IF(ISNA(VLOOKUP($A110,DSSV!$A$7:$R$65536,IN_DTK!C$6,0))=FALSE,VLOOKUP($A110,DSSV!$A$7:$R$65536,IN_DTK!C$6,0),"")</f>
        <v>0</v>
      </c>
      <c r="D110" s="181" t="str">
        <f>IF(ISNA(VLOOKUP($A110,DSSV!$A$7:$R$65536,IN_DTK!D$6,0))=FALSE,VLOOKUP($A110,DSSV!$A$7:$R$65536,IN_DTK!D$6,0),"")</f>
        <v/>
      </c>
      <c r="E110" s="182" t="str">
        <f>IF(ISNA(VLOOKUP($A110,DSSV!$A$7:$R$65536,IN_DTK!E$6,0))=FALSE,VLOOKUP($A110,DSSV!$A$7:$R$65536,IN_DTK!E$6,0),"")</f>
        <v/>
      </c>
      <c r="F110" s="187" t="str">
        <f>IF(ISNA(VLOOKUP($A110,DSSV!$A$7:$R$65536,IN_DTK!F$6,0))=FALSE,VLOOKUP($A110,DSSV!$A$7:$R$65536,IN_DTK!F$6,0),"")</f>
        <v/>
      </c>
      <c r="G110" s="187" t="str">
        <f>IF(ISNA(VLOOKUP($A110,DSSV!$A$7:$R$65536,IN_DTK!G$6,0))=FALSE,VLOOKUP($A110,DSSV!$A$7:$R$65536,IN_DTK!G$6,0),"")</f>
        <v/>
      </c>
      <c r="H110" s="183">
        <f>IF(ISNA(VLOOKUP($A110,DSSV!$A$7:$R$65536,IN_DTK!H$6,0))=FALSE,IF(H$9&lt;&gt;0,VLOOKUP($A110,DSSV!$A$7:$R$65536,IN_DTK!H$6,0),""),"")</f>
        <v>0</v>
      </c>
      <c r="I110" s="183">
        <f>IF(ISNA(VLOOKUP($A110,DSSV!$A$7:$R$65536,IN_DTK!I$6,0))=FALSE,IF(I$9&lt;&gt;0,VLOOKUP($A110,DSSV!$A$7:$R$65536,IN_DTK!I$6,0),""),"")</f>
        <v>0</v>
      </c>
      <c r="J110" s="183">
        <f>IF(ISNA(VLOOKUP($A110,DSSV!$A$7:$R$65536,IN_DTK!J$6,0))=FALSE,IF(J$9&lt;&gt;0,VLOOKUP($A110,DSSV!$A$7:$R$65536,IN_DTK!J$6,0),""),"")</f>
        <v>0</v>
      </c>
      <c r="K110" s="183">
        <f>IF(ISNA(VLOOKUP($A110,DSSV!$A$7:$R$65536,IN_DTK!K$6,0))=FALSE,IF(K$9&lt;&gt;0,VLOOKUP($A110,DSSV!$A$7:$R$65536,IN_DTK!K$6,0),""),"")</f>
        <v>0</v>
      </c>
      <c r="L110" s="183">
        <f>IF(ISNA(VLOOKUP($A110,DSSV!$A$7:$R$65536,IN_DTK!L$6,0))=FALSE,IF(L$9&lt;&gt;0,VLOOKUP($A110,DSSV!$A$7:$R$65536,IN_DTK!L$6,0),""),"")</f>
        <v>0</v>
      </c>
      <c r="M110" s="183">
        <f>IF(ISNA(VLOOKUP($A110,DSSV!$A$7:$R$65536,IN_DTK!M$6,0))=FALSE,IF(M$9&lt;&gt;0,VLOOKUP($A110,DSSV!$A$7:$R$65536,IN_DTK!M$6,0),""),"")</f>
        <v>0</v>
      </c>
      <c r="N110" s="183">
        <f>IF(ISNA(VLOOKUP($A110,DSSV!$A$7:$R$65536,IN_DTK!N$6,0))=FALSE,IF(N$9&lt;&gt;0,VLOOKUP($A110,DSSV!$A$7:$R$65536,IN_DTK!N$6,0),""),"")</f>
        <v>0</v>
      </c>
      <c r="O110" s="183">
        <f>IF(ISNA(VLOOKUP($A110,DSSV!$A$7:$R$65536,IN_DTK!O$6,0))=FALSE,IF(O$9&lt;&gt;0,VLOOKUP($A110,DSSV!$A$7:$R$65536,IN_DTK!O$6,0),""),"")</f>
        <v>0</v>
      </c>
      <c r="P110" s="183">
        <f>IF(ISNA(VLOOKUP($A110,DSSV!$A$7:$R$65536,IN_DTK!P$6,0))=FALSE,IF(P$9&lt;&gt;0,VLOOKUP($A110,DSSV!$A$7:$R$65536,IN_DTK!P$6,0),""),"")</f>
        <v>0</v>
      </c>
      <c r="Q110" s="184">
        <f>IF(ISNA(VLOOKUP($A110,DSSV!$A$7:$R$65536,IN_DTK!Q$6,0))=FALSE,VLOOKUP($A110,DSSV!$A$7:$R$65536,IN_DTK!Q$6,0),"")</f>
        <v>0</v>
      </c>
      <c r="R110" s="175" t="str">
        <f>IF(ISNA(VLOOKUP($A110,DSSV!$A$7:$R$65536,IN_DTK!R$6,0))=FALSE,VLOOKUP($A110,DSSV!$A$7:$R$65536,IN_DTK!R$6,0),"")</f>
        <v>Không</v>
      </c>
      <c r="S110" s="185" t="str">
        <f>IF(ISNA(VLOOKUP($A110,DSSV!$A$7:$R$65536,IN_DTK!S$6,0))=FALSE,VLOOKUP($A110,DSSV!$A$7:$R$65536,IN_DTK!S$6,0),"")</f>
        <v/>
      </c>
      <c r="T110" s="156" t="str">
        <f t="shared" si="2"/>
        <v/>
      </c>
      <c r="U110" s="156" t="str">
        <f t="shared" si="3"/>
        <v/>
      </c>
    </row>
    <row r="111" spans="1:21" s="156" customFormat="1" ht="20.25" customHeight="1">
      <c r="A111" s="154">
        <v>102</v>
      </c>
      <c r="B111" s="178">
        <f>--SUBTOTAL(2,C$7:C111)</f>
        <v>102</v>
      </c>
      <c r="C111" s="157">
        <f>IF(ISNA(VLOOKUP($A111,DSSV!$A$7:$R$65536,IN_DTK!C$6,0))=FALSE,VLOOKUP($A111,DSSV!$A$7:$R$65536,IN_DTK!C$6,0),"")</f>
        <v>0</v>
      </c>
      <c r="D111" s="181" t="str">
        <f>IF(ISNA(VLOOKUP($A111,DSSV!$A$7:$R$65536,IN_DTK!D$6,0))=FALSE,VLOOKUP($A111,DSSV!$A$7:$R$65536,IN_DTK!D$6,0),"")</f>
        <v/>
      </c>
      <c r="E111" s="182" t="str">
        <f>IF(ISNA(VLOOKUP($A111,DSSV!$A$7:$R$65536,IN_DTK!E$6,0))=FALSE,VLOOKUP($A111,DSSV!$A$7:$R$65536,IN_DTK!E$6,0),"")</f>
        <v/>
      </c>
      <c r="F111" s="187" t="str">
        <f>IF(ISNA(VLOOKUP($A111,DSSV!$A$7:$R$65536,IN_DTK!F$6,0))=FALSE,VLOOKUP($A111,DSSV!$A$7:$R$65536,IN_DTK!F$6,0),"")</f>
        <v/>
      </c>
      <c r="G111" s="187" t="str">
        <f>IF(ISNA(VLOOKUP($A111,DSSV!$A$7:$R$65536,IN_DTK!G$6,0))=FALSE,VLOOKUP($A111,DSSV!$A$7:$R$65536,IN_DTK!G$6,0),"")</f>
        <v/>
      </c>
      <c r="H111" s="183">
        <f>IF(ISNA(VLOOKUP($A111,DSSV!$A$7:$R$65536,IN_DTK!H$6,0))=FALSE,IF(H$9&lt;&gt;0,VLOOKUP($A111,DSSV!$A$7:$R$65536,IN_DTK!H$6,0),""),"")</f>
        <v>0</v>
      </c>
      <c r="I111" s="183">
        <f>IF(ISNA(VLOOKUP($A111,DSSV!$A$7:$R$65536,IN_DTK!I$6,0))=FALSE,IF(I$9&lt;&gt;0,VLOOKUP($A111,DSSV!$A$7:$R$65536,IN_DTK!I$6,0),""),"")</f>
        <v>0</v>
      </c>
      <c r="J111" s="183">
        <f>IF(ISNA(VLOOKUP($A111,DSSV!$A$7:$R$65536,IN_DTK!J$6,0))=FALSE,IF(J$9&lt;&gt;0,VLOOKUP($A111,DSSV!$A$7:$R$65536,IN_DTK!J$6,0),""),"")</f>
        <v>0</v>
      </c>
      <c r="K111" s="183">
        <f>IF(ISNA(VLOOKUP($A111,DSSV!$A$7:$R$65536,IN_DTK!K$6,0))=FALSE,IF(K$9&lt;&gt;0,VLOOKUP($A111,DSSV!$A$7:$R$65536,IN_DTK!K$6,0),""),"")</f>
        <v>0</v>
      </c>
      <c r="L111" s="183">
        <f>IF(ISNA(VLOOKUP($A111,DSSV!$A$7:$R$65536,IN_DTK!L$6,0))=FALSE,IF(L$9&lt;&gt;0,VLOOKUP($A111,DSSV!$A$7:$R$65536,IN_DTK!L$6,0),""),"")</f>
        <v>0</v>
      </c>
      <c r="M111" s="183">
        <f>IF(ISNA(VLOOKUP($A111,DSSV!$A$7:$R$65536,IN_DTK!M$6,0))=FALSE,IF(M$9&lt;&gt;0,VLOOKUP($A111,DSSV!$A$7:$R$65536,IN_DTK!M$6,0),""),"")</f>
        <v>0</v>
      </c>
      <c r="N111" s="183">
        <f>IF(ISNA(VLOOKUP($A111,DSSV!$A$7:$R$65536,IN_DTK!N$6,0))=FALSE,IF(N$9&lt;&gt;0,VLOOKUP($A111,DSSV!$A$7:$R$65536,IN_DTK!N$6,0),""),"")</f>
        <v>0</v>
      </c>
      <c r="O111" s="183">
        <f>IF(ISNA(VLOOKUP($A111,DSSV!$A$7:$R$65536,IN_DTK!O$6,0))=FALSE,IF(O$9&lt;&gt;0,VLOOKUP($A111,DSSV!$A$7:$R$65536,IN_DTK!O$6,0),""),"")</f>
        <v>0</v>
      </c>
      <c r="P111" s="183">
        <f>IF(ISNA(VLOOKUP($A111,DSSV!$A$7:$R$65536,IN_DTK!P$6,0))=FALSE,IF(P$9&lt;&gt;0,VLOOKUP($A111,DSSV!$A$7:$R$65536,IN_DTK!P$6,0),""),"")</f>
        <v>0</v>
      </c>
      <c r="Q111" s="184">
        <f>IF(ISNA(VLOOKUP($A111,DSSV!$A$7:$R$65536,IN_DTK!Q$6,0))=FALSE,VLOOKUP($A111,DSSV!$A$7:$R$65536,IN_DTK!Q$6,0),"")</f>
        <v>0</v>
      </c>
      <c r="R111" s="175" t="str">
        <f>IF(ISNA(VLOOKUP($A111,DSSV!$A$7:$R$65536,IN_DTK!R$6,0))=FALSE,VLOOKUP($A111,DSSV!$A$7:$R$65536,IN_DTK!R$6,0),"")</f>
        <v>Không</v>
      </c>
      <c r="S111" s="185" t="str">
        <f>IF(ISNA(VLOOKUP($A111,DSSV!$A$7:$R$65536,IN_DTK!S$6,0))=FALSE,VLOOKUP($A111,DSSV!$A$7:$R$65536,IN_DTK!S$6,0),"")</f>
        <v/>
      </c>
      <c r="T111" s="156" t="str">
        <f t="shared" si="2"/>
        <v/>
      </c>
      <c r="U111" s="156" t="str">
        <f t="shared" si="3"/>
        <v/>
      </c>
    </row>
    <row r="112" spans="1:21" s="156" customFormat="1" ht="20.25" customHeight="1">
      <c r="A112" s="154">
        <v>103</v>
      </c>
      <c r="B112" s="178">
        <f>--SUBTOTAL(2,C$7:C112)</f>
        <v>103</v>
      </c>
      <c r="C112" s="157">
        <f>IF(ISNA(VLOOKUP($A112,DSSV!$A$7:$R$65536,IN_DTK!C$6,0))=FALSE,VLOOKUP($A112,DSSV!$A$7:$R$65536,IN_DTK!C$6,0),"")</f>
        <v>0</v>
      </c>
      <c r="D112" s="181" t="str">
        <f>IF(ISNA(VLOOKUP($A112,DSSV!$A$7:$R$65536,IN_DTK!D$6,0))=FALSE,VLOOKUP($A112,DSSV!$A$7:$R$65536,IN_DTK!D$6,0),"")</f>
        <v/>
      </c>
      <c r="E112" s="182" t="str">
        <f>IF(ISNA(VLOOKUP($A112,DSSV!$A$7:$R$65536,IN_DTK!E$6,0))=FALSE,VLOOKUP($A112,DSSV!$A$7:$R$65536,IN_DTK!E$6,0),"")</f>
        <v/>
      </c>
      <c r="F112" s="187" t="str">
        <f>IF(ISNA(VLOOKUP($A112,DSSV!$A$7:$R$65536,IN_DTK!F$6,0))=FALSE,VLOOKUP($A112,DSSV!$A$7:$R$65536,IN_DTK!F$6,0),"")</f>
        <v/>
      </c>
      <c r="G112" s="187" t="str">
        <f>IF(ISNA(VLOOKUP($A112,DSSV!$A$7:$R$65536,IN_DTK!G$6,0))=FALSE,VLOOKUP($A112,DSSV!$A$7:$R$65536,IN_DTK!G$6,0),"")</f>
        <v/>
      </c>
      <c r="H112" s="183">
        <f>IF(ISNA(VLOOKUP($A112,DSSV!$A$7:$R$65536,IN_DTK!H$6,0))=FALSE,IF(H$9&lt;&gt;0,VLOOKUP($A112,DSSV!$A$7:$R$65536,IN_DTK!H$6,0),""),"")</f>
        <v>0</v>
      </c>
      <c r="I112" s="183">
        <f>IF(ISNA(VLOOKUP($A112,DSSV!$A$7:$R$65536,IN_DTK!I$6,0))=FALSE,IF(I$9&lt;&gt;0,VLOOKUP($A112,DSSV!$A$7:$R$65536,IN_DTK!I$6,0),""),"")</f>
        <v>0</v>
      </c>
      <c r="J112" s="183">
        <f>IF(ISNA(VLOOKUP($A112,DSSV!$A$7:$R$65536,IN_DTK!J$6,0))=FALSE,IF(J$9&lt;&gt;0,VLOOKUP($A112,DSSV!$A$7:$R$65536,IN_DTK!J$6,0),""),"")</f>
        <v>0</v>
      </c>
      <c r="K112" s="183">
        <f>IF(ISNA(VLOOKUP($A112,DSSV!$A$7:$R$65536,IN_DTK!K$6,0))=FALSE,IF(K$9&lt;&gt;0,VLOOKUP($A112,DSSV!$A$7:$R$65536,IN_DTK!K$6,0),""),"")</f>
        <v>0</v>
      </c>
      <c r="L112" s="183">
        <f>IF(ISNA(VLOOKUP($A112,DSSV!$A$7:$R$65536,IN_DTK!L$6,0))=FALSE,IF(L$9&lt;&gt;0,VLOOKUP($A112,DSSV!$A$7:$R$65536,IN_DTK!L$6,0),""),"")</f>
        <v>0</v>
      </c>
      <c r="M112" s="183">
        <f>IF(ISNA(VLOOKUP($A112,DSSV!$A$7:$R$65536,IN_DTK!M$6,0))=FALSE,IF(M$9&lt;&gt;0,VLOOKUP($A112,DSSV!$A$7:$R$65536,IN_DTK!M$6,0),""),"")</f>
        <v>0</v>
      </c>
      <c r="N112" s="183">
        <f>IF(ISNA(VLOOKUP($A112,DSSV!$A$7:$R$65536,IN_DTK!N$6,0))=FALSE,IF(N$9&lt;&gt;0,VLOOKUP($A112,DSSV!$A$7:$R$65536,IN_DTK!N$6,0),""),"")</f>
        <v>0</v>
      </c>
      <c r="O112" s="183">
        <f>IF(ISNA(VLOOKUP($A112,DSSV!$A$7:$R$65536,IN_DTK!O$6,0))=FALSE,IF(O$9&lt;&gt;0,VLOOKUP($A112,DSSV!$A$7:$R$65536,IN_DTK!O$6,0),""),"")</f>
        <v>0</v>
      </c>
      <c r="P112" s="183">
        <f>IF(ISNA(VLOOKUP($A112,DSSV!$A$7:$R$65536,IN_DTK!P$6,0))=FALSE,IF(P$9&lt;&gt;0,VLOOKUP($A112,DSSV!$A$7:$R$65536,IN_DTK!P$6,0),""),"")</f>
        <v>0</v>
      </c>
      <c r="Q112" s="184">
        <f>IF(ISNA(VLOOKUP($A112,DSSV!$A$7:$R$65536,IN_DTK!Q$6,0))=FALSE,VLOOKUP($A112,DSSV!$A$7:$R$65536,IN_DTK!Q$6,0),"")</f>
        <v>0</v>
      </c>
      <c r="R112" s="175" t="str">
        <f>IF(ISNA(VLOOKUP($A112,DSSV!$A$7:$R$65536,IN_DTK!R$6,0))=FALSE,VLOOKUP($A112,DSSV!$A$7:$R$65536,IN_DTK!R$6,0),"")</f>
        <v>Không</v>
      </c>
      <c r="S112" s="185" t="str">
        <f>IF(ISNA(VLOOKUP($A112,DSSV!$A$7:$R$65536,IN_DTK!S$6,0))=FALSE,VLOOKUP($A112,DSSV!$A$7:$R$65536,IN_DTK!S$6,0),"")</f>
        <v/>
      </c>
      <c r="T112" s="156" t="str">
        <f t="shared" si="2"/>
        <v/>
      </c>
      <c r="U112" s="156" t="str">
        <f t="shared" si="3"/>
        <v/>
      </c>
    </row>
    <row r="113" spans="1:21" s="156" customFormat="1" ht="20.25" customHeight="1">
      <c r="A113" s="154">
        <v>104</v>
      </c>
      <c r="B113" s="178">
        <f>--SUBTOTAL(2,C$7:C113)</f>
        <v>104</v>
      </c>
      <c r="C113" s="157">
        <f>IF(ISNA(VLOOKUP($A113,DSSV!$A$7:$R$65536,IN_DTK!C$6,0))=FALSE,VLOOKUP($A113,DSSV!$A$7:$R$65536,IN_DTK!C$6,0),"")</f>
        <v>0</v>
      </c>
      <c r="D113" s="181" t="str">
        <f>IF(ISNA(VLOOKUP($A113,DSSV!$A$7:$R$65536,IN_DTK!D$6,0))=FALSE,VLOOKUP($A113,DSSV!$A$7:$R$65536,IN_DTK!D$6,0),"")</f>
        <v/>
      </c>
      <c r="E113" s="182" t="str">
        <f>IF(ISNA(VLOOKUP($A113,DSSV!$A$7:$R$65536,IN_DTK!E$6,0))=FALSE,VLOOKUP($A113,DSSV!$A$7:$R$65536,IN_DTK!E$6,0),"")</f>
        <v/>
      </c>
      <c r="F113" s="187" t="str">
        <f>IF(ISNA(VLOOKUP($A113,DSSV!$A$7:$R$65536,IN_DTK!F$6,0))=FALSE,VLOOKUP($A113,DSSV!$A$7:$R$65536,IN_DTK!F$6,0),"")</f>
        <v/>
      </c>
      <c r="G113" s="187" t="str">
        <f>IF(ISNA(VLOOKUP($A113,DSSV!$A$7:$R$65536,IN_DTK!G$6,0))=FALSE,VLOOKUP($A113,DSSV!$A$7:$R$65536,IN_DTK!G$6,0),"")</f>
        <v/>
      </c>
      <c r="H113" s="183">
        <f>IF(ISNA(VLOOKUP($A113,DSSV!$A$7:$R$65536,IN_DTK!H$6,0))=FALSE,IF(H$9&lt;&gt;0,VLOOKUP($A113,DSSV!$A$7:$R$65536,IN_DTK!H$6,0),""),"")</f>
        <v>0</v>
      </c>
      <c r="I113" s="183">
        <f>IF(ISNA(VLOOKUP($A113,DSSV!$A$7:$R$65536,IN_DTK!I$6,0))=FALSE,IF(I$9&lt;&gt;0,VLOOKUP($A113,DSSV!$A$7:$R$65536,IN_DTK!I$6,0),""),"")</f>
        <v>0</v>
      </c>
      <c r="J113" s="183">
        <f>IF(ISNA(VLOOKUP($A113,DSSV!$A$7:$R$65536,IN_DTK!J$6,0))=FALSE,IF(J$9&lt;&gt;0,VLOOKUP($A113,DSSV!$A$7:$R$65536,IN_DTK!J$6,0),""),"")</f>
        <v>0</v>
      </c>
      <c r="K113" s="183">
        <f>IF(ISNA(VLOOKUP($A113,DSSV!$A$7:$R$65536,IN_DTK!K$6,0))=FALSE,IF(K$9&lt;&gt;0,VLOOKUP($A113,DSSV!$A$7:$R$65536,IN_DTK!K$6,0),""),"")</f>
        <v>0</v>
      </c>
      <c r="L113" s="183">
        <f>IF(ISNA(VLOOKUP($A113,DSSV!$A$7:$R$65536,IN_DTK!L$6,0))=FALSE,IF(L$9&lt;&gt;0,VLOOKUP($A113,DSSV!$A$7:$R$65536,IN_DTK!L$6,0),""),"")</f>
        <v>0</v>
      </c>
      <c r="M113" s="183">
        <f>IF(ISNA(VLOOKUP($A113,DSSV!$A$7:$R$65536,IN_DTK!M$6,0))=FALSE,IF(M$9&lt;&gt;0,VLOOKUP($A113,DSSV!$A$7:$R$65536,IN_DTK!M$6,0),""),"")</f>
        <v>0</v>
      </c>
      <c r="N113" s="183">
        <f>IF(ISNA(VLOOKUP($A113,DSSV!$A$7:$R$65536,IN_DTK!N$6,0))=FALSE,IF(N$9&lt;&gt;0,VLOOKUP($A113,DSSV!$A$7:$R$65536,IN_DTK!N$6,0),""),"")</f>
        <v>0</v>
      </c>
      <c r="O113" s="183">
        <f>IF(ISNA(VLOOKUP($A113,DSSV!$A$7:$R$65536,IN_DTK!O$6,0))=FALSE,IF(O$9&lt;&gt;0,VLOOKUP($A113,DSSV!$A$7:$R$65536,IN_DTK!O$6,0),""),"")</f>
        <v>0</v>
      </c>
      <c r="P113" s="183">
        <f>IF(ISNA(VLOOKUP($A113,DSSV!$A$7:$R$65536,IN_DTK!P$6,0))=FALSE,IF(P$9&lt;&gt;0,VLOOKUP($A113,DSSV!$A$7:$R$65536,IN_DTK!P$6,0),""),"")</f>
        <v>0</v>
      </c>
      <c r="Q113" s="184">
        <f>IF(ISNA(VLOOKUP($A113,DSSV!$A$7:$R$65536,IN_DTK!Q$6,0))=FALSE,VLOOKUP($A113,DSSV!$A$7:$R$65536,IN_DTK!Q$6,0),"")</f>
        <v>0</v>
      </c>
      <c r="R113" s="175" t="str">
        <f>IF(ISNA(VLOOKUP($A113,DSSV!$A$7:$R$65536,IN_DTK!R$6,0))=FALSE,VLOOKUP($A113,DSSV!$A$7:$R$65536,IN_DTK!R$6,0),"")</f>
        <v>Không</v>
      </c>
      <c r="S113" s="185" t="str">
        <f>IF(ISNA(VLOOKUP($A113,DSSV!$A$7:$R$65536,IN_DTK!S$6,0))=FALSE,VLOOKUP($A113,DSSV!$A$7:$R$65536,IN_DTK!S$6,0),"")</f>
        <v/>
      </c>
      <c r="T113" s="156" t="str">
        <f t="shared" si="2"/>
        <v/>
      </c>
      <c r="U113" s="156" t="str">
        <f t="shared" si="3"/>
        <v/>
      </c>
    </row>
    <row r="114" spans="1:21" s="156" customFormat="1" ht="20.25" customHeight="1">
      <c r="A114" s="154">
        <v>105</v>
      </c>
      <c r="B114" s="178">
        <f>--SUBTOTAL(2,C$7:C114)</f>
        <v>105</v>
      </c>
      <c r="C114" s="157">
        <f>IF(ISNA(VLOOKUP($A114,DSSV!$A$7:$R$65536,IN_DTK!C$6,0))=FALSE,VLOOKUP($A114,DSSV!$A$7:$R$65536,IN_DTK!C$6,0),"")</f>
        <v>0</v>
      </c>
      <c r="D114" s="181" t="str">
        <f>IF(ISNA(VLOOKUP($A114,DSSV!$A$7:$R$65536,IN_DTK!D$6,0))=FALSE,VLOOKUP($A114,DSSV!$A$7:$R$65536,IN_DTK!D$6,0),"")</f>
        <v/>
      </c>
      <c r="E114" s="182" t="str">
        <f>IF(ISNA(VLOOKUP($A114,DSSV!$A$7:$R$65536,IN_DTK!E$6,0))=FALSE,VLOOKUP($A114,DSSV!$A$7:$R$65536,IN_DTK!E$6,0),"")</f>
        <v/>
      </c>
      <c r="F114" s="187" t="str">
        <f>IF(ISNA(VLOOKUP($A114,DSSV!$A$7:$R$65536,IN_DTK!F$6,0))=FALSE,VLOOKUP($A114,DSSV!$A$7:$R$65536,IN_DTK!F$6,0),"")</f>
        <v/>
      </c>
      <c r="G114" s="187" t="str">
        <f>IF(ISNA(VLOOKUP($A114,DSSV!$A$7:$R$65536,IN_DTK!G$6,0))=FALSE,VLOOKUP($A114,DSSV!$A$7:$R$65536,IN_DTK!G$6,0),"")</f>
        <v/>
      </c>
      <c r="H114" s="183">
        <f>IF(ISNA(VLOOKUP($A114,DSSV!$A$7:$R$65536,IN_DTK!H$6,0))=FALSE,IF(H$9&lt;&gt;0,VLOOKUP($A114,DSSV!$A$7:$R$65536,IN_DTK!H$6,0),""),"")</f>
        <v>0</v>
      </c>
      <c r="I114" s="183">
        <f>IF(ISNA(VLOOKUP($A114,DSSV!$A$7:$R$65536,IN_DTK!I$6,0))=FALSE,IF(I$9&lt;&gt;0,VLOOKUP($A114,DSSV!$A$7:$R$65536,IN_DTK!I$6,0),""),"")</f>
        <v>0</v>
      </c>
      <c r="J114" s="183">
        <f>IF(ISNA(VLOOKUP($A114,DSSV!$A$7:$R$65536,IN_DTK!J$6,0))=FALSE,IF(J$9&lt;&gt;0,VLOOKUP($A114,DSSV!$A$7:$R$65536,IN_DTK!J$6,0),""),"")</f>
        <v>0</v>
      </c>
      <c r="K114" s="183">
        <f>IF(ISNA(VLOOKUP($A114,DSSV!$A$7:$R$65536,IN_DTK!K$6,0))=FALSE,IF(K$9&lt;&gt;0,VLOOKUP($A114,DSSV!$A$7:$R$65536,IN_DTK!K$6,0),""),"")</f>
        <v>0</v>
      </c>
      <c r="L114" s="183">
        <f>IF(ISNA(VLOOKUP($A114,DSSV!$A$7:$R$65536,IN_DTK!L$6,0))=FALSE,IF(L$9&lt;&gt;0,VLOOKUP($A114,DSSV!$A$7:$R$65536,IN_DTK!L$6,0),""),"")</f>
        <v>0</v>
      </c>
      <c r="M114" s="183">
        <f>IF(ISNA(VLOOKUP($A114,DSSV!$A$7:$R$65536,IN_DTK!M$6,0))=FALSE,IF(M$9&lt;&gt;0,VLOOKUP($A114,DSSV!$A$7:$R$65536,IN_DTK!M$6,0),""),"")</f>
        <v>0</v>
      </c>
      <c r="N114" s="183">
        <f>IF(ISNA(VLOOKUP($A114,DSSV!$A$7:$R$65536,IN_DTK!N$6,0))=FALSE,IF(N$9&lt;&gt;0,VLOOKUP($A114,DSSV!$A$7:$R$65536,IN_DTK!N$6,0),""),"")</f>
        <v>0</v>
      </c>
      <c r="O114" s="183">
        <f>IF(ISNA(VLOOKUP($A114,DSSV!$A$7:$R$65536,IN_DTK!O$6,0))=FALSE,IF(O$9&lt;&gt;0,VLOOKUP($A114,DSSV!$A$7:$R$65536,IN_DTK!O$6,0),""),"")</f>
        <v>0</v>
      </c>
      <c r="P114" s="183">
        <f>IF(ISNA(VLOOKUP($A114,DSSV!$A$7:$R$65536,IN_DTK!P$6,0))=FALSE,IF(P$9&lt;&gt;0,VLOOKUP($A114,DSSV!$A$7:$R$65536,IN_DTK!P$6,0),""),"")</f>
        <v>0</v>
      </c>
      <c r="Q114" s="184">
        <f>IF(ISNA(VLOOKUP($A114,DSSV!$A$7:$R$65536,IN_DTK!Q$6,0))=FALSE,VLOOKUP($A114,DSSV!$A$7:$R$65536,IN_DTK!Q$6,0),"")</f>
        <v>0</v>
      </c>
      <c r="R114" s="175" t="str">
        <f>IF(ISNA(VLOOKUP($A114,DSSV!$A$7:$R$65536,IN_DTK!R$6,0))=FALSE,VLOOKUP($A114,DSSV!$A$7:$R$65536,IN_DTK!R$6,0),"")</f>
        <v>Không</v>
      </c>
      <c r="S114" s="185" t="str">
        <f>IF(ISNA(VLOOKUP($A114,DSSV!$A$7:$R$65536,IN_DTK!S$6,0))=FALSE,VLOOKUP($A114,DSSV!$A$7:$R$65536,IN_DTK!S$6,0),"")</f>
        <v/>
      </c>
      <c r="T114" s="156" t="str">
        <f t="shared" si="2"/>
        <v/>
      </c>
      <c r="U114" s="156" t="str">
        <f t="shared" si="3"/>
        <v/>
      </c>
    </row>
    <row r="115" spans="1:21" s="156" customFormat="1" ht="20.25" customHeight="1">
      <c r="A115" s="154">
        <v>106</v>
      </c>
      <c r="B115" s="178">
        <f>--SUBTOTAL(2,C$7:C115)</f>
        <v>106</v>
      </c>
      <c r="C115" s="157">
        <f>IF(ISNA(VLOOKUP($A115,DSSV!$A$7:$R$65536,IN_DTK!C$6,0))=FALSE,VLOOKUP($A115,DSSV!$A$7:$R$65536,IN_DTK!C$6,0),"")</f>
        <v>0</v>
      </c>
      <c r="D115" s="181" t="str">
        <f>IF(ISNA(VLOOKUP($A115,DSSV!$A$7:$R$65536,IN_DTK!D$6,0))=FALSE,VLOOKUP($A115,DSSV!$A$7:$R$65536,IN_DTK!D$6,0),"")</f>
        <v/>
      </c>
      <c r="E115" s="182" t="str">
        <f>IF(ISNA(VLOOKUP($A115,DSSV!$A$7:$R$65536,IN_DTK!E$6,0))=FALSE,VLOOKUP($A115,DSSV!$A$7:$R$65536,IN_DTK!E$6,0),"")</f>
        <v/>
      </c>
      <c r="F115" s="187" t="str">
        <f>IF(ISNA(VLOOKUP($A115,DSSV!$A$7:$R$65536,IN_DTK!F$6,0))=FALSE,VLOOKUP($A115,DSSV!$A$7:$R$65536,IN_DTK!F$6,0),"")</f>
        <v/>
      </c>
      <c r="G115" s="187" t="str">
        <f>IF(ISNA(VLOOKUP($A115,DSSV!$A$7:$R$65536,IN_DTK!G$6,0))=FALSE,VLOOKUP($A115,DSSV!$A$7:$R$65536,IN_DTK!G$6,0),"")</f>
        <v/>
      </c>
      <c r="H115" s="183">
        <f>IF(ISNA(VLOOKUP($A115,DSSV!$A$7:$R$65536,IN_DTK!H$6,0))=FALSE,IF(H$9&lt;&gt;0,VLOOKUP($A115,DSSV!$A$7:$R$65536,IN_DTK!H$6,0),""),"")</f>
        <v>0</v>
      </c>
      <c r="I115" s="183">
        <f>IF(ISNA(VLOOKUP($A115,DSSV!$A$7:$R$65536,IN_DTK!I$6,0))=FALSE,IF(I$9&lt;&gt;0,VLOOKUP($A115,DSSV!$A$7:$R$65536,IN_DTK!I$6,0),""),"")</f>
        <v>0</v>
      </c>
      <c r="J115" s="183">
        <f>IF(ISNA(VLOOKUP($A115,DSSV!$A$7:$R$65536,IN_DTK!J$6,0))=FALSE,IF(J$9&lt;&gt;0,VLOOKUP($A115,DSSV!$A$7:$R$65536,IN_DTK!J$6,0),""),"")</f>
        <v>0</v>
      </c>
      <c r="K115" s="183">
        <f>IF(ISNA(VLOOKUP($A115,DSSV!$A$7:$R$65536,IN_DTK!K$6,0))=FALSE,IF(K$9&lt;&gt;0,VLOOKUP($A115,DSSV!$A$7:$R$65536,IN_DTK!K$6,0),""),"")</f>
        <v>0</v>
      </c>
      <c r="L115" s="183">
        <f>IF(ISNA(VLOOKUP($A115,DSSV!$A$7:$R$65536,IN_DTK!L$6,0))=FALSE,IF(L$9&lt;&gt;0,VLOOKUP($A115,DSSV!$A$7:$R$65536,IN_DTK!L$6,0),""),"")</f>
        <v>0</v>
      </c>
      <c r="M115" s="183">
        <f>IF(ISNA(VLOOKUP($A115,DSSV!$A$7:$R$65536,IN_DTK!M$6,0))=FALSE,IF(M$9&lt;&gt;0,VLOOKUP($A115,DSSV!$A$7:$R$65536,IN_DTK!M$6,0),""),"")</f>
        <v>0</v>
      </c>
      <c r="N115" s="183">
        <f>IF(ISNA(VLOOKUP($A115,DSSV!$A$7:$R$65536,IN_DTK!N$6,0))=FALSE,IF(N$9&lt;&gt;0,VLOOKUP($A115,DSSV!$A$7:$R$65536,IN_DTK!N$6,0),""),"")</f>
        <v>0</v>
      </c>
      <c r="O115" s="183">
        <f>IF(ISNA(VLOOKUP($A115,DSSV!$A$7:$R$65536,IN_DTK!O$6,0))=FALSE,IF(O$9&lt;&gt;0,VLOOKUP($A115,DSSV!$A$7:$R$65536,IN_DTK!O$6,0),""),"")</f>
        <v>0</v>
      </c>
      <c r="P115" s="183">
        <f>IF(ISNA(VLOOKUP($A115,DSSV!$A$7:$R$65536,IN_DTK!P$6,0))=FALSE,IF(P$9&lt;&gt;0,VLOOKUP($A115,DSSV!$A$7:$R$65536,IN_DTK!P$6,0),""),"")</f>
        <v>0</v>
      </c>
      <c r="Q115" s="184">
        <f>IF(ISNA(VLOOKUP($A115,DSSV!$A$7:$R$65536,IN_DTK!Q$6,0))=FALSE,VLOOKUP($A115,DSSV!$A$7:$R$65536,IN_DTK!Q$6,0),"")</f>
        <v>0</v>
      </c>
      <c r="R115" s="175" t="str">
        <f>IF(ISNA(VLOOKUP($A115,DSSV!$A$7:$R$65536,IN_DTK!R$6,0))=FALSE,VLOOKUP($A115,DSSV!$A$7:$R$65536,IN_DTK!R$6,0),"")</f>
        <v>Không</v>
      </c>
      <c r="S115" s="185" t="str">
        <f>IF(ISNA(VLOOKUP($A115,DSSV!$A$7:$R$65536,IN_DTK!S$6,0))=FALSE,VLOOKUP($A115,DSSV!$A$7:$R$65536,IN_DTK!S$6,0),"")</f>
        <v/>
      </c>
      <c r="T115" s="156" t="str">
        <f t="shared" si="2"/>
        <v/>
      </c>
      <c r="U115" s="156" t="str">
        <f t="shared" si="3"/>
        <v/>
      </c>
    </row>
    <row r="116" spans="1:21" s="156" customFormat="1" ht="20.25" customHeight="1">
      <c r="A116" s="154">
        <v>107</v>
      </c>
      <c r="B116" s="178">
        <f>--SUBTOTAL(2,C$7:C116)</f>
        <v>107</v>
      </c>
      <c r="C116" s="157">
        <f>IF(ISNA(VLOOKUP($A116,DSSV!$A$7:$R$65536,IN_DTK!C$6,0))=FALSE,VLOOKUP($A116,DSSV!$A$7:$R$65536,IN_DTK!C$6,0),"")</f>
        <v>0</v>
      </c>
      <c r="D116" s="181" t="str">
        <f>IF(ISNA(VLOOKUP($A116,DSSV!$A$7:$R$65536,IN_DTK!D$6,0))=FALSE,VLOOKUP($A116,DSSV!$A$7:$R$65536,IN_DTK!D$6,0),"")</f>
        <v/>
      </c>
      <c r="E116" s="182" t="str">
        <f>IF(ISNA(VLOOKUP($A116,DSSV!$A$7:$R$65536,IN_DTK!E$6,0))=FALSE,VLOOKUP($A116,DSSV!$A$7:$R$65536,IN_DTK!E$6,0),"")</f>
        <v/>
      </c>
      <c r="F116" s="187" t="str">
        <f>IF(ISNA(VLOOKUP($A116,DSSV!$A$7:$R$65536,IN_DTK!F$6,0))=FALSE,VLOOKUP($A116,DSSV!$A$7:$R$65536,IN_DTK!F$6,0),"")</f>
        <v/>
      </c>
      <c r="G116" s="187" t="str">
        <f>IF(ISNA(VLOOKUP($A116,DSSV!$A$7:$R$65536,IN_DTK!G$6,0))=FALSE,VLOOKUP($A116,DSSV!$A$7:$R$65536,IN_DTK!G$6,0),"")</f>
        <v/>
      </c>
      <c r="H116" s="183">
        <f>IF(ISNA(VLOOKUP($A116,DSSV!$A$7:$R$65536,IN_DTK!H$6,0))=FALSE,IF(H$9&lt;&gt;0,VLOOKUP($A116,DSSV!$A$7:$R$65536,IN_DTK!H$6,0),""),"")</f>
        <v>0</v>
      </c>
      <c r="I116" s="183">
        <f>IF(ISNA(VLOOKUP($A116,DSSV!$A$7:$R$65536,IN_DTK!I$6,0))=FALSE,IF(I$9&lt;&gt;0,VLOOKUP($A116,DSSV!$A$7:$R$65536,IN_DTK!I$6,0),""),"")</f>
        <v>0</v>
      </c>
      <c r="J116" s="183">
        <f>IF(ISNA(VLOOKUP($A116,DSSV!$A$7:$R$65536,IN_DTK!J$6,0))=FALSE,IF(J$9&lt;&gt;0,VLOOKUP($A116,DSSV!$A$7:$R$65536,IN_DTK!J$6,0),""),"")</f>
        <v>0</v>
      </c>
      <c r="K116" s="183">
        <f>IF(ISNA(VLOOKUP($A116,DSSV!$A$7:$R$65536,IN_DTK!K$6,0))=FALSE,IF(K$9&lt;&gt;0,VLOOKUP($A116,DSSV!$A$7:$R$65536,IN_DTK!K$6,0),""),"")</f>
        <v>0</v>
      </c>
      <c r="L116" s="183">
        <f>IF(ISNA(VLOOKUP($A116,DSSV!$A$7:$R$65536,IN_DTK!L$6,0))=FALSE,IF(L$9&lt;&gt;0,VLOOKUP($A116,DSSV!$A$7:$R$65536,IN_DTK!L$6,0),""),"")</f>
        <v>0</v>
      </c>
      <c r="M116" s="183">
        <f>IF(ISNA(VLOOKUP($A116,DSSV!$A$7:$R$65536,IN_DTK!M$6,0))=FALSE,IF(M$9&lt;&gt;0,VLOOKUP($A116,DSSV!$A$7:$R$65536,IN_DTK!M$6,0),""),"")</f>
        <v>0</v>
      </c>
      <c r="N116" s="183">
        <f>IF(ISNA(VLOOKUP($A116,DSSV!$A$7:$R$65536,IN_DTK!N$6,0))=FALSE,IF(N$9&lt;&gt;0,VLOOKUP($A116,DSSV!$A$7:$R$65536,IN_DTK!N$6,0),""),"")</f>
        <v>0</v>
      </c>
      <c r="O116" s="183">
        <f>IF(ISNA(VLOOKUP($A116,DSSV!$A$7:$R$65536,IN_DTK!O$6,0))=FALSE,IF(O$9&lt;&gt;0,VLOOKUP($A116,DSSV!$A$7:$R$65536,IN_DTK!O$6,0),""),"")</f>
        <v>0</v>
      </c>
      <c r="P116" s="183">
        <f>IF(ISNA(VLOOKUP($A116,DSSV!$A$7:$R$65536,IN_DTK!P$6,0))=FALSE,IF(P$9&lt;&gt;0,VLOOKUP($A116,DSSV!$A$7:$R$65536,IN_DTK!P$6,0),""),"")</f>
        <v>0</v>
      </c>
      <c r="Q116" s="184">
        <f>IF(ISNA(VLOOKUP($A116,DSSV!$A$7:$R$65536,IN_DTK!Q$6,0))=FALSE,VLOOKUP($A116,DSSV!$A$7:$R$65536,IN_DTK!Q$6,0),"")</f>
        <v>0</v>
      </c>
      <c r="R116" s="175" t="str">
        <f>IF(ISNA(VLOOKUP($A116,DSSV!$A$7:$R$65536,IN_DTK!R$6,0))=FALSE,VLOOKUP($A116,DSSV!$A$7:$R$65536,IN_DTK!R$6,0),"")</f>
        <v>Không</v>
      </c>
      <c r="S116" s="185" t="str">
        <f>IF(ISNA(VLOOKUP($A116,DSSV!$A$7:$R$65536,IN_DTK!S$6,0))=FALSE,VLOOKUP($A116,DSSV!$A$7:$R$65536,IN_DTK!S$6,0),"")</f>
        <v/>
      </c>
      <c r="T116" s="156" t="str">
        <f t="shared" si="2"/>
        <v/>
      </c>
      <c r="U116" s="156" t="str">
        <f t="shared" si="3"/>
        <v/>
      </c>
    </row>
    <row r="117" spans="1:21" s="156" customFormat="1" ht="20.25" customHeight="1">
      <c r="A117" s="154">
        <v>108</v>
      </c>
      <c r="B117" s="178">
        <f>--SUBTOTAL(2,C$7:C117)</f>
        <v>108</v>
      </c>
      <c r="C117" s="157">
        <f>IF(ISNA(VLOOKUP($A117,DSSV!$A$7:$R$65536,IN_DTK!C$6,0))=FALSE,VLOOKUP($A117,DSSV!$A$7:$R$65536,IN_DTK!C$6,0),"")</f>
        <v>0</v>
      </c>
      <c r="D117" s="181" t="str">
        <f>IF(ISNA(VLOOKUP($A117,DSSV!$A$7:$R$65536,IN_DTK!D$6,0))=FALSE,VLOOKUP($A117,DSSV!$A$7:$R$65536,IN_DTK!D$6,0),"")</f>
        <v/>
      </c>
      <c r="E117" s="182" t="str">
        <f>IF(ISNA(VLOOKUP($A117,DSSV!$A$7:$R$65536,IN_DTK!E$6,0))=FALSE,VLOOKUP($A117,DSSV!$A$7:$R$65536,IN_DTK!E$6,0),"")</f>
        <v/>
      </c>
      <c r="F117" s="187" t="str">
        <f>IF(ISNA(VLOOKUP($A117,DSSV!$A$7:$R$65536,IN_DTK!F$6,0))=FALSE,VLOOKUP($A117,DSSV!$A$7:$R$65536,IN_DTK!F$6,0),"")</f>
        <v/>
      </c>
      <c r="G117" s="187" t="str">
        <f>IF(ISNA(VLOOKUP($A117,DSSV!$A$7:$R$65536,IN_DTK!G$6,0))=FALSE,VLOOKUP($A117,DSSV!$A$7:$R$65536,IN_DTK!G$6,0),"")</f>
        <v/>
      </c>
      <c r="H117" s="183">
        <f>IF(ISNA(VLOOKUP($A117,DSSV!$A$7:$R$65536,IN_DTK!H$6,0))=FALSE,IF(H$9&lt;&gt;0,VLOOKUP($A117,DSSV!$A$7:$R$65536,IN_DTK!H$6,0),""),"")</f>
        <v>0</v>
      </c>
      <c r="I117" s="183">
        <f>IF(ISNA(VLOOKUP($A117,DSSV!$A$7:$R$65536,IN_DTK!I$6,0))=FALSE,IF(I$9&lt;&gt;0,VLOOKUP($A117,DSSV!$A$7:$R$65536,IN_DTK!I$6,0),""),"")</f>
        <v>0</v>
      </c>
      <c r="J117" s="183">
        <f>IF(ISNA(VLOOKUP($A117,DSSV!$A$7:$R$65536,IN_DTK!J$6,0))=FALSE,IF(J$9&lt;&gt;0,VLOOKUP($A117,DSSV!$A$7:$R$65536,IN_DTK!J$6,0),""),"")</f>
        <v>0</v>
      </c>
      <c r="K117" s="183">
        <f>IF(ISNA(VLOOKUP($A117,DSSV!$A$7:$R$65536,IN_DTK!K$6,0))=FALSE,IF(K$9&lt;&gt;0,VLOOKUP($A117,DSSV!$A$7:$R$65536,IN_DTK!K$6,0),""),"")</f>
        <v>0</v>
      </c>
      <c r="L117" s="183">
        <f>IF(ISNA(VLOOKUP($A117,DSSV!$A$7:$R$65536,IN_DTK!L$6,0))=FALSE,IF(L$9&lt;&gt;0,VLOOKUP($A117,DSSV!$A$7:$R$65536,IN_DTK!L$6,0),""),"")</f>
        <v>0</v>
      </c>
      <c r="M117" s="183">
        <f>IF(ISNA(VLOOKUP($A117,DSSV!$A$7:$R$65536,IN_DTK!M$6,0))=FALSE,IF(M$9&lt;&gt;0,VLOOKUP($A117,DSSV!$A$7:$R$65536,IN_DTK!M$6,0),""),"")</f>
        <v>0</v>
      </c>
      <c r="N117" s="183">
        <f>IF(ISNA(VLOOKUP($A117,DSSV!$A$7:$R$65536,IN_DTK!N$6,0))=FALSE,IF(N$9&lt;&gt;0,VLOOKUP($A117,DSSV!$A$7:$R$65536,IN_DTK!N$6,0),""),"")</f>
        <v>0</v>
      </c>
      <c r="O117" s="183">
        <f>IF(ISNA(VLOOKUP($A117,DSSV!$A$7:$R$65536,IN_DTK!O$6,0))=FALSE,IF(O$9&lt;&gt;0,VLOOKUP($A117,DSSV!$A$7:$R$65536,IN_DTK!O$6,0),""),"")</f>
        <v>0</v>
      </c>
      <c r="P117" s="183">
        <f>IF(ISNA(VLOOKUP($A117,DSSV!$A$7:$R$65536,IN_DTK!P$6,0))=FALSE,IF(P$9&lt;&gt;0,VLOOKUP($A117,DSSV!$A$7:$R$65536,IN_DTK!P$6,0),""),"")</f>
        <v>0</v>
      </c>
      <c r="Q117" s="184">
        <f>IF(ISNA(VLOOKUP($A117,DSSV!$A$7:$R$65536,IN_DTK!Q$6,0))=FALSE,VLOOKUP($A117,DSSV!$A$7:$R$65536,IN_DTK!Q$6,0),"")</f>
        <v>0</v>
      </c>
      <c r="R117" s="175" t="str">
        <f>IF(ISNA(VLOOKUP($A117,DSSV!$A$7:$R$65536,IN_DTK!R$6,0))=FALSE,VLOOKUP($A117,DSSV!$A$7:$R$65536,IN_DTK!R$6,0),"")</f>
        <v>Không</v>
      </c>
      <c r="S117" s="185" t="str">
        <f>IF(ISNA(VLOOKUP($A117,DSSV!$A$7:$R$65536,IN_DTK!S$6,0))=FALSE,VLOOKUP($A117,DSSV!$A$7:$R$65536,IN_DTK!S$6,0),"")</f>
        <v/>
      </c>
      <c r="T117" s="156" t="str">
        <f t="shared" si="2"/>
        <v/>
      </c>
      <c r="U117" s="156" t="str">
        <f t="shared" si="3"/>
        <v/>
      </c>
    </row>
    <row r="118" spans="1:21" s="156" customFormat="1" ht="20.25" customHeight="1">
      <c r="A118" s="154">
        <v>109</v>
      </c>
      <c r="B118" s="178">
        <f>--SUBTOTAL(2,C$7:C118)</f>
        <v>109</v>
      </c>
      <c r="C118" s="157">
        <f>IF(ISNA(VLOOKUP($A118,DSSV!$A$7:$R$65536,IN_DTK!C$6,0))=FALSE,VLOOKUP($A118,DSSV!$A$7:$R$65536,IN_DTK!C$6,0),"")</f>
        <v>0</v>
      </c>
      <c r="D118" s="181" t="str">
        <f>IF(ISNA(VLOOKUP($A118,DSSV!$A$7:$R$65536,IN_DTK!D$6,0))=FALSE,VLOOKUP($A118,DSSV!$A$7:$R$65536,IN_DTK!D$6,0),"")</f>
        <v/>
      </c>
      <c r="E118" s="182" t="str">
        <f>IF(ISNA(VLOOKUP($A118,DSSV!$A$7:$R$65536,IN_DTK!E$6,0))=FALSE,VLOOKUP($A118,DSSV!$A$7:$R$65536,IN_DTK!E$6,0),"")</f>
        <v/>
      </c>
      <c r="F118" s="187" t="str">
        <f>IF(ISNA(VLOOKUP($A118,DSSV!$A$7:$R$65536,IN_DTK!F$6,0))=FALSE,VLOOKUP($A118,DSSV!$A$7:$R$65536,IN_DTK!F$6,0),"")</f>
        <v/>
      </c>
      <c r="G118" s="187" t="str">
        <f>IF(ISNA(VLOOKUP($A118,DSSV!$A$7:$R$65536,IN_DTK!G$6,0))=FALSE,VLOOKUP($A118,DSSV!$A$7:$R$65536,IN_DTK!G$6,0),"")</f>
        <v/>
      </c>
      <c r="H118" s="183">
        <f>IF(ISNA(VLOOKUP($A118,DSSV!$A$7:$R$65536,IN_DTK!H$6,0))=FALSE,IF(H$9&lt;&gt;0,VLOOKUP($A118,DSSV!$A$7:$R$65536,IN_DTK!H$6,0),""),"")</f>
        <v>0</v>
      </c>
      <c r="I118" s="183">
        <f>IF(ISNA(VLOOKUP($A118,DSSV!$A$7:$R$65536,IN_DTK!I$6,0))=FALSE,IF(I$9&lt;&gt;0,VLOOKUP($A118,DSSV!$A$7:$R$65536,IN_DTK!I$6,0),""),"")</f>
        <v>0</v>
      </c>
      <c r="J118" s="183">
        <f>IF(ISNA(VLOOKUP($A118,DSSV!$A$7:$R$65536,IN_DTK!J$6,0))=FALSE,IF(J$9&lt;&gt;0,VLOOKUP($A118,DSSV!$A$7:$R$65536,IN_DTK!J$6,0),""),"")</f>
        <v>0</v>
      </c>
      <c r="K118" s="183">
        <f>IF(ISNA(VLOOKUP($A118,DSSV!$A$7:$R$65536,IN_DTK!K$6,0))=FALSE,IF(K$9&lt;&gt;0,VLOOKUP($A118,DSSV!$A$7:$R$65536,IN_DTK!K$6,0),""),"")</f>
        <v>0</v>
      </c>
      <c r="L118" s="183">
        <f>IF(ISNA(VLOOKUP($A118,DSSV!$A$7:$R$65536,IN_DTK!L$6,0))=FALSE,IF(L$9&lt;&gt;0,VLOOKUP($A118,DSSV!$A$7:$R$65536,IN_DTK!L$6,0),""),"")</f>
        <v>0</v>
      </c>
      <c r="M118" s="183">
        <f>IF(ISNA(VLOOKUP($A118,DSSV!$A$7:$R$65536,IN_DTK!M$6,0))=FALSE,IF(M$9&lt;&gt;0,VLOOKUP($A118,DSSV!$A$7:$R$65536,IN_DTK!M$6,0),""),"")</f>
        <v>0</v>
      </c>
      <c r="N118" s="183">
        <f>IF(ISNA(VLOOKUP($A118,DSSV!$A$7:$R$65536,IN_DTK!N$6,0))=FALSE,IF(N$9&lt;&gt;0,VLOOKUP($A118,DSSV!$A$7:$R$65536,IN_DTK!N$6,0),""),"")</f>
        <v>0</v>
      </c>
      <c r="O118" s="183">
        <f>IF(ISNA(VLOOKUP($A118,DSSV!$A$7:$R$65536,IN_DTK!O$6,0))=FALSE,IF(O$9&lt;&gt;0,VLOOKUP($A118,DSSV!$A$7:$R$65536,IN_DTK!O$6,0),""),"")</f>
        <v>0</v>
      </c>
      <c r="P118" s="183">
        <f>IF(ISNA(VLOOKUP($A118,DSSV!$A$7:$R$65536,IN_DTK!P$6,0))=FALSE,IF(P$9&lt;&gt;0,VLOOKUP($A118,DSSV!$A$7:$R$65536,IN_DTK!P$6,0),""),"")</f>
        <v>0</v>
      </c>
      <c r="Q118" s="184">
        <f>IF(ISNA(VLOOKUP($A118,DSSV!$A$7:$R$65536,IN_DTK!Q$6,0))=FALSE,VLOOKUP($A118,DSSV!$A$7:$R$65536,IN_DTK!Q$6,0),"")</f>
        <v>0</v>
      </c>
      <c r="R118" s="175" t="str">
        <f>IF(ISNA(VLOOKUP($A118,DSSV!$A$7:$R$65536,IN_DTK!R$6,0))=FALSE,VLOOKUP($A118,DSSV!$A$7:$R$65536,IN_DTK!R$6,0),"")</f>
        <v>Không</v>
      </c>
      <c r="S118" s="185" t="str">
        <f>IF(ISNA(VLOOKUP($A118,DSSV!$A$7:$R$65536,IN_DTK!S$6,0))=FALSE,VLOOKUP($A118,DSSV!$A$7:$R$65536,IN_DTK!S$6,0),"")</f>
        <v/>
      </c>
      <c r="T118" s="156" t="str">
        <f t="shared" si="2"/>
        <v/>
      </c>
      <c r="U118" s="156" t="str">
        <f t="shared" si="3"/>
        <v/>
      </c>
    </row>
    <row r="119" spans="1:21" s="156" customFormat="1" ht="20.25" customHeight="1">
      <c r="A119" s="154">
        <v>110</v>
      </c>
      <c r="B119" s="178">
        <f>--SUBTOTAL(2,C$7:C119)</f>
        <v>110</v>
      </c>
      <c r="C119" s="157">
        <f>IF(ISNA(VLOOKUP($A119,DSSV!$A$7:$R$65536,IN_DTK!C$6,0))=FALSE,VLOOKUP($A119,DSSV!$A$7:$R$65536,IN_DTK!C$6,0),"")</f>
        <v>0</v>
      </c>
      <c r="D119" s="181" t="str">
        <f>IF(ISNA(VLOOKUP($A119,DSSV!$A$7:$R$65536,IN_DTK!D$6,0))=FALSE,VLOOKUP($A119,DSSV!$A$7:$R$65536,IN_DTK!D$6,0),"")</f>
        <v/>
      </c>
      <c r="E119" s="182" t="str">
        <f>IF(ISNA(VLOOKUP($A119,DSSV!$A$7:$R$65536,IN_DTK!E$6,0))=FALSE,VLOOKUP($A119,DSSV!$A$7:$R$65536,IN_DTK!E$6,0),"")</f>
        <v/>
      </c>
      <c r="F119" s="187" t="str">
        <f>IF(ISNA(VLOOKUP($A119,DSSV!$A$7:$R$65536,IN_DTK!F$6,0))=FALSE,VLOOKUP($A119,DSSV!$A$7:$R$65536,IN_DTK!F$6,0),"")</f>
        <v/>
      </c>
      <c r="G119" s="187" t="str">
        <f>IF(ISNA(VLOOKUP($A119,DSSV!$A$7:$R$65536,IN_DTK!G$6,0))=FALSE,VLOOKUP($A119,DSSV!$A$7:$R$65536,IN_DTK!G$6,0),"")</f>
        <v/>
      </c>
      <c r="H119" s="183">
        <f>IF(ISNA(VLOOKUP($A119,DSSV!$A$7:$R$65536,IN_DTK!H$6,0))=FALSE,IF(H$9&lt;&gt;0,VLOOKUP($A119,DSSV!$A$7:$R$65536,IN_DTK!H$6,0),""),"")</f>
        <v>0</v>
      </c>
      <c r="I119" s="183">
        <f>IF(ISNA(VLOOKUP($A119,DSSV!$A$7:$R$65536,IN_DTK!I$6,0))=FALSE,IF(I$9&lt;&gt;0,VLOOKUP($A119,DSSV!$A$7:$R$65536,IN_DTK!I$6,0),""),"")</f>
        <v>0</v>
      </c>
      <c r="J119" s="183">
        <f>IF(ISNA(VLOOKUP($A119,DSSV!$A$7:$R$65536,IN_DTK!J$6,0))=FALSE,IF(J$9&lt;&gt;0,VLOOKUP($A119,DSSV!$A$7:$R$65536,IN_DTK!J$6,0),""),"")</f>
        <v>0</v>
      </c>
      <c r="K119" s="183">
        <f>IF(ISNA(VLOOKUP($A119,DSSV!$A$7:$R$65536,IN_DTK!K$6,0))=FALSE,IF(K$9&lt;&gt;0,VLOOKUP($A119,DSSV!$A$7:$R$65536,IN_DTK!K$6,0),""),"")</f>
        <v>0</v>
      </c>
      <c r="L119" s="183">
        <f>IF(ISNA(VLOOKUP($A119,DSSV!$A$7:$R$65536,IN_DTK!L$6,0))=FALSE,IF(L$9&lt;&gt;0,VLOOKUP($A119,DSSV!$A$7:$R$65536,IN_DTK!L$6,0),""),"")</f>
        <v>0</v>
      </c>
      <c r="M119" s="183">
        <f>IF(ISNA(VLOOKUP($A119,DSSV!$A$7:$R$65536,IN_DTK!M$6,0))=FALSE,IF(M$9&lt;&gt;0,VLOOKUP($A119,DSSV!$A$7:$R$65536,IN_DTK!M$6,0),""),"")</f>
        <v>0</v>
      </c>
      <c r="N119" s="183">
        <f>IF(ISNA(VLOOKUP($A119,DSSV!$A$7:$R$65536,IN_DTK!N$6,0))=FALSE,IF(N$9&lt;&gt;0,VLOOKUP($A119,DSSV!$A$7:$R$65536,IN_DTK!N$6,0),""),"")</f>
        <v>0</v>
      </c>
      <c r="O119" s="183">
        <f>IF(ISNA(VLOOKUP($A119,DSSV!$A$7:$R$65536,IN_DTK!O$6,0))=FALSE,IF(O$9&lt;&gt;0,VLOOKUP($A119,DSSV!$A$7:$R$65536,IN_DTK!O$6,0),""),"")</f>
        <v>0</v>
      </c>
      <c r="P119" s="183">
        <f>IF(ISNA(VLOOKUP($A119,DSSV!$A$7:$R$65536,IN_DTK!P$6,0))=FALSE,IF(P$9&lt;&gt;0,VLOOKUP($A119,DSSV!$A$7:$R$65536,IN_DTK!P$6,0),""),"")</f>
        <v>0</v>
      </c>
      <c r="Q119" s="184">
        <f>IF(ISNA(VLOOKUP($A119,DSSV!$A$7:$R$65536,IN_DTK!Q$6,0))=FALSE,VLOOKUP($A119,DSSV!$A$7:$R$65536,IN_DTK!Q$6,0),"")</f>
        <v>0</v>
      </c>
      <c r="R119" s="175" t="str">
        <f>IF(ISNA(VLOOKUP($A119,DSSV!$A$7:$R$65536,IN_DTK!R$6,0))=FALSE,VLOOKUP($A119,DSSV!$A$7:$R$65536,IN_DTK!R$6,0),"")</f>
        <v>Không</v>
      </c>
      <c r="S119" s="185" t="str">
        <f>IF(ISNA(VLOOKUP($A119,DSSV!$A$7:$R$65536,IN_DTK!S$6,0))=FALSE,VLOOKUP($A119,DSSV!$A$7:$R$65536,IN_DTK!S$6,0),"")</f>
        <v/>
      </c>
      <c r="T119" s="156" t="str">
        <f t="shared" si="2"/>
        <v/>
      </c>
      <c r="U119" s="156" t="str">
        <f t="shared" si="3"/>
        <v/>
      </c>
    </row>
    <row r="120" spans="1:21" s="156" customFormat="1" ht="20.25" customHeight="1">
      <c r="A120" s="154">
        <v>111</v>
      </c>
      <c r="B120" s="178">
        <f>--SUBTOTAL(2,C$7:C120)</f>
        <v>111</v>
      </c>
      <c r="C120" s="157">
        <f>IF(ISNA(VLOOKUP($A120,DSSV!$A$7:$R$65536,IN_DTK!C$6,0))=FALSE,VLOOKUP($A120,DSSV!$A$7:$R$65536,IN_DTK!C$6,0),"")</f>
        <v>0</v>
      </c>
      <c r="D120" s="181" t="str">
        <f>IF(ISNA(VLOOKUP($A120,DSSV!$A$7:$R$65536,IN_DTK!D$6,0))=FALSE,VLOOKUP($A120,DSSV!$A$7:$R$65536,IN_DTK!D$6,0),"")</f>
        <v/>
      </c>
      <c r="E120" s="182" t="str">
        <f>IF(ISNA(VLOOKUP($A120,DSSV!$A$7:$R$65536,IN_DTK!E$6,0))=FALSE,VLOOKUP($A120,DSSV!$A$7:$R$65536,IN_DTK!E$6,0),"")</f>
        <v/>
      </c>
      <c r="F120" s="187" t="str">
        <f>IF(ISNA(VLOOKUP($A120,DSSV!$A$7:$R$65536,IN_DTK!F$6,0))=FALSE,VLOOKUP($A120,DSSV!$A$7:$R$65536,IN_DTK!F$6,0),"")</f>
        <v/>
      </c>
      <c r="G120" s="187" t="str">
        <f>IF(ISNA(VLOOKUP($A120,DSSV!$A$7:$R$65536,IN_DTK!G$6,0))=FALSE,VLOOKUP($A120,DSSV!$A$7:$R$65536,IN_DTK!G$6,0),"")</f>
        <v/>
      </c>
      <c r="H120" s="183">
        <f>IF(ISNA(VLOOKUP($A120,DSSV!$A$7:$R$65536,IN_DTK!H$6,0))=FALSE,IF(H$9&lt;&gt;0,VLOOKUP($A120,DSSV!$A$7:$R$65536,IN_DTK!H$6,0),""),"")</f>
        <v>0</v>
      </c>
      <c r="I120" s="183">
        <f>IF(ISNA(VLOOKUP($A120,DSSV!$A$7:$R$65536,IN_DTK!I$6,0))=FALSE,IF(I$9&lt;&gt;0,VLOOKUP($A120,DSSV!$A$7:$R$65536,IN_DTK!I$6,0),""),"")</f>
        <v>0</v>
      </c>
      <c r="J120" s="183">
        <f>IF(ISNA(VLOOKUP($A120,DSSV!$A$7:$R$65536,IN_DTK!J$6,0))=FALSE,IF(J$9&lt;&gt;0,VLOOKUP($A120,DSSV!$A$7:$R$65536,IN_DTK!J$6,0),""),"")</f>
        <v>0</v>
      </c>
      <c r="K120" s="183">
        <f>IF(ISNA(VLOOKUP($A120,DSSV!$A$7:$R$65536,IN_DTK!K$6,0))=FALSE,IF(K$9&lt;&gt;0,VLOOKUP($A120,DSSV!$A$7:$R$65536,IN_DTK!K$6,0),""),"")</f>
        <v>0</v>
      </c>
      <c r="L120" s="183">
        <f>IF(ISNA(VLOOKUP($A120,DSSV!$A$7:$R$65536,IN_DTK!L$6,0))=FALSE,IF(L$9&lt;&gt;0,VLOOKUP($A120,DSSV!$A$7:$R$65536,IN_DTK!L$6,0),""),"")</f>
        <v>0</v>
      </c>
      <c r="M120" s="183">
        <f>IF(ISNA(VLOOKUP($A120,DSSV!$A$7:$R$65536,IN_DTK!M$6,0))=FALSE,IF(M$9&lt;&gt;0,VLOOKUP($A120,DSSV!$A$7:$R$65536,IN_DTK!M$6,0),""),"")</f>
        <v>0</v>
      </c>
      <c r="N120" s="183">
        <f>IF(ISNA(VLOOKUP($A120,DSSV!$A$7:$R$65536,IN_DTK!N$6,0))=FALSE,IF(N$9&lt;&gt;0,VLOOKUP($A120,DSSV!$A$7:$R$65536,IN_DTK!N$6,0),""),"")</f>
        <v>0</v>
      </c>
      <c r="O120" s="183">
        <f>IF(ISNA(VLOOKUP($A120,DSSV!$A$7:$R$65536,IN_DTK!O$6,0))=FALSE,IF(O$9&lt;&gt;0,VLOOKUP($A120,DSSV!$A$7:$R$65536,IN_DTK!O$6,0),""),"")</f>
        <v>0</v>
      </c>
      <c r="P120" s="183">
        <f>IF(ISNA(VLOOKUP($A120,DSSV!$A$7:$R$65536,IN_DTK!P$6,0))=FALSE,IF(P$9&lt;&gt;0,VLOOKUP($A120,DSSV!$A$7:$R$65536,IN_DTK!P$6,0),""),"")</f>
        <v>0</v>
      </c>
      <c r="Q120" s="184">
        <f>IF(ISNA(VLOOKUP($A120,DSSV!$A$7:$R$65536,IN_DTK!Q$6,0))=FALSE,VLOOKUP($A120,DSSV!$A$7:$R$65536,IN_DTK!Q$6,0),"")</f>
        <v>0</v>
      </c>
      <c r="R120" s="175" t="str">
        <f>IF(ISNA(VLOOKUP($A120,DSSV!$A$7:$R$65536,IN_DTK!R$6,0))=FALSE,VLOOKUP($A120,DSSV!$A$7:$R$65536,IN_DTK!R$6,0),"")</f>
        <v>Không</v>
      </c>
      <c r="S120" s="185" t="str">
        <f>IF(ISNA(VLOOKUP($A120,DSSV!$A$7:$R$65536,IN_DTK!S$6,0))=FALSE,VLOOKUP($A120,DSSV!$A$7:$R$65536,IN_DTK!S$6,0),"")</f>
        <v/>
      </c>
      <c r="T120" s="156" t="str">
        <f t="shared" si="2"/>
        <v/>
      </c>
      <c r="U120" s="156" t="str">
        <f t="shared" si="3"/>
        <v/>
      </c>
    </row>
    <row r="121" spans="1:21" s="156" customFormat="1" ht="20.25" customHeight="1">
      <c r="A121" s="154">
        <v>112</v>
      </c>
      <c r="B121" s="178">
        <f>--SUBTOTAL(2,C$7:C121)</f>
        <v>112</v>
      </c>
      <c r="C121" s="157">
        <f>IF(ISNA(VLOOKUP($A121,DSSV!$A$7:$R$65536,IN_DTK!C$6,0))=FALSE,VLOOKUP($A121,DSSV!$A$7:$R$65536,IN_DTK!C$6,0),"")</f>
        <v>0</v>
      </c>
      <c r="D121" s="181" t="str">
        <f>IF(ISNA(VLOOKUP($A121,DSSV!$A$7:$R$65536,IN_DTK!D$6,0))=FALSE,VLOOKUP($A121,DSSV!$A$7:$R$65536,IN_DTK!D$6,0),"")</f>
        <v/>
      </c>
      <c r="E121" s="182" t="str">
        <f>IF(ISNA(VLOOKUP($A121,DSSV!$A$7:$R$65536,IN_DTK!E$6,0))=FALSE,VLOOKUP($A121,DSSV!$A$7:$R$65536,IN_DTK!E$6,0),"")</f>
        <v/>
      </c>
      <c r="F121" s="187" t="str">
        <f>IF(ISNA(VLOOKUP($A121,DSSV!$A$7:$R$65536,IN_DTK!F$6,0))=FALSE,VLOOKUP($A121,DSSV!$A$7:$R$65536,IN_DTK!F$6,0),"")</f>
        <v/>
      </c>
      <c r="G121" s="187" t="str">
        <f>IF(ISNA(VLOOKUP($A121,DSSV!$A$7:$R$65536,IN_DTK!G$6,0))=FALSE,VLOOKUP($A121,DSSV!$A$7:$R$65536,IN_DTK!G$6,0),"")</f>
        <v/>
      </c>
      <c r="H121" s="183">
        <f>IF(ISNA(VLOOKUP($A121,DSSV!$A$7:$R$65536,IN_DTK!H$6,0))=FALSE,IF(H$9&lt;&gt;0,VLOOKUP($A121,DSSV!$A$7:$R$65536,IN_DTK!H$6,0),""),"")</f>
        <v>0</v>
      </c>
      <c r="I121" s="183">
        <f>IF(ISNA(VLOOKUP($A121,DSSV!$A$7:$R$65536,IN_DTK!I$6,0))=FALSE,IF(I$9&lt;&gt;0,VLOOKUP($A121,DSSV!$A$7:$R$65536,IN_DTK!I$6,0),""),"")</f>
        <v>0</v>
      </c>
      <c r="J121" s="183">
        <f>IF(ISNA(VLOOKUP($A121,DSSV!$A$7:$R$65536,IN_DTK!J$6,0))=FALSE,IF(J$9&lt;&gt;0,VLOOKUP($A121,DSSV!$A$7:$R$65536,IN_DTK!J$6,0),""),"")</f>
        <v>0</v>
      </c>
      <c r="K121" s="183">
        <f>IF(ISNA(VLOOKUP($A121,DSSV!$A$7:$R$65536,IN_DTK!K$6,0))=FALSE,IF(K$9&lt;&gt;0,VLOOKUP($A121,DSSV!$A$7:$R$65536,IN_DTK!K$6,0),""),"")</f>
        <v>0</v>
      </c>
      <c r="L121" s="183">
        <f>IF(ISNA(VLOOKUP($A121,DSSV!$A$7:$R$65536,IN_DTK!L$6,0))=FALSE,IF(L$9&lt;&gt;0,VLOOKUP($A121,DSSV!$A$7:$R$65536,IN_DTK!L$6,0),""),"")</f>
        <v>0</v>
      </c>
      <c r="M121" s="183">
        <f>IF(ISNA(VLOOKUP($A121,DSSV!$A$7:$R$65536,IN_DTK!M$6,0))=FALSE,IF(M$9&lt;&gt;0,VLOOKUP($A121,DSSV!$A$7:$R$65536,IN_DTK!M$6,0),""),"")</f>
        <v>0</v>
      </c>
      <c r="N121" s="183">
        <f>IF(ISNA(VLOOKUP($A121,DSSV!$A$7:$R$65536,IN_DTK!N$6,0))=FALSE,IF(N$9&lt;&gt;0,VLOOKUP($A121,DSSV!$A$7:$R$65536,IN_DTK!N$6,0),""),"")</f>
        <v>0</v>
      </c>
      <c r="O121" s="183">
        <f>IF(ISNA(VLOOKUP($A121,DSSV!$A$7:$R$65536,IN_DTK!O$6,0))=FALSE,IF(O$9&lt;&gt;0,VLOOKUP($A121,DSSV!$A$7:$R$65536,IN_DTK!O$6,0),""),"")</f>
        <v>0</v>
      </c>
      <c r="P121" s="183">
        <f>IF(ISNA(VLOOKUP($A121,DSSV!$A$7:$R$65536,IN_DTK!P$6,0))=FALSE,IF(P$9&lt;&gt;0,VLOOKUP($A121,DSSV!$A$7:$R$65536,IN_DTK!P$6,0),""),"")</f>
        <v>0</v>
      </c>
      <c r="Q121" s="184">
        <f>IF(ISNA(VLOOKUP($A121,DSSV!$A$7:$R$65536,IN_DTK!Q$6,0))=FALSE,VLOOKUP($A121,DSSV!$A$7:$R$65536,IN_DTK!Q$6,0),"")</f>
        <v>0</v>
      </c>
      <c r="R121" s="175" t="str">
        <f>IF(ISNA(VLOOKUP($A121,DSSV!$A$7:$R$65536,IN_DTK!R$6,0))=FALSE,VLOOKUP($A121,DSSV!$A$7:$R$65536,IN_DTK!R$6,0),"")</f>
        <v>Không</v>
      </c>
      <c r="S121" s="185" t="str">
        <f>IF(ISNA(VLOOKUP($A121,DSSV!$A$7:$R$65536,IN_DTK!S$6,0))=FALSE,VLOOKUP($A121,DSSV!$A$7:$R$65536,IN_DTK!S$6,0),"")</f>
        <v/>
      </c>
      <c r="T121" s="156" t="str">
        <f t="shared" si="2"/>
        <v/>
      </c>
      <c r="U121" s="156" t="str">
        <f t="shared" si="3"/>
        <v/>
      </c>
    </row>
    <row r="122" spans="1:21" s="156" customFormat="1" ht="20.25" customHeight="1">
      <c r="A122" s="154">
        <v>113</v>
      </c>
      <c r="B122" s="178">
        <f>--SUBTOTAL(2,C$7:C122)</f>
        <v>113</v>
      </c>
      <c r="C122" s="157">
        <f>IF(ISNA(VLOOKUP($A122,DSSV!$A$7:$R$65536,IN_DTK!C$6,0))=FALSE,VLOOKUP($A122,DSSV!$A$7:$R$65536,IN_DTK!C$6,0),"")</f>
        <v>0</v>
      </c>
      <c r="D122" s="181" t="str">
        <f>IF(ISNA(VLOOKUP($A122,DSSV!$A$7:$R$65536,IN_DTK!D$6,0))=FALSE,VLOOKUP($A122,DSSV!$A$7:$R$65536,IN_DTK!D$6,0),"")</f>
        <v/>
      </c>
      <c r="E122" s="182" t="str">
        <f>IF(ISNA(VLOOKUP($A122,DSSV!$A$7:$R$65536,IN_DTK!E$6,0))=FALSE,VLOOKUP($A122,DSSV!$A$7:$R$65536,IN_DTK!E$6,0),"")</f>
        <v/>
      </c>
      <c r="F122" s="187" t="str">
        <f>IF(ISNA(VLOOKUP($A122,DSSV!$A$7:$R$65536,IN_DTK!F$6,0))=FALSE,VLOOKUP($A122,DSSV!$A$7:$R$65536,IN_DTK!F$6,0),"")</f>
        <v/>
      </c>
      <c r="G122" s="187" t="str">
        <f>IF(ISNA(VLOOKUP($A122,DSSV!$A$7:$R$65536,IN_DTK!G$6,0))=FALSE,VLOOKUP($A122,DSSV!$A$7:$R$65536,IN_DTK!G$6,0),"")</f>
        <v/>
      </c>
      <c r="H122" s="183">
        <f>IF(ISNA(VLOOKUP($A122,DSSV!$A$7:$R$65536,IN_DTK!H$6,0))=FALSE,IF(H$9&lt;&gt;0,VLOOKUP($A122,DSSV!$A$7:$R$65536,IN_DTK!H$6,0),""),"")</f>
        <v>0</v>
      </c>
      <c r="I122" s="183">
        <f>IF(ISNA(VLOOKUP($A122,DSSV!$A$7:$R$65536,IN_DTK!I$6,0))=FALSE,IF(I$9&lt;&gt;0,VLOOKUP($A122,DSSV!$A$7:$R$65536,IN_DTK!I$6,0),""),"")</f>
        <v>0</v>
      </c>
      <c r="J122" s="183">
        <f>IF(ISNA(VLOOKUP($A122,DSSV!$A$7:$R$65536,IN_DTK!J$6,0))=FALSE,IF(J$9&lt;&gt;0,VLOOKUP($A122,DSSV!$A$7:$R$65536,IN_DTK!J$6,0),""),"")</f>
        <v>0</v>
      </c>
      <c r="K122" s="183">
        <f>IF(ISNA(VLOOKUP($A122,DSSV!$A$7:$R$65536,IN_DTK!K$6,0))=FALSE,IF(K$9&lt;&gt;0,VLOOKUP($A122,DSSV!$A$7:$R$65536,IN_DTK!K$6,0),""),"")</f>
        <v>0</v>
      </c>
      <c r="L122" s="183">
        <f>IF(ISNA(VLOOKUP($A122,DSSV!$A$7:$R$65536,IN_DTK!L$6,0))=FALSE,IF(L$9&lt;&gt;0,VLOOKUP($A122,DSSV!$A$7:$R$65536,IN_DTK!L$6,0),""),"")</f>
        <v>0</v>
      </c>
      <c r="M122" s="183">
        <f>IF(ISNA(VLOOKUP($A122,DSSV!$A$7:$R$65536,IN_DTK!M$6,0))=FALSE,IF(M$9&lt;&gt;0,VLOOKUP($A122,DSSV!$A$7:$R$65536,IN_DTK!M$6,0),""),"")</f>
        <v>0</v>
      </c>
      <c r="N122" s="183">
        <f>IF(ISNA(VLOOKUP($A122,DSSV!$A$7:$R$65536,IN_DTK!N$6,0))=FALSE,IF(N$9&lt;&gt;0,VLOOKUP($A122,DSSV!$A$7:$R$65536,IN_DTK!N$6,0),""),"")</f>
        <v>0</v>
      </c>
      <c r="O122" s="183">
        <f>IF(ISNA(VLOOKUP($A122,DSSV!$A$7:$R$65536,IN_DTK!O$6,0))=FALSE,IF(O$9&lt;&gt;0,VLOOKUP($A122,DSSV!$A$7:$R$65536,IN_DTK!O$6,0),""),"")</f>
        <v>0</v>
      </c>
      <c r="P122" s="183">
        <f>IF(ISNA(VLOOKUP($A122,DSSV!$A$7:$R$65536,IN_DTK!P$6,0))=FALSE,IF(P$9&lt;&gt;0,VLOOKUP($A122,DSSV!$A$7:$R$65536,IN_DTK!P$6,0),""),"")</f>
        <v>0</v>
      </c>
      <c r="Q122" s="184">
        <f>IF(ISNA(VLOOKUP($A122,DSSV!$A$7:$R$65536,IN_DTK!Q$6,0))=FALSE,VLOOKUP($A122,DSSV!$A$7:$R$65536,IN_DTK!Q$6,0),"")</f>
        <v>0</v>
      </c>
      <c r="R122" s="175" t="str">
        <f>IF(ISNA(VLOOKUP($A122,DSSV!$A$7:$R$65536,IN_DTK!R$6,0))=FALSE,VLOOKUP($A122,DSSV!$A$7:$R$65536,IN_DTK!R$6,0),"")</f>
        <v>Không</v>
      </c>
      <c r="S122" s="185" t="str">
        <f>IF(ISNA(VLOOKUP($A122,DSSV!$A$7:$R$65536,IN_DTK!S$6,0))=FALSE,VLOOKUP($A122,DSSV!$A$7:$R$65536,IN_DTK!S$6,0),"")</f>
        <v/>
      </c>
      <c r="T122" s="156" t="str">
        <f t="shared" si="2"/>
        <v/>
      </c>
      <c r="U122" s="156" t="str">
        <f t="shared" si="3"/>
        <v/>
      </c>
    </row>
    <row r="123" spans="1:21" s="156" customFormat="1" ht="20.25" customHeight="1">
      <c r="A123" s="154">
        <v>114</v>
      </c>
      <c r="B123" s="178">
        <f>--SUBTOTAL(2,C$7:C123)</f>
        <v>114</v>
      </c>
      <c r="C123" s="157">
        <f>IF(ISNA(VLOOKUP($A123,DSSV!$A$7:$R$65536,IN_DTK!C$6,0))=FALSE,VLOOKUP($A123,DSSV!$A$7:$R$65536,IN_DTK!C$6,0),"")</f>
        <v>0</v>
      </c>
      <c r="D123" s="181" t="str">
        <f>IF(ISNA(VLOOKUP($A123,DSSV!$A$7:$R$65536,IN_DTK!D$6,0))=FALSE,VLOOKUP($A123,DSSV!$A$7:$R$65536,IN_DTK!D$6,0),"")</f>
        <v/>
      </c>
      <c r="E123" s="182" t="str">
        <f>IF(ISNA(VLOOKUP($A123,DSSV!$A$7:$R$65536,IN_DTK!E$6,0))=FALSE,VLOOKUP($A123,DSSV!$A$7:$R$65536,IN_DTK!E$6,0),"")</f>
        <v/>
      </c>
      <c r="F123" s="187" t="str">
        <f>IF(ISNA(VLOOKUP($A123,DSSV!$A$7:$R$65536,IN_DTK!F$6,0))=FALSE,VLOOKUP($A123,DSSV!$A$7:$R$65536,IN_DTK!F$6,0),"")</f>
        <v/>
      </c>
      <c r="G123" s="187" t="str">
        <f>IF(ISNA(VLOOKUP($A123,DSSV!$A$7:$R$65536,IN_DTK!G$6,0))=FALSE,VLOOKUP($A123,DSSV!$A$7:$R$65536,IN_DTK!G$6,0),"")</f>
        <v/>
      </c>
      <c r="H123" s="183">
        <f>IF(ISNA(VLOOKUP($A123,DSSV!$A$7:$R$65536,IN_DTK!H$6,0))=FALSE,IF(H$9&lt;&gt;0,VLOOKUP($A123,DSSV!$A$7:$R$65536,IN_DTK!H$6,0),""),"")</f>
        <v>0</v>
      </c>
      <c r="I123" s="183">
        <f>IF(ISNA(VLOOKUP($A123,DSSV!$A$7:$R$65536,IN_DTK!I$6,0))=FALSE,IF(I$9&lt;&gt;0,VLOOKUP($A123,DSSV!$A$7:$R$65536,IN_DTK!I$6,0),""),"")</f>
        <v>0</v>
      </c>
      <c r="J123" s="183">
        <f>IF(ISNA(VLOOKUP($A123,DSSV!$A$7:$R$65536,IN_DTK!J$6,0))=FALSE,IF(J$9&lt;&gt;0,VLOOKUP($A123,DSSV!$A$7:$R$65536,IN_DTK!J$6,0),""),"")</f>
        <v>0</v>
      </c>
      <c r="K123" s="183">
        <f>IF(ISNA(VLOOKUP($A123,DSSV!$A$7:$R$65536,IN_DTK!K$6,0))=FALSE,IF(K$9&lt;&gt;0,VLOOKUP($A123,DSSV!$A$7:$R$65536,IN_DTK!K$6,0),""),"")</f>
        <v>0</v>
      </c>
      <c r="L123" s="183">
        <f>IF(ISNA(VLOOKUP($A123,DSSV!$A$7:$R$65536,IN_DTK!L$6,0))=FALSE,IF(L$9&lt;&gt;0,VLOOKUP($A123,DSSV!$A$7:$R$65536,IN_DTK!L$6,0),""),"")</f>
        <v>0</v>
      </c>
      <c r="M123" s="183">
        <f>IF(ISNA(VLOOKUP($A123,DSSV!$A$7:$R$65536,IN_DTK!M$6,0))=FALSE,IF(M$9&lt;&gt;0,VLOOKUP($A123,DSSV!$A$7:$R$65536,IN_DTK!M$6,0),""),"")</f>
        <v>0</v>
      </c>
      <c r="N123" s="183">
        <f>IF(ISNA(VLOOKUP($A123,DSSV!$A$7:$R$65536,IN_DTK!N$6,0))=FALSE,IF(N$9&lt;&gt;0,VLOOKUP($A123,DSSV!$A$7:$R$65536,IN_DTK!N$6,0),""),"")</f>
        <v>0</v>
      </c>
      <c r="O123" s="183">
        <f>IF(ISNA(VLOOKUP($A123,DSSV!$A$7:$R$65536,IN_DTK!O$6,0))=FALSE,IF(O$9&lt;&gt;0,VLOOKUP($A123,DSSV!$A$7:$R$65536,IN_DTK!O$6,0),""),"")</f>
        <v>0</v>
      </c>
      <c r="P123" s="183">
        <f>IF(ISNA(VLOOKUP($A123,DSSV!$A$7:$R$65536,IN_DTK!P$6,0))=FALSE,IF(P$9&lt;&gt;0,VLOOKUP($A123,DSSV!$A$7:$R$65536,IN_DTK!P$6,0),""),"")</f>
        <v>0</v>
      </c>
      <c r="Q123" s="184">
        <f>IF(ISNA(VLOOKUP($A123,DSSV!$A$7:$R$65536,IN_DTK!Q$6,0))=FALSE,VLOOKUP($A123,DSSV!$A$7:$R$65536,IN_DTK!Q$6,0),"")</f>
        <v>0</v>
      </c>
      <c r="R123" s="175" t="str">
        <f>IF(ISNA(VLOOKUP($A123,DSSV!$A$7:$R$65536,IN_DTK!R$6,0))=FALSE,VLOOKUP($A123,DSSV!$A$7:$R$65536,IN_DTK!R$6,0),"")</f>
        <v>Không</v>
      </c>
      <c r="S123" s="185" t="str">
        <f>IF(ISNA(VLOOKUP($A123,DSSV!$A$7:$R$65536,IN_DTK!S$6,0))=FALSE,VLOOKUP($A123,DSSV!$A$7:$R$65536,IN_DTK!S$6,0),"")</f>
        <v/>
      </c>
      <c r="T123" s="156" t="str">
        <f t="shared" si="2"/>
        <v/>
      </c>
      <c r="U123" s="156" t="str">
        <f t="shared" si="3"/>
        <v/>
      </c>
    </row>
    <row r="124" spans="1:21" s="156" customFormat="1" ht="20.25" customHeight="1">
      <c r="A124" s="154">
        <v>115</v>
      </c>
      <c r="B124" s="178">
        <f>--SUBTOTAL(2,C$7:C124)</f>
        <v>115</v>
      </c>
      <c r="C124" s="157">
        <f>IF(ISNA(VLOOKUP($A124,DSSV!$A$7:$R$65536,IN_DTK!C$6,0))=FALSE,VLOOKUP($A124,DSSV!$A$7:$R$65536,IN_DTK!C$6,0),"")</f>
        <v>0</v>
      </c>
      <c r="D124" s="181" t="str">
        <f>IF(ISNA(VLOOKUP($A124,DSSV!$A$7:$R$65536,IN_DTK!D$6,0))=FALSE,VLOOKUP($A124,DSSV!$A$7:$R$65536,IN_DTK!D$6,0),"")</f>
        <v/>
      </c>
      <c r="E124" s="182" t="str">
        <f>IF(ISNA(VLOOKUP($A124,DSSV!$A$7:$R$65536,IN_DTK!E$6,0))=FALSE,VLOOKUP($A124,DSSV!$A$7:$R$65536,IN_DTK!E$6,0),"")</f>
        <v/>
      </c>
      <c r="F124" s="187" t="str">
        <f>IF(ISNA(VLOOKUP($A124,DSSV!$A$7:$R$65536,IN_DTK!F$6,0))=FALSE,VLOOKUP($A124,DSSV!$A$7:$R$65536,IN_DTK!F$6,0),"")</f>
        <v/>
      </c>
      <c r="G124" s="187" t="str">
        <f>IF(ISNA(VLOOKUP($A124,DSSV!$A$7:$R$65536,IN_DTK!G$6,0))=FALSE,VLOOKUP($A124,DSSV!$A$7:$R$65536,IN_DTK!G$6,0),"")</f>
        <v/>
      </c>
      <c r="H124" s="183">
        <f>IF(ISNA(VLOOKUP($A124,DSSV!$A$7:$R$65536,IN_DTK!H$6,0))=FALSE,IF(H$9&lt;&gt;0,VLOOKUP($A124,DSSV!$A$7:$R$65536,IN_DTK!H$6,0),""),"")</f>
        <v>0</v>
      </c>
      <c r="I124" s="183">
        <f>IF(ISNA(VLOOKUP($A124,DSSV!$A$7:$R$65536,IN_DTK!I$6,0))=FALSE,IF(I$9&lt;&gt;0,VLOOKUP($A124,DSSV!$A$7:$R$65536,IN_DTK!I$6,0),""),"")</f>
        <v>0</v>
      </c>
      <c r="J124" s="183">
        <f>IF(ISNA(VLOOKUP($A124,DSSV!$A$7:$R$65536,IN_DTK!J$6,0))=FALSE,IF(J$9&lt;&gt;0,VLOOKUP($A124,DSSV!$A$7:$R$65536,IN_DTK!J$6,0),""),"")</f>
        <v>0</v>
      </c>
      <c r="K124" s="183">
        <f>IF(ISNA(VLOOKUP($A124,DSSV!$A$7:$R$65536,IN_DTK!K$6,0))=FALSE,IF(K$9&lt;&gt;0,VLOOKUP($A124,DSSV!$A$7:$R$65536,IN_DTK!K$6,0),""),"")</f>
        <v>0</v>
      </c>
      <c r="L124" s="183">
        <f>IF(ISNA(VLOOKUP($A124,DSSV!$A$7:$R$65536,IN_DTK!L$6,0))=FALSE,IF(L$9&lt;&gt;0,VLOOKUP($A124,DSSV!$A$7:$R$65536,IN_DTK!L$6,0),""),"")</f>
        <v>0</v>
      </c>
      <c r="M124" s="183">
        <f>IF(ISNA(VLOOKUP($A124,DSSV!$A$7:$R$65536,IN_DTK!M$6,0))=FALSE,IF(M$9&lt;&gt;0,VLOOKUP($A124,DSSV!$A$7:$R$65536,IN_DTK!M$6,0),""),"")</f>
        <v>0</v>
      </c>
      <c r="N124" s="183">
        <f>IF(ISNA(VLOOKUP($A124,DSSV!$A$7:$R$65536,IN_DTK!N$6,0))=FALSE,IF(N$9&lt;&gt;0,VLOOKUP($A124,DSSV!$A$7:$R$65536,IN_DTK!N$6,0),""),"")</f>
        <v>0</v>
      </c>
      <c r="O124" s="183">
        <f>IF(ISNA(VLOOKUP($A124,DSSV!$A$7:$R$65536,IN_DTK!O$6,0))=FALSE,IF(O$9&lt;&gt;0,VLOOKUP($A124,DSSV!$A$7:$R$65536,IN_DTK!O$6,0),""),"")</f>
        <v>0</v>
      </c>
      <c r="P124" s="183">
        <f>IF(ISNA(VLOOKUP($A124,DSSV!$A$7:$R$65536,IN_DTK!P$6,0))=FALSE,IF(P$9&lt;&gt;0,VLOOKUP($A124,DSSV!$A$7:$R$65536,IN_DTK!P$6,0),""),"")</f>
        <v>0</v>
      </c>
      <c r="Q124" s="184">
        <f>IF(ISNA(VLOOKUP($A124,DSSV!$A$7:$R$65536,IN_DTK!Q$6,0))=FALSE,VLOOKUP($A124,DSSV!$A$7:$R$65536,IN_DTK!Q$6,0),"")</f>
        <v>0</v>
      </c>
      <c r="R124" s="175" t="str">
        <f>IF(ISNA(VLOOKUP($A124,DSSV!$A$7:$R$65536,IN_DTK!R$6,0))=FALSE,VLOOKUP($A124,DSSV!$A$7:$R$65536,IN_DTK!R$6,0),"")</f>
        <v>Không</v>
      </c>
      <c r="S124" s="185" t="str">
        <f>IF(ISNA(VLOOKUP($A124,DSSV!$A$7:$R$65536,IN_DTK!S$6,0))=FALSE,VLOOKUP($A124,DSSV!$A$7:$R$65536,IN_DTK!S$6,0),"")</f>
        <v/>
      </c>
      <c r="T124" s="156" t="str">
        <f t="shared" si="2"/>
        <v/>
      </c>
      <c r="U124" s="156" t="str">
        <f t="shared" si="3"/>
        <v/>
      </c>
    </row>
    <row r="125" spans="1:21" s="156" customFormat="1" ht="20.25" customHeight="1">
      <c r="A125" s="154">
        <v>116</v>
      </c>
      <c r="B125" s="178">
        <f>--SUBTOTAL(2,C$7:C125)</f>
        <v>116</v>
      </c>
      <c r="C125" s="157">
        <f>IF(ISNA(VLOOKUP($A125,DSSV!$A$7:$R$65536,IN_DTK!C$6,0))=FALSE,VLOOKUP($A125,DSSV!$A$7:$R$65536,IN_DTK!C$6,0),"")</f>
        <v>0</v>
      </c>
      <c r="D125" s="181" t="str">
        <f>IF(ISNA(VLOOKUP($A125,DSSV!$A$7:$R$65536,IN_DTK!D$6,0))=FALSE,VLOOKUP($A125,DSSV!$A$7:$R$65536,IN_DTK!D$6,0),"")</f>
        <v/>
      </c>
      <c r="E125" s="182" t="str">
        <f>IF(ISNA(VLOOKUP($A125,DSSV!$A$7:$R$65536,IN_DTK!E$6,0))=FALSE,VLOOKUP($A125,DSSV!$A$7:$R$65536,IN_DTK!E$6,0),"")</f>
        <v/>
      </c>
      <c r="F125" s="187" t="str">
        <f>IF(ISNA(VLOOKUP($A125,DSSV!$A$7:$R$65536,IN_DTK!F$6,0))=FALSE,VLOOKUP($A125,DSSV!$A$7:$R$65536,IN_DTK!F$6,0),"")</f>
        <v/>
      </c>
      <c r="G125" s="187" t="str">
        <f>IF(ISNA(VLOOKUP($A125,DSSV!$A$7:$R$65536,IN_DTK!G$6,0))=FALSE,VLOOKUP($A125,DSSV!$A$7:$R$65536,IN_DTK!G$6,0),"")</f>
        <v/>
      </c>
      <c r="H125" s="183">
        <f>IF(ISNA(VLOOKUP($A125,DSSV!$A$7:$R$65536,IN_DTK!H$6,0))=FALSE,IF(H$9&lt;&gt;0,VLOOKUP($A125,DSSV!$A$7:$R$65536,IN_DTK!H$6,0),""),"")</f>
        <v>0</v>
      </c>
      <c r="I125" s="183">
        <f>IF(ISNA(VLOOKUP($A125,DSSV!$A$7:$R$65536,IN_DTK!I$6,0))=FALSE,IF(I$9&lt;&gt;0,VLOOKUP($A125,DSSV!$A$7:$R$65536,IN_DTK!I$6,0),""),"")</f>
        <v>0</v>
      </c>
      <c r="J125" s="183">
        <f>IF(ISNA(VLOOKUP($A125,DSSV!$A$7:$R$65536,IN_DTK!J$6,0))=FALSE,IF(J$9&lt;&gt;0,VLOOKUP($A125,DSSV!$A$7:$R$65536,IN_DTK!J$6,0),""),"")</f>
        <v>0</v>
      </c>
      <c r="K125" s="183">
        <f>IF(ISNA(VLOOKUP($A125,DSSV!$A$7:$R$65536,IN_DTK!K$6,0))=FALSE,IF(K$9&lt;&gt;0,VLOOKUP($A125,DSSV!$A$7:$R$65536,IN_DTK!K$6,0),""),"")</f>
        <v>0</v>
      </c>
      <c r="L125" s="183">
        <f>IF(ISNA(VLOOKUP($A125,DSSV!$A$7:$R$65536,IN_DTK!L$6,0))=FALSE,IF(L$9&lt;&gt;0,VLOOKUP($A125,DSSV!$A$7:$R$65536,IN_DTK!L$6,0),""),"")</f>
        <v>0</v>
      </c>
      <c r="M125" s="183">
        <f>IF(ISNA(VLOOKUP($A125,DSSV!$A$7:$R$65536,IN_DTK!M$6,0))=FALSE,IF(M$9&lt;&gt;0,VLOOKUP($A125,DSSV!$A$7:$R$65536,IN_DTK!M$6,0),""),"")</f>
        <v>0</v>
      </c>
      <c r="N125" s="183">
        <f>IF(ISNA(VLOOKUP($A125,DSSV!$A$7:$R$65536,IN_DTK!N$6,0))=FALSE,IF(N$9&lt;&gt;0,VLOOKUP($A125,DSSV!$A$7:$R$65536,IN_DTK!N$6,0),""),"")</f>
        <v>0</v>
      </c>
      <c r="O125" s="183">
        <f>IF(ISNA(VLOOKUP($A125,DSSV!$A$7:$R$65536,IN_DTK!O$6,0))=FALSE,IF(O$9&lt;&gt;0,VLOOKUP($A125,DSSV!$A$7:$R$65536,IN_DTK!O$6,0),""),"")</f>
        <v>0</v>
      </c>
      <c r="P125" s="183">
        <f>IF(ISNA(VLOOKUP($A125,DSSV!$A$7:$R$65536,IN_DTK!P$6,0))=FALSE,IF(P$9&lt;&gt;0,VLOOKUP($A125,DSSV!$A$7:$R$65536,IN_DTK!P$6,0),""),"")</f>
        <v>0</v>
      </c>
      <c r="Q125" s="184">
        <f>IF(ISNA(VLOOKUP($A125,DSSV!$A$7:$R$65536,IN_DTK!Q$6,0))=FALSE,VLOOKUP($A125,DSSV!$A$7:$R$65536,IN_DTK!Q$6,0),"")</f>
        <v>0</v>
      </c>
      <c r="R125" s="175" t="str">
        <f>IF(ISNA(VLOOKUP($A125,DSSV!$A$7:$R$65536,IN_DTK!R$6,0))=FALSE,VLOOKUP($A125,DSSV!$A$7:$R$65536,IN_DTK!R$6,0),"")</f>
        <v>Không</v>
      </c>
      <c r="S125" s="185" t="str">
        <f>IF(ISNA(VLOOKUP($A125,DSSV!$A$7:$R$65536,IN_DTK!S$6,0))=FALSE,VLOOKUP($A125,DSSV!$A$7:$R$65536,IN_DTK!S$6,0),"")</f>
        <v/>
      </c>
      <c r="T125" s="156" t="str">
        <f t="shared" si="2"/>
        <v/>
      </c>
      <c r="U125" s="156" t="str">
        <f t="shared" si="3"/>
        <v/>
      </c>
    </row>
    <row r="126" spans="1:21" s="156" customFormat="1" ht="20.25" customHeight="1">
      <c r="A126" s="154">
        <v>117</v>
      </c>
      <c r="B126" s="178">
        <f>--SUBTOTAL(2,C$7:C126)</f>
        <v>117</v>
      </c>
      <c r="C126" s="157">
        <f>IF(ISNA(VLOOKUP($A126,DSSV!$A$7:$R$65536,IN_DTK!C$6,0))=FALSE,VLOOKUP($A126,DSSV!$A$7:$R$65536,IN_DTK!C$6,0),"")</f>
        <v>0</v>
      </c>
      <c r="D126" s="181" t="str">
        <f>IF(ISNA(VLOOKUP($A126,DSSV!$A$7:$R$65536,IN_DTK!D$6,0))=FALSE,VLOOKUP($A126,DSSV!$A$7:$R$65536,IN_DTK!D$6,0),"")</f>
        <v/>
      </c>
      <c r="E126" s="182" t="str">
        <f>IF(ISNA(VLOOKUP($A126,DSSV!$A$7:$R$65536,IN_DTK!E$6,0))=FALSE,VLOOKUP($A126,DSSV!$A$7:$R$65536,IN_DTK!E$6,0),"")</f>
        <v/>
      </c>
      <c r="F126" s="187" t="str">
        <f>IF(ISNA(VLOOKUP($A126,DSSV!$A$7:$R$65536,IN_DTK!F$6,0))=FALSE,VLOOKUP($A126,DSSV!$A$7:$R$65536,IN_DTK!F$6,0),"")</f>
        <v/>
      </c>
      <c r="G126" s="187" t="str">
        <f>IF(ISNA(VLOOKUP($A126,DSSV!$A$7:$R$65536,IN_DTK!G$6,0))=FALSE,VLOOKUP($A126,DSSV!$A$7:$R$65536,IN_DTK!G$6,0),"")</f>
        <v/>
      </c>
      <c r="H126" s="183">
        <f>IF(ISNA(VLOOKUP($A126,DSSV!$A$7:$R$65536,IN_DTK!H$6,0))=FALSE,IF(H$9&lt;&gt;0,VLOOKUP($A126,DSSV!$A$7:$R$65536,IN_DTK!H$6,0),""),"")</f>
        <v>0</v>
      </c>
      <c r="I126" s="183">
        <f>IF(ISNA(VLOOKUP($A126,DSSV!$A$7:$R$65536,IN_DTK!I$6,0))=FALSE,IF(I$9&lt;&gt;0,VLOOKUP($A126,DSSV!$A$7:$R$65536,IN_DTK!I$6,0),""),"")</f>
        <v>0</v>
      </c>
      <c r="J126" s="183">
        <f>IF(ISNA(VLOOKUP($A126,DSSV!$A$7:$R$65536,IN_DTK!J$6,0))=FALSE,IF(J$9&lt;&gt;0,VLOOKUP($A126,DSSV!$A$7:$R$65536,IN_DTK!J$6,0),""),"")</f>
        <v>0</v>
      </c>
      <c r="K126" s="183">
        <f>IF(ISNA(VLOOKUP($A126,DSSV!$A$7:$R$65536,IN_DTK!K$6,0))=FALSE,IF(K$9&lt;&gt;0,VLOOKUP($A126,DSSV!$A$7:$R$65536,IN_DTK!K$6,0),""),"")</f>
        <v>0</v>
      </c>
      <c r="L126" s="183">
        <f>IF(ISNA(VLOOKUP($A126,DSSV!$A$7:$R$65536,IN_DTK!L$6,0))=FALSE,IF(L$9&lt;&gt;0,VLOOKUP($A126,DSSV!$A$7:$R$65536,IN_DTK!L$6,0),""),"")</f>
        <v>0</v>
      </c>
      <c r="M126" s="183">
        <f>IF(ISNA(VLOOKUP($A126,DSSV!$A$7:$R$65536,IN_DTK!M$6,0))=FALSE,IF(M$9&lt;&gt;0,VLOOKUP($A126,DSSV!$A$7:$R$65536,IN_DTK!M$6,0),""),"")</f>
        <v>0</v>
      </c>
      <c r="N126" s="183">
        <f>IF(ISNA(VLOOKUP($A126,DSSV!$A$7:$R$65536,IN_DTK!N$6,0))=FALSE,IF(N$9&lt;&gt;0,VLOOKUP($A126,DSSV!$A$7:$R$65536,IN_DTK!N$6,0),""),"")</f>
        <v>0</v>
      </c>
      <c r="O126" s="183">
        <f>IF(ISNA(VLOOKUP($A126,DSSV!$A$7:$R$65536,IN_DTK!O$6,0))=FALSE,IF(O$9&lt;&gt;0,VLOOKUP($A126,DSSV!$A$7:$R$65536,IN_DTK!O$6,0),""),"")</f>
        <v>0</v>
      </c>
      <c r="P126" s="183">
        <f>IF(ISNA(VLOOKUP($A126,DSSV!$A$7:$R$65536,IN_DTK!P$6,0))=FALSE,IF(P$9&lt;&gt;0,VLOOKUP($A126,DSSV!$A$7:$R$65536,IN_DTK!P$6,0),""),"")</f>
        <v>0</v>
      </c>
      <c r="Q126" s="184">
        <f>IF(ISNA(VLOOKUP($A126,DSSV!$A$7:$R$65536,IN_DTK!Q$6,0))=FALSE,VLOOKUP($A126,DSSV!$A$7:$R$65536,IN_DTK!Q$6,0),"")</f>
        <v>0</v>
      </c>
      <c r="R126" s="175" t="str">
        <f>IF(ISNA(VLOOKUP($A126,DSSV!$A$7:$R$65536,IN_DTK!R$6,0))=FALSE,VLOOKUP($A126,DSSV!$A$7:$R$65536,IN_DTK!R$6,0),"")</f>
        <v>Không</v>
      </c>
      <c r="S126" s="185" t="str">
        <f>IF(ISNA(VLOOKUP($A126,DSSV!$A$7:$R$65536,IN_DTK!S$6,0))=FALSE,VLOOKUP($A126,DSSV!$A$7:$R$65536,IN_DTK!S$6,0),"")</f>
        <v/>
      </c>
      <c r="T126" s="156" t="str">
        <f t="shared" si="2"/>
        <v/>
      </c>
      <c r="U126" s="156" t="str">
        <f t="shared" si="3"/>
        <v/>
      </c>
    </row>
    <row r="127" spans="1:21" s="156" customFormat="1" ht="20.25" customHeight="1">
      <c r="A127" s="154">
        <v>118</v>
      </c>
      <c r="B127" s="178">
        <f>--SUBTOTAL(2,C$7:C127)</f>
        <v>118</v>
      </c>
      <c r="C127" s="157">
        <f>IF(ISNA(VLOOKUP($A127,DSSV!$A$7:$R$65536,IN_DTK!C$6,0))=FALSE,VLOOKUP($A127,DSSV!$A$7:$R$65536,IN_DTK!C$6,0),"")</f>
        <v>0</v>
      </c>
      <c r="D127" s="181" t="str">
        <f>IF(ISNA(VLOOKUP($A127,DSSV!$A$7:$R$65536,IN_DTK!D$6,0))=FALSE,VLOOKUP($A127,DSSV!$A$7:$R$65536,IN_DTK!D$6,0),"")</f>
        <v/>
      </c>
      <c r="E127" s="182" t="str">
        <f>IF(ISNA(VLOOKUP($A127,DSSV!$A$7:$R$65536,IN_DTK!E$6,0))=FALSE,VLOOKUP($A127,DSSV!$A$7:$R$65536,IN_DTK!E$6,0),"")</f>
        <v/>
      </c>
      <c r="F127" s="187" t="str">
        <f>IF(ISNA(VLOOKUP($A127,DSSV!$A$7:$R$65536,IN_DTK!F$6,0))=FALSE,VLOOKUP($A127,DSSV!$A$7:$R$65536,IN_DTK!F$6,0),"")</f>
        <v/>
      </c>
      <c r="G127" s="187" t="str">
        <f>IF(ISNA(VLOOKUP($A127,DSSV!$A$7:$R$65536,IN_DTK!G$6,0))=FALSE,VLOOKUP($A127,DSSV!$A$7:$R$65536,IN_DTK!G$6,0),"")</f>
        <v/>
      </c>
      <c r="H127" s="183">
        <f>IF(ISNA(VLOOKUP($A127,DSSV!$A$7:$R$65536,IN_DTK!H$6,0))=FALSE,IF(H$9&lt;&gt;0,VLOOKUP($A127,DSSV!$A$7:$R$65536,IN_DTK!H$6,0),""),"")</f>
        <v>0</v>
      </c>
      <c r="I127" s="183">
        <f>IF(ISNA(VLOOKUP($A127,DSSV!$A$7:$R$65536,IN_DTK!I$6,0))=FALSE,IF(I$9&lt;&gt;0,VLOOKUP($A127,DSSV!$A$7:$R$65536,IN_DTK!I$6,0),""),"")</f>
        <v>0</v>
      </c>
      <c r="J127" s="183">
        <f>IF(ISNA(VLOOKUP($A127,DSSV!$A$7:$R$65536,IN_DTK!J$6,0))=FALSE,IF(J$9&lt;&gt;0,VLOOKUP($A127,DSSV!$A$7:$R$65536,IN_DTK!J$6,0),""),"")</f>
        <v>0</v>
      </c>
      <c r="K127" s="183">
        <f>IF(ISNA(VLOOKUP($A127,DSSV!$A$7:$R$65536,IN_DTK!K$6,0))=FALSE,IF(K$9&lt;&gt;0,VLOOKUP($A127,DSSV!$A$7:$R$65536,IN_DTK!K$6,0),""),"")</f>
        <v>0</v>
      </c>
      <c r="L127" s="183">
        <f>IF(ISNA(VLOOKUP($A127,DSSV!$A$7:$R$65536,IN_DTK!L$6,0))=FALSE,IF(L$9&lt;&gt;0,VLOOKUP($A127,DSSV!$A$7:$R$65536,IN_DTK!L$6,0),""),"")</f>
        <v>0</v>
      </c>
      <c r="M127" s="183">
        <f>IF(ISNA(VLOOKUP($A127,DSSV!$A$7:$R$65536,IN_DTK!M$6,0))=FALSE,IF(M$9&lt;&gt;0,VLOOKUP($A127,DSSV!$A$7:$R$65536,IN_DTK!M$6,0),""),"")</f>
        <v>0</v>
      </c>
      <c r="N127" s="183">
        <f>IF(ISNA(VLOOKUP($A127,DSSV!$A$7:$R$65536,IN_DTK!N$6,0))=FALSE,IF(N$9&lt;&gt;0,VLOOKUP($A127,DSSV!$A$7:$R$65536,IN_DTK!N$6,0),""),"")</f>
        <v>0</v>
      </c>
      <c r="O127" s="183">
        <f>IF(ISNA(VLOOKUP($A127,DSSV!$A$7:$R$65536,IN_DTK!O$6,0))=FALSE,IF(O$9&lt;&gt;0,VLOOKUP($A127,DSSV!$A$7:$R$65536,IN_DTK!O$6,0),""),"")</f>
        <v>0</v>
      </c>
      <c r="P127" s="183">
        <f>IF(ISNA(VLOOKUP($A127,DSSV!$A$7:$R$65536,IN_DTK!P$6,0))=FALSE,IF(P$9&lt;&gt;0,VLOOKUP($A127,DSSV!$A$7:$R$65536,IN_DTK!P$6,0),""),"")</f>
        <v>0</v>
      </c>
      <c r="Q127" s="184">
        <f>IF(ISNA(VLOOKUP($A127,DSSV!$A$7:$R$65536,IN_DTK!Q$6,0))=FALSE,VLOOKUP($A127,DSSV!$A$7:$R$65536,IN_DTK!Q$6,0),"")</f>
        <v>0</v>
      </c>
      <c r="R127" s="175" t="str">
        <f>IF(ISNA(VLOOKUP($A127,DSSV!$A$7:$R$65536,IN_DTK!R$6,0))=FALSE,VLOOKUP($A127,DSSV!$A$7:$R$65536,IN_DTK!R$6,0),"")</f>
        <v>Không</v>
      </c>
      <c r="S127" s="185" t="str">
        <f>IF(ISNA(VLOOKUP($A127,DSSV!$A$7:$R$65536,IN_DTK!S$6,0))=FALSE,VLOOKUP($A127,DSSV!$A$7:$R$65536,IN_DTK!S$6,0),"")</f>
        <v/>
      </c>
      <c r="T127" s="156" t="str">
        <f t="shared" si="2"/>
        <v/>
      </c>
      <c r="U127" s="156" t="str">
        <f t="shared" si="3"/>
        <v/>
      </c>
    </row>
    <row r="128" spans="1:21" s="156" customFormat="1" ht="20.25" customHeight="1">
      <c r="A128" s="154">
        <v>119</v>
      </c>
      <c r="B128" s="178">
        <f>--SUBTOTAL(2,C$7:C128)</f>
        <v>119</v>
      </c>
      <c r="C128" s="157">
        <f>IF(ISNA(VLOOKUP($A128,DSSV!$A$7:$R$65536,IN_DTK!C$6,0))=FALSE,VLOOKUP($A128,DSSV!$A$7:$R$65536,IN_DTK!C$6,0),"")</f>
        <v>0</v>
      </c>
      <c r="D128" s="181" t="str">
        <f>IF(ISNA(VLOOKUP($A128,DSSV!$A$7:$R$65536,IN_DTK!D$6,0))=FALSE,VLOOKUP($A128,DSSV!$A$7:$R$65536,IN_DTK!D$6,0),"")</f>
        <v/>
      </c>
      <c r="E128" s="182" t="str">
        <f>IF(ISNA(VLOOKUP($A128,DSSV!$A$7:$R$65536,IN_DTK!E$6,0))=FALSE,VLOOKUP($A128,DSSV!$A$7:$R$65536,IN_DTK!E$6,0),"")</f>
        <v/>
      </c>
      <c r="F128" s="187" t="str">
        <f>IF(ISNA(VLOOKUP($A128,DSSV!$A$7:$R$65536,IN_DTK!F$6,0))=FALSE,VLOOKUP($A128,DSSV!$A$7:$R$65536,IN_DTK!F$6,0),"")</f>
        <v/>
      </c>
      <c r="G128" s="187" t="str">
        <f>IF(ISNA(VLOOKUP($A128,DSSV!$A$7:$R$65536,IN_DTK!G$6,0))=FALSE,VLOOKUP($A128,DSSV!$A$7:$R$65536,IN_DTK!G$6,0),"")</f>
        <v/>
      </c>
      <c r="H128" s="183">
        <f>IF(ISNA(VLOOKUP($A128,DSSV!$A$7:$R$65536,IN_DTK!H$6,0))=FALSE,IF(H$9&lt;&gt;0,VLOOKUP($A128,DSSV!$A$7:$R$65536,IN_DTK!H$6,0),""),"")</f>
        <v>0</v>
      </c>
      <c r="I128" s="183">
        <f>IF(ISNA(VLOOKUP($A128,DSSV!$A$7:$R$65536,IN_DTK!I$6,0))=FALSE,IF(I$9&lt;&gt;0,VLOOKUP($A128,DSSV!$A$7:$R$65536,IN_DTK!I$6,0),""),"")</f>
        <v>0</v>
      </c>
      <c r="J128" s="183">
        <f>IF(ISNA(VLOOKUP($A128,DSSV!$A$7:$R$65536,IN_DTK!J$6,0))=FALSE,IF(J$9&lt;&gt;0,VLOOKUP($A128,DSSV!$A$7:$R$65536,IN_DTK!J$6,0),""),"")</f>
        <v>0</v>
      </c>
      <c r="K128" s="183">
        <f>IF(ISNA(VLOOKUP($A128,DSSV!$A$7:$R$65536,IN_DTK!K$6,0))=FALSE,IF(K$9&lt;&gt;0,VLOOKUP($A128,DSSV!$A$7:$R$65536,IN_DTK!K$6,0),""),"")</f>
        <v>0</v>
      </c>
      <c r="L128" s="183">
        <f>IF(ISNA(VLOOKUP($A128,DSSV!$A$7:$R$65536,IN_DTK!L$6,0))=FALSE,IF(L$9&lt;&gt;0,VLOOKUP($A128,DSSV!$A$7:$R$65536,IN_DTK!L$6,0),""),"")</f>
        <v>0</v>
      </c>
      <c r="M128" s="183">
        <f>IF(ISNA(VLOOKUP($A128,DSSV!$A$7:$R$65536,IN_DTK!M$6,0))=FALSE,IF(M$9&lt;&gt;0,VLOOKUP($A128,DSSV!$A$7:$R$65536,IN_DTK!M$6,0),""),"")</f>
        <v>0</v>
      </c>
      <c r="N128" s="183">
        <f>IF(ISNA(VLOOKUP($A128,DSSV!$A$7:$R$65536,IN_DTK!N$6,0))=FALSE,IF(N$9&lt;&gt;0,VLOOKUP($A128,DSSV!$A$7:$R$65536,IN_DTK!N$6,0),""),"")</f>
        <v>0</v>
      </c>
      <c r="O128" s="183">
        <f>IF(ISNA(VLOOKUP($A128,DSSV!$A$7:$R$65536,IN_DTK!O$6,0))=FALSE,IF(O$9&lt;&gt;0,VLOOKUP($A128,DSSV!$A$7:$R$65536,IN_DTK!O$6,0),""),"")</f>
        <v>0</v>
      </c>
      <c r="P128" s="183">
        <f>IF(ISNA(VLOOKUP($A128,DSSV!$A$7:$R$65536,IN_DTK!P$6,0))=FALSE,IF(P$9&lt;&gt;0,VLOOKUP($A128,DSSV!$A$7:$R$65536,IN_DTK!P$6,0),""),"")</f>
        <v>0</v>
      </c>
      <c r="Q128" s="184">
        <f>IF(ISNA(VLOOKUP($A128,DSSV!$A$7:$R$65536,IN_DTK!Q$6,0))=FALSE,VLOOKUP($A128,DSSV!$A$7:$R$65536,IN_DTK!Q$6,0),"")</f>
        <v>0</v>
      </c>
      <c r="R128" s="175" t="str">
        <f>IF(ISNA(VLOOKUP($A128,DSSV!$A$7:$R$65536,IN_DTK!R$6,0))=FALSE,VLOOKUP($A128,DSSV!$A$7:$R$65536,IN_DTK!R$6,0),"")</f>
        <v>Không</v>
      </c>
      <c r="S128" s="185" t="str">
        <f>IF(ISNA(VLOOKUP($A128,DSSV!$A$7:$R$65536,IN_DTK!S$6,0))=FALSE,VLOOKUP($A128,DSSV!$A$7:$R$65536,IN_DTK!S$6,0),"")</f>
        <v/>
      </c>
      <c r="T128" s="156" t="str">
        <f t="shared" si="2"/>
        <v/>
      </c>
      <c r="U128" s="156" t="str">
        <f t="shared" si="3"/>
        <v/>
      </c>
    </row>
    <row r="129" spans="1:21" s="156" customFormat="1" ht="20.25" customHeight="1">
      <c r="A129" s="154">
        <v>120</v>
      </c>
      <c r="B129" s="178">
        <f>--SUBTOTAL(2,C$7:C129)</f>
        <v>120</v>
      </c>
      <c r="C129" s="157">
        <f>IF(ISNA(VLOOKUP($A129,DSSV!$A$7:$R$65536,IN_DTK!C$6,0))=FALSE,VLOOKUP($A129,DSSV!$A$7:$R$65536,IN_DTK!C$6,0),"")</f>
        <v>0</v>
      </c>
      <c r="D129" s="181" t="str">
        <f>IF(ISNA(VLOOKUP($A129,DSSV!$A$7:$R$65536,IN_DTK!D$6,0))=FALSE,VLOOKUP($A129,DSSV!$A$7:$R$65536,IN_DTK!D$6,0),"")</f>
        <v/>
      </c>
      <c r="E129" s="182" t="str">
        <f>IF(ISNA(VLOOKUP($A129,DSSV!$A$7:$R$65536,IN_DTK!E$6,0))=FALSE,VLOOKUP($A129,DSSV!$A$7:$R$65536,IN_DTK!E$6,0),"")</f>
        <v/>
      </c>
      <c r="F129" s="187" t="str">
        <f>IF(ISNA(VLOOKUP($A129,DSSV!$A$7:$R$65536,IN_DTK!F$6,0))=FALSE,VLOOKUP($A129,DSSV!$A$7:$R$65536,IN_DTK!F$6,0),"")</f>
        <v/>
      </c>
      <c r="G129" s="187" t="str">
        <f>IF(ISNA(VLOOKUP($A129,DSSV!$A$7:$R$65536,IN_DTK!G$6,0))=FALSE,VLOOKUP($A129,DSSV!$A$7:$R$65536,IN_DTK!G$6,0),"")</f>
        <v/>
      </c>
      <c r="H129" s="183">
        <f>IF(ISNA(VLOOKUP($A129,DSSV!$A$7:$R$65536,IN_DTK!H$6,0))=FALSE,IF(H$9&lt;&gt;0,VLOOKUP($A129,DSSV!$A$7:$R$65536,IN_DTK!H$6,0),""),"")</f>
        <v>0</v>
      </c>
      <c r="I129" s="183">
        <f>IF(ISNA(VLOOKUP($A129,DSSV!$A$7:$R$65536,IN_DTK!I$6,0))=FALSE,IF(I$9&lt;&gt;0,VLOOKUP($A129,DSSV!$A$7:$R$65536,IN_DTK!I$6,0),""),"")</f>
        <v>0</v>
      </c>
      <c r="J129" s="183">
        <f>IF(ISNA(VLOOKUP($A129,DSSV!$A$7:$R$65536,IN_DTK!J$6,0))=FALSE,IF(J$9&lt;&gt;0,VLOOKUP($A129,DSSV!$A$7:$R$65536,IN_DTK!J$6,0),""),"")</f>
        <v>0</v>
      </c>
      <c r="K129" s="183">
        <f>IF(ISNA(VLOOKUP($A129,DSSV!$A$7:$R$65536,IN_DTK!K$6,0))=FALSE,IF(K$9&lt;&gt;0,VLOOKUP($A129,DSSV!$A$7:$R$65536,IN_DTK!K$6,0),""),"")</f>
        <v>0</v>
      </c>
      <c r="L129" s="183">
        <f>IF(ISNA(VLOOKUP($A129,DSSV!$A$7:$R$65536,IN_DTK!L$6,0))=FALSE,IF(L$9&lt;&gt;0,VLOOKUP($A129,DSSV!$A$7:$R$65536,IN_DTK!L$6,0),""),"")</f>
        <v>0</v>
      </c>
      <c r="M129" s="183">
        <f>IF(ISNA(VLOOKUP($A129,DSSV!$A$7:$R$65536,IN_DTK!M$6,0))=FALSE,IF(M$9&lt;&gt;0,VLOOKUP($A129,DSSV!$A$7:$R$65536,IN_DTK!M$6,0),""),"")</f>
        <v>0</v>
      </c>
      <c r="N129" s="183">
        <f>IF(ISNA(VLOOKUP($A129,DSSV!$A$7:$R$65536,IN_DTK!N$6,0))=FALSE,IF(N$9&lt;&gt;0,VLOOKUP($A129,DSSV!$A$7:$R$65536,IN_DTK!N$6,0),""),"")</f>
        <v>0</v>
      </c>
      <c r="O129" s="183">
        <f>IF(ISNA(VLOOKUP($A129,DSSV!$A$7:$R$65536,IN_DTK!O$6,0))=FALSE,IF(O$9&lt;&gt;0,VLOOKUP($A129,DSSV!$A$7:$R$65536,IN_DTK!O$6,0),""),"")</f>
        <v>0</v>
      </c>
      <c r="P129" s="183">
        <f>IF(ISNA(VLOOKUP($A129,DSSV!$A$7:$R$65536,IN_DTK!P$6,0))=FALSE,IF(P$9&lt;&gt;0,VLOOKUP($A129,DSSV!$A$7:$R$65536,IN_DTK!P$6,0),""),"")</f>
        <v>0</v>
      </c>
      <c r="Q129" s="184">
        <f>IF(ISNA(VLOOKUP($A129,DSSV!$A$7:$R$65536,IN_DTK!Q$6,0))=FALSE,VLOOKUP($A129,DSSV!$A$7:$R$65536,IN_DTK!Q$6,0),"")</f>
        <v>0</v>
      </c>
      <c r="R129" s="175" t="str">
        <f>IF(ISNA(VLOOKUP($A129,DSSV!$A$7:$R$65536,IN_DTK!R$6,0))=FALSE,VLOOKUP($A129,DSSV!$A$7:$R$65536,IN_DTK!R$6,0),"")</f>
        <v>Không</v>
      </c>
      <c r="S129" s="185" t="str">
        <f>IF(ISNA(VLOOKUP($A129,DSSV!$A$7:$R$65536,IN_DTK!S$6,0))=FALSE,VLOOKUP($A129,DSSV!$A$7:$R$65536,IN_DTK!S$6,0),"")</f>
        <v/>
      </c>
      <c r="T129" s="156" t="str">
        <f t="shared" si="2"/>
        <v/>
      </c>
      <c r="U129" s="156" t="str">
        <f t="shared" si="3"/>
        <v/>
      </c>
    </row>
    <row r="130" spans="1:21" s="156" customFormat="1" ht="20.25" customHeight="1">
      <c r="A130" s="154">
        <v>121</v>
      </c>
      <c r="B130" s="178">
        <f>--SUBTOTAL(2,C$7:C130)</f>
        <v>121</v>
      </c>
      <c r="C130" s="157">
        <f>IF(ISNA(VLOOKUP($A130,DSSV!$A$7:$R$65536,IN_DTK!C$6,0))=FALSE,VLOOKUP($A130,DSSV!$A$7:$R$65536,IN_DTK!C$6,0),"")</f>
        <v>0</v>
      </c>
      <c r="D130" s="181" t="str">
        <f>IF(ISNA(VLOOKUP($A130,DSSV!$A$7:$R$65536,IN_DTK!D$6,0))=FALSE,VLOOKUP($A130,DSSV!$A$7:$R$65536,IN_DTK!D$6,0),"")</f>
        <v/>
      </c>
      <c r="E130" s="182" t="str">
        <f>IF(ISNA(VLOOKUP($A130,DSSV!$A$7:$R$65536,IN_DTK!E$6,0))=FALSE,VLOOKUP($A130,DSSV!$A$7:$R$65536,IN_DTK!E$6,0),"")</f>
        <v/>
      </c>
      <c r="F130" s="187" t="str">
        <f>IF(ISNA(VLOOKUP($A130,DSSV!$A$7:$R$65536,IN_DTK!F$6,0))=FALSE,VLOOKUP($A130,DSSV!$A$7:$R$65536,IN_DTK!F$6,0),"")</f>
        <v/>
      </c>
      <c r="G130" s="187" t="str">
        <f>IF(ISNA(VLOOKUP($A130,DSSV!$A$7:$R$65536,IN_DTK!G$6,0))=FALSE,VLOOKUP($A130,DSSV!$A$7:$R$65536,IN_DTK!G$6,0),"")</f>
        <v/>
      </c>
      <c r="H130" s="183">
        <f>IF(ISNA(VLOOKUP($A130,DSSV!$A$7:$R$65536,IN_DTK!H$6,0))=FALSE,IF(H$9&lt;&gt;0,VLOOKUP($A130,DSSV!$A$7:$R$65536,IN_DTK!H$6,0),""),"")</f>
        <v>0</v>
      </c>
      <c r="I130" s="183">
        <f>IF(ISNA(VLOOKUP($A130,DSSV!$A$7:$R$65536,IN_DTK!I$6,0))=FALSE,IF(I$9&lt;&gt;0,VLOOKUP($A130,DSSV!$A$7:$R$65536,IN_DTK!I$6,0),""),"")</f>
        <v>0</v>
      </c>
      <c r="J130" s="183">
        <f>IF(ISNA(VLOOKUP($A130,DSSV!$A$7:$R$65536,IN_DTK!J$6,0))=FALSE,IF(J$9&lt;&gt;0,VLOOKUP($A130,DSSV!$A$7:$R$65536,IN_DTK!J$6,0),""),"")</f>
        <v>0</v>
      </c>
      <c r="K130" s="183">
        <f>IF(ISNA(VLOOKUP($A130,DSSV!$A$7:$R$65536,IN_DTK!K$6,0))=FALSE,IF(K$9&lt;&gt;0,VLOOKUP($A130,DSSV!$A$7:$R$65536,IN_DTK!K$6,0),""),"")</f>
        <v>0</v>
      </c>
      <c r="L130" s="183">
        <f>IF(ISNA(VLOOKUP($A130,DSSV!$A$7:$R$65536,IN_DTK!L$6,0))=FALSE,IF(L$9&lt;&gt;0,VLOOKUP($A130,DSSV!$A$7:$R$65536,IN_DTK!L$6,0),""),"")</f>
        <v>0</v>
      </c>
      <c r="M130" s="183">
        <f>IF(ISNA(VLOOKUP($A130,DSSV!$A$7:$R$65536,IN_DTK!M$6,0))=FALSE,IF(M$9&lt;&gt;0,VLOOKUP($A130,DSSV!$A$7:$R$65536,IN_DTK!M$6,0),""),"")</f>
        <v>0</v>
      </c>
      <c r="N130" s="183">
        <f>IF(ISNA(VLOOKUP($A130,DSSV!$A$7:$R$65536,IN_DTK!N$6,0))=FALSE,IF(N$9&lt;&gt;0,VLOOKUP($A130,DSSV!$A$7:$R$65536,IN_DTK!N$6,0),""),"")</f>
        <v>0</v>
      </c>
      <c r="O130" s="183">
        <f>IF(ISNA(VLOOKUP($A130,DSSV!$A$7:$R$65536,IN_DTK!O$6,0))=FALSE,IF(O$9&lt;&gt;0,VLOOKUP($A130,DSSV!$A$7:$R$65536,IN_DTK!O$6,0),""),"")</f>
        <v>0</v>
      </c>
      <c r="P130" s="183">
        <f>IF(ISNA(VLOOKUP($A130,DSSV!$A$7:$R$65536,IN_DTK!P$6,0))=FALSE,IF(P$9&lt;&gt;0,VLOOKUP($A130,DSSV!$A$7:$R$65536,IN_DTK!P$6,0),""),"")</f>
        <v>0</v>
      </c>
      <c r="Q130" s="184">
        <f>IF(ISNA(VLOOKUP($A130,DSSV!$A$7:$R$65536,IN_DTK!Q$6,0))=FALSE,VLOOKUP($A130,DSSV!$A$7:$R$65536,IN_DTK!Q$6,0),"")</f>
        <v>0</v>
      </c>
      <c r="R130" s="175" t="str">
        <f>IF(ISNA(VLOOKUP($A130,DSSV!$A$7:$R$65536,IN_DTK!R$6,0))=FALSE,VLOOKUP($A130,DSSV!$A$7:$R$65536,IN_DTK!R$6,0),"")</f>
        <v>Không</v>
      </c>
      <c r="S130" s="185" t="str">
        <f>IF(ISNA(VLOOKUP($A130,DSSV!$A$7:$R$65536,IN_DTK!S$6,0))=FALSE,VLOOKUP($A130,DSSV!$A$7:$R$65536,IN_DTK!S$6,0),"")</f>
        <v/>
      </c>
      <c r="T130" s="156" t="str">
        <f t="shared" si="2"/>
        <v/>
      </c>
      <c r="U130" s="156" t="str">
        <f t="shared" si="3"/>
        <v/>
      </c>
    </row>
    <row r="131" spans="1:21" s="156" customFormat="1" ht="20.25" customHeight="1">
      <c r="A131" s="154">
        <v>122</v>
      </c>
      <c r="B131" s="178">
        <f>--SUBTOTAL(2,C$7:C131)</f>
        <v>122</v>
      </c>
      <c r="C131" s="157">
        <f>IF(ISNA(VLOOKUP($A131,DSSV!$A$7:$R$65536,IN_DTK!C$6,0))=FALSE,VLOOKUP($A131,DSSV!$A$7:$R$65536,IN_DTK!C$6,0),"")</f>
        <v>0</v>
      </c>
      <c r="D131" s="181" t="str">
        <f>IF(ISNA(VLOOKUP($A131,DSSV!$A$7:$R$65536,IN_DTK!D$6,0))=FALSE,VLOOKUP($A131,DSSV!$A$7:$R$65536,IN_DTK!D$6,0),"")</f>
        <v/>
      </c>
      <c r="E131" s="182" t="str">
        <f>IF(ISNA(VLOOKUP($A131,DSSV!$A$7:$R$65536,IN_DTK!E$6,0))=FALSE,VLOOKUP($A131,DSSV!$A$7:$R$65536,IN_DTK!E$6,0),"")</f>
        <v/>
      </c>
      <c r="F131" s="187" t="str">
        <f>IF(ISNA(VLOOKUP($A131,DSSV!$A$7:$R$65536,IN_DTK!F$6,0))=FALSE,VLOOKUP($A131,DSSV!$A$7:$R$65536,IN_DTK!F$6,0),"")</f>
        <v/>
      </c>
      <c r="G131" s="187" t="str">
        <f>IF(ISNA(VLOOKUP($A131,DSSV!$A$7:$R$65536,IN_DTK!G$6,0))=FALSE,VLOOKUP($A131,DSSV!$A$7:$R$65536,IN_DTK!G$6,0),"")</f>
        <v/>
      </c>
      <c r="H131" s="183">
        <f>IF(ISNA(VLOOKUP($A131,DSSV!$A$7:$R$65536,IN_DTK!H$6,0))=FALSE,IF(H$9&lt;&gt;0,VLOOKUP($A131,DSSV!$A$7:$R$65536,IN_DTK!H$6,0),""),"")</f>
        <v>0</v>
      </c>
      <c r="I131" s="183">
        <f>IF(ISNA(VLOOKUP($A131,DSSV!$A$7:$R$65536,IN_DTK!I$6,0))=FALSE,IF(I$9&lt;&gt;0,VLOOKUP($A131,DSSV!$A$7:$R$65536,IN_DTK!I$6,0),""),"")</f>
        <v>0</v>
      </c>
      <c r="J131" s="183">
        <f>IF(ISNA(VLOOKUP($A131,DSSV!$A$7:$R$65536,IN_DTK!J$6,0))=FALSE,IF(J$9&lt;&gt;0,VLOOKUP($A131,DSSV!$A$7:$R$65536,IN_DTK!J$6,0),""),"")</f>
        <v>0</v>
      </c>
      <c r="K131" s="183">
        <f>IF(ISNA(VLOOKUP($A131,DSSV!$A$7:$R$65536,IN_DTK!K$6,0))=FALSE,IF(K$9&lt;&gt;0,VLOOKUP($A131,DSSV!$A$7:$R$65536,IN_DTK!K$6,0),""),"")</f>
        <v>0</v>
      </c>
      <c r="L131" s="183">
        <f>IF(ISNA(VLOOKUP($A131,DSSV!$A$7:$R$65536,IN_DTK!L$6,0))=FALSE,IF(L$9&lt;&gt;0,VLOOKUP($A131,DSSV!$A$7:$R$65536,IN_DTK!L$6,0),""),"")</f>
        <v>0</v>
      </c>
      <c r="M131" s="183">
        <f>IF(ISNA(VLOOKUP($A131,DSSV!$A$7:$R$65536,IN_DTK!M$6,0))=FALSE,IF(M$9&lt;&gt;0,VLOOKUP($A131,DSSV!$A$7:$R$65536,IN_DTK!M$6,0),""),"")</f>
        <v>0</v>
      </c>
      <c r="N131" s="183">
        <f>IF(ISNA(VLOOKUP($A131,DSSV!$A$7:$R$65536,IN_DTK!N$6,0))=FALSE,IF(N$9&lt;&gt;0,VLOOKUP($A131,DSSV!$A$7:$R$65536,IN_DTK!N$6,0),""),"")</f>
        <v>0</v>
      </c>
      <c r="O131" s="183">
        <f>IF(ISNA(VLOOKUP($A131,DSSV!$A$7:$R$65536,IN_DTK!O$6,0))=FALSE,IF(O$9&lt;&gt;0,VLOOKUP($A131,DSSV!$A$7:$R$65536,IN_DTK!O$6,0),""),"")</f>
        <v>0</v>
      </c>
      <c r="P131" s="183">
        <f>IF(ISNA(VLOOKUP($A131,DSSV!$A$7:$R$65536,IN_DTK!P$6,0))=FALSE,IF(P$9&lt;&gt;0,VLOOKUP($A131,DSSV!$A$7:$R$65536,IN_DTK!P$6,0),""),"")</f>
        <v>0</v>
      </c>
      <c r="Q131" s="184">
        <f>IF(ISNA(VLOOKUP($A131,DSSV!$A$7:$R$65536,IN_DTK!Q$6,0))=FALSE,VLOOKUP($A131,DSSV!$A$7:$R$65536,IN_DTK!Q$6,0),"")</f>
        <v>0</v>
      </c>
      <c r="R131" s="175" t="str">
        <f>IF(ISNA(VLOOKUP($A131,DSSV!$A$7:$R$65536,IN_DTK!R$6,0))=FALSE,VLOOKUP($A131,DSSV!$A$7:$R$65536,IN_DTK!R$6,0),"")</f>
        <v>Không</v>
      </c>
      <c r="S131" s="185" t="str">
        <f>IF(ISNA(VLOOKUP($A131,DSSV!$A$7:$R$65536,IN_DTK!S$6,0))=FALSE,VLOOKUP($A131,DSSV!$A$7:$R$65536,IN_DTK!S$6,0),"")</f>
        <v/>
      </c>
      <c r="T131" s="156" t="str">
        <f t="shared" si="2"/>
        <v/>
      </c>
      <c r="U131" s="156" t="str">
        <f t="shared" si="3"/>
        <v/>
      </c>
    </row>
    <row r="132" spans="1:21" s="156" customFormat="1" ht="20.25" customHeight="1">
      <c r="A132" s="154">
        <v>123</v>
      </c>
      <c r="B132" s="178">
        <f>--SUBTOTAL(2,C$7:C132)</f>
        <v>123</v>
      </c>
      <c r="C132" s="157">
        <f>IF(ISNA(VLOOKUP($A132,DSSV!$A$7:$R$65536,IN_DTK!C$6,0))=FALSE,VLOOKUP($A132,DSSV!$A$7:$R$65536,IN_DTK!C$6,0),"")</f>
        <v>0</v>
      </c>
      <c r="D132" s="181" t="str">
        <f>IF(ISNA(VLOOKUP($A132,DSSV!$A$7:$R$65536,IN_DTK!D$6,0))=FALSE,VLOOKUP($A132,DSSV!$A$7:$R$65536,IN_DTK!D$6,0),"")</f>
        <v/>
      </c>
      <c r="E132" s="182" t="str">
        <f>IF(ISNA(VLOOKUP($A132,DSSV!$A$7:$R$65536,IN_DTK!E$6,0))=FALSE,VLOOKUP($A132,DSSV!$A$7:$R$65536,IN_DTK!E$6,0),"")</f>
        <v/>
      </c>
      <c r="F132" s="187" t="str">
        <f>IF(ISNA(VLOOKUP($A132,DSSV!$A$7:$R$65536,IN_DTK!F$6,0))=FALSE,VLOOKUP($A132,DSSV!$A$7:$R$65536,IN_DTK!F$6,0),"")</f>
        <v/>
      </c>
      <c r="G132" s="187" t="str">
        <f>IF(ISNA(VLOOKUP($A132,DSSV!$A$7:$R$65536,IN_DTK!G$6,0))=FALSE,VLOOKUP($A132,DSSV!$A$7:$R$65536,IN_DTK!G$6,0),"")</f>
        <v/>
      </c>
      <c r="H132" s="183">
        <f>IF(ISNA(VLOOKUP($A132,DSSV!$A$7:$R$65536,IN_DTK!H$6,0))=FALSE,IF(H$9&lt;&gt;0,VLOOKUP($A132,DSSV!$A$7:$R$65536,IN_DTK!H$6,0),""),"")</f>
        <v>0</v>
      </c>
      <c r="I132" s="183">
        <f>IF(ISNA(VLOOKUP($A132,DSSV!$A$7:$R$65536,IN_DTK!I$6,0))=FALSE,IF(I$9&lt;&gt;0,VLOOKUP($A132,DSSV!$A$7:$R$65536,IN_DTK!I$6,0),""),"")</f>
        <v>0</v>
      </c>
      <c r="J132" s="183">
        <f>IF(ISNA(VLOOKUP($A132,DSSV!$A$7:$R$65536,IN_DTK!J$6,0))=FALSE,IF(J$9&lt;&gt;0,VLOOKUP($A132,DSSV!$A$7:$R$65536,IN_DTK!J$6,0),""),"")</f>
        <v>0</v>
      </c>
      <c r="K132" s="183">
        <f>IF(ISNA(VLOOKUP($A132,DSSV!$A$7:$R$65536,IN_DTK!K$6,0))=FALSE,IF(K$9&lt;&gt;0,VLOOKUP($A132,DSSV!$A$7:$R$65536,IN_DTK!K$6,0),""),"")</f>
        <v>0</v>
      </c>
      <c r="L132" s="183">
        <f>IF(ISNA(VLOOKUP($A132,DSSV!$A$7:$R$65536,IN_DTK!L$6,0))=FALSE,IF(L$9&lt;&gt;0,VLOOKUP($A132,DSSV!$A$7:$R$65536,IN_DTK!L$6,0),""),"")</f>
        <v>0</v>
      </c>
      <c r="M132" s="183">
        <f>IF(ISNA(VLOOKUP($A132,DSSV!$A$7:$R$65536,IN_DTK!M$6,0))=FALSE,IF(M$9&lt;&gt;0,VLOOKUP($A132,DSSV!$A$7:$R$65536,IN_DTK!M$6,0),""),"")</f>
        <v>0</v>
      </c>
      <c r="N132" s="183">
        <f>IF(ISNA(VLOOKUP($A132,DSSV!$A$7:$R$65536,IN_DTK!N$6,0))=FALSE,IF(N$9&lt;&gt;0,VLOOKUP($A132,DSSV!$A$7:$R$65536,IN_DTK!N$6,0),""),"")</f>
        <v>0</v>
      </c>
      <c r="O132" s="183">
        <f>IF(ISNA(VLOOKUP($A132,DSSV!$A$7:$R$65536,IN_DTK!O$6,0))=FALSE,IF(O$9&lt;&gt;0,VLOOKUP($A132,DSSV!$A$7:$R$65536,IN_DTK!O$6,0),""),"")</f>
        <v>0</v>
      </c>
      <c r="P132" s="183">
        <f>IF(ISNA(VLOOKUP($A132,DSSV!$A$7:$R$65536,IN_DTK!P$6,0))=FALSE,IF(P$9&lt;&gt;0,VLOOKUP($A132,DSSV!$A$7:$R$65536,IN_DTK!P$6,0),""),"")</f>
        <v>0</v>
      </c>
      <c r="Q132" s="184">
        <f>IF(ISNA(VLOOKUP($A132,DSSV!$A$7:$R$65536,IN_DTK!Q$6,0))=FALSE,VLOOKUP($A132,DSSV!$A$7:$R$65536,IN_DTK!Q$6,0),"")</f>
        <v>0</v>
      </c>
      <c r="R132" s="175" t="str">
        <f>IF(ISNA(VLOOKUP($A132,DSSV!$A$7:$R$65536,IN_DTK!R$6,0))=FALSE,VLOOKUP($A132,DSSV!$A$7:$R$65536,IN_DTK!R$6,0),"")</f>
        <v>Không</v>
      </c>
      <c r="S132" s="185" t="str">
        <f>IF(ISNA(VLOOKUP($A132,DSSV!$A$7:$R$65536,IN_DTK!S$6,0))=FALSE,VLOOKUP($A132,DSSV!$A$7:$R$65536,IN_DTK!S$6,0),"")</f>
        <v/>
      </c>
      <c r="T132" s="156" t="str">
        <f t="shared" si="2"/>
        <v/>
      </c>
      <c r="U132" s="156" t="str">
        <f t="shared" si="3"/>
        <v/>
      </c>
    </row>
    <row r="133" spans="1:21" s="156" customFormat="1" ht="20.25" customHeight="1">
      <c r="A133" s="154">
        <v>124</v>
      </c>
      <c r="B133" s="178">
        <f>--SUBTOTAL(2,C$7:C133)</f>
        <v>124</v>
      </c>
      <c r="C133" s="157">
        <f>IF(ISNA(VLOOKUP($A133,DSSV!$A$7:$R$65536,IN_DTK!C$6,0))=FALSE,VLOOKUP($A133,DSSV!$A$7:$R$65536,IN_DTK!C$6,0),"")</f>
        <v>0</v>
      </c>
      <c r="D133" s="181" t="str">
        <f>IF(ISNA(VLOOKUP($A133,DSSV!$A$7:$R$65536,IN_DTK!D$6,0))=FALSE,VLOOKUP($A133,DSSV!$A$7:$R$65536,IN_DTK!D$6,0),"")</f>
        <v/>
      </c>
      <c r="E133" s="182" t="str">
        <f>IF(ISNA(VLOOKUP($A133,DSSV!$A$7:$R$65536,IN_DTK!E$6,0))=FALSE,VLOOKUP($A133,DSSV!$A$7:$R$65536,IN_DTK!E$6,0),"")</f>
        <v/>
      </c>
      <c r="F133" s="187" t="str">
        <f>IF(ISNA(VLOOKUP($A133,DSSV!$A$7:$R$65536,IN_DTK!F$6,0))=FALSE,VLOOKUP($A133,DSSV!$A$7:$R$65536,IN_DTK!F$6,0),"")</f>
        <v/>
      </c>
      <c r="G133" s="187" t="str">
        <f>IF(ISNA(VLOOKUP($A133,DSSV!$A$7:$R$65536,IN_DTK!G$6,0))=FALSE,VLOOKUP($A133,DSSV!$A$7:$R$65536,IN_DTK!G$6,0),"")</f>
        <v/>
      </c>
      <c r="H133" s="183">
        <f>IF(ISNA(VLOOKUP($A133,DSSV!$A$7:$R$65536,IN_DTK!H$6,0))=FALSE,IF(H$9&lt;&gt;0,VLOOKUP($A133,DSSV!$A$7:$R$65536,IN_DTK!H$6,0),""),"")</f>
        <v>0</v>
      </c>
      <c r="I133" s="183">
        <f>IF(ISNA(VLOOKUP($A133,DSSV!$A$7:$R$65536,IN_DTK!I$6,0))=FALSE,IF(I$9&lt;&gt;0,VLOOKUP($A133,DSSV!$A$7:$R$65536,IN_DTK!I$6,0),""),"")</f>
        <v>0</v>
      </c>
      <c r="J133" s="183">
        <f>IF(ISNA(VLOOKUP($A133,DSSV!$A$7:$R$65536,IN_DTK!J$6,0))=FALSE,IF(J$9&lt;&gt;0,VLOOKUP($A133,DSSV!$A$7:$R$65536,IN_DTK!J$6,0),""),"")</f>
        <v>0</v>
      </c>
      <c r="K133" s="183">
        <f>IF(ISNA(VLOOKUP($A133,DSSV!$A$7:$R$65536,IN_DTK!K$6,0))=FALSE,IF(K$9&lt;&gt;0,VLOOKUP($A133,DSSV!$A$7:$R$65536,IN_DTK!K$6,0),""),"")</f>
        <v>0</v>
      </c>
      <c r="L133" s="183">
        <f>IF(ISNA(VLOOKUP($A133,DSSV!$A$7:$R$65536,IN_DTK!L$6,0))=FALSE,IF(L$9&lt;&gt;0,VLOOKUP($A133,DSSV!$A$7:$R$65536,IN_DTK!L$6,0),""),"")</f>
        <v>0</v>
      </c>
      <c r="M133" s="183">
        <f>IF(ISNA(VLOOKUP($A133,DSSV!$A$7:$R$65536,IN_DTK!M$6,0))=FALSE,IF(M$9&lt;&gt;0,VLOOKUP($A133,DSSV!$A$7:$R$65536,IN_DTK!M$6,0),""),"")</f>
        <v>0</v>
      </c>
      <c r="N133" s="183">
        <f>IF(ISNA(VLOOKUP($A133,DSSV!$A$7:$R$65536,IN_DTK!N$6,0))=FALSE,IF(N$9&lt;&gt;0,VLOOKUP($A133,DSSV!$A$7:$R$65536,IN_DTK!N$6,0),""),"")</f>
        <v>0</v>
      </c>
      <c r="O133" s="183">
        <f>IF(ISNA(VLOOKUP($A133,DSSV!$A$7:$R$65536,IN_DTK!O$6,0))=FALSE,IF(O$9&lt;&gt;0,VLOOKUP($A133,DSSV!$A$7:$R$65536,IN_DTK!O$6,0),""),"")</f>
        <v>0</v>
      </c>
      <c r="P133" s="183">
        <f>IF(ISNA(VLOOKUP($A133,DSSV!$A$7:$R$65536,IN_DTK!P$6,0))=FALSE,IF(P$9&lt;&gt;0,VLOOKUP($A133,DSSV!$A$7:$R$65536,IN_DTK!P$6,0),""),"")</f>
        <v>0</v>
      </c>
      <c r="Q133" s="184">
        <f>IF(ISNA(VLOOKUP($A133,DSSV!$A$7:$R$65536,IN_DTK!Q$6,0))=FALSE,VLOOKUP($A133,DSSV!$A$7:$R$65536,IN_DTK!Q$6,0),"")</f>
        <v>0</v>
      </c>
      <c r="R133" s="175" t="str">
        <f>IF(ISNA(VLOOKUP($A133,DSSV!$A$7:$R$65536,IN_DTK!R$6,0))=FALSE,VLOOKUP($A133,DSSV!$A$7:$R$65536,IN_DTK!R$6,0),"")</f>
        <v>Không</v>
      </c>
      <c r="S133" s="185" t="str">
        <f>IF(ISNA(VLOOKUP($A133,DSSV!$A$7:$R$65536,IN_DTK!S$6,0))=FALSE,VLOOKUP($A133,DSSV!$A$7:$R$65536,IN_DTK!S$6,0),"")</f>
        <v/>
      </c>
      <c r="T133" s="156" t="str">
        <f t="shared" si="2"/>
        <v/>
      </c>
      <c r="U133" s="156" t="str">
        <f t="shared" si="3"/>
        <v/>
      </c>
    </row>
    <row r="134" spans="1:21" s="156" customFormat="1" ht="20.25" customHeight="1">
      <c r="A134" s="154">
        <v>125</v>
      </c>
      <c r="B134" s="178">
        <f>--SUBTOTAL(2,C$7:C134)</f>
        <v>125</v>
      </c>
      <c r="C134" s="157">
        <f>IF(ISNA(VLOOKUP($A134,DSSV!$A$7:$R$65536,IN_DTK!C$6,0))=FALSE,VLOOKUP($A134,DSSV!$A$7:$R$65536,IN_DTK!C$6,0),"")</f>
        <v>0</v>
      </c>
      <c r="D134" s="181" t="str">
        <f>IF(ISNA(VLOOKUP($A134,DSSV!$A$7:$R$65536,IN_DTK!D$6,0))=FALSE,VLOOKUP($A134,DSSV!$A$7:$R$65536,IN_DTK!D$6,0),"")</f>
        <v/>
      </c>
      <c r="E134" s="182" t="str">
        <f>IF(ISNA(VLOOKUP($A134,DSSV!$A$7:$R$65536,IN_DTK!E$6,0))=FALSE,VLOOKUP($A134,DSSV!$A$7:$R$65536,IN_DTK!E$6,0),"")</f>
        <v/>
      </c>
      <c r="F134" s="187" t="str">
        <f>IF(ISNA(VLOOKUP($A134,DSSV!$A$7:$R$65536,IN_DTK!F$6,0))=FALSE,VLOOKUP($A134,DSSV!$A$7:$R$65536,IN_DTK!F$6,0),"")</f>
        <v/>
      </c>
      <c r="G134" s="187" t="str">
        <f>IF(ISNA(VLOOKUP($A134,DSSV!$A$7:$R$65536,IN_DTK!G$6,0))=FALSE,VLOOKUP($A134,DSSV!$A$7:$R$65536,IN_DTK!G$6,0),"")</f>
        <v/>
      </c>
      <c r="H134" s="183">
        <f>IF(ISNA(VLOOKUP($A134,DSSV!$A$7:$R$65536,IN_DTK!H$6,0))=FALSE,IF(H$9&lt;&gt;0,VLOOKUP($A134,DSSV!$A$7:$R$65536,IN_DTK!H$6,0),""),"")</f>
        <v>0</v>
      </c>
      <c r="I134" s="183">
        <f>IF(ISNA(VLOOKUP($A134,DSSV!$A$7:$R$65536,IN_DTK!I$6,0))=FALSE,IF(I$9&lt;&gt;0,VLOOKUP($A134,DSSV!$A$7:$R$65536,IN_DTK!I$6,0),""),"")</f>
        <v>0</v>
      </c>
      <c r="J134" s="183">
        <f>IF(ISNA(VLOOKUP($A134,DSSV!$A$7:$R$65536,IN_DTK!J$6,0))=FALSE,IF(J$9&lt;&gt;0,VLOOKUP($A134,DSSV!$A$7:$R$65536,IN_DTK!J$6,0),""),"")</f>
        <v>0</v>
      </c>
      <c r="K134" s="183">
        <f>IF(ISNA(VLOOKUP($A134,DSSV!$A$7:$R$65536,IN_DTK!K$6,0))=FALSE,IF(K$9&lt;&gt;0,VLOOKUP($A134,DSSV!$A$7:$R$65536,IN_DTK!K$6,0),""),"")</f>
        <v>0</v>
      </c>
      <c r="L134" s="183">
        <f>IF(ISNA(VLOOKUP($A134,DSSV!$A$7:$R$65536,IN_DTK!L$6,0))=FALSE,IF(L$9&lt;&gt;0,VLOOKUP($A134,DSSV!$A$7:$R$65536,IN_DTK!L$6,0),""),"")</f>
        <v>0</v>
      </c>
      <c r="M134" s="183">
        <f>IF(ISNA(VLOOKUP($A134,DSSV!$A$7:$R$65536,IN_DTK!M$6,0))=FALSE,IF(M$9&lt;&gt;0,VLOOKUP($A134,DSSV!$A$7:$R$65536,IN_DTK!M$6,0),""),"")</f>
        <v>0</v>
      </c>
      <c r="N134" s="183">
        <f>IF(ISNA(VLOOKUP($A134,DSSV!$A$7:$R$65536,IN_DTK!N$6,0))=FALSE,IF(N$9&lt;&gt;0,VLOOKUP($A134,DSSV!$A$7:$R$65536,IN_DTK!N$6,0),""),"")</f>
        <v>0</v>
      </c>
      <c r="O134" s="183">
        <f>IF(ISNA(VLOOKUP($A134,DSSV!$A$7:$R$65536,IN_DTK!O$6,0))=FALSE,IF(O$9&lt;&gt;0,VLOOKUP($A134,DSSV!$A$7:$R$65536,IN_DTK!O$6,0),""),"")</f>
        <v>0</v>
      </c>
      <c r="P134" s="183">
        <f>IF(ISNA(VLOOKUP($A134,DSSV!$A$7:$R$65536,IN_DTK!P$6,0))=FALSE,IF(P$9&lt;&gt;0,VLOOKUP($A134,DSSV!$A$7:$R$65536,IN_DTK!P$6,0),""),"")</f>
        <v>0</v>
      </c>
      <c r="Q134" s="184">
        <f>IF(ISNA(VLOOKUP($A134,DSSV!$A$7:$R$65536,IN_DTK!Q$6,0))=FALSE,VLOOKUP($A134,DSSV!$A$7:$R$65536,IN_DTK!Q$6,0),"")</f>
        <v>0</v>
      </c>
      <c r="R134" s="175" t="str">
        <f>IF(ISNA(VLOOKUP($A134,DSSV!$A$7:$R$65536,IN_DTK!R$6,0))=FALSE,VLOOKUP($A134,DSSV!$A$7:$R$65536,IN_DTK!R$6,0),"")</f>
        <v>Không</v>
      </c>
      <c r="S134" s="185" t="str">
        <f>IF(ISNA(VLOOKUP($A134,DSSV!$A$7:$R$65536,IN_DTK!S$6,0))=FALSE,VLOOKUP($A134,DSSV!$A$7:$R$65536,IN_DTK!S$6,0),"")</f>
        <v/>
      </c>
      <c r="T134" s="156" t="str">
        <f t="shared" si="2"/>
        <v/>
      </c>
      <c r="U134" s="156" t="str">
        <f t="shared" si="3"/>
        <v/>
      </c>
    </row>
    <row r="135" spans="1:21" s="156" customFormat="1" ht="20.25" customHeight="1">
      <c r="A135" s="154">
        <v>126</v>
      </c>
      <c r="B135" s="178">
        <f>--SUBTOTAL(2,C$7:C135)</f>
        <v>126</v>
      </c>
      <c r="C135" s="157">
        <f>IF(ISNA(VLOOKUP($A135,DSSV!$A$7:$R$65536,IN_DTK!C$6,0))=FALSE,VLOOKUP($A135,DSSV!$A$7:$R$65536,IN_DTK!C$6,0),"")</f>
        <v>0</v>
      </c>
      <c r="D135" s="181" t="str">
        <f>IF(ISNA(VLOOKUP($A135,DSSV!$A$7:$R$65536,IN_DTK!D$6,0))=FALSE,VLOOKUP($A135,DSSV!$A$7:$R$65536,IN_DTK!D$6,0),"")</f>
        <v/>
      </c>
      <c r="E135" s="182" t="str">
        <f>IF(ISNA(VLOOKUP($A135,DSSV!$A$7:$R$65536,IN_DTK!E$6,0))=FALSE,VLOOKUP($A135,DSSV!$A$7:$R$65536,IN_DTK!E$6,0),"")</f>
        <v/>
      </c>
      <c r="F135" s="187" t="str">
        <f>IF(ISNA(VLOOKUP($A135,DSSV!$A$7:$R$65536,IN_DTK!F$6,0))=FALSE,VLOOKUP($A135,DSSV!$A$7:$R$65536,IN_DTK!F$6,0),"")</f>
        <v/>
      </c>
      <c r="G135" s="187" t="str">
        <f>IF(ISNA(VLOOKUP($A135,DSSV!$A$7:$R$65536,IN_DTK!G$6,0))=FALSE,VLOOKUP($A135,DSSV!$A$7:$R$65536,IN_DTK!G$6,0),"")</f>
        <v/>
      </c>
      <c r="H135" s="183">
        <f>IF(ISNA(VLOOKUP($A135,DSSV!$A$7:$R$65536,IN_DTK!H$6,0))=FALSE,IF(H$9&lt;&gt;0,VLOOKUP($A135,DSSV!$A$7:$R$65536,IN_DTK!H$6,0),""),"")</f>
        <v>0</v>
      </c>
      <c r="I135" s="183">
        <f>IF(ISNA(VLOOKUP($A135,DSSV!$A$7:$R$65536,IN_DTK!I$6,0))=FALSE,IF(I$9&lt;&gt;0,VLOOKUP($A135,DSSV!$A$7:$R$65536,IN_DTK!I$6,0),""),"")</f>
        <v>0</v>
      </c>
      <c r="J135" s="183">
        <f>IF(ISNA(VLOOKUP($A135,DSSV!$A$7:$R$65536,IN_DTK!J$6,0))=FALSE,IF(J$9&lt;&gt;0,VLOOKUP($A135,DSSV!$A$7:$R$65536,IN_DTK!J$6,0),""),"")</f>
        <v>0</v>
      </c>
      <c r="K135" s="183">
        <f>IF(ISNA(VLOOKUP($A135,DSSV!$A$7:$R$65536,IN_DTK!K$6,0))=FALSE,IF(K$9&lt;&gt;0,VLOOKUP($A135,DSSV!$A$7:$R$65536,IN_DTK!K$6,0),""),"")</f>
        <v>0</v>
      </c>
      <c r="L135" s="183">
        <f>IF(ISNA(VLOOKUP($A135,DSSV!$A$7:$R$65536,IN_DTK!L$6,0))=FALSE,IF(L$9&lt;&gt;0,VLOOKUP($A135,DSSV!$A$7:$R$65536,IN_DTK!L$6,0),""),"")</f>
        <v>0</v>
      </c>
      <c r="M135" s="183">
        <f>IF(ISNA(VLOOKUP($A135,DSSV!$A$7:$R$65536,IN_DTK!M$6,0))=FALSE,IF(M$9&lt;&gt;0,VLOOKUP($A135,DSSV!$A$7:$R$65536,IN_DTK!M$6,0),""),"")</f>
        <v>0</v>
      </c>
      <c r="N135" s="183">
        <f>IF(ISNA(VLOOKUP($A135,DSSV!$A$7:$R$65536,IN_DTK!N$6,0))=FALSE,IF(N$9&lt;&gt;0,VLOOKUP($A135,DSSV!$A$7:$R$65536,IN_DTK!N$6,0),""),"")</f>
        <v>0</v>
      </c>
      <c r="O135" s="183">
        <f>IF(ISNA(VLOOKUP($A135,DSSV!$A$7:$R$65536,IN_DTK!O$6,0))=FALSE,IF(O$9&lt;&gt;0,VLOOKUP($A135,DSSV!$A$7:$R$65536,IN_DTK!O$6,0),""),"")</f>
        <v>0</v>
      </c>
      <c r="P135" s="183">
        <f>IF(ISNA(VLOOKUP($A135,DSSV!$A$7:$R$65536,IN_DTK!P$6,0))=FALSE,IF(P$9&lt;&gt;0,VLOOKUP($A135,DSSV!$A$7:$R$65536,IN_DTK!P$6,0),""),"")</f>
        <v>0</v>
      </c>
      <c r="Q135" s="184">
        <f>IF(ISNA(VLOOKUP($A135,DSSV!$A$7:$R$65536,IN_DTK!Q$6,0))=FALSE,VLOOKUP($A135,DSSV!$A$7:$R$65536,IN_DTK!Q$6,0),"")</f>
        <v>0</v>
      </c>
      <c r="R135" s="175" t="str">
        <f>IF(ISNA(VLOOKUP($A135,DSSV!$A$7:$R$65536,IN_DTK!R$6,0))=FALSE,VLOOKUP($A135,DSSV!$A$7:$R$65536,IN_DTK!R$6,0),"")</f>
        <v>Không</v>
      </c>
      <c r="S135" s="185" t="str">
        <f>IF(ISNA(VLOOKUP($A135,DSSV!$A$7:$R$65536,IN_DTK!S$6,0))=FALSE,VLOOKUP($A135,DSSV!$A$7:$R$65536,IN_DTK!S$6,0),"")</f>
        <v/>
      </c>
      <c r="T135" s="156" t="str">
        <f t="shared" si="2"/>
        <v/>
      </c>
      <c r="U135" s="156" t="str">
        <f t="shared" si="3"/>
        <v/>
      </c>
    </row>
    <row r="136" spans="1:21" s="156" customFormat="1" ht="20.25" customHeight="1">
      <c r="A136" s="154">
        <v>127</v>
      </c>
      <c r="B136" s="178">
        <f>--SUBTOTAL(2,C$7:C136)</f>
        <v>127</v>
      </c>
      <c r="C136" s="157">
        <f>IF(ISNA(VLOOKUP($A136,DSSV!$A$7:$R$65536,IN_DTK!C$6,0))=FALSE,VLOOKUP($A136,DSSV!$A$7:$R$65536,IN_DTK!C$6,0),"")</f>
        <v>0</v>
      </c>
      <c r="D136" s="181" t="str">
        <f>IF(ISNA(VLOOKUP($A136,DSSV!$A$7:$R$65536,IN_DTK!D$6,0))=FALSE,VLOOKUP($A136,DSSV!$A$7:$R$65536,IN_DTK!D$6,0),"")</f>
        <v/>
      </c>
      <c r="E136" s="182" t="str">
        <f>IF(ISNA(VLOOKUP($A136,DSSV!$A$7:$R$65536,IN_DTK!E$6,0))=FALSE,VLOOKUP($A136,DSSV!$A$7:$R$65536,IN_DTK!E$6,0),"")</f>
        <v/>
      </c>
      <c r="F136" s="187" t="str">
        <f>IF(ISNA(VLOOKUP($A136,DSSV!$A$7:$R$65536,IN_DTK!F$6,0))=FALSE,VLOOKUP($A136,DSSV!$A$7:$R$65536,IN_DTK!F$6,0),"")</f>
        <v/>
      </c>
      <c r="G136" s="187" t="str">
        <f>IF(ISNA(VLOOKUP($A136,DSSV!$A$7:$R$65536,IN_DTK!G$6,0))=FALSE,VLOOKUP($A136,DSSV!$A$7:$R$65536,IN_DTK!G$6,0),"")</f>
        <v/>
      </c>
      <c r="H136" s="183">
        <f>IF(ISNA(VLOOKUP($A136,DSSV!$A$7:$R$65536,IN_DTK!H$6,0))=FALSE,IF(H$9&lt;&gt;0,VLOOKUP($A136,DSSV!$A$7:$R$65536,IN_DTK!H$6,0),""),"")</f>
        <v>0</v>
      </c>
      <c r="I136" s="183">
        <f>IF(ISNA(VLOOKUP($A136,DSSV!$A$7:$R$65536,IN_DTK!I$6,0))=FALSE,IF(I$9&lt;&gt;0,VLOOKUP($A136,DSSV!$A$7:$R$65536,IN_DTK!I$6,0),""),"")</f>
        <v>0</v>
      </c>
      <c r="J136" s="183">
        <f>IF(ISNA(VLOOKUP($A136,DSSV!$A$7:$R$65536,IN_DTK!J$6,0))=FALSE,IF(J$9&lt;&gt;0,VLOOKUP($A136,DSSV!$A$7:$R$65536,IN_DTK!J$6,0),""),"")</f>
        <v>0</v>
      </c>
      <c r="K136" s="183">
        <f>IF(ISNA(VLOOKUP($A136,DSSV!$A$7:$R$65536,IN_DTK!K$6,0))=FALSE,IF(K$9&lt;&gt;0,VLOOKUP($A136,DSSV!$A$7:$R$65536,IN_DTK!K$6,0),""),"")</f>
        <v>0</v>
      </c>
      <c r="L136" s="183">
        <f>IF(ISNA(VLOOKUP($A136,DSSV!$A$7:$R$65536,IN_DTK!L$6,0))=FALSE,IF(L$9&lt;&gt;0,VLOOKUP($A136,DSSV!$A$7:$R$65536,IN_DTK!L$6,0),""),"")</f>
        <v>0</v>
      </c>
      <c r="M136" s="183">
        <f>IF(ISNA(VLOOKUP($A136,DSSV!$A$7:$R$65536,IN_DTK!M$6,0))=FALSE,IF(M$9&lt;&gt;0,VLOOKUP($A136,DSSV!$A$7:$R$65536,IN_DTK!M$6,0),""),"")</f>
        <v>0</v>
      </c>
      <c r="N136" s="183">
        <f>IF(ISNA(VLOOKUP($A136,DSSV!$A$7:$R$65536,IN_DTK!N$6,0))=FALSE,IF(N$9&lt;&gt;0,VLOOKUP($A136,DSSV!$A$7:$R$65536,IN_DTK!N$6,0),""),"")</f>
        <v>0</v>
      </c>
      <c r="O136" s="183">
        <f>IF(ISNA(VLOOKUP($A136,DSSV!$A$7:$R$65536,IN_DTK!O$6,0))=FALSE,IF(O$9&lt;&gt;0,VLOOKUP($A136,DSSV!$A$7:$R$65536,IN_DTK!O$6,0),""),"")</f>
        <v>0</v>
      </c>
      <c r="P136" s="183">
        <f>IF(ISNA(VLOOKUP($A136,DSSV!$A$7:$R$65536,IN_DTK!P$6,0))=FALSE,IF(P$9&lt;&gt;0,VLOOKUP($A136,DSSV!$A$7:$R$65536,IN_DTK!P$6,0),""),"")</f>
        <v>0</v>
      </c>
      <c r="Q136" s="184">
        <f>IF(ISNA(VLOOKUP($A136,DSSV!$A$7:$R$65536,IN_DTK!Q$6,0))=FALSE,VLOOKUP($A136,DSSV!$A$7:$R$65536,IN_DTK!Q$6,0),"")</f>
        <v>0</v>
      </c>
      <c r="R136" s="175" t="str">
        <f>IF(ISNA(VLOOKUP($A136,DSSV!$A$7:$R$65536,IN_DTK!R$6,0))=FALSE,VLOOKUP($A136,DSSV!$A$7:$R$65536,IN_DTK!R$6,0),"")</f>
        <v>Không</v>
      </c>
      <c r="S136" s="185" t="str">
        <f>IF(ISNA(VLOOKUP($A136,DSSV!$A$7:$R$65536,IN_DTK!S$6,0))=FALSE,VLOOKUP($A136,DSSV!$A$7:$R$65536,IN_DTK!S$6,0),"")</f>
        <v/>
      </c>
      <c r="T136" s="156" t="str">
        <f t="shared" si="2"/>
        <v/>
      </c>
      <c r="U136" s="156" t="str">
        <f t="shared" si="3"/>
        <v/>
      </c>
    </row>
    <row r="137" spans="1:21" s="156" customFormat="1" ht="20.25" customHeight="1">
      <c r="A137" s="154">
        <v>128</v>
      </c>
      <c r="B137" s="178">
        <f>--SUBTOTAL(2,C$7:C137)</f>
        <v>128</v>
      </c>
      <c r="C137" s="157">
        <f>IF(ISNA(VLOOKUP($A137,DSSV!$A$7:$R$65536,IN_DTK!C$6,0))=FALSE,VLOOKUP($A137,DSSV!$A$7:$R$65536,IN_DTK!C$6,0),"")</f>
        <v>0</v>
      </c>
      <c r="D137" s="181" t="str">
        <f>IF(ISNA(VLOOKUP($A137,DSSV!$A$7:$R$65536,IN_DTK!D$6,0))=FALSE,VLOOKUP($A137,DSSV!$A$7:$R$65536,IN_DTK!D$6,0),"")</f>
        <v/>
      </c>
      <c r="E137" s="182" t="str">
        <f>IF(ISNA(VLOOKUP($A137,DSSV!$A$7:$R$65536,IN_DTK!E$6,0))=FALSE,VLOOKUP($A137,DSSV!$A$7:$R$65536,IN_DTK!E$6,0),"")</f>
        <v/>
      </c>
      <c r="F137" s="187" t="str">
        <f>IF(ISNA(VLOOKUP($A137,DSSV!$A$7:$R$65536,IN_DTK!F$6,0))=FALSE,VLOOKUP($A137,DSSV!$A$7:$R$65536,IN_DTK!F$6,0),"")</f>
        <v/>
      </c>
      <c r="G137" s="187" t="str">
        <f>IF(ISNA(VLOOKUP($A137,DSSV!$A$7:$R$65536,IN_DTK!G$6,0))=FALSE,VLOOKUP($A137,DSSV!$A$7:$R$65536,IN_DTK!G$6,0),"")</f>
        <v/>
      </c>
      <c r="H137" s="183">
        <f>IF(ISNA(VLOOKUP($A137,DSSV!$A$7:$R$65536,IN_DTK!H$6,0))=FALSE,IF(H$9&lt;&gt;0,VLOOKUP($A137,DSSV!$A$7:$R$65536,IN_DTK!H$6,0),""),"")</f>
        <v>0</v>
      </c>
      <c r="I137" s="183">
        <f>IF(ISNA(VLOOKUP($A137,DSSV!$A$7:$R$65536,IN_DTK!I$6,0))=FALSE,IF(I$9&lt;&gt;0,VLOOKUP($A137,DSSV!$A$7:$R$65536,IN_DTK!I$6,0),""),"")</f>
        <v>0</v>
      </c>
      <c r="J137" s="183">
        <f>IF(ISNA(VLOOKUP($A137,DSSV!$A$7:$R$65536,IN_DTK!J$6,0))=FALSE,IF(J$9&lt;&gt;0,VLOOKUP($A137,DSSV!$A$7:$R$65536,IN_DTK!J$6,0),""),"")</f>
        <v>0</v>
      </c>
      <c r="K137" s="183">
        <f>IF(ISNA(VLOOKUP($A137,DSSV!$A$7:$R$65536,IN_DTK!K$6,0))=FALSE,IF(K$9&lt;&gt;0,VLOOKUP($A137,DSSV!$A$7:$R$65536,IN_DTK!K$6,0),""),"")</f>
        <v>0</v>
      </c>
      <c r="L137" s="183">
        <f>IF(ISNA(VLOOKUP($A137,DSSV!$A$7:$R$65536,IN_DTK!L$6,0))=FALSE,IF(L$9&lt;&gt;0,VLOOKUP($A137,DSSV!$A$7:$R$65536,IN_DTK!L$6,0),""),"")</f>
        <v>0</v>
      </c>
      <c r="M137" s="183">
        <f>IF(ISNA(VLOOKUP($A137,DSSV!$A$7:$R$65536,IN_DTK!M$6,0))=FALSE,IF(M$9&lt;&gt;0,VLOOKUP($A137,DSSV!$A$7:$R$65536,IN_DTK!M$6,0),""),"")</f>
        <v>0</v>
      </c>
      <c r="N137" s="183">
        <f>IF(ISNA(VLOOKUP($A137,DSSV!$A$7:$R$65536,IN_DTK!N$6,0))=FALSE,IF(N$9&lt;&gt;0,VLOOKUP($A137,DSSV!$A$7:$R$65536,IN_DTK!N$6,0),""),"")</f>
        <v>0</v>
      </c>
      <c r="O137" s="183">
        <f>IF(ISNA(VLOOKUP($A137,DSSV!$A$7:$R$65536,IN_DTK!O$6,0))=FALSE,IF(O$9&lt;&gt;0,VLOOKUP($A137,DSSV!$A$7:$R$65536,IN_DTK!O$6,0),""),"")</f>
        <v>0</v>
      </c>
      <c r="P137" s="183">
        <f>IF(ISNA(VLOOKUP($A137,DSSV!$A$7:$R$65536,IN_DTK!P$6,0))=FALSE,IF(P$9&lt;&gt;0,VLOOKUP($A137,DSSV!$A$7:$R$65536,IN_DTK!P$6,0),""),"")</f>
        <v>0</v>
      </c>
      <c r="Q137" s="184">
        <f>IF(ISNA(VLOOKUP($A137,DSSV!$A$7:$R$65536,IN_DTK!Q$6,0))=FALSE,VLOOKUP($A137,DSSV!$A$7:$R$65536,IN_DTK!Q$6,0),"")</f>
        <v>0</v>
      </c>
      <c r="R137" s="175" t="str">
        <f>IF(ISNA(VLOOKUP($A137,DSSV!$A$7:$R$65536,IN_DTK!R$6,0))=FALSE,VLOOKUP($A137,DSSV!$A$7:$R$65536,IN_DTK!R$6,0),"")</f>
        <v>Không</v>
      </c>
      <c r="S137" s="185" t="str">
        <f>IF(ISNA(VLOOKUP($A137,DSSV!$A$7:$R$65536,IN_DTK!S$6,0))=FALSE,VLOOKUP($A137,DSSV!$A$7:$R$65536,IN_DTK!S$6,0),"")</f>
        <v/>
      </c>
      <c r="T137" s="156" t="str">
        <f t="shared" si="2"/>
        <v/>
      </c>
      <c r="U137" s="156" t="str">
        <f t="shared" si="3"/>
        <v/>
      </c>
    </row>
    <row r="138" spans="1:21" s="156" customFormat="1" ht="20.25" customHeight="1">
      <c r="A138" s="154">
        <v>129</v>
      </c>
      <c r="B138" s="178">
        <f>--SUBTOTAL(2,C$7:C138)</f>
        <v>129</v>
      </c>
      <c r="C138" s="157">
        <f>IF(ISNA(VLOOKUP($A138,DSSV!$A$7:$R$65536,IN_DTK!C$6,0))=FALSE,VLOOKUP($A138,DSSV!$A$7:$R$65536,IN_DTK!C$6,0),"")</f>
        <v>0</v>
      </c>
      <c r="D138" s="181" t="str">
        <f>IF(ISNA(VLOOKUP($A138,DSSV!$A$7:$R$65536,IN_DTK!D$6,0))=FALSE,VLOOKUP($A138,DSSV!$A$7:$R$65536,IN_DTK!D$6,0),"")</f>
        <v/>
      </c>
      <c r="E138" s="182" t="str">
        <f>IF(ISNA(VLOOKUP($A138,DSSV!$A$7:$R$65536,IN_DTK!E$6,0))=FALSE,VLOOKUP($A138,DSSV!$A$7:$R$65536,IN_DTK!E$6,0),"")</f>
        <v/>
      </c>
      <c r="F138" s="187" t="str">
        <f>IF(ISNA(VLOOKUP($A138,DSSV!$A$7:$R$65536,IN_DTK!F$6,0))=FALSE,VLOOKUP($A138,DSSV!$A$7:$R$65536,IN_DTK!F$6,0),"")</f>
        <v/>
      </c>
      <c r="G138" s="187" t="str">
        <f>IF(ISNA(VLOOKUP($A138,DSSV!$A$7:$R$65536,IN_DTK!G$6,0))=FALSE,VLOOKUP($A138,DSSV!$A$7:$R$65536,IN_DTK!G$6,0),"")</f>
        <v/>
      </c>
      <c r="H138" s="183">
        <f>IF(ISNA(VLOOKUP($A138,DSSV!$A$7:$R$65536,IN_DTK!H$6,0))=FALSE,IF(H$9&lt;&gt;0,VLOOKUP($A138,DSSV!$A$7:$R$65536,IN_DTK!H$6,0),""),"")</f>
        <v>0</v>
      </c>
      <c r="I138" s="183">
        <f>IF(ISNA(VLOOKUP($A138,DSSV!$A$7:$R$65536,IN_DTK!I$6,0))=FALSE,IF(I$9&lt;&gt;0,VLOOKUP($A138,DSSV!$A$7:$R$65536,IN_DTK!I$6,0),""),"")</f>
        <v>0</v>
      </c>
      <c r="J138" s="183">
        <f>IF(ISNA(VLOOKUP($A138,DSSV!$A$7:$R$65536,IN_DTK!J$6,0))=FALSE,IF(J$9&lt;&gt;0,VLOOKUP($A138,DSSV!$A$7:$R$65536,IN_DTK!J$6,0),""),"")</f>
        <v>0</v>
      </c>
      <c r="K138" s="183">
        <f>IF(ISNA(VLOOKUP($A138,DSSV!$A$7:$R$65536,IN_DTK!K$6,0))=FALSE,IF(K$9&lt;&gt;0,VLOOKUP($A138,DSSV!$A$7:$R$65536,IN_DTK!K$6,0),""),"")</f>
        <v>0</v>
      </c>
      <c r="L138" s="183">
        <f>IF(ISNA(VLOOKUP($A138,DSSV!$A$7:$R$65536,IN_DTK!L$6,0))=FALSE,IF(L$9&lt;&gt;0,VLOOKUP($A138,DSSV!$A$7:$R$65536,IN_DTK!L$6,0),""),"")</f>
        <v>0</v>
      </c>
      <c r="M138" s="183">
        <f>IF(ISNA(VLOOKUP($A138,DSSV!$A$7:$R$65536,IN_DTK!M$6,0))=FALSE,IF(M$9&lt;&gt;0,VLOOKUP($A138,DSSV!$A$7:$R$65536,IN_DTK!M$6,0),""),"")</f>
        <v>0</v>
      </c>
      <c r="N138" s="183">
        <f>IF(ISNA(VLOOKUP($A138,DSSV!$A$7:$R$65536,IN_DTK!N$6,0))=FALSE,IF(N$9&lt;&gt;0,VLOOKUP($A138,DSSV!$A$7:$R$65536,IN_DTK!N$6,0),""),"")</f>
        <v>0</v>
      </c>
      <c r="O138" s="183">
        <f>IF(ISNA(VLOOKUP($A138,DSSV!$A$7:$R$65536,IN_DTK!O$6,0))=FALSE,IF(O$9&lt;&gt;0,VLOOKUP($A138,DSSV!$A$7:$R$65536,IN_DTK!O$6,0),""),"")</f>
        <v>0</v>
      </c>
      <c r="P138" s="183">
        <f>IF(ISNA(VLOOKUP($A138,DSSV!$A$7:$R$65536,IN_DTK!P$6,0))=FALSE,IF(P$9&lt;&gt;0,VLOOKUP($A138,DSSV!$A$7:$R$65536,IN_DTK!P$6,0),""),"")</f>
        <v>0</v>
      </c>
      <c r="Q138" s="184">
        <f>IF(ISNA(VLOOKUP($A138,DSSV!$A$7:$R$65536,IN_DTK!Q$6,0))=FALSE,VLOOKUP($A138,DSSV!$A$7:$R$65536,IN_DTK!Q$6,0),"")</f>
        <v>0</v>
      </c>
      <c r="R138" s="175" t="str">
        <f>IF(ISNA(VLOOKUP($A138,DSSV!$A$7:$R$65536,IN_DTK!R$6,0))=FALSE,VLOOKUP($A138,DSSV!$A$7:$R$65536,IN_DTK!R$6,0),"")</f>
        <v>Không</v>
      </c>
      <c r="S138" s="185" t="str">
        <f>IF(ISNA(VLOOKUP($A138,DSSV!$A$7:$R$65536,IN_DTK!S$6,0))=FALSE,VLOOKUP($A138,DSSV!$A$7:$R$65536,IN_DTK!S$6,0),"")</f>
        <v/>
      </c>
      <c r="T138" s="156" t="str">
        <f t="shared" si="2"/>
        <v/>
      </c>
      <c r="U138" s="156" t="str">
        <f t="shared" si="3"/>
        <v/>
      </c>
    </row>
    <row r="139" spans="1:21" s="156" customFormat="1" ht="20.25" customHeight="1">
      <c r="A139" s="154">
        <v>130</v>
      </c>
      <c r="B139" s="178">
        <f>--SUBTOTAL(2,C$7:C139)</f>
        <v>130</v>
      </c>
      <c r="C139" s="157">
        <f>IF(ISNA(VLOOKUP($A139,DSSV!$A$7:$R$65536,IN_DTK!C$6,0))=FALSE,VLOOKUP($A139,DSSV!$A$7:$R$65536,IN_DTK!C$6,0),"")</f>
        <v>0</v>
      </c>
      <c r="D139" s="181" t="str">
        <f>IF(ISNA(VLOOKUP($A139,DSSV!$A$7:$R$65536,IN_DTK!D$6,0))=FALSE,VLOOKUP($A139,DSSV!$A$7:$R$65536,IN_DTK!D$6,0),"")</f>
        <v/>
      </c>
      <c r="E139" s="182" t="str">
        <f>IF(ISNA(VLOOKUP($A139,DSSV!$A$7:$R$65536,IN_DTK!E$6,0))=FALSE,VLOOKUP($A139,DSSV!$A$7:$R$65536,IN_DTK!E$6,0),"")</f>
        <v/>
      </c>
      <c r="F139" s="187" t="str">
        <f>IF(ISNA(VLOOKUP($A139,DSSV!$A$7:$R$65536,IN_DTK!F$6,0))=FALSE,VLOOKUP($A139,DSSV!$A$7:$R$65536,IN_DTK!F$6,0),"")</f>
        <v/>
      </c>
      <c r="G139" s="187" t="str">
        <f>IF(ISNA(VLOOKUP($A139,DSSV!$A$7:$R$65536,IN_DTK!G$6,0))=FALSE,VLOOKUP($A139,DSSV!$A$7:$R$65536,IN_DTK!G$6,0),"")</f>
        <v/>
      </c>
      <c r="H139" s="183">
        <f>IF(ISNA(VLOOKUP($A139,DSSV!$A$7:$R$65536,IN_DTK!H$6,0))=FALSE,IF(H$9&lt;&gt;0,VLOOKUP($A139,DSSV!$A$7:$R$65536,IN_DTK!H$6,0),""),"")</f>
        <v>0</v>
      </c>
      <c r="I139" s="183">
        <f>IF(ISNA(VLOOKUP($A139,DSSV!$A$7:$R$65536,IN_DTK!I$6,0))=FALSE,IF(I$9&lt;&gt;0,VLOOKUP($A139,DSSV!$A$7:$R$65536,IN_DTK!I$6,0),""),"")</f>
        <v>0</v>
      </c>
      <c r="J139" s="183">
        <f>IF(ISNA(VLOOKUP($A139,DSSV!$A$7:$R$65536,IN_DTK!J$6,0))=FALSE,IF(J$9&lt;&gt;0,VLOOKUP($A139,DSSV!$A$7:$R$65536,IN_DTK!J$6,0),""),"")</f>
        <v>0</v>
      </c>
      <c r="K139" s="183">
        <f>IF(ISNA(VLOOKUP($A139,DSSV!$A$7:$R$65536,IN_DTK!K$6,0))=FALSE,IF(K$9&lt;&gt;0,VLOOKUP($A139,DSSV!$A$7:$R$65536,IN_DTK!K$6,0),""),"")</f>
        <v>0</v>
      </c>
      <c r="L139" s="183">
        <f>IF(ISNA(VLOOKUP($A139,DSSV!$A$7:$R$65536,IN_DTK!L$6,0))=FALSE,IF(L$9&lt;&gt;0,VLOOKUP($A139,DSSV!$A$7:$R$65536,IN_DTK!L$6,0),""),"")</f>
        <v>0</v>
      </c>
      <c r="M139" s="183">
        <f>IF(ISNA(VLOOKUP($A139,DSSV!$A$7:$R$65536,IN_DTK!M$6,0))=FALSE,IF(M$9&lt;&gt;0,VLOOKUP($A139,DSSV!$A$7:$R$65536,IN_DTK!M$6,0),""),"")</f>
        <v>0</v>
      </c>
      <c r="N139" s="183">
        <f>IF(ISNA(VLOOKUP($A139,DSSV!$A$7:$R$65536,IN_DTK!N$6,0))=FALSE,IF(N$9&lt;&gt;0,VLOOKUP($A139,DSSV!$A$7:$R$65536,IN_DTK!N$6,0),""),"")</f>
        <v>0</v>
      </c>
      <c r="O139" s="183">
        <f>IF(ISNA(VLOOKUP($A139,DSSV!$A$7:$R$65536,IN_DTK!O$6,0))=FALSE,IF(O$9&lt;&gt;0,VLOOKUP($A139,DSSV!$A$7:$R$65536,IN_DTK!O$6,0),""),"")</f>
        <v>0</v>
      </c>
      <c r="P139" s="183">
        <f>IF(ISNA(VLOOKUP($A139,DSSV!$A$7:$R$65536,IN_DTK!P$6,0))=FALSE,IF(P$9&lt;&gt;0,VLOOKUP($A139,DSSV!$A$7:$R$65536,IN_DTK!P$6,0),""),"")</f>
        <v>0</v>
      </c>
      <c r="Q139" s="184">
        <f>IF(ISNA(VLOOKUP($A139,DSSV!$A$7:$R$65536,IN_DTK!Q$6,0))=FALSE,VLOOKUP($A139,DSSV!$A$7:$R$65536,IN_DTK!Q$6,0),"")</f>
        <v>0</v>
      </c>
      <c r="R139" s="175" t="str">
        <f>IF(ISNA(VLOOKUP($A139,DSSV!$A$7:$R$65536,IN_DTK!R$6,0))=FALSE,VLOOKUP($A139,DSSV!$A$7:$R$65536,IN_DTK!R$6,0),"")</f>
        <v>Không</v>
      </c>
      <c r="S139" s="185" t="str">
        <f>IF(ISNA(VLOOKUP($A139,DSSV!$A$7:$R$65536,IN_DTK!S$6,0))=FALSE,VLOOKUP($A139,DSSV!$A$7:$R$65536,IN_DTK!S$6,0),"")</f>
        <v/>
      </c>
      <c r="T139" s="156" t="str">
        <f t="shared" ref="T139:T202" si="4">MID(G139,4,10)</f>
        <v/>
      </c>
      <c r="U139" s="156" t="str">
        <f t="shared" ref="U139:U202" si="5">LEFT(T139,3)</f>
        <v/>
      </c>
    </row>
    <row r="140" spans="1:21" s="156" customFormat="1" ht="20.25" customHeight="1">
      <c r="A140" s="154">
        <v>131</v>
      </c>
      <c r="B140" s="178">
        <f>--SUBTOTAL(2,C$7:C140)</f>
        <v>131</v>
      </c>
      <c r="C140" s="157">
        <f>IF(ISNA(VLOOKUP($A140,DSSV!$A$7:$R$65536,IN_DTK!C$6,0))=FALSE,VLOOKUP($A140,DSSV!$A$7:$R$65536,IN_DTK!C$6,0),"")</f>
        <v>0</v>
      </c>
      <c r="D140" s="181" t="str">
        <f>IF(ISNA(VLOOKUP($A140,DSSV!$A$7:$R$65536,IN_DTK!D$6,0))=FALSE,VLOOKUP($A140,DSSV!$A$7:$R$65536,IN_DTK!D$6,0),"")</f>
        <v/>
      </c>
      <c r="E140" s="182" t="str">
        <f>IF(ISNA(VLOOKUP($A140,DSSV!$A$7:$R$65536,IN_DTK!E$6,0))=FALSE,VLOOKUP($A140,DSSV!$A$7:$R$65536,IN_DTK!E$6,0),"")</f>
        <v/>
      </c>
      <c r="F140" s="187" t="str">
        <f>IF(ISNA(VLOOKUP($A140,DSSV!$A$7:$R$65536,IN_DTK!F$6,0))=FALSE,VLOOKUP($A140,DSSV!$A$7:$R$65536,IN_DTK!F$6,0),"")</f>
        <v/>
      </c>
      <c r="G140" s="187" t="str">
        <f>IF(ISNA(VLOOKUP($A140,DSSV!$A$7:$R$65536,IN_DTK!G$6,0))=FALSE,VLOOKUP($A140,DSSV!$A$7:$R$65536,IN_DTK!G$6,0),"")</f>
        <v/>
      </c>
      <c r="H140" s="183">
        <f>IF(ISNA(VLOOKUP($A140,DSSV!$A$7:$R$65536,IN_DTK!H$6,0))=FALSE,IF(H$9&lt;&gt;0,VLOOKUP($A140,DSSV!$A$7:$R$65536,IN_DTK!H$6,0),""),"")</f>
        <v>0</v>
      </c>
      <c r="I140" s="183">
        <f>IF(ISNA(VLOOKUP($A140,DSSV!$A$7:$R$65536,IN_DTK!I$6,0))=FALSE,IF(I$9&lt;&gt;0,VLOOKUP($A140,DSSV!$A$7:$R$65536,IN_DTK!I$6,0),""),"")</f>
        <v>0</v>
      </c>
      <c r="J140" s="183">
        <f>IF(ISNA(VLOOKUP($A140,DSSV!$A$7:$R$65536,IN_DTK!J$6,0))=FALSE,IF(J$9&lt;&gt;0,VLOOKUP($A140,DSSV!$A$7:$R$65536,IN_DTK!J$6,0),""),"")</f>
        <v>0</v>
      </c>
      <c r="K140" s="183">
        <f>IF(ISNA(VLOOKUP($A140,DSSV!$A$7:$R$65536,IN_DTK!K$6,0))=FALSE,IF(K$9&lt;&gt;0,VLOOKUP($A140,DSSV!$A$7:$R$65536,IN_DTK!K$6,0),""),"")</f>
        <v>0</v>
      </c>
      <c r="L140" s="183">
        <f>IF(ISNA(VLOOKUP($A140,DSSV!$A$7:$R$65536,IN_DTK!L$6,0))=FALSE,IF(L$9&lt;&gt;0,VLOOKUP($A140,DSSV!$A$7:$R$65536,IN_DTK!L$6,0),""),"")</f>
        <v>0</v>
      </c>
      <c r="M140" s="183">
        <f>IF(ISNA(VLOOKUP($A140,DSSV!$A$7:$R$65536,IN_DTK!M$6,0))=FALSE,IF(M$9&lt;&gt;0,VLOOKUP($A140,DSSV!$A$7:$R$65536,IN_DTK!M$6,0),""),"")</f>
        <v>0</v>
      </c>
      <c r="N140" s="183">
        <f>IF(ISNA(VLOOKUP($A140,DSSV!$A$7:$R$65536,IN_DTK!N$6,0))=FALSE,IF(N$9&lt;&gt;0,VLOOKUP($A140,DSSV!$A$7:$R$65536,IN_DTK!N$6,0),""),"")</f>
        <v>0</v>
      </c>
      <c r="O140" s="183">
        <f>IF(ISNA(VLOOKUP($A140,DSSV!$A$7:$R$65536,IN_DTK!O$6,0))=FALSE,IF(O$9&lt;&gt;0,VLOOKUP($A140,DSSV!$A$7:$R$65536,IN_DTK!O$6,0),""),"")</f>
        <v>0</v>
      </c>
      <c r="P140" s="183">
        <f>IF(ISNA(VLOOKUP($A140,DSSV!$A$7:$R$65536,IN_DTK!P$6,0))=FALSE,IF(P$9&lt;&gt;0,VLOOKUP($A140,DSSV!$A$7:$R$65536,IN_DTK!P$6,0),""),"")</f>
        <v>0</v>
      </c>
      <c r="Q140" s="184">
        <f>IF(ISNA(VLOOKUP($A140,DSSV!$A$7:$R$65536,IN_DTK!Q$6,0))=FALSE,VLOOKUP($A140,DSSV!$A$7:$R$65536,IN_DTK!Q$6,0),"")</f>
        <v>0</v>
      </c>
      <c r="R140" s="175" t="str">
        <f>IF(ISNA(VLOOKUP($A140,DSSV!$A$7:$R$65536,IN_DTK!R$6,0))=FALSE,VLOOKUP($A140,DSSV!$A$7:$R$65536,IN_DTK!R$6,0),"")</f>
        <v>Không</v>
      </c>
      <c r="S140" s="185" t="str">
        <f>IF(ISNA(VLOOKUP($A140,DSSV!$A$7:$R$65536,IN_DTK!S$6,0))=FALSE,VLOOKUP($A140,DSSV!$A$7:$R$65536,IN_DTK!S$6,0),"")</f>
        <v/>
      </c>
      <c r="T140" s="156" t="str">
        <f t="shared" si="4"/>
        <v/>
      </c>
      <c r="U140" s="156" t="str">
        <f t="shared" si="5"/>
        <v/>
      </c>
    </row>
    <row r="141" spans="1:21" s="156" customFormat="1" ht="20.25" customHeight="1">
      <c r="A141" s="154">
        <v>132</v>
      </c>
      <c r="B141" s="178">
        <f>--SUBTOTAL(2,C$7:C141)</f>
        <v>132</v>
      </c>
      <c r="C141" s="157">
        <f>IF(ISNA(VLOOKUP($A141,DSSV!$A$7:$R$65536,IN_DTK!C$6,0))=FALSE,VLOOKUP($A141,DSSV!$A$7:$R$65536,IN_DTK!C$6,0),"")</f>
        <v>0</v>
      </c>
      <c r="D141" s="181" t="str">
        <f>IF(ISNA(VLOOKUP($A141,DSSV!$A$7:$R$65536,IN_DTK!D$6,0))=FALSE,VLOOKUP($A141,DSSV!$A$7:$R$65536,IN_DTK!D$6,0),"")</f>
        <v/>
      </c>
      <c r="E141" s="182" t="str">
        <f>IF(ISNA(VLOOKUP($A141,DSSV!$A$7:$R$65536,IN_DTK!E$6,0))=FALSE,VLOOKUP($A141,DSSV!$A$7:$R$65536,IN_DTK!E$6,0),"")</f>
        <v/>
      </c>
      <c r="F141" s="187" t="str">
        <f>IF(ISNA(VLOOKUP($A141,DSSV!$A$7:$R$65536,IN_DTK!F$6,0))=FALSE,VLOOKUP($A141,DSSV!$A$7:$R$65536,IN_DTK!F$6,0),"")</f>
        <v/>
      </c>
      <c r="G141" s="187" t="str">
        <f>IF(ISNA(VLOOKUP($A141,DSSV!$A$7:$R$65536,IN_DTK!G$6,0))=FALSE,VLOOKUP($A141,DSSV!$A$7:$R$65536,IN_DTK!G$6,0),"")</f>
        <v/>
      </c>
      <c r="H141" s="183">
        <f>IF(ISNA(VLOOKUP($A141,DSSV!$A$7:$R$65536,IN_DTK!H$6,0))=FALSE,IF(H$9&lt;&gt;0,VLOOKUP($A141,DSSV!$A$7:$R$65536,IN_DTK!H$6,0),""),"")</f>
        <v>0</v>
      </c>
      <c r="I141" s="183">
        <f>IF(ISNA(VLOOKUP($A141,DSSV!$A$7:$R$65536,IN_DTK!I$6,0))=FALSE,IF(I$9&lt;&gt;0,VLOOKUP($A141,DSSV!$A$7:$R$65536,IN_DTK!I$6,0),""),"")</f>
        <v>0</v>
      </c>
      <c r="J141" s="183">
        <f>IF(ISNA(VLOOKUP($A141,DSSV!$A$7:$R$65536,IN_DTK!J$6,0))=FALSE,IF(J$9&lt;&gt;0,VLOOKUP($A141,DSSV!$A$7:$R$65536,IN_DTK!J$6,0),""),"")</f>
        <v>0</v>
      </c>
      <c r="K141" s="183">
        <f>IF(ISNA(VLOOKUP($A141,DSSV!$A$7:$R$65536,IN_DTK!K$6,0))=FALSE,IF(K$9&lt;&gt;0,VLOOKUP($A141,DSSV!$A$7:$R$65536,IN_DTK!K$6,0),""),"")</f>
        <v>0</v>
      </c>
      <c r="L141" s="183">
        <f>IF(ISNA(VLOOKUP($A141,DSSV!$A$7:$R$65536,IN_DTK!L$6,0))=FALSE,IF(L$9&lt;&gt;0,VLOOKUP($A141,DSSV!$A$7:$R$65536,IN_DTK!L$6,0),""),"")</f>
        <v>0</v>
      </c>
      <c r="M141" s="183">
        <f>IF(ISNA(VLOOKUP($A141,DSSV!$A$7:$R$65536,IN_DTK!M$6,0))=FALSE,IF(M$9&lt;&gt;0,VLOOKUP($A141,DSSV!$A$7:$R$65536,IN_DTK!M$6,0),""),"")</f>
        <v>0</v>
      </c>
      <c r="N141" s="183">
        <f>IF(ISNA(VLOOKUP($A141,DSSV!$A$7:$R$65536,IN_DTK!N$6,0))=FALSE,IF(N$9&lt;&gt;0,VLOOKUP($A141,DSSV!$A$7:$R$65536,IN_DTK!N$6,0),""),"")</f>
        <v>0</v>
      </c>
      <c r="O141" s="183">
        <f>IF(ISNA(VLOOKUP($A141,DSSV!$A$7:$R$65536,IN_DTK!O$6,0))=FALSE,IF(O$9&lt;&gt;0,VLOOKUP($A141,DSSV!$A$7:$R$65536,IN_DTK!O$6,0),""),"")</f>
        <v>0</v>
      </c>
      <c r="P141" s="183">
        <f>IF(ISNA(VLOOKUP($A141,DSSV!$A$7:$R$65536,IN_DTK!P$6,0))=FALSE,IF(P$9&lt;&gt;0,VLOOKUP($A141,DSSV!$A$7:$R$65536,IN_DTK!P$6,0),""),"")</f>
        <v>0</v>
      </c>
      <c r="Q141" s="184">
        <f>IF(ISNA(VLOOKUP($A141,DSSV!$A$7:$R$65536,IN_DTK!Q$6,0))=FALSE,VLOOKUP($A141,DSSV!$A$7:$R$65536,IN_DTK!Q$6,0),"")</f>
        <v>0</v>
      </c>
      <c r="R141" s="175" t="str">
        <f>IF(ISNA(VLOOKUP($A141,DSSV!$A$7:$R$65536,IN_DTK!R$6,0))=FALSE,VLOOKUP($A141,DSSV!$A$7:$R$65536,IN_DTK!R$6,0),"")</f>
        <v>Không</v>
      </c>
      <c r="S141" s="185" t="str">
        <f>IF(ISNA(VLOOKUP($A141,DSSV!$A$7:$R$65536,IN_DTK!S$6,0))=FALSE,VLOOKUP($A141,DSSV!$A$7:$R$65536,IN_DTK!S$6,0),"")</f>
        <v/>
      </c>
      <c r="T141" s="156" t="str">
        <f t="shared" si="4"/>
        <v/>
      </c>
      <c r="U141" s="156" t="str">
        <f t="shared" si="5"/>
        <v/>
      </c>
    </row>
    <row r="142" spans="1:21" s="156" customFormat="1" ht="20.25" customHeight="1">
      <c r="A142" s="154">
        <v>133</v>
      </c>
      <c r="B142" s="178">
        <f>--SUBTOTAL(2,C$7:C142)</f>
        <v>133</v>
      </c>
      <c r="C142" s="157">
        <f>IF(ISNA(VLOOKUP($A142,DSSV!$A$7:$R$65536,IN_DTK!C$6,0))=FALSE,VLOOKUP($A142,DSSV!$A$7:$R$65536,IN_DTK!C$6,0),"")</f>
        <v>0</v>
      </c>
      <c r="D142" s="181" t="str">
        <f>IF(ISNA(VLOOKUP($A142,DSSV!$A$7:$R$65536,IN_DTK!D$6,0))=FALSE,VLOOKUP($A142,DSSV!$A$7:$R$65536,IN_DTK!D$6,0),"")</f>
        <v/>
      </c>
      <c r="E142" s="182" t="str">
        <f>IF(ISNA(VLOOKUP($A142,DSSV!$A$7:$R$65536,IN_DTK!E$6,0))=FALSE,VLOOKUP($A142,DSSV!$A$7:$R$65536,IN_DTK!E$6,0),"")</f>
        <v/>
      </c>
      <c r="F142" s="187" t="str">
        <f>IF(ISNA(VLOOKUP($A142,DSSV!$A$7:$R$65536,IN_DTK!F$6,0))=FALSE,VLOOKUP($A142,DSSV!$A$7:$R$65536,IN_DTK!F$6,0),"")</f>
        <v/>
      </c>
      <c r="G142" s="187" t="str">
        <f>IF(ISNA(VLOOKUP($A142,DSSV!$A$7:$R$65536,IN_DTK!G$6,0))=FALSE,VLOOKUP($A142,DSSV!$A$7:$R$65536,IN_DTK!G$6,0),"")</f>
        <v/>
      </c>
      <c r="H142" s="183">
        <f>IF(ISNA(VLOOKUP($A142,DSSV!$A$7:$R$65536,IN_DTK!H$6,0))=FALSE,IF(H$9&lt;&gt;0,VLOOKUP($A142,DSSV!$A$7:$R$65536,IN_DTK!H$6,0),""),"")</f>
        <v>0</v>
      </c>
      <c r="I142" s="183">
        <f>IF(ISNA(VLOOKUP($A142,DSSV!$A$7:$R$65536,IN_DTK!I$6,0))=FALSE,IF(I$9&lt;&gt;0,VLOOKUP($A142,DSSV!$A$7:$R$65536,IN_DTK!I$6,0),""),"")</f>
        <v>0</v>
      </c>
      <c r="J142" s="183">
        <f>IF(ISNA(VLOOKUP($A142,DSSV!$A$7:$R$65536,IN_DTK!J$6,0))=FALSE,IF(J$9&lt;&gt;0,VLOOKUP($A142,DSSV!$A$7:$R$65536,IN_DTK!J$6,0),""),"")</f>
        <v>0</v>
      </c>
      <c r="K142" s="183">
        <f>IF(ISNA(VLOOKUP($A142,DSSV!$A$7:$R$65536,IN_DTK!K$6,0))=FALSE,IF(K$9&lt;&gt;0,VLOOKUP($A142,DSSV!$A$7:$R$65536,IN_DTK!K$6,0),""),"")</f>
        <v>0</v>
      </c>
      <c r="L142" s="183">
        <f>IF(ISNA(VLOOKUP($A142,DSSV!$A$7:$R$65536,IN_DTK!L$6,0))=FALSE,IF(L$9&lt;&gt;0,VLOOKUP($A142,DSSV!$A$7:$R$65536,IN_DTK!L$6,0),""),"")</f>
        <v>0</v>
      </c>
      <c r="M142" s="183">
        <f>IF(ISNA(VLOOKUP($A142,DSSV!$A$7:$R$65536,IN_DTK!M$6,0))=FALSE,IF(M$9&lt;&gt;0,VLOOKUP($A142,DSSV!$A$7:$R$65536,IN_DTK!M$6,0),""),"")</f>
        <v>0</v>
      </c>
      <c r="N142" s="183">
        <f>IF(ISNA(VLOOKUP($A142,DSSV!$A$7:$R$65536,IN_DTK!N$6,0))=FALSE,IF(N$9&lt;&gt;0,VLOOKUP($A142,DSSV!$A$7:$R$65536,IN_DTK!N$6,0),""),"")</f>
        <v>0</v>
      </c>
      <c r="O142" s="183">
        <f>IF(ISNA(VLOOKUP($A142,DSSV!$A$7:$R$65536,IN_DTK!O$6,0))=FALSE,IF(O$9&lt;&gt;0,VLOOKUP($A142,DSSV!$A$7:$R$65536,IN_DTK!O$6,0),""),"")</f>
        <v>0</v>
      </c>
      <c r="P142" s="183">
        <f>IF(ISNA(VLOOKUP($A142,DSSV!$A$7:$R$65536,IN_DTK!P$6,0))=FALSE,IF(P$9&lt;&gt;0,VLOOKUP($A142,DSSV!$A$7:$R$65536,IN_DTK!P$6,0),""),"")</f>
        <v>0</v>
      </c>
      <c r="Q142" s="184">
        <f>IF(ISNA(VLOOKUP($A142,DSSV!$A$7:$R$65536,IN_DTK!Q$6,0))=FALSE,VLOOKUP($A142,DSSV!$A$7:$R$65536,IN_DTK!Q$6,0),"")</f>
        <v>0</v>
      </c>
      <c r="R142" s="175" t="str">
        <f>IF(ISNA(VLOOKUP($A142,DSSV!$A$7:$R$65536,IN_DTK!R$6,0))=FALSE,VLOOKUP($A142,DSSV!$A$7:$R$65536,IN_DTK!R$6,0),"")</f>
        <v>Không</v>
      </c>
      <c r="S142" s="185" t="str">
        <f>IF(ISNA(VLOOKUP($A142,DSSV!$A$7:$R$65536,IN_DTK!S$6,0))=FALSE,VLOOKUP($A142,DSSV!$A$7:$R$65536,IN_DTK!S$6,0),"")</f>
        <v/>
      </c>
      <c r="T142" s="156" t="str">
        <f t="shared" si="4"/>
        <v/>
      </c>
      <c r="U142" s="156" t="str">
        <f t="shared" si="5"/>
        <v/>
      </c>
    </row>
    <row r="143" spans="1:21" s="156" customFormat="1" ht="20.25" customHeight="1">
      <c r="A143" s="154">
        <v>134</v>
      </c>
      <c r="B143" s="178">
        <f>--SUBTOTAL(2,C$7:C143)</f>
        <v>134</v>
      </c>
      <c r="C143" s="157">
        <f>IF(ISNA(VLOOKUP($A143,DSSV!$A$7:$R$65536,IN_DTK!C$6,0))=FALSE,VLOOKUP($A143,DSSV!$A$7:$R$65536,IN_DTK!C$6,0),"")</f>
        <v>0</v>
      </c>
      <c r="D143" s="181" t="str">
        <f>IF(ISNA(VLOOKUP($A143,DSSV!$A$7:$R$65536,IN_DTK!D$6,0))=FALSE,VLOOKUP($A143,DSSV!$A$7:$R$65536,IN_DTK!D$6,0),"")</f>
        <v/>
      </c>
      <c r="E143" s="182" t="str">
        <f>IF(ISNA(VLOOKUP($A143,DSSV!$A$7:$R$65536,IN_DTK!E$6,0))=FALSE,VLOOKUP($A143,DSSV!$A$7:$R$65536,IN_DTK!E$6,0),"")</f>
        <v/>
      </c>
      <c r="F143" s="187" t="str">
        <f>IF(ISNA(VLOOKUP($A143,DSSV!$A$7:$R$65536,IN_DTK!F$6,0))=FALSE,VLOOKUP($A143,DSSV!$A$7:$R$65536,IN_DTK!F$6,0),"")</f>
        <v/>
      </c>
      <c r="G143" s="187" t="str">
        <f>IF(ISNA(VLOOKUP($A143,DSSV!$A$7:$R$65536,IN_DTK!G$6,0))=FALSE,VLOOKUP($A143,DSSV!$A$7:$R$65536,IN_DTK!G$6,0),"")</f>
        <v/>
      </c>
      <c r="H143" s="183">
        <f>IF(ISNA(VLOOKUP($A143,DSSV!$A$7:$R$65536,IN_DTK!H$6,0))=FALSE,IF(H$9&lt;&gt;0,VLOOKUP($A143,DSSV!$A$7:$R$65536,IN_DTK!H$6,0),""),"")</f>
        <v>0</v>
      </c>
      <c r="I143" s="183">
        <f>IF(ISNA(VLOOKUP($A143,DSSV!$A$7:$R$65536,IN_DTK!I$6,0))=FALSE,IF(I$9&lt;&gt;0,VLOOKUP($A143,DSSV!$A$7:$R$65536,IN_DTK!I$6,0),""),"")</f>
        <v>0</v>
      </c>
      <c r="J143" s="183">
        <f>IF(ISNA(VLOOKUP($A143,DSSV!$A$7:$R$65536,IN_DTK!J$6,0))=FALSE,IF(J$9&lt;&gt;0,VLOOKUP($A143,DSSV!$A$7:$R$65536,IN_DTK!J$6,0),""),"")</f>
        <v>0</v>
      </c>
      <c r="K143" s="183">
        <f>IF(ISNA(VLOOKUP($A143,DSSV!$A$7:$R$65536,IN_DTK!K$6,0))=FALSE,IF(K$9&lt;&gt;0,VLOOKUP($A143,DSSV!$A$7:$R$65536,IN_DTK!K$6,0),""),"")</f>
        <v>0</v>
      </c>
      <c r="L143" s="183">
        <f>IF(ISNA(VLOOKUP($A143,DSSV!$A$7:$R$65536,IN_DTK!L$6,0))=FALSE,IF(L$9&lt;&gt;0,VLOOKUP($A143,DSSV!$A$7:$R$65536,IN_DTK!L$6,0),""),"")</f>
        <v>0</v>
      </c>
      <c r="M143" s="183">
        <f>IF(ISNA(VLOOKUP($A143,DSSV!$A$7:$R$65536,IN_DTK!M$6,0))=FALSE,IF(M$9&lt;&gt;0,VLOOKUP($A143,DSSV!$A$7:$R$65536,IN_DTK!M$6,0),""),"")</f>
        <v>0</v>
      </c>
      <c r="N143" s="183">
        <f>IF(ISNA(VLOOKUP($A143,DSSV!$A$7:$R$65536,IN_DTK!N$6,0))=FALSE,IF(N$9&lt;&gt;0,VLOOKUP($A143,DSSV!$A$7:$R$65536,IN_DTK!N$6,0),""),"")</f>
        <v>0</v>
      </c>
      <c r="O143" s="183">
        <f>IF(ISNA(VLOOKUP($A143,DSSV!$A$7:$R$65536,IN_DTK!O$6,0))=FALSE,IF(O$9&lt;&gt;0,VLOOKUP($A143,DSSV!$A$7:$R$65536,IN_DTK!O$6,0),""),"")</f>
        <v>0</v>
      </c>
      <c r="P143" s="183">
        <f>IF(ISNA(VLOOKUP($A143,DSSV!$A$7:$R$65536,IN_DTK!P$6,0))=FALSE,IF(P$9&lt;&gt;0,VLOOKUP($A143,DSSV!$A$7:$R$65536,IN_DTK!P$6,0),""),"")</f>
        <v>0</v>
      </c>
      <c r="Q143" s="184">
        <f>IF(ISNA(VLOOKUP($A143,DSSV!$A$7:$R$65536,IN_DTK!Q$6,0))=FALSE,VLOOKUP($A143,DSSV!$A$7:$R$65536,IN_DTK!Q$6,0),"")</f>
        <v>0</v>
      </c>
      <c r="R143" s="175" t="str">
        <f>IF(ISNA(VLOOKUP($A143,DSSV!$A$7:$R$65536,IN_DTK!R$6,0))=FALSE,VLOOKUP($A143,DSSV!$A$7:$R$65536,IN_DTK!R$6,0),"")</f>
        <v>Không</v>
      </c>
      <c r="S143" s="185" t="str">
        <f>IF(ISNA(VLOOKUP($A143,DSSV!$A$7:$R$65536,IN_DTK!S$6,0))=FALSE,VLOOKUP($A143,DSSV!$A$7:$R$65536,IN_DTK!S$6,0),"")</f>
        <v/>
      </c>
      <c r="T143" s="156" t="str">
        <f t="shared" si="4"/>
        <v/>
      </c>
      <c r="U143" s="156" t="str">
        <f t="shared" si="5"/>
        <v/>
      </c>
    </row>
    <row r="144" spans="1:21" s="156" customFormat="1" ht="20.25" customHeight="1">
      <c r="A144" s="154">
        <v>135</v>
      </c>
      <c r="B144" s="178">
        <f>--SUBTOTAL(2,C$7:C144)</f>
        <v>135</v>
      </c>
      <c r="C144" s="157">
        <f>IF(ISNA(VLOOKUP($A144,DSSV!$A$7:$R$65536,IN_DTK!C$6,0))=FALSE,VLOOKUP($A144,DSSV!$A$7:$R$65536,IN_DTK!C$6,0),"")</f>
        <v>0</v>
      </c>
      <c r="D144" s="181" t="str">
        <f>IF(ISNA(VLOOKUP($A144,DSSV!$A$7:$R$65536,IN_DTK!D$6,0))=FALSE,VLOOKUP($A144,DSSV!$A$7:$R$65536,IN_DTK!D$6,0),"")</f>
        <v/>
      </c>
      <c r="E144" s="182" t="str">
        <f>IF(ISNA(VLOOKUP($A144,DSSV!$A$7:$R$65536,IN_DTK!E$6,0))=FALSE,VLOOKUP($A144,DSSV!$A$7:$R$65536,IN_DTK!E$6,0),"")</f>
        <v/>
      </c>
      <c r="F144" s="187" t="str">
        <f>IF(ISNA(VLOOKUP($A144,DSSV!$A$7:$R$65536,IN_DTK!F$6,0))=FALSE,VLOOKUP($A144,DSSV!$A$7:$R$65536,IN_DTK!F$6,0),"")</f>
        <v/>
      </c>
      <c r="G144" s="187" t="str">
        <f>IF(ISNA(VLOOKUP($A144,DSSV!$A$7:$R$65536,IN_DTK!G$6,0))=FALSE,VLOOKUP($A144,DSSV!$A$7:$R$65536,IN_DTK!G$6,0),"")</f>
        <v/>
      </c>
      <c r="H144" s="183">
        <f>IF(ISNA(VLOOKUP($A144,DSSV!$A$7:$R$65536,IN_DTK!H$6,0))=FALSE,IF(H$9&lt;&gt;0,VLOOKUP($A144,DSSV!$A$7:$R$65536,IN_DTK!H$6,0),""),"")</f>
        <v>0</v>
      </c>
      <c r="I144" s="183">
        <f>IF(ISNA(VLOOKUP($A144,DSSV!$A$7:$R$65536,IN_DTK!I$6,0))=FALSE,IF(I$9&lt;&gt;0,VLOOKUP($A144,DSSV!$A$7:$R$65536,IN_DTK!I$6,0),""),"")</f>
        <v>0</v>
      </c>
      <c r="J144" s="183">
        <f>IF(ISNA(VLOOKUP($A144,DSSV!$A$7:$R$65536,IN_DTK!J$6,0))=FALSE,IF(J$9&lt;&gt;0,VLOOKUP($A144,DSSV!$A$7:$R$65536,IN_DTK!J$6,0),""),"")</f>
        <v>0</v>
      </c>
      <c r="K144" s="183">
        <f>IF(ISNA(VLOOKUP($A144,DSSV!$A$7:$R$65536,IN_DTK!K$6,0))=FALSE,IF(K$9&lt;&gt;0,VLOOKUP($A144,DSSV!$A$7:$R$65536,IN_DTK!K$6,0),""),"")</f>
        <v>0</v>
      </c>
      <c r="L144" s="183">
        <f>IF(ISNA(VLOOKUP($A144,DSSV!$A$7:$R$65536,IN_DTK!L$6,0))=FALSE,IF(L$9&lt;&gt;0,VLOOKUP($A144,DSSV!$A$7:$R$65536,IN_DTK!L$6,0),""),"")</f>
        <v>0</v>
      </c>
      <c r="M144" s="183">
        <f>IF(ISNA(VLOOKUP($A144,DSSV!$A$7:$R$65536,IN_DTK!M$6,0))=FALSE,IF(M$9&lt;&gt;0,VLOOKUP($A144,DSSV!$A$7:$R$65536,IN_DTK!M$6,0),""),"")</f>
        <v>0</v>
      </c>
      <c r="N144" s="183">
        <f>IF(ISNA(VLOOKUP($A144,DSSV!$A$7:$R$65536,IN_DTK!N$6,0))=FALSE,IF(N$9&lt;&gt;0,VLOOKUP($A144,DSSV!$A$7:$R$65536,IN_DTK!N$6,0),""),"")</f>
        <v>0</v>
      </c>
      <c r="O144" s="183">
        <f>IF(ISNA(VLOOKUP($A144,DSSV!$A$7:$R$65536,IN_DTK!O$6,0))=FALSE,IF(O$9&lt;&gt;0,VLOOKUP($A144,DSSV!$A$7:$R$65536,IN_DTK!O$6,0),""),"")</f>
        <v>0</v>
      </c>
      <c r="P144" s="183">
        <f>IF(ISNA(VLOOKUP($A144,DSSV!$A$7:$R$65536,IN_DTK!P$6,0))=FALSE,IF(P$9&lt;&gt;0,VLOOKUP($A144,DSSV!$A$7:$R$65536,IN_DTK!P$6,0),""),"")</f>
        <v>0</v>
      </c>
      <c r="Q144" s="184">
        <f>IF(ISNA(VLOOKUP($A144,DSSV!$A$7:$R$65536,IN_DTK!Q$6,0))=FALSE,VLOOKUP($A144,DSSV!$A$7:$R$65536,IN_DTK!Q$6,0),"")</f>
        <v>0</v>
      </c>
      <c r="R144" s="175" t="str">
        <f>IF(ISNA(VLOOKUP($A144,DSSV!$A$7:$R$65536,IN_DTK!R$6,0))=FALSE,VLOOKUP($A144,DSSV!$A$7:$R$65536,IN_DTK!R$6,0),"")</f>
        <v>Không</v>
      </c>
      <c r="S144" s="185" t="str">
        <f>IF(ISNA(VLOOKUP($A144,DSSV!$A$7:$R$65536,IN_DTK!S$6,0))=FALSE,VLOOKUP($A144,DSSV!$A$7:$R$65536,IN_DTK!S$6,0),"")</f>
        <v/>
      </c>
      <c r="T144" s="156" t="str">
        <f t="shared" si="4"/>
        <v/>
      </c>
      <c r="U144" s="156" t="str">
        <f t="shared" si="5"/>
        <v/>
      </c>
    </row>
    <row r="145" spans="1:21" s="156" customFormat="1" ht="20.25" customHeight="1">
      <c r="A145" s="154">
        <v>136</v>
      </c>
      <c r="B145" s="178">
        <f>--SUBTOTAL(2,C$7:C145)</f>
        <v>136</v>
      </c>
      <c r="C145" s="157">
        <f>IF(ISNA(VLOOKUP($A145,DSSV!$A$7:$R$65536,IN_DTK!C$6,0))=FALSE,VLOOKUP($A145,DSSV!$A$7:$R$65536,IN_DTK!C$6,0),"")</f>
        <v>0</v>
      </c>
      <c r="D145" s="181" t="str">
        <f>IF(ISNA(VLOOKUP($A145,DSSV!$A$7:$R$65536,IN_DTK!D$6,0))=FALSE,VLOOKUP($A145,DSSV!$A$7:$R$65536,IN_DTK!D$6,0),"")</f>
        <v/>
      </c>
      <c r="E145" s="182" t="str">
        <f>IF(ISNA(VLOOKUP($A145,DSSV!$A$7:$R$65536,IN_DTK!E$6,0))=FALSE,VLOOKUP($A145,DSSV!$A$7:$R$65536,IN_DTK!E$6,0),"")</f>
        <v/>
      </c>
      <c r="F145" s="187" t="str">
        <f>IF(ISNA(VLOOKUP($A145,DSSV!$A$7:$R$65536,IN_DTK!F$6,0))=FALSE,VLOOKUP($A145,DSSV!$A$7:$R$65536,IN_DTK!F$6,0),"")</f>
        <v/>
      </c>
      <c r="G145" s="187" t="str">
        <f>IF(ISNA(VLOOKUP($A145,DSSV!$A$7:$R$65536,IN_DTK!G$6,0))=FALSE,VLOOKUP($A145,DSSV!$A$7:$R$65536,IN_DTK!G$6,0),"")</f>
        <v/>
      </c>
      <c r="H145" s="183">
        <f>IF(ISNA(VLOOKUP($A145,DSSV!$A$7:$R$65536,IN_DTK!H$6,0))=FALSE,IF(H$9&lt;&gt;0,VLOOKUP($A145,DSSV!$A$7:$R$65536,IN_DTK!H$6,0),""),"")</f>
        <v>0</v>
      </c>
      <c r="I145" s="183">
        <f>IF(ISNA(VLOOKUP($A145,DSSV!$A$7:$R$65536,IN_DTK!I$6,0))=FALSE,IF(I$9&lt;&gt;0,VLOOKUP($A145,DSSV!$A$7:$R$65536,IN_DTK!I$6,0),""),"")</f>
        <v>0</v>
      </c>
      <c r="J145" s="183">
        <f>IF(ISNA(VLOOKUP($A145,DSSV!$A$7:$R$65536,IN_DTK!J$6,0))=FALSE,IF(J$9&lt;&gt;0,VLOOKUP($A145,DSSV!$A$7:$R$65536,IN_DTK!J$6,0),""),"")</f>
        <v>0</v>
      </c>
      <c r="K145" s="183">
        <f>IF(ISNA(VLOOKUP($A145,DSSV!$A$7:$R$65536,IN_DTK!K$6,0))=FALSE,IF(K$9&lt;&gt;0,VLOOKUP($A145,DSSV!$A$7:$R$65536,IN_DTK!K$6,0),""),"")</f>
        <v>0</v>
      </c>
      <c r="L145" s="183">
        <f>IF(ISNA(VLOOKUP($A145,DSSV!$A$7:$R$65536,IN_DTK!L$6,0))=FALSE,IF(L$9&lt;&gt;0,VLOOKUP($A145,DSSV!$A$7:$R$65536,IN_DTK!L$6,0),""),"")</f>
        <v>0</v>
      </c>
      <c r="M145" s="183">
        <f>IF(ISNA(VLOOKUP($A145,DSSV!$A$7:$R$65536,IN_DTK!M$6,0))=FALSE,IF(M$9&lt;&gt;0,VLOOKUP($A145,DSSV!$A$7:$R$65536,IN_DTK!M$6,0),""),"")</f>
        <v>0</v>
      </c>
      <c r="N145" s="183">
        <f>IF(ISNA(VLOOKUP($A145,DSSV!$A$7:$R$65536,IN_DTK!N$6,0))=FALSE,IF(N$9&lt;&gt;0,VLOOKUP($A145,DSSV!$A$7:$R$65536,IN_DTK!N$6,0),""),"")</f>
        <v>0</v>
      </c>
      <c r="O145" s="183">
        <f>IF(ISNA(VLOOKUP($A145,DSSV!$A$7:$R$65536,IN_DTK!O$6,0))=FALSE,IF(O$9&lt;&gt;0,VLOOKUP($A145,DSSV!$A$7:$R$65536,IN_DTK!O$6,0),""),"")</f>
        <v>0</v>
      </c>
      <c r="P145" s="183">
        <f>IF(ISNA(VLOOKUP($A145,DSSV!$A$7:$R$65536,IN_DTK!P$6,0))=FALSE,IF(P$9&lt;&gt;0,VLOOKUP($A145,DSSV!$A$7:$R$65536,IN_DTK!P$6,0),""),"")</f>
        <v>0</v>
      </c>
      <c r="Q145" s="184">
        <f>IF(ISNA(VLOOKUP($A145,DSSV!$A$7:$R$65536,IN_DTK!Q$6,0))=FALSE,VLOOKUP($A145,DSSV!$A$7:$R$65536,IN_DTK!Q$6,0),"")</f>
        <v>0</v>
      </c>
      <c r="R145" s="175" t="str">
        <f>IF(ISNA(VLOOKUP($A145,DSSV!$A$7:$R$65536,IN_DTK!R$6,0))=FALSE,VLOOKUP($A145,DSSV!$A$7:$R$65536,IN_DTK!R$6,0),"")</f>
        <v>Không</v>
      </c>
      <c r="S145" s="185" t="str">
        <f>IF(ISNA(VLOOKUP($A145,DSSV!$A$7:$R$65536,IN_DTK!S$6,0))=FALSE,VLOOKUP($A145,DSSV!$A$7:$R$65536,IN_DTK!S$6,0),"")</f>
        <v/>
      </c>
      <c r="T145" s="156" t="str">
        <f t="shared" si="4"/>
        <v/>
      </c>
      <c r="U145" s="156" t="str">
        <f t="shared" si="5"/>
        <v/>
      </c>
    </row>
    <row r="146" spans="1:21" s="156" customFormat="1" ht="20.25" customHeight="1">
      <c r="A146" s="154">
        <v>137</v>
      </c>
      <c r="B146" s="178">
        <f>--SUBTOTAL(2,C$7:C146)</f>
        <v>137</v>
      </c>
      <c r="C146" s="157">
        <f>IF(ISNA(VLOOKUP($A146,DSSV!$A$7:$R$65536,IN_DTK!C$6,0))=FALSE,VLOOKUP($A146,DSSV!$A$7:$R$65536,IN_DTK!C$6,0),"")</f>
        <v>0</v>
      </c>
      <c r="D146" s="181" t="str">
        <f>IF(ISNA(VLOOKUP($A146,DSSV!$A$7:$R$65536,IN_DTK!D$6,0))=FALSE,VLOOKUP($A146,DSSV!$A$7:$R$65536,IN_DTK!D$6,0),"")</f>
        <v/>
      </c>
      <c r="E146" s="182" t="str">
        <f>IF(ISNA(VLOOKUP($A146,DSSV!$A$7:$R$65536,IN_DTK!E$6,0))=FALSE,VLOOKUP($A146,DSSV!$A$7:$R$65536,IN_DTK!E$6,0),"")</f>
        <v/>
      </c>
      <c r="F146" s="187" t="str">
        <f>IF(ISNA(VLOOKUP($A146,DSSV!$A$7:$R$65536,IN_DTK!F$6,0))=FALSE,VLOOKUP($A146,DSSV!$A$7:$R$65536,IN_DTK!F$6,0),"")</f>
        <v/>
      </c>
      <c r="G146" s="187" t="str">
        <f>IF(ISNA(VLOOKUP($A146,DSSV!$A$7:$R$65536,IN_DTK!G$6,0))=FALSE,VLOOKUP($A146,DSSV!$A$7:$R$65536,IN_DTK!G$6,0),"")</f>
        <v/>
      </c>
      <c r="H146" s="183">
        <f>IF(ISNA(VLOOKUP($A146,DSSV!$A$7:$R$65536,IN_DTK!H$6,0))=FALSE,IF(H$9&lt;&gt;0,VLOOKUP($A146,DSSV!$A$7:$R$65536,IN_DTK!H$6,0),""),"")</f>
        <v>0</v>
      </c>
      <c r="I146" s="183">
        <f>IF(ISNA(VLOOKUP($A146,DSSV!$A$7:$R$65536,IN_DTK!I$6,0))=FALSE,IF(I$9&lt;&gt;0,VLOOKUP($A146,DSSV!$A$7:$R$65536,IN_DTK!I$6,0),""),"")</f>
        <v>0</v>
      </c>
      <c r="J146" s="183">
        <f>IF(ISNA(VLOOKUP($A146,DSSV!$A$7:$R$65536,IN_DTK!J$6,0))=FALSE,IF(J$9&lt;&gt;0,VLOOKUP($A146,DSSV!$A$7:$R$65536,IN_DTK!J$6,0),""),"")</f>
        <v>0</v>
      </c>
      <c r="K146" s="183">
        <f>IF(ISNA(VLOOKUP($A146,DSSV!$A$7:$R$65536,IN_DTK!K$6,0))=FALSE,IF(K$9&lt;&gt;0,VLOOKUP($A146,DSSV!$A$7:$R$65536,IN_DTK!K$6,0),""),"")</f>
        <v>0</v>
      </c>
      <c r="L146" s="183">
        <f>IF(ISNA(VLOOKUP($A146,DSSV!$A$7:$R$65536,IN_DTK!L$6,0))=FALSE,IF(L$9&lt;&gt;0,VLOOKUP($A146,DSSV!$A$7:$R$65536,IN_DTK!L$6,0),""),"")</f>
        <v>0</v>
      </c>
      <c r="M146" s="183">
        <f>IF(ISNA(VLOOKUP($A146,DSSV!$A$7:$R$65536,IN_DTK!M$6,0))=FALSE,IF(M$9&lt;&gt;0,VLOOKUP($A146,DSSV!$A$7:$R$65536,IN_DTK!M$6,0),""),"")</f>
        <v>0</v>
      </c>
      <c r="N146" s="183">
        <f>IF(ISNA(VLOOKUP($A146,DSSV!$A$7:$R$65536,IN_DTK!N$6,0))=FALSE,IF(N$9&lt;&gt;0,VLOOKUP($A146,DSSV!$A$7:$R$65536,IN_DTK!N$6,0),""),"")</f>
        <v>0</v>
      </c>
      <c r="O146" s="183">
        <f>IF(ISNA(VLOOKUP($A146,DSSV!$A$7:$R$65536,IN_DTK!O$6,0))=FALSE,IF(O$9&lt;&gt;0,VLOOKUP($A146,DSSV!$A$7:$R$65536,IN_DTK!O$6,0),""),"")</f>
        <v>0</v>
      </c>
      <c r="P146" s="183">
        <f>IF(ISNA(VLOOKUP($A146,DSSV!$A$7:$R$65536,IN_DTK!P$6,0))=FALSE,IF(P$9&lt;&gt;0,VLOOKUP($A146,DSSV!$A$7:$R$65536,IN_DTK!P$6,0),""),"")</f>
        <v>0</v>
      </c>
      <c r="Q146" s="184">
        <f>IF(ISNA(VLOOKUP($A146,DSSV!$A$7:$R$65536,IN_DTK!Q$6,0))=FALSE,VLOOKUP($A146,DSSV!$A$7:$R$65536,IN_DTK!Q$6,0),"")</f>
        <v>0</v>
      </c>
      <c r="R146" s="175" t="str">
        <f>IF(ISNA(VLOOKUP($A146,DSSV!$A$7:$R$65536,IN_DTK!R$6,0))=FALSE,VLOOKUP($A146,DSSV!$A$7:$R$65536,IN_DTK!R$6,0),"")</f>
        <v>Không</v>
      </c>
      <c r="S146" s="185" t="str">
        <f>IF(ISNA(VLOOKUP($A146,DSSV!$A$7:$R$65536,IN_DTK!S$6,0))=FALSE,VLOOKUP($A146,DSSV!$A$7:$R$65536,IN_DTK!S$6,0),"")</f>
        <v/>
      </c>
      <c r="T146" s="156" t="str">
        <f t="shared" si="4"/>
        <v/>
      </c>
      <c r="U146" s="156" t="str">
        <f t="shared" si="5"/>
        <v/>
      </c>
    </row>
    <row r="147" spans="1:21" s="156" customFormat="1" ht="20.25" customHeight="1">
      <c r="A147" s="154">
        <v>138</v>
      </c>
      <c r="B147" s="178">
        <f>--SUBTOTAL(2,C$7:C147)</f>
        <v>138</v>
      </c>
      <c r="C147" s="157">
        <f>IF(ISNA(VLOOKUP($A147,DSSV!$A$7:$R$65536,IN_DTK!C$6,0))=FALSE,VLOOKUP($A147,DSSV!$A$7:$R$65536,IN_DTK!C$6,0),"")</f>
        <v>0</v>
      </c>
      <c r="D147" s="181" t="str">
        <f>IF(ISNA(VLOOKUP($A147,DSSV!$A$7:$R$65536,IN_DTK!D$6,0))=FALSE,VLOOKUP($A147,DSSV!$A$7:$R$65536,IN_DTK!D$6,0),"")</f>
        <v/>
      </c>
      <c r="E147" s="182" t="str">
        <f>IF(ISNA(VLOOKUP($A147,DSSV!$A$7:$R$65536,IN_DTK!E$6,0))=FALSE,VLOOKUP($A147,DSSV!$A$7:$R$65536,IN_DTK!E$6,0),"")</f>
        <v/>
      </c>
      <c r="F147" s="187" t="str">
        <f>IF(ISNA(VLOOKUP($A147,DSSV!$A$7:$R$65536,IN_DTK!F$6,0))=FALSE,VLOOKUP($A147,DSSV!$A$7:$R$65536,IN_DTK!F$6,0),"")</f>
        <v/>
      </c>
      <c r="G147" s="187" t="str">
        <f>IF(ISNA(VLOOKUP($A147,DSSV!$A$7:$R$65536,IN_DTK!G$6,0))=FALSE,VLOOKUP($A147,DSSV!$A$7:$R$65536,IN_DTK!G$6,0),"")</f>
        <v/>
      </c>
      <c r="H147" s="183">
        <f>IF(ISNA(VLOOKUP($A147,DSSV!$A$7:$R$65536,IN_DTK!H$6,0))=FALSE,IF(H$9&lt;&gt;0,VLOOKUP($A147,DSSV!$A$7:$R$65536,IN_DTK!H$6,0),""),"")</f>
        <v>0</v>
      </c>
      <c r="I147" s="183">
        <f>IF(ISNA(VLOOKUP($A147,DSSV!$A$7:$R$65536,IN_DTK!I$6,0))=FALSE,IF(I$9&lt;&gt;0,VLOOKUP($A147,DSSV!$A$7:$R$65536,IN_DTK!I$6,0),""),"")</f>
        <v>0</v>
      </c>
      <c r="J147" s="183">
        <f>IF(ISNA(VLOOKUP($A147,DSSV!$A$7:$R$65536,IN_DTK!J$6,0))=FALSE,IF(J$9&lt;&gt;0,VLOOKUP($A147,DSSV!$A$7:$R$65536,IN_DTK!J$6,0),""),"")</f>
        <v>0</v>
      </c>
      <c r="K147" s="183">
        <f>IF(ISNA(VLOOKUP($A147,DSSV!$A$7:$R$65536,IN_DTK!K$6,0))=FALSE,IF(K$9&lt;&gt;0,VLOOKUP($A147,DSSV!$A$7:$R$65536,IN_DTK!K$6,0),""),"")</f>
        <v>0</v>
      </c>
      <c r="L147" s="183">
        <f>IF(ISNA(VLOOKUP($A147,DSSV!$A$7:$R$65536,IN_DTK!L$6,0))=FALSE,IF(L$9&lt;&gt;0,VLOOKUP($A147,DSSV!$A$7:$R$65536,IN_DTK!L$6,0),""),"")</f>
        <v>0</v>
      </c>
      <c r="M147" s="183">
        <f>IF(ISNA(VLOOKUP($A147,DSSV!$A$7:$R$65536,IN_DTK!M$6,0))=FALSE,IF(M$9&lt;&gt;0,VLOOKUP($A147,DSSV!$A$7:$R$65536,IN_DTK!M$6,0),""),"")</f>
        <v>0</v>
      </c>
      <c r="N147" s="183">
        <f>IF(ISNA(VLOOKUP($A147,DSSV!$A$7:$R$65536,IN_DTK!N$6,0))=FALSE,IF(N$9&lt;&gt;0,VLOOKUP($A147,DSSV!$A$7:$R$65536,IN_DTK!N$6,0),""),"")</f>
        <v>0</v>
      </c>
      <c r="O147" s="183">
        <f>IF(ISNA(VLOOKUP($A147,DSSV!$A$7:$R$65536,IN_DTK!O$6,0))=FALSE,IF(O$9&lt;&gt;0,VLOOKUP($A147,DSSV!$A$7:$R$65536,IN_DTK!O$6,0),""),"")</f>
        <v>0</v>
      </c>
      <c r="P147" s="183">
        <f>IF(ISNA(VLOOKUP($A147,DSSV!$A$7:$R$65536,IN_DTK!P$6,0))=FALSE,IF(P$9&lt;&gt;0,VLOOKUP($A147,DSSV!$A$7:$R$65536,IN_DTK!P$6,0),""),"")</f>
        <v>0</v>
      </c>
      <c r="Q147" s="184">
        <f>IF(ISNA(VLOOKUP($A147,DSSV!$A$7:$R$65536,IN_DTK!Q$6,0))=FALSE,VLOOKUP($A147,DSSV!$A$7:$R$65536,IN_DTK!Q$6,0),"")</f>
        <v>0</v>
      </c>
      <c r="R147" s="175" t="str">
        <f>IF(ISNA(VLOOKUP($A147,DSSV!$A$7:$R$65536,IN_DTK!R$6,0))=FALSE,VLOOKUP($A147,DSSV!$A$7:$R$65536,IN_DTK!R$6,0),"")</f>
        <v>Không</v>
      </c>
      <c r="S147" s="185" t="str">
        <f>IF(ISNA(VLOOKUP($A147,DSSV!$A$7:$R$65536,IN_DTK!S$6,0))=FALSE,VLOOKUP($A147,DSSV!$A$7:$R$65536,IN_DTK!S$6,0),"")</f>
        <v/>
      </c>
      <c r="T147" s="156" t="str">
        <f t="shared" si="4"/>
        <v/>
      </c>
      <c r="U147" s="156" t="str">
        <f t="shared" si="5"/>
        <v/>
      </c>
    </row>
    <row r="148" spans="1:21" s="156" customFormat="1" ht="20.25" customHeight="1">
      <c r="A148" s="154">
        <v>139</v>
      </c>
      <c r="B148" s="178">
        <f>--SUBTOTAL(2,C$7:C148)</f>
        <v>139</v>
      </c>
      <c r="C148" s="157">
        <f>IF(ISNA(VLOOKUP($A148,DSSV!$A$7:$R$65536,IN_DTK!C$6,0))=FALSE,VLOOKUP($A148,DSSV!$A$7:$R$65536,IN_DTK!C$6,0),"")</f>
        <v>0</v>
      </c>
      <c r="D148" s="181" t="str">
        <f>IF(ISNA(VLOOKUP($A148,DSSV!$A$7:$R$65536,IN_DTK!D$6,0))=FALSE,VLOOKUP($A148,DSSV!$A$7:$R$65536,IN_DTK!D$6,0),"")</f>
        <v/>
      </c>
      <c r="E148" s="182" t="str">
        <f>IF(ISNA(VLOOKUP($A148,DSSV!$A$7:$R$65536,IN_DTK!E$6,0))=FALSE,VLOOKUP($A148,DSSV!$A$7:$R$65536,IN_DTK!E$6,0),"")</f>
        <v/>
      </c>
      <c r="F148" s="187" t="str">
        <f>IF(ISNA(VLOOKUP($A148,DSSV!$A$7:$R$65536,IN_DTK!F$6,0))=FALSE,VLOOKUP($A148,DSSV!$A$7:$R$65536,IN_DTK!F$6,0),"")</f>
        <v/>
      </c>
      <c r="G148" s="187" t="str">
        <f>IF(ISNA(VLOOKUP($A148,DSSV!$A$7:$R$65536,IN_DTK!G$6,0))=FALSE,VLOOKUP($A148,DSSV!$A$7:$R$65536,IN_DTK!G$6,0),"")</f>
        <v/>
      </c>
      <c r="H148" s="183">
        <f>IF(ISNA(VLOOKUP($A148,DSSV!$A$7:$R$65536,IN_DTK!H$6,0))=FALSE,IF(H$9&lt;&gt;0,VLOOKUP($A148,DSSV!$A$7:$R$65536,IN_DTK!H$6,0),""),"")</f>
        <v>0</v>
      </c>
      <c r="I148" s="183">
        <f>IF(ISNA(VLOOKUP($A148,DSSV!$A$7:$R$65536,IN_DTK!I$6,0))=FALSE,IF(I$9&lt;&gt;0,VLOOKUP($A148,DSSV!$A$7:$R$65536,IN_DTK!I$6,0),""),"")</f>
        <v>0</v>
      </c>
      <c r="J148" s="183">
        <f>IF(ISNA(VLOOKUP($A148,DSSV!$A$7:$R$65536,IN_DTK!J$6,0))=FALSE,IF(J$9&lt;&gt;0,VLOOKUP($A148,DSSV!$A$7:$R$65536,IN_DTK!J$6,0),""),"")</f>
        <v>0</v>
      </c>
      <c r="K148" s="183">
        <f>IF(ISNA(VLOOKUP($A148,DSSV!$A$7:$R$65536,IN_DTK!K$6,0))=FALSE,IF(K$9&lt;&gt;0,VLOOKUP($A148,DSSV!$A$7:$R$65536,IN_DTK!K$6,0),""),"")</f>
        <v>0</v>
      </c>
      <c r="L148" s="183">
        <f>IF(ISNA(VLOOKUP($A148,DSSV!$A$7:$R$65536,IN_DTK!L$6,0))=FALSE,IF(L$9&lt;&gt;0,VLOOKUP($A148,DSSV!$A$7:$R$65536,IN_DTK!L$6,0),""),"")</f>
        <v>0</v>
      </c>
      <c r="M148" s="183">
        <f>IF(ISNA(VLOOKUP($A148,DSSV!$A$7:$R$65536,IN_DTK!M$6,0))=FALSE,IF(M$9&lt;&gt;0,VLOOKUP($A148,DSSV!$A$7:$R$65536,IN_DTK!M$6,0),""),"")</f>
        <v>0</v>
      </c>
      <c r="N148" s="183">
        <f>IF(ISNA(VLOOKUP($A148,DSSV!$A$7:$R$65536,IN_DTK!N$6,0))=FALSE,IF(N$9&lt;&gt;0,VLOOKUP($A148,DSSV!$A$7:$R$65536,IN_DTK!N$6,0),""),"")</f>
        <v>0</v>
      </c>
      <c r="O148" s="183">
        <f>IF(ISNA(VLOOKUP($A148,DSSV!$A$7:$R$65536,IN_DTK!O$6,0))=FALSE,IF(O$9&lt;&gt;0,VLOOKUP($A148,DSSV!$A$7:$R$65536,IN_DTK!O$6,0),""),"")</f>
        <v>0</v>
      </c>
      <c r="P148" s="183">
        <f>IF(ISNA(VLOOKUP($A148,DSSV!$A$7:$R$65536,IN_DTK!P$6,0))=FALSE,IF(P$9&lt;&gt;0,VLOOKUP($A148,DSSV!$A$7:$R$65536,IN_DTK!P$6,0),""),"")</f>
        <v>0</v>
      </c>
      <c r="Q148" s="184">
        <f>IF(ISNA(VLOOKUP($A148,DSSV!$A$7:$R$65536,IN_DTK!Q$6,0))=FALSE,VLOOKUP($A148,DSSV!$A$7:$R$65536,IN_DTK!Q$6,0),"")</f>
        <v>0</v>
      </c>
      <c r="R148" s="175" t="str">
        <f>IF(ISNA(VLOOKUP($A148,DSSV!$A$7:$R$65536,IN_DTK!R$6,0))=FALSE,VLOOKUP($A148,DSSV!$A$7:$R$65536,IN_DTK!R$6,0),"")</f>
        <v>Không</v>
      </c>
      <c r="S148" s="185" t="str">
        <f>IF(ISNA(VLOOKUP($A148,DSSV!$A$7:$R$65536,IN_DTK!S$6,0))=FALSE,VLOOKUP($A148,DSSV!$A$7:$R$65536,IN_DTK!S$6,0),"")</f>
        <v/>
      </c>
      <c r="T148" s="156" t="str">
        <f t="shared" si="4"/>
        <v/>
      </c>
      <c r="U148" s="156" t="str">
        <f t="shared" si="5"/>
        <v/>
      </c>
    </row>
    <row r="149" spans="1:21" s="156" customFormat="1" ht="20.25" customHeight="1">
      <c r="A149" s="154">
        <v>140</v>
      </c>
      <c r="B149" s="178">
        <f>--SUBTOTAL(2,C$7:C149)</f>
        <v>140</v>
      </c>
      <c r="C149" s="157">
        <f>IF(ISNA(VLOOKUP($A149,DSSV!$A$7:$R$65536,IN_DTK!C$6,0))=FALSE,VLOOKUP($A149,DSSV!$A$7:$R$65536,IN_DTK!C$6,0),"")</f>
        <v>0</v>
      </c>
      <c r="D149" s="181" t="str">
        <f>IF(ISNA(VLOOKUP($A149,DSSV!$A$7:$R$65536,IN_DTK!D$6,0))=FALSE,VLOOKUP($A149,DSSV!$A$7:$R$65536,IN_DTK!D$6,0),"")</f>
        <v/>
      </c>
      <c r="E149" s="182" t="str">
        <f>IF(ISNA(VLOOKUP($A149,DSSV!$A$7:$R$65536,IN_DTK!E$6,0))=FALSE,VLOOKUP($A149,DSSV!$A$7:$R$65536,IN_DTK!E$6,0),"")</f>
        <v/>
      </c>
      <c r="F149" s="187" t="str">
        <f>IF(ISNA(VLOOKUP($A149,DSSV!$A$7:$R$65536,IN_DTK!F$6,0))=FALSE,VLOOKUP($A149,DSSV!$A$7:$R$65536,IN_DTK!F$6,0),"")</f>
        <v/>
      </c>
      <c r="G149" s="187" t="str">
        <f>IF(ISNA(VLOOKUP($A149,DSSV!$A$7:$R$65536,IN_DTK!G$6,0))=FALSE,VLOOKUP($A149,DSSV!$A$7:$R$65536,IN_DTK!G$6,0),"")</f>
        <v/>
      </c>
      <c r="H149" s="183">
        <f>IF(ISNA(VLOOKUP($A149,DSSV!$A$7:$R$65536,IN_DTK!H$6,0))=FALSE,IF(H$9&lt;&gt;0,VLOOKUP($A149,DSSV!$A$7:$R$65536,IN_DTK!H$6,0),""),"")</f>
        <v>0</v>
      </c>
      <c r="I149" s="183">
        <f>IF(ISNA(VLOOKUP($A149,DSSV!$A$7:$R$65536,IN_DTK!I$6,0))=FALSE,IF(I$9&lt;&gt;0,VLOOKUP($A149,DSSV!$A$7:$R$65536,IN_DTK!I$6,0),""),"")</f>
        <v>0</v>
      </c>
      <c r="J149" s="183">
        <f>IF(ISNA(VLOOKUP($A149,DSSV!$A$7:$R$65536,IN_DTK!J$6,0))=FALSE,IF(J$9&lt;&gt;0,VLOOKUP($A149,DSSV!$A$7:$R$65536,IN_DTK!J$6,0),""),"")</f>
        <v>0</v>
      </c>
      <c r="K149" s="183">
        <f>IF(ISNA(VLOOKUP($A149,DSSV!$A$7:$R$65536,IN_DTK!K$6,0))=FALSE,IF(K$9&lt;&gt;0,VLOOKUP($A149,DSSV!$A$7:$R$65536,IN_DTK!K$6,0),""),"")</f>
        <v>0</v>
      </c>
      <c r="L149" s="183">
        <f>IF(ISNA(VLOOKUP($A149,DSSV!$A$7:$R$65536,IN_DTK!L$6,0))=FALSE,IF(L$9&lt;&gt;0,VLOOKUP($A149,DSSV!$A$7:$R$65536,IN_DTK!L$6,0),""),"")</f>
        <v>0</v>
      </c>
      <c r="M149" s="183">
        <f>IF(ISNA(VLOOKUP($A149,DSSV!$A$7:$R$65536,IN_DTK!M$6,0))=FALSE,IF(M$9&lt;&gt;0,VLOOKUP($A149,DSSV!$A$7:$R$65536,IN_DTK!M$6,0),""),"")</f>
        <v>0</v>
      </c>
      <c r="N149" s="183">
        <f>IF(ISNA(VLOOKUP($A149,DSSV!$A$7:$R$65536,IN_DTK!N$6,0))=FALSE,IF(N$9&lt;&gt;0,VLOOKUP($A149,DSSV!$A$7:$R$65536,IN_DTK!N$6,0),""),"")</f>
        <v>0</v>
      </c>
      <c r="O149" s="183">
        <f>IF(ISNA(VLOOKUP($A149,DSSV!$A$7:$R$65536,IN_DTK!O$6,0))=FALSE,IF(O$9&lt;&gt;0,VLOOKUP($A149,DSSV!$A$7:$R$65536,IN_DTK!O$6,0),""),"")</f>
        <v>0</v>
      </c>
      <c r="P149" s="183">
        <f>IF(ISNA(VLOOKUP($A149,DSSV!$A$7:$R$65536,IN_DTK!P$6,0))=FALSE,IF(P$9&lt;&gt;0,VLOOKUP($A149,DSSV!$A$7:$R$65536,IN_DTK!P$6,0),""),"")</f>
        <v>0</v>
      </c>
      <c r="Q149" s="184">
        <f>IF(ISNA(VLOOKUP($A149,DSSV!$A$7:$R$65536,IN_DTK!Q$6,0))=FALSE,VLOOKUP($A149,DSSV!$A$7:$R$65536,IN_DTK!Q$6,0),"")</f>
        <v>0</v>
      </c>
      <c r="R149" s="175" t="str">
        <f>IF(ISNA(VLOOKUP($A149,DSSV!$A$7:$R$65536,IN_DTK!R$6,0))=FALSE,VLOOKUP($A149,DSSV!$A$7:$R$65536,IN_DTK!R$6,0),"")</f>
        <v>Không</v>
      </c>
      <c r="S149" s="185" t="str">
        <f>IF(ISNA(VLOOKUP($A149,DSSV!$A$7:$R$65536,IN_DTK!S$6,0))=FALSE,VLOOKUP($A149,DSSV!$A$7:$R$65536,IN_DTK!S$6,0),"")</f>
        <v/>
      </c>
      <c r="T149" s="156" t="str">
        <f t="shared" si="4"/>
        <v/>
      </c>
      <c r="U149" s="156" t="str">
        <f t="shared" si="5"/>
        <v/>
      </c>
    </row>
    <row r="150" spans="1:21" s="156" customFormat="1" ht="20.25" customHeight="1">
      <c r="A150" s="154">
        <v>141</v>
      </c>
      <c r="B150" s="178">
        <f>--SUBTOTAL(2,C$7:C150)</f>
        <v>141</v>
      </c>
      <c r="C150" s="157">
        <f>IF(ISNA(VLOOKUP($A150,DSSV!$A$7:$R$65536,IN_DTK!C$6,0))=FALSE,VLOOKUP($A150,DSSV!$A$7:$R$65536,IN_DTK!C$6,0),"")</f>
        <v>0</v>
      </c>
      <c r="D150" s="181" t="str">
        <f>IF(ISNA(VLOOKUP($A150,DSSV!$A$7:$R$65536,IN_DTK!D$6,0))=FALSE,VLOOKUP($A150,DSSV!$A$7:$R$65536,IN_DTK!D$6,0),"")</f>
        <v/>
      </c>
      <c r="E150" s="182" t="str">
        <f>IF(ISNA(VLOOKUP($A150,DSSV!$A$7:$R$65536,IN_DTK!E$6,0))=FALSE,VLOOKUP($A150,DSSV!$A$7:$R$65536,IN_DTK!E$6,0),"")</f>
        <v/>
      </c>
      <c r="F150" s="187" t="str">
        <f>IF(ISNA(VLOOKUP($A150,DSSV!$A$7:$R$65536,IN_DTK!F$6,0))=FALSE,VLOOKUP($A150,DSSV!$A$7:$R$65536,IN_DTK!F$6,0),"")</f>
        <v/>
      </c>
      <c r="G150" s="187" t="str">
        <f>IF(ISNA(VLOOKUP($A150,DSSV!$A$7:$R$65536,IN_DTK!G$6,0))=FALSE,VLOOKUP($A150,DSSV!$A$7:$R$65536,IN_DTK!G$6,0),"")</f>
        <v/>
      </c>
      <c r="H150" s="183">
        <f>IF(ISNA(VLOOKUP($A150,DSSV!$A$7:$R$65536,IN_DTK!H$6,0))=FALSE,IF(H$9&lt;&gt;0,VLOOKUP($A150,DSSV!$A$7:$R$65536,IN_DTK!H$6,0),""),"")</f>
        <v>0</v>
      </c>
      <c r="I150" s="183">
        <f>IF(ISNA(VLOOKUP($A150,DSSV!$A$7:$R$65536,IN_DTK!I$6,0))=FALSE,IF(I$9&lt;&gt;0,VLOOKUP($A150,DSSV!$A$7:$R$65536,IN_DTK!I$6,0),""),"")</f>
        <v>0</v>
      </c>
      <c r="J150" s="183">
        <f>IF(ISNA(VLOOKUP($A150,DSSV!$A$7:$R$65536,IN_DTK!J$6,0))=FALSE,IF(J$9&lt;&gt;0,VLOOKUP($A150,DSSV!$A$7:$R$65536,IN_DTK!J$6,0),""),"")</f>
        <v>0</v>
      </c>
      <c r="K150" s="183">
        <f>IF(ISNA(VLOOKUP($A150,DSSV!$A$7:$R$65536,IN_DTK!K$6,0))=FALSE,IF(K$9&lt;&gt;0,VLOOKUP($A150,DSSV!$A$7:$R$65536,IN_DTK!K$6,0),""),"")</f>
        <v>0</v>
      </c>
      <c r="L150" s="183">
        <f>IF(ISNA(VLOOKUP($A150,DSSV!$A$7:$R$65536,IN_DTK!L$6,0))=FALSE,IF(L$9&lt;&gt;0,VLOOKUP($A150,DSSV!$A$7:$R$65536,IN_DTK!L$6,0),""),"")</f>
        <v>0</v>
      </c>
      <c r="M150" s="183">
        <f>IF(ISNA(VLOOKUP($A150,DSSV!$A$7:$R$65536,IN_DTK!M$6,0))=FALSE,IF(M$9&lt;&gt;0,VLOOKUP($A150,DSSV!$A$7:$R$65536,IN_DTK!M$6,0),""),"")</f>
        <v>0</v>
      </c>
      <c r="N150" s="183">
        <f>IF(ISNA(VLOOKUP($A150,DSSV!$A$7:$R$65536,IN_DTK!N$6,0))=FALSE,IF(N$9&lt;&gt;0,VLOOKUP($A150,DSSV!$A$7:$R$65536,IN_DTK!N$6,0),""),"")</f>
        <v>0</v>
      </c>
      <c r="O150" s="183">
        <f>IF(ISNA(VLOOKUP($A150,DSSV!$A$7:$R$65536,IN_DTK!O$6,0))=FALSE,IF(O$9&lt;&gt;0,VLOOKUP($A150,DSSV!$A$7:$R$65536,IN_DTK!O$6,0),""),"")</f>
        <v>0</v>
      </c>
      <c r="P150" s="183">
        <f>IF(ISNA(VLOOKUP($A150,DSSV!$A$7:$R$65536,IN_DTK!P$6,0))=FALSE,IF(P$9&lt;&gt;0,VLOOKUP($A150,DSSV!$A$7:$R$65536,IN_DTK!P$6,0),""),"")</f>
        <v>0</v>
      </c>
      <c r="Q150" s="184">
        <f>IF(ISNA(VLOOKUP($A150,DSSV!$A$7:$R$65536,IN_DTK!Q$6,0))=FALSE,VLOOKUP($A150,DSSV!$A$7:$R$65536,IN_DTK!Q$6,0),"")</f>
        <v>0</v>
      </c>
      <c r="R150" s="175" t="str">
        <f>IF(ISNA(VLOOKUP($A150,DSSV!$A$7:$R$65536,IN_DTK!R$6,0))=FALSE,VLOOKUP($A150,DSSV!$A$7:$R$65536,IN_DTK!R$6,0),"")</f>
        <v>Không</v>
      </c>
      <c r="S150" s="185" t="str">
        <f>IF(ISNA(VLOOKUP($A150,DSSV!$A$7:$R$65536,IN_DTK!S$6,0))=FALSE,VLOOKUP($A150,DSSV!$A$7:$R$65536,IN_DTK!S$6,0),"")</f>
        <v/>
      </c>
      <c r="T150" s="156" t="str">
        <f t="shared" si="4"/>
        <v/>
      </c>
      <c r="U150" s="156" t="str">
        <f t="shared" si="5"/>
        <v/>
      </c>
    </row>
    <row r="151" spans="1:21" s="156" customFormat="1" ht="20.25" customHeight="1">
      <c r="A151" s="154">
        <v>142</v>
      </c>
      <c r="B151" s="178">
        <f>--SUBTOTAL(2,C$7:C151)</f>
        <v>142</v>
      </c>
      <c r="C151" s="157">
        <f>IF(ISNA(VLOOKUP($A151,DSSV!$A$7:$R$65536,IN_DTK!C$6,0))=FALSE,VLOOKUP($A151,DSSV!$A$7:$R$65536,IN_DTK!C$6,0),"")</f>
        <v>0</v>
      </c>
      <c r="D151" s="181" t="str">
        <f>IF(ISNA(VLOOKUP($A151,DSSV!$A$7:$R$65536,IN_DTK!D$6,0))=FALSE,VLOOKUP($A151,DSSV!$A$7:$R$65536,IN_DTK!D$6,0),"")</f>
        <v/>
      </c>
      <c r="E151" s="182" t="str">
        <f>IF(ISNA(VLOOKUP($A151,DSSV!$A$7:$R$65536,IN_DTK!E$6,0))=FALSE,VLOOKUP($A151,DSSV!$A$7:$R$65536,IN_DTK!E$6,0),"")</f>
        <v/>
      </c>
      <c r="F151" s="187" t="str">
        <f>IF(ISNA(VLOOKUP($A151,DSSV!$A$7:$R$65536,IN_DTK!F$6,0))=FALSE,VLOOKUP($A151,DSSV!$A$7:$R$65536,IN_DTK!F$6,0),"")</f>
        <v/>
      </c>
      <c r="G151" s="187" t="str">
        <f>IF(ISNA(VLOOKUP($A151,DSSV!$A$7:$R$65536,IN_DTK!G$6,0))=FALSE,VLOOKUP($A151,DSSV!$A$7:$R$65536,IN_DTK!G$6,0),"")</f>
        <v/>
      </c>
      <c r="H151" s="183">
        <f>IF(ISNA(VLOOKUP($A151,DSSV!$A$7:$R$65536,IN_DTK!H$6,0))=FALSE,IF(H$9&lt;&gt;0,VLOOKUP($A151,DSSV!$A$7:$R$65536,IN_DTK!H$6,0),""),"")</f>
        <v>0</v>
      </c>
      <c r="I151" s="183">
        <f>IF(ISNA(VLOOKUP($A151,DSSV!$A$7:$R$65536,IN_DTK!I$6,0))=FALSE,IF(I$9&lt;&gt;0,VLOOKUP($A151,DSSV!$A$7:$R$65536,IN_DTK!I$6,0),""),"")</f>
        <v>0</v>
      </c>
      <c r="J151" s="183">
        <f>IF(ISNA(VLOOKUP($A151,DSSV!$A$7:$R$65536,IN_DTK!J$6,0))=FALSE,IF(J$9&lt;&gt;0,VLOOKUP($A151,DSSV!$A$7:$R$65536,IN_DTK!J$6,0),""),"")</f>
        <v>0</v>
      </c>
      <c r="K151" s="183">
        <f>IF(ISNA(VLOOKUP($A151,DSSV!$A$7:$R$65536,IN_DTK!K$6,0))=FALSE,IF(K$9&lt;&gt;0,VLOOKUP($A151,DSSV!$A$7:$R$65536,IN_DTK!K$6,0),""),"")</f>
        <v>0</v>
      </c>
      <c r="L151" s="183">
        <f>IF(ISNA(VLOOKUP($A151,DSSV!$A$7:$R$65536,IN_DTK!L$6,0))=FALSE,IF(L$9&lt;&gt;0,VLOOKUP($A151,DSSV!$A$7:$R$65536,IN_DTK!L$6,0),""),"")</f>
        <v>0</v>
      </c>
      <c r="M151" s="183">
        <f>IF(ISNA(VLOOKUP($A151,DSSV!$A$7:$R$65536,IN_DTK!M$6,0))=FALSE,IF(M$9&lt;&gt;0,VLOOKUP($A151,DSSV!$A$7:$R$65536,IN_DTK!M$6,0),""),"")</f>
        <v>0</v>
      </c>
      <c r="N151" s="183">
        <f>IF(ISNA(VLOOKUP($A151,DSSV!$A$7:$R$65536,IN_DTK!N$6,0))=FALSE,IF(N$9&lt;&gt;0,VLOOKUP($A151,DSSV!$A$7:$R$65536,IN_DTK!N$6,0),""),"")</f>
        <v>0</v>
      </c>
      <c r="O151" s="183">
        <f>IF(ISNA(VLOOKUP($A151,DSSV!$A$7:$R$65536,IN_DTK!O$6,0))=FALSE,IF(O$9&lt;&gt;0,VLOOKUP($A151,DSSV!$A$7:$R$65536,IN_DTK!O$6,0),""),"")</f>
        <v>0</v>
      </c>
      <c r="P151" s="183">
        <f>IF(ISNA(VLOOKUP($A151,DSSV!$A$7:$R$65536,IN_DTK!P$6,0))=FALSE,IF(P$9&lt;&gt;0,VLOOKUP($A151,DSSV!$A$7:$R$65536,IN_DTK!P$6,0),""),"")</f>
        <v>0</v>
      </c>
      <c r="Q151" s="184">
        <f>IF(ISNA(VLOOKUP($A151,DSSV!$A$7:$R$65536,IN_DTK!Q$6,0))=FALSE,VLOOKUP($A151,DSSV!$A$7:$R$65536,IN_DTK!Q$6,0),"")</f>
        <v>0</v>
      </c>
      <c r="R151" s="175" t="str">
        <f>IF(ISNA(VLOOKUP($A151,DSSV!$A$7:$R$65536,IN_DTK!R$6,0))=FALSE,VLOOKUP($A151,DSSV!$A$7:$R$65536,IN_DTK!R$6,0),"")</f>
        <v>Không</v>
      </c>
      <c r="S151" s="185" t="str">
        <f>IF(ISNA(VLOOKUP($A151,DSSV!$A$7:$R$65536,IN_DTK!S$6,0))=FALSE,VLOOKUP($A151,DSSV!$A$7:$R$65536,IN_DTK!S$6,0),"")</f>
        <v/>
      </c>
      <c r="T151" s="156" t="str">
        <f t="shared" si="4"/>
        <v/>
      </c>
      <c r="U151" s="156" t="str">
        <f t="shared" si="5"/>
        <v/>
      </c>
    </row>
    <row r="152" spans="1:21" s="156" customFormat="1" ht="20.25" customHeight="1">
      <c r="A152" s="154">
        <v>143</v>
      </c>
      <c r="B152" s="178">
        <f>--SUBTOTAL(2,C$7:C152)</f>
        <v>143</v>
      </c>
      <c r="C152" s="157">
        <f>IF(ISNA(VLOOKUP($A152,DSSV!$A$7:$R$65536,IN_DTK!C$6,0))=FALSE,VLOOKUP($A152,DSSV!$A$7:$R$65536,IN_DTK!C$6,0),"")</f>
        <v>0</v>
      </c>
      <c r="D152" s="181" t="str">
        <f>IF(ISNA(VLOOKUP($A152,DSSV!$A$7:$R$65536,IN_DTK!D$6,0))=FALSE,VLOOKUP($A152,DSSV!$A$7:$R$65536,IN_DTK!D$6,0),"")</f>
        <v/>
      </c>
      <c r="E152" s="182" t="str">
        <f>IF(ISNA(VLOOKUP($A152,DSSV!$A$7:$R$65536,IN_DTK!E$6,0))=FALSE,VLOOKUP($A152,DSSV!$A$7:$R$65536,IN_DTK!E$6,0),"")</f>
        <v/>
      </c>
      <c r="F152" s="187" t="str">
        <f>IF(ISNA(VLOOKUP($A152,DSSV!$A$7:$R$65536,IN_DTK!F$6,0))=FALSE,VLOOKUP($A152,DSSV!$A$7:$R$65536,IN_DTK!F$6,0),"")</f>
        <v/>
      </c>
      <c r="G152" s="187" t="str">
        <f>IF(ISNA(VLOOKUP($A152,DSSV!$A$7:$R$65536,IN_DTK!G$6,0))=FALSE,VLOOKUP($A152,DSSV!$A$7:$R$65536,IN_DTK!G$6,0),"")</f>
        <v/>
      </c>
      <c r="H152" s="183">
        <f>IF(ISNA(VLOOKUP($A152,DSSV!$A$7:$R$65536,IN_DTK!H$6,0))=FALSE,IF(H$9&lt;&gt;0,VLOOKUP($A152,DSSV!$A$7:$R$65536,IN_DTK!H$6,0),""),"")</f>
        <v>0</v>
      </c>
      <c r="I152" s="183">
        <f>IF(ISNA(VLOOKUP($A152,DSSV!$A$7:$R$65536,IN_DTK!I$6,0))=FALSE,IF(I$9&lt;&gt;0,VLOOKUP($A152,DSSV!$A$7:$R$65536,IN_DTK!I$6,0),""),"")</f>
        <v>0</v>
      </c>
      <c r="J152" s="183">
        <f>IF(ISNA(VLOOKUP($A152,DSSV!$A$7:$R$65536,IN_DTK!J$6,0))=FALSE,IF(J$9&lt;&gt;0,VLOOKUP($A152,DSSV!$A$7:$R$65536,IN_DTK!J$6,0),""),"")</f>
        <v>0</v>
      </c>
      <c r="K152" s="183">
        <f>IF(ISNA(VLOOKUP($A152,DSSV!$A$7:$R$65536,IN_DTK!K$6,0))=FALSE,IF(K$9&lt;&gt;0,VLOOKUP($A152,DSSV!$A$7:$R$65536,IN_DTK!K$6,0),""),"")</f>
        <v>0</v>
      </c>
      <c r="L152" s="183">
        <f>IF(ISNA(VLOOKUP($A152,DSSV!$A$7:$R$65536,IN_DTK!L$6,0))=FALSE,IF(L$9&lt;&gt;0,VLOOKUP($A152,DSSV!$A$7:$R$65536,IN_DTK!L$6,0),""),"")</f>
        <v>0</v>
      </c>
      <c r="M152" s="183">
        <f>IF(ISNA(VLOOKUP($A152,DSSV!$A$7:$R$65536,IN_DTK!M$6,0))=FALSE,IF(M$9&lt;&gt;0,VLOOKUP($A152,DSSV!$A$7:$R$65536,IN_DTK!M$6,0),""),"")</f>
        <v>0</v>
      </c>
      <c r="N152" s="183">
        <f>IF(ISNA(VLOOKUP($A152,DSSV!$A$7:$R$65536,IN_DTK!N$6,0))=FALSE,IF(N$9&lt;&gt;0,VLOOKUP($A152,DSSV!$A$7:$R$65536,IN_DTK!N$6,0),""),"")</f>
        <v>0</v>
      </c>
      <c r="O152" s="183">
        <f>IF(ISNA(VLOOKUP($A152,DSSV!$A$7:$R$65536,IN_DTK!O$6,0))=FALSE,IF(O$9&lt;&gt;0,VLOOKUP($A152,DSSV!$A$7:$R$65536,IN_DTK!O$6,0),""),"")</f>
        <v>0</v>
      </c>
      <c r="P152" s="183">
        <f>IF(ISNA(VLOOKUP($A152,DSSV!$A$7:$R$65536,IN_DTK!P$6,0))=FALSE,IF(P$9&lt;&gt;0,VLOOKUP($A152,DSSV!$A$7:$R$65536,IN_DTK!P$6,0),""),"")</f>
        <v>0</v>
      </c>
      <c r="Q152" s="184">
        <f>IF(ISNA(VLOOKUP($A152,DSSV!$A$7:$R$65536,IN_DTK!Q$6,0))=FALSE,VLOOKUP($A152,DSSV!$A$7:$R$65536,IN_DTK!Q$6,0),"")</f>
        <v>0</v>
      </c>
      <c r="R152" s="175" t="str">
        <f>IF(ISNA(VLOOKUP($A152,DSSV!$A$7:$R$65536,IN_DTK!R$6,0))=FALSE,VLOOKUP($A152,DSSV!$A$7:$R$65536,IN_DTK!R$6,0),"")</f>
        <v>Không</v>
      </c>
      <c r="S152" s="185" t="str">
        <f>IF(ISNA(VLOOKUP($A152,DSSV!$A$7:$R$65536,IN_DTK!S$6,0))=FALSE,VLOOKUP($A152,DSSV!$A$7:$R$65536,IN_DTK!S$6,0),"")</f>
        <v/>
      </c>
      <c r="T152" s="156" t="str">
        <f t="shared" si="4"/>
        <v/>
      </c>
      <c r="U152" s="156" t="str">
        <f t="shared" si="5"/>
        <v/>
      </c>
    </row>
    <row r="153" spans="1:21" s="156" customFormat="1" ht="20.25" customHeight="1">
      <c r="A153" s="154">
        <v>144</v>
      </c>
      <c r="B153" s="178">
        <f>--SUBTOTAL(2,C$7:C153)</f>
        <v>144</v>
      </c>
      <c r="C153" s="157">
        <f>IF(ISNA(VLOOKUP($A153,DSSV!$A$7:$R$65536,IN_DTK!C$6,0))=FALSE,VLOOKUP($A153,DSSV!$A$7:$R$65536,IN_DTK!C$6,0),"")</f>
        <v>0</v>
      </c>
      <c r="D153" s="181" t="str">
        <f>IF(ISNA(VLOOKUP($A153,DSSV!$A$7:$R$65536,IN_DTK!D$6,0))=FALSE,VLOOKUP($A153,DSSV!$A$7:$R$65536,IN_DTK!D$6,0),"")</f>
        <v/>
      </c>
      <c r="E153" s="182" t="str">
        <f>IF(ISNA(VLOOKUP($A153,DSSV!$A$7:$R$65536,IN_DTK!E$6,0))=FALSE,VLOOKUP($A153,DSSV!$A$7:$R$65536,IN_DTK!E$6,0),"")</f>
        <v/>
      </c>
      <c r="F153" s="187" t="str">
        <f>IF(ISNA(VLOOKUP($A153,DSSV!$A$7:$R$65536,IN_DTK!F$6,0))=FALSE,VLOOKUP($A153,DSSV!$A$7:$R$65536,IN_DTK!F$6,0),"")</f>
        <v/>
      </c>
      <c r="G153" s="187" t="str">
        <f>IF(ISNA(VLOOKUP($A153,DSSV!$A$7:$R$65536,IN_DTK!G$6,0))=FALSE,VLOOKUP($A153,DSSV!$A$7:$R$65536,IN_DTK!G$6,0),"")</f>
        <v/>
      </c>
      <c r="H153" s="183">
        <f>IF(ISNA(VLOOKUP($A153,DSSV!$A$7:$R$65536,IN_DTK!H$6,0))=FALSE,IF(H$9&lt;&gt;0,VLOOKUP($A153,DSSV!$A$7:$R$65536,IN_DTK!H$6,0),""),"")</f>
        <v>0</v>
      </c>
      <c r="I153" s="183">
        <f>IF(ISNA(VLOOKUP($A153,DSSV!$A$7:$R$65536,IN_DTK!I$6,0))=FALSE,IF(I$9&lt;&gt;0,VLOOKUP($A153,DSSV!$A$7:$R$65536,IN_DTK!I$6,0),""),"")</f>
        <v>0</v>
      </c>
      <c r="J153" s="183">
        <f>IF(ISNA(VLOOKUP($A153,DSSV!$A$7:$R$65536,IN_DTK!J$6,0))=FALSE,IF(J$9&lt;&gt;0,VLOOKUP($A153,DSSV!$A$7:$R$65536,IN_DTK!J$6,0),""),"")</f>
        <v>0</v>
      </c>
      <c r="K153" s="183">
        <f>IF(ISNA(VLOOKUP($A153,DSSV!$A$7:$R$65536,IN_DTK!K$6,0))=FALSE,IF(K$9&lt;&gt;0,VLOOKUP($A153,DSSV!$A$7:$R$65536,IN_DTK!K$6,0),""),"")</f>
        <v>0</v>
      </c>
      <c r="L153" s="183">
        <f>IF(ISNA(VLOOKUP($A153,DSSV!$A$7:$R$65536,IN_DTK!L$6,0))=FALSE,IF(L$9&lt;&gt;0,VLOOKUP($A153,DSSV!$A$7:$R$65536,IN_DTK!L$6,0),""),"")</f>
        <v>0</v>
      </c>
      <c r="M153" s="183">
        <f>IF(ISNA(VLOOKUP($A153,DSSV!$A$7:$R$65536,IN_DTK!M$6,0))=FALSE,IF(M$9&lt;&gt;0,VLOOKUP($A153,DSSV!$A$7:$R$65536,IN_DTK!M$6,0),""),"")</f>
        <v>0</v>
      </c>
      <c r="N153" s="183">
        <f>IF(ISNA(VLOOKUP($A153,DSSV!$A$7:$R$65536,IN_DTK!N$6,0))=FALSE,IF(N$9&lt;&gt;0,VLOOKUP($A153,DSSV!$A$7:$R$65536,IN_DTK!N$6,0),""),"")</f>
        <v>0</v>
      </c>
      <c r="O153" s="183">
        <f>IF(ISNA(VLOOKUP($A153,DSSV!$A$7:$R$65536,IN_DTK!O$6,0))=FALSE,IF(O$9&lt;&gt;0,VLOOKUP($A153,DSSV!$A$7:$R$65536,IN_DTK!O$6,0),""),"")</f>
        <v>0</v>
      </c>
      <c r="P153" s="183">
        <f>IF(ISNA(VLOOKUP($A153,DSSV!$A$7:$R$65536,IN_DTK!P$6,0))=FALSE,IF(P$9&lt;&gt;0,VLOOKUP($A153,DSSV!$A$7:$R$65536,IN_DTK!P$6,0),""),"")</f>
        <v>0</v>
      </c>
      <c r="Q153" s="184">
        <f>IF(ISNA(VLOOKUP($A153,DSSV!$A$7:$R$65536,IN_DTK!Q$6,0))=FALSE,VLOOKUP($A153,DSSV!$A$7:$R$65536,IN_DTK!Q$6,0),"")</f>
        <v>0</v>
      </c>
      <c r="R153" s="175" t="str">
        <f>IF(ISNA(VLOOKUP($A153,DSSV!$A$7:$R$65536,IN_DTK!R$6,0))=FALSE,VLOOKUP($A153,DSSV!$A$7:$R$65536,IN_DTK!R$6,0),"")</f>
        <v>Không</v>
      </c>
      <c r="S153" s="185" t="str">
        <f>IF(ISNA(VLOOKUP($A153,DSSV!$A$7:$R$65536,IN_DTK!S$6,0))=FALSE,VLOOKUP($A153,DSSV!$A$7:$R$65536,IN_DTK!S$6,0),"")</f>
        <v/>
      </c>
      <c r="T153" s="156" t="str">
        <f t="shared" si="4"/>
        <v/>
      </c>
      <c r="U153" s="156" t="str">
        <f t="shared" si="5"/>
        <v/>
      </c>
    </row>
    <row r="154" spans="1:21" s="156" customFormat="1" ht="20.25" customHeight="1">
      <c r="A154" s="154">
        <v>145</v>
      </c>
      <c r="B154" s="178">
        <f>--SUBTOTAL(2,C$7:C154)</f>
        <v>145</v>
      </c>
      <c r="C154" s="157">
        <f>IF(ISNA(VLOOKUP($A154,DSSV!$A$7:$R$65536,IN_DTK!C$6,0))=FALSE,VLOOKUP($A154,DSSV!$A$7:$R$65536,IN_DTK!C$6,0),"")</f>
        <v>0</v>
      </c>
      <c r="D154" s="181" t="str">
        <f>IF(ISNA(VLOOKUP($A154,DSSV!$A$7:$R$65536,IN_DTK!D$6,0))=FALSE,VLOOKUP($A154,DSSV!$A$7:$R$65536,IN_DTK!D$6,0),"")</f>
        <v/>
      </c>
      <c r="E154" s="182" t="str">
        <f>IF(ISNA(VLOOKUP($A154,DSSV!$A$7:$R$65536,IN_DTK!E$6,0))=FALSE,VLOOKUP($A154,DSSV!$A$7:$R$65536,IN_DTK!E$6,0),"")</f>
        <v/>
      </c>
      <c r="F154" s="187" t="str">
        <f>IF(ISNA(VLOOKUP($A154,DSSV!$A$7:$R$65536,IN_DTK!F$6,0))=FALSE,VLOOKUP($A154,DSSV!$A$7:$R$65536,IN_DTK!F$6,0),"")</f>
        <v/>
      </c>
      <c r="G154" s="187" t="str">
        <f>IF(ISNA(VLOOKUP($A154,DSSV!$A$7:$R$65536,IN_DTK!G$6,0))=FALSE,VLOOKUP($A154,DSSV!$A$7:$R$65536,IN_DTK!G$6,0),"")</f>
        <v/>
      </c>
      <c r="H154" s="183">
        <f>IF(ISNA(VLOOKUP($A154,DSSV!$A$7:$R$65536,IN_DTK!H$6,0))=FALSE,IF(H$9&lt;&gt;0,VLOOKUP($A154,DSSV!$A$7:$R$65536,IN_DTK!H$6,0),""),"")</f>
        <v>0</v>
      </c>
      <c r="I154" s="183">
        <f>IF(ISNA(VLOOKUP($A154,DSSV!$A$7:$R$65536,IN_DTK!I$6,0))=FALSE,IF(I$9&lt;&gt;0,VLOOKUP($A154,DSSV!$A$7:$R$65536,IN_DTK!I$6,0),""),"")</f>
        <v>0</v>
      </c>
      <c r="J154" s="183">
        <f>IF(ISNA(VLOOKUP($A154,DSSV!$A$7:$R$65536,IN_DTK!J$6,0))=FALSE,IF(J$9&lt;&gt;0,VLOOKUP($A154,DSSV!$A$7:$R$65536,IN_DTK!J$6,0),""),"")</f>
        <v>0</v>
      </c>
      <c r="K154" s="183">
        <f>IF(ISNA(VLOOKUP($A154,DSSV!$A$7:$R$65536,IN_DTK!K$6,0))=FALSE,IF(K$9&lt;&gt;0,VLOOKUP($A154,DSSV!$A$7:$R$65536,IN_DTK!K$6,0),""),"")</f>
        <v>0</v>
      </c>
      <c r="L154" s="183">
        <f>IF(ISNA(VLOOKUP($A154,DSSV!$A$7:$R$65536,IN_DTK!L$6,0))=FALSE,IF(L$9&lt;&gt;0,VLOOKUP($A154,DSSV!$A$7:$R$65536,IN_DTK!L$6,0),""),"")</f>
        <v>0</v>
      </c>
      <c r="M154" s="183">
        <f>IF(ISNA(VLOOKUP($A154,DSSV!$A$7:$R$65536,IN_DTK!M$6,0))=FALSE,IF(M$9&lt;&gt;0,VLOOKUP($A154,DSSV!$A$7:$R$65536,IN_DTK!M$6,0),""),"")</f>
        <v>0</v>
      </c>
      <c r="N154" s="183">
        <f>IF(ISNA(VLOOKUP($A154,DSSV!$A$7:$R$65536,IN_DTK!N$6,0))=FALSE,IF(N$9&lt;&gt;0,VLOOKUP($A154,DSSV!$A$7:$R$65536,IN_DTK!N$6,0),""),"")</f>
        <v>0</v>
      </c>
      <c r="O154" s="183">
        <f>IF(ISNA(VLOOKUP($A154,DSSV!$A$7:$R$65536,IN_DTK!O$6,0))=FALSE,IF(O$9&lt;&gt;0,VLOOKUP($A154,DSSV!$A$7:$R$65536,IN_DTK!O$6,0),""),"")</f>
        <v>0</v>
      </c>
      <c r="P154" s="183">
        <f>IF(ISNA(VLOOKUP($A154,DSSV!$A$7:$R$65536,IN_DTK!P$6,0))=FALSE,IF(P$9&lt;&gt;0,VLOOKUP($A154,DSSV!$A$7:$R$65536,IN_DTK!P$6,0),""),"")</f>
        <v>0</v>
      </c>
      <c r="Q154" s="184">
        <f>IF(ISNA(VLOOKUP($A154,DSSV!$A$7:$R$65536,IN_DTK!Q$6,0))=FALSE,VLOOKUP($A154,DSSV!$A$7:$R$65536,IN_DTK!Q$6,0),"")</f>
        <v>0</v>
      </c>
      <c r="R154" s="175" t="str">
        <f>IF(ISNA(VLOOKUP($A154,DSSV!$A$7:$R$65536,IN_DTK!R$6,0))=FALSE,VLOOKUP($A154,DSSV!$A$7:$R$65536,IN_DTK!R$6,0),"")</f>
        <v>Không</v>
      </c>
      <c r="S154" s="185" t="str">
        <f>IF(ISNA(VLOOKUP($A154,DSSV!$A$7:$R$65536,IN_DTK!S$6,0))=FALSE,VLOOKUP($A154,DSSV!$A$7:$R$65536,IN_DTK!S$6,0),"")</f>
        <v/>
      </c>
      <c r="T154" s="156" t="str">
        <f t="shared" si="4"/>
        <v/>
      </c>
      <c r="U154" s="156" t="str">
        <f t="shared" si="5"/>
        <v/>
      </c>
    </row>
    <row r="155" spans="1:21" s="156" customFormat="1" ht="20.25" customHeight="1">
      <c r="A155" s="154">
        <v>146</v>
      </c>
      <c r="B155" s="178">
        <f>--SUBTOTAL(2,C$7:C155)</f>
        <v>146</v>
      </c>
      <c r="C155" s="157">
        <f>IF(ISNA(VLOOKUP($A155,DSSV!$A$7:$R$65536,IN_DTK!C$6,0))=FALSE,VLOOKUP($A155,DSSV!$A$7:$R$65536,IN_DTK!C$6,0),"")</f>
        <v>0</v>
      </c>
      <c r="D155" s="181" t="str">
        <f>IF(ISNA(VLOOKUP($A155,DSSV!$A$7:$R$65536,IN_DTK!D$6,0))=FALSE,VLOOKUP($A155,DSSV!$A$7:$R$65536,IN_DTK!D$6,0),"")</f>
        <v/>
      </c>
      <c r="E155" s="182" t="str">
        <f>IF(ISNA(VLOOKUP($A155,DSSV!$A$7:$R$65536,IN_DTK!E$6,0))=FALSE,VLOOKUP($A155,DSSV!$A$7:$R$65536,IN_DTK!E$6,0),"")</f>
        <v/>
      </c>
      <c r="F155" s="187" t="str">
        <f>IF(ISNA(VLOOKUP($A155,DSSV!$A$7:$R$65536,IN_DTK!F$6,0))=FALSE,VLOOKUP($A155,DSSV!$A$7:$R$65536,IN_DTK!F$6,0),"")</f>
        <v/>
      </c>
      <c r="G155" s="187" t="str">
        <f>IF(ISNA(VLOOKUP($A155,DSSV!$A$7:$R$65536,IN_DTK!G$6,0))=FALSE,VLOOKUP($A155,DSSV!$A$7:$R$65536,IN_DTK!G$6,0),"")</f>
        <v/>
      </c>
      <c r="H155" s="183">
        <f>IF(ISNA(VLOOKUP($A155,DSSV!$A$7:$R$65536,IN_DTK!H$6,0))=FALSE,IF(H$9&lt;&gt;0,VLOOKUP($A155,DSSV!$A$7:$R$65536,IN_DTK!H$6,0),""),"")</f>
        <v>0</v>
      </c>
      <c r="I155" s="183">
        <f>IF(ISNA(VLOOKUP($A155,DSSV!$A$7:$R$65536,IN_DTK!I$6,0))=FALSE,IF(I$9&lt;&gt;0,VLOOKUP($A155,DSSV!$A$7:$R$65536,IN_DTK!I$6,0),""),"")</f>
        <v>0</v>
      </c>
      <c r="J155" s="183">
        <f>IF(ISNA(VLOOKUP($A155,DSSV!$A$7:$R$65536,IN_DTK!J$6,0))=FALSE,IF(J$9&lt;&gt;0,VLOOKUP($A155,DSSV!$A$7:$R$65536,IN_DTK!J$6,0),""),"")</f>
        <v>0</v>
      </c>
      <c r="K155" s="183">
        <f>IF(ISNA(VLOOKUP($A155,DSSV!$A$7:$R$65536,IN_DTK!K$6,0))=FALSE,IF(K$9&lt;&gt;0,VLOOKUP($A155,DSSV!$A$7:$R$65536,IN_DTK!K$6,0),""),"")</f>
        <v>0</v>
      </c>
      <c r="L155" s="183">
        <f>IF(ISNA(VLOOKUP($A155,DSSV!$A$7:$R$65536,IN_DTK!L$6,0))=FALSE,IF(L$9&lt;&gt;0,VLOOKUP($A155,DSSV!$A$7:$R$65536,IN_DTK!L$6,0),""),"")</f>
        <v>0</v>
      </c>
      <c r="M155" s="183">
        <f>IF(ISNA(VLOOKUP($A155,DSSV!$A$7:$R$65536,IN_DTK!M$6,0))=FALSE,IF(M$9&lt;&gt;0,VLOOKUP($A155,DSSV!$A$7:$R$65536,IN_DTK!M$6,0),""),"")</f>
        <v>0</v>
      </c>
      <c r="N155" s="183">
        <f>IF(ISNA(VLOOKUP($A155,DSSV!$A$7:$R$65536,IN_DTK!N$6,0))=FALSE,IF(N$9&lt;&gt;0,VLOOKUP($A155,DSSV!$A$7:$R$65536,IN_DTK!N$6,0),""),"")</f>
        <v>0</v>
      </c>
      <c r="O155" s="183">
        <f>IF(ISNA(VLOOKUP($A155,DSSV!$A$7:$R$65536,IN_DTK!O$6,0))=FALSE,IF(O$9&lt;&gt;0,VLOOKUP($A155,DSSV!$A$7:$R$65536,IN_DTK!O$6,0),""),"")</f>
        <v>0</v>
      </c>
      <c r="P155" s="183">
        <f>IF(ISNA(VLOOKUP($A155,DSSV!$A$7:$R$65536,IN_DTK!P$6,0))=FALSE,IF(P$9&lt;&gt;0,VLOOKUP($A155,DSSV!$A$7:$R$65536,IN_DTK!P$6,0),""),"")</f>
        <v>0</v>
      </c>
      <c r="Q155" s="184">
        <f>IF(ISNA(VLOOKUP($A155,DSSV!$A$7:$R$65536,IN_DTK!Q$6,0))=FALSE,VLOOKUP($A155,DSSV!$A$7:$R$65536,IN_DTK!Q$6,0),"")</f>
        <v>0</v>
      </c>
      <c r="R155" s="175" t="str">
        <f>IF(ISNA(VLOOKUP($A155,DSSV!$A$7:$R$65536,IN_DTK!R$6,0))=FALSE,VLOOKUP($A155,DSSV!$A$7:$R$65536,IN_DTK!R$6,0),"")</f>
        <v>Không</v>
      </c>
      <c r="S155" s="185" t="str">
        <f>IF(ISNA(VLOOKUP($A155,DSSV!$A$7:$R$65536,IN_DTK!S$6,0))=FALSE,VLOOKUP($A155,DSSV!$A$7:$R$65536,IN_DTK!S$6,0),"")</f>
        <v/>
      </c>
      <c r="T155" s="156" t="str">
        <f t="shared" si="4"/>
        <v/>
      </c>
      <c r="U155" s="156" t="str">
        <f t="shared" si="5"/>
        <v/>
      </c>
    </row>
    <row r="156" spans="1:21" s="156" customFormat="1" ht="20.25" customHeight="1">
      <c r="A156" s="154">
        <v>147</v>
      </c>
      <c r="B156" s="178">
        <f>--SUBTOTAL(2,C$7:C156)</f>
        <v>147</v>
      </c>
      <c r="C156" s="157">
        <f>IF(ISNA(VLOOKUP($A156,DSSV!$A$7:$R$65536,IN_DTK!C$6,0))=FALSE,VLOOKUP($A156,DSSV!$A$7:$R$65536,IN_DTK!C$6,0),"")</f>
        <v>0</v>
      </c>
      <c r="D156" s="181" t="str">
        <f>IF(ISNA(VLOOKUP($A156,DSSV!$A$7:$R$65536,IN_DTK!D$6,0))=FALSE,VLOOKUP($A156,DSSV!$A$7:$R$65536,IN_DTK!D$6,0),"")</f>
        <v/>
      </c>
      <c r="E156" s="182" t="str">
        <f>IF(ISNA(VLOOKUP($A156,DSSV!$A$7:$R$65536,IN_DTK!E$6,0))=FALSE,VLOOKUP($A156,DSSV!$A$7:$R$65536,IN_DTK!E$6,0),"")</f>
        <v/>
      </c>
      <c r="F156" s="187" t="str">
        <f>IF(ISNA(VLOOKUP($A156,DSSV!$A$7:$R$65536,IN_DTK!F$6,0))=FALSE,VLOOKUP($A156,DSSV!$A$7:$R$65536,IN_DTK!F$6,0),"")</f>
        <v/>
      </c>
      <c r="G156" s="187" t="str">
        <f>IF(ISNA(VLOOKUP($A156,DSSV!$A$7:$R$65536,IN_DTK!G$6,0))=FALSE,VLOOKUP($A156,DSSV!$A$7:$R$65536,IN_DTK!G$6,0),"")</f>
        <v/>
      </c>
      <c r="H156" s="183">
        <f>IF(ISNA(VLOOKUP($A156,DSSV!$A$7:$R$65536,IN_DTK!H$6,0))=FALSE,IF(H$9&lt;&gt;0,VLOOKUP($A156,DSSV!$A$7:$R$65536,IN_DTK!H$6,0),""),"")</f>
        <v>0</v>
      </c>
      <c r="I156" s="183">
        <f>IF(ISNA(VLOOKUP($A156,DSSV!$A$7:$R$65536,IN_DTK!I$6,0))=FALSE,IF(I$9&lt;&gt;0,VLOOKUP($A156,DSSV!$A$7:$R$65536,IN_DTK!I$6,0),""),"")</f>
        <v>0</v>
      </c>
      <c r="J156" s="183">
        <f>IF(ISNA(VLOOKUP($A156,DSSV!$A$7:$R$65536,IN_DTK!J$6,0))=FALSE,IF(J$9&lt;&gt;0,VLOOKUP($A156,DSSV!$A$7:$R$65536,IN_DTK!J$6,0),""),"")</f>
        <v>0</v>
      </c>
      <c r="K156" s="183">
        <f>IF(ISNA(VLOOKUP($A156,DSSV!$A$7:$R$65536,IN_DTK!K$6,0))=FALSE,IF(K$9&lt;&gt;0,VLOOKUP($A156,DSSV!$A$7:$R$65536,IN_DTK!K$6,0),""),"")</f>
        <v>0</v>
      </c>
      <c r="L156" s="183">
        <f>IF(ISNA(VLOOKUP($A156,DSSV!$A$7:$R$65536,IN_DTK!L$6,0))=FALSE,IF(L$9&lt;&gt;0,VLOOKUP($A156,DSSV!$A$7:$R$65536,IN_DTK!L$6,0),""),"")</f>
        <v>0</v>
      </c>
      <c r="M156" s="183">
        <f>IF(ISNA(VLOOKUP($A156,DSSV!$A$7:$R$65536,IN_DTK!M$6,0))=FALSE,IF(M$9&lt;&gt;0,VLOOKUP($A156,DSSV!$A$7:$R$65536,IN_DTK!M$6,0),""),"")</f>
        <v>0</v>
      </c>
      <c r="N156" s="183">
        <f>IF(ISNA(VLOOKUP($A156,DSSV!$A$7:$R$65536,IN_DTK!N$6,0))=FALSE,IF(N$9&lt;&gt;0,VLOOKUP($A156,DSSV!$A$7:$R$65536,IN_DTK!N$6,0),""),"")</f>
        <v>0</v>
      </c>
      <c r="O156" s="183">
        <f>IF(ISNA(VLOOKUP($A156,DSSV!$A$7:$R$65536,IN_DTK!O$6,0))=FALSE,IF(O$9&lt;&gt;0,VLOOKUP($A156,DSSV!$A$7:$R$65536,IN_DTK!O$6,0),""),"")</f>
        <v>0</v>
      </c>
      <c r="P156" s="183">
        <f>IF(ISNA(VLOOKUP($A156,DSSV!$A$7:$R$65536,IN_DTK!P$6,0))=FALSE,IF(P$9&lt;&gt;0,VLOOKUP($A156,DSSV!$A$7:$R$65536,IN_DTK!P$6,0),""),"")</f>
        <v>0</v>
      </c>
      <c r="Q156" s="184">
        <f>IF(ISNA(VLOOKUP($A156,DSSV!$A$7:$R$65536,IN_DTK!Q$6,0))=FALSE,VLOOKUP($A156,DSSV!$A$7:$R$65536,IN_DTK!Q$6,0),"")</f>
        <v>0</v>
      </c>
      <c r="R156" s="175" t="str">
        <f>IF(ISNA(VLOOKUP($A156,DSSV!$A$7:$R$65536,IN_DTK!R$6,0))=FALSE,VLOOKUP($A156,DSSV!$A$7:$R$65536,IN_DTK!R$6,0),"")</f>
        <v>Không</v>
      </c>
      <c r="S156" s="185" t="str">
        <f>IF(ISNA(VLOOKUP($A156,DSSV!$A$7:$R$65536,IN_DTK!S$6,0))=FALSE,VLOOKUP($A156,DSSV!$A$7:$R$65536,IN_DTK!S$6,0),"")</f>
        <v/>
      </c>
      <c r="T156" s="156" t="str">
        <f t="shared" si="4"/>
        <v/>
      </c>
      <c r="U156" s="156" t="str">
        <f t="shared" si="5"/>
        <v/>
      </c>
    </row>
    <row r="157" spans="1:21" s="156" customFormat="1" ht="20.25" customHeight="1">
      <c r="A157" s="154">
        <v>148</v>
      </c>
      <c r="B157" s="178">
        <f>--SUBTOTAL(2,C$7:C157)</f>
        <v>148</v>
      </c>
      <c r="C157" s="157">
        <f>IF(ISNA(VLOOKUP($A157,DSSV!$A$7:$R$65536,IN_DTK!C$6,0))=FALSE,VLOOKUP($A157,DSSV!$A$7:$R$65536,IN_DTK!C$6,0),"")</f>
        <v>0</v>
      </c>
      <c r="D157" s="181" t="str">
        <f>IF(ISNA(VLOOKUP($A157,DSSV!$A$7:$R$65536,IN_DTK!D$6,0))=FALSE,VLOOKUP($A157,DSSV!$A$7:$R$65536,IN_DTK!D$6,0),"")</f>
        <v/>
      </c>
      <c r="E157" s="182" t="str">
        <f>IF(ISNA(VLOOKUP($A157,DSSV!$A$7:$R$65536,IN_DTK!E$6,0))=FALSE,VLOOKUP($A157,DSSV!$A$7:$R$65536,IN_DTK!E$6,0),"")</f>
        <v/>
      </c>
      <c r="F157" s="187" t="str">
        <f>IF(ISNA(VLOOKUP($A157,DSSV!$A$7:$R$65536,IN_DTK!F$6,0))=FALSE,VLOOKUP($A157,DSSV!$A$7:$R$65536,IN_DTK!F$6,0),"")</f>
        <v/>
      </c>
      <c r="G157" s="187" t="str">
        <f>IF(ISNA(VLOOKUP($A157,DSSV!$A$7:$R$65536,IN_DTK!G$6,0))=FALSE,VLOOKUP($A157,DSSV!$A$7:$R$65536,IN_DTK!G$6,0),"")</f>
        <v/>
      </c>
      <c r="H157" s="183">
        <f>IF(ISNA(VLOOKUP($A157,DSSV!$A$7:$R$65536,IN_DTK!H$6,0))=FALSE,IF(H$9&lt;&gt;0,VLOOKUP($A157,DSSV!$A$7:$R$65536,IN_DTK!H$6,0),""),"")</f>
        <v>0</v>
      </c>
      <c r="I157" s="183">
        <f>IF(ISNA(VLOOKUP($A157,DSSV!$A$7:$R$65536,IN_DTK!I$6,0))=FALSE,IF(I$9&lt;&gt;0,VLOOKUP($A157,DSSV!$A$7:$R$65536,IN_DTK!I$6,0),""),"")</f>
        <v>0</v>
      </c>
      <c r="J157" s="183">
        <f>IF(ISNA(VLOOKUP($A157,DSSV!$A$7:$R$65536,IN_DTK!J$6,0))=FALSE,IF(J$9&lt;&gt;0,VLOOKUP($A157,DSSV!$A$7:$R$65536,IN_DTK!J$6,0),""),"")</f>
        <v>0</v>
      </c>
      <c r="K157" s="183">
        <f>IF(ISNA(VLOOKUP($A157,DSSV!$A$7:$R$65536,IN_DTK!K$6,0))=FALSE,IF(K$9&lt;&gt;0,VLOOKUP($A157,DSSV!$A$7:$R$65536,IN_DTK!K$6,0),""),"")</f>
        <v>0</v>
      </c>
      <c r="L157" s="183">
        <f>IF(ISNA(VLOOKUP($A157,DSSV!$A$7:$R$65536,IN_DTK!L$6,0))=FALSE,IF(L$9&lt;&gt;0,VLOOKUP($A157,DSSV!$A$7:$R$65536,IN_DTK!L$6,0),""),"")</f>
        <v>0</v>
      </c>
      <c r="M157" s="183">
        <f>IF(ISNA(VLOOKUP($A157,DSSV!$A$7:$R$65536,IN_DTK!M$6,0))=FALSE,IF(M$9&lt;&gt;0,VLOOKUP($A157,DSSV!$A$7:$R$65536,IN_DTK!M$6,0),""),"")</f>
        <v>0</v>
      </c>
      <c r="N157" s="183">
        <f>IF(ISNA(VLOOKUP($A157,DSSV!$A$7:$R$65536,IN_DTK!N$6,0))=FALSE,IF(N$9&lt;&gt;0,VLOOKUP($A157,DSSV!$A$7:$R$65536,IN_DTK!N$6,0),""),"")</f>
        <v>0</v>
      </c>
      <c r="O157" s="183">
        <f>IF(ISNA(VLOOKUP($A157,DSSV!$A$7:$R$65536,IN_DTK!O$6,0))=FALSE,IF(O$9&lt;&gt;0,VLOOKUP($A157,DSSV!$A$7:$R$65536,IN_DTK!O$6,0),""),"")</f>
        <v>0</v>
      </c>
      <c r="P157" s="183">
        <f>IF(ISNA(VLOOKUP($A157,DSSV!$A$7:$R$65536,IN_DTK!P$6,0))=FALSE,IF(P$9&lt;&gt;0,VLOOKUP($A157,DSSV!$A$7:$R$65536,IN_DTK!P$6,0),""),"")</f>
        <v>0</v>
      </c>
      <c r="Q157" s="184">
        <f>IF(ISNA(VLOOKUP($A157,DSSV!$A$7:$R$65536,IN_DTK!Q$6,0))=FALSE,VLOOKUP($A157,DSSV!$A$7:$R$65536,IN_DTK!Q$6,0),"")</f>
        <v>0</v>
      </c>
      <c r="R157" s="175" t="str">
        <f>IF(ISNA(VLOOKUP($A157,DSSV!$A$7:$R$65536,IN_DTK!R$6,0))=FALSE,VLOOKUP($A157,DSSV!$A$7:$R$65536,IN_DTK!R$6,0),"")</f>
        <v>Không</v>
      </c>
      <c r="S157" s="185" t="str">
        <f>IF(ISNA(VLOOKUP($A157,DSSV!$A$7:$R$65536,IN_DTK!S$6,0))=FALSE,VLOOKUP($A157,DSSV!$A$7:$R$65536,IN_DTK!S$6,0),"")</f>
        <v/>
      </c>
      <c r="T157" s="156" t="str">
        <f t="shared" si="4"/>
        <v/>
      </c>
      <c r="U157" s="156" t="str">
        <f t="shared" si="5"/>
        <v/>
      </c>
    </row>
    <row r="158" spans="1:21" s="156" customFormat="1" ht="20.25" customHeight="1">
      <c r="A158" s="154">
        <v>149</v>
      </c>
      <c r="B158" s="178">
        <f>--SUBTOTAL(2,C$7:C158)</f>
        <v>149</v>
      </c>
      <c r="C158" s="157">
        <f>IF(ISNA(VLOOKUP($A158,DSSV!$A$7:$R$65536,IN_DTK!C$6,0))=FALSE,VLOOKUP($A158,DSSV!$A$7:$R$65536,IN_DTK!C$6,0),"")</f>
        <v>0</v>
      </c>
      <c r="D158" s="181" t="str">
        <f>IF(ISNA(VLOOKUP($A158,DSSV!$A$7:$R$65536,IN_DTK!D$6,0))=FALSE,VLOOKUP($A158,DSSV!$A$7:$R$65536,IN_DTK!D$6,0),"")</f>
        <v/>
      </c>
      <c r="E158" s="182" t="str">
        <f>IF(ISNA(VLOOKUP($A158,DSSV!$A$7:$R$65536,IN_DTK!E$6,0))=FALSE,VLOOKUP($A158,DSSV!$A$7:$R$65536,IN_DTK!E$6,0),"")</f>
        <v/>
      </c>
      <c r="F158" s="187" t="str">
        <f>IF(ISNA(VLOOKUP($A158,DSSV!$A$7:$R$65536,IN_DTK!F$6,0))=FALSE,VLOOKUP($A158,DSSV!$A$7:$R$65536,IN_DTK!F$6,0),"")</f>
        <v/>
      </c>
      <c r="G158" s="187" t="str">
        <f>IF(ISNA(VLOOKUP($A158,DSSV!$A$7:$R$65536,IN_DTK!G$6,0))=FALSE,VLOOKUP($A158,DSSV!$A$7:$R$65536,IN_DTK!G$6,0),"")</f>
        <v/>
      </c>
      <c r="H158" s="183">
        <f>IF(ISNA(VLOOKUP($A158,DSSV!$A$7:$R$65536,IN_DTK!H$6,0))=FALSE,IF(H$9&lt;&gt;0,VLOOKUP($A158,DSSV!$A$7:$R$65536,IN_DTK!H$6,0),""),"")</f>
        <v>0</v>
      </c>
      <c r="I158" s="183">
        <f>IF(ISNA(VLOOKUP($A158,DSSV!$A$7:$R$65536,IN_DTK!I$6,0))=FALSE,IF(I$9&lt;&gt;0,VLOOKUP($A158,DSSV!$A$7:$R$65536,IN_DTK!I$6,0),""),"")</f>
        <v>0</v>
      </c>
      <c r="J158" s="183">
        <f>IF(ISNA(VLOOKUP($A158,DSSV!$A$7:$R$65536,IN_DTK!J$6,0))=FALSE,IF(J$9&lt;&gt;0,VLOOKUP($A158,DSSV!$A$7:$R$65536,IN_DTK!J$6,0),""),"")</f>
        <v>0</v>
      </c>
      <c r="K158" s="183">
        <f>IF(ISNA(VLOOKUP($A158,DSSV!$A$7:$R$65536,IN_DTK!K$6,0))=FALSE,IF(K$9&lt;&gt;0,VLOOKUP($A158,DSSV!$A$7:$R$65536,IN_DTK!K$6,0),""),"")</f>
        <v>0</v>
      </c>
      <c r="L158" s="183">
        <f>IF(ISNA(VLOOKUP($A158,DSSV!$A$7:$R$65536,IN_DTK!L$6,0))=FALSE,IF(L$9&lt;&gt;0,VLOOKUP($A158,DSSV!$A$7:$R$65536,IN_DTK!L$6,0),""),"")</f>
        <v>0</v>
      </c>
      <c r="M158" s="183">
        <f>IF(ISNA(VLOOKUP($A158,DSSV!$A$7:$R$65536,IN_DTK!M$6,0))=FALSE,IF(M$9&lt;&gt;0,VLOOKUP($A158,DSSV!$A$7:$R$65536,IN_DTK!M$6,0),""),"")</f>
        <v>0</v>
      </c>
      <c r="N158" s="183">
        <f>IF(ISNA(VLOOKUP($A158,DSSV!$A$7:$R$65536,IN_DTK!N$6,0))=FALSE,IF(N$9&lt;&gt;0,VLOOKUP($A158,DSSV!$A$7:$R$65536,IN_DTK!N$6,0),""),"")</f>
        <v>0</v>
      </c>
      <c r="O158" s="183">
        <f>IF(ISNA(VLOOKUP($A158,DSSV!$A$7:$R$65536,IN_DTK!O$6,0))=FALSE,IF(O$9&lt;&gt;0,VLOOKUP($A158,DSSV!$A$7:$R$65536,IN_DTK!O$6,0),""),"")</f>
        <v>0</v>
      </c>
      <c r="P158" s="183">
        <f>IF(ISNA(VLOOKUP($A158,DSSV!$A$7:$R$65536,IN_DTK!P$6,0))=FALSE,IF(P$9&lt;&gt;0,VLOOKUP($A158,DSSV!$A$7:$R$65536,IN_DTK!P$6,0),""),"")</f>
        <v>0</v>
      </c>
      <c r="Q158" s="184">
        <f>IF(ISNA(VLOOKUP($A158,DSSV!$A$7:$R$65536,IN_DTK!Q$6,0))=FALSE,VLOOKUP($A158,DSSV!$A$7:$R$65536,IN_DTK!Q$6,0),"")</f>
        <v>0</v>
      </c>
      <c r="R158" s="175" t="str">
        <f>IF(ISNA(VLOOKUP($A158,DSSV!$A$7:$R$65536,IN_DTK!R$6,0))=FALSE,VLOOKUP($A158,DSSV!$A$7:$R$65536,IN_DTK!R$6,0),"")</f>
        <v>Không</v>
      </c>
      <c r="S158" s="185" t="str">
        <f>IF(ISNA(VLOOKUP($A158,DSSV!$A$7:$R$65536,IN_DTK!S$6,0))=FALSE,VLOOKUP($A158,DSSV!$A$7:$R$65536,IN_DTK!S$6,0),"")</f>
        <v/>
      </c>
      <c r="T158" s="156" t="str">
        <f t="shared" si="4"/>
        <v/>
      </c>
      <c r="U158" s="156" t="str">
        <f t="shared" si="5"/>
        <v/>
      </c>
    </row>
    <row r="159" spans="1:21" s="156" customFormat="1" ht="20.25" customHeight="1">
      <c r="A159" s="154">
        <v>150</v>
      </c>
      <c r="B159" s="178">
        <f>--SUBTOTAL(2,C$7:C159)</f>
        <v>150</v>
      </c>
      <c r="C159" s="157">
        <f>IF(ISNA(VLOOKUP($A159,DSSV!$A$7:$R$65536,IN_DTK!C$6,0))=FALSE,VLOOKUP($A159,DSSV!$A$7:$R$65536,IN_DTK!C$6,0),"")</f>
        <v>0</v>
      </c>
      <c r="D159" s="181" t="str">
        <f>IF(ISNA(VLOOKUP($A159,DSSV!$A$7:$R$65536,IN_DTK!D$6,0))=FALSE,VLOOKUP($A159,DSSV!$A$7:$R$65536,IN_DTK!D$6,0),"")</f>
        <v/>
      </c>
      <c r="E159" s="182" t="str">
        <f>IF(ISNA(VLOOKUP($A159,DSSV!$A$7:$R$65536,IN_DTK!E$6,0))=FALSE,VLOOKUP($A159,DSSV!$A$7:$R$65536,IN_DTK!E$6,0),"")</f>
        <v/>
      </c>
      <c r="F159" s="187" t="str">
        <f>IF(ISNA(VLOOKUP($A159,DSSV!$A$7:$R$65536,IN_DTK!F$6,0))=FALSE,VLOOKUP($A159,DSSV!$A$7:$R$65536,IN_DTK!F$6,0),"")</f>
        <v/>
      </c>
      <c r="G159" s="187" t="str">
        <f>IF(ISNA(VLOOKUP($A159,DSSV!$A$7:$R$65536,IN_DTK!G$6,0))=FALSE,VLOOKUP($A159,DSSV!$A$7:$R$65536,IN_DTK!G$6,0),"")</f>
        <v/>
      </c>
      <c r="H159" s="183">
        <f>IF(ISNA(VLOOKUP($A159,DSSV!$A$7:$R$65536,IN_DTK!H$6,0))=FALSE,IF(H$9&lt;&gt;0,VLOOKUP($A159,DSSV!$A$7:$R$65536,IN_DTK!H$6,0),""),"")</f>
        <v>0</v>
      </c>
      <c r="I159" s="183">
        <f>IF(ISNA(VLOOKUP($A159,DSSV!$A$7:$R$65536,IN_DTK!I$6,0))=FALSE,IF(I$9&lt;&gt;0,VLOOKUP($A159,DSSV!$A$7:$R$65536,IN_DTK!I$6,0),""),"")</f>
        <v>0</v>
      </c>
      <c r="J159" s="183">
        <f>IF(ISNA(VLOOKUP($A159,DSSV!$A$7:$R$65536,IN_DTK!J$6,0))=FALSE,IF(J$9&lt;&gt;0,VLOOKUP($A159,DSSV!$A$7:$R$65536,IN_DTK!J$6,0),""),"")</f>
        <v>0</v>
      </c>
      <c r="K159" s="183">
        <f>IF(ISNA(VLOOKUP($A159,DSSV!$A$7:$R$65536,IN_DTK!K$6,0))=FALSE,IF(K$9&lt;&gt;0,VLOOKUP($A159,DSSV!$A$7:$R$65536,IN_DTK!K$6,0),""),"")</f>
        <v>0</v>
      </c>
      <c r="L159" s="183">
        <f>IF(ISNA(VLOOKUP($A159,DSSV!$A$7:$R$65536,IN_DTK!L$6,0))=FALSE,IF(L$9&lt;&gt;0,VLOOKUP($A159,DSSV!$A$7:$R$65536,IN_DTK!L$6,0),""),"")</f>
        <v>0</v>
      </c>
      <c r="M159" s="183">
        <f>IF(ISNA(VLOOKUP($A159,DSSV!$A$7:$R$65536,IN_DTK!M$6,0))=FALSE,IF(M$9&lt;&gt;0,VLOOKUP($A159,DSSV!$A$7:$R$65536,IN_DTK!M$6,0),""),"")</f>
        <v>0</v>
      </c>
      <c r="N159" s="183">
        <f>IF(ISNA(VLOOKUP($A159,DSSV!$A$7:$R$65536,IN_DTK!N$6,0))=FALSE,IF(N$9&lt;&gt;0,VLOOKUP($A159,DSSV!$A$7:$R$65536,IN_DTK!N$6,0),""),"")</f>
        <v>0</v>
      </c>
      <c r="O159" s="183">
        <f>IF(ISNA(VLOOKUP($A159,DSSV!$A$7:$R$65536,IN_DTK!O$6,0))=FALSE,IF(O$9&lt;&gt;0,VLOOKUP($A159,DSSV!$A$7:$R$65536,IN_DTK!O$6,0),""),"")</f>
        <v>0</v>
      </c>
      <c r="P159" s="183">
        <f>IF(ISNA(VLOOKUP($A159,DSSV!$A$7:$R$65536,IN_DTK!P$6,0))=FALSE,IF(P$9&lt;&gt;0,VLOOKUP($A159,DSSV!$A$7:$R$65536,IN_DTK!P$6,0),""),"")</f>
        <v>0</v>
      </c>
      <c r="Q159" s="184">
        <f>IF(ISNA(VLOOKUP($A159,DSSV!$A$7:$R$65536,IN_DTK!Q$6,0))=FALSE,VLOOKUP($A159,DSSV!$A$7:$R$65536,IN_DTK!Q$6,0),"")</f>
        <v>0</v>
      </c>
      <c r="R159" s="175" t="str">
        <f>IF(ISNA(VLOOKUP($A159,DSSV!$A$7:$R$65536,IN_DTK!R$6,0))=FALSE,VLOOKUP($A159,DSSV!$A$7:$R$65536,IN_DTK!R$6,0),"")</f>
        <v>Không</v>
      </c>
      <c r="S159" s="185" t="str">
        <f>IF(ISNA(VLOOKUP($A159,DSSV!$A$7:$R$65536,IN_DTK!S$6,0))=FALSE,VLOOKUP($A159,DSSV!$A$7:$R$65536,IN_DTK!S$6,0),"")</f>
        <v/>
      </c>
      <c r="T159" s="156" t="str">
        <f t="shared" si="4"/>
        <v/>
      </c>
      <c r="U159" s="156" t="str">
        <f t="shared" si="5"/>
        <v/>
      </c>
    </row>
    <row r="160" spans="1:21" s="156" customFormat="1" ht="20.25" customHeight="1">
      <c r="A160" s="154">
        <v>151</v>
      </c>
      <c r="B160" s="178">
        <f>--SUBTOTAL(2,C$7:C160)</f>
        <v>151</v>
      </c>
      <c r="C160" s="157">
        <f>IF(ISNA(VLOOKUP($A160,DSSV!$A$7:$R$65536,IN_DTK!C$6,0))=FALSE,VLOOKUP($A160,DSSV!$A$7:$R$65536,IN_DTK!C$6,0),"")</f>
        <v>0</v>
      </c>
      <c r="D160" s="181" t="str">
        <f>IF(ISNA(VLOOKUP($A160,DSSV!$A$7:$R$65536,IN_DTK!D$6,0))=FALSE,VLOOKUP($A160,DSSV!$A$7:$R$65536,IN_DTK!D$6,0),"")</f>
        <v/>
      </c>
      <c r="E160" s="182" t="str">
        <f>IF(ISNA(VLOOKUP($A160,DSSV!$A$7:$R$65536,IN_DTK!E$6,0))=FALSE,VLOOKUP($A160,DSSV!$A$7:$R$65536,IN_DTK!E$6,0),"")</f>
        <v/>
      </c>
      <c r="F160" s="187" t="str">
        <f>IF(ISNA(VLOOKUP($A160,DSSV!$A$7:$R$65536,IN_DTK!F$6,0))=FALSE,VLOOKUP($A160,DSSV!$A$7:$R$65536,IN_DTK!F$6,0),"")</f>
        <v/>
      </c>
      <c r="G160" s="187" t="str">
        <f>IF(ISNA(VLOOKUP($A160,DSSV!$A$7:$R$65536,IN_DTK!G$6,0))=FALSE,VLOOKUP($A160,DSSV!$A$7:$R$65536,IN_DTK!G$6,0),"")</f>
        <v/>
      </c>
      <c r="H160" s="183">
        <f>IF(ISNA(VLOOKUP($A160,DSSV!$A$7:$R$65536,IN_DTK!H$6,0))=FALSE,IF(H$9&lt;&gt;0,VLOOKUP($A160,DSSV!$A$7:$R$65536,IN_DTK!H$6,0),""),"")</f>
        <v>0</v>
      </c>
      <c r="I160" s="183">
        <f>IF(ISNA(VLOOKUP($A160,DSSV!$A$7:$R$65536,IN_DTK!I$6,0))=FALSE,IF(I$9&lt;&gt;0,VLOOKUP($A160,DSSV!$A$7:$R$65536,IN_DTK!I$6,0),""),"")</f>
        <v>0</v>
      </c>
      <c r="J160" s="183">
        <f>IF(ISNA(VLOOKUP($A160,DSSV!$A$7:$R$65536,IN_DTK!J$6,0))=FALSE,IF(J$9&lt;&gt;0,VLOOKUP($A160,DSSV!$A$7:$R$65536,IN_DTK!J$6,0),""),"")</f>
        <v>0</v>
      </c>
      <c r="K160" s="183">
        <f>IF(ISNA(VLOOKUP($A160,DSSV!$A$7:$R$65536,IN_DTK!K$6,0))=FALSE,IF(K$9&lt;&gt;0,VLOOKUP($A160,DSSV!$A$7:$R$65536,IN_DTK!K$6,0),""),"")</f>
        <v>0</v>
      </c>
      <c r="L160" s="183">
        <f>IF(ISNA(VLOOKUP($A160,DSSV!$A$7:$R$65536,IN_DTK!L$6,0))=FALSE,IF(L$9&lt;&gt;0,VLOOKUP($A160,DSSV!$A$7:$R$65536,IN_DTK!L$6,0),""),"")</f>
        <v>0</v>
      </c>
      <c r="M160" s="183">
        <f>IF(ISNA(VLOOKUP($A160,DSSV!$A$7:$R$65536,IN_DTK!M$6,0))=FALSE,IF(M$9&lt;&gt;0,VLOOKUP($A160,DSSV!$A$7:$R$65536,IN_DTK!M$6,0),""),"")</f>
        <v>0</v>
      </c>
      <c r="N160" s="183">
        <f>IF(ISNA(VLOOKUP($A160,DSSV!$A$7:$R$65536,IN_DTK!N$6,0))=FALSE,IF(N$9&lt;&gt;0,VLOOKUP($A160,DSSV!$A$7:$R$65536,IN_DTK!N$6,0),""),"")</f>
        <v>0</v>
      </c>
      <c r="O160" s="183">
        <f>IF(ISNA(VLOOKUP($A160,DSSV!$A$7:$R$65536,IN_DTK!O$6,0))=FALSE,IF(O$9&lt;&gt;0,VLOOKUP($A160,DSSV!$A$7:$R$65536,IN_DTK!O$6,0),""),"")</f>
        <v>0</v>
      </c>
      <c r="P160" s="183">
        <f>IF(ISNA(VLOOKUP($A160,DSSV!$A$7:$R$65536,IN_DTK!P$6,0))=FALSE,IF(P$9&lt;&gt;0,VLOOKUP($A160,DSSV!$A$7:$R$65536,IN_DTK!P$6,0),""),"")</f>
        <v>0</v>
      </c>
      <c r="Q160" s="184">
        <f>IF(ISNA(VLOOKUP($A160,DSSV!$A$7:$R$65536,IN_DTK!Q$6,0))=FALSE,VLOOKUP($A160,DSSV!$A$7:$R$65536,IN_DTK!Q$6,0),"")</f>
        <v>0</v>
      </c>
      <c r="R160" s="175" t="str">
        <f>IF(ISNA(VLOOKUP($A160,DSSV!$A$7:$R$65536,IN_DTK!R$6,0))=FALSE,VLOOKUP($A160,DSSV!$A$7:$R$65536,IN_DTK!R$6,0),"")</f>
        <v>Không</v>
      </c>
      <c r="S160" s="185" t="str">
        <f>IF(ISNA(VLOOKUP($A160,DSSV!$A$7:$R$65536,IN_DTK!S$6,0))=FALSE,VLOOKUP($A160,DSSV!$A$7:$R$65536,IN_DTK!S$6,0),"")</f>
        <v/>
      </c>
      <c r="T160" s="156" t="str">
        <f t="shared" si="4"/>
        <v/>
      </c>
      <c r="U160" s="156" t="str">
        <f t="shared" si="5"/>
        <v/>
      </c>
    </row>
    <row r="161" spans="1:21" s="156" customFormat="1" ht="20.25" customHeight="1">
      <c r="A161" s="154">
        <v>152</v>
      </c>
      <c r="B161" s="178">
        <f>--SUBTOTAL(2,C$7:C161)</f>
        <v>152</v>
      </c>
      <c r="C161" s="157">
        <f>IF(ISNA(VLOOKUP($A161,DSSV!$A$7:$R$65536,IN_DTK!C$6,0))=FALSE,VLOOKUP($A161,DSSV!$A$7:$R$65536,IN_DTK!C$6,0),"")</f>
        <v>0</v>
      </c>
      <c r="D161" s="181" t="str">
        <f>IF(ISNA(VLOOKUP($A161,DSSV!$A$7:$R$65536,IN_DTK!D$6,0))=FALSE,VLOOKUP($A161,DSSV!$A$7:$R$65536,IN_DTK!D$6,0),"")</f>
        <v/>
      </c>
      <c r="E161" s="182" t="str">
        <f>IF(ISNA(VLOOKUP($A161,DSSV!$A$7:$R$65536,IN_DTK!E$6,0))=FALSE,VLOOKUP($A161,DSSV!$A$7:$R$65536,IN_DTK!E$6,0),"")</f>
        <v/>
      </c>
      <c r="F161" s="187" t="str">
        <f>IF(ISNA(VLOOKUP($A161,DSSV!$A$7:$R$65536,IN_DTK!F$6,0))=FALSE,VLOOKUP($A161,DSSV!$A$7:$R$65536,IN_DTK!F$6,0),"")</f>
        <v/>
      </c>
      <c r="G161" s="187" t="str">
        <f>IF(ISNA(VLOOKUP($A161,DSSV!$A$7:$R$65536,IN_DTK!G$6,0))=FALSE,VLOOKUP($A161,DSSV!$A$7:$R$65536,IN_DTK!G$6,0),"")</f>
        <v/>
      </c>
      <c r="H161" s="183">
        <f>IF(ISNA(VLOOKUP($A161,DSSV!$A$7:$R$65536,IN_DTK!H$6,0))=FALSE,IF(H$9&lt;&gt;0,VLOOKUP($A161,DSSV!$A$7:$R$65536,IN_DTK!H$6,0),""),"")</f>
        <v>0</v>
      </c>
      <c r="I161" s="183">
        <f>IF(ISNA(VLOOKUP($A161,DSSV!$A$7:$R$65536,IN_DTK!I$6,0))=FALSE,IF(I$9&lt;&gt;0,VLOOKUP($A161,DSSV!$A$7:$R$65536,IN_DTK!I$6,0),""),"")</f>
        <v>0</v>
      </c>
      <c r="J161" s="183">
        <f>IF(ISNA(VLOOKUP($A161,DSSV!$A$7:$R$65536,IN_DTK!J$6,0))=FALSE,IF(J$9&lt;&gt;0,VLOOKUP($A161,DSSV!$A$7:$R$65536,IN_DTK!J$6,0),""),"")</f>
        <v>0</v>
      </c>
      <c r="K161" s="183">
        <f>IF(ISNA(VLOOKUP($A161,DSSV!$A$7:$R$65536,IN_DTK!K$6,0))=FALSE,IF(K$9&lt;&gt;0,VLOOKUP($A161,DSSV!$A$7:$R$65536,IN_DTK!K$6,0),""),"")</f>
        <v>0</v>
      </c>
      <c r="L161" s="183">
        <f>IF(ISNA(VLOOKUP($A161,DSSV!$A$7:$R$65536,IN_DTK!L$6,0))=FALSE,IF(L$9&lt;&gt;0,VLOOKUP($A161,DSSV!$A$7:$R$65536,IN_DTK!L$6,0),""),"")</f>
        <v>0</v>
      </c>
      <c r="M161" s="183">
        <f>IF(ISNA(VLOOKUP($A161,DSSV!$A$7:$R$65536,IN_DTK!M$6,0))=FALSE,IF(M$9&lt;&gt;0,VLOOKUP($A161,DSSV!$A$7:$R$65536,IN_DTK!M$6,0),""),"")</f>
        <v>0</v>
      </c>
      <c r="N161" s="183">
        <f>IF(ISNA(VLOOKUP($A161,DSSV!$A$7:$R$65536,IN_DTK!N$6,0))=FALSE,IF(N$9&lt;&gt;0,VLOOKUP($A161,DSSV!$A$7:$R$65536,IN_DTK!N$6,0),""),"")</f>
        <v>0</v>
      </c>
      <c r="O161" s="183">
        <f>IF(ISNA(VLOOKUP($A161,DSSV!$A$7:$R$65536,IN_DTK!O$6,0))=FALSE,IF(O$9&lt;&gt;0,VLOOKUP($A161,DSSV!$A$7:$R$65536,IN_DTK!O$6,0),""),"")</f>
        <v>0</v>
      </c>
      <c r="P161" s="183">
        <f>IF(ISNA(VLOOKUP($A161,DSSV!$A$7:$R$65536,IN_DTK!P$6,0))=FALSE,IF(P$9&lt;&gt;0,VLOOKUP($A161,DSSV!$A$7:$R$65536,IN_DTK!P$6,0),""),"")</f>
        <v>0</v>
      </c>
      <c r="Q161" s="184">
        <f>IF(ISNA(VLOOKUP($A161,DSSV!$A$7:$R$65536,IN_DTK!Q$6,0))=FALSE,VLOOKUP($A161,DSSV!$A$7:$R$65536,IN_DTK!Q$6,0),"")</f>
        <v>0</v>
      </c>
      <c r="R161" s="175" t="str">
        <f>IF(ISNA(VLOOKUP($A161,DSSV!$A$7:$R$65536,IN_DTK!R$6,0))=FALSE,VLOOKUP($A161,DSSV!$A$7:$R$65536,IN_DTK!R$6,0),"")</f>
        <v>Không</v>
      </c>
      <c r="S161" s="185" t="str">
        <f>IF(ISNA(VLOOKUP($A161,DSSV!$A$7:$R$65536,IN_DTK!S$6,0))=FALSE,VLOOKUP($A161,DSSV!$A$7:$R$65536,IN_DTK!S$6,0),"")</f>
        <v/>
      </c>
      <c r="T161" s="156" t="str">
        <f t="shared" si="4"/>
        <v/>
      </c>
      <c r="U161" s="156" t="str">
        <f t="shared" si="5"/>
        <v/>
      </c>
    </row>
    <row r="162" spans="1:21" s="156" customFormat="1" ht="20.25" customHeight="1">
      <c r="A162" s="154">
        <v>153</v>
      </c>
      <c r="B162" s="178">
        <f>--SUBTOTAL(2,C$7:C162)</f>
        <v>153</v>
      </c>
      <c r="C162" s="157">
        <f>IF(ISNA(VLOOKUP($A162,DSSV!$A$7:$R$65536,IN_DTK!C$6,0))=FALSE,VLOOKUP($A162,DSSV!$A$7:$R$65536,IN_DTK!C$6,0),"")</f>
        <v>0</v>
      </c>
      <c r="D162" s="181" t="str">
        <f>IF(ISNA(VLOOKUP($A162,DSSV!$A$7:$R$65536,IN_DTK!D$6,0))=FALSE,VLOOKUP($A162,DSSV!$A$7:$R$65536,IN_DTK!D$6,0),"")</f>
        <v/>
      </c>
      <c r="E162" s="182" t="str">
        <f>IF(ISNA(VLOOKUP($A162,DSSV!$A$7:$R$65536,IN_DTK!E$6,0))=FALSE,VLOOKUP($A162,DSSV!$A$7:$R$65536,IN_DTK!E$6,0),"")</f>
        <v/>
      </c>
      <c r="F162" s="187" t="str">
        <f>IF(ISNA(VLOOKUP($A162,DSSV!$A$7:$R$65536,IN_DTK!F$6,0))=FALSE,VLOOKUP($A162,DSSV!$A$7:$R$65536,IN_DTK!F$6,0),"")</f>
        <v/>
      </c>
      <c r="G162" s="187" t="str">
        <f>IF(ISNA(VLOOKUP($A162,DSSV!$A$7:$R$65536,IN_DTK!G$6,0))=FALSE,VLOOKUP($A162,DSSV!$A$7:$R$65536,IN_DTK!G$6,0),"")</f>
        <v/>
      </c>
      <c r="H162" s="183">
        <f>IF(ISNA(VLOOKUP($A162,DSSV!$A$7:$R$65536,IN_DTK!H$6,0))=FALSE,IF(H$9&lt;&gt;0,VLOOKUP($A162,DSSV!$A$7:$R$65536,IN_DTK!H$6,0),""),"")</f>
        <v>0</v>
      </c>
      <c r="I162" s="183">
        <f>IF(ISNA(VLOOKUP($A162,DSSV!$A$7:$R$65536,IN_DTK!I$6,0))=FALSE,IF(I$9&lt;&gt;0,VLOOKUP($A162,DSSV!$A$7:$R$65536,IN_DTK!I$6,0),""),"")</f>
        <v>0</v>
      </c>
      <c r="J162" s="183">
        <f>IF(ISNA(VLOOKUP($A162,DSSV!$A$7:$R$65536,IN_DTK!J$6,0))=FALSE,IF(J$9&lt;&gt;0,VLOOKUP($A162,DSSV!$A$7:$R$65536,IN_DTK!J$6,0),""),"")</f>
        <v>0</v>
      </c>
      <c r="K162" s="183">
        <f>IF(ISNA(VLOOKUP($A162,DSSV!$A$7:$R$65536,IN_DTK!K$6,0))=FALSE,IF(K$9&lt;&gt;0,VLOOKUP($A162,DSSV!$A$7:$R$65536,IN_DTK!K$6,0),""),"")</f>
        <v>0</v>
      </c>
      <c r="L162" s="183">
        <f>IF(ISNA(VLOOKUP($A162,DSSV!$A$7:$R$65536,IN_DTK!L$6,0))=FALSE,IF(L$9&lt;&gt;0,VLOOKUP($A162,DSSV!$A$7:$R$65536,IN_DTK!L$6,0),""),"")</f>
        <v>0</v>
      </c>
      <c r="M162" s="183">
        <f>IF(ISNA(VLOOKUP($A162,DSSV!$A$7:$R$65536,IN_DTK!M$6,0))=FALSE,IF(M$9&lt;&gt;0,VLOOKUP($A162,DSSV!$A$7:$R$65536,IN_DTK!M$6,0),""),"")</f>
        <v>0</v>
      </c>
      <c r="N162" s="183">
        <f>IF(ISNA(VLOOKUP($A162,DSSV!$A$7:$R$65536,IN_DTK!N$6,0))=FALSE,IF(N$9&lt;&gt;0,VLOOKUP($A162,DSSV!$A$7:$R$65536,IN_DTK!N$6,0),""),"")</f>
        <v>0</v>
      </c>
      <c r="O162" s="183">
        <f>IF(ISNA(VLOOKUP($A162,DSSV!$A$7:$R$65536,IN_DTK!O$6,0))=FALSE,IF(O$9&lt;&gt;0,VLOOKUP($A162,DSSV!$A$7:$R$65536,IN_DTK!O$6,0),""),"")</f>
        <v>0</v>
      </c>
      <c r="P162" s="183">
        <f>IF(ISNA(VLOOKUP($A162,DSSV!$A$7:$R$65536,IN_DTK!P$6,0))=FALSE,IF(P$9&lt;&gt;0,VLOOKUP($A162,DSSV!$A$7:$R$65536,IN_DTK!P$6,0),""),"")</f>
        <v>0</v>
      </c>
      <c r="Q162" s="184">
        <f>IF(ISNA(VLOOKUP($A162,DSSV!$A$7:$R$65536,IN_DTK!Q$6,0))=FALSE,VLOOKUP($A162,DSSV!$A$7:$R$65536,IN_DTK!Q$6,0),"")</f>
        <v>0</v>
      </c>
      <c r="R162" s="175" t="str">
        <f>IF(ISNA(VLOOKUP($A162,DSSV!$A$7:$R$65536,IN_DTK!R$6,0))=FALSE,VLOOKUP($A162,DSSV!$A$7:$R$65536,IN_DTK!R$6,0),"")</f>
        <v>Không</v>
      </c>
      <c r="S162" s="185" t="str">
        <f>IF(ISNA(VLOOKUP($A162,DSSV!$A$7:$R$65536,IN_DTK!S$6,0))=FALSE,VLOOKUP($A162,DSSV!$A$7:$R$65536,IN_DTK!S$6,0),"")</f>
        <v/>
      </c>
      <c r="T162" s="156" t="str">
        <f t="shared" si="4"/>
        <v/>
      </c>
      <c r="U162" s="156" t="str">
        <f t="shared" si="5"/>
        <v/>
      </c>
    </row>
    <row r="163" spans="1:21" s="156" customFormat="1" ht="20.25" customHeight="1">
      <c r="A163" s="154">
        <v>154</v>
      </c>
      <c r="B163" s="178">
        <f>--SUBTOTAL(2,C$7:C163)</f>
        <v>154</v>
      </c>
      <c r="C163" s="157">
        <f>IF(ISNA(VLOOKUP($A163,DSSV!$A$7:$R$65536,IN_DTK!C$6,0))=FALSE,VLOOKUP($A163,DSSV!$A$7:$R$65536,IN_DTK!C$6,0),"")</f>
        <v>0</v>
      </c>
      <c r="D163" s="181" t="str">
        <f>IF(ISNA(VLOOKUP($A163,DSSV!$A$7:$R$65536,IN_DTK!D$6,0))=FALSE,VLOOKUP($A163,DSSV!$A$7:$R$65536,IN_DTK!D$6,0),"")</f>
        <v/>
      </c>
      <c r="E163" s="182" t="str">
        <f>IF(ISNA(VLOOKUP($A163,DSSV!$A$7:$R$65536,IN_DTK!E$6,0))=FALSE,VLOOKUP($A163,DSSV!$A$7:$R$65536,IN_DTK!E$6,0),"")</f>
        <v/>
      </c>
      <c r="F163" s="187" t="str">
        <f>IF(ISNA(VLOOKUP($A163,DSSV!$A$7:$R$65536,IN_DTK!F$6,0))=FALSE,VLOOKUP($A163,DSSV!$A$7:$R$65536,IN_DTK!F$6,0),"")</f>
        <v/>
      </c>
      <c r="G163" s="187" t="str">
        <f>IF(ISNA(VLOOKUP($A163,DSSV!$A$7:$R$65536,IN_DTK!G$6,0))=FALSE,VLOOKUP($A163,DSSV!$A$7:$R$65536,IN_DTK!G$6,0),"")</f>
        <v/>
      </c>
      <c r="H163" s="183">
        <f>IF(ISNA(VLOOKUP($A163,DSSV!$A$7:$R$65536,IN_DTK!H$6,0))=FALSE,IF(H$9&lt;&gt;0,VLOOKUP($A163,DSSV!$A$7:$R$65536,IN_DTK!H$6,0),""),"")</f>
        <v>0</v>
      </c>
      <c r="I163" s="183">
        <f>IF(ISNA(VLOOKUP($A163,DSSV!$A$7:$R$65536,IN_DTK!I$6,0))=FALSE,IF(I$9&lt;&gt;0,VLOOKUP($A163,DSSV!$A$7:$R$65536,IN_DTK!I$6,0),""),"")</f>
        <v>0</v>
      </c>
      <c r="J163" s="183">
        <f>IF(ISNA(VLOOKUP($A163,DSSV!$A$7:$R$65536,IN_DTK!J$6,0))=FALSE,IF(J$9&lt;&gt;0,VLOOKUP($A163,DSSV!$A$7:$R$65536,IN_DTK!J$6,0),""),"")</f>
        <v>0</v>
      </c>
      <c r="K163" s="183">
        <f>IF(ISNA(VLOOKUP($A163,DSSV!$A$7:$R$65536,IN_DTK!K$6,0))=FALSE,IF(K$9&lt;&gt;0,VLOOKUP($A163,DSSV!$A$7:$R$65536,IN_DTK!K$6,0),""),"")</f>
        <v>0</v>
      </c>
      <c r="L163" s="183">
        <f>IF(ISNA(VLOOKUP($A163,DSSV!$A$7:$R$65536,IN_DTK!L$6,0))=FALSE,IF(L$9&lt;&gt;0,VLOOKUP($A163,DSSV!$A$7:$R$65536,IN_DTK!L$6,0),""),"")</f>
        <v>0</v>
      </c>
      <c r="M163" s="183">
        <f>IF(ISNA(VLOOKUP($A163,DSSV!$A$7:$R$65536,IN_DTK!M$6,0))=FALSE,IF(M$9&lt;&gt;0,VLOOKUP($A163,DSSV!$A$7:$R$65536,IN_DTK!M$6,0),""),"")</f>
        <v>0</v>
      </c>
      <c r="N163" s="183">
        <f>IF(ISNA(VLOOKUP($A163,DSSV!$A$7:$R$65536,IN_DTK!N$6,0))=FALSE,IF(N$9&lt;&gt;0,VLOOKUP($A163,DSSV!$A$7:$R$65536,IN_DTK!N$6,0),""),"")</f>
        <v>0</v>
      </c>
      <c r="O163" s="183">
        <f>IF(ISNA(VLOOKUP($A163,DSSV!$A$7:$R$65536,IN_DTK!O$6,0))=FALSE,IF(O$9&lt;&gt;0,VLOOKUP($A163,DSSV!$A$7:$R$65536,IN_DTK!O$6,0),""),"")</f>
        <v>0</v>
      </c>
      <c r="P163" s="183">
        <f>IF(ISNA(VLOOKUP($A163,DSSV!$A$7:$R$65536,IN_DTK!P$6,0))=FALSE,IF(P$9&lt;&gt;0,VLOOKUP($A163,DSSV!$A$7:$R$65536,IN_DTK!P$6,0),""),"")</f>
        <v>0</v>
      </c>
      <c r="Q163" s="184">
        <f>IF(ISNA(VLOOKUP($A163,DSSV!$A$7:$R$65536,IN_DTK!Q$6,0))=FALSE,VLOOKUP($A163,DSSV!$A$7:$R$65536,IN_DTK!Q$6,0),"")</f>
        <v>0</v>
      </c>
      <c r="R163" s="175" t="str">
        <f>IF(ISNA(VLOOKUP($A163,DSSV!$A$7:$R$65536,IN_DTK!R$6,0))=FALSE,VLOOKUP($A163,DSSV!$A$7:$R$65536,IN_DTK!R$6,0),"")</f>
        <v>Không</v>
      </c>
      <c r="S163" s="185" t="str">
        <f>IF(ISNA(VLOOKUP($A163,DSSV!$A$7:$R$65536,IN_DTK!S$6,0))=FALSE,VLOOKUP($A163,DSSV!$A$7:$R$65536,IN_DTK!S$6,0),"")</f>
        <v/>
      </c>
      <c r="T163" s="156" t="str">
        <f t="shared" si="4"/>
        <v/>
      </c>
      <c r="U163" s="156" t="str">
        <f t="shared" si="5"/>
        <v/>
      </c>
    </row>
    <row r="164" spans="1:21" s="156" customFormat="1" ht="20.25" customHeight="1">
      <c r="A164" s="154">
        <v>155</v>
      </c>
      <c r="B164" s="178">
        <f>--SUBTOTAL(2,C$7:C164)</f>
        <v>155</v>
      </c>
      <c r="C164" s="157">
        <f>IF(ISNA(VLOOKUP($A164,DSSV!$A$7:$R$65536,IN_DTK!C$6,0))=FALSE,VLOOKUP($A164,DSSV!$A$7:$R$65536,IN_DTK!C$6,0),"")</f>
        <v>0</v>
      </c>
      <c r="D164" s="181" t="str">
        <f>IF(ISNA(VLOOKUP($A164,DSSV!$A$7:$R$65536,IN_DTK!D$6,0))=FALSE,VLOOKUP($A164,DSSV!$A$7:$R$65536,IN_DTK!D$6,0),"")</f>
        <v/>
      </c>
      <c r="E164" s="182" t="str">
        <f>IF(ISNA(VLOOKUP($A164,DSSV!$A$7:$R$65536,IN_DTK!E$6,0))=FALSE,VLOOKUP($A164,DSSV!$A$7:$R$65536,IN_DTK!E$6,0),"")</f>
        <v/>
      </c>
      <c r="F164" s="187" t="str">
        <f>IF(ISNA(VLOOKUP($A164,DSSV!$A$7:$R$65536,IN_DTK!F$6,0))=FALSE,VLOOKUP($A164,DSSV!$A$7:$R$65536,IN_DTK!F$6,0),"")</f>
        <v/>
      </c>
      <c r="G164" s="187" t="str">
        <f>IF(ISNA(VLOOKUP($A164,DSSV!$A$7:$R$65536,IN_DTK!G$6,0))=FALSE,VLOOKUP($A164,DSSV!$A$7:$R$65536,IN_DTK!G$6,0),"")</f>
        <v/>
      </c>
      <c r="H164" s="183">
        <f>IF(ISNA(VLOOKUP($A164,DSSV!$A$7:$R$65536,IN_DTK!H$6,0))=FALSE,IF(H$9&lt;&gt;0,VLOOKUP($A164,DSSV!$A$7:$R$65536,IN_DTK!H$6,0),""),"")</f>
        <v>0</v>
      </c>
      <c r="I164" s="183">
        <f>IF(ISNA(VLOOKUP($A164,DSSV!$A$7:$R$65536,IN_DTK!I$6,0))=FALSE,IF(I$9&lt;&gt;0,VLOOKUP($A164,DSSV!$A$7:$R$65536,IN_DTK!I$6,0),""),"")</f>
        <v>0</v>
      </c>
      <c r="J164" s="183">
        <f>IF(ISNA(VLOOKUP($A164,DSSV!$A$7:$R$65536,IN_DTK!J$6,0))=FALSE,IF(J$9&lt;&gt;0,VLOOKUP($A164,DSSV!$A$7:$R$65536,IN_DTK!J$6,0),""),"")</f>
        <v>0</v>
      </c>
      <c r="K164" s="183">
        <f>IF(ISNA(VLOOKUP($A164,DSSV!$A$7:$R$65536,IN_DTK!K$6,0))=FALSE,IF(K$9&lt;&gt;0,VLOOKUP($A164,DSSV!$A$7:$R$65536,IN_DTK!K$6,0),""),"")</f>
        <v>0</v>
      </c>
      <c r="L164" s="183">
        <f>IF(ISNA(VLOOKUP($A164,DSSV!$A$7:$R$65536,IN_DTK!L$6,0))=FALSE,IF(L$9&lt;&gt;0,VLOOKUP($A164,DSSV!$A$7:$R$65536,IN_DTK!L$6,0),""),"")</f>
        <v>0</v>
      </c>
      <c r="M164" s="183">
        <f>IF(ISNA(VLOOKUP($A164,DSSV!$A$7:$R$65536,IN_DTK!M$6,0))=FALSE,IF(M$9&lt;&gt;0,VLOOKUP($A164,DSSV!$A$7:$R$65536,IN_DTK!M$6,0),""),"")</f>
        <v>0</v>
      </c>
      <c r="N164" s="183">
        <f>IF(ISNA(VLOOKUP($A164,DSSV!$A$7:$R$65536,IN_DTK!N$6,0))=FALSE,IF(N$9&lt;&gt;0,VLOOKUP($A164,DSSV!$A$7:$R$65536,IN_DTK!N$6,0),""),"")</f>
        <v>0</v>
      </c>
      <c r="O164" s="183">
        <f>IF(ISNA(VLOOKUP($A164,DSSV!$A$7:$R$65536,IN_DTK!O$6,0))=FALSE,IF(O$9&lt;&gt;0,VLOOKUP($A164,DSSV!$A$7:$R$65536,IN_DTK!O$6,0),""),"")</f>
        <v>0</v>
      </c>
      <c r="P164" s="183">
        <f>IF(ISNA(VLOOKUP($A164,DSSV!$A$7:$R$65536,IN_DTK!P$6,0))=FALSE,IF(P$9&lt;&gt;0,VLOOKUP($A164,DSSV!$A$7:$R$65536,IN_DTK!P$6,0),""),"")</f>
        <v>0</v>
      </c>
      <c r="Q164" s="184">
        <f>IF(ISNA(VLOOKUP($A164,DSSV!$A$7:$R$65536,IN_DTK!Q$6,0))=FALSE,VLOOKUP($A164,DSSV!$A$7:$R$65536,IN_DTK!Q$6,0),"")</f>
        <v>0</v>
      </c>
      <c r="R164" s="175" t="str">
        <f>IF(ISNA(VLOOKUP($A164,DSSV!$A$7:$R$65536,IN_DTK!R$6,0))=FALSE,VLOOKUP($A164,DSSV!$A$7:$R$65536,IN_DTK!R$6,0),"")</f>
        <v>Không</v>
      </c>
      <c r="S164" s="185" t="str">
        <f>IF(ISNA(VLOOKUP($A164,DSSV!$A$7:$R$65536,IN_DTK!S$6,0))=FALSE,VLOOKUP($A164,DSSV!$A$7:$R$65536,IN_DTK!S$6,0),"")</f>
        <v/>
      </c>
      <c r="T164" s="156" t="str">
        <f t="shared" si="4"/>
        <v/>
      </c>
      <c r="U164" s="156" t="str">
        <f t="shared" si="5"/>
        <v/>
      </c>
    </row>
    <row r="165" spans="1:21" s="156" customFormat="1" ht="20.25" customHeight="1">
      <c r="A165" s="154">
        <v>156</v>
      </c>
      <c r="B165" s="178">
        <f>--SUBTOTAL(2,C$7:C165)</f>
        <v>156</v>
      </c>
      <c r="C165" s="157">
        <f>IF(ISNA(VLOOKUP($A165,DSSV!$A$7:$R$65536,IN_DTK!C$6,0))=FALSE,VLOOKUP($A165,DSSV!$A$7:$R$65536,IN_DTK!C$6,0),"")</f>
        <v>0</v>
      </c>
      <c r="D165" s="181" t="str">
        <f>IF(ISNA(VLOOKUP($A165,DSSV!$A$7:$R$65536,IN_DTK!D$6,0))=FALSE,VLOOKUP($A165,DSSV!$A$7:$R$65536,IN_DTK!D$6,0),"")</f>
        <v/>
      </c>
      <c r="E165" s="182" t="str">
        <f>IF(ISNA(VLOOKUP($A165,DSSV!$A$7:$R$65536,IN_DTK!E$6,0))=FALSE,VLOOKUP($A165,DSSV!$A$7:$R$65536,IN_DTK!E$6,0),"")</f>
        <v/>
      </c>
      <c r="F165" s="187" t="str">
        <f>IF(ISNA(VLOOKUP($A165,DSSV!$A$7:$R$65536,IN_DTK!F$6,0))=FALSE,VLOOKUP($A165,DSSV!$A$7:$R$65536,IN_DTK!F$6,0),"")</f>
        <v/>
      </c>
      <c r="G165" s="187" t="str">
        <f>IF(ISNA(VLOOKUP($A165,DSSV!$A$7:$R$65536,IN_DTK!G$6,0))=FALSE,VLOOKUP($A165,DSSV!$A$7:$R$65536,IN_DTK!G$6,0),"")</f>
        <v/>
      </c>
      <c r="H165" s="183">
        <f>IF(ISNA(VLOOKUP($A165,DSSV!$A$7:$R$65536,IN_DTK!H$6,0))=FALSE,IF(H$9&lt;&gt;0,VLOOKUP($A165,DSSV!$A$7:$R$65536,IN_DTK!H$6,0),""),"")</f>
        <v>0</v>
      </c>
      <c r="I165" s="183">
        <f>IF(ISNA(VLOOKUP($A165,DSSV!$A$7:$R$65536,IN_DTK!I$6,0))=FALSE,IF(I$9&lt;&gt;0,VLOOKUP($A165,DSSV!$A$7:$R$65536,IN_DTK!I$6,0),""),"")</f>
        <v>0</v>
      </c>
      <c r="J165" s="183">
        <f>IF(ISNA(VLOOKUP($A165,DSSV!$A$7:$R$65536,IN_DTK!J$6,0))=FALSE,IF(J$9&lt;&gt;0,VLOOKUP($A165,DSSV!$A$7:$R$65536,IN_DTK!J$6,0),""),"")</f>
        <v>0</v>
      </c>
      <c r="K165" s="183">
        <f>IF(ISNA(VLOOKUP($A165,DSSV!$A$7:$R$65536,IN_DTK!K$6,0))=FALSE,IF(K$9&lt;&gt;0,VLOOKUP($A165,DSSV!$A$7:$R$65536,IN_DTK!K$6,0),""),"")</f>
        <v>0</v>
      </c>
      <c r="L165" s="183">
        <f>IF(ISNA(VLOOKUP($A165,DSSV!$A$7:$R$65536,IN_DTK!L$6,0))=FALSE,IF(L$9&lt;&gt;0,VLOOKUP($A165,DSSV!$A$7:$R$65536,IN_DTK!L$6,0),""),"")</f>
        <v>0</v>
      </c>
      <c r="M165" s="183">
        <f>IF(ISNA(VLOOKUP($A165,DSSV!$A$7:$R$65536,IN_DTK!M$6,0))=FALSE,IF(M$9&lt;&gt;0,VLOOKUP($A165,DSSV!$A$7:$R$65536,IN_DTK!M$6,0),""),"")</f>
        <v>0</v>
      </c>
      <c r="N165" s="183">
        <f>IF(ISNA(VLOOKUP($A165,DSSV!$A$7:$R$65536,IN_DTK!N$6,0))=FALSE,IF(N$9&lt;&gt;0,VLOOKUP($A165,DSSV!$A$7:$R$65536,IN_DTK!N$6,0),""),"")</f>
        <v>0</v>
      </c>
      <c r="O165" s="183">
        <f>IF(ISNA(VLOOKUP($A165,DSSV!$A$7:$R$65536,IN_DTK!O$6,0))=FALSE,IF(O$9&lt;&gt;0,VLOOKUP($A165,DSSV!$A$7:$R$65536,IN_DTK!O$6,0),""),"")</f>
        <v>0</v>
      </c>
      <c r="P165" s="183">
        <f>IF(ISNA(VLOOKUP($A165,DSSV!$A$7:$R$65536,IN_DTK!P$6,0))=FALSE,IF(P$9&lt;&gt;0,VLOOKUP($A165,DSSV!$A$7:$R$65536,IN_DTK!P$6,0),""),"")</f>
        <v>0</v>
      </c>
      <c r="Q165" s="184">
        <f>IF(ISNA(VLOOKUP($A165,DSSV!$A$7:$R$65536,IN_DTK!Q$6,0))=FALSE,VLOOKUP($A165,DSSV!$A$7:$R$65536,IN_DTK!Q$6,0),"")</f>
        <v>0</v>
      </c>
      <c r="R165" s="175" t="str">
        <f>IF(ISNA(VLOOKUP($A165,DSSV!$A$7:$R$65536,IN_DTK!R$6,0))=FALSE,VLOOKUP($A165,DSSV!$A$7:$R$65536,IN_DTK!R$6,0),"")</f>
        <v>Không</v>
      </c>
      <c r="S165" s="185" t="str">
        <f>IF(ISNA(VLOOKUP($A165,DSSV!$A$7:$R$65536,IN_DTK!S$6,0))=FALSE,VLOOKUP($A165,DSSV!$A$7:$R$65536,IN_DTK!S$6,0),"")</f>
        <v/>
      </c>
      <c r="T165" s="156" t="str">
        <f t="shared" si="4"/>
        <v/>
      </c>
      <c r="U165" s="156" t="str">
        <f t="shared" si="5"/>
        <v/>
      </c>
    </row>
    <row r="166" spans="1:21" s="156" customFormat="1" ht="20.25" customHeight="1">
      <c r="A166" s="154">
        <v>157</v>
      </c>
      <c r="B166" s="178">
        <f>--SUBTOTAL(2,C$7:C166)</f>
        <v>157</v>
      </c>
      <c r="C166" s="157">
        <f>IF(ISNA(VLOOKUP($A166,DSSV!$A$7:$R$65536,IN_DTK!C$6,0))=FALSE,VLOOKUP($A166,DSSV!$A$7:$R$65536,IN_DTK!C$6,0),"")</f>
        <v>0</v>
      </c>
      <c r="D166" s="181" t="str">
        <f>IF(ISNA(VLOOKUP($A166,DSSV!$A$7:$R$65536,IN_DTK!D$6,0))=FALSE,VLOOKUP($A166,DSSV!$A$7:$R$65536,IN_DTK!D$6,0),"")</f>
        <v/>
      </c>
      <c r="E166" s="182" t="str">
        <f>IF(ISNA(VLOOKUP($A166,DSSV!$A$7:$R$65536,IN_DTK!E$6,0))=FALSE,VLOOKUP($A166,DSSV!$A$7:$R$65536,IN_DTK!E$6,0),"")</f>
        <v/>
      </c>
      <c r="F166" s="187" t="str">
        <f>IF(ISNA(VLOOKUP($A166,DSSV!$A$7:$R$65536,IN_DTK!F$6,0))=FALSE,VLOOKUP($A166,DSSV!$A$7:$R$65536,IN_DTK!F$6,0),"")</f>
        <v/>
      </c>
      <c r="G166" s="187" t="str">
        <f>IF(ISNA(VLOOKUP($A166,DSSV!$A$7:$R$65536,IN_DTK!G$6,0))=FALSE,VLOOKUP($A166,DSSV!$A$7:$R$65536,IN_DTK!G$6,0),"")</f>
        <v/>
      </c>
      <c r="H166" s="183">
        <f>IF(ISNA(VLOOKUP($A166,DSSV!$A$7:$R$65536,IN_DTK!H$6,0))=FALSE,IF(H$9&lt;&gt;0,VLOOKUP($A166,DSSV!$A$7:$R$65536,IN_DTK!H$6,0),""),"")</f>
        <v>0</v>
      </c>
      <c r="I166" s="183">
        <f>IF(ISNA(VLOOKUP($A166,DSSV!$A$7:$R$65536,IN_DTK!I$6,0))=FALSE,IF(I$9&lt;&gt;0,VLOOKUP($A166,DSSV!$A$7:$R$65536,IN_DTK!I$6,0),""),"")</f>
        <v>0</v>
      </c>
      <c r="J166" s="183">
        <f>IF(ISNA(VLOOKUP($A166,DSSV!$A$7:$R$65536,IN_DTK!J$6,0))=FALSE,IF(J$9&lt;&gt;0,VLOOKUP($A166,DSSV!$A$7:$R$65536,IN_DTK!J$6,0),""),"")</f>
        <v>0</v>
      </c>
      <c r="K166" s="183">
        <f>IF(ISNA(VLOOKUP($A166,DSSV!$A$7:$R$65536,IN_DTK!K$6,0))=FALSE,IF(K$9&lt;&gt;0,VLOOKUP($A166,DSSV!$A$7:$R$65536,IN_DTK!K$6,0),""),"")</f>
        <v>0</v>
      </c>
      <c r="L166" s="183">
        <f>IF(ISNA(VLOOKUP($A166,DSSV!$A$7:$R$65536,IN_DTK!L$6,0))=FALSE,IF(L$9&lt;&gt;0,VLOOKUP($A166,DSSV!$A$7:$R$65536,IN_DTK!L$6,0),""),"")</f>
        <v>0</v>
      </c>
      <c r="M166" s="183">
        <f>IF(ISNA(VLOOKUP($A166,DSSV!$A$7:$R$65536,IN_DTK!M$6,0))=FALSE,IF(M$9&lt;&gt;0,VLOOKUP($A166,DSSV!$A$7:$R$65536,IN_DTK!M$6,0),""),"")</f>
        <v>0</v>
      </c>
      <c r="N166" s="183">
        <f>IF(ISNA(VLOOKUP($A166,DSSV!$A$7:$R$65536,IN_DTK!N$6,0))=FALSE,IF(N$9&lt;&gt;0,VLOOKUP($A166,DSSV!$A$7:$R$65536,IN_DTK!N$6,0),""),"")</f>
        <v>0</v>
      </c>
      <c r="O166" s="183">
        <f>IF(ISNA(VLOOKUP($A166,DSSV!$A$7:$R$65536,IN_DTK!O$6,0))=FALSE,IF(O$9&lt;&gt;0,VLOOKUP($A166,DSSV!$A$7:$R$65536,IN_DTK!O$6,0),""),"")</f>
        <v>0</v>
      </c>
      <c r="P166" s="183">
        <f>IF(ISNA(VLOOKUP($A166,DSSV!$A$7:$R$65536,IN_DTK!P$6,0))=FALSE,IF(P$9&lt;&gt;0,VLOOKUP($A166,DSSV!$A$7:$R$65536,IN_DTK!P$6,0),""),"")</f>
        <v>0</v>
      </c>
      <c r="Q166" s="184">
        <f>IF(ISNA(VLOOKUP($A166,DSSV!$A$7:$R$65536,IN_DTK!Q$6,0))=FALSE,VLOOKUP($A166,DSSV!$A$7:$R$65536,IN_DTK!Q$6,0),"")</f>
        <v>0</v>
      </c>
      <c r="R166" s="175" t="str">
        <f>IF(ISNA(VLOOKUP($A166,DSSV!$A$7:$R$65536,IN_DTK!R$6,0))=FALSE,VLOOKUP($A166,DSSV!$A$7:$R$65536,IN_DTK!R$6,0),"")</f>
        <v>Không</v>
      </c>
      <c r="S166" s="185" t="str">
        <f>IF(ISNA(VLOOKUP($A166,DSSV!$A$7:$R$65536,IN_DTK!S$6,0))=FALSE,VLOOKUP($A166,DSSV!$A$7:$R$65536,IN_DTK!S$6,0),"")</f>
        <v/>
      </c>
      <c r="T166" s="156" t="str">
        <f t="shared" si="4"/>
        <v/>
      </c>
      <c r="U166" s="156" t="str">
        <f t="shared" si="5"/>
        <v/>
      </c>
    </row>
    <row r="167" spans="1:21" s="156" customFormat="1" ht="20.25" customHeight="1">
      <c r="A167" s="154">
        <v>158</v>
      </c>
      <c r="B167" s="178">
        <f>--SUBTOTAL(2,C$7:C167)</f>
        <v>158</v>
      </c>
      <c r="C167" s="157">
        <f>IF(ISNA(VLOOKUP($A167,DSSV!$A$7:$R$65536,IN_DTK!C$6,0))=FALSE,VLOOKUP($A167,DSSV!$A$7:$R$65536,IN_DTK!C$6,0),"")</f>
        <v>0</v>
      </c>
      <c r="D167" s="181" t="str">
        <f>IF(ISNA(VLOOKUP($A167,DSSV!$A$7:$R$65536,IN_DTK!D$6,0))=FALSE,VLOOKUP($A167,DSSV!$A$7:$R$65536,IN_DTK!D$6,0),"")</f>
        <v/>
      </c>
      <c r="E167" s="182" t="str">
        <f>IF(ISNA(VLOOKUP($A167,DSSV!$A$7:$R$65536,IN_DTK!E$6,0))=FALSE,VLOOKUP($A167,DSSV!$A$7:$R$65536,IN_DTK!E$6,0),"")</f>
        <v/>
      </c>
      <c r="F167" s="187" t="str">
        <f>IF(ISNA(VLOOKUP($A167,DSSV!$A$7:$R$65536,IN_DTK!F$6,0))=FALSE,VLOOKUP($A167,DSSV!$A$7:$R$65536,IN_DTK!F$6,0),"")</f>
        <v/>
      </c>
      <c r="G167" s="187" t="str">
        <f>IF(ISNA(VLOOKUP($A167,DSSV!$A$7:$R$65536,IN_DTK!G$6,0))=FALSE,VLOOKUP($A167,DSSV!$A$7:$R$65536,IN_DTK!G$6,0),"")</f>
        <v/>
      </c>
      <c r="H167" s="183">
        <f>IF(ISNA(VLOOKUP($A167,DSSV!$A$7:$R$65536,IN_DTK!H$6,0))=FALSE,IF(H$9&lt;&gt;0,VLOOKUP($A167,DSSV!$A$7:$R$65536,IN_DTK!H$6,0),""),"")</f>
        <v>0</v>
      </c>
      <c r="I167" s="183">
        <f>IF(ISNA(VLOOKUP($A167,DSSV!$A$7:$R$65536,IN_DTK!I$6,0))=FALSE,IF(I$9&lt;&gt;0,VLOOKUP($A167,DSSV!$A$7:$R$65536,IN_DTK!I$6,0),""),"")</f>
        <v>0</v>
      </c>
      <c r="J167" s="183">
        <f>IF(ISNA(VLOOKUP($A167,DSSV!$A$7:$R$65536,IN_DTK!J$6,0))=FALSE,IF(J$9&lt;&gt;0,VLOOKUP($A167,DSSV!$A$7:$R$65536,IN_DTK!J$6,0),""),"")</f>
        <v>0</v>
      </c>
      <c r="K167" s="183">
        <f>IF(ISNA(VLOOKUP($A167,DSSV!$A$7:$R$65536,IN_DTK!K$6,0))=FALSE,IF(K$9&lt;&gt;0,VLOOKUP($A167,DSSV!$A$7:$R$65536,IN_DTK!K$6,0),""),"")</f>
        <v>0</v>
      </c>
      <c r="L167" s="183">
        <f>IF(ISNA(VLOOKUP($A167,DSSV!$A$7:$R$65536,IN_DTK!L$6,0))=FALSE,IF(L$9&lt;&gt;0,VLOOKUP($A167,DSSV!$A$7:$R$65536,IN_DTK!L$6,0),""),"")</f>
        <v>0</v>
      </c>
      <c r="M167" s="183">
        <f>IF(ISNA(VLOOKUP($A167,DSSV!$A$7:$R$65536,IN_DTK!M$6,0))=FALSE,IF(M$9&lt;&gt;0,VLOOKUP($A167,DSSV!$A$7:$R$65536,IN_DTK!M$6,0),""),"")</f>
        <v>0</v>
      </c>
      <c r="N167" s="183">
        <f>IF(ISNA(VLOOKUP($A167,DSSV!$A$7:$R$65536,IN_DTK!N$6,0))=FALSE,IF(N$9&lt;&gt;0,VLOOKUP($A167,DSSV!$A$7:$R$65536,IN_DTK!N$6,0),""),"")</f>
        <v>0</v>
      </c>
      <c r="O167" s="183">
        <f>IF(ISNA(VLOOKUP($A167,DSSV!$A$7:$R$65536,IN_DTK!O$6,0))=FALSE,IF(O$9&lt;&gt;0,VLOOKUP($A167,DSSV!$A$7:$R$65536,IN_DTK!O$6,0),""),"")</f>
        <v>0</v>
      </c>
      <c r="P167" s="183">
        <f>IF(ISNA(VLOOKUP($A167,DSSV!$A$7:$R$65536,IN_DTK!P$6,0))=FALSE,IF(P$9&lt;&gt;0,VLOOKUP($A167,DSSV!$A$7:$R$65536,IN_DTK!P$6,0),""),"")</f>
        <v>0</v>
      </c>
      <c r="Q167" s="184">
        <f>IF(ISNA(VLOOKUP($A167,DSSV!$A$7:$R$65536,IN_DTK!Q$6,0))=FALSE,VLOOKUP($A167,DSSV!$A$7:$R$65536,IN_DTK!Q$6,0),"")</f>
        <v>0</v>
      </c>
      <c r="R167" s="175" t="str">
        <f>IF(ISNA(VLOOKUP($A167,DSSV!$A$7:$R$65536,IN_DTK!R$6,0))=FALSE,VLOOKUP($A167,DSSV!$A$7:$R$65536,IN_DTK!R$6,0),"")</f>
        <v>Không</v>
      </c>
      <c r="S167" s="185" t="str">
        <f>IF(ISNA(VLOOKUP($A167,DSSV!$A$7:$R$65536,IN_DTK!S$6,0))=FALSE,VLOOKUP($A167,DSSV!$A$7:$R$65536,IN_DTK!S$6,0),"")</f>
        <v/>
      </c>
      <c r="T167" s="156" t="str">
        <f t="shared" si="4"/>
        <v/>
      </c>
      <c r="U167" s="156" t="str">
        <f t="shared" si="5"/>
        <v/>
      </c>
    </row>
    <row r="168" spans="1:21" s="156" customFormat="1" ht="20.25" customHeight="1">
      <c r="A168" s="154">
        <v>159</v>
      </c>
      <c r="B168" s="178">
        <f>--SUBTOTAL(2,C$7:C168)</f>
        <v>159</v>
      </c>
      <c r="C168" s="157">
        <f>IF(ISNA(VLOOKUP($A168,DSSV!$A$7:$R$65536,IN_DTK!C$6,0))=FALSE,VLOOKUP($A168,DSSV!$A$7:$R$65536,IN_DTK!C$6,0),"")</f>
        <v>0</v>
      </c>
      <c r="D168" s="181" t="str">
        <f>IF(ISNA(VLOOKUP($A168,DSSV!$A$7:$R$65536,IN_DTK!D$6,0))=FALSE,VLOOKUP($A168,DSSV!$A$7:$R$65536,IN_DTK!D$6,0),"")</f>
        <v/>
      </c>
      <c r="E168" s="182" t="str">
        <f>IF(ISNA(VLOOKUP($A168,DSSV!$A$7:$R$65536,IN_DTK!E$6,0))=FALSE,VLOOKUP($A168,DSSV!$A$7:$R$65536,IN_DTK!E$6,0),"")</f>
        <v/>
      </c>
      <c r="F168" s="187" t="str">
        <f>IF(ISNA(VLOOKUP($A168,DSSV!$A$7:$R$65536,IN_DTK!F$6,0))=FALSE,VLOOKUP($A168,DSSV!$A$7:$R$65536,IN_DTK!F$6,0),"")</f>
        <v/>
      </c>
      <c r="G168" s="187" t="str">
        <f>IF(ISNA(VLOOKUP($A168,DSSV!$A$7:$R$65536,IN_DTK!G$6,0))=FALSE,VLOOKUP($A168,DSSV!$A$7:$R$65536,IN_DTK!G$6,0),"")</f>
        <v/>
      </c>
      <c r="H168" s="183">
        <f>IF(ISNA(VLOOKUP($A168,DSSV!$A$7:$R$65536,IN_DTK!H$6,0))=FALSE,IF(H$9&lt;&gt;0,VLOOKUP($A168,DSSV!$A$7:$R$65536,IN_DTK!H$6,0),""),"")</f>
        <v>0</v>
      </c>
      <c r="I168" s="183">
        <f>IF(ISNA(VLOOKUP($A168,DSSV!$A$7:$R$65536,IN_DTK!I$6,0))=FALSE,IF(I$9&lt;&gt;0,VLOOKUP($A168,DSSV!$A$7:$R$65536,IN_DTK!I$6,0),""),"")</f>
        <v>0</v>
      </c>
      <c r="J168" s="183">
        <f>IF(ISNA(VLOOKUP($A168,DSSV!$A$7:$R$65536,IN_DTK!J$6,0))=FALSE,IF(J$9&lt;&gt;0,VLOOKUP($A168,DSSV!$A$7:$R$65536,IN_DTK!J$6,0),""),"")</f>
        <v>0</v>
      </c>
      <c r="K168" s="183">
        <f>IF(ISNA(VLOOKUP($A168,DSSV!$A$7:$R$65536,IN_DTK!K$6,0))=FALSE,IF(K$9&lt;&gt;0,VLOOKUP($A168,DSSV!$A$7:$R$65536,IN_DTK!K$6,0),""),"")</f>
        <v>0</v>
      </c>
      <c r="L168" s="183">
        <f>IF(ISNA(VLOOKUP($A168,DSSV!$A$7:$R$65536,IN_DTK!L$6,0))=FALSE,IF(L$9&lt;&gt;0,VLOOKUP($A168,DSSV!$A$7:$R$65536,IN_DTK!L$6,0),""),"")</f>
        <v>0</v>
      </c>
      <c r="M168" s="183">
        <f>IF(ISNA(VLOOKUP($A168,DSSV!$A$7:$R$65536,IN_DTK!M$6,0))=FALSE,IF(M$9&lt;&gt;0,VLOOKUP($A168,DSSV!$A$7:$R$65536,IN_DTK!M$6,0),""),"")</f>
        <v>0</v>
      </c>
      <c r="N168" s="183">
        <f>IF(ISNA(VLOOKUP($A168,DSSV!$A$7:$R$65536,IN_DTK!N$6,0))=FALSE,IF(N$9&lt;&gt;0,VLOOKUP($A168,DSSV!$A$7:$R$65536,IN_DTK!N$6,0),""),"")</f>
        <v>0</v>
      </c>
      <c r="O168" s="183">
        <f>IF(ISNA(VLOOKUP($A168,DSSV!$A$7:$R$65536,IN_DTK!O$6,0))=FALSE,IF(O$9&lt;&gt;0,VLOOKUP($A168,DSSV!$A$7:$R$65536,IN_DTK!O$6,0),""),"")</f>
        <v>0</v>
      </c>
      <c r="P168" s="183">
        <f>IF(ISNA(VLOOKUP($A168,DSSV!$A$7:$R$65536,IN_DTK!P$6,0))=FALSE,IF(P$9&lt;&gt;0,VLOOKUP($A168,DSSV!$A$7:$R$65536,IN_DTK!P$6,0),""),"")</f>
        <v>0</v>
      </c>
      <c r="Q168" s="184">
        <f>IF(ISNA(VLOOKUP($A168,DSSV!$A$7:$R$65536,IN_DTK!Q$6,0))=FALSE,VLOOKUP($A168,DSSV!$A$7:$R$65536,IN_DTK!Q$6,0),"")</f>
        <v>0</v>
      </c>
      <c r="R168" s="175" t="str">
        <f>IF(ISNA(VLOOKUP($A168,DSSV!$A$7:$R$65536,IN_DTK!R$6,0))=FALSE,VLOOKUP($A168,DSSV!$A$7:$R$65536,IN_DTK!R$6,0),"")</f>
        <v>Không</v>
      </c>
      <c r="S168" s="185" t="str">
        <f>IF(ISNA(VLOOKUP($A168,DSSV!$A$7:$R$65536,IN_DTK!S$6,0))=FALSE,VLOOKUP($A168,DSSV!$A$7:$R$65536,IN_DTK!S$6,0),"")</f>
        <v/>
      </c>
      <c r="T168" s="156" t="str">
        <f t="shared" si="4"/>
        <v/>
      </c>
      <c r="U168" s="156" t="str">
        <f t="shared" si="5"/>
        <v/>
      </c>
    </row>
    <row r="169" spans="1:21" s="156" customFormat="1" ht="20.25" customHeight="1">
      <c r="A169" s="154">
        <v>160</v>
      </c>
      <c r="B169" s="178">
        <f>--SUBTOTAL(2,C$7:C169)</f>
        <v>160</v>
      </c>
      <c r="C169" s="157">
        <f>IF(ISNA(VLOOKUP($A169,DSSV!$A$7:$R$65536,IN_DTK!C$6,0))=FALSE,VLOOKUP($A169,DSSV!$A$7:$R$65536,IN_DTK!C$6,0),"")</f>
        <v>0</v>
      </c>
      <c r="D169" s="181" t="str">
        <f>IF(ISNA(VLOOKUP($A169,DSSV!$A$7:$R$65536,IN_DTK!D$6,0))=FALSE,VLOOKUP($A169,DSSV!$A$7:$R$65536,IN_DTK!D$6,0),"")</f>
        <v/>
      </c>
      <c r="E169" s="182" t="str">
        <f>IF(ISNA(VLOOKUP($A169,DSSV!$A$7:$R$65536,IN_DTK!E$6,0))=FALSE,VLOOKUP($A169,DSSV!$A$7:$R$65536,IN_DTK!E$6,0),"")</f>
        <v/>
      </c>
      <c r="F169" s="187" t="str">
        <f>IF(ISNA(VLOOKUP($A169,DSSV!$A$7:$R$65536,IN_DTK!F$6,0))=FALSE,VLOOKUP($A169,DSSV!$A$7:$R$65536,IN_DTK!F$6,0),"")</f>
        <v/>
      </c>
      <c r="G169" s="187" t="str">
        <f>IF(ISNA(VLOOKUP($A169,DSSV!$A$7:$R$65536,IN_DTK!G$6,0))=FALSE,VLOOKUP($A169,DSSV!$A$7:$R$65536,IN_DTK!G$6,0),"")</f>
        <v/>
      </c>
      <c r="H169" s="183">
        <f>IF(ISNA(VLOOKUP($A169,DSSV!$A$7:$R$65536,IN_DTK!H$6,0))=FALSE,IF(H$9&lt;&gt;0,VLOOKUP($A169,DSSV!$A$7:$R$65536,IN_DTK!H$6,0),""),"")</f>
        <v>0</v>
      </c>
      <c r="I169" s="183">
        <f>IF(ISNA(VLOOKUP($A169,DSSV!$A$7:$R$65536,IN_DTK!I$6,0))=FALSE,IF(I$9&lt;&gt;0,VLOOKUP($A169,DSSV!$A$7:$R$65536,IN_DTK!I$6,0),""),"")</f>
        <v>0</v>
      </c>
      <c r="J169" s="183">
        <f>IF(ISNA(VLOOKUP($A169,DSSV!$A$7:$R$65536,IN_DTK!J$6,0))=FALSE,IF(J$9&lt;&gt;0,VLOOKUP($A169,DSSV!$A$7:$R$65536,IN_DTK!J$6,0),""),"")</f>
        <v>0</v>
      </c>
      <c r="K169" s="183">
        <f>IF(ISNA(VLOOKUP($A169,DSSV!$A$7:$R$65536,IN_DTK!K$6,0))=FALSE,IF(K$9&lt;&gt;0,VLOOKUP($A169,DSSV!$A$7:$R$65536,IN_DTK!K$6,0),""),"")</f>
        <v>0</v>
      </c>
      <c r="L169" s="183">
        <f>IF(ISNA(VLOOKUP($A169,DSSV!$A$7:$R$65536,IN_DTK!L$6,0))=FALSE,IF(L$9&lt;&gt;0,VLOOKUP($A169,DSSV!$A$7:$R$65536,IN_DTK!L$6,0),""),"")</f>
        <v>0</v>
      </c>
      <c r="M169" s="183">
        <f>IF(ISNA(VLOOKUP($A169,DSSV!$A$7:$R$65536,IN_DTK!M$6,0))=FALSE,IF(M$9&lt;&gt;0,VLOOKUP($A169,DSSV!$A$7:$R$65536,IN_DTK!M$6,0),""),"")</f>
        <v>0</v>
      </c>
      <c r="N169" s="183">
        <f>IF(ISNA(VLOOKUP($A169,DSSV!$A$7:$R$65536,IN_DTK!N$6,0))=FALSE,IF(N$9&lt;&gt;0,VLOOKUP($A169,DSSV!$A$7:$R$65536,IN_DTK!N$6,0),""),"")</f>
        <v>0</v>
      </c>
      <c r="O169" s="183">
        <f>IF(ISNA(VLOOKUP($A169,DSSV!$A$7:$R$65536,IN_DTK!O$6,0))=FALSE,IF(O$9&lt;&gt;0,VLOOKUP($A169,DSSV!$A$7:$R$65536,IN_DTK!O$6,0),""),"")</f>
        <v>0</v>
      </c>
      <c r="P169" s="183">
        <f>IF(ISNA(VLOOKUP($A169,DSSV!$A$7:$R$65536,IN_DTK!P$6,0))=FALSE,IF(P$9&lt;&gt;0,VLOOKUP($A169,DSSV!$A$7:$R$65536,IN_DTK!P$6,0),""),"")</f>
        <v>0</v>
      </c>
      <c r="Q169" s="184">
        <f>IF(ISNA(VLOOKUP($A169,DSSV!$A$7:$R$65536,IN_DTK!Q$6,0))=FALSE,VLOOKUP($A169,DSSV!$A$7:$R$65536,IN_DTK!Q$6,0),"")</f>
        <v>0</v>
      </c>
      <c r="R169" s="175" t="str">
        <f>IF(ISNA(VLOOKUP($A169,DSSV!$A$7:$R$65536,IN_DTK!R$6,0))=FALSE,VLOOKUP($A169,DSSV!$A$7:$R$65536,IN_DTK!R$6,0),"")</f>
        <v>Không</v>
      </c>
      <c r="S169" s="185" t="str">
        <f>IF(ISNA(VLOOKUP($A169,DSSV!$A$7:$R$65536,IN_DTK!S$6,0))=FALSE,VLOOKUP($A169,DSSV!$A$7:$R$65536,IN_DTK!S$6,0),"")</f>
        <v/>
      </c>
      <c r="T169" s="156" t="str">
        <f t="shared" si="4"/>
        <v/>
      </c>
      <c r="U169" s="156" t="str">
        <f t="shared" si="5"/>
        <v/>
      </c>
    </row>
    <row r="170" spans="1:21" s="156" customFormat="1" ht="20.25" customHeight="1">
      <c r="A170" s="154">
        <v>161</v>
      </c>
      <c r="B170" s="178">
        <f>--SUBTOTAL(2,C$7:C170)</f>
        <v>161</v>
      </c>
      <c r="C170" s="157">
        <f>IF(ISNA(VLOOKUP($A170,DSSV!$A$7:$R$65536,IN_DTK!C$6,0))=FALSE,VLOOKUP($A170,DSSV!$A$7:$R$65536,IN_DTK!C$6,0),"")</f>
        <v>0</v>
      </c>
      <c r="D170" s="181" t="str">
        <f>IF(ISNA(VLOOKUP($A170,DSSV!$A$7:$R$65536,IN_DTK!D$6,0))=FALSE,VLOOKUP($A170,DSSV!$A$7:$R$65536,IN_DTK!D$6,0),"")</f>
        <v/>
      </c>
      <c r="E170" s="182" t="str">
        <f>IF(ISNA(VLOOKUP($A170,DSSV!$A$7:$R$65536,IN_DTK!E$6,0))=FALSE,VLOOKUP($A170,DSSV!$A$7:$R$65536,IN_DTK!E$6,0),"")</f>
        <v/>
      </c>
      <c r="F170" s="187" t="str">
        <f>IF(ISNA(VLOOKUP($A170,DSSV!$A$7:$R$65536,IN_DTK!F$6,0))=FALSE,VLOOKUP($A170,DSSV!$A$7:$R$65536,IN_DTK!F$6,0),"")</f>
        <v/>
      </c>
      <c r="G170" s="187" t="str">
        <f>IF(ISNA(VLOOKUP($A170,DSSV!$A$7:$R$65536,IN_DTK!G$6,0))=FALSE,VLOOKUP($A170,DSSV!$A$7:$R$65536,IN_DTK!G$6,0),"")</f>
        <v/>
      </c>
      <c r="H170" s="183">
        <f>IF(ISNA(VLOOKUP($A170,DSSV!$A$7:$R$65536,IN_DTK!H$6,0))=FALSE,IF(H$9&lt;&gt;0,VLOOKUP($A170,DSSV!$A$7:$R$65536,IN_DTK!H$6,0),""),"")</f>
        <v>0</v>
      </c>
      <c r="I170" s="183">
        <f>IF(ISNA(VLOOKUP($A170,DSSV!$A$7:$R$65536,IN_DTK!I$6,0))=FALSE,IF(I$9&lt;&gt;0,VLOOKUP($A170,DSSV!$A$7:$R$65536,IN_DTK!I$6,0),""),"")</f>
        <v>0</v>
      </c>
      <c r="J170" s="183">
        <f>IF(ISNA(VLOOKUP($A170,DSSV!$A$7:$R$65536,IN_DTK!J$6,0))=FALSE,IF(J$9&lt;&gt;0,VLOOKUP($A170,DSSV!$A$7:$R$65536,IN_DTK!J$6,0),""),"")</f>
        <v>0</v>
      </c>
      <c r="K170" s="183">
        <f>IF(ISNA(VLOOKUP($A170,DSSV!$A$7:$R$65536,IN_DTK!K$6,0))=FALSE,IF(K$9&lt;&gt;0,VLOOKUP($A170,DSSV!$A$7:$R$65536,IN_DTK!K$6,0),""),"")</f>
        <v>0</v>
      </c>
      <c r="L170" s="183">
        <f>IF(ISNA(VLOOKUP($A170,DSSV!$A$7:$R$65536,IN_DTK!L$6,0))=FALSE,IF(L$9&lt;&gt;0,VLOOKUP($A170,DSSV!$A$7:$R$65536,IN_DTK!L$6,0),""),"")</f>
        <v>0</v>
      </c>
      <c r="M170" s="183">
        <f>IF(ISNA(VLOOKUP($A170,DSSV!$A$7:$R$65536,IN_DTK!M$6,0))=FALSE,IF(M$9&lt;&gt;0,VLOOKUP($A170,DSSV!$A$7:$R$65536,IN_DTK!M$6,0),""),"")</f>
        <v>0</v>
      </c>
      <c r="N170" s="183">
        <f>IF(ISNA(VLOOKUP($A170,DSSV!$A$7:$R$65536,IN_DTK!N$6,0))=FALSE,IF(N$9&lt;&gt;0,VLOOKUP($A170,DSSV!$A$7:$R$65536,IN_DTK!N$6,0),""),"")</f>
        <v>0</v>
      </c>
      <c r="O170" s="183">
        <f>IF(ISNA(VLOOKUP($A170,DSSV!$A$7:$R$65536,IN_DTK!O$6,0))=FALSE,IF(O$9&lt;&gt;0,VLOOKUP($A170,DSSV!$A$7:$R$65536,IN_DTK!O$6,0),""),"")</f>
        <v>0</v>
      </c>
      <c r="P170" s="183">
        <f>IF(ISNA(VLOOKUP($A170,DSSV!$A$7:$R$65536,IN_DTK!P$6,0))=FALSE,IF(P$9&lt;&gt;0,VLOOKUP($A170,DSSV!$A$7:$R$65536,IN_DTK!P$6,0),""),"")</f>
        <v>0</v>
      </c>
      <c r="Q170" s="184">
        <f>IF(ISNA(VLOOKUP($A170,DSSV!$A$7:$R$65536,IN_DTK!Q$6,0))=FALSE,VLOOKUP($A170,DSSV!$A$7:$R$65536,IN_DTK!Q$6,0),"")</f>
        <v>0</v>
      </c>
      <c r="R170" s="175" t="str">
        <f>IF(ISNA(VLOOKUP($A170,DSSV!$A$7:$R$65536,IN_DTK!R$6,0))=FALSE,VLOOKUP($A170,DSSV!$A$7:$R$65536,IN_DTK!R$6,0),"")</f>
        <v>Không</v>
      </c>
      <c r="S170" s="185" t="str">
        <f>IF(ISNA(VLOOKUP($A170,DSSV!$A$7:$R$65536,IN_DTK!S$6,0))=FALSE,VLOOKUP($A170,DSSV!$A$7:$R$65536,IN_DTK!S$6,0),"")</f>
        <v/>
      </c>
      <c r="T170" s="156" t="str">
        <f t="shared" si="4"/>
        <v/>
      </c>
      <c r="U170" s="156" t="str">
        <f t="shared" si="5"/>
        <v/>
      </c>
    </row>
    <row r="171" spans="1:21" s="156" customFormat="1" ht="20.25" customHeight="1">
      <c r="A171" s="154">
        <v>162</v>
      </c>
      <c r="B171" s="178">
        <f>--SUBTOTAL(2,C$7:C171)</f>
        <v>162</v>
      </c>
      <c r="C171" s="157">
        <f>IF(ISNA(VLOOKUP($A171,DSSV!$A$7:$R$65536,IN_DTK!C$6,0))=FALSE,VLOOKUP($A171,DSSV!$A$7:$R$65536,IN_DTK!C$6,0),"")</f>
        <v>0</v>
      </c>
      <c r="D171" s="181" t="str">
        <f>IF(ISNA(VLOOKUP($A171,DSSV!$A$7:$R$65536,IN_DTK!D$6,0))=FALSE,VLOOKUP($A171,DSSV!$A$7:$R$65536,IN_DTK!D$6,0),"")</f>
        <v/>
      </c>
      <c r="E171" s="182" t="str">
        <f>IF(ISNA(VLOOKUP($A171,DSSV!$A$7:$R$65536,IN_DTK!E$6,0))=FALSE,VLOOKUP($A171,DSSV!$A$7:$R$65536,IN_DTK!E$6,0),"")</f>
        <v/>
      </c>
      <c r="F171" s="187" t="str">
        <f>IF(ISNA(VLOOKUP($A171,DSSV!$A$7:$R$65536,IN_DTK!F$6,0))=FALSE,VLOOKUP($A171,DSSV!$A$7:$R$65536,IN_DTK!F$6,0),"")</f>
        <v/>
      </c>
      <c r="G171" s="187" t="str">
        <f>IF(ISNA(VLOOKUP($A171,DSSV!$A$7:$R$65536,IN_DTK!G$6,0))=FALSE,VLOOKUP($A171,DSSV!$A$7:$R$65536,IN_DTK!G$6,0),"")</f>
        <v/>
      </c>
      <c r="H171" s="183">
        <f>IF(ISNA(VLOOKUP($A171,DSSV!$A$7:$R$65536,IN_DTK!H$6,0))=FALSE,IF(H$9&lt;&gt;0,VLOOKUP($A171,DSSV!$A$7:$R$65536,IN_DTK!H$6,0),""),"")</f>
        <v>0</v>
      </c>
      <c r="I171" s="183">
        <f>IF(ISNA(VLOOKUP($A171,DSSV!$A$7:$R$65536,IN_DTK!I$6,0))=FALSE,IF(I$9&lt;&gt;0,VLOOKUP($A171,DSSV!$A$7:$R$65536,IN_DTK!I$6,0),""),"")</f>
        <v>0</v>
      </c>
      <c r="J171" s="183">
        <f>IF(ISNA(VLOOKUP($A171,DSSV!$A$7:$R$65536,IN_DTK!J$6,0))=FALSE,IF(J$9&lt;&gt;0,VLOOKUP($A171,DSSV!$A$7:$R$65536,IN_DTK!J$6,0),""),"")</f>
        <v>0</v>
      </c>
      <c r="K171" s="183">
        <f>IF(ISNA(VLOOKUP($A171,DSSV!$A$7:$R$65536,IN_DTK!K$6,0))=FALSE,IF(K$9&lt;&gt;0,VLOOKUP($A171,DSSV!$A$7:$R$65536,IN_DTK!K$6,0),""),"")</f>
        <v>0</v>
      </c>
      <c r="L171" s="183">
        <f>IF(ISNA(VLOOKUP($A171,DSSV!$A$7:$R$65536,IN_DTK!L$6,0))=FALSE,IF(L$9&lt;&gt;0,VLOOKUP($A171,DSSV!$A$7:$R$65536,IN_DTK!L$6,0),""),"")</f>
        <v>0</v>
      </c>
      <c r="M171" s="183">
        <f>IF(ISNA(VLOOKUP($A171,DSSV!$A$7:$R$65536,IN_DTK!M$6,0))=FALSE,IF(M$9&lt;&gt;0,VLOOKUP($A171,DSSV!$A$7:$R$65536,IN_DTK!M$6,0),""),"")</f>
        <v>0</v>
      </c>
      <c r="N171" s="183">
        <f>IF(ISNA(VLOOKUP($A171,DSSV!$A$7:$R$65536,IN_DTK!N$6,0))=FALSE,IF(N$9&lt;&gt;0,VLOOKUP($A171,DSSV!$A$7:$R$65536,IN_DTK!N$6,0),""),"")</f>
        <v>0</v>
      </c>
      <c r="O171" s="183">
        <f>IF(ISNA(VLOOKUP($A171,DSSV!$A$7:$R$65536,IN_DTK!O$6,0))=FALSE,IF(O$9&lt;&gt;0,VLOOKUP($A171,DSSV!$A$7:$R$65536,IN_DTK!O$6,0),""),"")</f>
        <v>0</v>
      </c>
      <c r="P171" s="183">
        <f>IF(ISNA(VLOOKUP($A171,DSSV!$A$7:$R$65536,IN_DTK!P$6,0))=FALSE,IF(P$9&lt;&gt;0,VLOOKUP($A171,DSSV!$A$7:$R$65536,IN_DTK!P$6,0),""),"")</f>
        <v>0</v>
      </c>
      <c r="Q171" s="184">
        <f>IF(ISNA(VLOOKUP($A171,DSSV!$A$7:$R$65536,IN_DTK!Q$6,0))=FALSE,VLOOKUP($A171,DSSV!$A$7:$R$65536,IN_DTK!Q$6,0),"")</f>
        <v>0</v>
      </c>
      <c r="R171" s="175" t="str">
        <f>IF(ISNA(VLOOKUP($A171,DSSV!$A$7:$R$65536,IN_DTK!R$6,0))=FALSE,VLOOKUP($A171,DSSV!$A$7:$R$65536,IN_DTK!R$6,0),"")</f>
        <v>Không</v>
      </c>
      <c r="S171" s="185" t="str">
        <f>IF(ISNA(VLOOKUP($A171,DSSV!$A$7:$R$65536,IN_DTK!S$6,0))=FALSE,VLOOKUP($A171,DSSV!$A$7:$R$65536,IN_DTK!S$6,0),"")</f>
        <v/>
      </c>
      <c r="T171" s="156" t="str">
        <f t="shared" si="4"/>
        <v/>
      </c>
      <c r="U171" s="156" t="str">
        <f t="shared" si="5"/>
        <v/>
      </c>
    </row>
    <row r="172" spans="1:21" s="156" customFormat="1" ht="20.25" customHeight="1">
      <c r="A172" s="154">
        <v>163</v>
      </c>
      <c r="B172" s="178">
        <f>--SUBTOTAL(2,C$7:C172)</f>
        <v>163</v>
      </c>
      <c r="C172" s="157">
        <f>IF(ISNA(VLOOKUP($A172,DSSV!$A$7:$R$65536,IN_DTK!C$6,0))=FALSE,VLOOKUP($A172,DSSV!$A$7:$R$65536,IN_DTK!C$6,0),"")</f>
        <v>0</v>
      </c>
      <c r="D172" s="181" t="str">
        <f>IF(ISNA(VLOOKUP($A172,DSSV!$A$7:$R$65536,IN_DTK!D$6,0))=FALSE,VLOOKUP($A172,DSSV!$A$7:$R$65536,IN_DTK!D$6,0),"")</f>
        <v/>
      </c>
      <c r="E172" s="182" t="str">
        <f>IF(ISNA(VLOOKUP($A172,DSSV!$A$7:$R$65536,IN_DTK!E$6,0))=FALSE,VLOOKUP($A172,DSSV!$A$7:$R$65536,IN_DTK!E$6,0),"")</f>
        <v/>
      </c>
      <c r="F172" s="187" t="str">
        <f>IF(ISNA(VLOOKUP($A172,DSSV!$A$7:$R$65536,IN_DTK!F$6,0))=FALSE,VLOOKUP($A172,DSSV!$A$7:$R$65536,IN_DTK!F$6,0),"")</f>
        <v/>
      </c>
      <c r="G172" s="187" t="str">
        <f>IF(ISNA(VLOOKUP($A172,DSSV!$A$7:$R$65536,IN_DTK!G$6,0))=FALSE,VLOOKUP($A172,DSSV!$A$7:$R$65536,IN_DTK!G$6,0),"")</f>
        <v/>
      </c>
      <c r="H172" s="183">
        <f>IF(ISNA(VLOOKUP($A172,DSSV!$A$7:$R$65536,IN_DTK!H$6,0))=FALSE,IF(H$9&lt;&gt;0,VLOOKUP($A172,DSSV!$A$7:$R$65536,IN_DTK!H$6,0),""),"")</f>
        <v>0</v>
      </c>
      <c r="I172" s="183">
        <f>IF(ISNA(VLOOKUP($A172,DSSV!$A$7:$R$65536,IN_DTK!I$6,0))=FALSE,IF(I$9&lt;&gt;0,VLOOKUP($A172,DSSV!$A$7:$R$65536,IN_DTK!I$6,0),""),"")</f>
        <v>0</v>
      </c>
      <c r="J172" s="183">
        <f>IF(ISNA(VLOOKUP($A172,DSSV!$A$7:$R$65536,IN_DTK!J$6,0))=FALSE,IF(J$9&lt;&gt;0,VLOOKUP($A172,DSSV!$A$7:$R$65536,IN_DTK!J$6,0),""),"")</f>
        <v>0</v>
      </c>
      <c r="K172" s="183">
        <f>IF(ISNA(VLOOKUP($A172,DSSV!$A$7:$R$65536,IN_DTK!K$6,0))=FALSE,IF(K$9&lt;&gt;0,VLOOKUP($A172,DSSV!$A$7:$R$65536,IN_DTK!K$6,0),""),"")</f>
        <v>0</v>
      </c>
      <c r="L172" s="183">
        <f>IF(ISNA(VLOOKUP($A172,DSSV!$A$7:$R$65536,IN_DTK!L$6,0))=FALSE,IF(L$9&lt;&gt;0,VLOOKUP($A172,DSSV!$A$7:$R$65536,IN_DTK!L$6,0),""),"")</f>
        <v>0</v>
      </c>
      <c r="M172" s="183">
        <f>IF(ISNA(VLOOKUP($A172,DSSV!$A$7:$R$65536,IN_DTK!M$6,0))=FALSE,IF(M$9&lt;&gt;0,VLOOKUP($A172,DSSV!$A$7:$R$65536,IN_DTK!M$6,0),""),"")</f>
        <v>0</v>
      </c>
      <c r="N172" s="183">
        <f>IF(ISNA(VLOOKUP($A172,DSSV!$A$7:$R$65536,IN_DTK!N$6,0))=FALSE,IF(N$9&lt;&gt;0,VLOOKUP($A172,DSSV!$A$7:$R$65536,IN_DTK!N$6,0),""),"")</f>
        <v>0</v>
      </c>
      <c r="O172" s="183">
        <f>IF(ISNA(VLOOKUP($A172,DSSV!$A$7:$R$65536,IN_DTK!O$6,0))=FALSE,IF(O$9&lt;&gt;0,VLOOKUP($A172,DSSV!$A$7:$R$65536,IN_DTK!O$6,0),""),"")</f>
        <v>0</v>
      </c>
      <c r="P172" s="183">
        <f>IF(ISNA(VLOOKUP($A172,DSSV!$A$7:$R$65536,IN_DTK!P$6,0))=FALSE,IF(P$9&lt;&gt;0,VLOOKUP($A172,DSSV!$A$7:$R$65536,IN_DTK!P$6,0),""),"")</f>
        <v>0</v>
      </c>
      <c r="Q172" s="184">
        <f>IF(ISNA(VLOOKUP($A172,DSSV!$A$7:$R$65536,IN_DTK!Q$6,0))=FALSE,VLOOKUP($A172,DSSV!$A$7:$R$65536,IN_DTK!Q$6,0),"")</f>
        <v>0</v>
      </c>
      <c r="R172" s="175" t="str">
        <f>IF(ISNA(VLOOKUP($A172,DSSV!$A$7:$R$65536,IN_DTK!R$6,0))=FALSE,VLOOKUP($A172,DSSV!$A$7:$R$65536,IN_DTK!R$6,0),"")</f>
        <v>Không</v>
      </c>
      <c r="S172" s="185" t="str">
        <f>IF(ISNA(VLOOKUP($A172,DSSV!$A$7:$R$65536,IN_DTK!S$6,0))=FALSE,VLOOKUP($A172,DSSV!$A$7:$R$65536,IN_DTK!S$6,0),"")</f>
        <v/>
      </c>
      <c r="T172" s="156" t="str">
        <f t="shared" si="4"/>
        <v/>
      </c>
      <c r="U172" s="156" t="str">
        <f t="shared" si="5"/>
        <v/>
      </c>
    </row>
    <row r="173" spans="1:21" s="156" customFormat="1" ht="20.25" customHeight="1">
      <c r="A173" s="154">
        <v>164</v>
      </c>
      <c r="B173" s="178">
        <f>--SUBTOTAL(2,C$7:C173)</f>
        <v>164</v>
      </c>
      <c r="C173" s="157">
        <f>IF(ISNA(VLOOKUP($A173,DSSV!$A$7:$R$65536,IN_DTK!C$6,0))=FALSE,VLOOKUP($A173,DSSV!$A$7:$R$65536,IN_DTK!C$6,0),"")</f>
        <v>0</v>
      </c>
      <c r="D173" s="181" t="str">
        <f>IF(ISNA(VLOOKUP($A173,DSSV!$A$7:$R$65536,IN_DTK!D$6,0))=FALSE,VLOOKUP($A173,DSSV!$A$7:$R$65536,IN_DTK!D$6,0),"")</f>
        <v/>
      </c>
      <c r="E173" s="182" t="str">
        <f>IF(ISNA(VLOOKUP($A173,DSSV!$A$7:$R$65536,IN_DTK!E$6,0))=FALSE,VLOOKUP($A173,DSSV!$A$7:$R$65536,IN_DTK!E$6,0),"")</f>
        <v/>
      </c>
      <c r="F173" s="187" t="str">
        <f>IF(ISNA(VLOOKUP($A173,DSSV!$A$7:$R$65536,IN_DTK!F$6,0))=FALSE,VLOOKUP($A173,DSSV!$A$7:$R$65536,IN_DTK!F$6,0),"")</f>
        <v/>
      </c>
      <c r="G173" s="187" t="str">
        <f>IF(ISNA(VLOOKUP($A173,DSSV!$A$7:$R$65536,IN_DTK!G$6,0))=FALSE,VLOOKUP($A173,DSSV!$A$7:$R$65536,IN_DTK!G$6,0),"")</f>
        <v/>
      </c>
      <c r="H173" s="183">
        <f>IF(ISNA(VLOOKUP($A173,DSSV!$A$7:$R$65536,IN_DTK!H$6,0))=FALSE,IF(H$9&lt;&gt;0,VLOOKUP($A173,DSSV!$A$7:$R$65536,IN_DTK!H$6,0),""),"")</f>
        <v>0</v>
      </c>
      <c r="I173" s="183">
        <f>IF(ISNA(VLOOKUP($A173,DSSV!$A$7:$R$65536,IN_DTK!I$6,0))=FALSE,IF(I$9&lt;&gt;0,VLOOKUP($A173,DSSV!$A$7:$R$65536,IN_DTK!I$6,0),""),"")</f>
        <v>0</v>
      </c>
      <c r="J173" s="183">
        <f>IF(ISNA(VLOOKUP($A173,DSSV!$A$7:$R$65536,IN_DTK!J$6,0))=FALSE,IF(J$9&lt;&gt;0,VLOOKUP($A173,DSSV!$A$7:$R$65536,IN_DTK!J$6,0),""),"")</f>
        <v>0</v>
      </c>
      <c r="K173" s="183">
        <f>IF(ISNA(VLOOKUP($A173,DSSV!$A$7:$R$65536,IN_DTK!K$6,0))=FALSE,IF(K$9&lt;&gt;0,VLOOKUP($A173,DSSV!$A$7:$R$65536,IN_DTK!K$6,0),""),"")</f>
        <v>0</v>
      </c>
      <c r="L173" s="183">
        <f>IF(ISNA(VLOOKUP($A173,DSSV!$A$7:$R$65536,IN_DTK!L$6,0))=FALSE,IF(L$9&lt;&gt;0,VLOOKUP($A173,DSSV!$A$7:$R$65536,IN_DTK!L$6,0),""),"")</f>
        <v>0</v>
      </c>
      <c r="M173" s="183">
        <f>IF(ISNA(VLOOKUP($A173,DSSV!$A$7:$R$65536,IN_DTK!M$6,0))=FALSE,IF(M$9&lt;&gt;0,VLOOKUP($A173,DSSV!$A$7:$R$65536,IN_DTK!M$6,0),""),"")</f>
        <v>0</v>
      </c>
      <c r="N173" s="183">
        <f>IF(ISNA(VLOOKUP($A173,DSSV!$A$7:$R$65536,IN_DTK!N$6,0))=FALSE,IF(N$9&lt;&gt;0,VLOOKUP($A173,DSSV!$A$7:$R$65536,IN_DTK!N$6,0),""),"")</f>
        <v>0</v>
      </c>
      <c r="O173" s="183">
        <f>IF(ISNA(VLOOKUP($A173,DSSV!$A$7:$R$65536,IN_DTK!O$6,0))=FALSE,IF(O$9&lt;&gt;0,VLOOKUP($A173,DSSV!$A$7:$R$65536,IN_DTK!O$6,0),""),"")</f>
        <v>0</v>
      </c>
      <c r="P173" s="183">
        <f>IF(ISNA(VLOOKUP($A173,DSSV!$A$7:$R$65536,IN_DTK!P$6,0))=FALSE,IF(P$9&lt;&gt;0,VLOOKUP($A173,DSSV!$A$7:$R$65536,IN_DTK!P$6,0),""),"")</f>
        <v>0</v>
      </c>
      <c r="Q173" s="184">
        <f>IF(ISNA(VLOOKUP($A173,DSSV!$A$7:$R$65536,IN_DTK!Q$6,0))=FALSE,VLOOKUP($A173,DSSV!$A$7:$R$65536,IN_DTK!Q$6,0),"")</f>
        <v>0</v>
      </c>
      <c r="R173" s="175" t="str">
        <f>IF(ISNA(VLOOKUP($A173,DSSV!$A$7:$R$65536,IN_DTK!R$6,0))=FALSE,VLOOKUP($A173,DSSV!$A$7:$R$65536,IN_DTK!R$6,0),"")</f>
        <v>Không</v>
      </c>
      <c r="S173" s="185" t="str">
        <f>IF(ISNA(VLOOKUP($A173,DSSV!$A$7:$R$65536,IN_DTK!S$6,0))=FALSE,VLOOKUP($A173,DSSV!$A$7:$R$65536,IN_DTK!S$6,0),"")</f>
        <v/>
      </c>
      <c r="T173" s="156" t="str">
        <f t="shared" si="4"/>
        <v/>
      </c>
      <c r="U173" s="156" t="str">
        <f t="shared" si="5"/>
        <v/>
      </c>
    </row>
    <row r="174" spans="1:21" s="156" customFormat="1" ht="20.25" customHeight="1">
      <c r="A174" s="154">
        <v>165</v>
      </c>
      <c r="B174" s="178">
        <f>--SUBTOTAL(2,C$7:C174)</f>
        <v>165</v>
      </c>
      <c r="C174" s="157">
        <f>IF(ISNA(VLOOKUP($A174,DSSV!$A$7:$R$65536,IN_DTK!C$6,0))=FALSE,VLOOKUP($A174,DSSV!$A$7:$R$65536,IN_DTK!C$6,0),"")</f>
        <v>0</v>
      </c>
      <c r="D174" s="181" t="str">
        <f>IF(ISNA(VLOOKUP($A174,DSSV!$A$7:$R$65536,IN_DTK!D$6,0))=FALSE,VLOOKUP($A174,DSSV!$A$7:$R$65536,IN_DTK!D$6,0),"")</f>
        <v/>
      </c>
      <c r="E174" s="182" t="str">
        <f>IF(ISNA(VLOOKUP($A174,DSSV!$A$7:$R$65536,IN_DTK!E$6,0))=FALSE,VLOOKUP($A174,DSSV!$A$7:$R$65536,IN_DTK!E$6,0),"")</f>
        <v/>
      </c>
      <c r="F174" s="187" t="str">
        <f>IF(ISNA(VLOOKUP($A174,DSSV!$A$7:$R$65536,IN_DTK!F$6,0))=FALSE,VLOOKUP($A174,DSSV!$A$7:$R$65536,IN_DTK!F$6,0),"")</f>
        <v/>
      </c>
      <c r="G174" s="187" t="str">
        <f>IF(ISNA(VLOOKUP($A174,DSSV!$A$7:$R$65536,IN_DTK!G$6,0))=FALSE,VLOOKUP($A174,DSSV!$A$7:$R$65536,IN_DTK!G$6,0),"")</f>
        <v/>
      </c>
      <c r="H174" s="183">
        <f>IF(ISNA(VLOOKUP($A174,DSSV!$A$7:$R$65536,IN_DTK!H$6,0))=FALSE,IF(H$9&lt;&gt;0,VLOOKUP($A174,DSSV!$A$7:$R$65536,IN_DTK!H$6,0),""),"")</f>
        <v>0</v>
      </c>
      <c r="I174" s="183">
        <f>IF(ISNA(VLOOKUP($A174,DSSV!$A$7:$R$65536,IN_DTK!I$6,0))=FALSE,IF(I$9&lt;&gt;0,VLOOKUP($A174,DSSV!$A$7:$R$65536,IN_DTK!I$6,0),""),"")</f>
        <v>0</v>
      </c>
      <c r="J174" s="183">
        <f>IF(ISNA(VLOOKUP($A174,DSSV!$A$7:$R$65536,IN_DTK!J$6,0))=FALSE,IF(J$9&lt;&gt;0,VLOOKUP($A174,DSSV!$A$7:$R$65536,IN_DTK!J$6,0),""),"")</f>
        <v>0</v>
      </c>
      <c r="K174" s="183">
        <f>IF(ISNA(VLOOKUP($A174,DSSV!$A$7:$R$65536,IN_DTK!K$6,0))=FALSE,IF(K$9&lt;&gt;0,VLOOKUP($A174,DSSV!$A$7:$R$65536,IN_DTK!K$6,0),""),"")</f>
        <v>0</v>
      </c>
      <c r="L174" s="183">
        <f>IF(ISNA(VLOOKUP($A174,DSSV!$A$7:$R$65536,IN_DTK!L$6,0))=FALSE,IF(L$9&lt;&gt;0,VLOOKUP($A174,DSSV!$A$7:$R$65536,IN_DTK!L$6,0),""),"")</f>
        <v>0</v>
      </c>
      <c r="M174" s="183">
        <f>IF(ISNA(VLOOKUP($A174,DSSV!$A$7:$R$65536,IN_DTK!M$6,0))=FALSE,IF(M$9&lt;&gt;0,VLOOKUP($A174,DSSV!$A$7:$R$65536,IN_DTK!M$6,0),""),"")</f>
        <v>0</v>
      </c>
      <c r="N174" s="183">
        <f>IF(ISNA(VLOOKUP($A174,DSSV!$A$7:$R$65536,IN_DTK!N$6,0))=FALSE,IF(N$9&lt;&gt;0,VLOOKUP($A174,DSSV!$A$7:$R$65536,IN_DTK!N$6,0),""),"")</f>
        <v>0</v>
      </c>
      <c r="O174" s="183">
        <f>IF(ISNA(VLOOKUP($A174,DSSV!$A$7:$R$65536,IN_DTK!O$6,0))=FALSE,IF(O$9&lt;&gt;0,VLOOKUP($A174,DSSV!$A$7:$R$65536,IN_DTK!O$6,0),""),"")</f>
        <v>0</v>
      </c>
      <c r="P174" s="183">
        <f>IF(ISNA(VLOOKUP($A174,DSSV!$A$7:$R$65536,IN_DTK!P$6,0))=FALSE,IF(P$9&lt;&gt;0,VLOOKUP($A174,DSSV!$A$7:$R$65536,IN_DTK!P$6,0),""),"")</f>
        <v>0</v>
      </c>
      <c r="Q174" s="184">
        <f>IF(ISNA(VLOOKUP($A174,DSSV!$A$7:$R$65536,IN_DTK!Q$6,0))=FALSE,VLOOKUP($A174,DSSV!$A$7:$R$65536,IN_DTK!Q$6,0),"")</f>
        <v>0</v>
      </c>
      <c r="R174" s="175" t="str">
        <f>IF(ISNA(VLOOKUP($A174,DSSV!$A$7:$R$65536,IN_DTK!R$6,0))=FALSE,VLOOKUP($A174,DSSV!$A$7:$R$65536,IN_DTK!R$6,0),"")</f>
        <v>Không</v>
      </c>
      <c r="S174" s="185" t="str">
        <f>IF(ISNA(VLOOKUP($A174,DSSV!$A$7:$R$65536,IN_DTK!S$6,0))=FALSE,VLOOKUP($A174,DSSV!$A$7:$R$65536,IN_DTK!S$6,0),"")</f>
        <v/>
      </c>
      <c r="T174" s="156" t="str">
        <f t="shared" si="4"/>
        <v/>
      </c>
      <c r="U174" s="156" t="str">
        <f t="shared" si="5"/>
        <v/>
      </c>
    </row>
    <row r="175" spans="1:21" s="156" customFormat="1" ht="20.25" customHeight="1">
      <c r="A175" s="154">
        <v>166</v>
      </c>
      <c r="B175" s="178">
        <f>--SUBTOTAL(2,C$7:C175)</f>
        <v>166</v>
      </c>
      <c r="C175" s="157">
        <f>IF(ISNA(VLOOKUP($A175,DSSV!$A$7:$R$65536,IN_DTK!C$6,0))=FALSE,VLOOKUP($A175,DSSV!$A$7:$R$65536,IN_DTK!C$6,0),"")</f>
        <v>0</v>
      </c>
      <c r="D175" s="181" t="str">
        <f>IF(ISNA(VLOOKUP($A175,DSSV!$A$7:$R$65536,IN_DTK!D$6,0))=FALSE,VLOOKUP($A175,DSSV!$A$7:$R$65536,IN_DTK!D$6,0),"")</f>
        <v/>
      </c>
      <c r="E175" s="182" t="str">
        <f>IF(ISNA(VLOOKUP($A175,DSSV!$A$7:$R$65536,IN_DTK!E$6,0))=FALSE,VLOOKUP($A175,DSSV!$A$7:$R$65536,IN_DTK!E$6,0),"")</f>
        <v/>
      </c>
      <c r="F175" s="187" t="str">
        <f>IF(ISNA(VLOOKUP($A175,DSSV!$A$7:$R$65536,IN_DTK!F$6,0))=FALSE,VLOOKUP($A175,DSSV!$A$7:$R$65536,IN_DTK!F$6,0),"")</f>
        <v/>
      </c>
      <c r="G175" s="187" t="str">
        <f>IF(ISNA(VLOOKUP($A175,DSSV!$A$7:$R$65536,IN_DTK!G$6,0))=FALSE,VLOOKUP($A175,DSSV!$A$7:$R$65536,IN_DTK!G$6,0),"")</f>
        <v/>
      </c>
      <c r="H175" s="183">
        <f>IF(ISNA(VLOOKUP($A175,DSSV!$A$7:$R$65536,IN_DTK!H$6,0))=FALSE,IF(H$9&lt;&gt;0,VLOOKUP($A175,DSSV!$A$7:$R$65536,IN_DTK!H$6,0),""),"")</f>
        <v>0</v>
      </c>
      <c r="I175" s="183">
        <f>IF(ISNA(VLOOKUP($A175,DSSV!$A$7:$R$65536,IN_DTK!I$6,0))=FALSE,IF(I$9&lt;&gt;0,VLOOKUP($A175,DSSV!$A$7:$R$65536,IN_DTK!I$6,0),""),"")</f>
        <v>0</v>
      </c>
      <c r="J175" s="183">
        <f>IF(ISNA(VLOOKUP($A175,DSSV!$A$7:$R$65536,IN_DTK!J$6,0))=FALSE,IF(J$9&lt;&gt;0,VLOOKUP($A175,DSSV!$A$7:$R$65536,IN_DTK!J$6,0),""),"")</f>
        <v>0</v>
      </c>
      <c r="K175" s="183">
        <f>IF(ISNA(VLOOKUP($A175,DSSV!$A$7:$R$65536,IN_DTK!K$6,0))=FALSE,IF(K$9&lt;&gt;0,VLOOKUP($A175,DSSV!$A$7:$R$65536,IN_DTK!K$6,0),""),"")</f>
        <v>0</v>
      </c>
      <c r="L175" s="183">
        <f>IF(ISNA(VLOOKUP($A175,DSSV!$A$7:$R$65536,IN_DTK!L$6,0))=FALSE,IF(L$9&lt;&gt;0,VLOOKUP($A175,DSSV!$A$7:$R$65536,IN_DTK!L$6,0),""),"")</f>
        <v>0</v>
      </c>
      <c r="M175" s="183">
        <f>IF(ISNA(VLOOKUP($A175,DSSV!$A$7:$R$65536,IN_DTK!M$6,0))=FALSE,IF(M$9&lt;&gt;0,VLOOKUP($A175,DSSV!$A$7:$R$65536,IN_DTK!M$6,0),""),"")</f>
        <v>0</v>
      </c>
      <c r="N175" s="183">
        <f>IF(ISNA(VLOOKUP($A175,DSSV!$A$7:$R$65536,IN_DTK!N$6,0))=FALSE,IF(N$9&lt;&gt;0,VLOOKUP($A175,DSSV!$A$7:$R$65536,IN_DTK!N$6,0),""),"")</f>
        <v>0</v>
      </c>
      <c r="O175" s="183">
        <f>IF(ISNA(VLOOKUP($A175,DSSV!$A$7:$R$65536,IN_DTK!O$6,0))=FALSE,IF(O$9&lt;&gt;0,VLOOKUP($A175,DSSV!$A$7:$R$65536,IN_DTK!O$6,0),""),"")</f>
        <v>0</v>
      </c>
      <c r="P175" s="183">
        <f>IF(ISNA(VLOOKUP($A175,DSSV!$A$7:$R$65536,IN_DTK!P$6,0))=FALSE,IF(P$9&lt;&gt;0,VLOOKUP($A175,DSSV!$A$7:$R$65536,IN_DTK!P$6,0),""),"")</f>
        <v>0</v>
      </c>
      <c r="Q175" s="184">
        <f>IF(ISNA(VLOOKUP($A175,DSSV!$A$7:$R$65536,IN_DTK!Q$6,0))=FALSE,VLOOKUP($A175,DSSV!$A$7:$R$65536,IN_DTK!Q$6,0),"")</f>
        <v>0</v>
      </c>
      <c r="R175" s="175" t="str">
        <f>IF(ISNA(VLOOKUP($A175,DSSV!$A$7:$R$65536,IN_DTK!R$6,0))=FALSE,VLOOKUP($A175,DSSV!$A$7:$R$65536,IN_DTK!R$6,0),"")</f>
        <v>Không</v>
      </c>
      <c r="S175" s="185" t="str">
        <f>IF(ISNA(VLOOKUP($A175,DSSV!$A$7:$R$65536,IN_DTK!S$6,0))=FALSE,VLOOKUP($A175,DSSV!$A$7:$R$65536,IN_DTK!S$6,0),"")</f>
        <v/>
      </c>
      <c r="T175" s="156" t="str">
        <f t="shared" si="4"/>
        <v/>
      </c>
      <c r="U175" s="156" t="str">
        <f t="shared" si="5"/>
        <v/>
      </c>
    </row>
    <row r="176" spans="1:21" s="156" customFormat="1" ht="20.25" customHeight="1">
      <c r="A176" s="154">
        <v>167</v>
      </c>
      <c r="B176" s="178">
        <f>--SUBTOTAL(2,C$7:C176)</f>
        <v>167</v>
      </c>
      <c r="C176" s="157">
        <f>IF(ISNA(VLOOKUP($A176,DSSV!$A$7:$R$65536,IN_DTK!C$6,0))=FALSE,VLOOKUP($A176,DSSV!$A$7:$R$65536,IN_DTK!C$6,0),"")</f>
        <v>0</v>
      </c>
      <c r="D176" s="181" t="str">
        <f>IF(ISNA(VLOOKUP($A176,DSSV!$A$7:$R$65536,IN_DTK!D$6,0))=FALSE,VLOOKUP($A176,DSSV!$A$7:$R$65536,IN_DTK!D$6,0),"")</f>
        <v/>
      </c>
      <c r="E176" s="182" t="str">
        <f>IF(ISNA(VLOOKUP($A176,DSSV!$A$7:$R$65536,IN_DTK!E$6,0))=FALSE,VLOOKUP($A176,DSSV!$A$7:$R$65536,IN_DTK!E$6,0),"")</f>
        <v/>
      </c>
      <c r="F176" s="187" t="str">
        <f>IF(ISNA(VLOOKUP($A176,DSSV!$A$7:$R$65536,IN_DTK!F$6,0))=FALSE,VLOOKUP($A176,DSSV!$A$7:$R$65536,IN_DTK!F$6,0),"")</f>
        <v/>
      </c>
      <c r="G176" s="187" t="str">
        <f>IF(ISNA(VLOOKUP($A176,DSSV!$A$7:$R$65536,IN_DTK!G$6,0))=FALSE,VLOOKUP($A176,DSSV!$A$7:$R$65536,IN_DTK!G$6,0),"")</f>
        <v/>
      </c>
      <c r="H176" s="183">
        <f>IF(ISNA(VLOOKUP($A176,DSSV!$A$7:$R$65536,IN_DTK!H$6,0))=FALSE,IF(H$9&lt;&gt;0,VLOOKUP($A176,DSSV!$A$7:$R$65536,IN_DTK!H$6,0),""),"")</f>
        <v>0</v>
      </c>
      <c r="I176" s="183">
        <f>IF(ISNA(VLOOKUP($A176,DSSV!$A$7:$R$65536,IN_DTK!I$6,0))=FALSE,IF(I$9&lt;&gt;0,VLOOKUP($A176,DSSV!$A$7:$R$65536,IN_DTK!I$6,0),""),"")</f>
        <v>0</v>
      </c>
      <c r="J176" s="183">
        <f>IF(ISNA(VLOOKUP($A176,DSSV!$A$7:$R$65536,IN_DTK!J$6,0))=FALSE,IF(J$9&lt;&gt;0,VLOOKUP($A176,DSSV!$A$7:$R$65536,IN_DTK!J$6,0),""),"")</f>
        <v>0</v>
      </c>
      <c r="K176" s="183">
        <f>IF(ISNA(VLOOKUP($A176,DSSV!$A$7:$R$65536,IN_DTK!K$6,0))=FALSE,IF(K$9&lt;&gt;0,VLOOKUP($A176,DSSV!$A$7:$R$65536,IN_DTK!K$6,0),""),"")</f>
        <v>0</v>
      </c>
      <c r="L176" s="183">
        <f>IF(ISNA(VLOOKUP($A176,DSSV!$A$7:$R$65536,IN_DTK!L$6,0))=FALSE,IF(L$9&lt;&gt;0,VLOOKUP($A176,DSSV!$A$7:$R$65536,IN_DTK!L$6,0),""),"")</f>
        <v>0</v>
      </c>
      <c r="M176" s="183">
        <f>IF(ISNA(VLOOKUP($A176,DSSV!$A$7:$R$65536,IN_DTK!M$6,0))=FALSE,IF(M$9&lt;&gt;0,VLOOKUP($A176,DSSV!$A$7:$R$65536,IN_DTK!M$6,0),""),"")</f>
        <v>0</v>
      </c>
      <c r="N176" s="183">
        <f>IF(ISNA(VLOOKUP($A176,DSSV!$A$7:$R$65536,IN_DTK!N$6,0))=FALSE,IF(N$9&lt;&gt;0,VLOOKUP($A176,DSSV!$A$7:$R$65536,IN_DTK!N$6,0),""),"")</f>
        <v>0</v>
      </c>
      <c r="O176" s="183">
        <f>IF(ISNA(VLOOKUP($A176,DSSV!$A$7:$R$65536,IN_DTK!O$6,0))=FALSE,IF(O$9&lt;&gt;0,VLOOKUP($A176,DSSV!$A$7:$R$65536,IN_DTK!O$6,0),""),"")</f>
        <v>0</v>
      </c>
      <c r="P176" s="183">
        <f>IF(ISNA(VLOOKUP($A176,DSSV!$A$7:$R$65536,IN_DTK!P$6,0))=FALSE,IF(P$9&lt;&gt;0,VLOOKUP($A176,DSSV!$A$7:$R$65536,IN_DTK!P$6,0),""),"")</f>
        <v>0</v>
      </c>
      <c r="Q176" s="184">
        <f>IF(ISNA(VLOOKUP($A176,DSSV!$A$7:$R$65536,IN_DTK!Q$6,0))=FALSE,VLOOKUP($A176,DSSV!$A$7:$R$65536,IN_DTK!Q$6,0),"")</f>
        <v>0</v>
      </c>
      <c r="R176" s="175" t="str">
        <f>IF(ISNA(VLOOKUP($A176,DSSV!$A$7:$R$65536,IN_DTK!R$6,0))=FALSE,VLOOKUP($A176,DSSV!$A$7:$R$65536,IN_DTK!R$6,0),"")</f>
        <v>Không</v>
      </c>
      <c r="S176" s="185" t="str">
        <f>IF(ISNA(VLOOKUP($A176,DSSV!$A$7:$R$65536,IN_DTK!S$6,0))=FALSE,VLOOKUP($A176,DSSV!$A$7:$R$65536,IN_DTK!S$6,0),"")</f>
        <v/>
      </c>
      <c r="T176" s="156" t="str">
        <f t="shared" si="4"/>
        <v/>
      </c>
      <c r="U176" s="156" t="str">
        <f t="shared" si="5"/>
        <v/>
      </c>
    </row>
    <row r="177" spans="1:21" s="156" customFormat="1" ht="20.25" customHeight="1">
      <c r="A177" s="154">
        <v>168</v>
      </c>
      <c r="B177" s="178">
        <f>--SUBTOTAL(2,C$7:C177)</f>
        <v>168</v>
      </c>
      <c r="C177" s="157">
        <f>IF(ISNA(VLOOKUP($A177,DSSV!$A$7:$R$65536,IN_DTK!C$6,0))=FALSE,VLOOKUP($A177,DSSV!$A$7:$R$65536,IN_DTK!C$6,0),"")</f>
        <v>0</v>
      </c>
      <c r="D177" s="181" t="str">
        <f>IF(ISNA(VLOOKUP($A177,DSSV!$A$7:$R$65536,IN_DTK!D$6,0))=FALSE,VLOOKUP($A177,DSSV!$A$7:$R$65536,IN_DTK!D$6,0),"")</f>
        <v/>
      </c>
      <c r="E177" s="182" t="str">
        <f>IF(ISNA(VLOOKUP($A177,DSSV!$A$7:$R$65536,IN_DTK!E$6,0))=FALSE,VLOOKUP($A177,DSSV!$A$7:$R$65536,IN_DTK!E$6,0),"")</f>
        <v/>
      </c>
      <c r="F177" s="187" t="str">
        <f>IF(ISNA(VLOOKUP($A177,DSSV!$A$7:$R$65536,IN_DTK!F$6,0))=FALSE,VLOOKUP($A177,DSSV!$A$7:$R$65536,IN_DTK!F$6,0),"")</f>
        <v/>
      </c>
      <c r="G177" s="187" t="str">
        <f>IF(ISNA(VLOOKUP($A177,DSSV!$A$7:$R$65536,IN_DTK!G$6,0))=FALSE,VLOOKUP($A177,DSSV!$A$7:$R$65536,IN_DTK!G$6,0),"")</f>
        <v/>
      </c>
      <c r="H177" s="183">
        <f>IF(ISNA(VLOOKUP($A177,DSSV!$A$7:$R$65536,IN_DTK!H$6,0))=FALSE,IF(H$9&lt;&gt;0,VLOOKUP($A177,DSSV!$A$7:$R$65536,IN_DTK!H$6,0),""),"")</f>
        <v>0</v>
      </c>
      <c r="I177" s="183">
        <f>IF(ISNA(VLOOKUP($A177,DSSV!$A$7:$R$65536,IN_DTK!I$6,0))=FALSE,IF(I$9&lt;&gt;0,VLOOKUP($A177,DSSV!$A$7:$R$65536,IN_DTK!I$6,0),""),"")</f>
        <v>0</v>
      </c>
      <c r="J177" s="183">
        <f>IF(ISNA(VLOOKUP($A177,DSSV!$A$7:$R$65536,IN_DTK!J$6,0))=FALSE,IF(J$9&lt;&gt;0,VLOOKUP($A177,DSSV!$A$7:$R$65536,IN_DTK!J$6,0),""),"")</f>
        <v>0</v>
      </c>
      <c r="K177" s="183">
        <f>IF(ISNA(VLOOKUP($A177,DSSV!$A$7:$R$65536,IN_DTK!K$6,0))=FALSE,IF(K$9&lt;&gt;0,VLOOKUP($A177,DSSV!$A$7:$R$65536,IN_DTK!K$6,0),""),"")</f>
        <v>0</v>
      </c>
      <c r="L177" s="183">
        <f>IF(ISNA(VLOOKUP($A177,DSSV!$A$7:$R$65536,IN_DTK!L$6,0))=FALSE,IF(L$9&lt;&gt;0,VLOOKUP($A177,DSSV!$A$7:$R$65536,IN_DTK!L$6,0),""),"")</f>
        <v>0</v>
      </c>
      <c r="M177" s="183">
        <f>IF(ISNA(VLOOKUP($A177,DSSV!$A$7:$R$65536,IN_DTK!M$6,0))=FALSE,IF(M$9&lt;&gt;0,VLOOKUP($A177,DSSV!$A$7:$R$65536,IN_DTK!M$6,0),""),"")</f>
        <v>0</v>
      </c>
      <c r="N177" s="183">
        <f>IF(ISNA(VLOOKUP($A177,DSSV!$A$7:$R$65536,IN_DTK!N$6,0))=FALSE,IF(N$9&lt;&gt;0,VLOOKUP($A177,DSSV!$A$7:$R$65536,IN_DTK!N$6,0),""),"")</f>
        <v>0</v>
      </c>
      <c r="O177" s="183">
        <f>IF(ISNA(VLOOKUP($A177,DSSV!$A$7:$R$65536,IN_DTK!O$6,0))=FALSE,IF(O$9&lt;&gt;0,VLOOKUP($A177,DSSV!$A$7:$R$65536,IN_DTK!O$6,0),""),"")</f>
        <v>0</v>
      </c>
      <c r="P177" s="183">
        <f>IF(ISNA(VLOOKUP($A177,DSSV!$A$7:$R$65536,IN_DTK!P$6,0))=FALSE,IF(P$9&lt;&gt;0,VLOOKUP($A177,DSSV!$A$7:$R$65536,IN_DTK!P$6,0),""),"")</f>
        <v>0</v>
      </c>
      <c r="Q177" s="184">
        <f>IF(ISNA(VLOOKUP($A177,DSSV!$A$7:$R$65536,IN_DTK!Q$6,0))=FALSE,VLOOKUP($A177,DSSV!$A$7:$R$65536,IN_DTK!Q$6,0),"")</f>
        <v>0</v>
      </c>
      <c r="R177" s="175" t="str">
        <f>IF(ISNA(VLOOKUP($A177,DSSV!$A$7:$R$65536,IN_DTK!R$6,0))=FALSE,VLOOKUP($A177,DSSV!$A$7:$R$65536,IN_DTK!R$6,0),"")</f>
        <v>Không</v>
      </c>
      <c r="S177" s="185" t="str">
        <f>IF(ISNA(VLOOKUP($A177,DSSV!$A$7:$R$65536,IN_DTK!S$6,0))=FALSE,VLOOKUP($A177,DSSV!$A$7:$R$65536,IN_DTK!S$6,0),"")</f>
        <v/>
      </c>
      <c r="T177" s="156" t="str">
        <f t="shared" si="4"/>
        <v/>
      </c>
      <c r="U177" s="156" t="str">
        <f t="shared" si="5"/>
        <v/>
      </c>
    </row>
    <row r="178" spans="1:21" s="156" customFormat="1" ht="20.25" customHeight="1">
      <c r="A178" s="154">
        <v>169</v>
      </c>
      <c r="B178" s="178">
        <f>--SUBTOTAL(2,C$7:C178)</f>
        <v>169</v>
      </c>
      <c r="C178" s="157">
        <f>IF(ISNA(VLOOKUP($A178,DSSV!$A$7:$R$65536,IN_DTK!C$6,0))=FALSE,VLOOKUP($A178,DSSV!$A$7:$R$65536,IN_DTK!C$6,0),"")</f>
        <v>0</v>
      </c>
      <c r="D178" s="181" t="str">
        <f>IF(ISNA(VLOOKUP($A178,DSSV!$A$7:$R$65536,IN_DTK!D$6,0))=FALSE,VLOOKUP($A178,DSSV!$A$7:$R$65536,IN_DTK!D$6,0),"")</f>
        <v/>
      </c>
      <c r="E178" s="182" t="str">
        <f>IF(ISNA(VLOOKUP($A178,DSSV!$A$7:$R$65536,IN_DTK!E$6,0))=FALSE,VLOOKUP($A178,DSSV!$A$7:$R$65536,IN_DTK!E$6,0),"")</f>
        <v/>
      </c>
      <c r="F178" s="187" t="str">
        <f>IF(ISNA(VLOOKUP($A178,DSSV!$A$7:$R$65536,IN_DTK!F$6,0))=FALSE,VLOOKUP($A178,DSSV!$A$7:$R$65536,IN_DTK!F$6,0),"")</f>
        <v/>
      </c>
      <c r="G178" s="187" t="str">
        <f>IF(ISNA(VLOOKUP($A178,DSSV!$A$7:$R$65536,IN_DTK!G$6,0))=FALSE,VLOOKUP($A178,DSSV!$A$7:$R$65536,IN_DTK!G$6,0),"")</f>
        <v/>
      </c>
      <c r="H178" s="183">
        <f>IF(ISNA(VLOOKUP($A178,DSSV!$A$7:$R$65536,IN_DTK!H$6,0))=FALSE,IF(H$9&lt;&gt;0,VLOOKUP($A178,DSSV!$A$7:$R$65536,IN_DTK!H$6,0),""),"")</f>
        <v>0</v>
      </c>
      <c r="I178" s="183">
        <f>IF(ISNA(VLOOKUP($A178,DSSV!$A$7:$R$65536,IN_DTK!I$6,0))=FALSE,IF(I$9&lt;&gt;0,VLOOKUP($A178,DSSV!$A$7:$R$65536,IN_DTK!I$6,0),""),"")</f>
        <v>0</v>
      </c>
      <c r="J178" s="183">
        <f>IF(ISNA(VLOOKUP($A178,DSSV!$A$7:$R$65536,IN_DTK!J$6,0))=FALSE,IF(J$9&lt;&gt;0,VLOOKUP($A178,DSSV!$A$7:$R$65536,IN_DTK!J$6,0),""),"")</f>
        <v>0</v>
      </c>
      <c r="K178" s="183">
        <f>IF(ISNA(VLOOKUP($A178,DSSV!$A$7:$R$65536,IN_DTK!K$6,0))=FALSE,IF(K$9&lt;&gt;0,VLOOKUP($A178,DSSV!$A$7:$R$65536,IN_DTK!K$6,0),""),"")</f>
        <v>0</v>
      </c>
      <c r="L178" s="183">
        <f>IF(ISNA(VLOOKUP($A178,DSSV!$A$7:$R$65536,IN_DTK!L$6,0))=FALSE,IF(L$9&lt;&gt;0,VLOOKUP($A178,DSSV!$A$7:$R$65536,IN_DTK!L$6,0),""),"")</f>
        <v>0</v>
      </c>
      <c r="M178" s="183">
        <f>IF(ISNA(VLOOKUP($A178,DSSV!$A$7:$R$65536,IN_DTK!M$6,0))=FALSE,IF(M$9&lt;&gt;0,VLOOKUP($A178,DSSV!$A$7:$R$65536,IN_DTK!M$6,0),""),"")</f>
        <v>0</v>
      </c>
      <c r="N178" s="183">
        <f>IF(ISNA(VLOOKUP($A178,DSSV!$A$7:$R$65536,IN_DTK!N$6,0))=FALSE,IF(N$9&lt;&gt;0,VLOOKUP($A178,DSSV!$A$7:$R$65536,IN_DTK!N$6,0),""),"")</f>
        <v>0</v>
      </c>
      <c r="O178" s="183">
        <f>IF(ISNA(VLOOKUP($A178,DSSV!$A$7:$R$65536,IN_DTK!O$6,0))=FALSE,IF(O$9&lt;&gt;0,VLOOKUP($A178,DSSV!$A$7:$R$65536,IN_DTK!O$6,0),""),"")</f>
        <v>0</v>
      </c>
      <c r="P178" s="183">
        <f>IF(ISNA(VLOOKUP($A178,DSSV!$A$7:$R$65536,IN_DTK!P$6,0))=FALSE,IF(P$9&lt;&gt;0,VLOOKUP($A178,DSSV!$A$7:$R$65536,IN_DTK!P$6,0),""),"")</f>
        <v>0</v>
      </c>
      <c r="Q178" s="184">
        <f>IF(ISNA(VLOOKUP($A178,DSSV!$A$7:$R$65536,IN_DTK!Q$6,0))=FALSE,VLOOKUP($A178,DSSV!$A$7:$R$65536,IN_DTK!Q$6,0),"")</f>
        <v>0</v>
      </c>
      <c r="R178" s="175" t="str">
        <f>IF(ISNA(VLOOKUP($A178,DSSV!$A$7:$R$65536,IN_DTK!R$6,0))=FALSE,VLOOKUP($A178,DSSV!$A$7:$R$65536,IN_DTK!R$6,0),"")</f>
        <v>Không</v>
      </c>
      <c r="S178" s="185" t="str">
        <f>IF(ISNA(VLOOKUP($A178,DSSV!$A$7:$R$65536,IN_DTK!S$6,0))=FALSE,VLOOKUP($A178,DSSV!$A$7:$R$65536,IN_DTK!S$6,0),"")</f>
        <v/>
      </c>
      <c r="T178" s="156" t="str">
        <f t="shared" si="4"/>
        <v/>
      </c>
      <c r="U178" s="156" t="str">
        <f t="shared" si="5"/>
        <v/>
      </c>
    </row>
    <row r="179" spans="1:21" s="156" customFormat="1" ht="20.25" customHeight="1">
      <c r="A179" s="154">
        <v>170</v>
      </c>
      <c r="B179" s="178">
        <f>--SUBTOTAL(2,C$7:C179)</f>
        <v>170</v>
      </c>
      <c r="C179" s="157">
        <f>IF(ISNA(VLOOKUP($A179,DSSV!$A$7:$R$65536,IN_DTK!C$6,0))=FALSE,VLOOKUP($A179,DSSV!$A$7:$R$65536,IN_DTK!C$6,0),"")</f>
        <v>0</v>
      </c>
      <c r="D179" s="181" t="str">
        <f>IF(ISNA(VLOOKUP($A179,DSSV!$A$7:$R$65536,IN_DTK!D$6,0))=FALSE,VLOOKUP($A179,DSSV!$A$7:$R$65536,IN_DTK!D$6,0),"")</f>
        <v/>
      </c>
      <c r="E179" s="182" t="str">
        <f>IF(ISNA(VLOOKUP($A179,DSSV!$A$7:$R$65536,IN_DTK!E$6,0))=FALSE,VLOOKUP($A179,DSSV!$A$7:$R$65536,IN_DTK!E$6,0),"")</f>
        <v/>
      </c>
      <c r="F179" s="187" t="str">
        <f>IF(ISNA(VLOOKUP($A179,DSSV!$A$7:$R$65536,IN_DTK!F$6,0))=FALSE,VLOOKUP($A179,DSSV!$A$7:$R$65536,IN_DTK!F$6,0),"")</f>
        <v/>
      </c>
      <c r="G179" s="187" t="str">
        <f>IF(ISNA(VLOOKUP($A179,DSSV!$A$7:$R$65536,IN_DTK!G$6,0))=FALSE,VLOOKUP($A179,DSSV!$A$7:$R$65536,IN_DTK!G$6,0),"")</f>
        <v/>
      </c>
      <c r="H179" s="183">
        <f>IF(ISNA(VLOOKUP($A179,DSSV!$A$7:$R$65536,IN_DTK!H$6,0))=FALSE,IF(H$9&lt;&gt;0,VLOOKUP($A179,DSSV!$A$7:$R$65536,IN_DTK!H$6,0),""),"")</f>
        <v>0</v>
      </c>
      <c r="I179" s="183">
        <f>IF(ISNA(VLOOKUP($A179,DSSV!$A$7:$R$65536,IN_DTK!I$6,0))=FALSE,IF(I$9&lt;&gt;0,VLOOKUP($A179,DSSV!$A$7:$R$65536,IN_DTK!I$6,0),""),"")</f>
        <v>0</v>
      </c>
      <c r="J179" s="183">
        <f>IF(ISNA(VLOOKUP($A179,DSSV!$A$7:$R$65536,IN_DTK!J$6,0))=FALSE,IF(J$9&lt;&gt;0,VLOOKUP($A179,DSSV!$A$7:$R$65536,IN_DTK!J$6,0),""),"")</f>
        <v>0</v>
      </c>
      <c r="K179" s="183">
        <f>IF(ISNA(VLOOKUP($A179,DSSV!$A$7:$R$65536,IN_DTK!K$6,0))=FALSE,IF(K$9&lt;&gt;0,VLOOKUP($A179,DSSV!$A$7:$R$65536,IN_DTK!K$6,0),""),"")</f>
        <v>0</v>
      </c>
      <c r="L179" s="183">
        <f>IF(ISNA(VLOOKUP($A179,DSSV!$A$7:$R$65536,IN_DTK!L$6,0))=FALSE,IF(L$9&lt;&gt;0,VLOOKUP($A179,DSSV!$A$7:$R$65536,IN_DTK!L$6,0),""),"")</f>
        <v>0</v>
      </c>
      <c r="M179" s="183">
        <f>IF(ISNA(VLOOKUP($A179,DSSV!$A$7:$R$65536,IN_DTK!M$6,0))=FALSE,IF(M$9&lt;&gt;0,VLOOKUP($A179,DSSV!$A$7:$R$65536,IN_DTK!M$6,0),""),"")</f>
        <v>0</v>
      </c>
      <c r="N179" s="183">
        <f>IF(ISNA(VLOOKUP($A179,DSSV!$A$7:$R$65536,IN_DTK!N$6,0))=FALSE,IF(N$9&lt;&gt;0,VLOOKUP($A179,DSSV!$A$7:$R$65536,IN_DTK!N$6,0),""),"")</f>
        <v>0</v>
      </c>
      <c r="O179" s="183">
        <f>IF(ISNA(VLOOKUP($A179,DSSV!$A$7:$R$65536,IN_DTK!O$6,0))=FALSE,IF(O$9&lt;&gt;0,VLOOKUP($A179,DSSV!$A$7:$R$65536,IN_DTK!O$6,0),""),"")</f>
        <v>0</v>
      </c>
      <c r="P179" s="183">
        <f>IF(ISNA(VLOOKUP($A179,DSSV!$A$7:$R$65536,IN_DTK!P$6,0))=FALSE,IF(P$9&lt;&gt;0,VLOOKUP($A179,DSSV!$A$7:$R$65536,IN_DTK!P$6,0),""),"")</f>
        <v>0</v>
      </c>
      <c r="Q179" s="184">
        <f>IF(ISNA(VLOOKUP($A179,DSSV!$A$7:$R$65536,IN_DTK!Q$6,0))=FALSE,VLOOKUP($A179,DSSV!$A$7:$R$65536,IN_DTK!Q$6,0),"")</f>
        <v>0</v>
      </c>
      <c r="R179" s="175" t="str">
        <f>IF(ISNA(VLOOKUP($A179,DSSV!$A$7:$R$65536,IN_DTK!R$6,0))=FALSE,VLOOKUP($A179,DSSV!$A$7:$R$65536,IN_DTK!R$6,0),"")</f>
        <v>Không</v>
      </c>
      <c r="S179" s="185" t="str">
        <f>IF(ISNA(VLOOKUP($A179,DSSV!$A$7:$R$65536,IN_DTK!S$6,0))=FALSE,VLOOKUP($A179,DSSV!$A$7:$R$65536,IN_DTK!S$6,0),"")</f>
        <v/>
      </c>
      <c r="T179" s="156" t="str">
        <f t="shared" si="4"/>
        <v/>
      </c>
      <c r="U179" s="156" t="str">
        <f t="shared" si="5"/>
        <v/>
      </c>
    </row>
    <row r="180" spans="1:21" s="156" customFormat="1" ht="20.25" customHeight="1">
      <c r="A180" s="154">
        <v>171</v>
      </c>
      <c r="B180" s="178">
        <f>--SUBTOTAL(2,C$7:C180)</f>
        <v>171</v>
      </c>
      <c r="C180" s="157">
        <f>IF(ISNA(VLOOKUP($A180,DSSV!$A$7:$R$65536,IN_DTK!C$6,0))=FALSE,VLOOKUP($A180,DSSV!$A$7:$R$65536,IN_DTK!C$6,0),"")</f>
        <v>0</v>
      </c>
      <c r="D180" s="181" t="str">
        <f>IF(ISNA(VLOOKUP($A180,DSSV!$A$7:$R$65536,IN_DTK!D$6,0))=FALSE,VLOOKUP($A180,DSSV!$A$7:$R$65536,IN_DTK!D$6,0),"")</f>
        <v/>
      </c>
      <c r="E180" s="182" t="str">
        <f>IF(ISNA(VLOOKUP($A180,DSSV!$A$7:$R$65536,IN_DTK!E$6,0))=FALSE,VLOOKUP($A180,DSSV!$A$7:$R$65536,IN_DTK!E$6,0),"")</f>
        <v/>
      </c>
      <c r="F180" s="187" t="str">
        <f>IF(ISNA(VLOOKUP($A180,DSSV!$A$7:$R$65536,IN_DTK!F$6,0))=FALSE,VLOOKUP($A180,DSSV!$A$7:$R$65536,IN_DTK!F$6,0),"")</f>
        <v/>
      </c>
      <c r="G180" s="187" t="str">
        <f>IF(ISNA(VLOOKUP($A180,DSSV!$A$7:$R$65536,IN_DTK!G$6,0))=FALSE,VLOOKUP($A180,DSSV!$A$7:$R$65536,IN_DTK!G$6,0),"")</f>
        <v/>
      </c>
      <c r="H180" s="183">
        <f>IF(ISNA(VLOOKUP($A180,DSSV!$A$7:$R$65536,IN_DTK!H$6,0))=FALSE,IF(H$9&lt;&gt;0,VLOOKUP($A180,DSSV!$A$7:$R$65536,IN_DTK!H$6,0),""),"")</f>
        <v>0</v>
      </c>
      <c r="I180" s="183">
        <f>IF(ISNA(VLOOKUP($A180,DSSV!$A$7:$R$65536,IN_DTK!I$6,0))=FALSE,IF(I$9&lt;&gt;0,VLOOKUP($A180,DSSV!$A$7:$R$65536,IN_DTK!I$6,0),""),"")</f>
        <v>0</v>
      </c>
      <c r="J180" s="183">
        <f>IF(ISNA(VLOOKUP($A180,DSSV!$A$7:$R$65536,IN_DTK!J$6,0))=FALSE,IF(J$9&lt;&gt;0,VLOOKUP($A180,DSSV!$A$7:$R$65536,IN_DTK!J$6,0),""),"")</f>
        <v>0</v>
      </c>
      <c r="K180" s="183">
        <f>IF(ISNA(VLOOKUP($A180,DSSV!$A$7:$R$65536,IN_DTK!K$6,0))=FALSE,IF(K$9&lt;&gt;0,VLOOKUP($A180,DSSV!$A$7:$R$65536,IN_DTK!K$6,0),""),"")</f>
        <v>0</v>
      </c>
      <c r="L180" s="183">
        <f>IF(ISNA(VLOOKUP($A180,DSSV!$A$7:$R$65536,IN_DTK!L$6,0))=FALSE,IF(L$9&lt;&gt;0,VLOOKUP($A180,DSSV!$A$7:$R$65536,IN_DTK!L$6,0),""),"")</f>
        <v>0</v>
      </c>
      <c r="M180" s="183">
        <f>IF(ISNA(VLOOKUP($A180,DSSV!$A$7:$R$65536,IN_DTK!M$6,0))=FALSE,IF(M$9&lt;&gt;0,VLOOKUP($A180,DSSV!$A$7:$R$65536,IN_DTK!M$6,0),""),"")</f>
        <v>0</v>
      </c>
      <c r="N180" s="183">
        <f>IF(ISNA(VLOOKUP($A180,DSSV!$A$7:$R$65536,IN_DTK!N$6,0))=FALSE,IF(N$9&lt;&gt;0,VLOOKUP($A180,DSSV!$A$7:$R$65536,IN_DTK!N$6,0),""),"")</f>
        <v>0</v>
      </c>
      <c r="O180" s="183">
        <f>IF(ISNA(VLOOKUP($A180,DSSV!$A$7:$R$65536,IN_DTK!O$6,0))=FALSE,IF(O$9&lt;&gt;0,VLOOKUP($A180,DSSV!$A$7:$R$65536,IN_DTK!O$6,0),""),"")</f>
        <v>0</v>
      </c>
      <c r="P180" s="183">
        <f>IF(ISNA(VLOOKUP($A180,DSSV!$A$7:$R$65536,IN_DTK!P$6,0))=FALSE,IF(P$9&lt;&gt;0,VLOOKUP($A180,DSSV!$A$7:$R$65536,IN_DTK!P$6,0),""),"")</f>
        <v>0</v>
      </c>
      <c r="Q180" s="184">
        <f>IF(ISNA(VLOOKUP($A180,DSSV!$A$7:$R$65536,IN_DTK!Q$6,0))=FALSE,VLOOKUP($A180,DSSV!$A$7:$R$65536,IN_DTK!Q$6,0),"")</f>
        <v>0</v>
      </c>
      <c r="R180" s="175" t="str">
        <f>IF(ISNA(VLOOKUP($A180,DSSV!$A$7:$R$65536,IN_DTK!R$6,0))=FALSE,VLOOKUP($A180,DSSV!$A$7:$R$65536,IN_DTK!R$6,0),"")</f>
        <v>Không</v>
      </c>
      <c r="S180" s="185" t="str">
        <f>IF(ISNA(VLOOKUP($A180,DSSV!$A$7:$R$65536,IN_DTK!S$6,0))=FALSE,VLOOKUP($A180,DSSV!$A$7:$R$65536,IN_DTK!S$6,0),"")</f>
        <v/>
      </c>
      <c r="T180" s="156" t="str">
        <f t="shared" si="4"/>
        <v/>
      </c>
      <c r="U180" s="156" t="str">
        <f t="shared" si="5"/>
        <v/>
      </c>
    </row>
    <row r="181" spans="1:21" s="156" customFormat="1" ht="20.25" customHeight="1">
      <c r="A181" s="154">
        <v>172</v>
      </c>
      <c r="B181" s="178">
        <f>--SUBTOTAL(2,C$7:C181)</f>
        <v>172</v>
      </c>
      <c r="C181" s="157">
        <f>IF(ISNA(VLOOKUP($A181,DSSV!$A$7:$R$65536,IN_DTK!C$6,0))=FALSE,VLOOKUP($A181,DSSV!$A$7:$R$65536,IN_DTK!C$6,0),"")</f>
        <v>0</v>
      </c>
      <c r="D181" s="181" t="str">
        <f>IF(ISNA(VLOOKUP($A181,DSSV!$A$7:$R$65536,IN_DTK!D$6,0))=FALSE,VLOOKUP($A181,DSSV!$A$7:$R$65536,IN_DTK!D$6,0),"")</f>
        <v/>
      </c>
      <c r="E181" s="182" t="str">
        <f>IF(ISNA(VLOOKUP($A181,DSSV!$A$7:$R$65536,IN_DTK!E$6,0))=FALSE,VLOOKUP($A181,DSSV!$A$7:$R$65536,IN_DTK!E$6,0),"")</f>
        <v/>
      </c>
      <c r="F181" s="187" t="str">
        <f>IF(ISNA(VLOOKUP($A181,DSSV!$A$7:$R$65536,IN_DTK!F$6,0))=FALSE,VLOOKUP($A181,DSSV!$A$7:$R$65536,IN_DTK!F$6,0),"")</f>
        <v/>
      </c>
      <c r="G181" s="187" t="str">
        <f>IF(ISNA(VLOOKUP($A181,DSSV!$A$7:$R$65536,IN_DTK!G$6,0))=FALSE,VLOOKUP($A181,DSSV!$A$7:$R$65536,IN_DTK!G$6,0),"")</f>
        <v/>
      </c>
      <c r="H181" s="183">
        <f>IF(ISNA(VLOOKUP($A181,DSSV!$A$7:$R$65536,IN_DTK!H$6,0))=FALSE,IF(H$9&lt;&gt;0,VLOOKUP($A181,DSSV!$A$7:$R$65536,IN_DTK!H$6,0),""),"")</f>
        <v>0</v>
      </c>
      <c r="I181" s="183">
        <f>IF(ISNA(VLOOKUP($A181,DSSV!$A$7:$R$65536,IN_DTK!I$6,0))=FALSE,IF(I$9&lt;&gt;0,VLOOKUP($A181,DSSV!$A$7:$R$65536,IN_DTK!I$6,0),""),"")</f>
        <v>0</v>
      </c>
      <c r="J181" s="183">
        <f>IF(ISNA(VLOOKUP($A181,DSSV!$A$7:$R$65536,IN_DTK!J$6,0))=FALSE,IF(J$9&lt;&gt;0,VLOOKUP($A181,DSSV!$A$7:$R$65536,IN_DTK!J$6,0),""),"")</f>
        <v>0</v>
      </c>
      <c r="K181" s="183">
        <f>IF(ISNA(VLOOKUP($A181,DSSV!$A$7:$R$65536,IN_DTK!K$6,0))=FALSE,IF(K$9&lt;&gt;0,VLOOKUP($A181,DSSV!$A$7:$R$65536,IN_DTK!K$6,0),""),"")</f>
        <v>0</v>
      </c>
      <c r="L181" s="183">
        <f>IF(ISNA(VLOOKUP($A181,DSSV!$A$7:$R$65536,IN_DTK!L$6,0))=FALSE,IF(L$9&lt;&gt;0,VLOOKUP($A181,DSSV!$A$7:$R$65536,IN_DTK!L$6,0),""),"")</f>
        <v>0</v>
      </c>
      <c r="M181" s="183">
        <f>IF(ISNA(VLOOKUP($A181,DSSV!$A$7:$R$65536,IN_DTK!M$6,0))=FALSE,IF(M$9&lt;&gt;0,VLOOKUP($A181,DSSV!$A$7:$R$65536,IN_DTK!M$6,0),""),"")</f>
        <v>0</v>
      </c>
      <c r="N181" s="183">
        <f>IF(ISNA(VLOOKUP($A181,DSSV!$A$7:$R$65536,IN_DTK!N$6,0))=FALSE,IF(N$9&lt;&gt;0,VLOOKUP($A181,DSSV!$A$7:$R$65536,IN_DTK!N$6,0),""),"")</f>
        <v>0</v>
      </c>
      <c r="O181" s="183">
        <f>IF(ISNA(VLOOKUP($A181,DSSV!$A$7:$R$65536,IN_DTK!O$6,0))=FALSE,IF(O$9&lt;&gt;0,VLOOKUP($A181,DSSV!$A$7:$R$65536,IN_DTK!O$6,0),""),"")</f>
        <v>0</v>
      </c>
      <c r="P181" s="183">
        <f>IF(ISNA(VLOOKUP($A181,DSSV!$A$7:$R$65536,IN_DTK!P$6,0))=FALSE,IF(P$9&lt;&gt;0,VLOOKUP($A181,DSSV!$A$7:$R$65536,IN_DTK!P$6,0),""),"")</f>
        <v>0</v>
      </c>
      <c r="Q181" s="184">
        <f>IF(ISNA(VLOOKUP($A181,DSSV!$A$7:$R$65536,IN_DTK!Q$6,0))=FALSE,VLOOKUP($A181,DSSV!$A$7:$R$65536,IN_DTK!Q$6,0),"")</f>
        <v>0</v>
      </c>
      <c r="R181" s="175" t="str">
        <f>IF(ISNA(VLOOKUP($A181,DSSV!$A$7:$R$65536,IN_DTK!R$6,0))=FALSE,VLOOKUP($A181,DSSV!$A$7:$R$65536,IN_DTK!R$6,0),"")</f>
        <v>Không</v>
      </c>
      <c r="S181" s="185" t="str">
        <f>IF(ISNA(VLOOKUP($A181,DSSV!$A$7:$R$65536,IN_DTK!S$6,0))=FALSE,VLOOKUP($A181,DSSV!$A$7:$R$65536,IN_DTK!S$6,0),"")</f>
        <v/>
      </c>
      <c r="T181" s="156" t="str">
        <f t="shared" si="4"/>
        <v/>
      </c>
      <c r="U181" s="156" t="str">
        <f t="shared" si="5"/>
        <v/>
      </c>
    </row>
    <row r="182" spans="1:21" s="156" customFormat="1" ht="20.25" customHeight="1">
      <c r="A182" s="154">
        <v>173</v>
      </c>
      <c r="B182" s="178">
        <f>--SUBTOTAL(2,C$7:C182)</f>
        <v>173</v>
      </c>
      <c r="C182" s="157">
        <f>IF(ISNA(VLOOKUP($A182,DSSV!$A$7:$R$65536,IN_DTK!C$6,0))=FALSE,VLOOKUP($A182,DSSV!$A$7:$R$65536,IN_DTK!C$6,0),"")</f>
        <v>0</v>
      </c>
      <c r="D182" s="181" t="str">
        <f>IF(ISNA(VLOOKUP($A182,DSSV!$A$7:$R$65536,IN_DTK!D$6,0))=FALSE,VLOOKUP($A182,DSSV!$A$7:$R$65536,IN_DTK!D$6,0),"")</f>
        <v/>
      </c>
      <c r="E182" s="182" t="str">
        <f>IF(ISNA(VLOOKUP($A182,DSSV!$A$7:$R$65536,IN_DTK!E$6,0))=FALSE,VLOOKUP($A182,DSSV!$A$7:$R$65536,IN_DTK!E$6,0),"")</f>
        <v/>
      </c>
      <c r="F182" s="187" t="str">
        <f>IF(ISNA(VLOOKUP($A182,DSSV!$A$7:$R$65536,IN_DTK!F$6,0))=FALSE,VLOOKUP($A182,DSSV!$A$7:$R$65536,IN_DTK!F$6,0),"")</f>
        <v/>
      </c>
      <c r="G182" s="187" t="str">
        <f>IF(ISNA(VLOOKUP($A182,DSSV!$A$7:$R$65536,IN_DTK!G$6,0))=FALSE,VLOOKUP($A182,DSSV!$A$7:$R$65536,IN_DTK!G$6,0),"")</f>
        <v/>
      </c>
      <c r="H182" s="183">
        <f>IF(ISNA(VLOOKUP($A182,DSSV!$A$7:$R$65536,IN_DTK!H$6,0))=FALSE,IF(H$9&lt;&gt;0,VLOOKUP($A182,DSSV!$A$7:$R$65536,IN_DTK!H$6,0),""),"")</f>
        <v>0</v>
      </c>
      <c r="I182" s="183">
        <f>IF(ISNA(VLOOKUP($A182,DSSV!$A$7:$R$65536,IN_DTK!I$6,0))=FALSE,IF(I$9&lt;&gt;0,VLOOKUP($A182,DSSV!$A$7:$R$65536,IN_DTK!I$6,0),""),"")</f>
        <v>0</v>
      </c>
      <c r="J182" s="183">
        <f>IF(ISNA(VLOOKUP($A182,DSSV!$A$7:$R$65536,IN_DTK!J$6,0))=FALSE,IF(J$9&lt;&gt;0,VLOOKUP($A182,DSSV!$A$7:$R$65536,IN_DTK!J$6,0),""),"")</f>
        <v>0</v>
      </c>
      <c r="K182" s="183">
        <f>IF(ISNA(VLOOKUP($A182,DSSV!$A$7:$R$65536,IN_DTK!K$6,0))=FALSE,IF(K$9&lt;&gt;0,VLOOKUP($A182,DSSV!$A$7:$R$65536,IN_DTK!K$6,0),""),"")</f>
        <v>0</v>
      </c>
      <c r="L182" s="183">
        <f>IF(ISNA(VLOOKUP($A182,DSSV!$A$7:$R$65536,IN_DTK!L$6,0))=FALSE,IF(L$9&lt;&gt;0,VLOOKUP($A182,DSSV!$A$7:$R$65536,IN_DTK!L$6,0),""),"")</f>
        <v>0</v>
      </c>
      <c r="M182" s="183">
        <f>IF(ISNA(VLOOKUP($A182,DSSV!$A$7:$R$65536,IN_DTK!M$6,0))=FALSE,IF(M$9&lt;&gt;0,VLOOKUP($A182,DSSV!$A$7:$R$65536,IN_DTK!M$6,0),""),"")</f>
        <v>0</v>
      </c>
      <c r="N182" s="183">
        <f>IF(ISNA(VLOOKUP($A182,DSSV!$A$7:$R$65536,IN_DTK!N$6,0))=FALSE,IF(N$9&lt;&gt;0,VLOOKUP($A182,DSSV!$A$7:$R$65536,IN_DTK!N$6,0),""),"")</f>
        <v>0</v>
      </c>
      <c r="O182" s="183">
        <f>IF(ISNA(VLOOKUP($A182,DSSV!$A$7:$R$65536,IN_DTK!O$6,0))=FALSE,IF(O$9&lt;&gt;0,VLOOKUP($A182,DSSV!$A$7:$R$65536,IN_DTK!O$6,0),""),"")</f>
        <v>0</v>
      </c>
      <c r="P182" s="183">
        <f>IF(ISNA(VLOOKUP($A182,DSSV!$A$7:$R$65536,IN_DTK!P$6,0))=FALSE,IF(P$9&lt;&gt;0,VLOOKUP($A182,DSSV!$A$7:$R$65536,IN_DTK!P$6,0),""),"")</f>
        <v>0</v>
      </c>
      <c r="Q182" s="184">
        <f>IF(ISNA(VLOOKUP($A182,DSSV!$A$7:$R$65536,IN_DTK!Q$6,0))=FALSE,VLOOKUP($A182,DSSV!$A$7:$R$65536,IN_DTK!Q$6,0),"")</f>
        <v>0</v>
      </c>
      <c r="R182" s="175" t="str">
        <f>IF(ISNA(VLOOKUP($A182,DSSV!$A$7:$R$65536,IN_DTK!R$6,0))=FALSE,VLOOKUP($A182,DSSV!$A$7:$R$65536,IN_DTK!R$6,0),"")</f>
        <v>Không</v>
      </c>
      <c r="S182" s="185" t="str">
        <f>IF(ISNA(VLOOKUP($A182,DSSV!$A$7:$R$65536,IN_DTK!S$6,0))=FALSE,VLOOKUP($A182,DSSV!$A$7:$R$65536,IN_DTK!S$6,0),"")</f>
        <v/>
      </c>
      <c r="T182" s="156" t="str">
        <f t="shared" si="4"/>
        <v/>
      </c>
      <c r="U182" s="156" t="str">
        <f t="shared" si="5"/>
        <v/>
      </c>
    </row>
    <row r="183" spans="1:21" s="156" customFormat="1" ht="20.25" customHeight="1">
      <c r="A183" s="154">
        <v>174</v>
      </c>
      <c r="B183" s="178">
        <f>--SUBTOTAL(2,C$7:C183)</f>
        <v>174</v>
      </c>
      <c r="C183" s="157">
        <f>IF(ISNA(VLOOKUP($A183,DSSV!$A$7:$R$65536,IN_DTK!C$6,0))=FALSE,VLOOKUP($A183,DSSV!$A$7:$R$65536,IN_DTK!C$6,0),"")</f>
        <v>0</v>
      </c>
      <c r="D183" s="181" t="str">
        <f>IF(ISNA(VLOOKUP($A183,DSSV!$A$7:$R$65536,IN_DTK!D$6,0))=FALSE,VLOOKUP($A183,DSSV!$A$7:$R$65536,IN_DTK!D$6,0),"")</f>
        <v/>
      </c>
      <c r="E183" s="182" t="str">
        <f>IF(ISNA(VLOOKUP($A183,DSSV!$A$7:$R$65536,IN_DTK!E$6,0))=FALSE,VLOOKUP($A183,DSSV!$A$7:$R$65536,IN_DTK!E$6,0),"")</f>
        <v/>
      </c>
      <c r="F183" s="187" t="str">
        <f>IF(ISNA(VLOOKUP($A183,DSSV!$A$7:$R$65536,IN_DTK!F$6,0))=FALSE,VLOOKUP($A183,DSSV!$A$7:$R$65536,IN_DTK!F$6,0),"")</f>
        <v/>
      </c>
      <c r="G183" s="187" t="str">
        <f>IF(ISNA(VLOOKUP($A183,DSSV!$A$7:$R$65536,IN_DTK!G$6,0))=FALSE,VLOOKUP($A183,DSSV!$A$7:$R$65536,IN_DTK!G$6,0),"")</f>
        <v/>
      </c>
      <c r="H183" s="183">
        <f>IF(ISNA(VLOOKUP($A183,DSSV!$A$7:$R$65536,IN_DTK!H$6,0))=FALSE,IF(H$9&lt;&gt;0,VLOOKUP($A183,DSSV!$A$7:$R$65536,IN_DTK!H$6,0),""),"")</f>
        <v>0</v>
      </c>
      <c r="I183" s="183">
        <f>IF(ISNA(VLOOKUP($A183,DSSV!$A$7:$R$65536,IN_DTK!I$6,0))=FALSE,IF(I$9&lt;&gt;0,VLOOKUP($A183,DSSV!$A$7:$R$65536,IN_DTK!I$6,0),""),"")</f>
        <v>0</v>
      </c>
      <c r="J183" s="183">
        <f>IF(ISNA(VLOOKUP($A183,DSSV!$A$7:$R$65536,IN_DTK!J$6,0))=FALSE,IF(J$9&lt;&gt;0,VLOOKUP($A183,DSSV!$A$7:$R$65536,IN_DTK!J$6,0),""),"")</f>
        <v>0</v>
      </c>
      <c r="K183" s="183">
        <f>IF(ISNA(VLOOKUP($A183,DSSV!$A$7:$R$65536,IN_DTK!K$6,0))=FALSE,IF(K$9&lt;&gt;0,VLOOKUP($A183,DSSV!$A$7:$R$65536,IN_DTK!K$6,0),""),"")</f>
        <v>0</v>
      </c>
      <c r="L183" s="183">
        <f>IF(ISNA(VLOOKUP($A183,DSSV!$A$7:$R$65536,IN_DTK!L$6,0))=FALSE,IF(L$9&lt;&gt;0,VLOOKUP($A183,DSSV!$A$7:$R$65536,IN_DTK!L$6,0),""),"")</f>
        <v>0</v>
      </c>
      <c r="M183" s="183">
        <f>IF(ISNA(VLOOKUP($A183,DSSV!$A$7:$R$65536,IN_DTK!M$6,0))=FALSE,IF(M$9&lt;&gt;0,VLOOKUP($A183,DSSV!$A$7:$R$65536,IN_DTK!M$6,0),""),"")</f>
        <v>0</v>
      </c>
      <c r="N183" s="183">
        <f>IF(ISNA(VLOOKUP($A183,DSSV!$A$7:$R$65536,IN_DTK!N$6,0))=FALSE,IF(N$9&lt;&gt;0,VLOOKUP($A183,DSSV!$A$7:$R$65536,IN_DTK!N$6,0),""),"")</f>
        <v>0</v>
      </c>
      <c r="O183" s="183">
        <f>IF(ISNA(VLOOKUP($A183,DSSV!$A$7:$R$65536,IN_DTK!O$6,0))=FALSE,IF(O$9&lt;&gt;0,VLOOKUP($A183,DSSV!$A$7:$R$65536,IN_DTK!O$6,0),""),"")</f>
        <v>0</v>
      </c>
      <c r="P183" s="183">
        <f>IF(ISNA(VLOOKUP($A183,DSSV!$A$7:$R$65536,IN_DTK!P$6,0))=FALSE,IF(P$9&lt;&gt;0,VLOOKUP($A183,DSSV!$A$7:$R$65536,IN_DTK!P$6,0),""),"")</f>
        <v>0</v>
      </c>
      <c r="Q183" s="184">
        <f>IF(ISNA(VLOOKUP($A183,DSSV!$A$7:$R$65536,IN_DTK!Q$6,0))=FALSE,VLOOKUP($A183,DSSV!$A$7:$R$65536,IN_DTK!Q$6,0),"")</f>
        <v>0</v>
      </c>
      <c r="R183" s="175" t="str">
        <f>IF(ISNA(VLOOKUP($A183,DSSV!$A$7:$R$65536,IN_DTK!R$6,0))=FALSE,VLOOKUP($A183,DSSV!$A$7:$R$65536,IN_DTK!R$6,0),"")</f>
        <v>Không</v>
      </c>
      <c r="S183" s="185" t="str">
        <f>IF(ISNA(VLOOKUP($A183,DSSV!$A$7:$R$65536,IN_DTK!S$6,0))=FALSE,VLOOKUP($A183,DSSV!$A$7:$R$65536,IN_DTK!S$6,0),"")</f>
        <v/>
      </c>
      <c r="T183" s="156" t="str">
        <f t="shared" si="4"/>
        <v/>
      </c>
      <c r="U183" s="156" t="str">
        <f t="shared" si="5"/>
        <v/>
      </c>
    </row>
    <row r="184" spans="1:21" s="156" customFormat="1" ht="20.25" customHeight="1">
      <c r="A184" s="154">
        <v>175</v>
      </c>
      <c r="B184" s="178">
        <f>--SUBTOTAL(2,C$7:C184)</f>
        <v>175</v>
      </c>
      <c r="C184" s="157">
        <f>IF(ISNA(VLOOKUP($A184,DSSV!$A$7:$R$65536,IN_DTK!C$6,0))=FALSE,VLOOKUP($A184,DSSV!$A$7:$R$65536,IN_DTK!C$6,0),"")</f>
        <v>0</v>
      </c>
      <c r="D184" s="181" t="str">
        <f>IF(ISNA(VLOOKUP($A184,DSSV!$A$7:$R$65536,IN_DTK!D$6,0))=FALSE,VLOOKUP($A184,DSSV!$A$7:$R$65536,IN_DTK!D$6,0),"")</f>
        <v/>
      </c>
      <c r="E184" s="182" t="str">
        <f>IF(ISNA(VLOOKUP($A184,DSSV!$A$7:$R$65536,IN_DTK!E$6,0))=FALSE,VLOOKUP($A184,DSSV!$A$7:$R$65536,IN_DTK!E$6,0),"")</f>
        <v/>
      </c>
      <c r="F184" s="187" t="str">
        <f>IF(ISNA(VLOOKUP($A184,DSSV!$A$7:$R$65536,IN_DTK!F$6,0))=FALSE,VLOOKUP($A184,DSSV!$A$7:$R$65536,IN_DTK!F$6,0),"")</f>
        <v/>
      </c>
      <c r="G184" s="187" t="str">
        <f>IF(ISNA(VLOOKUP($A184,DSSV!$A$7:$R$65536,IN_DTK!G$6,0))=FALSE,VLOOKUP($A184,DSSV!$A$7:$R$65536,IN_DTK!G$6,0),"")</f>
        <v/>
      </c>
      <c r="H184" s="183">
        <f>IF(ISNA(VLOOKUP($A184,DSSV!$A$7:$R$65536,IN_DTK!H$6,0))=FALSE,IF(H$9&lt;&gt;0,VLOOKUP($A184,DSSV!$A$7:$R$65536,IN_DTK!H$6,0),""),"")</f>
        <v>0</v>
      </c>
      <c r="I184" s="183">
        <f>IF(ISNA(VLOOKUP($A184,DSSV!$A$7:$R$65536,IN_DTK!I$6,0))=FALSE,IF(I$9&lt;&gt;0,VLOOKUP($A184,DSSV!$A$7:$R$65536,IN_DTK!I$6,0),""),"")</f>
        <v>0</v>
      </c>
      <c r="J184" s="183">
        <f>IF(ISNA(VLOOKUP($A184,DSSV!$A$7:$R$65536,IN_DTK!J$6,0))=FALSE,IF(J$9&lt;&gt;0,VLOOKUP($A184,DSSV!$A$7:$R$65536,IN_DTK!J$6,0),""),"")</f>
        <v>0</v>
      </c>
      <c r="K184" s="183">
        <f>IF(ISNA(VLOOKUP($A184,DSSV!$A$7:$R$65536,IN_DTK!K$6,0))=FALSE,IF(K$9&lt;&gt;0,VLOOKUP($A184,DSSV!$A$7:$R$65536,IN_DTK!K$6,0),""),"")</f>
        <v>0</v>
      </c>
      <c r="L184" s="183">
        <f>IF(ISNA(VLOOKUP($A184,DSSV!$A$7:$R$65536,IN_DTK!L$6,0))=FALSE,IF(L$9&lt;&gt;0,VLOOKUP($A184,DSSV!$A$7:$R$65536,IN_DTK!L$6,0),""),"")</f>
        <v>0</v>
      </c>
      <c r="M184" s="183">
        <f>IF(ISNA(VLOOKUP($A184,DSSV!$A$7:$R$65536,IN_DTK!M$6,0))=FALSE,IF(M$9&lt;&gt;0,VLOOKUP($A184,DSSV!$A$7:$R$65536,IN_DTK!M$6,0),""),"")</f>
        <v>0</v>
      </c>
      <c r="N184" s="183">
        <f>IF(ISNA(VLOOKUP($A184,DSSV!$A$7:$R$65536,IN_DTK!N$6,0))=FALSE,IF(N$9&lt;&gt;0,VLOOKUP($A184,DSSV!$A$7:$R$65536,IN_DTK!N$6,0),""),"")</f>
        <v>0</v>
      </c>
      <c r="O184" s="183">
        <f>IF(ISNA(VLOOKUP($A184,DSSV!$A$7:$R$65536,IN_DTK!O$6,0))=FALSE,IF(O$9&lt;&gt;0,VLOOKUP($A184,DSSV!$A$7:$R$65536,IN_DTK!O$6,0),""),"")</f>
        <v>0</v>
      </c>
      <c r="P184" s="183">
        <f>IF(ISNA(VLOOKUP($A184,DSSV!$A$7:$R$65536,IN_DTK!P$6,0))=FALSE,IF(P$9&lt;&gt;0,VLOOKUP($A184,DSSV!$A$7:$R$65536,IN_DTK!P$6,0),""),"")</f>
        <v>0</v>
      </c>
      <c r="Q184" s="184">
        <f>IF(ISNA(VLOOKUP($A184,DSSV!$A$7:$R$65536,IN_DTK!Q$6,0))=FALSE,VLOOKUP($A184,DSSV!$A$7:$R$65536,IN_DTK!Q$6,0),"")</f>
        <v>0</v>
      </c>
      <c r="R184" s="175" t="str">
        <f>IF(ISNA(VLOOKUP($A184,DSSV!$A$7:$R$65536,IN_DTK!R$6,0))=FALSE,VLOOKUP($A184,DSSV!$A$7:$R$65536,IN_DTK!R$6,0),"")</f>
        <v>Không</v>
      </c>
      <c r="S184" s="185" t="str">
        <f>IF(ISNA(VLOOKUP($A184,DSSV!$A$7:$R$65536,IN_DTK!S$6,0))=FALSE,VLOOKUP($A184,DSSV!$A$7:$R$65536,IN_DTK!S$6,0),"")</f>
        <v/>
      </c>
      <c r="T184" s="156" t="str">
        <f t="shared" si="4"/>
        <v/>
      </c>
      <c r="U184" s="156" t="str">
        <f t="shared" si="5"/>
        <v/>
      </c>
    </row>
    <row r="185" spans="1:21" s="156" customFormat="1" ht="20.25" customHeight="1">
      <c r="A185" s="154">
        <v>176</v>
      </c>
      <c r="B185" s="178">
        <f>--SUBTOTAL(2,C$7:C185)</f>
        <v>176</v>
      </c>
      <c r="C185" s="157">
        <f>IF(ISNA(VLOOKUP($A185,DSSV!$A$7:$R$65536,IN_DTK!C$6,0))=FALSE,VLOOKUP($A185,DSSV!$A$7:$R$65536,IN_DTK!C$6,0),"")</f>
        <v>0</v>
      </c>
      <c r="D185" s="181" t="str">
        <f>IF(ISNA(VLOOKUP($A185,DSSV!$A$7:$R$65536,IN_DTK!D$6,0))=FALSE,VLOOKUP($A185,DSSV!$A$7:$R$65536,IN_DTK!D$6,0),"")</f>
        <v/>
      </c>
      <c r="E185" s="182" t="str">
        <f>IF(ISNA(VLOOKUP($A185,DSSV!$A$7:$R$65536,IN_DTK!E$6,0))=FALSE,VLOOKUP($A185,DSSV!$A$7:$R$65536,IN_DTK!E$6,0),"")</f>
        <v/>
      </c>
      <c r="F185" s="187" t="str">
        <f>IF(ISNA(VLOOKUP($A185,DSSV!$A$7:$R$65536,IN_DTK!F$6,0))=FALSE,VLOOKUP($A185,DSSV!$A$7:$R$65536,IN_DTK!F$6,0),"")</f>
        <v/>
      </c>
      <c r="G185" s="187" t="str">
        <f>IF(ISNA(VLOOKUP($A185,DSSV!$A$7:$R$65536,IN_DTK!G$6,0))=FALSE,VLOOKUP($A185,DSSV!$A$7:$R$65536,IN_DTK!G$6,0),"")</f>
        <v/>
      </c>
      <c r="H185" s="183">
        <f>IF(ISNA(VLOOKUP($A185,DSSV!$A$7:$R$65536,IN_DTK!H$6,0))=FALSE,IF(H$9&lt;&gt;0,VLOOKUP($A185,DSSV!$A$7:$R$65536,IN_DTK!H$6,0),""),"")</f>
        <v>0</v>
      </c>
      <c r="I185" s="183">
        <f>IF(ISNA(VLOOKUP($A185,DSSV!$A$7:$R$65536,IN_DTK!I$6,0))=FALSE,IF(I$9&lt;&gt;0,VLOOKUP($A185,DSSV!$A$7:$R$65536,IN_DTK!I$6,0),""),"")</f>
        <v>0</v>
      </c>
      <c r="J185" s="183">
        <f>IF(ISNA(VLOOKUP($A185,DSSV!$A$7:$R$65536,IN_DTK!J$6,0))=FALSE,IF(J$9&lt;&gt;0,VLOOKUP($A185,DSSV!$A$7:$R$65536,IN_DTK!J$6,0),""),"")</f>
        <v>0</v>
      </c>
      <c r="K185" s="183">
        <f>IF(ISNA(VLOOKUP($A185,DSSV!$A$7:$R$65536,IN_DTK!K$6,0))=FALSE,IF(K$9&lt;&gt;0,VLOOKUP($A185,DSSV!$A$7:$R$65536,IN_DTK!K$6,0),""),"")</f>
        <v>0</v>
      </c>
      <c r="L185" s="183">
        <f>IF(ISNA(VLOOKUP($A185,DSSV!$A$7:$R$65536,IN_DTK!L$6,0))=FALSE,IF(L$9&lt;&gt;0,VLOOKUP($A185,DSSV!$A$7:$R$65536,IN_DTK!L$6,0),""),"")</f>
        <v>0</v>
      </c>
      <c r="M185" s="183">
        <f>IF(ISNA(VLOOKUP($A185,DSSV!$A$7:$R$65536,IN_DTK!M$6,0))=FALSE,IF(M$9&lt;&gt;0,VLOOKUP($A185,DSSV!$A$7:$R$65536,IN_DTK!M$6,0),""),"")</f>
        <v>0</v>
      </c>
      <c r="N185" s="183">
        <f>IF(ISNA(VLOOKUP($A185,DSSV!$A$7:$R$65536,IN_DTK!N$6,0))=FALSE,IF(N$9&lt;&gt;0,VLOOKUP($A185,DSSV!$A$7:$R$65536,IN_DTK!N$6,0),""),"")</f>
        <v>0</v>
      </c>
      <c r="O185" s="183">
        <f>IF(ISNA(VLOOKUP($A185,DSSV!$A$7:$R$65536,IN_DTK!O$6,0))=FALSE,IF(O$9&lt;&gt;0,VLOOKUP($A185,DSSV!$A$7:$R$65536,IN_DTK!O$6,0),""),"")</f>
        <v>0</v>
      </c>
      <c r="P185" s="183">
        <f>IF(ISNA(VLOOKUP($A185,DSSV!$A$7:$R$65536,IN_DTK!P$6,0))=FALSE,IF(P$9&lt;&gt;0,VLOOKUP($A185,DSSV!$A$7:$R$65536,IN_DTK!P$6,0),""),"")</f>
        <v>0</v>
      </c>
      <c r="Q185" s="184">
        <f>IF(ISNA(VLOOKUP($A185,DSSV!$A$7:$R$65536,IN_DTK!Q$6,0))=FALSE,VLOOKUP($A185,DSSV!$A$7:$R$65536,IN_DTK!Q$6,0),"")</f>
        <v>0</v>
      </c>
      <c r="R185" s="175" t="str">
        <f>IF(ISNA(VLOOKUP($A185,DSSV!$A$7:$R$65536,IN_DTK!R$6,0))=FALSE,VLOOKUP($A185,DSSV!$A$7:$R$65536,IN_DTK!R$6,0),"")</f>
        <v>Không</v>
      </c>
      <c r="S185" s="185" t="str">
        <f>IF(ISNA(VLOOKUP($A185,DSSV!$A$7:$R$65536,IN_DTK!S$6,0))=FALSE,VLOOKUP($A185,DSSV!$A$7:$R$65536,IN_DTK!S$6,0),"")</f>
        <v/>
      </c>
      <c r="T185" s="156" t="str">
        <f t="shared" si="4"/>
        <v/>
      </c>
      <c r="U185" s="156" t="str">
        <f t="shared" si="5"/>
        <v/>
      </c>
    </row>
    <row r="186" spans="1:21" s="156" customFormat="1" ht="20.25" customHeight="1">
      <c r="A186" s="154">
        <v>177</v>
      </c>
      <c r="B186" s="178">
        <f>--SUBTOTAL(2,C$7:C186)</f>
        <v>177</v>
      </c>
      <c r="C186" s="157">
        <f>IF(ISNA(VLOOKUP($A186,DSSV!$A$7:$R$65536,IN_DTK!C$6,0))=FALSE,VLOOKUP($A186,DSSV!$A$7:$R$65536,IN_DTK!C$6,0),"")</f>
        <v>0</v>
      </c>
      <c r="D186" s="181" t="str">
        <f>IF(ISNA(VLOOKUP($A186,DSSV!$A$7:$R$65536,IN_DTK!D$6,0))=FALSE,VLOOKUP($A186,DSSV!$A$7:$R$65536,IN_DTK!D$6,0),"")</f>
        <v/>
      </c>
      <c r="E186" s="182" t="str">
        <f>IF(ISNA(VLOOKUP($A186,DSSV!$A$7:$R$65536,IN_DTK!E$6,0))=FALSE,VLOOKUP($A186,DSSV!$A$7:$R$65536,IN_DTK!E$6,0),"")</f>
        <v/>
      </c>
      <c r="F186" s="187" t="str">
        <f>IF(ISNA(VLOOKUP($A186,DSSV!$A$7:$R$65536,IN_DTK!F$6,0))=FALSE,VLOOKUP($A186,DSSV!$A$7:$R$65536,IN_DTK!F$6,0),"")</f>
        <v/>
      </c>
      <c r="G186" s="187" t="str">
        <f>IF(ISNA(VLOOKUP($A186,DSSV!$A$7:$R$65536,IN_DTK!G$6,0))=FALSE,VLOOKUP($A186,DSSV!$A$7:$R$65536,IN_DTK!G$6,0),"")</f>
        <v/>
      </c>
      <c r="H186" s="183">
        <f>IF(ISNA(VLOOKUP($A186,DSSV!$A$7:$R$65536,IN_DTK!H$6,0))=FALSE,IF(H$9&lt;&gt;0,VLOOKUP($A186,DSSV!$A$7:$R$65536,IN_DTK!H$6,0),""),"")</f>
        <v>0</v>
      </c>
      <c r="I186" s="183">
        <f>IF(ISNA(VLOOKUP($A186,DSSV!$A$7:$R$65536,IN_DTK!I$6,0))=FALSE,IF(I$9&lt;&gt;0,VLOOKUP($A186,DSSV!$A$7:$R$65536,IN_DTK!I$6,0),""),"")</f>
        <v>0</v>
      </c>
      <c r="J186" s="183">
        <f>IF(ISNA(VLOOKUP($A186,DSSV!$A$7:$R$65536,IN_DTK!J$6,0))=FALSE,IF(J$9&lt;&gt;0,VLOOKUP($A186,DSSV!$A$7:$R$65536,IN_DTK!J$6,0),""),"")</f>
        <v>0</v>
      </c>
      <c r="K186" s="183">
        <f>IF(ISNA(VLOOKUP($A186,DSSV!$A$7:$R$65536,IN_DTK!K$6,0))=FALSE,IF(K$9&lt;&gt;0,VLOOKUP($A186,DSSV!$A$7:$R$65536,IN_DTK!K$6,0),""),"")</f>
        <v>0</v>
      </c>
      <c r="L186" s="183">
        <f>IF(ISNA(VLOOKUP($A186,DSSV!$A$7:$R$65536,IN_DTK!L$6,0))=FALSE,IF(L$9&lt;&gt;0,VLOOKUP($A186,DSSV!$A$7:$R$65536,IN_DTK!L$6,0),""),"")</f>
        <v>0</v>
      </c>
      <c r="M186" s="183">
        <f>IF(ISNA(VLOOKUP($A186,DSSV!$A$7:$R$65536,IN_DTK!M$6,0))=FALSE,IF(M$9&lt;&gt;0,VLOOKUP($A186,DSSV!$A$7:$R$65536,IN_DTK!M$6,0),""),"")</f>
        <v>0</v>
      </c>
      <c r="N186" s="183">
        <f>IF(ISNA(VLOOKUP($A186,DSSV!$A$7:$R$65536,IN_DTK!N$6,0))=FALSE,IF(N$9&lt;&gt;0,VLOOKUP($A186,DSSV!$A$7:$R$65536,IN_DTK!N$6,0),""),"")</f>
        <v>0</v>
      </c>
      <c r="O186" s="183">
        <f>IF(ISNA(VLOOKUP($A186,DSSV!$A$7:$R$65536,IN_DTK!O$6,0))=FALSE,IF(O$9&lt;&gt;0,VLOOKUP($A186,DSSV!$A$7:$R$65536,IN_DTK!O$6,0),""),"")</f>
        <v>0</v>
      </c>
      <c r="P186" s="183">
        <f>IF(ISNA(VLOOKUP($A186,DSSV!$A$7:$R$65536,IN_DTK!P$6,0))=FALSE,IF(P$9&lt;&gt;0,VLOOKUP($A186,DSSV!$A$7:$R$65536,IN_DTK!P$6,0),""),"")</f>
        <v>0</v>
      </c>
      <c r="Q186" s="184">
        <f>IF(ISNA(VLOOKUP($A186,DSSV!$A$7:$R$65536,IN_DTK!Q$6,0))=FALSE,VLOOKUP($A186,DSSV!$A$7:$R$65536,IN_DTK!Q$6,0),"")</f>
        <v>0</v>
      </c>
      <c r="R186" s="175" t="str">
        <f>IF(ISNA(VLOOKUP($A186,DSSV!$A$7:$R$65536,IN_DTK!R$6,0))=FALSE,VLOOKUP($A186,DSSV!$A$7:$R$65536,IN_DTK!R$6,0),"")</f>
        <v>Không</v>
      </c>
      <c r="S186" s="185" t="str">
        <f>IF(ISNA(VLOOKUP($A186,DSSV!$A$7:$R$65536,IN_DTK!S$6,0))=FALSE,VLOOKUP($A186,DSSV!$A$7:$R$65536,IN_DTK!S$6,0),"")</f>
        <v/>
      </c>
      <c r="T186" s="156" t="str">
        <f t="shared" si="4"/>
        <v/>
      </c>
      <c r="U186" s="156" t="str">
        <f t="shared" si="5"/>
        <v/>
      </c>
    </row>
    <row r="187" spans="1:21" s="156" customFormat="1" ht="20.25" customHeight="1">
      <c r="A187" s="154">
        <v>178</v>
      </c>
      <c r="B187" s="178">
        <f>--SUBTOTAL(2,C$7:C187)</f>
        <v>178</v>
      </c>
      <c r="C187" s="157">
        <f>IF(ISNA(VLOOKUP($A187,DSSV!$A$7:$R$65536,IN_DTK!C$6,0))=FALSE,VLOOKUP($A187,DSSV!$A$7:$R$65536,IN_DTK!C$6,0),"")</f>
        <v>0</v>
      </c>
      <c r="D187" s="181" t="str">
        <f>IF(ISNA(VLOOKUP($A187,DSSV!$A$7:$R$65536,IN_DTK!D$6,0))=FALSE,VLOOKUP($A187,DSSV!$A$7:$R$65536,IN_DTK!D$6,0),"")</f>
        <v/>
      </c>
      <c r="E187" s="182" t="str">
        <f>IF(ISNA(VLOOKUP($A187,DSSV!$A$7:$R$65536,IN_DTK!E$6,0))=FALSE,VLOOKUP($A187,DSSV!$A$7:$R$65536,IN_DTK!E$6,0),"")</f>
        <v/>
      </c>
      <c r="F187" s="187" t="str">
        <f>IF(ISNA(VLOOKUP($A187,DSSV!$A$7:$R$65536,IN_DTK!F$6,0))=FALSE,VLOOKUP($A187,DSSV!$A$7:$R$65536,IN_DTK!F$6,0),"")</f>
        <v/>
      </c>
      <c r="G187" s="187" t="str">
        <f>IF(ISNA(VLOOKUP($A187,DSSV!$A$7:$R$65536,IN_DTK!G$6,0))=FALSE,VLOOKUP($A187,DSSV!$A$7:$R$65536,IN_DTK!G$6,0),"")</f>
        <v/>
      </c>
      <c r="H187" s="183">
        <f>IF(ISNA(VLOOKUP($A187,DSSV!$A$7:$R$65536,IN_DTK!H$6,0))=FALSE,IF(H$9&lt;&gt;0,VLOOKUP($A187,DSSV!$A$7:$R$65536,IN_DTK!H$6,0),""),"")</f>
        <v>0</v>
      </c>
      <c r="I187" s="183">
        <f>IF(ISNA(VLOOKUP($A187,DSSV!$A$7:$R$65536,IN_DTK!I$6,0))=FALSE,IF(I$9&lt;&gt;0,VLOOKUP($A187,DSSV!$A$7:$R$65536,IN_DTK!I$6,0),""),"")</f>
        <v>0</v>
      </c>
      <c r="J187" s="183">
        <f>IF(ISNA(VLOOKUP($A187,DSSV!$A$7:$R$65536,IN_DTK!J$6,0))=FALSE,IF(J$9&lt;&gt;0,VLOOKUP($A187,DSSV!$A$7:$R$65536,IN_DTK!J$6,0),""),"")</f>
        <v>0</v>
      </c>
      <c r="K187" s="183">
        <f>IF(ISNA(VLOOKUP($A187,DSSV!$A$7:$R$65536,IN_DTK!K$6,0))=FALSE,IF(K$9&lt;&gt;0,VLOOKUP($A187,DSSV!$A$7:$R$65536,IN_DTK!K$6,0),""),"")</f>
        <v>0</v>
      </c>
      <c r="L187" s="183">
        <f>IF(ISNA(VLOOKUP($A187,DSSV!$A$7:$R$65536,IN_DTK!L$6,0))=FALSE,IF(L$9&lt;&gt;0,VLOOKUP($A187,DSSV!$A$7:$R$65536,IN_DTK!L$6,0),""),"")</f>
        <v>0</v>
      </c>
      <c r="M187" s="183">
        <f>IF(ISNA(VLOOKUP($A187,DSSV!$A$7:$R$65536,IN_DTK!M$6,0))=FALSE,IF(M$9&lt;&gt;0,VLOOKUP($A187,DSSV!$A$7:$R$65536,IN_DTK!M$6,0),""),"")</f>
        <v>0</v>
      </c>
      <c r="N187" s="183">
        <f>IF(ISNA(VLOOKUP($A187,DSSV!$A$7:$R$65536,IN_DTK!N$6,0))=FALSE,IF(N$9&lt;&gt;0,VLOOKUP($A187,DSSV!$A$7:$R$65536,IN_DTK!N$6,0),""),"")</f>
        <v>0</v>
      </c>
      <c r="O187" s="183">
        <f>IF(ISNA(VLOOKUP($A187,DSSV!$A$7:$R$65536,IN_DTK!O$6,0))=FALSE,IF(O$9&lt;&gt;0,VLOOKUP($A187,DSSV!$A$7:$R$65536,IN_DTK!O$6,0),""),"")</f>
        <v>0</v>
      </c>
      <c r="P187" s="183">
        <f>IF(ISNA(VLOOKUP($A187,DSSV!$A$7:$R$65536,IN_DTK!P$6,0))=FALSE,IF(P$9&lt;&gt;0,VLOOKUP($A187,DSSV!$A$7:$R$65536,IN_DTK!P$6,0),""),"")</f>
        <v>0</v>
      </c>
      <c r="Q187" s="184">
        <f>IF(ISNA(VLOOKUP($A187,DSSV!$A$7:$R$65536,IN_DTK!Q$6,0))=FALSE,VLOOKUP($A187,DSSV!$A$7:$R$65536,IN_DTK!Q$6,0),"")</f>
        <v>0</v>
      </c>
      <c r="R187" s="175" t="str">
        <f>IF(ISNA(VLOOKUP($A187,DSSV!$A$7:$R$65536,IN_DTK!R$6,0))=FALSE,VLOOKUP($A187,DSSV!$A$7:$R$65536,IN_DTK!R$6,0),"")</f>
        <v>Không</v>
      </c>
      <c r="S187" s="185" t="str">
        <f>IF(ISNA(VLOOKUP($A187,DSSV!$A$7:$R$65536,IN_DTK!S$6,0))=FALSE,VLOOKUP($A187,DSSV!$A$7:$R$65536,IN_DTK!S$6,0),"")</f>
        <v/>
      </c>
      <c r="T187" s="156" t="str">
        <f t="shared" si="4"/>
        <v/>
      </c>
      <c r="U187" s="156" t="str">
        <f t="shared" si="5"/>
        <v/>
      </c>
    </row>
    <row r="188" spans="1:21" s="156" customFormat="1" ht="20.25" customHeight="1">
      <c r="A188" s="154">
        <v>179</v>
      </c>
      <c r="B188" s="178">
        <f>--SUBTOTAL(2,C$7:C188)</f>
        <v>179</v>
      </c>
      <c r="C188" s="157">
        <f>IF(ISNA(VLOOKUP($A188,DSSV!$A$7:$R$65536,IN_DTK!C$6,0))=FALSE,VLOOKUP($A188,DSSV!$A$7:$R$65536,IN_DTK!C$6,0),"")</f>
        <v>0</v>
      </c>
      <c r="D188" s="181" t="str">
        <f>IF(ISNA(VLOOKUP($A188,DSSV!$A$7:$R$65536,IN_DTK!D$6,0))=FALSE,VLOOKUP($A188,DSSV!$A$7:$R$65536,IN_DTK!D$6,0),"")</f>
        <v/>
      </c>
      <c r="E188" s="182" t="str">
        <f>IF(ISNA(VLOOKUP($A188,DSSV!$A$7:$R$65536,IN_DTK!E$6,0))=FALSE,VLOOKUP($A188,DSSV!$A$7:$R$65536,IN_DTK!E$6,0),"")</f>
        <v/>
      </c>
      <c r="F188" s="187" t="str">
        <f>IF(ISNA(VLOOKUP($A188,DSSV!$A$7:$R$65536,IN_DTK!F$6,0))=FALSE,VLOOKUP($A188,DSSV!$A$7:$R$65536,IN_DTK!F$6,0),"")</f>
        <v/>
      </c>
      <c r="G188" s="187" t="str">
        <f>IF(ISNA(VLOOKUP($A188,DSSV!$A$7:$R$65536,IN_DTK!G$6,0))=FALSE,VLOOKUP($A188,DSSV!$A$7:$R$65536,IN_DTK!G$6,0),"")</f>
        <v/>
      </c>
      <c r="H188" s="183">
        <f>IF(ISNA(VLOOKUP($A188,DSSV!$A$7:$R$65536,IN_DTK!H$6,0))=FALSE,IF(H$9&lt;&gt;0,VLOOKUP($A188,DSSV!$A$7:$R$65536,IN_DTK!H$6,0),""),"")</f>
        <v>0</v>
      </c>
      <c r="I188" s="183">
        <f>IF(ISNA(VLOOKUP($A188,DSSV!$A$7:$R$65536,IN_DTK!I$6,0))=FALSE,IF(I$9&lt;&gt;0,VLOOKUP($A188,DSSV!$A$7:$R$65536,IN_DTK!I$6,0),""),"")</f>
        <v>0</v>
      </c>
      <c r="J188" s="183">
        <f>IF(ISNA(VLOOKUP($A188,DSSV!$A$7:$R$65536,IN_DTK!J$6,0))=FALSE,IF(J$9&lt;&gt;0,VLOOKUP($A188,DSSV!$A$7:$R$65536,IN_DTK!J$6,0),""),"")</f>
        <v>0</v>
      </c>
      <c r="K188" s="183">
        <f>IF(ISNA(VLOOKUP($A188,DSSV!$A$7:$R$65536,IN_DTK!K$6,0))=FALSE,IF(K$9&lt;&gt;0,VLOOKUP($A188,DSSV!$A$7:$R$65536,IN_DTK!K$6,0),""),"")</f>
        <v>0</v>
      </c>
      <c r="L188" s="183">
        <f>IF(ISNA(VLOOKUP($A188,DSSV!$A$7:$R$65536,IN_DTK!L$6,0))=FALSE,IF(L$9&lt;&gt;0,VLOOKUP($A188,DSSV!$A$7:$R$65536,IN_DTK!L$6,0),""),"")</f>
        <v>0</v>
      </c>
      <c r="M188" s="183">
        <f>IF(ISNA(VLOOKUP($A188,DSSV!$A$7:$R$65536,IN_DTK!M$6,0))=FALSE,IF(M$9&lt;&gt;0,VLOOKUP($A188,DSSV!$A$7:$R$65536,IN_DTK!M$6,0),""),"")</f>
        <v>0</v>
      </c>
      <c r="N188" s="183">
        <f>IF(ISNA(VLOOKUP($A188,DSSV!$A$7:$R$65536,IN_DTK!N$6,0))=FALSE,IF(N$9&lt;&gt;0,VLOOKUP($A188,DSSV!$A$7:$R$65536,IN_DTK!N$6,0),""),"")</f>
        <v>0</v>
      </c>
      <c r="O188" s="183">
        <f>IF(ISNA(VLOOKUP($A188,DSSV!$A$7:$R$65536,IN_DTK!O$6,0))=FALSE,IF(O$9&lt;&gt;0,VLOOKUP($A188,DSSV!$A$7:$R$65536,IN_DTK!O$6,0),""),"")</f>
        <v>0</v>
      </c>
      <c r="P188" s="183">
        <f>IF(ISNA(VLOOKUP($A188,DSSV!$A$7:$R$65536,IN_DTK!P$6,0))=FALSE,IF(P$9&lt;&gt;0,VLOOKUP($A188,DSSV!$A$7:$R$65536,IN_DTK!P$6,0),""),"")</f>
        <v>0</v>
      </c>
      <c r="Q188" s="184">
        <f>IF(ISNA(VLOOKUP($A188,DSSV!$A$7:$R$65536,IN_DTK!Q$6,0))=FALSE,VLOOKUP($A188,DSSV!$A$7:$R$65536,IN_DTK!Q$6,0),"")</f>
        <v>0</v>
      </c>
      <c r="R188" s="175" t="str">
        <f>IF(ISNA(VLOOKUP($A188,DSSV!$A$7:$R$65536,IN_DTK!R$6,0))=FALSE,VLOOKUP($A188,DSSV!$A$7:$R$65536,IN_DTK!R$6,0),"")</f>
        <v>Không</v>
      </c>
      <c r="S188" s="185" t="str">
        <f>IF(ISNA(VLOOKUP($A188,DSSV!$A$7:$R$65536,IN_DTK!S$6,0))=FALSE,VLOOKUP($A188,DSSV!$A$7:$R$65536,IN_DTK!S$6,0),"")</f>
        <v/>
      </c>
      <c r="T188" s="156" t="str">
        <f t="shared" si="4"/>
        <v/>
      </c>
      <c r="U188" s="156" t="str">
        <f t="shared" si="5"/>
        <v/>
      </c>
    </row>
    <row r="189" spans="1:21" s="156" customFormat="1" ht="20.25" customHeight="1">
      <c r="A189" s="154">
        <v>180</v>
      </c>
      <c r="B189" s="178">
        <f>--SUBTOTAL(2,C$7:C189)</f>
        <v>180</v>
      </c>
      <c r="C189" s="157">
        <f>IF(ISNA(VLOOKUP($A189,DSSV!$A$7:$R$65536,IN_DTK!C$6,0))=FALSE,VLOOKUP($A189,DSSV!$A$7:$R$65536,IN_DTK!C$6,0),"")</f>
        <v>0</v>
      </c>
      <c r="D189" s="181" t="str">
        <f>IF(ISNA(VLOOKUP($A189,DSSV!$A$7:$R$65536,IN_DTK!D$6,0))=FALSE,VLOOKUP($A189,DSSV!$A$7:$R$65536,IN_DTK!D$6,0),"")</f>
        <v/>
      </c>
      <c r="E189" s="182" t="str">
        <f>IF(ISNA(VLOOKUP($A189,DSSV!$A$7:$R$65536,IN_DTK!E$6,0))=FALSE,VLOOKUP($A189,DSSV!$A$7:$R$65536,IN_DTK!E$6,0),"")</f>
        <v/>
      </c>
      <c r="F189" s="187" t="str">
        <f>IF(ISNA(VLOOKUP($A189,DSSV!$A$7:$R$65536,IN_DTK!F$6,0))=FALSE,VLOOKUP($A189,DSSV!$A$7:$R$65536,IN_DTK!F$6,0),"")</f>
        <v/>
      </c>
      <c r="G189" s="187" t="str">
        <f>IF(ISNA(VLOOKUP($A189,DSSV!$A$7:$R$65536,IN_DTK!G$6,0))=FALSE,VLOOKUP($A189,DSSV!$A$7:$R$65536,IN_DTK!G$6,0),"")</f>
        <v/>
      </c>
      <c r="H189" s="183">
        <f>IF(ISNA(VLOOKUP($A189,DSSV!$A$7:$R$65536,IN_DTK!H$6,0))=FALSE,IF(H$9&lt;&gt;0,VLOOKUP($A189,DSSV!$A$7:$R$65536,IN_DTK!H$6,0),""),"")</f>
        <v>0</v>
      </c>
      <c r="I189" s="183">
        <f>IF(ISNA(VLOOKUP($A189,DSSV!$A$7:$R$65536,IN_DTK!I$6,0))=FALSE,IF(I$9&lt;&gt;0,VLOOKUP($A189,DSSV!$A$7:$R$65536,IN_DTK!I$6,0),""),"")</f>
        <v>0</v>
      </c>
      <c r="J189" s="183">
        <f>IF(ISNA(VLOOKUP($A189,DSSV!$A$7:$R$65536,IN_DTK!J$6,0))=FALSE,IF(J$9&lt;&gt;0,VLOOKUP($A189,DSSV!$A$7:$R$65536,IN_DTK!J$6,0),""),"")</f>
        <v>0</v>
      </c>
      <c r="K189" s="183">
        <f>IF(ISNA(VLOOKUP($A189,DSSV!$A$7:$R$65536,IN_DTK!K$6,0))=FALSE,IF(K$9&lt;&gt;0,VLOOKUP($A189,DSSV!$A$7:$R$65536,IN_DTK!K$6,0),""),"")</f>
        <v>0</v>
      </c>
      <c r="L189" s="183">
        <f>IF(ISNA(VLOOKUP($A189,DSSV!$A$7:$R$65536,IN_DTK!L$6,0))=FALSE,IF(L$9&lt;&gt;0,VLOOKUP($A189,DSSV!$A$7:$R$65536,IN_DTK!L$6,0),""),"")</f>
        <v>0</v>
      </c>
      <c r="M189" s="183">
        <f>IF(ISNA(VLOOKUP($A189,DSSV!$A$7:$R$65536,IN_DTK!M$6,0))=FALSE,IF(M$9&lt;&gt;0,VLOOKUP($A189,DSSV!$A$7:$R$65536,IN_DTK!M$6,0),""),"")</f>
        <v>0</v>
      </c>
      <c r="N189" s="183">
        <f>IF(ISNA(VLOOKUP($A189,DSSV!$A$7:$R$65536,IN_DTK!N$6,0))=FALSE,IF(N$9&lt;&gt;0,VLOOKUP($A189,DSSV!$A$7:$R$65536,IN_DTK!N$6,0),""),"")</f>
        <v>0</v>
      </c>
      <c r="O189" s="183">
        <f>IF(ISNA(VLOOKUP($A189,DSSV!$A$7:$R$65536,IN_DTK!O$6,0))=FALSE,IF(O$9&lt;&gt;0,VLOOKUP($A189,DSSV!$A$7:$R$65536,IN_DTK!O$6,0),""),"")</f>
        <v>0</v>
      </c>
      <c r="P189" s="183">
        <f>IF(ISNA(VLOOKUP($A189,DSSV!$A$7:$R$65536,IN_DTK!P$6,0))=FALSE,IF(P$9&lt;&gt;0,VLOOKUP($A189,DSSV!$A$7:$R$65536,IN_DTK!P$6,0),""),"")</f>
        <v>0</v>
      </c>
      <c r="Q189" s="184">
        <f>IF(ISNA(VLOOKUP($A189,DSSV!$A$7:$R$65536,IN_DTK!Q$6,0))=FALSE,VLOOKUP($A189,DSSV!$A$7:$R$65536,IN_DTK!Q$6,0),"")</f>
        <v>0</v>
      </c>
      <c r="R189" s="175" t="str">
        <f>IF(ISNA(VLOOKUP($A189,DSSV!$A$7:$R$65536,IN_DTK!R$6,0))=FALSE,VLOOKUP($A189,DSSV!$A$7:$R$65536,IN_DTK!R$6,0),"")</f>
        <v>Không</v>
      </c>
      <c r="S189" s="185" t="str">
        <f>IF(ISNA(VLOOKUP($A189,DSSV!$A$7:$R$65536,IN_DTK!S$6,0))=FALSE,VLOOKUP($A189,DSSV!$A$7:$R$65536,IN_DTK!S$6,0),"")</f>
        <v/>
      </c>
      <c r="T189" s="156" t="str">
        <f t="shared" si="4"/>
        <v/>
      </c>
      <c r="U189" s="156" t="str">
        <f t="shared" si="5"/>
        <v/>
      </c>
    </row>
    <row r="190" spans="1:21" s="156" customFormat="1" ht="20.25" customHeight="1">
      <c r="A190" s="154">
        <v>181</v>
      </c>
      <c r="B190" s="178">
        <f>--SUBTOTAL(2,C$7:C190)</f>
        <v>181</v>
      </c>
      <c r="C190" s="157">
        <f>IF(ISNA(VLOOKUP($A190,DSSV!$A$7:$R$65536,IN_DTK!C$6,0))=FALSE,VLOOKUP($A190,DSSV!$A$7:$R$65536,IN_DTK!C$6,0),"")</f>
        <v>0</v>
      </c>
      <c r="D190" s="181" t="str">
        <f>IF(ISNA(VLOOKUP($A190,DSSV!$A$7:$R$65536,IN_DTK!D$6,0))=FALSE,VLOOKUP($A190,DSSV!$A$7:$R$65536,IN_DTK!D$6,0),"")</f>
        <v/>
      </c>
      <c r="E190" s="182" t="str">
        <f>IF(ISNA(VLOOKUP($A190,DSSV!$A$7:$R$65536,IN_DTK!E$6,0))=FALSE,VLOOKUP($A190,DSSV!$A$7:$R$65536,IN_DTK!E$6,0),"")</f>
        <v/>
      </c>
      <c r="F190" s="187" t="str">
        <f>IF(ISNA(VLOOKUP($A190,DSSV!$A$7:$R$65536,IN_DTK!F$6,0))=FALSE,VLOOKUP($A190,DSSV!$A$7:$R$65536,IN_DTK!F$6,0),"")</f>
        <v/>
      </c>
      <c r="G190" s="187" t="str">
        <f>IF(ISNA(VLOOKUP($A190,DSSV!$A$7:$R$65536,IN_DTK!G$6,0))=FALSE,VLOOKUP($A190,DSSV!$A$7:$R$65536,IN_DTK!G$6,0),"")</f>
        <v/>
      </c>
      <c r="H190" s="183">
        <f>IF(ISNA(VLOOKUP($A190,DSSV!$A$7:$R$65536,IN_DTK!H$6,0))=FALSE,IF(H$9&lt;&gt;0,VLOOKUP($A190,DSSV!$A$7:$R$65536,IN_DTK!H$6,0),""),"")</f>
        <v>0</v>
      </c>
      <c r="I190" s="183">
        <f>IF(ISNA(VLOOKUP($A190,DSSV!$A$7:$R$65536,IN_DTK!I$6,0))=FALSE,IF(I$9&lt;&gt;0,VLOOKUP($A190,DSSV!$A$7:$R$65536,IN_DTK!I$6,0),""),"")</f>
        <v>0</v>
      </c>
      <c r="J190" s="183">
        <f>IF(ISNA(VLOOKUP($A190,DSSV!$A$7:$R$65536,IN_DTK!J$6,0))=FALSE,IF(J$9&lt;&gt;0,VLOOKUP($A190,DSSV!$A$7:$R$65536,IN_DTK!J$6,0),""),"")</f>
        <v>0</v>
      </c>
      <c r="K190" s="183">
        <f>IF(ISNA(VLOOKUP($A190,DSSV!$A$7:$R$65536,IN_DTK!K$6,0))=FALSE,IF(K$9&lt;&gt;0,VLOOKUP($A190,DSSV!$A$7:$R$65536,IN_DTK!K$6,0),""),"")</f>
        <v>0</v>
      </c>
      <c r="L190" s="183">
        <f>IF(ISNA(VLOOKUP($A190,DSSV!$A$7:$R$65536,IN_DTK!L$6,0))=FALSE,IF(L$9&lt;&gt;0,VLOOKUP($A190,DSSV!$A$7:$R$65536,IN_DTK!L$6,0),""),"")</f>
        <v>0</v>
      </c>
      <c r="M190" s="183">
        <f>IF(ISNA(VLOOKUP($A190,DSSV!$A$7:$R$65536,IN_DTK!M$6,0))=FALSE,IF(M$9&lt;&gt;0,VLOOKUP($A190,DSSV!$A$7:$R$65536,IN_DTK!M$6,0),""),"")</f>
        <v>0</v>
      </c>
      <c r="N190" s="183">
        <f>IF(ISNA(VLOOKUP($A190,DSSV!$A$7:$R$65536,IN_DTK!N$6,0))=FALSE,IF(N$9&lt;&gt;0,VLOOKUP($A190,DSSV!$A$7:$R$65536,IN_DTK!N$6,0),""),"")</f>
        <v>0</v>
      </c>
      <c r="O190" s="183">
        <f>IF(ISNA(VLOOKUP($A190,DSSV!$A$7:$R$65536,IN_DTK!O$6,0))=FALSE,IF(O$9&lt;&gt;0,VLOOKUP($A190,DSSV!$A$7:$R$65536,IN_DTK!O$6,0),""),"")</f>
        <v>0</v>
      </c>
      <c r="P190" s="183">
        <f>IF(ISNA(VLOOKUP($A190,DSSV!$A$7:$R$65536,IN_DTK!P$6,0))=FALSE,IF(P$9&lt;&gt;0,VLOOKUP($A190,DSSV!$A$7:$R$65536,IN_DTK!P$6,0),""),"")</f>
        <v>0</v>
      </c>
      <c r="Q190" s="184">
        <f>IF(ISNA(VLOOKUP($A190,DSSV!$A$7:$R$65536,IN_DTK!Q$6,0))=FALSE,VLOOKUP($A190,DSSV!$A$7:$R$65536,IN_DTK!Q$6,0),"")</f>
        <v>0</v>
      </c>
      <c r="R190" s="175" t="str">
        <f>IF(ISNA(VLOOKUP($A190,DSSV!$A$7:$R$65536,IN_DTK!R$6,0))=FALSE,VLOOKUP($A190,DSSV!$A$7:$R$65536,IN_DTK!R$6,0),"")</f>
        <v>Không</v>
      </c>
      <c r="S190" s="185" t="str">
        <f>IF(ISNA(VLOOKUP($A190,DSSV!$A$7:$R$65536,IN_DTK!S$6,0))=FALSE,VLOOKUP($A190,DSSV!$A$7:$R$65536,IN_DTK!S$6,0),"")</f>
        <v/>
      </c>
      <c r="T190" s="156" t="str">
        <f t="shared" si="4"/>
        <v/>
      </c>
      <c r="U190" s="156" t="str">
        <f t="shared" si="5"/>
        <v/>
      </c>
    </row>
    <row r="191" spans="1:21" s="156" customFormat="1" ht="20.25" customHeight="1">
      <c r="A191" s="154">
        <v>182</v>
      </c>
      <c r="B191" s="178">
        <f>--SUBTOTAL(2,C$7:C191)</f>
        <v>182</v>
      </c>
      <c r="C191" s="157">
        <f>IF(ISNA(VLOOKUP($A191,DSSV!$A$7:$R$65536,IN_DTK!C$6,0))=FALSE,VLOOKUP($A191,DSSV!$A$7:$R$65536,IN_DTK!C$6,0),"")</f>
        <v>0</v>
      </c>
      <c r="D191" s="181" t="str">
        <f>IF(ISNA(VLOOKUP($A191,DSSV!$A$7:$R$65536,IN_DTK!D$6,0))=FALSE,VLOOKUP($A191,DSSV!$A$7:$R$65536,IN_DTK!D$6,0),"")</f>
        <v/>
      </c>
      <c r="E191" s="182" t="str">
        <f>IF(ISNA(VLOOKUP($A191,DSSV!$A$7:$R$65536,IN_DTK!E$6,0))=FALSE,VLOOKUP($A191,DSSV!$A$7:$R$65536,IN_DTK!E$6,0),"")</f>
        <v/>
      </c>
      <c r="F191" s="187" t="str">
        <f>IF(ISNA(VLOOKUP($A191,DSSV!$A$7:$R$65536,IN_DTK!F$6,0))=FALSE,VLOOKUP($A191,DSSV!$A$7:$R$65536,IN_DTK!F$6,0),"")</f>
        <v/>
      </c>
      <c r="G191" s="187" t="str">
        <f>IF(ISNA(VLOOKUP($A191,DSSV!$A$7:$R$65536,IN_DTK!G$6,0))=FALSE,VLOOKUP($A191,DSSV!$A$7:$R$65536,IN_DTK!G$6,0),"")</f>
        <v/>
      </c>
      <c r="H191" s="183">
        <f>IF(ISNA(VLOOKUP($A191,DSSV!$A$7:$R$65536,IN_DTK!H$6,0))=FALSE,IF(H$9&lt;&gt;0,VLOOKUP($A191,DSSV!$A$7:$R$65536,IN_DTK!H$6,0),""),"")</f>
        <v>0</v>
      </c>
      <c r="I191" s="183">
        <f>IF(ISNA(VLOOKUP($A191,DSSV!$A$7:$R$65536,IN_DTK!I$6,0))=FALSE,IF(I$9&lt;&gt;0,VLOOKUP($A191,DSSV!$A$7:$R$65536,IN_DTK!I$6,0),""),"")</f>
        <v>0</v>
      </c>
      <c r="J191" s="183">
        <f>IF(ISNA(VLOOKUP($A191,DSSV!$A$7:$R$65536,IN_DTK!J$6,0))=FALSE,IF(J$9&lt;&gt;0,VLOOKUP($A191,DSSV!$A$7:$R$65536,IN_DTK!J$6,0),""),"")</f>
        <v>0</v>
      </c>
      <c r="K191" s="183">
        <f>IF(ISNA(VLOOKUP($A191,DSSV!$A$7:$R$65536,IN_DTK!K$6,0))=FALSE,IF(K$9&lt;&gt;0,VLOOKUP($A191,DSSV!$A$7:$R$65536,IN_DTK!K$6,0),""),"")</f>
        <v>0</v>
      </c>
      <c r="L191" s="183">
        <f>IF(ISNA(VLOOKUP($A191,DSSV!$A$7:$R$65536,IN_DTK!L$6,0))=FALSE,IF(L$9&lt;&gt;0,VLOOKUP($A191,DSSV!$A$7:$R$65536,IN_DTK!L$6,0),""),"")</f>
        <v>0</v>
      </c>
      <c r="M191" s="183">
        <f>IF(ISNA(VLOOKUP($A191,DSSV!$A$7:$R$65536,IN_DTK!M$6,0))=FALSE,IF(M$9&lt;&gt;0,VLOOKUP($A191,DSSV!$A$7:$R$65536,IN_DTK!M$6,0),""),"")</f>
        <v>0</v>
      </c>
      <c r="N191" s="183">
        <f>IF(ISNA(VLOOKUP($A191,DSSV!$A$7:$R$65536,IN_DTK!N$6,0))=FALSE,IF(N$9&lt;&gt;0,VLOOKUP($A191,DSSV!$A$7:$R$65536,IN_DTK!N$6,0),""),"")</f>
        <v>0</v>
      </c>
      <c r="O191" s="183">
        <f>IF(ISNA(VLOOKUP($A191,DSSV!$A$7:$R$65536,IN_DTK!O$6,0))=FALSE,IF(O$9&lt;&gt;0,VLOOKUP($A191,DSSV!$A$7:$R$65536,IN_DTK!O$6,0),""),"")</f>
        <v>0</v>
      </c>
      <c r="P191" s="183">
        <f>IF(ISNA(VLOOKUP($A191,DSSV!$A$7:$R$65536,IN_DTK!P$6,0))=FALSE,IF(P$9&lt;&gt;0,VLOOKUP($A191,DSSV!$A$7:$R$65536,IN_DTK!P$6,0),""),"")</f>
        <v>0</v>
      </c>
      <c r="Q191" s="184">
        <f>IF(ISNA(VLOOKUP($A191,DSSV!$A$7:$R$65536,IN_DTK!Q$6,0))=FALSE,VLOOKUP($A191,DSSV!$A$7:$R$65536,IN_DTK!Q$6,0),"")</f>
        <v>0</v>
      </c>
      <c r="R191" s="175" t="str">
        <f>IF(ISNA(VLOOKUP($A191,DSSV!$A$7:$R$65536,IN_DTK!R$6,0))=FALSE,VLOOKUP($A191,DSSV!$A$7:$R$65536,IN_DTK!R$6,0),"")</f>
        <v>Không</v>
      </c>
      <c r="S191" s="185" t="str">
        <f>IF(ISNA(VLOOKUP($A191,DSSV!$A$7:$R$65536,IN_DTK!S$6,0))=FALSE,VLOOKUP($A191,DSSV!$A$7:$R$65536,IN_DTK!S$6,0),"")</f>
        <v/>
      </c>
      <c r="T191" s="156" t="str">
        <f t="shared" si="4"/>
        <v/>
      </c>
      <c r="U191" s="156" t="str">
        <f t="shared" si="5"/>
        <v/>
      </c>
    </row>
    <row r="192" spans="1:21" s="156" customFormat="1" ht="20.25" customHeight="1">
      <c r="A192" s="154">
        <v>183</v>
      </c>
      <c r="B192" s="178">
        <f>--SUBTOTAL(2,C$7:C192)</f>
        <v>183</v>
      </c>
      <c r="C192" s="157">
        <f>IF(ISNA(VLOOKUP($A192,DSSV!$A$7:$R$65536,IN_DTK!C$6,0))=FALSE,VLOOKUP($A192,DSSV!$A$7:$R$65536,IN_DTK!C$6,0),"")</f>
        <v>0</v>
      </c>
      <c r="D192" s="181" t="str">
        <f>IF(ISNA(VLOOKUP($A192,DSSV!$A$7:$R$65536,IN_DTK!D$6,0))=FALSE,VLOOKUP($A192,DSSV!$A$7:$R$65536,IN_DTK!D$6,0),"")</f>
        <v/>
      </c>
      <c r="E192" s="182" t="str">
        <f>IF(ISNA(VLOOKUP($A192,DSSV!$A$7:$R$65536,IN_DTK!E$6,0))=FALSE,VLOOKUP($A192,DSSV!$A$7:$R$65536,IN_DTK!E$6,0),"")</f>
        <v/>
      </c>
      <c r="F192" s="187" t="str">
        <f>IF(ISNA(VLOOKUP($A192,DSSV!$A$7:$R$65536,IN_DTK!F$6,0))=FALSE,VLOOKUP($A192,DSSV!$A$7:$R$65536,IN_DTK!F$6,0),"")</f>
        <v/>
      </c>
      <c r="G192" s="187" t="str">
        <f>IF(ISNA(VLOOKUP($A192,DSSV!$A$7:$R$65536,IN_DTK!G$6,0))=FALSE,VLOOKUP($A192,DSSV!$A$7:$R$65536,IN_DTK!G$6,0),"")</f>
        <v/>
      </c>
      <c r="H192" s="183">
        <f>IF(ISNA(VLOOKUP($A192,DSSV!$A$7:$R$65536,IN_DTK!H$6,0))=FALSE,IF(H$9&lt;&gt;0,VLOOKUP($A192,DSSV!$A$7:$R$65536,IN_DTK!H$6,0),""),"")</f>
        <v>0</v>
      </c>
      <c r="I192" s="183">
        <f>IF(ISNA(VLOOKUP($A192,DSSV!$A$7:$R$65536,IN_DTK!I$6,0))=FALSE,IF(I$9&lt;&gt;0,VLOOKUP($A192,DSSV!$A$7:$R$65536,IN_DTK!I$6,0),""),"")</f>
        <v>0</v>
      </c>
      <c r="J192" s="183">
        <f>IF(ISNA(VLOOKUP($A192,DSSV!$A$7:$R$65536,IN_DTK!J$6,0))=FALSE,IF(J$9&lt;&gt;0,VLOOKUP($A192,DSSV!$A$7:$R$65536,IN_DTK!J$6,0),""),"")</f>
        <v>0</v>
      </c>
      <c r="K192" s="183">
        <f>IF(ISNA(VLOOKUP($A192,DSSV!$A$7:$R$65536,IN_DTK!K$6,0))=FALSE,IF(K$9&lt;&gt;0,VLOOKUP($A192,DSSV!$A$7:$R$65536,IN_DTK!K$6,0),""),"")</f>
        <v>0</v>
      </c>
      <c r="L192" s="183">
        <f>IF(ISNA(VLOOKUP($A192,DSSV!$A$7:$R$65536,IN_DTK!L$6,0))=FALSE,IF(L$9&lt;&gt;0,VLOOKUP($A192,DSSV!$A$7:$R$65536,IN_DTK!L$6,0),""),"")</f>
        <v>0</v>
      </c>
      <c r="M192" s="183">
        <f>IF(ISNA(VLOOKUP($A192,DSSV!$A$7:$R$65536,IN_DTK!M$6,0))=FALSE,IF(M$9&lt;&gt;0,VLOOKUP($A192,DSSV!$A$7:$R$65536,IN_DTK!M$6,0),""),"")</f>
        <v>0</v>
      </c>
      <c r="N192" s="183">
        <f>IF(ISNA(VLOOKUP($A192,DSSV!$A$7:$R$65536,IN_DTK!N$6,0))=FALSE,IF(N$9&lt;&gt;0,VLOOKUP($A192,DSSV!$A$7:$R$65536,IN_DTK!N$6,0),""),"")</f>
        <v>0</v>
      </c>
      <c r="O192" s="183">
        <f>IF(ISNA(VLOOKUP($A192,DSSV!$A$7:$R$65536,IN_DTK!O$6,0))=FALSE,IF(O$9&lt;&gt;0,VLOOKUP($A192,DSSV!$A$7:$R$65536,IN_DTK!O$6,0),""),"")</f>
        <v>0</v>
      </c>
      <c r="P192" s="183">
        <f>IF(ISNA(VLOOKUP($A192,DSSV!$A$7:$R$65536,IN_DTK!P$6,0))=FALSE,IF(P$9&lt;&gt;0,VLOOKUP($A192,DSSV!$A$7:$R$65536,IN_DTK!P$6,0),""),"")</f>
        <v>0</v>
      </c>
      <c r="Q192" s="184">
        <f>IF(ISNA(VLOOKUP($A192,DSSV!$A$7:$R$65536,IN_DTK!Q$6,0))=FALSE,VLOOKUP($A192,DSSV!$A$7:$R$65536,IN_DTK!Q$6,0),"")</f>
        <v>0</v>
      </c>
      <c r="R192" s="175" t="str">
        <f>IF(ISNA(VLOOKUP($A192,DSSV!$A$7:$R$65536,IN_DTK!R$6,0))=FALSE,VLOOKUP($A192,DSSV!$A$7:$R$65536,IN_DTK!R$6,0),"")</f>
        <v>Không</v>
      </c>
      <c r="S192" s="185" t="str">
        <f>IF(ISNA(VLOOKUP($A192,DSSV!$A$7:$R$65536,IN_DTK!S$6,0))=FALSE,VLOOKUP($A192,DSSV!$A$7:$R$65536,IN_DTK!S$6,0),"")</f>
        <v/>
      </c>
      <c r="T192" s="156" t="str">
        <f t="shared" si="4"/>
        <v/>
      </c>
      <c r="U192" s="156" t="str">
        <f t="shared" si="5"/>
        <v/>
      </c>
    </row>
    <row r="193" spans="1:21" s="156" customFormat="1" ht="20.25" customHeight="1">
      <c r="A193" s="154">
        <v>184</v>
      </c>
      <c r="B193" s="178">
        <f>--SUBTOTAL(2,C$7:C193)</f>
        <v>184</v>
      </c>
      <c r="C193" s="157">
        <f>IF(ISNA(VLOOKUP($A193,DSSV!$A$7:$R$65536,IN_DTK!C$6,0))=FALSE,VLOOKUP($A193,DSSV!$A$7:$R$65536,IN_DTK!C$6,0),"")</f>
        <v>0</v>
      </c>
      <c r="D193" s="181" t="str">
        <f>IF(ISNA(VLOOKUP($A193,DSSV!$A$7:$R$65536,IN_DTK!D$6,0))=FALSE,VLOOKUP($A193,DSSV!$A$7:$R$65536,IN_DTK!D$6,0),"")</f>
        <v/>
      </c>
      <c r="E193" s="182" t="str">
        <f>IF(ISNA(VLOOKUP($A193,DSSV!$A$7:$R$65536,IN_DTK!E$6,0))=FALSE,VLOOKUP($A193,DSSV!$A$7:$R$65536,IN_DTK!E$6,0),"")</f>
        <v/>
      </c>
      <c r="F193" s="187" t="str">
        <f>IF(ISNA(VLOOKUP($A193,DSSV!$A$7:$R$65536,IN_DTK!F$6,0))=FALSE,VLOOKUP($A193,DSSV!$A$7:$R$65536,IN_DTK!F$6,0),"")</f>
        <v/>
      </c>
      <c r="G193" s="187" t="str">
        <f>IF(ISNA(VLOOKUP($A193,DSSV!$A$7:$R$65536,IN_DTK!G$6,0))=FALSE,VLOOKUP($A193,DSSV!$A$7:$R$65536,IN_DTK!G$6,0),"")</f>
        <v/>
      </c>
      <c r="H193" s="183">
        <f>IF(ISNA(VLOOKUP($A193,DSSV!$A$7:$R$65536,IN_DTK!H$6,0))=FALSE,IF(H$9&lt;&gt;0,VLOOKUP($A193,DSSV!$A$7:$R$65536,IN_DTK!H$6,0),""),"")</f>
        <v>0</v>
      </c>
      <c r="I193" s="183">
        <f>IF(ISNA(VLOOKUP($A193,DSSV!$A$7:$R$65536,IN_DTK!I$6,0))=FALSE,IF(I$9&lt;&gt;0,VLOOKUP($A193,DSSV!$A$7:$R$65536,IN_DTK!I$6,0),""),"")</f>
        <v>0</v>
      </c>
      <c r="J193" s="183">
        <f>IF(ISNA(VLOOKUP($A193,DSSV!$A$7:$R$65536,IN_DTK!J$6,0))=FALSE,IF(J$9&lt;&gt;0,VLOOKUP($A193,DSSV!$A$7:$R$65536,IN_DTK!J$6,0),""),"")</f>
        <v>0</v>
      </c>
      <c r="K193" s="183">
        <f>IF(ISNA(VLOOKUP($A193,DSSV!$A$7:$R$65536,IN_DTK!K$6,0))=FALSE,IF(K$9&lt;&gt;0,VLOOKUP($A193,DSSV!$A$7:$R$65536,IN_DTK!K$6,0),""),"")</f>
        <v>0</v>
      </c>
      <c r="L193" s="183">
        <f>IF(ISNA(VLOOKUP($A193,DSSV!$A$7:$R$65536,IN_DTK!L$6,0))=FALSE,IF(L$9&lt;&gt;0,VLOOKUP($A193,DSSV!$A$7:$R$65536,IN_DTK!L$6,0),""),"")</f>
        <v>0</v>
      </c>
      <c r="M193" s="183">
        <f>IF(ISNA(VLOOKUP($A193,DSSV!$A$7:$R$65536,IN_DTK!M$6,0))=FALSE,IF(M$9&lt;&gt;0,VLOOKUP($A193,DSSV!$A$7:$R$65536,IN_DTK!M$6,0),""),"")</f>
        <v>0</v>
      </c>
      <c r="N193" s="183">
        <f>IF(ISNA(VLOOKUP($A193,DSSV!$A$7:$R$65536,IN_DTK!N$6,0))=FALSE,IF(N$9&lt;&gt;0,VLOOKUP($A193,DSSV!$A$7:$R$65536,IN_DTK!N$6,0),""),"")</f>
        <v>0</v>
      </c>
      <c r="O193" s="183">
        <f>IF(ISNA(VLOOKUP($A193,DSSV!$A$7:$R$65536,IN_DTK!O$6,0))=FALSE,IF(O$9&lt;&gt;0,VLOOKUP($A193,DSSV!$A$7:$R$65536,IN_DTK!O$6,0),""),"")</f>
        <v>0</v>
      </c>
      <c r="P193" s="183">
        <f>IF(ISNA(VLOOKUP($A193,DSSV!$A$7:$R$65536,IN_DTK!P$6,0))=FALSE,IF(P$9&lt;&gt;0,VLOOKUP($A193,DSSV!$A$7:$R$65536,IN_DTK!P$6,0),""),"")</f>
        <v>0</v>
      </c>
      <c r="Q193" s="184">
        <f>IF(ISNA(VLOOKUP($A193,DSSV!$A$7:$R$65536,IN_DTK!Q$6,0))=FALSE,VLOOKUP($A193,DSSV!$A$7:$R$65536,IN_DTK!Q$6,0),"")</f>
        <v>0</v>
      </c>
      <c r="R193" s="175" t="str">
        <f>IF(ISNA(VLOOKUP($A193,DSSV!$A$7:$R$65536,IN_DTK!R$6,0))=FALSE,VLOOKUP($A193,DSSV!$A$7:$R$65536,IN_DTK!R$6,0),"")</f>
        <v>Không</v>
      </c>
      <c r="S193" s="185" t="str">
        <f>IF(ISNA(VLOOKUP($A193,DSSV!$A$7:$R$65536,IN_DTK!S$6,0))=FALSE,VLOOKUP($A193,DSSV!$A$7:$R$65536,IN_DTK!S$6,0),"")</f>
        <v/>
      </c>
      <c r="T193" s="156" t="str">
        <f t="shared" si="4"/>
        <v/>
      </c>
      <c r="U193" s="156" t="str">
        <f t="shared" si="5"/>
        <v/>
      </c>
    </row>
    <row r="194" spans="1:21" s="156" customFormat="1" ht="20.25" customHeight="1">
      <c r="A194" s="154">
        <v>185</v>
      </c>
      <c r="B194" s="178">
        <f>--SUBTOTAL(2,C$7:C194)</f>
        <v>185</v>
      </c>
      <c r="C194" s="157">
        <f>IF(ISNA(VLOOKUP($A194,DSSV!$A$7:$R$65536,IN_DTK!C$6,0))=FALSE,VLOOKUP($A194,DSSV!$A$7:$R$65536,IN_DTK!C$6,0),"")</f>
        <v>0</v>
      </c>
      <c r="D194" s="181" t="str">
        <f>IF(ISNA(VLOOKUP($A194,DSSV!$A$7:$R$65536,IN_DTK!D$6,0))=FALSE,VLOOKUP($A194,DSSV!$A$7:$R$65536,IN_DTK!D$6,0),"")</f>
        <v/>
      </c>
      <c r="E194" s="182" t="str">
        <f>IF(ISNA(VLOOKUP($A194,DSSV!$A$7:$R$65536,IN_DTK!E$6,0))=FALSE,VLOOKUP($A194,DSSV!$A$7:$R$65536,IN_DTK!E$6,0),"")</f>
        <v/>
      </c>
      <c r="F194" s="187" t="str">
        <f>IF(ISNA(VLOOKUP($A194,DSSV!$A$7:$R$65536,IN_DTK!F$6,0))=FALSE,VLOOKUP($A194,DSSV!$A$7:$R$65536,IN_DTK!F$6,0),"")</f>
        <v/>
      </c>
      <c r="G194" s="187" t="str">
        <f>IF(ISNA(VLOOKUP($A194,DSSV!$A$7:$R$65536,IN_DTK!G$6,0))=FALSE,VLOOKUP($A194,DSSV!$A$7:$R$65536,IN_DTK!G$6,0),"")</f>
        <v/>
      </c>
      <c r="H194" s="183">
        <f>IF(ISNA(VLOOKUP($A194,DSSV!$A$7:$R$65536,IN_DTK!H$6,0))=FALSE,IF(H$9&lt;&gt;0,VLOOKUP($A194,DSSV!$A$7:$R$65536,IN_DTK!H$6,0),""),"")</f>
        <v>0</v>
      </c>
      <c r="I194" s="183">
        <f>IF(ISNA(VLOOKUP($A194,DSSV!$A$7:$R$65536,IN_DTK!I$6,0))=FALSE,IF(I$9&lt;&gt;0,VLOOKUP($A194,DSSV!$A$7:$R$65536,IN_DTK!I$6,0),""),"")</f>
        <v>0</v>
      </c>
      <c r="J194" s="183">
        <f>IF(ISNA(VLOOKUP($A194,DSSV!$A$7:$R$65536,IN_DTK!J$6,0))=FALSE,IF(J$9&lt;&gt;0,VLOOKUP($A194,DSSV!$A$7:$R$65536,IN_DTK!J$6,0),""),"")</f>
        <v>0</v>
      </c>
      <c r="K194" s="183">
        <f>IF(ISNA(VLOOKUP($A194,DSSV!$A$7:$R$65536,IN_DTK!K$6,0))=FALSE,IF(K$9&lt;&gt;0,VLOOKUP($A194,DSSV!$A$7:$R$65536,IN_DTK!K$6,0),""),"")</f>
        <v>0</v>
      </c>
      <c r="L194" s="183">
        <f>IF(ISNA(VLOOKUP($A194,DSSV!$A$7:$R$65536,IN_DTK!L$6,0))=FALSE,IF(L$9&lt;&gt;0,VLOOKUP($A194,DSSV!$A$7:$R$65536,IN_DTK!L$6,0),""),"")</f>
        <v>0</v>
      </c>
      <c r="M194" s="183">
        <f>IF(ISNA(VLOOKUP($A194,DSSV!$A$7:$R$65536,IN_DTK!M$6,0))=FALSE,IF(M$9&lt;&gt;0,VLOOKUP($A194,DSSV!$A$7:$R$65536,IN_DTK!M$6,0),""),"")</f>
        <v>0</v>
      </c>
      <c r="N194" s="183">
        <f>IF(ISNA(VLOOKUP($A194,DSSV!$A$7:$R$65536,IN_DTK!N$6,0))=FALSE,IF(N$9&lt;&gt;0,VLOOKUP($A194,DSSV!$A$7:$R$65536,IN_DTK!N$6,0),""),"")</f>
        <v>0</v>
      </c>
      <c r="O194" s="183">
        <f>IF(ISNA(VLOOKUP($A194,DSSV!$A$7:$R$65536,IN_DTK!O$6,0))=FALSE,IF(O$9&lt;&gt;0,VLOOKUP($A194,DSSV!$A$7:$R$65536,IN_DTK!O$6,0),""),"")</f>
        <v>0</v>
      </c>
      <c r="P194" s="183">
        <f>IF(ISNA(VLOOKUP($A194,DSSV!$A$7:$R$65536,IN_DTK!P$6,0))=FALSE,IF(P$9&lt;&gt;0,VLOOKUP($A194,DSSV!$A$7:$R$65536,IN_DTK!P$6,0),""),"")</f>
        <v>0</v>
      </c>
      <c r="Q194" s="184">
        <f>IF(ISNA(VLOOKUP($A194,DSSV!$A$7:$R$65536,IN_DTK!Q$6,0))=FALSE,VLOOKUP($A194,DSSV!$A$7:$R$65536,IN_DTK!Q$6,0),"")</f>
        <v>0</v>
      </c>
      <c r="R194" s="175" t="str">
        <f>IF(ISNA(VLOOKUP($A194,DSSV!$A$7:$R$65536,IN_DTK!R$6,0))=FALSE,VLOOKUP($A194,DSSV!$A$7:$R$65536,IN_DTK!R$6,0),"")</f>
        <v>Không</v>
      </c>
      <c r="S194" s="185" t="str">
        <f>IF(ISNA(VLOOKUP($A194,DSSV!$A$7:$R$65536,IN_DTK!S$6,0))=FALSE,VLOOKUP($A194,DSSV!$A$7:$R$65536,IN_DTK!S$6,0),"")</f>
        <v/>
      </c>
      <c r="T194" s="156" t="str">
        <f t="shared" si="4"/>
        <v/>
      </c>
      <c r="U194" s="156" t="str">
        <f t="shared" si="5"/>
        <v/>
      </c>
    </row>
    <row r="195" spans="1:21" s="156" customFormat="1" ht="20.25" customHeight="1">
      <c r="A195" s="154">
        <v>186</v>
      </c>
      <c r="B195" s="178">
        <f>--SUBTOTAL(2,C$7:C195)</f>
        <v>186</v>
      </c>
      <c r="C195" s="157">
        <f>IF(ISNA(VLOOKUP($A195,DSSV!$A$7:$R$65536,IN_DTK!C$6,0))=FALSE,VLOOKUP($A195,DSSV!$A$7:$R$65536,IN_DTK!C$6,0),"")</f>
        <v>0</v>
      </c>
      <c r="D195" s="181" t="str">
        <f>IF(ISNA(VLOOKUP($A195,DSSV!$A$7:$R$65536,IN_DTK!D$6,0))=FALSE,VLOOKUP($A195,DSSV!$A$7:$R$65536,IN_DTK!D$6,0),"")</f>
        <v/>
      </c>
      <c r="E195" s="182" t="str">
        <f>IF(ISNA(VLOOKUP($A195,DSSV!$A$7:$R$65536,IN_DTK!E$6,0))=FALSE,VLOOKUP($A195,DSSV!$A$7:$R$65536,IN_DTK!E$6,0),"")</f>
        <v/>
      </c>
      <c r="F195" s="187" t="str">
        <f>IF(ISNA(VLOOKUP($A195,DSSV!$A$7:$R$65536,IN_DTK!F$6,0))=FALSE,VLOOKUP($A195,DSSV!$A$7:$R$65536,IN_DTK!F$6,0),"")</f>
        <v/>
      </c>
      <c r="G195" s="187" t="str">
        <f>IF(ISNA(VLOOKUP($A195,DSSV!$A$7:$R$65536,IN_DTK!G$6,0))=FALSE,VLOOKUP($A195,DSSV!$A$7:$R$65536,IN_DTK!G$6,0),"")</f>
        <v/>
      </c>
      <c r="H195" s="183">
        <f>IF(ISNA(VLOOKUP($A195,DSSV!$A$7:$R$65536,IN_DTK!H$6,0))=FALSE,IF(H$9&lt;&gt;0,VLOOKUP($A195,DSSV!$A$7:$R$65536,IN_DTK!H$6,0),""),"")</f>
        <v>0</v>
      </c>
      <c r="I195" s="183">
        <f>IF(ISNA(VLOOKUP($A195,DSSV!$A$7:$R$65536,IN_DTK!I$6,0))=FALSE,IF(I$9&lt;&gt;0,VLOOKUP($A195,DSSV!$A$7:$R$65536,IN_DTK!I$6,0),""),"")</f>
        <v>0</v>
      </c>
      <c r="J195" s="183">
        <f>IF(ISNA(VLOOKUP($A195,DSSV!$A$7:$R$65536,IN_DTK!J$6,0))=FALSE,IF(J$9&lt;&gt;0,VLOOKUP($A195,DSSV!$A$7:$R$65536,IN_DTK!J$6,0),""),"")</f>
        <v>0</v>
      </c>
      <c r="K195" s="183">
        <f>IF(ISNA(VLOOKUP($A195,DSSV!$A$7:$R$65536,IN_DTK!K$6,0))=FALSE,IF(K$9&lt;&gt;0,VLOOKUP($A195,DSSV!$A$7:$R$65536,IN_DTK!K$6,0),""),"")</f>
        <v>0</v>
      </c>
      <c r="L195" s="183">
        <f>IF(ISNA(VLOOKUP($A195,DSSV!$A$7:$R$65536,IN_DTK!L$6,0))=FALSE,IF(L$9&lt;&gt;0,VLOOKUP($A195,DSSV!$A$7:$R$65536,IN_DTK!L$6,0),""),"")</f>
        <v>0</v>
      </c>
      <c r="M195" s="183">
        <f>IF(ISNA(VLOOKUP($A195,DSSV!$A$7:$R$65536,IN_DTK!M$6,0))=FALSE,IF(M$9&lt;&gt;0,VLOOKUP($A195,DSSV!$A$7:$R$65536,IN_DTK!M$6,0),""),"")</f>
        <v>0</v>
      </c>
      <c r="N195" s="183">
        <f>IF(ISNA(VLOOKUP($A195,DSSV!$A$7:$R$65536,IN_DTK!N$6,0))=FALSE,IF(N$9&lt;&gt;0,VLOOKUP($A195,DSSV!$A$7:$R$65536,IN_DTK!N$6,0),""),"")</f>
        <v>0</v>
      </c>
      <c r="O195" s="183">
        <f>IF(ISNA(VLOOKUP($A195,DSSV!$A$7:$R$65536,IN_DTK!O$6,0))=FALSE,IF(O$9&lt;&gt;0,VLOOKUP($A195,DSSV!$A$7:$R$65536,IN_DTK!O$6,0),""),"")</f>
        <v>0</v>
      </c>
      <c r="P195" s="183">
        <f>IF(ISNA(VLOOKUP($A195,DSSV!$A$7:$R$65536,IN_DTK!P$6,0))=FALSE,IF(P$9&lt;&gt;0,VLOOKUP($A195,DSSV!$A$7:$R$65536,IN_DTK!P$6,0),""),"")</f>
        <v>0</v>
      </c>
      <c r="Q195" s="184">
        <f>IF(ISNA(VLOOKUP($A195,DSSV!$A$7:$R$65536,IN_DTK!Q$6,0))=FALSE,VLOOKUP($A195,DSSV!$A$7:$R$65536,IN_DTK!Q$6,0),"")</f>
        <v>0</v>
      </c>
      <c r="R195" s="175" t="str">
        <f>IF(ISNA(VLOOKUP($A195,DSSV!$A$7:$R$65536,IN_DTK!R$6,0))=FALSE,VLOOKUP($A195,DSSV!$A$7:$R$65536,IN_DTK!R$6,0),"")</f>
        <v>Không</v>
      </c>
      <c r="S195" s="185" t="str">
        <f>IF(ISNA(VLOOKUP($A195,DSSV!$A$7:$R$65536,IN_DTK!S$6,0))=FALSE,VLOOKUP($A195,DSSV!$A$7:$R$65536,IN_DTK!S$6,0),"")</f>
        <v/>
      </c>
      <c r="T195" s="156" t="str">
        <f t="shared" si="4"/>
        <v/>
      </c>
      <c r="U195" s="156" t="str">
        <f t="shared" si="5"/>
        <v/>
      </c>
    </row>
    <row r="196" spans="1:21" s="156" customFormat="1" ht="20.25" customHeight="1">
      <c r="A196" s="154">
        <v>187</v>
      </c>
      <c r="B196" s="178">
        <f>--SUBTOTAL(2,C$7:C196)</f>
        <v>187</v>
      </c>
      <c r="C196" s="157">
        <f>IF(ISNA(VLOOKUP($A196,DSSV!$A$7:$R$65536,IN_DTK!C$6,0))=FALSE,VLOOKUP($A196,DSSV!$A$7:$R$65536,IN_DTK!C$6,0),"")</f>
        <v>0</v>
      </c>
      <c r="D196" s="181" t="str">
        <f>IF(ISNA(VLOOKUP($A196,DSSV!$A$7:$R$65536,IN_DTK!D$6,0))=FALSE,VLOOKUP($A196,DSSV!$A$7:$R$65536,IN_DTK!D$6,0),"")</f>
        <v/>
      </c>
      <c r="E196" s="182" t="str">
        <f>IF(ISNA(VLOOKUP($A196,DSSV!$A$7:$R$65536,IN_DTK!E$6,0))=FALSE,VLOOKUP($A196,DSSV!$A$7:$R$65536,IN_DTK!E$6,0),"")</f>
        <v/>
      </c>
      <c r="F196" s="187" t="str">
        <f>IF(ISNA(VLOOKUP($A196,DSSV!$A$7:$R$65536,IN_DTK!F$6,0))=FALSE,VLOOKUP($A196,DSSV!$A$7:$R$65536,IN_DTK!F$6,0),"")</f>
        <v/>
      </c>
      <c r="G196" s="187" t="str">
        <f>IF(ISNA(VLOOKUP($A196,DSSV!$A$7:$R$65536,IN_DTK!G$6,0))=FALSE,VLOOKUP($A196,DSSV!$A$7:$R$65536,IN_DTK!G$6,0),"")</f>
        <v/>
      </c>
      <c r="H196" s="183">
        <f>IF(ISNA(VLOOKUP($A196,DSSV!$A$7:$R$65536,IN_DTK!H$6,0))=FALSE,IF(H$9&lt;&gt;0,VLOOKUP($A196,DSSV!$A$7:$R$65536,IN_DTK!H$6,0),""),"")</f>
        <v>0</v>
      </c>
      <c r="I196" s="183">
        <f>IF(ISNA(VLOOKUP($A196,DSSV!$A$7:$R$65536,IN_DTK!I$6,0))=FALSE,IF(I$9&lt;&gt;0,VLOOKUP($A196,DSSV!$A$7:$R$65536,IN_DTK!I$6,0),""),"")</f>
        <v>0</v>
      </c>
      <c r="J196" s="183">
        <f>IF(ISNA(VLOOKUP($A196,DSSV!$A$7:$R$65536,IN_DTK!J$6,0))=FALSE,IF(J$9&lt;&gt;0,VLOOKUP($A196,DSSV!$A$7:$R$65536,IN_DTK!J$6,0),""),"")</f>
        <v>0</v>
      </c>
      <c r="K196" s="183">
        <f>IF(ISNA(VLOOKUP($A196,DSSV!$A$7:$R$65536,IN_DTK!K$6,0))=FALSE,IF(K$9&lt;&gt;0,VLOOKUP($A196,DSSV!$A$7:$R$65536,IN_DTK!K$6,0),""),"")</f>
        <v>0</v>
      </c>
      <c r="L196" s="183">
        <f>IF(ISNA(VLOOKUP($A196,DSSV!$A$7:$R$65536,IN_DTK!L$6,0))=FALSE,IF(L$9&lt;&gt;0,VLOOKUP($A196,DSSV!$A$7:$R$65536,IN_DTK!L$6,0),""),"")</f>
        <v>0</v>
      </c>
      <c r="M196" s="183">
        <f>IF(ISNA(VLOOKUP($A196,DSSV!$A$7:$R$65536,IN_DTK!M$6,0))=FALSE,IF(M$9&lt;&gt;0,VLOOKUP($A196,DSSV!$A$7:$R$65536,IN_DTK!M$6,0),""),"")</f>
        <v>0</v>
      </c>
      <c r="N196" s="183">
        <f>IF(ISNA(VLOOKUP($A196,DSSV!$A$7:$R$65536,IN_DTK!N$6,0))=FALSE,IF(N$9&lt;&gt;0,VLOOKUP($A196,DSSV!$A$7:$R$65536,IN_DTK!N$6,0),""),"")</f>
        <v>0</v>
      </c>
      <c r="O196" s="183">
        <f>IF(ISNA(VLOOKUP($A196,DSSV!$A$7:$R$65536,IN_DTK!O$6,0))=FALSE,IF(O$9&lt;&gt;0,VLOOKUP($A196,DSSV!$A$7:$R$65536,IN_DTK!O$6,0),""),"")</f>
        <v>0</v>
      </c>
      <c r="P196" s="183">
        <f>IF(ISNA(VLOOKUP($A196,DSSV!$A$7:$R$65536,IN_DTK!P$6,0))=FALSE,IF(P$9&lt;&gt;0,VLOOKUP($A196,DSSV!$A$7:$R$65536,IN_DTK!P$6,0),""),"")</f>
        <v>0</v>
      </c>
      <c r="Q196" s="184">
        <f>IF(ISNA(VLOOKUP($A196,DSSV!$A$7:$R$65536,IN_DTK!Q$6,0))=FALSE,VLOOKUP($A196,DSSV!$A$7:$R$65536,IN_DTK!Q$6,0),"")</f>
        <v>0</v>
      </c>
      <c r="R196" s="175" t="str">
        <f>IF(ISNA(VLOOKUP($A196,DSSV!$A$7:$R$65536,IN_DTK!R$6,0))=FALSE,VLOOKUP($A196,DSSV!$A$7:$R$65536,IN_DTK!R$6,0),"")</f>
        <v>Không</v>
      </c>
      <c r="S196" s="185" t="str">
        <f>IF(ISNA(VLOOKUP($A196,DSSV!$A$7:$R$65536,IN_DTK!S$6,0))=FALSE,VLOOKUP($A196,DSSV!$A$7:$R$65536,IN_DTK!S$6,0),"")</f>
        <v/>
      </c>
      <c r="T196" s="156" t="str">
        <f t="shared" si="4"/>
        <v/>
      </c>
      <c r="U196" s="156" t="str">
        <f t="shared" si="5"/>
        <v/>
      </c>
    </row>
    <row r="197" spans="1:21" s="156" customFormat="1" ht="20.25" customHeight="1">
      <c r="A197" s="154">
        <v>188</v>
      </c>
      <c r="B197" s="178">
        <f>--SUBTOTAL(2,C$7:C197)</f>
        <v>188</v>
      </c>
      <c r="C197" s="157">
        <f>IF(ISNA(VLOOKUP($A197,DSSV!$A$7:$R$65536,IN_DTK!C$6,0))=FALSE,VLOOKUP($A197,DSSV!$A$7:$R$65536,IN_DTK!C$6,0),"")</f>
        <v>0</v>
      </c>
      <c r="D197" s="181" t="str">
        <f>IF(ISNA(VLOOKUP($A197,DSSV!$A$7:$R$65536,IN_DTK!D$6,0))=FALSE,VLOOKUP($A197,DSSV!$A$7:$R$65536,IN_DTK!D$6,0),"")</f>
        <v/>
      </c>
      <c r="E197" s="182" t="str">
        <f>IF(ISNA(VLOOKUP($A197,DSSV!$A$7:$R$65536,IN_DTK!E$6,0))=FALSE,VLOOKUP($A197,DSSV!$A$7:$R$65536,IN_DTK!E$6,0),"")</f>
        <v/>
      </c>
      <c r="F197" s="187" t="str">
        <f>IF(ISNA(VLOOKUP($A197,DSSV!$A$7:$R$65536,IN_DTK!F$6,0))=FALSE,VLOOKUP($A197,DSSV!$A$7:$R$65536,IN_DTK!F$6,0),"")</f>
        <v/>
      </c>
      <c r="G197" s="187" t="str">
        <f>IF(ISNA(VLOOKUP($A197,DSSV!$A$7:$R$65536,IN_DTK!G$6,0))=FALSE,VLOOKUP($A197,DSSV!$A$7:$R$65536,IN_DTK!G$6,0),"")</f>
        <v/>
      </c>
      <c r="H197" s="183">
        <f>IF(ISNA(VLOOKUP($A197,DSSV!$A$7:$R$65536,IN_DTK!H$6,0))=FALSE,IF(H$9&lt;&gt;0,VLOOKUP($A197,DSSV!$A$7:$R$65536,IN_DTK!H$6,0),""),"")</f>
        <v>0</v>
      </c>
      <c r="I197" s="183">
        <f>IF(ISNA(VLOOKUP($A197,DSSV!$A$7:$R$65536,IN_DTK!I$6,0))=FALSE,IF(I$9&lt;&gt;0,VLOOKUP($A197,DSSV!$A$7:$R$65536,IN_DTK!I$6,0),""),"")</f>
        <v>0</v>
      </c>
      <c r="J197" s="183">
        <f>IF(ISNA(VLOOKUP($A197,DSSV!$A$7:$R$65536,IN_DTK!J$6,0))=FALSE,IF(J$9&lt;&gt;0,VLOOKUP($A197,DSSV!$A$7:$R$65536,IN_DTK!J$6,0),""),"")</f>
        <v>0</v>
      </c>
      <c r="K197" s="183">
        <f>IF(ISNA(VLOOKUP($A197,DSSV!$A$7:$R$65536,IN_DTK!K$6,0))=FALSE,IF(K$9&lt;&gt;0,VLOOKUP($A197,DSSV!$A$7:$R$65536,IN_DTK!K$6,0),""),"")</f>
        <v>0</v>
      </c>
      <c r="L197" s="183">
        <f>IF(ISNA(VLOOKUP($A197,DSSV!$A$7:$R$65536,IN_DTK!L$6,0))=FALSE,IF(L$9&lt;&gt;0,VLOOKUP($A197,DSSV!$A$7:$R$65536,IN_DTK!L$6,0),""),"")</f>
        <v>0</v>
      </c>
      <c r="M197" s="183">
        <f>IF(ISNA(VLOOKUP($A197,DSSV!$A$7:$R$65536,IN_DTK!M$6,0))=FALSE,IF(M$9&lt;&gt;0,VLOOKUP($A197,DSSV!$A$7:$R$65536,IN_DTK!M$6,0),""),"")</f>
        <v>0</v>
      </c>
      <c r="N197" s="183">
        <f>IF(ISNA(VLOOKUP($A197,DSSV!$A$7:$R$65536,IN_DTK!N$6,0))=FALSE,IF(N$9&lt;&gt;0,VLOOKUP($A197,DSSV!$A$7:$R$65536,IN_DTK!N$6,0),""),"")</f>
        <v>0</v>
      </c>
      <c r="O197" s="183">
        <f>IF(ISNA(VLOOKUP($A197,DSSV!$A$7:$R$65536,IN_DTK!O$6,0))=FALSE,IF(O$9&lt;&gt;0,VLOOKUP($A197,DSSV!$A$7:$R$65536,IN_DTK!O$6,0),""),"")</f>
        <v>0</v>
      </c>
      <c r="P197" s="183">
        <f>IF(ISNA(VLOOKUP($A197,DSSV!$A$7:$R$65536,IN_DTK!P$6,0))=FALSE,IF(P$9&lt;&gt;0,VLOOKUP($A197,DSSV!$A$7:$R$65536,IN_DTK!P$6,0),""),"")</f>
        <v>0</v>
      </c>
      <c r="Q197" s="184">
        <f>IF(ISNA(VLOOKUP($A197,DSSV!$A$7:$R$65536,IN_DTK!Q$6,0))=FALSE,VLOOKUP($A197,DSSV!$A$7:$R$65536,IN_DTK!Q$6,0),"")</f>
        <v>0</v>
      </c>
      <c r="R197" s="175" t="str">
        <f>IF(ISNA(VLOOKUP($A197,DSSV!$A$7:$R$65536,IN_DTK!R$6,0))=FALSE,VLOOKUP($A197,DSSV!$A$7:$R$65536,IN_DTK!R$6,0),"")</f>
        <v>Không</v>
      </c>
      <c r="S197" s="185" t="str">
        <f>IF(ISNA(VLOOKUP($A197,DSSV!$A$7:$R$65536,IN_DTK!S$6,0))=FALSE,VLOOKUP($A197,DSSV!$A$7:$R$65536,IN_DTK!S$6,0),"")</f>
        <v/>
      </c>
      <c r="T197" s="156" t="str">
        <f t="shared" si="4"/>
        <v/>
      </c>
      <c r="U197" s="156" t="str">
        <f t="shared" si="5"/>
        <v/>
      </c>
    </row>
    <row r="198" spans="1:21" s="156" customFormat="1" ht="20.25" customHeight="1">
      <c r="A198" s="154">
        <v>189</v>
      </c>
      <c r="B198" s="178">
        <f>--SUBTOTAL(2,C$7:C198)</f>
        <v>189</v>
      </c>
      <c r="C198" s="157">
        <f>IF(ISNA(VLOOKUP($A198,DSSV!$A$7:$R$65536,IN_DTK!C$6,0))=FALSE,VLOOKUP($A198,DSSV!$A$7:$R$65536,IN_DTK!C$6,0),"")</f>
        <v>0</v>
      </c>
      <c r="D198" s="181" t="str">
        <f>IF(ISNA(VLOOKUP($A198,DSSV!$A$7:$R$65536,IN_DTK!D$6,0))=FALSE,VLOOKUP($A198,DSSV!$A$7:$R$65536,IN_DTK!D$6,0),"")</f>
        <v/>
      </c>
      <c r="E198" s="182" t="str">
        <f>IF(ISNA(VLOOKUP($A198,DSSV!$A$7:$R$65536,IN_DTK!E$6,0))=FALSE,VLOOKUP($A198,DSSV!$A$7:$R$65536,IN_DTK!E$6,0),"")</f>
        <v/>
      </c>
      <c r="F198" s="187" t="str">
        <f>IF(ISNA(VLOOKUP($A198,DSSV!$A$7:$R$65536,IN_DTK!F$6,0))=FALSE,VLOOKUP($A198,DSSV!$A$7:$R$65536,IN_DTK!F$6,0),"")</f>
        <v/>
      </c>
      <c r="G198" s="187" t="str">
        <f>IF(ISNA(VLOOKUP($A198,DSSV!$A$7:$R$65536,IN_DTK!G$6,0))=FALSE,VLOOKUP($A198,DSSV!$A$7:$R$65536,IN_DTK!G$6,0),"")</f>
        <v/>
      </c>
      <c r="H198" s="183">
        <f>IF(ISNA(VLOOKUP($A198,DSSV!$A$7:$R$65536,IN_DTK!H$6,0))=FALSE,IF(H$9&lt;&gt;0,VLOOKUP($A198,DSSV!$A$7:$R$65536,IN_DTK!H$6,0),""),"")</f>
        <v>0</v>
      </c>
      <c r="I198" s="183">
        <f>IF(ISNA(VLOOKUP($A198,DSSV!$A$7:$R$65536,IN_DTK!I$6,0))=FALSE,IF(I$9&lt;&gt;0,VLOOKUP($A198,DSSV!$A$7:$R$65536,IN_DTK!I$6,0),""),"")</f>
        <v>0</v>
      </c>
      <c r="J198" s="183">
        <f>IF(ISNA(VLOOKUP($A198,DSSV!$A$7:$R$65536,IN_DTK!J$6,0))=FALSE,IF(J$9&lt;&gt;0,VLOOKUP($A198,DSSV!$A$7:$R$65536,IN_DTK!J$6,0),""),"")</f>
        <v>0</v>
      </c>
      <c r="K198" s="183">
        <f>IF(ISNA(VLOOKUP($A198,DSSV!$A$7:$R$65536,IN_DTK!K$6,0))=FALSE,IF(K$9&lt;&gt;0,VLOOKUP($A198,DSSV!$A$7:$R$65536,IN_DTK!K$6,0),""),"")</f>
        <v>0</v>
      </c>
      <c r="L198" s="183">
        <f>IF(ISNA(VLOOKUP($A198,DSSV!$A$7:$R$65536,IN_DTK!L$6,0))=FALSE,IF(L$9&lt;&gt;0,VLOOKUP($A198,DSSV!$A$7:$R$65536,IN_DTK!L$6,0),""),"")</f>
        <v>0</v>
      </c>
      <c r="M198" s="183">
        <f>IF(ISNA(VLOOKUP($A198,DSSV!$A$7:$R$65536,IN_DTK!M$6,0))=FALSE,IF(M$9&lt;&gt;0,VLOOKUP($A198,DSSV!$A$7:$R$65536,IN_DTK!M$6,0),""),"")</f>
        <v>0</v>
      </c>
      <c r="N198" s="183">
        <f>IF(ISNA(VLOOKUP($A198,DSSV!$A$7:$R$65536,IN_DTK!N$6,0))=FALSE,IF(N$9&lt;&gt;0,VLOOKUP($A198,DSSV!$A$7:$R$65536,IN_DTK!N$6,0),""),"")</f>
        <v>0</v>
      </c>
      <c r="O198" s="183">
        <f>IF(ISNA(VLOOKUP($A198,DSSV!$A$7:$R$65536,IN_DTK!O$6,0))=FALSE,IF(O$9&lt;&gt;0,VLOOKUP($A198,DSSV!$A$7:$R$65536,IN_DTK!O$6,0),""),"")</f>
        <v>0</v>
      </c>
      <c r="P198" s="183">
        <f>IF(ISNA(VLOOKUP($A198,DSSV!$A$7:$R$65536,IN_DTK!P$6,0))=FALSE,IF(P$9&lt;&gt;0,VLOOKUP($A198,DSSV!$A$7:$R$65536,IN_DTK!P$6,0),""),"")</f>
        <v>0</v>
      </c>
      <c r="Q198" s="184">
        <f>IF(ISNA(VLOOKUP($A198,DSSV!$A$7:$R$65536,IN_DTK!Q$6,0))=FALSE,VLOOKUP($A198,DSSV!$A$7:$R$65536,IN_DTK!Q$6,0),"")</f>
        <v>0</v>
      </c>
      <c r="R198" s="175" t="str">
        <f>IF(ISNA(VLOOKUP($A198,DSSV!$A$7:$R$65536,IN_DTK!R$6,0))=FALSE,VLOOKUP($A198,DSSV!$A$7:$R$65536,IN_DTK!R$6,0),"")</f>
        <v>Không</v>
      </c>
      <c r="S198" s="185" t="str">
        <f>IF(ISNA(VLOOKUP($A198,DSSV!$A$7:$R$65536,IN_DTK!S$6,0))=FALSE,VLOOKUP($A198,DSSV!$A$7:$R$65536,IN_DTK!S$6,0),"")</f>
        <v/>
      </c>
      <c r="T198" s="156" t="str">
        <f t="shared" si="4"/>
        <v/>
      </c>
      <c r="U198" s="156" t="str">
        <f t="shared" si="5"/>
        <v/>
      </c>
    </row>
    <row r="199" spans="1:21" s="156" customFormat="1" ht="20.25" customHeight="1">
      <c r="A199" s="154">
        <v>190</v>
      </c>
      <c r="B199" s="178">
        <f>--SUBTOTAL(2,C$7:C199)</f>
        <v>190</v>
      </c>
      <c r="C199" s="157">
        <f>IF(ISNA(VLOOKUP($A199,DSSV!$A$7:$R$65536,IN_DTK!C$6,0))=FALSE,VLOOKUP($A199,DSSV!$A$7:$R$65536,IN_DTK!C$6,0),"")</f>
        <v>0</v>
      </c>
      <c r="D199" s="181" t="str">
        <f>IF(ISNA(VLOOKUP($A199,DSSV!$A$7:$R$65536,IN_DTK!D$6,0))=FALSE,VLOOKUP($A199,DSSV!$A$7:$R$65536,IN_DTK!D$6,0),"")</f>
        <v/>
      </c>
      <c r="E199" s="182" t="str">
        <f>IF(ISNA(VLOOKUP($A199,DSSV!$A$7:$R$65536,IN_DTK!E$6,0))=FALSE,VLOOKUP($A199,DSSV!$A$7:$R$65536,IN_DTK!E$6,0),"")</f>
        <v/>
      </c>
      <c r="F199" s="187" t="str">
        <f>IF(ISNA(VLOOKUP($A199,DSSV!$A$7:$R$65536,IN_DTK!F$6,0))=FALSE,VLOOKUP($A199,DSSV!$A$7:$R$65536,IN_DTK!F$6,0),"")</f>
        <v/>
      </c>
      <c r="G199" s="187" t="str">
        <f>IF(ISNA(VLOOKUP($A199,DSSV!$A$7:$R$65536,IN_DTK!G$6,0))=FALSE,VLOOKUP($A199,DSSV!$A$7:$R$65536,IN_DTK!G$6,0),"")</f>
        <v/>
      </c>
      <c r="H199" s="183">
        <f>IF(ISNA(VLOOKUP($A199,DSSV!$A$7:$R$65536,IN_DTK!H$6,0))=FALSE,IF(H$9&lt;&gt;0,VLOOKUP($A199,DSSV!$A$7:$R$65536,IN_DTK!H$6,0),""),"")</f>
        <v>0</v>
      </c>
      <c r="I199" s="183">
        <f>IF(ISNA(VLOOKUP($A199,DSSV!$A$7:$R$65536,IN_DTK!I$6,0))=FALSE,IF(I$9&lt;&gt;0,VLOOKUP($A199,DSSV!$A$7:$R$65536,IN_DTK!I$6,0),""),"")</f>
        <v>0</v>
      </c>
      <c r="J199" s="183">
        <f>IF(ISNA(VLOOKUP($A199,DSSV!$A$7:$R$65536,IN_DTK!J$6,0))=FALSE,IF(J$9&lt;&gt;0,VLOOKUP($A199,DSSV!$A$7:$R$65536,IN_DTK!J$6,0),""),"")</f>
        <v>0</v>
      </c>
      <c r="K199" s="183">
        <f>IF(ISNA(VLOOKUP($A199,DSSV!$A$7:$R$65536,IN_DTK!K$6,0))=FALSE,IF(K$9&lt;&gt;0,VLOOKUP($A199,DSSV!$A$7:$R$65536,IN_DTK!K$6,0),""),"")</f>
        <v>0</v>
      </c>
      <c r="L199" s="183">
        <f>IF(ISNA(VLOOKUP($A199,DSSV!$A$7:$R$65536,IN_DTK!L$6,0))=FALSE,IF(L$9&lt;&gt;0,VLOOKUP($A199,DSSV!$A$7:$R$65536,IN_DTK!L$6,0),""),"")</f>
        <v>0</v>
      </c>
      <c r="M199" s="183">
        <f>IF(ISNA(VLOOKUP($A199,DSSV!$A$7:$R$65536,IN_DTK!M$6,0))=FALSE,IF(M$9&lt;&gt;0,VLOOKUP($A199,DSSV!$A$7:$R$65536,IN_DTK!M$6,0),""),"")</f>
        <v>0</v>
      </c>
      <c r="N199" s="183">
        <f>IF(ISNA(VLOOKUP($A199,DSSV!$A$7:$R$65536,IN_DTK!N$6,0))=FALSE,IF(N$9&lt;&gt;0,VLOOKUP($A199,DSSV!$A$7:$R$65536,IN_DTK!N$6,0),""),"")</f>
        <v>0</v>
      </c>
      <c r="O199" s="183">
        <f>IF(ISNA(VLOOKUP($A199,DSSV!$A$7:$R$65536,IN_DTK!O$6,0))=FALSE,IF(O$9&lt;&gt;0,VLOOKUP($A199,DSSV!$A$7:$R$65536,IN_DTK!O$6,0),""),"")</f>
        <v>0</v>
      </c>
      <c r="P199" s="183">
        <f>IF(ISNA(VLOOKUP($A199,DSSV!$A$7:$R$65536,IN_DTK!P$6,0))=FALSE,IF(P$9&lt;&gt;0,VLOOKUP($A199,DSSV!$A$7:$R$65536,IN_DTK!P$6,0),""),"")</f>
        <v>0</v>
      </c>
      <c r="Q199" s="184">
        <f>IF(ISNA(VLOOKUP($A199,DSSV!$A$7:$R$65536,IN_DTK!Q$6,0))=FALSE,VLOOKUP($A199,DSSV!$A$7:$R$65536,IN_DTK!Q$6,0),"")</f>
        <v>0</v>
      </c>
      <c r="R199" s="175" t="str">
        <f>IF(ISNA(VLOOKUP($A199,DSSV!$A$7:$R$65536,IN_DTK!R$6,0))=FALSE,VLOOKUP($A199,DSSV!$A$7:$R$65536,IN_DTK!R$6,0),"")</f>
        <v>Không</v>
      </c>
      <c r="S199" s="185" t="str">
        <f>IF(ISNA(VLOOKUP($A199,DSSV!$A$7:$R$65536,IN_DTK!S$6,0))=FALSE,VLOOKUP($A199,DSSV!$A$7:$R$65536,IN_DTK!S$6,0),"")</f>
        <v/>
      </c>
      <c r="T199" s="156" t="str">
        <f t="shared" si="4"/>
        <v/>
      </c>
      <c r="U199" s="156" t="str">
        <f t="shared" si="5"/>
        <v/>
      </c>
    </row>
    <row r="200" spans="1:21" s="156" customFormat="1" ht="20.25" customHeight="1">
      <c r="A200" s="154">
        <v>191</v>
      </c>
      <c r="B200" s="178">
        <f>--SUBTOTAL(2,C$7:C200)</f>
        <v>191</v>
      </c>
      <c r="C200" s="157">
        <f>IF(ISNA(VLOOKUP($A200,DSSV!$A$7:$R$65536,IN_DTK!C$6,0))=FALSE,VLOOKUP($A200,DSSV!$A$7:$R$65536,IN_DTK!C$6,0),"")</f>
        <v>0</v>
      </c>
      <c r="D200" s="181" t="str">
        <f>IF(ISNA(VLOOKUP($A200,DSSV!$A$7:$R$65536,IN_DTK!D$6,0))=FALSE,VLOOKUP($A200,DSSV!$A$7:$R$65536,IN_DTK!D$6,0),"")</f>
        <v/>
      </c>
      <c r="E200" s="182" t="str">
        <f>IF(ISNA(VLOOKUP($A200,DSSV!$A$7:$R$65536,IN_DTK!E$6,0))=FALSE,VLOOKUP($A200,DSSV!$A$7:$R$65536,IN_DTK!E$6,0),"")</f>
        <v/>
      </c>
      <c r="F200" s="187" t="str">
        <f>IF(ISNA(VLOOKUP($A200,DSSV!$A$7:$R$65536,IN_DTK!F$6,0))=FALSE,VLOOKUP($A200,DSSV!$A$7:$R$65536,IN_DTK!F$6,0),"")</f>
        <v/>
      </c>
      <c r="G200" s="187" t="str">
        <f>IF(ISNA(VLOOKUP($A200,DSSV!$A$7:$R$65536,IN_DTK!G$6,0))=FALSE,VLOOKUP($A200,DSSV!$A$7:$R$65536,IN_DTK!G$6,0),"")</f>
        <v/>
      </c>
      <c r="H200" s="183">
        <f>IF(ISNA(VLOOKUP($A200,DSSV!$A$7:$R$65536,IN_DTK!H$6,0))=FALSE,IF(H$9&lt;&gt;0,VLOOKUP($A200,DSSV!$A$7:$R$65536,IN_DTK!H$6,0),""),"")</f>
        <v>0</v>
      </c>
      <c r="I200" s="183">
        <f>IF(ISNA(VLOOKUP($A200,DSSV!$A$7:$R$65536,IN_DTK!I$6,0))=FALSE,IF(I$9&lt;&gt;0,VLOOKUP($A200,DSSV!$A$7:$R$65536,IN_DTK!I$6,0),""),"")</f>
        <v>0</v>
      </c>
      <c r="J200" s="183">
        <f>IF(ISNA(VLOOKUP($A200,DSSV!$A$7:$R$65536,IN_DTK!J$6,0))=FALSE,IF(J$9&lt;&gt;0,VLOOKUP($A200,DSSV!$A$7:$R$65536,IN_DTK!J$6,0),""),"")</f>
        <v>0</v>
      </c>
      <c r="K200" s="183">
        <f>IF(ISNA(VLOOKUP($A200,DSSV!$A$7:$R$65536,IN_DTK!K$6,0))=FALSE,IF(K$9&lt;&gt;0,VLOOKUP($A200,DSSV!$A$7:$R$65536,IN_DTK!K$6,0),""),"")</f>
        <v>0</v>
      </c>
      <c r="L200" s="183">
        <f>IF(ISNA(VLOOKUP($A200,DSSV!$A$7:$R$65536,IN_DTK!L$6,0))=FALSE,IF(L$9&lt;&gt;0,VLOOKUP($A200,DSSV!$A$7:$R$65536,IN_DTK!L$6,0),""),"")</f>
        <v>0</v>
      </c>
      <c r="M200" s="183">
        <f>IF(ISNA(VLOOKUP($A200,DSSV!$A$7:$R$65536,IN_DTK!M$6,0))=FALSE,IF(M$9&lt;&gt;0,VLOOKUP($A200,DSSV!$A$7:$R$65536,IN_DTK!M$6,0),""),"")</f>
        <v>0</v>
      </c>
      <c r="N200" s="183">
        <f>IF(ISNA(VLOOKUP($A200,DSSV!$A$7:$R$65536,IN_DTK!N$6,0))=FALSE,IF(N$9&lt;&gt;0,VLOOKUP($A200,DSSV!$A$7:$R$65536,IN_DTK!N$6,0),""),"")</f>
        <v>0</v>
      </c>
      <c r="O200" s="183">
        <f>IF(ISNA(VLOOKUP($A200,DSSV!$A$7:$R$65536,IN_DTK!O$6,0))=FALSE,IF(O$9&lt;&gt;0,VLOOKUP($A200,DSSV!$A$7:$R$65536,IN_DTK!O$6,0),""),"")</f>
        <v>0</v>
      </c>
      <c r="P200" s="183">
        <f>IF(ISNA(VLOOKUP($A200,DSSV!$A$7:$R$65536,IN_DTK!P$6,0))=FALSE,IF(P$9&lt;&gt;0,VLOOKUP($A200,DSSV!$A$7:$R$65536,IN_DTK!P$6,0),""),"")</f>
        <v>0</v>
      </c>
      <c r="Q200" s="184">
        <f>IF(ISNA(VLOOKUP($A200,DSSV!$A$7:$R$65536,IN_DTK!Q$6,0))=FALSE,VLOOKUP($A200,DSSV!$A$7:$R$65536,IN_DTK!Q$6,0),"")</f>
        <v>0</v>
      </c>
      <c r="R200" s="175" t="str">
        <f>IF(ISNA(VLOOKUP($A200,DSSV!$A$7:$R$65536,IN_DTK!R$6,0))=FALSE,VLOOKUP($A200,DSSV!$A$7:$R$65536,IN_DTK!R$6,0),"")</f>
        <v>Không</v>
      </c>
      <c r="S200" s="185" t="str">
        <f>IF(ISNA(VLOOKUP($A200,DSSV!$A$7:$R$65536,IN_DTK!S$6,0))=FALSE,VLOOKUP($A200,DSSV!$A$7:$R$65536,IN_DTK!S$6,0),"")</f>
        <v/>
      </c>
      <c r="T200" s="156" t="str">
        <f t="shared" si="4"/>
        <v/>
      </c>
      <c r="U200" s="156" t="str">
        <f t="shared" si="5"/>
        <v/>
      </c>
    </row>
    <row r="201" spans="1:21" s="156" customFormat="1" ht="20.25" customHeight="1">
      <c r="A201" s="154">
        <v>192</v>
      </c>
      <c r="B201" s="178">
        <f>--SUBTOTAL(2,C$7:C201)</f>
        <v>192</v>
      </c>
      <c r="C201" s="157">
        <f>IF(ISNA(VLOOKUP($A201,DSSV!$A$7:$R$65536,IN_DTK!C$6,0))=FALSE,VLOOKUP($A201,DSSV!$A$7:$R$65536,IN_DTK!C$6,0),"")</f>
        <v>0</v>
      </c>
      <c r="D201" s="181" t="str">
        <f>IF(ISNA(VLOOKUP($A201,DSSV!$A$7:$R$65536,IN_DTK!D$6,0))=FALSE,VLOOKUP($A201,DSSV!$A$7:$R$65536,IN_DTK!D$6,0),"")</f>
        <v/>
      </c>
      <c r="E201" s="182" t="str">
        <f>IF(ISNA(VLOOKUP($A201,DSSV!$A$7:$R$65536,IN_DTK!E$6,0))=FALSE,VLOOKUP($A201,DSSV!$A$7:$R$65536,IN_DTK!E$6,0),"")</f>
        <v/>
      </c>
      <c r="F201" s="187" t="str">
        <f>IF(ISNA(VLOOKUP($A201,DSSV!$A$7:$R$65536,IN_DTK!F$6,0))=FALSE,VLOOKUP($A201,DSSV!$A$7:$R$65536,IN_DTK!F$6,0),"")</f>
        <v/>
      </c>
      <c r="G201" s="187" t="str">
        <f>IF(ISNA(VLOOKUP($A201,DSSV!$A$7:$R$65536,IN_DTK!G$6,0))=FALSE,VLOOKUP($A201,DSSV!$A$7:$R$65536,IN_DTK!G$6,0),"")</f>
        <v/>
      </c>
      <c r="H201" s="183">
        <f>IF(ISNA(VLOOKUP($A201,DSSV!$A$7:$R$65536,IN_DTK!H$6,0))=FALSE,IF(H$9&lt;&gt;0,VLOOKUP($A201,DSSV!$A$7:$R$65536,IN_DTK!H$6,0),""),"")</f>
        <v>0</v>
      </c>
      <c r="I201" s="183">
        <f>IF(ISNA(VLOOKUP($A201,DSSV!$A$7:$R$65536,IN_DTK!I$6,0))=FALSE,IF(I$9&lt;&gt;0,VLOOKUP($A201,DSSV!$A$7:$R$65536,IN_DTK!I$6,0),""),"")</f>
        <v>0</v>
      </c>
      <c r="J201" s="183">
        <f>IF(ISNA(VLOOKUP($A201,DSSV!$A$7:$R$65536,IN_DTK!J$6,0))=FALSE,IF(J$9&lt;&gt;0,VLOOKUP($A201,DSSV!$A$7:$R$65536,IN_DTK!J$6,0),""),"")</f>
        <v>0</v>
      </c>
      <c r="K201" s="183">
        <f>IF(ISNA(VLOOKUP($A201,DSSV!$A$7:$R$65536,IN_DTK!K$6,0))=FALSE,IF(K$9&lt;&gt;0,VLOOKUP($A201,DSSV!$A$7:$R$65536,IN_DTK!K$6,0),""),"")</f>
        <v>0</v>
      </c>
      <c r="L201" s="183">
        <f>IF(ISNA(VLOOKUP($A201,DSSV!$A$7:$R$65536,IN_DTK!L$6,0))=FALSE,IF(L$9&lt;&gt;0,VLOOKUP($A201,DSSV!$A$7:$R$65536,IN_DTK!L$6,0),""),"")</f>
        <v>0</v>
      </c>
      <c r="M201" s="183">
        <f>IF(ISNA(VLOOKUP($A201,DSSV!$A$7:$R$65536,IN_DTK!M$6,0))=FALSE,IF(M$9&lt;&gt;0,VLOOKUP($A201,DSSV!$A$7:$R$65536,IN_DTK!M$6,0),""),"")</f>
        <v>0</v>
      </c>
      <c r="N201" s="183">
        <f>IF(ISNA(VLOOKUP($A201,DSSV!$A$7:$R$65536,IN_DTK!N$6,0))=FALSE,IF(N$9&lt;&gt;0,VLOOKUP($A201,DSSV!$A$7:$R$65536,IN_DTK!N$6,0),""),"")</f>
        <v>0</v>
      </c>
      <c r="O201" s="183">
        <f>IF(ISNA(VLOOKUP($A201,DSSV!$A$7:$R$65536,IN_DTK!O$6,0))=FALSE,IF(O$9&lt;&gt;0,VLOOKUP($A201,DSSV!$A$7:$R$65536,IN_DTK!O$6,0),""),"")</f>
        <v>0</v>
      </c>
      <c r="P201" s="183">
        <f>IF(ISNA(VLOOKUP($A201,DSSV!$A$7:$R$65536,IN_DTK!P$6,0))=FALSE,IF(P$9&lt;&gt;0,VLOOKUP($A201,DSSV!$A$7:$R$65536,IN_DTK!P$6,0),""),"")</f>
        <v>0</v>
      </c>
      <c r="Q201" s="184">
        <f>IF(ISNA(VLOOKUP($A201,DSSV!$A$7:$R$65536,IN_DTK!Q$6,0))=FALSE,VLOOKUP($A201,DSSV!$A$7:$R$65536,IN_DTK!Q$6,0),"")</f>
        <v>0</v>
      </c>
      <c r="R201" s="175" t="str">
        <f>IF(ISNA(VLOOKUP($A201,DSSV!$A$7:$R$65536,IN_DTK!R$6,0))=FALSE,VLOOKUP($A201,DSSV!$A$7:$R$65536,IN_DTK!R$6,0),"")</f>
        <v>Không</v>
      </c>
      <c r="S201" s="185" t="str">
        <f>IF(ISNA(VLOOKUP($A201,DSSV!$A$7:$R$65536,IN_DTK!S$6,0))=FALSE,VLOOKUP($A201,DSSV!$A$7:$R$65536,IN_DTK!S$6,0),"")</f>
        <v/>
      </c>
      <c r="T201" s="156" t="str">
        <f t="shared" si="4"/>
        <v/>
      </c>
      <c r="U201" s="156" t="str">
        <f t="shared" si="5"/>
        <v/>
      </c>
    </row>
    <row r="202" spans="1:21" s="156" customFormat="1" ht="20.25" customHeight="1">
      <c r="A202" s="154">
        <v>193</v>
      </c>
      <c r="B202" s="178">
        <f>--SUBTOTAL(2,C$7:C202)</f>
        <v>193</v>
      </c>
      <c r="C202" s="157">
        <f>IF(ISNA(VLOOKUP($A202,DSSV!$A$7:$R$65536,IN_DTK!C$6,0))=FALSE,VLOOKUP($A202,DSSV!$A$7:$R$65536,IN_DTK!C$6,0),"")</f>
        <v>0</v>
      </c>
      <c r="D202" s="181" t="str">
        <f>IF(ISNA(VLOOKUP($A202,DSSV!$A$7:$R$65536,IN_DTK!D$6,0))=FALSE,VLOOKUP($A202,DSSV!$A$7:$R$65536,IN_DTK!D$6,0),"")</f>
        <v/>
      </c>
      <c r="E202" s="182" t="str">
        <f>IF(ISNA(VLOOKUP($A202,DSSV!$A$7:$R$65536,IN_DTK!E$6,0))=FALSE,VLOOKUP($A202,DSSV!$A$7:$R$65536,IN_DTK!E$6,0),"")</f>
        <v/>
      </c>
      <c r="F202" s="187" t="str">
        <f>IF(ISNA(VLOOKUP($A202,DSSV!$A$7:$R$65536,IN_DTK!F$6,0))=FALSE,VLOOKUP($A202,DSSV!$A$7:$R$65536,IN_DTK!F$6,0),"")</f>
        <v/>
      </c>
      <c r="G202" s="187" t="str">
        <f>IF(ISNA(VLOOKUP($A202,DSSV!$A$7:$R$65536,IN_DTK!G$6,0))=FALSE,VLOOKUP($A202,DSSV!$A$7:$R$65536,IN_DTK!G$6,0),"")</f>
        <v/>
      </c>
      <c r="H202" s="183">
        <f>IF(ISNA(VLOOKUP($A202,DSSV!$A$7:$R$65536,IN_DTK!H$6,0))=FALSE,IF(H$9&lt;&gt;0,VLOOKUP($A202,DSSV!$A$7:$R$65536,IN_DTK!H$6,0),""),"")</f>
        <v>0</v>
      </c>
      <c r="I202" s="183">
        <f>IF(ISNA(VLOOKUP($A202,DSSV!$A$7:$R$65536,IN_DTK!I$6,0))=FALSE,IF(I$9&lt;&gt;0,VLOOKUP($A202,DSSV!$A$7:$R$65536,IN_DTK!I$6,0),""),"")</f>
        <v>0</v>
      </c>
      <c r="J202" s="183">
        <f>IF(ISNA(VLOOKUP($A202,DSSV!$A$7:$R$65536,IN_DTK!J$6,0))=FALSE,IF(J$9&lt;&gt;0,VLOOKUP($A202,DSSV!$A$7:$R$65536,IN_DTK!J$6,0),""),"")</f>
        <v>0</v>
      </c>
      <c r="K202" s="183">
        <f>IF(ISNA(VLOOKUP($A202,DSSV!$A$7:$R$65536,IN_DTK!K$6,0))=FALSE,IF(K$9&lt;&gt;0,VLOOKUP($A202,DSSV!$A$7:$R$65536,IN_DTK!K$6,0),""),"")</f>
        <v>0</v>
      </c>
      <c r="L202" s="183">
        <f>IF(ISNA(VLOOKUP($A202,DSSV!$A$7:$R$65536,IN_DTK!L$6,0))=FALSE,IF(L$9&lt;&gt;0,VLOOKUP($A202,DSSV!$A$7:$R$65536,IN_DTK!L$6,0),""),"")</f>
        <v>0</v>
      </c>
      <c r="M202" s="183">
        <f>IF(ISNA(VLOOKUP($A202,DSSV!$A$7:$R$65536,IN_DTK!M$6,0))=FALSE,IF(M$9&lt;&gt;0,VLOOKUP($A202,DSSV!$A$7:$R$65536,IN_DTK!M$6,0),""),"")</f>
        <v>0</v>
      </c>
      <c r="N202" s="183">
        <f>IF(ISNA(VLOOKUP($A202,DSSV!$A$7:$R$65536,IN_DTK!N$6,0))=FALSE,IF(N$9&lt;&gt;0,VLOOKUP($A202,DSSV!$A$7:$R$65536,IN_DTK!N$6,0),""),"")</f>
        <v>0</v>
      </c>
      <c r="O202" s="183">
        <f>IF(ISNA(VLOOKUP($A202,DSSV!$A$7:$R$65536,IN_DTK!O$6,0))=FALSE,IF(O$9&lt;&gt;0,VLOOKUP($A202,DSSV!$A$7:$R$65536,IN_DTK!O$6,0),""),"")</f>
        <v>0</v>
      </c>
      <c r="P202" s="183">
        <f>IF(ISNA(VLOOKUP($A202,DSSV!$A$7:$R$65536,IN_DTK!P$6,0))=FALSE,IF(P$9&lt;&gt;0,VLOOKUP($A202,DSSV!$A$7:$R$65536,IN_DTK!P$6,0),""),"")</f>
        <v>0</v>
      </c>
      <c r="Q202" s="184">
        <f>IF(ISNA(VLOOKUP($A202,DSSV!$A$7:$R$65536,IN_DTK!Q$6,0))=FALSE,VLOOKUP($A202,DSSV!$A$7:$R$65536,IN_DTK!Q$6,0),"")</f>
        <v>0</v>
      </c>
      <c r="R202" s="175" t="str">
        <f>IF(ISNA(VLOOKUP($A202,DSSV!$A$7:$R$65536,IN_DTK!R$6,0))=FALSE,VLOOKUP($A202,DSSV!$A$7:$R$65536,IN_DTK!R$6,0),"")</f>
        <v>Không</v>
      </c>
      <c r="S202" s="185" t="str">
        <f>IF(ISNA(VLOOKUP($A202,DSSV!$A$7:$R$65536,IN_DTK!S$6,0))=FALSE,VLOOKUP($A202,DSSV!$A$7:$R$65536,IN_DTK!S$6,0),"")</f>
        <v/>
      </c>
      <c r="T202" s="156" t="str">
        <f t="shared" si="4"/>
        <v/>
      </c>
      <c r="U202" s="156" t="str">
        <f t="shared" si="5"/>
        <v/>
      </c>
    </row>
    <row r="203" spans="1:21" s="156" customFormat="1" ht="20.25" customHeight="1">
      <c r="A203" s="154">
        <v>194</v>
      </c>
      <c r="B203" s="178">
        <f>--SUBTOTAL(2,C$7:C203)</f>
        <v>194</v>
      </c>
      <c r="C203" s="157">
        <f>IF(ISNA(VLOOKUP($A203,DSSV!$A$7:$R$65536,IN_DTK!C$6,0))=FALSE,VLOOKUP($A203,DSSV!$A$7:$R$65536,IN_DTK!C$6,0),"")</f>
        <v>0</v>
      </c>
      <c r="D203" s="181" t="str">
        <f>IF(ISNA(VLOOKUP($A203,DSSV!$A$7:$R$65536,IN_DTK!D$6,0))=FALSE,VLOOKUP($A203,DSSV!$A$7:$R$65536,IN_DTK!D$6,0),"")</f>
        <v/>
      </c>
      <c r="E203" s="182" t="str">
        <f>IF(ISNA(VLOOKUP($A203,DSSV!$A$7:$R$65536,IN_DTK!E$6,0))=FALSE,VLOOKUP($A203,DSSV!$A$7:$R$65536,IN_DTK!E$6,0),"")</f>
        <v/>
      </c>
      <c r="F203" s="187" t="str">
        <f>IF(ISNA(VLOOKUP($A203,DSSV!$A$7:$R$65536,IN_DTK!F$6,0))=FALSE,VLOOKUP($A203,DSSV!$A$7:$R$65536,IN_DTK!F$6,0),"")</f>
        <v/>
      </c>
      <c r="G203" s="187" t="str">
        <f>IF(ISNA(VLOOKUP($A203,DSSV!$A$7:$R$65536,IN_DTK!G$6,0))=FALSE,VLOOKUP($A203,DSSV!$A$7:$R$65536,IN_DTK!G$6,0),"")</f>
        <v/>
      </c>
      <c r="H203" s="183">
        <f>IF(ISNA(VLOOKUP($A203,DSSV!$A$7:$R$65536,IN_DTK!H$6,0))=FALSE,IF(H$9&lt;&gt;0,VLOOKUP($A203,DSSV!$A$7:$R$65536,IN_DTK!H$6,0),""),"")</f>
        <v>0</v>
      </c>
      <c r="I203" s="183">
        <f>IF(ISNA(VLOOKUP($A203,DSSV!$A$7:$R$65536,IN_DTK!I$6,0))=FALSE,IF(I$9&lt;&gt;0,VLOOKUP($A203,DSSV!$A$7:$R$65536,IN_DTK!I$6,0),""),"")</f>
        <v>0</v>
      </c>
      <c r="J203" s="183">
        <f>IF(ISNA(VLOOKUP($A203,DSSV!$A$7:$R$65536,IN_DTK!J$6,0))=FALSE,IF(J$9&lt;&gt;0,VLOOKUP($A203,DSSV!$A$7:$R$65536,IN_DTK!J$6,0),""),"")</f>
        <v>0</v>
      </c>
      <c r="K203" s="183">
        <f>IF(ISNA(VLOOKUP($A203,DSSV!$A$7:$R$65536,IN_DTK!K$6,0))=FALSE,IF(K$9&lt;&gt;0,VLOOKUP($A203,DSSV!$A$7:$R$65536,IN_DTK!K$6,0),""),"")</f>
        <v>0</v>
      </c>
      <c r="L203" s="183">
        <f>IF(ISNA(VLOOKUP($A203,DSSV!$A$7:$R$65536,IN_DTK!L$6,0))=FALSE,IF(L$9&lt;&gt;0,VLOOKUP($A203,DSSV!$A$7:$R$65536,IN_DTK!L$6,0),""),"")</f>
        <v>0</v>
      </c>
      <c r="M203" s="183">
        <f>IF(ISNA(VLOOKUP($A203,DSSV!$A$7:$R$65536,IN_DTK!M$6,0))=FALSE,IF(M$9&lt;&gt;0,VLOOKUP($A203,DSSV!$A$7:$R$65536,IN_DTK!M$6,0),""),"")</f>
        <v>0</v>
      </c>
      <c r="N203" s="183">
        <f>IF(ISNA(VLOOKUP($A203,DSSV!$A$7:$R$65536,IN_DTK!N$6,0))=FALSE,IF(N$9&lt;&gt;0,VLOOKUP($A203,DSSV!$A$7:$R$65536,IN_DTK!N$6,0),""),"")</f>
        <v>0</v>
      </c>
      <c r="O203" s="183">
        <f>IF(ISNA(VLOOKUP($A203,DSSV!$A$7:$R$65536,IN_DTK!O$6,0))=FALSE,IF(O$9&lt;&gt;0,VLOOKUP($A203,DSSV!$A$7:$R$65536,IN_DTK!O$6,0),""),"")</f>
        <v>0</v>
      </c>
      <c r="P203" s="183">
        <f>IF(ISNA(VLOOKUP($A203,DSSV!$A$7:$R$65536,IN_DTK!P$6,0))=FALSE,IF(P$9&lt;&gt;0,VLOOKUP($A203,DSSV!$A$7:$R$65536,IN_DTK!P$6,0),""),"")</f>
        <v>0</v>
      </c>
      <c r="Q203" s="184">
        <f>IF(ISNA(VLOOKUP($A203,DSSV!$A$7:$R$65536,IN_DTK!Q$6,0))=FALSE,VLOOKUP($A203,DSSV!$A$7:$R$65536,IN_DTK!Q$6,0),"")</f>
        <v>0</v>
      </c>
      <c r="R203" s="175" t="str">
        <f>IF(ISNA(VLOOKUP($A203,DSSV!$A$7:$R$65536,IN_DTK!R$6,0))=FALSE,VLOOKUP($A203,DSSV!$A$7:$R$65536,IN_DTK!R$6,0),"")</f>
        <v>Không</v>
      </c>
      <c r="S203" s="185" t="str">
        <f>IF(ISNA(VLOOKUP($A203,DSSV!$A$7:$R$65536,IN_DTK!S$6,0))=FALSE,VLOOKUP($A203,DSSV!$A$7:$R$65536,IN_DTK!S$6,0),"")</f>
        <v/>
      </c>
      <c r="T203" s="156" t="str">
        <f t="shared" ref="T203:T266" si="6">MID(G203,4,10)</f>
        <v/>
      </c>
      <c r="U203" s="156" t="str">
        <f t="shared" ref="U203:U266" si="7">LEFT(T203,3)</f>
        <v/>
      </c>
    </row>
    <row r="204" spans="1:21" s="156" customFormat="1" ht="20.25" customHeight="1">
      <c r="A204" s="154">
        <v>195</v>
      </c>
      <c r="B204" s="178">
        <f>--SUBTOTAL(2,C$7:C204)</f>
        <v>195</v>
      </c>
      <c r="C204" s="157">
        <f>IF(ISNA(VLOOKUP($A204,DSSV!$A$7:$R$65536,IN_DTK!C$6,0))=FALSE,VLOOKUP($A204,DSSV!$A$7:$R$65536,IN_DTK!C$6,0),"")</f>
        <v>0</v>
      </c>
      <c r="D204" s="181" t="str">
        <f>IF(ISNA(VLOOKUP($A204,DSSV!$A$7:$R$65536,IN_DTK!D$6,0))=FALSE,VLOOKUP($A204,DSSV!$A$7:$R$65536,IN_DTK!D$6,0),"")</f>
        <v/>
      </c>
      <c r="E204" s="182" t="str">
        <f>IF(ISNA(VLOOKUP($A204,DSSV!$A$7:$R$65536,IN_DTK!E$6,0))=FALSE,VLOOKUP($A204,DSSV!$A$7:$R$65536,IN_DTK!E$6,0),"")</f>
        <v/>
      </c>
      <c r="F204" s="187" t="str">
        <f>IF(ISNA(VLOOKUP($A204,DSSV!$A$7:$R$65536,IN_DTK!F$6,0))=FALSE,VLOOKUP($A204,DSSV!$A$7:$R$65536,IN_DTK!F$6,0),"")</f>
        <v/>
      </c>
      <c r="G204" s="187" t="str">
        <f>IF(ISNA(VLOOKUP($A204,DSSV!$A$7:$R$65536,IN_DTK!G$6,0))=FALSE,VLOOKUP($A204,DSSV!$A$7:$R$65536,IN_DTK!G$6,0),"")</f>
        <v/>
      </c>
      <c r="H204" s="183">
        <f>IF(ISNA(VLOOKUP($A204,DSSV!$A$7:$R$65536,IN_DTK!H$6,0))=FALSE,IF(H$9&lt;&gt;0,VLOOKUP($A204,DSSV!$A$7:$R$65536,IN_DTK!H$6,0),""),"")</f>
        <v>0</v>
      </c>
      <c r="I204" s="183">
        <f>IF(ISNA(VLOOKUP($A204,DSSV!$A$7:$R$65536,IN_DTK!I$6,0))=FALSE,IF(I$9&lt;&gt;0,VLOOKUP($A204,DSSV!$A$7:$R$65536,IN_DTK!I$6,0),""),"")</f>
        <v>0</v>
      </c>
      <c r="J204" s="183">
        <f>IF(ISNA(VLOOKUP($A204,DSSV!$A$7:$R$65536,IN_DTK!J$6,0))=FALSE,IF(J$9&lt;&gt;0,VLOOKUP($A204,DSSV!$A$7:$R$65536,IN_DTK!J$6,0),""),"")</f>
        <v>0</v>
      </c>
      <c r="K204" s="183">
        <f>IF(ISNA(VLOOKUP($A204,DSSV!$A$7:$R$65536,IN_DTK!K$6,0))=FALSE,IF(K$9&lt;&gt;0,VLOOKUP($A204,DSSV!$A$7:$R$65536,IN_DTK!K$6,0),""),"")</f>
        <v>0</v>
      </c>
      <c r="L204" s="183">
        <f>IF(ISNA(VLOOKUP($A204,DSSV!$A$7:$R$65536,IN_DTK!L$6,0))=FALSE,IF(L$9&lt;&gt;0,VLOOKUP($A204,DSSV!$A$7:$R$65536,IN_DTK!L$6,0),""),"")</f>
        <v>0</v>
      </c>
      <c r="M204" s="183">
        <f>IF(ISNA(VLOOKUP($A204,DSSV!$A$7:$R$65536,IN_DTK!M$6,0))=FALSE,IF(M$9&lt;&gt;0,VLOOKUP($A204,DSSV!$A$7:$R$65536,IN_DTK!M$6,0),""),"")</f>
        <v>0</v>
      </c>
      <c r="N204" s="183">
        <f>IF(ISNA(VLOOKUP($A204,DSSV!$A$7:$R$65536,IN_DTK!N$6,0))=FALSE,IF(N$9&lt;&gt;0,VLOOKUP($A204,DSSV!$A$7:$R$65536,IN_DTK!N$6,0),""),"")</f>
        <v>0</v>
      </c>
      <c r="O204" s="183">
        <f>IF(ISNA(VLOOKUP($A204,DSSV!$A$7:$R$65536,IN_DTK!O$6,0))=FALSE,IF(O$9&lt;&gt;0,VLOOKUP($A204,DSSV!$A$7:$R$65536,IN_DTK!O$6,0),""),"")</f>
        <v>0</v>
      </c>
      <c r="P204" s="183">
        <f>IF(ISNA(VLOOKUP($A204,DSSV!$A$7:$R$65536,IN_DTK!P$6,0))=FALSE,IF(P$9&lt;&gt;0,VLOOKUP($A204,DSSV!$A$7:$R$65536,IN_DTK!P$6,0),""),"")</f>
        <v>0</v>
      </c>
      <c r="Q204" s="184">
        <f>IF(ISNA(VLOOKUP($A204,DSSV!$A$7:$R$65536,IN_DTK!Q$6,0))=FALSE,VLOOKUP($A204,DSSV!$A$7:$R$65536,IN_DTK!Q$6,0),"")</f>
        <v>0</v>
      </c>
      <c r="R204" s="175" t="str">
        <f>IF(ISNA(VLOOKUP($A204,DSSV!$A$7:$R$65536,IN_DTK!R$6,0))=FALSE,VLOOKUP($A204,DSSV!$A$7:$R$65536,IN_DTK!R$6,0),"")</f>
        <v>Không</v>
      </c>
      <c r="S204" s="185" t="str">
        <f>IF(ISNA(VLOOKUP($A204,DSSV!$A$7:$R$65536,IN_DTK!S$6,0))=FALSE,VLOOKUP($A204,DSSV!$A$7:$R$65536,IN_DTK!S$6,0),"")</f>
        <v/>
      </c>
      <c r="T204" s="156" t="str">
        <f t="shared" si="6"/>
        <v/>
      </c>
      <c r="U204" s="156" t="str">
        <f t="shared" si="7"/>
        <v/>
      </c>
    </row>
    <row r="205" spans="1:21" s="156" customFormat="1" ht="20.25" customHeight="1">
      <c r="A205" s="154">
        <v>196</v>
      </c>
      <c r="B205" s="178">
        <f>--SUBTOTAL(2,C$7:C205)</f>
        <v>196</v>
      </c>
      <c r="C205" s="157">
        <f>IF(ISNA(VLOOKUP($A205,DSSV!$A$7:$R$65536,IN_DTK!C$6,0))=FALSE,VLOOKUP($A205,DSSV!$A$7:$R$65536,IN_DTK!C$6,0),"")</f>
        <v>0</v>
      </c>
      <c r="D205" s="181" t="str">
        <f>IF(ISNA(VLOOKUP($A205,DSSV!$A$7:$R$65536,IN_DTK!D$6,0))=FALSE,VLOOKUP($A205,DSSV!$A$7:$R$65536,IN_DTK!D$6,0),"")</f>
        <v/>
      </c>
      <c r="E205" s="182" t="str">
        <f>IF(ISNA(VLOOKUP($A205,DSSV!$A$7:$R$65536,IN_DTK!E$6,0))=FALSE,VLOOKUP($A205,DSSV!$A$7:$R$65536,IN_DTK!E$6,0),"")</f>
        <v/>
      </c>
      <c r="F205" s="187" t="str">
        <f>IF(ISNA(VLOOKUP($A205,DSSV!$A$7:$R$65536,IN_DTK!F$6,0))=FALSE,VLOOKUP($A205,DSSV!$A$7:$R$65536,IN_DTK!F$6,0),"")</f>
        <v/>
      </c>
      <c r="G205" s="187" t="str">
        <f>IF(ISNA(VLOOKUP($A205,DSSV!$A$7:$R$65536,IN_DTK!G$6,0))=FALSE,VLOOKUP($A205,DSSV!$A$7:$R$65536,IN_DTK!G$6,0),"")</f>
        <v/>
      </c>
      <c r="H205" s="183">
        <f>IF(ISNA(VLOOKUP($A205,DSSV!$A$7:$R$65536,IN_DTK!H$6,0))=FALSE,IF(H$9&lt;&gt;0,VLOOKUP($A205,DSSV!$A$7:$R$65536,IN_DTK!H$6,0),""),"")</f>
        <v>0</v>
      </c>
      <c r="I205" s="183">
        <f>IF(ISNA(VLOOKUP($A205,DSSV!$A$7:$R$65536,IN_DTK!I$6,0))=FALSE,IF(I$9&lt;&gt;0,VLOOKUP($A205,DSSV!$A$7:$R$65536,IN_DTK!I$6,0),""),"")</f>
        <v>0</v>
      </c>
      <c r="J205" s="183">
        <f>IF(ISNA(VLOOKUP($A205,DSSV!$A$7:$R$65536,IN_DTK!J$6,0))=FALSE,IF(J$9&lt;&gt;0,VLOOKUP($A205,DSSV!$A$7:$R$65536,IN_DTK!J$6,0),""),"")</f>
        <v>0</v>
      </c>
      <c r="K205" s="183">
        <f>IF(ISNA(VLOOKUP($A205,DSSV!$A$7:$R$65536,IN_DTK!K$6,0))=FALSE,IF(K$9&lt;&gt;0,VLOOKUP($A205,DSSV!$A$7:$R$65536,IN_DTK!K$6,0),""),"")</f>
        <v>0</v>
      </c>
      <c r="L205" s="183">
        <f>IF(ISNA(VLOOKUP($A205,DSSV!$A$7:$R$65536,IN_DTK!L$6,0))=FALSE,IF(L$9&lt;&gt;0,VLOOKUP($A205,DSSV!$A$7:$R$65536,IN_DTK!L$6,0),""),"")</f>
        <v>0</v>
      </c>
      <c r="M205" s="183">
        <f>IF(ISNA(VLOOKUP($A205,DSSV!$A$7:$R$65536,IN_DTK!M$6,0))=FALSE,IF(M$9&lt;&gt;0,VLOOKUP($A205,DSSV!$A$7:$R$65536,IN_DTK!M$6,0),""),"")</f>
        <v>0</v>
      </c>
      <c r="N205" s="183">
        <f>IF(ISNA(VLOOKUP($A205,DSSV!$A$7:$R$65536,IN_DTK!N$6,0))=FALSE,IF(N$9&lt;&gt;0,VLOOKUP($A205,DSSV!$A$7:$R$65536,IN_DTK!N$6,0),""),"")</f>
        <v>0</v>
      </c>
      <c r="O205" s="183">
        <f>IF(ISNA(VLOOKUP($A205,DSSV!$A$7:$R$65536,IN_DTK!O$6,0))=FALSE,IF(O$9&lt;&gt;0,VLOOKUP($A205,DSSV!$A$7:$R$65536,IN_DTK!O$6,0),""),"")</f>
        <v>0</v>
      </c>
      <c r="P205" s="183">
        <f>IF(ISNA(VLOOKUP($A205,DSSV!$A$7:$R$65536,IN_DTK!P$6,0))=FALSE,IF(P$9&lt;&gt;0,VLOOKUP($A205,DSSV!$A$7:$R$65536,IN_DTK!P$6,0),""),"")</f>
        <v>0</v>
      </c>
      <c r="Q205" s="184">
        <f>IF(ISNA(VLOOKUP($A205,DSSV!$A$7:$R$65536,IN_DTK!Q$6,0))=FALSE,VLOOKUP($A205,DSSV!$A$7:$R$65536,IN_DTK!Q$6,0),"")</f>
        <v>0</v>
      </c>
      <c r="R205" s="175" t="str">
        <f>IF(ISNA(VLOOKUP($A205,DSSV!$A$7:$R$65536,IN_DTK!R$6,0))=FALSE,VLOOKUP($A205,DSSV!$A$7:$R$65536,IN_DTK!R$6,0),"")</f>
        <v>Không</v>
      </c>
      <c r="S205" s="185" t="str">
        <f>IF(ISNA(VLOOKUP($A205,DSSV!$A$7:$R$65536,IN_DTK!S$6,0))=FALSE,VLOOKUP($A205,DSSV!$A$7:$R$65536,IN_DTK!S$6,0),"")</f>
        <v/>
      </c>
      <c r="T205" s="156" t="str">
        <f t="shared" si="6"/>
        <v/>
      </c>
      <c r="U205" s="156" t="str">
        <f t="shared" si="7"/>
        <v/>
      </c>
    </row>
    <row r="206" spans="1:21" s="156" customFormat="1" ht="20.25" customHeight="1">
      <c r="A206" s="154">
        <v>197</v>
      </c>
      <c r="B206" s="178">
        <f>--SUBTOTAL(2,C$7:C206)</f>
        <v>197</v>
      </c>
      <c r="C206" s="157">
        <f>IF(ISNA(VLOOKUP($A206,DSSV!$A$7:$R$65536,IN_DTK!C$6,0))=FALSE,VLOOKUP($A206,DSSV!$A$7:$R$65536,IN_DTK!C$6,0),"")</f>
        <v>0</v>
      </c>
      <c r="D206" s="181" t="str">
        <f>IF(ISNA(VLOOKUP($A206,DSSV!$A$7:$R$65536,IN_DTK!D$6,0))=FALSE,VLOOKUP($A206,DSSV!$A$7:$R$65536,IN_DTK!D$6,0),"")</f>
        <v/>
      </c>
      <c r="E206" s="182" t="str">
        <f>IF(ISNA(VLOOKUP($A206,DSSV!$A$7:$R$65536,IN_DTK!E$6,0))=FALSE,VLOOKUP($A206,DSSV!$A$7:$R$65536,IN_DTK!E$6,0),"")</f>
        <v/>
      </c>
      <c r="F206" s="187" t="str">
        <f>IF(ISNA(VLOOKUP($A206,DSSV!$A$7:$R$65536,IN_DTK!F$6,0))=FALSE,VLOOKUP($A206,DSSV!$A$7:$R$65536,IN_DTK!F$6,0),"")</f>
        <v/>
      </c>
      <c r="G206" s="187" t="str">
        <f>IF(ISNA(VLOOKUP($A206,DSSV!$A$7:$R$65536,IN_DTK!G$6,0))=FALSE,VLOOKUP($A206,DSSV!$A$7:$R$65536,IN_DTK!G$6,0),"")</f>
        <v/>
      </c>
      <c r="H206" s="183">
        <f>IF(ISNA(VLOOKUP($A206,DSSV!$A$7:$R$65536,IN_DTK!H$6,0))=FALSE,IF(H$9&lt;&gt;0,VLOOKUP($A206,DSSV!$A$7:$R$65536,IN_DTK!H$6,0),""),"")</f>
        <v>0</v>
      </c>
      <c r="I206" s="183">
        <f>IF(ISNA(VLOOKUP($A206,DSSV!$A$7:$R$65536,IN_DTK!I$6,0))=FALSE,IF(I$9&lt;&gt;0,VLOOKUP($A206,DSSV!$A$7:$R$65536,IN_DTK!I$6,0),""),"")</f>
        <v>0</v>
      </c>
      <c r="J206" s="183">
        <f>IF(ISNA(VLOOKUP($A206,DSSV!$A$7:$R$65536,IN_DTK!J$6,0))=FALSE,IF(J$9&lt;&gt;0,VLOOKUP($A206,DSSV!$A$7:$R$65536,IN_DTK!J$6,0),""),"")</f>
        <v>0</v>
      </c>
      <c r="K206" s="183">
        <f>IF(ISNA(VLOOKUP($A206,DSSV!$A$7:$R$65536,IN_DTK!K$6,0))=FALSE,IF(K$9&lt;&gt;0,VLOOKUP($A206,DSSV!$A$7:$R$65536,IN_DTK!K$6,0),""),"")</f>
        <v>0</v>
      </c>
      <c r="L206" s="183">
        <f>IF(ISNA(VLOOKUP($A206,DSSV!$A$7:$R$65536,IN_DTK!L$6,0))=FALSE,IF(L$9&lt;&gt;0,VLOOKUP($A206,DSSV!$A$7:$R$65536,IN_DTK!L$6,0),""),"")</f>
        <v>0</v>
      </c>
      <c r="M206" s="183">
        <f>IF(ISNA(VLOOKUP($A206,DSSV!$A$7:$R$65536,IN_DTK!M$6,0))=FALSE,IF(M$9&lt;&gt;0,VLOOKUP($A206,DSSV!$A$7:$R$65536,IN_DTK!M$6,0),""),"")</f>
        <v>0</v>
      </c>
      <c r="N206" s="183">
        <f>IF(ISNA(VLOOKUP($A206,DSSV!$A$7:$R$65536,IN_DTK!N$6,0))=FALSE,IF(N$9&lt;&gt;0,VLOOKUP($A206,DSSV!$A$7:$R$65536,IN_DTK!N$6,0),""),"")</f>
        <v>0</v>
      </c>
      <c r="O206" s="183">
        <f>IF(ISNA(VLOOKUP($A206,DSSV!$A$7:$R$65536,IN_DTK!O$6,0))=FALSE,IF(O$9&lt;&gt;0,VLOOKUP($A206,DSSV!$A$7:$R$65536,IN_DTK!O$6,0),""),"")</f>
        <v>0</v>
      </c>
      <c r="P206" s="183">
        <f>IF(ISNA(VLOOKUP($A206,DSSV!$A$7:$R$65536,IN_DTK!P$6,0))=FALSE,IF(P$9&lt;&gt;0,VLOOKUP($A206,DSSV!$A$7:$R$65536,IN_DTK!P$6,0),""),"")</f>
        <v>0</v>
      </c>
      <c r="Q206" s="184">
        <f>IF(ISNA(VLOOKUP($A206,DSSV!$A$7:$R$65536,IN_DTK!Q$6,0))=FALSE,VLOOKUP($A206,DSSV!$A$7:$R$65536,IN_DTK!Q$6,0),"")</f>
        <v>0</v>
      </c>
      <c r="R206" s="175" t="str">
        <f>IF(ISNA(VLOOKUP($A206,DSSV!$A$7:$R$65536,IN_DTK!R$6,0))=FALSE,VLOOKUP($A206,DSSV!$A$7:$R$65536,IN_DTK!R$6,0),"")</f>
        <v>Không</v>
      </c>
      <c r="S206" s="185" t="str">
        <f>IF(ISNA(VLOOKUP($A206,DSSV!$A$7:$R$65536,IN_DTK!S$6,0))=FALSE,VLOOKUP($A206,DSSV!$A$7:$R$65536,IN_DTK!S$6,0),"")</f>
        <v/>
      </c>
      <c r="T206" s="156" t="str">
        <f t="shared" si="6"/>
        <v/>
      </c>
      <c r="U206" s="156" t="str">
        <f t="shared" si="7"/>
        <v/>
      </c>
    </row>
    <row r="207" spans="1:21" s="156" customFormat="1" ht="20.25" customHeight="1">
      <c r="A207" s="154">
        <v>198</v>
      </c>
      <c r="B207" s="178">
        <f>--SUBTOTAL(2,C$7:C207)</f>
        <v>198</v>
      </c>
      <c r="C207" s="157">
        <f>IF(ISNA(VLOOKUP($A207,DSSV!$A$7:$R$65536,IN_DTK!C$6,0))=FALSE,VLOOKUP($A207,DSSV!$A$7:$R$65536,IN_DTK!C$6,0),"")</f>
        <v>0</v>
      </c>
      <c r="D207" s="181" t="str">
        <f>IF(ISNA(VLOOKUP($A207,DSSV!$A$7:$R$65536,IN_DTK!D$6,0))=FALSE,VLOOKUP($A207,DSSV!$A$7:$R$65536,IN_DTK!D$6,0),"")</f>
        <v/>
      </c>
      <c r="E207" s="182" t="str">
        <f>IF(ISNA(VLOOKUP($A207,DSSV!$A$7:$R$65536,IN_DTK!E$6,0))=FALSE,VLOOKUP($A207,DSSV!$A$7:$R$65536,IN_DTK!E$6,0),"")</f>
        <v/>
      </c>
      <c r="F207" s="187" t="str">
        <f>IF(ISNA(VLOOKUP($A207,DSSV!$A$7:$R$65536,IN_DTK!F$6,0))=FALSE,VLOOKUP($A207,DSSV!$A$7:$R$65536,IN_DTK!F$6,0),"")</f>
        <v/>
      </c>
      <c r="G207" s="187" t="str">
        <f>IF(ISNA(VLOOKUP($A207,DSSV!$A$7:$R$65536,IN_DTK!G$6,0))=FALSE,VLOOKUP($A207,DSSV!$A$7:$R$65536,IN_DTK!G$6,0),"")</f>
        <v/>
      </c>
      <c r="H207" s="183">
        <f>IF(ISNA(VLOOKUP($A207,DSSV!$A$7:$R$65536,IN_DTK!H$6,0))=FALSE,IF(H$9&lt;&gt;0,VLOOKUP($A207,DSSV!$A$7:$R$65536,IN_DTK!H$6,0),""),"")</f>
        <v>0</v>
      </c>
      <c r="I207" s="183">
        <f>IF(ISNA(VLOOKUP($A207,DSSV!$A$7:$R$65536,IN_DTK!I$6,0))=FALSE,IF(I$9&lt;&gt;0,VLOOKUP($A207,DSSV!$A$7:$R$65536,IN_DTK!I$6,0),""),"")</f>
        <v>0</v>
      </c>
      <c r="J207" s="183">
        <f>IF(ISNA(VLOOKUP($A207,DSSV!$A$7:$R$65536,IN_DTK!J$6,0))=FALSE,IF(J$9&lt;&gt;0,VLOOKUP($A207,DSSV!$A$7:$R$65536,IN_DTK!J$6,0),""),"")</f>
        <v>0</v>
      </c>
      <c r="K207" s="183">
        <f>IF(ISNA(VLOOKUP($A207,DSSV!$A$7:$R$65536,IN_DTK!K$6,0))=FALSE,IF(K$9&lt;&gt;0,VLOOKUP($A207,DSSV!$A$7:$R$65536,IN_DTK!K$6,0),""),"")</f>
        <v>0</v>
      </c>
      <c r="L207" s="183">
        <f>IF(ISNA(VLOOKUP($A207,DSSV!$A$7:$R$65536,IN_DTK!L$6,0))=FALSE,IF(L$9&lt;&gt;0,VLOOKUP($A207,DSSV!$A$7:$R$65536,IN_DTK!L$6,0),""),"")</f>
        <v>0</v>
      </c>
      <c r="M207" s="183">
        <f>IF(ISNA(VLOOKUP($A207,DSSV!$A$7:$R$65536,IN_DTK!M$6,0))=FALSE,IF(M$9&lt;&gt;0,VLOOKUP($A207,DSSV!$A$7:$R$65536,IN_DTK!M$6,0),""),"")</f>
        <v>0</v>
      </c>
      <c r="N207" s="183">
        <f>IF(ISNA(VLOOKUP($A207,DSSV!$A$7:$R$65536,IN_DTK!N$6,0))=FALSE,IF(N$9&lt;&gt;0,VLOOKUP($A207,DSSV!$A$7:$R$65536,IN_DTK!N$6,0),""),"")</f>
        <v>0</v>
      </c>
      <c r="O207" s="183">
        <f>IF(ISNA(VLOOKUP($A207,DSSV!$A$7:$R$65536,IN_DTK!O$6,0))=FALSE,IF(O$9&lt;&gt;0,VLOOKUP($A207,DSSV!$A$7:$R$65536,IN_DTK!O$6,0),""),"")</f>
        <v>0</v>
      </c>
      <c r="P207" s="183">
        <f>IF(ISNA(VLOOKUP($A207,DSSV!$A$7:$R$65536,IN_DTK!P$6,0))=FALSE,IF(P$9&lt;&gt;0,VLOOKUP($A207,DSSV!$A$7:$R$65536,IN_DTK!P$6,0),""),"")</f>
        <v>0</v>
      </c>
      <c r="Q207" s="184">
        <f>IF(ISNA(VLOOKUP($A207,DSSV!$A$7:$R$65536,IN_DTK!Q$6,0))=FALSE,VLOOKUP($A207,DSSV!$A$7:$R$65536,IN_DTK!Q$6,0),"")</f>
        <v>0</v>
      </c>
      <c r="R207" s="175" t="str">
        <f>IF(ISNA(VLOOKUP($A207,DSSV!$A$7:$R$65536,IN_DTK!R$6,0))=FALSE,VLOOKUP($A207,DSSV!$A$7:$R$65536,IN_DTK!R$6,0),"")</f>
        <v>Không</v>
      </c>
      <c r="S207" s="185" t="str">
        <f>IF(ISNA(VLOOKUP($A207,DSSV!$A$7:$R$65536,IN_DTK!S$6,0))=FALSE,VLOOKUP($A207,DSSV!$A$7:$R$65536,IN_DTK!S$6,0),"")</f>
        <v/>
      </c>
      <c r="T207" s="156" t="str">
        <f t="shared" si="6"/>
        <v/>
      </c>
      <c r="U207" s="156" t="str">
        <f t="shared" si="7"/>
        <v/>
      </c>
    </row>
    <row r="208" spans="1:21" s="156" customFormat="1" ht="20.25" customHeight="1">
      <c r="A208" s="154">
        <v>199</v>
      </c>
      <c r="B208" s="178">
        <f>--SUBTOTAL(2,C$7:C208)</f>
        <v>199</v>
      </c>
      <c r="C208" s="157">
        <f>IF(ISNA(VLOOKUP($A208,DSSV!$A$7:$R$65536,IN_DTK!C$6,0))=FALSE,VLOOKUP($A208,DSSV!$A$7:$R$65536,IN_DTK!C$6,0),"")</f>
        <v>0</v>
      </c>
      <c r="D208" s="181" t="str">
        <f>IF(ISNA(VLOOKUP($A208,DSSV!$A$7:$R$65536,IN_DTK!D$6,0))=FALSE,VLOOKUP($A208,DSSV!$A$7:$R$65536,IN_DTK!D$6,0),"")</f>
        <v/>
      </c>
      <c r="E208" s="182" t="str">
        <f>IF(ISNA(VLOOKUP($A208,DSSV!$A$7:$R$65536,IN_DTK!E$6,0))=FALSE,VLOOKUP($A208,DSSV!$A$7:$R$65536,IN_DTK!E$6,0),"")</f>
        <v/>
      </c>
      <c r="F208" s="187" t="str">
        <f>IF(ISNA(VLOOKUP($A208,DSSV!$A$7:$R$65536,IN_DTK!F$6,0))=FALSE,VLOOKUP($A208,DSSV!$A$7:$R$65536,IN_DTK!F$6,0),"")</f>
        <v/>
      </c>
      <c r="G208" s="187" t="str">
        <f>IF(ISNA(VLOOKUP($A208,DSSV!$A$7:$R$65536,IN_DTK!G$6,0))=FALSE,VLOOKUP($A208,DSSV!$A$7:$R$65536,IN_DTK!G$6,0),"")</f>
        <v/>
      </c>
      <c r="H208" s="183">
        <f>IF(ISNA(VLOOKUP($A208,DSSV!$A$7:$R$65536,IN_DTK!H$6,0))=FALSE,IF(H$9&lt;&gt;0,VLOOKUP($A208,DSSV!$A$7:$R$65536,IN_DTK!H$6,0),""),"")</f>
        <v>0</v>
      </c>
      <c r="I208" s="183">
        <f>IF(ISNA(VLOOKUP($A208,DSSV!$A$7:$R$65536,IN_DTK!I$6,0))=FALSE,IF(I$9&lt;&gt;0,VLOOKUP($A208,DSSV!$A$7:$R$65536,IN_DTK!I$6,0),""),"")</f>
        <v>0</v>
      </c>
      <c r="J208" s="183">
        <f>IF(ISNA(VLOOKUP($A208,DSSV!$A$7:$R$65536,IN_DTK!J$6,0))=FALSE,IF(J$9&lt;&gt;0,VLOOKUP($A208,DSSV!$A$7:$R$65536,IN_DTK!J$6,0),""),"")</f>
        <v>0</v>
      </c>
      <c r="K208" s="183">
        <f>IF(ISNA(VLOOKUP($A208,DSSV!$A$7:$R$65536,IN_DTK!K$6,0))=FALSE,IF(K$9&lt;&gt;0,VLOOKUP($A208,DSSV!$A$7:$R$65536,IN_DTK!K$6,0),""),"")</f>
        <v>0</v>
      </c>
      <c r="L208" s="183">
        <f>IF(ISNA(VLOOKUP($A208,DSSV!$A$7:$R$65536,IN_DTK!L$6,0))=FALSE,IF(L$9&lt;&gt;0,VLOOKUP($A208,DSSV!$A$7:$R$65536,IN_DTK!L$6,0),""),"")</f>
        <v>0</v>
      </c>
      <c r="M208" s="183">
        <f>IF(ISNA(VLOOKUP($A208,DSSV!$A$7:$R$65536,IN_DTK!M$6,0))=FALSE,IF(M$9&lt;&gt;0,VLOOKUP($A208,DSSV!$A$7:$R$65536,IN_DTK!M$6,0),""),"")</f>
        <v>0</v>
      </c>
      <c r="N208" s="183">
        <f>IF(ISNA(VLOOKUP($A208,DSSV!$A$7:$R$65536,IN_DTK!N$6,0))=FALSE,IF(N$9&lt;&gt;0,VLOOKUP($A208,DSSV!$A$7:$R$65536,IN_DTK!N$6,0),""),"")</f>
        <v>0</v>
      </c>
      <c r="O208" s="183">
        <f>IF(ISNA(VLOOKUP($A208,DSSV!$A$7:$R$65536,IN_DTK!O$6,0))=FALSE,IF(O$9&lt;&gt;0,VLOOKUP($A208,DSSV!$A$7:$R$65536,IN_DTK!O$6,0),""),"")</f>
        <v>0</v>
      </c>
      <c r="P208" s="183">
        <f>IF(ISNA(VLOOKUP($A208,DSSV!$A$7:$R$65536,IN_DTK!P$6,0))=FALSE,IF(P$9&lt;&gt;0,VLOOKUP($A208,DSSV!$A$7:$R$65536,IN_DTK!P$6,0),""),"")</f>
        <v>0</v>
      </c>
      <c r="Q208" s="184">
        <f>IF(ISNA(VLOOKUP($A208,DSSV!$A$7:$R$65536,IN_DTK!Q$6,0))=FALSE,VLOOKUP($A208,DSSV!$A$7:$R$65536,IN_DTK!Q$6,0),"")</f>
        <v>0</v>
      </c>
      <c r="R208" s="175" t="str">
        <f>IF(ISNA(VLOOKUP($A208,DSSV!$A$7:$R$65536,IN_DTK!R$6,0))=FALSE,VLOOKUP($A208,DSSV!$A$7:$R$65536,IN_DTK!R$6,0),"")</f>
        <v>Không</v>
      </c>
      <c r="S208" s="185" t="str">
        <f>IF(ISNA(VLOOKUP($A208,DSSV!$A$7:$R$65536,IN_DTK!S$6,0))=FALSE,VLOOKUP($A208,DSSV!$A$7:$R$65536,IN_DTK!S$6,0),"")</f>
        <v/>
      </c>
      <c r="T208" s="156" t="str">
        <f t="shared" si="6"/>
        <v/>
      </c>
      <c r="U208" s="156" t="str">
        <f t="shared" si="7"/>
        <v/>
      </c>
    </row>
    <row r="209" spans="1:21" s="156" customFormat="1" ht="20.25" customHeight="1">
      <c r="A209" s="154">
        <v>200</v>
      </c>
      <c r="B209" s="178">
        <f>--SUBTOTAL(2,C$7:C209)</f>
        <v>200</v>
      </c>
      <c r="C209" s="157">
        <f>IF(ISNA(VLOOKUP($A209,DSSV!$A$7:$R$65536,IN_DTK!C$6,0))=FALSE,VLOOKUP($A209,DSSV!$A$7:$R$65536,IN_DTK!C$6,0),"")</f>
        <v>0</v>
      </c>
      <c r="D209" s="181" t="str">
        <f>IF(ISNA(VLOOKUP($A209,DSSV!$A$7:$R$65536,IN_DTK!D$6,0))=FALSE,VLOOKUP($A209,DSSV!$A$7:$R$65536,IN_DTK!D$6,0),"")</f>
        <v/>
      </c>
      <c r="E209" s="182" t="str">
        <f>IF(ISNA(VLOOKUP($A209,DSSV!$A$7:$R$65536,IN_DTK!E$6,0))=FALSE,VLOOKUP($A209,DSSV!$A$7:$R$65536,IN_DTK!E$6,0),"")</f>
        <v/>
      </c>
      <c r="F209" s="187" t="str">
        <f>IF(ISNA(VLOOKUP($A209,DSSV!$A$7:$R$65536,IN_DTK!F$6,0))=FALSE,VLOOKUP($A209,DSSV!$A$7:$R$65536,IN_DTK!F$6,0),"")</f>
        <v/>
      </c>
      <c r="G209" s="187" t="str">
        <f>IF(ISNA(VLOOKUP($A209,DSSV!$A$7:$R$65536,IN_DTK!G$6,0))=FALSE,VLOOKUP($A209,DSSV!$A$7:$R$65536,IN_DTK!G$6,0),"")</f>
        <v/>
      </c>
      <c r="H209" s="183">
        <f>IF(ISNA(VLOOKUP($A209,DSSV!$A$7:$R$65536,IN_DTK!H$6,0))=FALSE,IF(H$9&lt;&gt;0,VLOOKUP($A209,DSSV!$A$7:$R$65536,IN_DTK!H$6,0),""),"")</f>
        <v>0</v>
      </c>
      <c r="I209" s="183">
        <f>IF(ISNA(VLOOKUP($A209,DSSV!$A$7:$R$65536,IN_DTK!I$6,0))=FALSE,IF(I$9&lt;&gt;0,VLOOKUP($A209,DSSV!$A$7:$R$65536,IN_DTK!I$6,0),""),"")</f>
        <v>0</v>
      </c>
      <c r="J209" s="183">
        <f>IF(ISNA(VLOOKUP($A209,DSSV!$A$7:$R$65536,IN_DTK!J$6,0))=FALSE,IF(J$9&lt;&gt;0,VLOOKUP($A209,DSSV!$A$7:$R$65536,IN_DTK!J$6,0),""),"")</f>
        <v>0</v>
      </c>
      <c r="K209" s="183">
        <f>IF(ISNA(VLOOKUP($A209,DSSV!$A$7:$R$65536,IN_DTK!K$6,0))=FALSE,IF(K$9&lt;&gt;0,VLOOKUP($A209,DSSV!$A$7:$R$65536,IN_DTK!K$6,0),""),"")</f>
        <v>0</v>
      </c>
      <c r="L209" s="183">
        <f>IF(ISNA(VLOOKUP($A209,DSSV!$A$7:$R$65536,IN_DTK!L$6,0))=FALSE,IF(L$9&lt;&gt;0,VLOOKUP($A209,DSSV!$A$7:$R$65536,IN_DTK!L$6,0),""),"")</f>
        <v>0</v>
      </c>
      <c r="M209" s="183">
        <f>IF(ISNA(VLOOKUP($A209,DSSV!$A$7:$R$65536,IN_DTK!M$6,0))=FALSE,IF(M$9&lt;&gt;0,VLOOKUP($A209,DSSV!$A$7:$R$65536,IN_DTK!M$6,0),""),"")</f>
        <v>0</v>
      </c>
      <c r="N209" s="183">
        <f>IF(ISNA(VLOOKUP($A209,DSSV!$A$7:$R$65536,IN_DTK!N$6,0))=FALSE,IF(N$9&lt;&gt;0,VLOOKUP($A209,DSSV!$A$7:$R$65536,IN_DTK!N$6,0),""),"")</f>
        <v>0</v>
      </c>
      <c r="O209" s="183">
        <f>IF(ISNA(VLOOKUP($A209,DSSV!$A$7:$R$65536,IN_DTK!O$6,0))=FALSE,IF(O$9&lt;&gt;0,VLOOKUP($A209,DSSV!$A$7:$R$65536,IN_DTK!O$6,0),""),"")</f>
        <v>0</v>
      </c>
      <c r="P209" s="183">
        <f>IF(ISNA(VLOOKUP($A209,DSSV!$A$7:$R$65536,IN_DTK!P$6,0))=FALSE,IF(P$9&lt;&gt;0,VLOOKUP($A209,DSSV!$A$7:$R$65536,IN_DTK!P$6,0),""),"")</f>
        <v>0</v>
      </c>
      <c r="Q209" s="184">
        <f>IF(ISNA(VLOOKUP($A209,DSSV!$A$7:$R$65536,IN_DTK!Q$6,0))=FALSE,VLOOKUP($A209,DSSV!$A$7:$R$65536,IN_DTK!Q$6,0),"")</f>
        <v>0</v>
      </c>
      <c r="R209" s="175" t="str">
        <f>IF(ISNA(VLOOKUP($A209,DSSV!$A$7:$R$65536,IN_DTK!R$6,0))=FALSE,VLOOKUP($A209,DSSV!$A$7:$R$65536,IN_DTK!R$6,0),"")</f>
        <v>Không</v>
      </c>
      <c r="S209" s="185" t="str">
        <f>IF(ISNA(VLOOKUP($A209,DSSV!$A$7:$R$65536,IN_DTK!S$6,0))=FALSE,VLOOKUP($A209,DSSV!$A$7:$R$65536,IN_DTK!S$6,0),"")</f>
        <v/>
      </c>
      <c r="T209" s="156" t="str">
        <f t="shared" si="6"/>
        <v/>
      </c>
      <c r="U209" s="156" t="str">
        <f t="shared" si="7"/>
        <v/>
      </c>
    </row>
    <row r="210" spans="1:21" s="156" customFormat="1" ht="20.25" customHeight="1">
      <c r="A210" s="154">
        <v>201</v>
      </c>
      <c r="B210" s="178">
        <f>--SUBTOTAL(2,C$7:C210)</f>
        <v>201</v>
      </c>
      <c r="C210" s="157">
        <f>IF(ISNA(VLOOKUP($A210,DSSV!$A$7:$R$65536,IN_DTK!C$6,0))=FALSE,VLOOKUP($A210,DSSV!$A$7:$R$65536,IN_DTK!C$6,0),"")</f>
        <v>0</v>
      </c>
      <c r="D210" s="181" t="str">
        <f>IF(ISNA(VLOOKUP($A210,DSSV!$A$7:$R$65536,IN_DTK!D$6,0))=FALSE,VLOOKUP($A210,DSSV!$A$7:$R$65536,IN_DTK!D$6,0),"")</f>
        <v/>
      </c>
      <c r="E210" s="182" t="str">
        <f>IF(ISNA(VLOOKUP($A210,DSSV!$A$7:$R$65536,IN_DTK!E$6,0))=FALSE,VLOOKUP($A210,DSSV!$A$7:$R$65536,IN_DTK!E$6,0),"")</f>
        <v/>
      </c>
      <c r="F210" s="187" t="str">
        <f>IF(ISNA(VLOOKUP($A210,DSSV!$A$7:$R$65536,IN_DTK!F$6,0))=FALSE,VLOOKUP($A210,DSSV!$A$7:$R$65536,IN_DTK!F$6,0),"")</f>
        <v/>
      </c>
      <c r="G210" s="187" t="str">
        <f>IF(ISNA(VLOOKUP($A210,DSSV!$A$7:$R$65536,IN_DTK!G$6,0))=FALSE,VLOOKUP($A210,DSSV!$A$7:$R$65536,IN_DTK!G$6,0),"")</f>
        <v/>
      </c>
      <c r="H210" s="183">
        <f>IF(ISNA(VLOOKUP($A210,DSSV!$A$7:$R$65536,IN_DTK!H$6,0))=FALSE,IF(H$9&lt;&gt;0,VLOOKUP($A210,DSSV!$A$7:$R$65536,IN_DTK!H$6,0),""),"")</f>
        <v>0</v>
      </c>
      <c r="I210" s="183">
        <f>IF(ISNA(VLOOKUP($A210,DSSV!$A$7:$R$65536,IN_DTK!I$6,0))=FALSE,IF(I$9&lt;&gt;0,VLOOKUP($A210,DSSV!$A$7:$R$65536,IN_DTK!I$6,0),""),"")</f>
        <v>0</v>
      </c>
      <c r="J210" s="183">
        <f>IF(ISNA(VLOOKUP($A210,DSSV!$A$7:$R$65536,IN_DTK!J$6,0))=FALSE,IF(J$9&lt;&gt;0,VLOOKUP($A210,DSSV!$A$7:$R$65536,IN_DTK!J$6,0),""),"")</f>
        <v>0</v>
      </c>
      <c r="K210" s="183">
        <f>IF(ISNA(VLOOKUP($A210,DSSV!$A$7:$R$65536,IN_DTK!K$6,0))=FALSE,IF(K$9&lt;&gt;0,VLOOKUP($A210,DSSV!$A$7:$R$65536,IN_DTK!K$6,0),""),"")</f>
        <v>0</v>
      </c>
      <c r="L210" s="183">
        <f>IF(ISNA(VLOOKUP($A210,DSSV!$A$7:$R$65536,IN_DTK!L$6,0))=FALSE,IF(L$9&lt;&gt;0,VLOOKUP($A210,DSSV!$A$7:$R$65536,IN_DTK!L$6,0),""),"")</f>
        <v>0</v>
      </c>
      <c r="M210" s="183">
        <f>IF(ISNA(VLOOKUP($A210,DSSV!$A$7:$R$65536,IN_DTK!M$6,0))=FALSE,IF(M$9&lt;&gt;0,VLOOKUP($A210,DSSV!$A$7:$R$65536,IN_DTK!M$6,0),""),"")</f>
        <v>0</v>
      </c>
      <c r="N210" s="183">
        <f>IF(ISNA(VLOOKUP($A210,DSSV!$A$7:$R$65536,IN_DTK!N$6,0))=FALSE,IF(N$9&lt;&gt;0,VLOOKUP($A210,DSSV!$A$7:$R$65536,IN_DTK!N$6,0),""),"")</f>
        <v>0</v>
      </c>
      <c r="O210" s="183">
        <f>IF(ISNA(VLOOKUP($A210,DSSV!$A$7:$R$65536,IN_DTK!O$6,0))=FALSE,IF(O$9&lt;&gt;0,VLOOKUP($A210,DSSV!$A$7:$R$65536,IN_DTK!O$6,0),""),"")</f>
        <v>0</v>
      </c>
      <c r="P210" s="183">
        <f>IF(ISNA(VLOOKUP($A210,DSSV!$A$7:$R$65536,IN_DTK!P$6,0))=FALSE,IF(P$9&lt;&gt;0,VLOOKUP($A210,DSSV!$A$7:$R$65536,IN_DTK!P$6,0),""),"")</f>
        <v>0</v>
      </c>
      <c r="Q210" s="184">
        <f>IF(ISNA(VLOOKUP($A210,DSSV!$A$7:$R$65536,IN_DTK!Q$6,0))=FALSE,VLOOKUP($A210,DSSV!$A$7:$R$65536,IN_DTK!Q$6,0),"")</f>
        <v>0</v>
      </c>
      <c r="R210" s="175" t="str">
        <f>IF(ISNA(VLOOKUP($A210,DSSV!$A$7:$R$65536,IN_DTK!R$6,0))=FALSE,VLOOKUP($A210,DSSV!$A$7:$R$65536,IN_DTK!R$6,0),"")</f>
        <v>Không</v>
      </c>
      <c r="S210" s="185" t="str">
        <f>IF(ISNA(VLOOKUP($A210,DSSV!$A$7:$R$65536,IN_DTK!S$6,0))=FALSE,VLOOKUP($A210,DSSV!$A$7:$R$65536,IN_DTK!S$6,0),"")</f>
        <v/>
      </c>
      <c r="T210" s="156" t="str">
        <f t="shared" si="6"/>
        <v/>
      </c>
      <c r="U210" s="156" t="str">
        <f t="shared" si="7"/>
        <v/>
      </c>
    </row>
    <row r="211" spans="1:21" s="156" customFormat="1" ht="20.25" customHeight="1">
      <c r="A211" s="154">
        <v>202</v>
      </c>
      <c r="B211" s="178">
        <f>--SUBTOTAL(2,C$7:C211)</f>
        <v>202</v>
      </c>
      <c r="C211" s="157">
        <f>IF(ISNA(VLOOKUP($A211,DSSV!$A$7:$R$65536,IN_DTK!C$6,0))=FALSE,VLOOKUP($A211,DSSV!$A$7:$R$65536,IN_DTK!C$6,0),"")</f>
        <v>0</v>
      </c>
      <c r="D211" s="181" t="str">
        <f>IF(ISNA(VLOOKUP($A211,DSSV!$A$7:$R$65536,IN_DTK!D$6,0))=FALSE,VLOOKUP($A211,DSSV!$A$7:$R$65536,IN_DTK!D$6,0),"")</f>
        <v/>
      </c>
      <c r="E211" s="182" t="str">
        <f>IF(ISNA(VLOOKUP($A211,DSSV!$A$7:$R$65536,IN_DTK!E$6,0))=FALSE,VLOOKUP($A211,DSSV!$A$7:$R$65536,IN_DTK!E$6,0),"")</f>
        <v/>
      </c>
      <c r="F211" s="187" t="str">
        <f>IF(ISNA(VLOOKUP($A211,DSSV!$A$7:$R$65536,IN_DTK!F$6,0))=FALSE,VLOOKUP($A211,DSSV!$A$7:$R$65536,IN_DTK!F$6,0),"")</f>
        <v/>
      </c>
      <c r="G211" s="187" t="str">
        <f>IF(ISNA(VLOOKUP($A211,DSSV!$A$7:$R$65536,IN_DTK!G$6,0))=FALSE,VLOOKUP($A211,DSSV!$A$7:$R$65536,IN_DTK!G$6,0),"")</f>
        <v/>
      </c>
      <c r="H211" s="183">
        <f>IF(ISNA(VLOOKUP($A211,DSSV!$A$7:$R$65536,IN_DTK!H$6,0))=FALSE,IF(H$9&lt;&gt;0,VLOOKUP($A211,DSSV!$A$7:$R$65536,IN_DTK!H$6,0),""),"")</f>
        <v>0</v>
      </c>
      <c r="I211" s="183">
        <f>IF(ISNA(VLOOKUP($A211,DSSV!$A$7:$R$65536,IN_DTK!I$6,0))=FALSE,IF(I$9&lt;&gt;0,VLOOKUP($A211,DSSV!$A$7:$R$65536,IN_DTK!I$6,0),""),"")</f>
        <v>0</v>
      </c>
      <c r="J211" s="183">
        <f>IF(ISNA(VLOOKUP($A211,DSSV!$A$7:$R$65536,IN_DTK!J$6,0))=FALSE,IF(J$9&lt;&gt;0,VLOOKUP($A211,DSSV!$A$7:$R$65536,IN_DTK!J$6,0),""),"")</f>
        <v>0</v>
      </c>
      <c r="K211" s="183">
        <f>IF(ISNA(VLOOKUP($A211,DSSV!$A$7:$R$65536,IN_DTK!K$6,0))=FALSE,IF(K$9&lt;&gt;0,VLOOKUP($A211,DSSV!$A$7:$R$65536,IN_DTK!K$6,0),""),"")</f>
        <v>0</v>
      </c>
      <c r="L211" s="183">
        <f>IF(ISNA(VLOOKUP($A211,DSSV!$A$7:$R$65536,IN_DTK!L$6,0))=FALSE,IF(L$9&lt;&gt;0,VLOOKUP($A211,DSSV!$A$7:$R$65536,IN_DTK!L$6,0),""),"")</f>
        <v>0</v>
      </c>
      <c r="M211" s="183">
        <f>IF(ISNA(VLOOKUP($A211,DSSV!$A$7:$R$65536,IN_DTK!M$6,0))=FALSE,IF(M$9&lt;&gt;0,VLOOKUP($A211,DSSV!$A$7:$R$65536,IN_DTK!M$6,0),""),"")</f>
        <v>0</v>
      </c>
      <c r="N211" s="183">
        <f>IF(ISNA(VLOOKUP($A211,DSSV!$A$7:$R$65536,IN_DTK!N$6,0))=FALSE,IF(N$9&lt;&gt;0,VLOOKUP($A211,DSSV!$A$7:$R$65536,IN_DTK!N$6,0),""),"")</f>
        <v>0</v>
      </c>
      <c r="O211" s="183">
        <f>IF(ISNA(VLOOKUP($A211,DSSV!$A$7:$R$65536,IN_DTK!O$6,0))=FALSE,IF(O$9&lt;&gt;0,VLOOKUP($A211,DSSV!$A$7:$R$65536,IN_DTK!O$6,0),""),"")</f>
        <v>0</v>
      </c>
      <c r="P211" s="183">
        <f>IF(ISNA(VLOOKUP($A211,DSSV!$A$7:$R$65536,IN_DTK!P$6,0))=FALSE,IF(P$9&lt;&gt;0,VLOOKUP($A211,DSSV!$A$7:$R$65536,IN_DTK!P$6,0),""),"")</f>
        <v>0</v>
      </c>
      <c r="Q211" s="184">
        <f>IF(ISNA(VLOOKUP($A211,DSSV!$A$7:$R$65536,IN_DTK!Q$6,0))=FALSE,VLOOKUP($A211,DSSV!$A$7:$R$65536,IN_DTK!Q$6,0),"")</f>
        <v>0</v>
      </c>
      <c r="R211" s="175" t="str">
        <f>IF(ISNA(VLOOKUP($A211,DSSV!$A$7:$R$65536,IN_DTK!R$6,0))=FALSE,VLOOKUP($A211,DSSV!$A$7:$R$65536,IN_DTK!R$6,0),"")</f>
        <v>Không</v>
      </c>
      <c r="S211" s="185" t="str">
        <f>IF(ISNA(VLOOKUP($A211,DSSV!$A$7:$R$65536,IN_DTK!S$6,0))=FALSE,VLOOKUP($A211,DSSV!$A$7:$R$65536,IN_DTK!S$6,0),"")</f>
        <v/>
      </c>
      <c r="T211" s="156" t="str">
        <f t="shared" si="6"/>
        <v/>
      </c>
      <c r="U211" s="156" t="str">
        <f t="shared" si="7"/>
        <v/>
      </c>
    </row>
    <row r="212" spans="1:21" s="156" customFormat="1" ht="20.25" customHeight="1">
      <c r="A212" s="154">
        <v>203</v>
      </c>
      <c r="B212" s="178">
        <f>--SUBTOTAL(2,C$7:C212)</f>
        <v>203</v>
      </c>
      <c r="C212" s="157">
        <f>IF(ISNA(VLOOKUP($A212,DSSV!$A$7:$R$65536,IN_DTK!C$6,0))=FALSE,VLOOKUP($A212,DSSV!$A$7:$R$65536,IN_DTK!C$6,0),"")</f>
        <v>0</v>
      </c>
      <c r="D212" s="181" t="str">
        <f>IF(ISNA(VLOOKUP($A212,DSSV!$A$7:$R$65536,IN_DTK!D$6,0))=FALSE,VLOOKUP($A212,DSSV!$A$7:$R$65536,IN_DTK!D$6,0),"")</f>
        <v/>
      </c>
      <c r="E212" s="182" t="str">
        <f>IF(ISNA(VLOOKUP($A212,DSSV!$A$7:$R$65536,IN_DTK!E$6,0))=FALSE,VLOOKUP($A212,DSSV!$A$7:$R$65536,IN_DTK!E$6,0),"")</f>
        <v/>
      </c>
      <c r="F212" s="187" t="str">
        <f>IF(ISNA(VLOOKUP($A212,DSSV!$A$7:$R$65536,IN_DTK!F$6,0))=FALSE,VLOOKUP($A212,DSSV!$A$7:$R$65536,IN_DTK!F$6,0),"")</f>
        <v/>
      </c>
      <c r="G212" s="187" t="str">
        <f>IF(ISNA(VLOOKUP($A212,DSSV!$A$7:$R$65536,IN_DTK!G$6,0))=FALSE,VLOOKUP($A212,DSSV!$A$7:$R$65536,IN_DTK!G$6,0),"")</f>
        <v/>
      </c>
      <c r="H212" s="183">
        <f>IF(ISNA(VLOOKUP($A212,DSSV!$A$7:$R$65536,IN_DTK!H$6,0))=FALSE,IF(H$9&lt;&gt;0,VLOOKUP($A212,DSSV!$A$7:$R$65536,IN_DTK!H$6,0),""),"")</f>
        <v>0</v>
      </c>
      <c r="I212" s="183">
        <f>IF(ISNA(VLOOKUP($A212,DSSV!$A$7:$R$65536,IN_DTK!I$6,0))=FALSE,IF(I$9&lt;&gt;0,VLOOKUP($A212,DSSV!$A$7:$R$65536,IN_DTK!I$6,0),""),"")</f>
        <v>0</v>
      </c>
      <c r="J212" s="183">
        <f>IF(ISNA(VLOOKUP($A212,DSSV!$A$7:$R$65536,IN_DTK!J$6,0))=FALSE,IF(J$9&lt;&gt;0,VLOOKUP($A212,DSSV!$A$7:$R$65536,IN_DTK!J$6,0),""),"")</f>
        <v>0</v>
      </c>
      <c r="K212" s="183">
        <f>IF(ISNA(VLOOKUP($A212,DSSV!$A$7:$R$65536,IN_DTK!K$6,0))=FALSE,IF(K$9&lt;&gt;0,VLOOKUP($A212,DSSV!$A$7:$R$65536,IN_DTK!K$6,0),""),"")</f>
        <v>0</v>
      </c>
      <c r="L212" s="183">
        <f>IF(ISNA(VLOOKUP($A212,DSSV!$A$7:$R$65536,IN_DTK!L$6,0))=FALSE,IF(L$9&lt;&gt;0,VLOOKUP($A212,DSSV!$A$7:$R$65536,IN_DTK!L$6,0),""),"")</f>
        <v>0</v>
      </c>
      <c r="M212" s="183">
        <f>IF(ISNA(VLOOKUP($A212,DSSV!$A$7:$R$65536,IN_DTK!M$6,0))=FALSE,IF(M$9&lt;&gt;0,VLOOKUP($A212,DSSV!$A$7:$R$65536,IN_DTK!M$6,0),""),"")</f>
        <v>0</v>
      </c>
      <c r="N212" s="183">
        <f>IF(ISNA(VLOOKUP($A212,DSSV!$A$7:$R$65536,IN_DTK!N$6,0))=FALSE,IF(N$9&lt;&gt;0,VLOOKUP($A212,DSSV!$A$7:$R$65536,IN_DTK!N$6,0),""),"")</f>
        <v>0</v>
      </c>
      <c r="O212" s="183">
        <f>IF(ISNA(VLOOKUP($A212,DSSV!$A$7:$R$65536,IN_DTK!O$6,0))=FALSE,IF(O$9&lt;&gt;0,VLOOKUP($A212,DSSV!$A$7:$R$65536,IN_DTK!O$6,0),""),"")</f>
        <v>0</v>
      </c>
      <c r="P212" s="183">
        <f>IF(ISNA(VLOOKUP($A212,DSSV!$A$7:$R$65536,IN_DTK!P$6,0))=FALSE,IF(P$9&lt;&gt;0,VLOOKUP($A212,DSSV!$A$7:$R$65536,IN_DTK!P$6,0),""),"")</f>
        <v>0</v>
      </c>
      <c r="Q212" s="184">
        <f>IF(ISNA(VLOOKUP($A212,DSSV!$A$7:$R$65536,IN_DTK!Q$6,0))=FALSE,VLOOKUP($A212,DSSV!$A$7:$R$65536,IN_DTK!Q$6,0),"")</f>
        <v>0</v>
      </c>
      <c r="R212" s="175" t="str">
        <f>IF(ISNA(VLOOKUP($A212,DSSV!$A$7:$R$65536,IN_DTK!R$6,0))=FALSE,VLOOKUP($A212,DSSV!$A$7:$R$65536,IN_DTK!R$6,0),"")</f>
        <v>Không</v>
      </c>
      <c r="S212" s="185" t="str">
        <f>IF(ISNA(VLOOKUP($A212,DSSV!$A$7:$R$65536,IN_DTK!S$6,0))=FALSE,VLOOKUP($A212,DSSV!$A$7:$R$65536,IN_DTK!S$6,0),"")</f>
        <v/>
      </c>
      <c r="T212" s="156" t="str">
        <f t="shared" si="6"/>
        <v/>
      </c>
      <c r="U212" s="156" t="str">
        <f t="shared" si="7"/>
        <v/>
      </c>
    </row>
    <row r="213" spans="1:21" s="156" customFormat="1" ht="20.25" customHeight="1">
      <c r="A213" s="154">
        <v>204</v>
      </c>
      <c r="B213" s="178">
        <f>--SUBTOTAL(2,C$7:C213)</f>
        <v>204</v>
      </c>
      <c r="C213" s="157">
        <f>IF(ISNA(VLOOKUP($A213,DSSV!$A$7:$R$65536,IN_DTK!C$6,0))=FALSE,VLOOKUP($A213,DSSV!$A$7:$R$65536,IN_DTK!C$6,0),"")</f>
        <v>0</v>
      </c>
      <c r="D213" s="181" t="str">
        <f>IF(ISNA(VLOOKUP($A213,DSSV!$A$7:$R$65536,IN_DTK!D$6,0))=FALSE,VLOOKUP($A213,DSSV!$A$7:$R$65536,IN_DTK!D$6,0),"")</f>
        <v/>
      </c>
      <c r="E213" s="182" t="str">
        <f>IF(ISNA(VLOOKUP($A213,DSSV!$A$7:$R$65536,IN_DTK!E$6,0))=FALSE,VLOOKUP($A213,DSSV!$A$7:$R$65536,IN_DTK!E$6,0),"")</f>
        <v/>
      </c>
      <c r="F213" s="187" t="str">
        <f>IF(ISNA(VLOOKUP($A213,DSSV!$A$7:$R$65536,IN_DTK!F$6,0))=FALSE,VLOOKUP($A213,DSSV!$A$7:$R$65536,IN_DTK!F$6,0),"")</f>
        <v/>
      </c>
      <c r="G213" s="187" t="str">
        <f>IF(ISNA(VLOOKUP($A213,DSSV!$A$7:$R$65536,IN_DTK!G$6,0))=FALSE,VLOOKUP($A213,DSSV!$A$7:$R$65536,IN_DTK!G$6,0),"")</f>
        <v/>
      </c>
      <c r="H213" s="183">
        <f>IF(ISNA(VLOOKUP($A213,DSSV!$A$7:$R$65536,IN_DTK!H$6,0))=FALSE,IF(H$9&lt;&gt;0,VLOOKUP($A213,DSSV!$A$7:$R$65536,IN_DTK!H$6,0),""),"")</f>
        <v>0</v>
      </c>
      <c r="I213" s="183">
        <f>IF(ISNA(VLOOKUP($A213,DSSV!$A$7:$R$65536,IN_DTK!I$6,0))=FALSE,IF(I$9&lt;&gt;0,VLOOKUP($A213,DSSV!$A$7:$R$65536,IN_DTK!I$6,0),""),"")</f>
        <v>0</v>
      </c>
      <c r="J213" s="183">
        <f>IF(ISNA(VLOOKUP($A213,DSSV!$A$7:$R$65536,IN_DTK!J$6,0))=FALSE,IF(J$9&lt;&gt;0,VLOOKUP($A213,DSSV!$A$7:$R$65536,IN_DTK!J$6,0),""),"")</f>
        <v>0</v>
      </c>
      <c r="K213" s="183">
        <f>IF(ISNA(VLOOKUP($A213,DSSV!$A$7:$R$65536,IN_DTK!K$6,0))=FALSE,IF(K$9&lt;&gt;0,VLOOKUP($A213,DSSV!$A$7:$R$65536,IN_DTK!K$6,0),""),"")</f>
        <v>0</v>
      </c>
      <c r="L213" s="183">
        <f>IF(ISNA(VLOOKUP($A213,DSSV!$A$7:$R$65536,IN_DTK!L$6,0))=FALSE,IF(L$9&lt;&gt;0,VLOOKUP($A213,DSSV!$A$7:$R$65536,IN_DTK!L$6,0),""),"")</f>
        <v>0</v>
      </c>
      <c r="M213" s="183">
        <f>IF(ISNA(VLOOKUP($A213,DSSV!$A$7:$R$65536,IN_DTK!M$6,0))=FALSE,IF(M$9&lt;&gt;0,VLOOKUP($A213,DSSV!$A$7:$R$65536,IN_DTK!M$6,0),""),"")</f>
        <v>0</v>
      </c>
      <c r="N213" s="183">
        <f>IF(ISNA(VLOOKUP($A213,DSSV!$A$7:$R$65536,IN_DTK!N$6,0))=FALSE,IF(N$9&lt;&gt;0,VLOOKUP($A213,DSSV!$A$7:$R$65536,IN_DTK!N$6,0),""),"")</f>
        <v>0</v>
      </c>
      <c r="O213" s="183">
        <f>IF(ISNA(VLOOKUP($A213,DSSV!$A$7:$R$65536,IN_DTK!O$6,0))=FALSE,IF(O$9&lt;&gt;0,VLOOKUP($A213,DSSV!$A$7:$R$65536,IN_DTK!O$6,0),""),"")</f>
        <v>0</v>
      </c>
      <c r="P213" s="183">
        <f>IF(ISNA(VLOOKUP($A213,DSSV!$A$7:$R$65536,IN_DTK!P$6,0))=FALSE,IF(P$9&lt;&gt;0,VLOOKUP($A213,DSSV!$A$7:$R$65536,IN_DTK!P$6,0),""),"")</f>
        <v>0</v>
      </c>
      <c r="Q213" s="184">
        <f>IF(ISNA(VLOOKUP($A213,DSSV!$A$7:$R$65536,IN_DTK!Q$6,0))=FALSE,VLOOKUP($A213,DSSV!$A$7:$R$65536,IN_DTK!Q$6,0),"")</f>
        <v>0</v>
      </c>
      <c r="R213" s="175" t="str">
        <f>IF(ISNA(VLOOKUP($A213,DSSV!$A$7:$R$65536,IN_DTK!R$6,0))=FALSE,VLOOKUP($A213,DSSV!$A$7:$R$65536,IN_DTK!R$6,0),"")</f>
        <v>Không</v>
      </c>
      <c r="S213" s="185" t="str">
        <f>IF(ISNA(VLOOKUP($A213,DSSV!$A$7:$R$65536,IN_DTK!S$6,0))=FALSE,VLOOKUP($A213,DSSV!$A$7:$R$65536,IN_DTK!S$6,0),"")</f>
        <v/>
      </c>
      <c r="T213" s="156" t="str">
        <f t="shared" si="6"/>
        <v/>
      </c>
      <c r="U213" s="156" t="str">
        <f t="shared" si="7"/>
        <v/>
      </c>
    </row>
    <row r="214" spans="1:21" s="156" customFormat="1" ht="20.25" customHeight="1">
      <c r="A214" s="154">
        <v>205</v>
      </c>
      <c r="B214" s="178">
        <f>--SUBTOTAL(2,C$7:C214)</f>
        <v>205</v>
      </c>
      <c r="C214" s="157">
        <f>IF(ISNA(VLOOKUP($A214,DSSV!$A$7:$R$65536,IN_DTK!C$6,0))=FALSE,VLOOKUP($A214,DSSV!$A$7:$R$65536,IN_DTK!C$6,0),"")</f>
        <v>0</v>
      </c>
      <c r="D214" s="181" t="str">
        <f>IF(ISNA(VLOOKUP($A214,DSSV!$A$7:$R$65536,IN_DTK!D$6,0))=FALSE,VLOOKUP($A214,DSSV!$A$7:$R$65536,IN_DTK!D$6,0),"")</f>
        <v/>
      </c>
      <c r="E214" s="182" t="str">
        <f>IF(ISNA(VLOOKUP($A214,DSSV!$A$7:$R$65536,IN_DTK!E$6,0))=FALSE,VLOOKUP($A214,DSSV!$A$7:$R$65536,IN_DTK!E$6,0),"")</f>
        <v/>
      </c>
      <c r="F214" s="187" t="str">
        <f>IF(ISNA(VLOOKUP($A214,DSSV!$A$7:$R$65536,IN_DTK!F$6,0))=FALSE,VLOOKUP($A214,DSSV!$A$7:$R$65536,IN_DTK!F$6,0),"")</f>
        <v/>
      </c>
      <c r="G214" s="187" t="str">
        <f>IF(ISNA(VLOOKUP($A214,DSSV!$A$7:$R$65536,IN_DTK!G$6,0))=FALSE,VLOOKUP($A214,DSSV!$A$7:$R$65536,IN_DTK!G$6,0),"")</f>
        <v/>
      </c>
      <c r="H214" s="183">
        <f>IF(ISNA(VLOOKUP($A214,DSSV!$A$7:$R$65536,IN_DTK!H$6,0))=FALSE,IF(H$9&lt;&gt;0,VLOOKUP($A214,DSSV!$A$7:$R$65536,IN_DTK!H$6,0),""),"")</f>
        <v>0</v>
      </c>
      <c r="I214" s="183">
        <f>IF(ISNA(VLOOKUP($A214,DSSV!$A$7:$R$65536,IN_DTK!I$6,0))=FALSE,IF(I$9&lt;&gt;0,VLOOKUP($A214,DSSV!$A$7:$R$65536,IN_DTK!I$6,0),""),"")</f>
        <v>0</v>
      </c>
      <c r="J214" s="183">
        <f>IF(ISNA(VLOOKUP($A214,DSSV!$A$7:$R$65536,IN_DTK!J$6,0))=FALSE,IF(J$9&lt;&gt;0,VLOOKUP($A214,DSSV!$A$7:$R$65536,IN_DTK!J$6,0),""),"")</f>
        <v>0</v>
      </c>
      <c r="K214" s="183">
        <f>IF(ISNA(VLOOKUP($A214,DSSV!$A$7:$R$65536,IN_DTK!K$6,0))=FALSE,IF(K$9&lt;&gt;0,VLOOKUP($A214,DSSV!$A$7:$R$65536,IN_DTK!K$6,0),""),"")</f>
        <v>0</v>
      </c>
      <c r="L214" s="183">
        <f>IF(ISNA(VLOOKUP($A214,DSSV!$A$7:$R$65536,IN_DTK!L$6,0))=FALSE,IF(L$9&lt;&gt;0,VLOOKUP($A214,DSSV!$A$7:$R$65536,IN_DTK!L$6,0),""),"")</f>
        <v>0</v>
      </c>
      <c r="M214" s="183">
        <f>IF(ISNA(VLOOKUP($A214,DSSV!$A$7:$R$65536,IN_DTK!M$6,0))=FALSE,IF(M$9&lt;&gt;0,VLOOKUP($A214,DSSV!$A$7:$R$65536,IN_DTK!M$6,0),""),"")</f>
        <v>0</v>
      </c>
      <c r="N214" s="183">
        <f>IF(ISNA(VLOOKUP($A214,DSSV!$A$7:$R$65536,IN_DTK!N$6,0))=FALSE,IF(N$9&lt;&gt;0,VLOOKUP($A214,DSSV!$A$7:$R$65536,IN_DTK!N$6,0),""),"")</f>
        <v>0</v>
      </c>
      <c r="O214" s="183">
        <f>IF(ISNA(VLOOKUP($A214,DSSV!$A$7:$R$65536,IN_DTK!O$6,0))=FALSE,IF(O$9&lt;&gt;0,VLOOKUP($A214,DSSV!$A$7:$R$65536,IN_DTK!O$6,0),""),"")</f>
        <v>0</v>
      </c>
      <c r="P214" s="183">
        <f>IF(ISNA(VLOOKUP($A214,DSSV!$A$7:$R$65536,IN_DTK!P$6,0))=FALSE,IF(P$9&lt;&gt;0,VLOOKUP($A214,DSSV!$A$7:$R$65536,IN_DTK!P$6,0),""),"")</f>
        <v>0</v>
      </c>
      <c r="Q214" s="184">
        <f>IF(ISNA(VLOOKUP($A214,DSSV!$A$7:$R$65536,IN_DTK!Q$6,0))=FALSE,VLOOKUP($A214,DSSV!$A$7:$R$65536,IN_DTK!Q$6,0),"")</f>
        <v>0</v>
      </c>
      <c r="R214" s="175" t="str">
        <f>IF(ISNA(VLOOKUP($A214,DSSV!$A$7:$R$65536,IN_DTK!R$6,0))=FALSE,VLOOKUP($A214,DSSV!$A$7:$R$65536,IN_DTK!R$6,0),"")</f>
        <v>Không</v>
      </c>
      <c r="S214" s="185" t="str">
        <f>IF(ISNA(VLOOKUP($A214,DSSV!$A$7:$R$65536,IN_DTK!S$6,0))=FALSE,VLOOKUP($A214,DSSV!$A$7:$R$65536,IN_DTK!S$6,0),"")</f>
        <v/>
      </c>
      <c r="T214" s="156" t="str">
        <f t="shared" si="6"/>
        <v/>
      </c>
      <c r="U214" s="156" t="str">
        <f t="shared" si="7"/>
        <v/>
      </c>
    </row>
    <row r="215" spans="1:21" s="156" customFormat="1" ht="20.25" customHeight="1">
      <c r="A215" s="154">
        <v>206</v>
      </c>
      <c r="B215" s="178">
        <f>--SUBTOTAL(2,C$7:C215)</f>
        <v>206</v>
      </c>
      <c r="C215" s="157">
        <f>IF(ISNA(VLOOKUP($A215,DSSV!$A$7:$R$65536,IN_DTK!C$6,0))=FALSE,VLOOKUP($A215,DSSV!$A$7:$R$65536,IN_DTK!C$6,0),"")</f>
        <v>0</v>
      </c>
      <c r="D215" s="181" t="str">
        <f>IF(ISNA(VLOOKUP($A215,DSSV!$A$7:$R$65536,IN_DTK!D$6,0))=FALSE,VLOOKUP($A215,DSSV!$A$7:$R$65536,IN_DTK!D$6,0),"")</f>
        <v/>
      </c>
      <c r="E215" s="182" t="str">
        <f>IF(ISNA(VLOOKUP($A215,DSSV!$A$7:$R$65536,IN_DTK!E$6,0))=FALSE,VLOOKUP($A215,DSSV!$A$7:$R$65536,IN_DTK!E$6,0),"")</f>
        <v/>
      </c>
      <c r="F215" s="187" t="str">
        <f>IF(ISNA(VLOOKUP($A215,DSSV!$A$7:$R$65536,IN_DTK!F$6,0))=FALSE,VLOOKUP($A215,DSSV!$A$7:$R$65536,IN_DTK!F$6,0),"")</f>
        <v/>
      </c>
      <c r="G215" s="187" t="str">
        <f>IF(ISNA(VLOOKUP($A215,DSSV!$A$7:$R$65536,IN_DTK!G$6,0))=FALSE,VLOOKUP($A215,DSSV!$A$7:$R$65536,IN_DTK!G$6,0),"")</f>
        <v/>
      </c>
      <c r="H215" s="183">
        <f>IF(ISNA(VLOOKUP($A215,DSSV!$A$7:$R$65536,IN_DTK!H$6,0))=FALSE,IF(H$9&lt;&gt;0,VLOOKUP($A215,DSSV!$A$7:$R$65536,IN_DTK!H$6,0),""),"")</f>
        <v>0</v>
      </c>
      <c r="I215" s="183">
        <f>IF(ISNA(VLOOKUP($A215,DSSV!$A$7:$R$65536,IN_DTK!I$6,0))=FALSE,IF(I$9&lt;&gt;0,VLOOKUP($A215,DSSV!$A$7:$R$65536,IN_DTK!I$6,0),""),"")</f>
        <v>0</v>
      </c>
      <c r="J215" s="183">
        <f>IF(ISNA(VLOOKUP($A215,DSSV!$A$7:$R$65536,IN_DTK!J$6,0))=FALSE,IF(J$9&lt;&gt;0,VLOOKUP($A215,DSSV!$A$7:$R$65536,IN_DTK!J$6,0),""),"")</f>
        <v>0</v>
      </c>
      <c r="K215" s="183">
        <f>IF(ISNA(VLOOKUP($A215,DSSV!$A$7:$R$65536,IN_DTK!K$6,0))=FALSE,IF(K$9&lt;&gt;0,VLOOKUP($A215,DSSV!$A$7:$R$65536,IN_DTK!K$6,0),""),"")</f>
        <v>0</v>
      </c>
      <c r="L215" s="183">
        <f>IF(ISNA(VLOOKUP($A215,DSSV!$A$7:$R$65536,IN_DTK!L$6,0))=FALSE,IF(L$9&lt;&gt;0,VLOOKUP($A215,DSSV!$A$7:$R$65536,IN_DTK!L$6,0),""),"")</f>
        <v>0</v>
      </c>
      <c r="M215" s="183">
        <f>IF(ISNA(VLOOKUP($A215,DSSV!$A$7:$R$65536,IN_DTK!M$6,0))=FALSE,IF(M$9&lt;&gt;0,VLOOKUP($A215,DSSV!$A$7:$R$65536,IN_DTK!M$6,0),""),"")</f>
        <v>0</v>
      </c>
      <c r="N215" s="183">
        <f>IF(ISNA(VLOOKUP($A215,DSSV!$A$7:$R$65536,IN_DTK!N$6,0))=FALSE,IF(N$9&lt;&gt;0,VLOOKUP($A215,DSSV!$A$7:$R$65536,IN_DTK!N$6,0),""),"")</f>
        <v>0</v>
      </c>
      <c r="O215" s="183">
        <f>IF(ISNA(VLOOKUP($A215,DSSV!$A$7:$R$65536,IN_DTK!O$6,0))=FALSE,IF(O$9&lt;&gt;0,VLOOKUP($A215,DSSV!$A$7:$R$65536,IN_DTK!O$6,0),""),"")</f>
        <v>0</v>
      </c>
      <c r="P215" s="183">
        <f>IF(ISNA(VLOOKUP($A215,DSSV!$A$7:$R$65536,IN_DTK!P$6,0))=FALSE,IF(P$9&lt;&gt;0,VLOOKUP($A215,DSSV!$A$7:$R$65536,IN_DTK!P$6,0),""),"")</f>
        <v>0</v>
      </c>
      <c r="Q215" s="184">
        <f>IF(ISNA(VLOOKUP($A215,DSSV!$A$7:$R$65536,IN_DTK!Q$6,0))=FALSE,VLOOKUP($A215,DSSV!$A$7:$R$65536,IN_DTK!Q$6,0),"")</f>
        <v>0</v>
      </c>
      <c r="R215" s="175" t="str">
        <f>IF(ISNA(VLOOKUP($A215,DSSV!$A$7:$R$65536,IN_DTK!R$6,0))=FALSE,VLOOKUP($A215,DSSV!$A$7:$R$65536,IN_DTK!R$6,0),"")</f>
        <v>Không</v>
      </c>
      <c r="S215" s="185" t="str">
        <f>IF(ISNA(VLOOKUP($A215,DSSV!$A$7:$R$65536,IN_DTK!S$6,0))=FALSE,VLOOKUP($A215,DSSV!$A$7:$R$65536,IN_DTK!S$6,0),"")</f>
        <v/>
      </c>
      <c r="T215" s="156" t="str">
        <f t="shared" si="6"/>
        <v/>
      </c>
      <c r="U215" s="156" t="str">
        <f t="shared" si="7"/>
        <v/>
      </c>
    </row>
    <row r="216" spans="1:21" s="156" customFormat="1" ht="20.25" customHeight="1">
      <c r="A216" s="154">
        <v>207</v>
      </c>
      <c r="B216" s="178">
        <f>--SUBTOTAL(2,C$7:C216)</f>
        <v>207</v>
      </c>
      <c r="C216" s="157">
        <f>IF(ISNA(VLOOKUP($A216,DSSV!$A$7:$R$65536,IN_DTK!C$6,0))=FALSE,VLOOKUP($A216,DSSV!$A$7:$R$65536,IN_DTK!C$6,0),"")</f>
        <v>0</v>
      </c>
      <c r="D216" s="181" t="str">
        <f>IF(ISNA(VLOOKUP($A216,DSSV!$A$7:$R$65536,IN_DTK!D$6,0))=FALSE,VLOOKUP($A216,DSSV!$A$7:$R$65536,IN_DTK!D$6,0),"")</f>
        <v/>
      </c>
      <c r="E216" s="182" t="str">
        <f>IF(ISNA(VLOOKUP($A216,DSSV!$A$7:$R$65536,IN_DTK!E$6,0))=FALSE,VLOOKUP($A216,DSSV!$A$7:$R$65536,IN_DTK!E$6,0),"")</f>
        <v/>
      </c>
      <c r="F216" s="187" t="str">
        <f>IF(ISNA(VLOOKUP($A216,DSSV!$A$7:$R$65536,IN_DTK!F$6,0))=FALSE,VLOOKUP($A216,DSSV!$A$7:$R$65536,IN_DTK!F$6,0),"")</f>
        <v/>
      </c>
      <c r="G216" s="187" t="str">
        <f>IF(ISNA(VLOOKUP($A216,DSSV!$A$7:$R$65536,IN_DTK!G$6,0))=FALSE,VLOOKUP($A216,DSSV!$A$7:$R$65536,IN_DTK!G$6,0),"")</f>
        <v/>
      </c>
      <c r="H216" s="183">
        <f>IF(ISNA(VLOOKUP($A216,DSSV!$A$7:$R$65536,IN_DTK!H$6,0))=FALSE,IF(H$9&lt;&gt;0,VLOOKUP($A216,DSSV!$A$7:$R$65536,IN_DTK!H$6,0),""),"")</f>
        <v>0</v>
      </c>
      <c r="I216" s="183">
        <f>IF(ISNA(VLOOKUP($A216,DSSV!$A$7:$R$65536,IN_DTK!I$6,0))=FALSE,IF(I$9&lt;&gt;0,VLOOKUP($A216,DSSV!$A$7:$R$65536,IN_DTK!I$6,0),""),"")</f>
        <v>0</v>
      </c>
      <c r="J216" s="183">
        <f>IF(ISNA(VLOOKUP($A216,DSSV!$A$7:$R$65536,IN_DTK!J$6,0))=FALSE,IF(J$9&lt;&gt;0,VLOOKUP($A216,DSSV!$A$7:$R$65536,IN_DTK!J$6,0),""),"")</f>
        <v>0</v>
      </c>
      <c r="K216" s="183">
        <f>IF(ISNA(VLOOKUP($A216,DSSV!$A$7:$R$65536,IN_DTK!K$6,0))=FALSE,IF(K$9&lt;&gt;0,VLOOKUP($A216,DSSV!$A$7:$R$65536,IN_DTK!K$6,0),""),"")</f>
        <v>0</v>
      </c>
      <c r="L216" s="183">
        <f>IF(ISNA(VLOOKUP($A216,DSSV!$A$7:$R$65536,IN_DTK!L$6,0))=FALSE,IF(L$9&lt;&gt;0,VLOOKUP($A216,DSSV!$A$7:$R$65536,IN_DTK!L$6,0),""),"")</f>
        <v>0</v>
      </c>
      <c r="M216" s="183">
        <f>IF(ISNA(VLOOKUP($A216,DSSV!$A$7:$R$65536,IN_DTK!M$6,0))=FALSE,IF(M$9&lt;&gt;0,VLOOKUP($A216,DSSV!$A$7:$R$65536,IN_DTK!M$6,0),""),"")</f>
        <v>0</v>
      </c>
      <c r="N216" s="183">
        <f>IF(ISNA(VLOOKUP($A216,DSSV!$A$7:$R$65536,IN_DTK!N$6,0))=FALSE,IF(N$9&lt;&gt;0,VLOOKUP($A216,DSSV!$A$7:$R$65536,IN_DTK!N$6,0),""),"")</f>
        <v>0</v>
      </c>
      <c r="O216" s="183">
        <f>IF(ISNA(VLOOKUP($A216,DSSV!$A$7:$R$65536,IN_DTK!O$6,0))=FALSE,IF(O$9&lt;&gt;0,VLOOKUP($A216,DSSV!$A$7:$R$65536,IN_DTK!O$6,0),""),"")</f>
        <v>0</v>
      </c>
      <c r="P216" s="183">
        <f>IF(ISNA(VLOOKUP($A216,DSSV!$A$7:$R$65536,IN_DTK!P$6,0))=FALSE,IF(P$9&lt;&gt;0,VLOOKUP($A216,DSSV!$A$7:$R$65536,IN_DTK!P$6,0),""),"")</f>
        <v>0</v>
      </c>
      <c r="Q216" s="184">
        <f>IF(ISNA(VLOOKUP($A216,DSSV!$A$7:$R$65536,IN_DTK!Q$6,0))=FALSE,VLOOKUP($A216,DSSV!$A$7:$R$65536,IN_DTK!Q$6,0),"")</f>
        <v>0</v>
      </c>
      <c r="R216" s="175" t="str">
        <f>IF(ISNA(VLOOKUP($A216,DSSV!$A$7:$R$65536,IN_DTK!R$6,0))=FALSE,VLOOKUP($A216,DSSV!$A$7:$R$65536,IN_DTK!R$6,0),"")</f>
        <v>Không</v>
      </c>
      <c r="S216" s="185" t="str">
        <f>IF(ISNA(VLOOKUP($A216,DSSV!$A$7:$R$65536,IN_DTK!S$6,0))=FALSE,VLOOKUP($A216,DSSV!$A$7:$R$65536,IN_DTK!S$6,0),"")</f>
        <v/>
      </c>
      <c r="T216" s="156" t="str">
        <f t="shared" si="6"/>
        <v/>
      </c>
      <c r="U216" s="156" t="str">
        <f t="shared" si="7"/>
        <v/>
      </c>
    </row>
    <row r="217" spans="1:21" s="156" customFormat="1" ht="20.25" customHeight="1">
      <c r="A217" s="154">
        <v>208</v>
      </c>
      <c r="B217" s="178">
        <f>--SUBTOTAL(2,C$7:C217)</f>
        <v>208</v>
      </c>
      <c r="C217" s="157">
        <f>IF(ISNA(VLOOKUP($A217,DSSV!$A$7:$R$65536,IN_DTK!C$6,0))=FALSE,VLOOKUP($A217,DSSV!$A$7:$R$65536,IN_DTK!C$6,0),"")</f>
        <v>0</v>
      </c>
      <c r="D217" s="181" t="str">
        <f>IF(ISNA(VLOOKUP($A217,DSSV!$A$7:$R$65536,IN_DTK!D$6,0))=FALSE,VLOOKUP($A217,DSSV!$A$7:$R$65536,IN_DTK!D$6,0),"")</f>
        <v/>
      </c>
      <c r="E217" s="182" t="str">
        <f>IF(ISNA(VLOOKUP($A217,DSSV!$A$7:$R$65536,IN_DTK!E$6,0))=FALSE,VLOOKUP($A217,DSSV!$A$7:$R$65536,IN_DTK!E$6,0),"")</f>
        <v/>
      </c>
      <c r="F217" s="187" t="str">
        <f>IF(ISNA(VLOOKUP($A217,DSSV!$A$7:$R$65536,IN_DTK!F$6,0))=FALSE,VLOOKUP($A217,DSSV!$A$7:$R$65536,IN_DTK!F$6,0),"")</f>
        <v/>
      </c>
      <c r="G217" s="187" t="str">
        <f>IF(ISNA(VLOOKUP($A217,DSSV!$A$7:$R$65536,IN_DTK!G$6,0))=FALSE,VLOOKUP($A217,DSSV!$A$7:$R$65536,IN_DTK!G$6,0),"")</f>
        <v/>
      </c>
      <c r="H217" s="183">
        <f>IF(ISNA(VLOOKUP($A217,DSSV!$A$7:$R$65536,IN_DTK!H$6,0))=FALSE,IF(H$9&lt;&gt;0,VLOOKUP($A217,DSSV!$A$7:$R$65536,IN_DTK!H$6,0),""),"")</f>
        <v>0</v>
      </c>
      <c r="I217" s="183">
        <f>IF(ISNA(VLOOKUP($A217,DSSV!$A$7:$R$65536,IN_DTK!I$6,0))=FALSE,IF(I$9&lt;&gt;0,VLOOKUP($A217,DSSV!$A$7:$R$65536,IN_DTK!I$6,0),""),"")</f>
        <v>0</v>
      </c>
      <c r="J217" s="183">
        <f>IF(ISNA(VLOOKUP($A217,DSSV!$A$7:$R$65536,IN_DTK!J$6,0))=FALSE,IF(J$9&lt;&gt;0,VLOOKUP($A217,DSSV!$A$7:$R$65536,IN_DTK!J$6,0),""),"")</f>
        <v>0</v>
      </c>
      <c r="K217" s="183">
        <f>IF(ISNA(VLOOKUP($A217,DSSV!$A$7:$R$65536,IN_DTK!K$6,0))=FALSE,IF(K$9&lt;&gt;0,VLOOKUP($A217,DSSV!$A$7:$R$65536,IN_DTK!K$6,0),""),"")</f>
        <v>0</v>
      </c>
      <c r="L217" s="183">
        <f>IF(ISNA(VLOOKUP($A217,DSSV!$A$7:$R$65536,IN_DTK!L$6,0))=FALSE,IF(L$9&lt;&gt;0,VLOOKUP($A217,DSSV!$A$7:$R$65536,IN_DTK!L$6,0),""),"")</f>
        <v>0</v>
      </c>
      <c r="M217" s="183">
        <f>IF(ISNA(VLOOKUP($A217,DSSV!$A$7:$R$65536,IN_DTK!M$6,0))=FALSE,IF(M$9&lt;&gt;0,VLOOKUP($A217,DSSV!$A$7:$R$65536,IN_DTK!M$6,0),""),"")</f>
        <v>0</v>
      </c>
      <c r="N217" s="183">
        <f>IF(ISNA(VLOOKUP($A217,DSSV!$A$7:$R$65536,IN_DTK!N$6,0))=FALSE,IF(N$9&lt;&gt;0,VLOOKUP($A217,DSSV!$A$7:$R$65536,IN_DTK!N$6,0),""),"")</f>
        <v>0</v>
      </c>
      <c r="O217" s="183">
        <f>IF(ISNA(VLOOKUP($A217,DSSV!$A$7:$R$65536,IN_DTK!O$6,0))=FALSE,IF(O$9&lt;&gt;0,VLOOKUP($A217,DSSV!$A$7:$R$65536,IN_DTK!O$6,0),""),"")</f>
        <v>0</v>
      </c>
      <c r="P217" s="183">
        <f>IF(ISNA(VLOOKUP($A217,DSSV!$A$7:$R$65536,IN_DTK!P$6,0))=FALSE,IF(P$9&lt;&gt;0,VLOOKUP($A217,DSSV!$A$7:$R$65536,IN_DTK!P$6,0),""),"")</f>
        <v>0</v>
      </c>
      <c r="Q217" s="184">
        <f>IF(ISNA(VLOOKUP($A217,DSSV!$A$7:$R$65536,IN_DTK!Q$6,0))=FALSE,VLOOKUP($A217,DSSV!$A$7:$R$65536,IN_DTK!Q$6,0),"")</f>
        <v>0</v>
      </c>
      <c r="R217" s="175" t="str">
        <f>IF(ISNA(VLOOKUP($A217,DSSV!$A$7:$R$65536,IN_DTK!R$6,0))=FALSE,VLOOKUP($A217,DSSV!$A$7:$R$65536,IN_DTK!R$6,0),"")</f>
        <v>Không</v>
      </c>
      <c r="S217" s="185" t="str">
        <f>IF(ISNA(VLOOKUP($A217,DSSV!$A$7:$R$65536,IN_DTK!S$6,0))=FALSE,VLOOKUP($A217,DSSV!$A$7:$R$65536,IN_DTK!S$6,0),"")</f>
        <v/>
      </c>
      <c r="T217" s="156" t="str">
        <f t="shared" si="6"/>
        <v/>
      </c>
      <c r="U217" s="156" t="str">
        <f t="shared" si="7"/>
        <v/>
      </c>
    </row>
    <row r="218" spans="1:21" s="156" customFormat="1" ht="20.25" customHeight="1">
      <c r="A218" s="154">
        <v>209</v>
      </c>
      <c r="B218" s="178">
        <f>--SUBTOTAL(2,C$7:C218)</f>
        <v>209</v>
      </c>
      <c r="C218" s="157">
        <f>IF(ISNA(VLOOKUP($A218,DSSV!$A$7:$R$65536,IN_DTK!C$6,0))=FALSE,VLOOKUP($A218,DSSV!$A$7:$R$65536,IN_DTK!C$6,0),"")</f>
        <v>0</v>
      </c>
      <c r="D218" s="181" t="str">
        <f>IF(ISNA(VLOOKUP($A218,DSSV!$A$7:$R$65536,IN_DTK!D$6,0))=FALSE,VLOOKUP($A218,DSSV!$A$7:$R$65536,IN_DTK!D$6,0),"")</f>
        <v/>
      </c>
      <c r="E218" s="182" t="str">
        <f>IF(ISNA(VLOOKUP($A218,DSSV!$A$7:$R$65536,IN_DTK!E$6,0))=FALSE,VLOOKUP($A218,DSSV!$A$7:$R$65536,IN_DTK!E$6,0),"")</f>
        <v/>
      </c>
      <c r="F218" s="187" t="str">
        <f>IF(ISNA(VLOOKUP($A218,DSSV!$A$7:$R$65536,IN_DTK!F$6,0))=FALSE,VLOOKUP($A218,DSSV!$A$7:$R$65536,IN_DTK!F$6,0),"")</f>
        <v/>
      </c>
      <c r="G218" s="187" t="str">
        <f>IF(ISNA(VLOOKUP($A218,DSSV!$A$7:$R$65536,IN_DTK!G$6,0))=FALSE,VLOOKUP($A218,DSSV!$A$7:$R$65536,IN_DTK!G$6,0),"")</f>
        <v/>
      </c>
      <c r="H218" s="183">
        <f>IF(ISNA(VLOOKUP($A218,DSSV!$A$7:$R$65536,IN_DTK!H$6,0))=FALSE,IF(H$9&lt;&gt;0,VLOOKUP($A218,DSSV!$A$7:$R$65536,IN_DTK!H$6,0),""),"")</f>
        <v>0</v>
      </c>
      <c r="I218" s="183">
        <f>IF(ISNA(VLOOKUP($A218,DSSV!$A$7:$R$65536,IN_DTK!I$6,0))=FALSE,IF(I$9&lt;&gt;0,VLOOKUP($A218,DSSV!$A$7:$R$65536,IN_DTK!I$6,0),""),"")</f>
        <v>0</v>
      </c>
      <c r="J218" s="183">
        <f>IF(ISNA(VLOOKUP($A218,DSSV!$A$7:$R$65536,IN_DTK!J$6,0))=FALSE,IF(J$9&lt;&gt;0,VLOOKUP($A218,DSSV!$A$7:$R$65536,IN_DTK!J$6,0),""),"")</f>
        <v>0</v>
      </c>
      <c r="K218" s="183">
        <f>IF(ISNA(VLOOKUP($A218,DSSV!$A$7:$R$65536,IN_DTK!K$6,0))=FALSE,IF(K$9&lt;&gt;0,VLOOKUP($A218,DSSV!$A$7:$R$65536,IN_DTK!K$6,0),""),"")</f>
        <v>0</v>
      </c>
      <c r="L218" s="183">
        <f>IF(ISNA(VLOOKUP($A218,DSSV!$A$7:$R$65536,IN_DTK!L$6,0))=FALSE,IF(L$9&lt;&gt;0,VLOOKUP($A218,DSSV!$A$7:$R$65536,IN_DTK!L$6,0),""),"")</f>
        <v>0</v>
      </c>
      <c r="M218" s="183">
        <f>IF(ISNA(VLOOKUP($A218,DSSV!$A$7:$R$65536,IN_DTK!M$6,0))=FALSE,IF(M$9&lt;&gt;0,VLOOKUP($A218,DSSV!$A$7:$R$65536,IN_DTK!M$6,0),""),"")</f>
        <v>0</v>
      </c>
      <c r="N218" s="183">
        <f>IF(ISNA(VLOOKUP($A218,DSSV!$A$7:$R$65536,IN_DTK!N$6,0))=FALSE,IF(N$9&lt;&gt;0,VLOOKUP($A218,DSSV!$A$7:$R$65536,IN_DTK!N$6,0),""),"")</f>
        <v>0</v>
      </c>
      <c r="O218" s="183">
        <f>IF(ISNA(VLOOKUP($A218,DSSV!$A$7:$R$65536,IN_DTK!O$6,0))=FALSE,IF(O$9&lt;&gt;0,VLOOKUP($A218,DSSV!$A$7:$R$65536,IN_DTK!O$6,0),""),"")</f>
        <v>0</v>
      </c>
      <c r="P218" s="183">
        <f>IF(ISNA(VLOOKUP($A218,DSSV!$A$7:$R$65536,IN_DTK!P$6,0))=FALSE,IF(P$9&lt;&gt;0,VLOOKUP($A218,DSSV!$A$7:$R$65536,IN_DTK!P$6,0),""),"")</f>
        <v>0</v>
      </c>
      <c r="Q218" s="184">
        <f>IF(ISNA(VLOOKUP($A218,DSSV!$A$7:$R$65536,IN_DTK!Q$6,0))=FALSE,VLOOKUP($A218,DSSV!$A$7:$R$65536,IN_DTK!Q$6,0),"")</f>
        <v>0</v>
      </c>
      <c r="R218" s="175" t="str">
        <f>IF(ISNA(VLOOKUP($A218,DSSV!$A$7:$R$65536,IN_DTK!R$6,0))=FALSE,VLOOKUP($A218,DSSV!$A$7:$R$65536,IN_DTK!R$6,0),"")</f>
        <v>Không</v>
      </c>
      <c r="S218" s="185" t="str">
        <f>IF(ISNA(VLOOKUP($A218,DSSV!$A$7:$R$65536,IN_DTK!S$6,0))=FALSE,VLOOKUP($A218,DSSV!$A$7:$R$65536,IN_DTK!S$6,0),"")</f>
        <v/>
      </c>
      <c r="T218" s="156" t="str">
        <f t="shared" si="6"/>
        <v/>
      </c>
      <c r="U218" s="156" t="str">
        <f t="shared" si="7"/>
        <v/>
      </c>
    </row>
    <row r="219" spans="1:21" s="156" customFormat="1" ht="20.25" customHeight="1">
      <c r="A219" s="154">
        <v>210</v>
      </c>
      <c r="B219" s="178">
        <f>--SUBTOTAL(2,C$7:C219)</f>
        <v>210</v>
      </c>
      <c r="C219" s="157">
        <f>IF(ISNA(VLOOKUP($A219,DSSV!$A$7:$R$65536,IN_DTK!C$6,0))=FALSE,VLOOKUP($A219,DSSV!$A$7:$R$65536,IN_DTK!C$6,0),"")</f>
        <v>0</v>
      </c>
      <c r="D219" s="181" t="str">
        <f>IF(ISNA(VLOOKUP($A219,DSSV!$A$7:$R$65536,IN_DTK!D$6,0))=FALSE,VLOOKUP($A219,DSSV!$A$7:$R$65536,IN_DTK!D$6,0),"")</f>
        <v/>
      </c>
      <c r="E219" s="182" t="str">
        <f>IF(ISNA(VLOOKUP($A219,DSSV!$A$7:$R$65536,IN_DTK!E$6,0))=FALSE,VLOOKUP($A219,DSSV!$A$7:$R$65536,IN_DTK!E$6,0),"")</f>
        <v/>
      </c>
      <c r="F219" s="187" t="str">
        <f>IF(ISNA(VLOOKUP($A219,DSSV!$A$7:$R$65536,IN_DTK!F$6,0))=FALSE,VLOOKUP($A219,DSSV!$A$7:$R$65536,IN_DTK!F$6,0),"")</f>
        <v/>
      </c>
      <c r="G219" s="187" t="str">
        <f>IF(ISNA(VLOOKUP($A219,DSSV!$A$7:$R$65536,IN_DTK!G$6,0))=FALSE,VLOOKUP($A219,DSSV!$A$7:$R$65536,IN_DTK!G$6,0),"")</f>
        <v/>
      </c>
      <c r="H219" s="183">
        <f>IF(ISNA(VLOOKUP($A219,DSSV!$A$7:$R$65536,IN_DTK!H$6,0))=FALSE,IF(H$9&lt;&gt;0,VLOOKUP($A219,DSSV!$A$7:$R$65536,IN_DTK!H$6,0),""),"")</f>
        <v>0</v>
      </c>
      <c r="I219" s="183">
        <f>IF(ISNA(VLOOKUP($A219,DSSV!$A$7:$R$65536,IN_DTK!I$6,0))=FALSE,IF(I$9&lt;&gt;0,VLOOKUP($A219,DSSV!$A$7:$R$65536,IN_DTK!I$6,0),""),"")</f>
        <v>0</v>
      </c>
      <c r="J219" s="183">
        <f>IF(ISNA(VLOOKUP($A219,DSSV!$A$7:$R$65536,IN_DTK!J$6,0))=FALSE,IF(J$9&lt;&gt;0,VLOOKUP($A219,DSSV!$A$7:$R$65536,IN_DTK!J$6,0),""),"")</f>
        <v>0</v>
      </c>
      <c r="K219" s="183">
        <f>IF(ISNA(VLOOKUP($A219,DSSV!$A$7:$R$65536,IN_DTK!K$6,0))=FALSE,IF(K$9&lt;&gt;0,VLOOKUP($A219,DSSV!$A$7:$R$65536,IN_DTK!K$6,0),""),"")</f>
        <v>0</v>
      </c>
      <c r="L219" s="183">
        <f>IF(ISNA(VLOOKUP($A219,DSSV!$A$7:$R$65536,IN_DTK!L$6,0))=FALSE,IF(L$9&lt;&gt;0,VLOOKUP($A219,DSSV!$A$7:$R$65536,IN_DTK!L$6,0),""),"")</f>
        <v>0</v>
      </c>
      <c r="M219" s="183">
        <f>IF(ISNA(VLOOKUP($A219,DSSV!$A$7:$R$65536,IN_DTK!M$6,0))=FALSE,IF(M$9&lt;&gt;0,VLOOKUP($A219,DSSV!$A$7:$R$65536,IN_DTK!M$6,0),""),"")</f>
        <v>0</v>
      </c>
      <c r="N219" s="183">
        <f>IF(ISNA(VLOOKUP($A219,DSSV!$A$7:$R$65536,IN_DTK!N$6,0))=FALSE,IF(N$9&lt;&gt;0,VLOOKUP($A219,DSSV!$A$7:$R$65536,IN_DTK!N$6,0),""),"")</f>
        <v>0</v>
      </c>
      <c r="O219" s="183">
        <f>IF(ISNA(VLOOKUP($A219,DSSV!$A$7:$R$65536,IN_DTK!O$6,0))=FALSE,IF(O$9&lt;&gt;0,VLOOKUP($A219,DSSV!$A$7:$R$65536,IN_DTK!O$6,0),""),"")</f>
        <v>0</v>
      </c>
      <c r="P219" s="183">
        <f>IF(ISNA(VLOOKUP($A219,DSSV!$A$7:$R$65536,IN_DTK!P$6,0))=FALSE,IF(P$9&lt;&gt;0,VLOOKUP($A219,DSSV!$A$7:$R$65536,IN_DTK!P$6,0),""),"")</f>
        <v>0</v>
      </c>
      <c r="Q219" s="184">
        <f>IF(ISNA(VLOOKUP($A219,DSSV!$A$7:$R$65536,IN_DTK!Q$6,0))=FALSE,VLOOKUP($A219,DSSV!$A$7:$R$65536,IN_DTK!Q$6,0),"")</f>
        <v>0</v>
      </c>
      <c r="R219" s="175" t="str">
        <f>IF(ISNA(VLOOKUP($A219,DSSV!$A$7:$R$65536,IN_DTK!R$6,0))=FALSE,VLOOKUP($A219,DSSV!$A$7:$R$65536,IN_DTK!R$6,0),"")</f>
        <v>Không</v>
      </c>
      <c r="S219" s="185" t="str">
        <f>IF(ISNA(VLOOKUP($A219,DSSV!$A$7:$R$65536,IN_DTK!S$6,0))=FALSE,VLOOKUP($A219,DSSV!$A$7:$R$65536,IN_DTK!S$6,0),"")</f>
        <v/>
      </c>
      <c r="T219" s="156" t="str">
        <f t="shared" si="6"/>
        <v/>
      </c>
      <c r="U219" s="156" t="str">
        <f t="shared" si="7"/>
        <v/>
      </c>
    </row>
    <row r="220" spans="1:21" s="156" customFormat="1" ht="20.25" customHeight="1">
      <c r="A220" s="154">
        <v>211</v>
      </c>
      <c r="B220" s="178">
        <f>--SUBTOTAL(2,C$7:C220)</f>
        <v>211</v>
      </c>
      <c r="C220" s="157">
        <f>IF(ISNA(VLOOKUP($A220,DSSV!$A$7:$R$65536,IN_DTK!C$6,0))=FALSE,VLOOKUP($A220,DSSV!$A$7:$R$65536,IN_DTK!C$6,0),"")</f>
        <v>0</v>
      </c>
      <c r="D220" s="181" t="str">
        <f>IF(ISNA(VLOOKUP($A220,DSSV!$A$7:$R$65536,IN_DTK!D$6,0))=FALSE,VLOOKUP($A220,DSSV!$A$7:$R$65536,IN_DTK!D$6,0),"")</f>
        <v/>
      </c>
      <c r="E220" s="182" t="str">
        <f>IF(ISNA(VLOOKUP($A220,DSSV!$A$7:$R$65536,IN_DTK!E$6,0))=FALSE,VLOOKUP($A220,DSSV!$A$7:$R$65536,IN_DTK!E$6,0),"")</f>
        <v/>
      </c>
      <c r="F220" s="187" t="str">
        <f>IF(ISNA(VLOOKUP($A220,DSSV!$A$7:$R$65536,IN_DTK!F$6,0))=FALSE,VLOOKUP($A220,DSSV!$A$7:$R$65536,IN_DTK!F$6,0),"")</f>
        <v/>
      </c>
      <c r="G220" s="187" t="str">
        <f>IF(ISNA(VLOOKUP($A220,DSSV!$A$7:$R$65536,IN_DTK!G$6,0))=FALSE,VLOOKUP($A220,DSSV!$A$7:$R$65536,IN_DTK!G$6,0),"")</f>
        <v/>
      </c>
      <c r="H220" s="183">
        <f>IF(ISNA(VLOOKUP($A220,DSSV!$A$7:$R$65536,IN_DTK!H$6,0))=FALSE,IF(H$9&lt;&gt;0,VLOOKUP($A220,DSSV!$A$7:$R$65536,IN_DTK!H$6,0),""),"")</f>
        <v>0</v>
      </c>
      <c r="I220" s="183">
        <f>IF(ISNA(VLOOKUP($A220,DSSV!$A$7:$R$65536,IN_DTK!I$6,0))=FALSE,IF(I$9&lt;&gt;0,VLOOKUP($A220,DSSV!$A$7:$R$65536,IN_DTK!I$6,0),""),"")</f>
        <v>0</v>
      </c>
      <c r="J220" s="183">
        <f>IF(ISNA(VLOOKUP($A220,DSSV!$A$7:$R$65536,IN_DTK!J$6,0))=FALSE,IF(J$9&lt;&gt;0,VLOOKUP($A220,DSSV!$A$7:$R$65536,IN_DTK!J$6,0),""),"")</f>
        <v>0</v>
      </c>
      <c r="K220" s="183">
        <f>IF(ISNA(VLOOKUP($A220,DSSV!$A$7:$R$65536,IN_DTK!K$6,0))=FALSE,IF(K$9&lt;&gt;0,VLOOKUP($A220,DSSV!$A$7:$R$65536,IN_DTK!K$6,0),""),"")</f>
        <v>0</v>
      </c>
      <c r="L220" s="183">
        <f>IF(ISNA(VLOOKUP($A220,DSSV!$A$7:$R$65536,IN_DTK!L$6,0))=FALSE,IF(L$9&lt;&gt;0,VLOOKUP($A220,DSSV!$A$7:$R$65536,IN_DTK!L$6,0),""),"")</f>
        <v>0</v>
      </c>
      <c r="M220" s="183">
        <f>IF(ISNA(VLOOKUP($A220,DSSV!$A$7:$R$65536,IN_DTK!M$6,0))=FALSE,IF(M$9&lt;&gt;0,VLOOKUP($A220,DSSV!$A$7:$R$65536,IN_DTK!M$6,0),""),"")</f>
        <v>0</v>
      </c>
      <c r="N220" s="183">
        <f>IF(ISNA(VLOOKUP($A220,DSSV!$A$7:$R$65536,IN_DTK!N$6,0))=FALSE,IF(N$9&lt;&gt;0,VLOOKUP($A220,DSSV!$A$7:$R$65536,IN_DTK!N$6,0),""),"")</f>
        <v>0</v>
      </c>
      <c r="O220" s="183">
        <f>IF(ISNA(VLOOKUP($A220,DSSV!$A$7:$R$65536,IN_DTK!O$6,0))=FALSE,IF(O$9&lt;&gt;0,VLOOKUP($A220,DSSV!$A$7:$R$65536,IN_DTK!O$6,0),""),"")</f>
        <v>0</v>
      </c>
      <c r="P220" s="183">
        <f>IF(ISNA(VLOOKUP($A220,DSSV!$A$7:$R$65536,IN_DTK!P$6,0))=FALSE,IF(P$9&lt;&gt;0,VLOOKUP($A220,DSSV!$A$7:$R$65536,IN_DTK!P$6,0),""),"")</f>
        <v>0</v>
      </c>
      <c r="Q220" s="184">
        <f>IF(ISNA(VLOOKUP($A220,DSSV!$A$7:$R$65536,IN_DTK!Q$6,0))=FALSE,VLOOKUP($A220,DSSV!$A$7:$R$65536,IN_DTK!Q$6,0),"")</f>
        <v>0</v>
      </c>
      <c r="R220" s="175" t="str">
        <f>IF(ISNA(VLOOKUP($A220,DSSV!$A$7:$R$65536,IN_DTK!R$6,0))=FALSE,VLOOKUP($A220,DSSV!$A$7:$R$65536,IN_DTK!R$6,0),"")</f>
        <v>Không</v>
      </c>
      <c r="S220" s="185" t="str">
        <f>IF(ISNA(VLOOKUP($A220,DSSV!$A$7:$R$65536,IN_DTK!S$6,0))=FALSE,VLOOKUP($A220,DSSV!$A$7:$R$65536,IN_DTK!S$6,0),"")</f>
        <v/>
      </c>
      <c r="T220" s="156" t="str">
        <f t="shared" si="6"/>
        <v/>
      </c>
      <c r="U220" s="156" t="str">
        <f t="shared" si="7"/>
        <v/>
      </c>
    </row>
    <row r="221" spans="1:21" s="156" customFormat="1" ht="20.25" customHeight="1">
      <c r="A221" s="154">
        <v>212</v>
      </c>
      <c r="B221" s="178">
        <f>--SUBTOTAL(2,C$7:C221)</f>
        <v>212</v>
      </c>
      <c r="C221" s="157">
        <f>IF(ISNA(VLOOKUP($A221,DSSV!$A$7:$R$65536,IN_DTK!C$6,0))=FALSE,VLOOKUP($A221,DSSV!$A$7:$R$65536,IN_DTK!C$6,0),"")</f>
        <v>0</v>
      </c>
      <c r="D221" s="181" t="str">
        <f>IF(ISNA(VLOOKUP($A221,DSSV!$A$7:$R$65536,IN_DTK!D$6,0))=FALSE,VLOOKUP($A221,DSSV!$A$7:$R$65536,IN_DTK!D$6,0),"")</f>
        <v/>
      </c>
      <c r="E221" s="182" t="str">
        <f>IF(ISNA(VLOOKUP($A221,DSSV!$A$7:$R$65536,IN_DTK!E$6,0))=FALSE,VLOOKUP($A221,DSSV!$A$7:$R$65536,IN_DTK!E$6,0),"")</f>
        <v/>
      </c>
      <c r="F221" s="187" t="str">
        <f>IF(ISNA(VLOOKUP($A221,DSSV!$A$7:$R$65536,IN_DTK!F$6,0))=FALSE,VLOOKUP($A221,DSSV!$A$7:$R$65536,IN_DTK!F$6,0),"")</f>
        <v/>
      </c>
      <c r="G221" s="187" t="str">
        <f>IF(ISNA(VLOOKUP($A221,DSSV!$A$7:$R$65536,IN_DTK!G$6,0))=FALSE,VLOOKUP($A221,DSSV!$A$7:$R$65536,IN_DTK!G$6,0),"")</f>
        <v/>
      </c>
      <c r="H221" s="183">
        <f>IF(ISNA(VLOOKUP($A221,DSSV!$A$7:$R$65536,IN_DTK!H$6,0))=FALSE,IF(H$9&lt;&gt;0,VLOOKUP($A221,DSSV!$A$7:$R$65536,IN_DTK!H$6,0),""),"")</f>
        <v>0</v>
      </c>
      <c r="I221" s="183">
        <f>IF(ISNA(VLOOKUP($A221,DSSV!$A$7:$R$65536,IN_DTK!I$6,0))=FALSE,IF(I$9&lt;&gt;0,VLOOKUP($A221,DSSV!$A$7:$R$65536,IN_DTK!I$6,0),""),"")</f>
        <v>0</v>
      </c>
      <c r="J221" s="183">
        <f>IF(ISNA(VLOOKUP($A221,DSSV!$A$7:$R$65536,IN_DTK!J$6,0))=FALSE,IF(J$9&lt;&gt;0,VLOOKUP($A221,DSSV!$A$7:$R$65536,IN_DTK!J$6,0),""),"")</f>
        <v>0</v>
      </c>
      <c r="K221" s="183">
        <f>IF(ISNA(VLOOKUP($A221,DSSV!$A$7:$R$65536,IN_DTK!K$6,0))=FALSE,IF(K$9&lt;&gt;0,VLOOKUP($A221,DSSV!$A$7:$R$65536,IN_DTK!K$6,0),""),"")</f>
        <v>0</v>
      </c>
      <c r="L221" s="183">
        <f>IF(ISNA(VLOOKUP($A221,DSSV!$A$7:$R$65536,IN_DTK!L$6,0))=FALSE,IF(L$9&lt;&gt;0,VLOOKUP($A221,DSSV!$A$7:$R$65536,IN_DTK!L$6,0),""),"")</f>
        <v>0</v>
      </c>
      <c r="M221" s="183">
        <f>IF(ISNA(VLOOKUP($A221,DSSV!$A$7:$R$65536,IN_DTK!M$6,0))=FALSE,IF(M$9&lt;&gt;0,VLOOKUP($A221,DSSV!$A$7:$R$65536,IN_DTK!M$6,0),""),"")</f>
        <v>0</v>
      </c>
      <c r="N221" s="183">
        <f>IF(ISNA(VLOOKUP($A221,DSSV!$A$7:$R$65536,IN_DTK!N$6,0))=FALSE,IF(N$9&lt;&gt;0,VLOOKUP($A221,DSSV!$A$7:$R$65536,IN_DTK!N$6,0),""),"")</f>
        <v>0</v>
      </c>
      <c r="O221" s="183">
        <f>IF(ISNA(VLOOKUP($A221,DSSV!$A$7:$R$65536,IN_DTK!O$6,0))=FALSE,IF(O$9&lt;&gt;0,VLOOKUP($A221,DSSV!$A$7:$R$65536,IN_DTK!O$6,0),""),"")</f>
        <v>0</v>
      </c>
      <c r="P221" s="183">
        <f>IF(ISNA(VLOOKUP($A221,DSSV!$A$7:$R$65536,IN_DTK!P$6,0))=FALSE,IF(P$9&lt;&gt;0,VLOOKUP($A221,DSSV!$A$7:$R$65536,IN_DTK!P$6,0),""),"")</f>
        <v>0</v>
      </c>
      <c r="Q221" s="184">
        <f>IF(ISNA(VLOOKUP($A221,DSSV!$A$7:$R$65536,IN_DTK!Q$6,0))=FALSE,VLOOKUP($A221,DSSV!$A$7:$R$65536,IN_DTK!Q$6,0),"")</f>
        <v>0</v>
      </c>
      <c r="R221" s="175" t="str">
        <f>IF(ISNA(VLOOKUP($A221,DSSV!$A$7:$R$65536,IN_DTK!R$6,0))=FALSE,VLOOKUP($A221,DSSV!$A$7:$R$65536,IN_DTK!R$6,0),"")</f>
        <v>Không</v>
      </c>
      <c r="S221" s="185" t="str">
        <f>IF(ISNA(VLOOKUP($A221,DSSV!$A$7:$R$65536,IN_DTK!S$6,0))=FALSE,VLOOKUP($A221,DSSV!$A$7:$R$65536,IN_DTK!S$6,0),"")</f>
        <v/>
      </c>
      <c r="T221" s="156" t="str">
        <f t="shared" si="6"/>
        <v/>
      </c>
      <c r="U221" s="156" t="str">
        <f t="shared" si="7"/>
        <v/>
      </c>
    </row>
    <row r="222" spans="1:21" s="156" customFormat="1" ht="20.25" customHeight="1">
      <c r="A222" s="154">
        <v>213</v>
      </c>
      <c r="B222" s="178">
        <f>--SUBTOTAL(2,C$7:C222)</f>
        <v>213</v>
      </c>
      <c r="C222" s="157">
        <f>IF(ISNA(VLOOKUP($A222,DSSV!$A$7:$R$65536,IN_DTK!C$6,0))=FALSE,VLOOKUP($A222,DSSV!$A$7:$R$65536,IN_DTK!C$6,0),"")</f>
        <v>0</v>
      </c>
      <c r="D222" s="181" t="str">
        <f>IF(ISNA(VLOOKUP($A222,DSSV!$A$7:$R$65536,IN_DTK!D$6,0))=FALSE,VLOOKUP($A222,DSSV!$A$7:$R$65536,IN_DTK!D$6,0),"")</f>
        <v/>
      </c>
      <c r="E222" s="182" t="str">
        <f>IF(ISNA(VLOOKUP($A222,DSSV!$A$7:$R$65536,IN_DTK!E$6,0))=FALSE,VLOOKUP($A222,DSSV!$A$7:$R$65536,IN_DTK!E$6,0),"")</f>
        <v/>
      </c>
      <c r="F222" s="187" t="str">
        <f>IF(ISNA(VLOOKUP($A222,DSSV!$A$7:$R$65536,IN_DTK!F$6,0))=FALSE,VLOOKUP($A222,DSSV!$A$7:$R$65536,IN_DTK!F$6,0),"")</f>
        <v/>
      </c>
      <c r="G222" s="187" t="str">
        <f>IF(ISNA(VLOOKUP($A222,DSSV!$A$7:$R$65536,IN_DTK!G$6,0))=FALSE,VLOOKUP($A222,DSSV!$A$7:$R$65536,IN_DTK!G$6,0),"")</f>
        <v/>
      </c>
      <c r="H222" s="183">
        <f>IF(ISNA(VLOOKUP($A222,DSSV!$A$7:$R$65536,IN_DTK!H$6,0))=FALSE,IF(H$9&lt;&gt;0,VLOOKUP($A222,DSSV!$A$7:$R$65536,IN_DTK!H$6,0),""),"")</f>
        <v>0</v>
      </c>
      <c r="I222" s="183">
        <f>IF(ISNA(VLOOKUP($A222,DSSV!$A$7:$R$65536,IN_DTK!I$6,0))=FALSE,IF(I$9&lt;&gt;0,VLOOKUP($A222,DSSV!$A$7:$R$65536,IN_DTK!I$6,0),""),"")</f>
        <v>0</v>
      </c>
      <c r="J222" s="183">
        <f>IF(ISNA(VLOOKUP($A222,DSSV!$A$7:$R$65536,IN_DTK!J$6,0))=FALSE,IF(J$9&lt;&gt;0,VLOOKUP($A222,DSSV!$A$7:$R$65536,IN_DTK!J$6,0),""),"")</f>
        <v>0</v>
      </c>
      <c r="K222" s="183">
        <f>IF(ISNA(VLOOKUP($A222,DSSV!$A$7:$R$65536,IN_DTK!K$6,0))=FALSE,IF(K$9&lt;&gt;0,VLOOKUP($A222,DSSV!$A$7:$R$65536,IN_DTK!K$6,0),""),"")</f>
        <v>0</v>
      </c>
      <c r="L222" s="183">
        <f>IF(ISNA(VLOOKUP($A222,DSSV!$A$7:$R$65536,IN_DTK!L$6,0))=FALSE,IF(L$9&lt;&gt;0,VLOOKUP($A222,DSSV!$A$7:$R$65536,IN_DTK!L$6,0),""),"")</f>
        <v>0</v>
      </c>
      <c r="M222" s="183">
        <f>IF(ISNA(VLOOKUP($A222,DSSV!$A$7:$R$65536,IN_DTK!M$6,0))=FALSE,IF(M$9&lt;&gt;0,VLOOKUP($A222,DSSV!$A$7:$R$65536,IN_DTK!M$6,0),""),"")</f>
        <v>0</v>
      </c>
      <c r="N222" s="183">
        <f>IF(ISNA(VLOOKUP($A222,DSSV!$A$7:$R$65536,IN_DTK!N$6,0))=FALSE,IF(N$9&lt;&gt;0,VLOOKUP($A222,DSSV!$A$7:$R$65536,IN_DTK!N$6,0),""),"")</f>
        <v>0</v>
      </c>
      <c r="O222" s="183">
        <f>IF(ISNA(VLOOKUP($A222,DSSV!$A$7:$R$65536,IN_DTK!O$6,0))=FALSE,IF(O$9&lt;&gt;0,VLOOKUP($A222,DSSV!$A$7:$R$65536,IN_DTK!O$6,0),""),"")</f>
        <v>0</v>
      </c>
      <c r="P222" s="183">
        <f>IF(ISNA(VLOOKUP($A222,DSSV!$A$7:$R$65536,IN_DTK!P$6,0))=FALSE,IF(P$9&lt;&gt;0,VLOOKUP($A222,DSSV!$A$7:$R$65536,IN_DTK!P$6,0),""),"")</f>
        <v>0</v>
      </c>
      <c r="Q222" s="184">
        <f>IF(ISNA(VLOOKUP($A222,DSSV!$A$7:$R$65536,IN_DTK!Q$6,0))=FALSE,VLOOKUP($A222,DSSV!$A$7:$R$65536,IN_DTK!Q$6,0),"")</f>
        <v>0</v>
      </c>
      <c r="R222" s="175" t="str">
        <f>IF(ISNA(VLOOKUP($A222,DSSV!$A$7:$R$65536,IN_DTK!R$6,0))=FALSE,VLOOKUP($A222,DSSV!$A$7:$R$65536,IN_DTK!R$6,0),"")</f>
        <v>Không</v>
      </c>
      <c r="S222" s="185" t="str">
        <f>IF(ISNA(VLOOKUP($A222,DSSV!$A$7:$R$65536,IN_DTK!S$6,0))=FALSE,VLOOKUP($A222,DSSV!$A$7:$R$65536,IN_DTK!S$6,0),"")</f>
        <v/>
      </c>
      <c r="T222" s="156" t="str">
        <f t="shared" si="6"/>
        <v/>
      </c>
      <c r="U222" s="156" t="str">
        <f t="shared" si="7"/>
        <v/>
      </c>
    </row>
    <row r="223" spans="1:21" s="156" customFormat="1" ht="20.25" customHeight="1">
      <c r="A223" s="154">
        <v>214</v>
      </c>
      <c r="B223" s="178">
        <f>--SUBTOTAL(2,C$7:C223)</f>
        <v>214</v>
      </c>
      <c r="C223" s="157">
        <f>IF(ISNA(VLOOKUP($A223,DSSV!$A$7:$R$65536,IN_DTK!C$6,0))=FALSE,VLOOKUP($A223,DSSV!$A$7:$R$65536,IN_DTK!C$6,0),"")</f>
        <v>0</v>
      </c>
      <c r="D223" s="181" t="str">
        <f>IF(ISNA(VLOOKUP($A223,DSSV!$A$7:$R$65536,IN_DTK!D$6,0))=FALSE,VLOOKUP($A223,DSSV!$A$7:$R$65536,IN_DTK!D$6,0),"")</f>
        <v/>
      </c>
      <c r="E223" s="182" t="str">
        <f>IF(ISNA(VLOOKUP($A223,DSSV!$A$7:$R$65536,IN_DTK!E$6,0))=FALSE,VLOOKUP($A223,DSSV!$A$7:$R$65536,IN_DTK!E$6,0),"")</f>
        <v/>
      </c>
      <c r="F223" s="187" t="str">
        <f>IF(ISNA(VLOOKUP($A223,DSSV!$A$7:$R$65536,IN_DTK!F$6,0))=FALSE,VLOOKUP($A223,DSSV!$A$7:$R$65536,IN_DTK!F$6,0),"")</f>
        <v/>
      </c>
      <c r="G223" s="187" t="str">
        <f>IF(ISNA(VLOOKUP($A223,DSSV!$A$7:$R$65536,IN_DTK!G$6,0))=FALSE,VLOOKUP($A223,DSSV!$A$7:$R$65536,IN_DTK!G$6,0),"")</f>
        <v/>
      </c>
      <c r="H223" s="183">
        <f>IF(ISNA(VLOOKUP($A223,DSSV!$A$7:$R$65536,IN_DTK!H$6,0))=FALSE,IF(H$9&lt;&gt;0,VLOOKUP($A223,DSSV!$A$7:$R$65536,IN_DTK!H$6,0),""),"")</f>
        <v>0</v>
      </c>
      <c r="I223" s="183">
        <f>IF(ISNA(VLOOKUP($A223,DSSV!$A$7:$R$65536,IN_DTK!I$6,0))=FALSE,IF(I$9&lt;&gt;0,VLOOKUP($A223,DSSV!$A$7:$R$65536,IN_DTK!I$6,0),""),"")</f>
        <v>0</v>
      </c>
      <c r="J223" s="183">
        <f>IF(ISNA(VLOOKUP($A223,DSSV!$A$7:$R$65536,IN_DTK!J$6,0))=FALSE,IF(J$9&lt;&gt;0,VLOOKUP($A223,DSSV!$A$7:$R$65536,IN_DTK!J$6,0),""),"")</f>
        <v>0</v>
      </c>
      <c r="K223" s="183">
        <f>IF(ISNA(VLOOKUP($A223,DSSV!$A$7:$R$65536,IN_DTK!K$6,0))=FALSE,IF(K$9&lt;&gt;0,VLOOKUP($A223,DSSV!$A$7:$R$65536,IN_DTK!K$6,0),""),"")</f>
        <v>0</v>
      </c>
      <c r="L223" s="183">
        <f>IF(ISNA(VLOOKUP($A223,DSSV!$A$7:$R$65536,IN_DTK!L$6,0))=FALSE,IF(L$9&lt;&gt;0,VLOOKUP($A223,DSSV!$A$7:$R$65536,IN_DTK!L$6,0),""),"")</f>
        <v>0</v>
      </c>
      <c r="M223" s="183">
        <f>IF(ISNA(VLOOKUP($A223,DSSV!$A$7:$R$65536,IN_DTK!M$6,0))=FALSE,IF(M$9&lt;&gt;0,VLOOKUP($A223,DSSV!$A$7:$R$65536,IN_DTK!M$6,0),""),"")</f>
        <v>0</v>
      </c>
      <c r="N223" s="183">
        <f>IF(ISNA(VLOOKUP($A223,DSSV!$A$7:$R$65536,IN_DTK!N$6,0))=FALSE,IF(N$9&lt;&gt;0,VLOOKUP($A223,DSSV!$A$7:$R$65536,IN_DTK!N$6,0),""),"")</f>
        <v>0</v>
      </c>
      <c r="O223" s="183">
        <f>IF(ISNA(VLOOKUP($A223,DSSV!$A$7:$R$65536,IN_DTK!O$6,0))=FALSE,IF(O$9&lt;&gt;0,VLOOKUP($A223,DSSV!$A$7:$R$65536,IN_DTK!O$6,0),""),"")</f>
        <v>0</v>
      </c>
      <c r="P223" s="183">
        <f>IF(ISNA(VLOOKUP($A223,DSSV!$A$7:$R$65536,IN_DTK!P$6,0))=FALSE,IF(P$9&lt;&gt;0,VLOOKUP($A223,DSSV!$A$7:$R$65536,IN_DTK!P$6,0),""),"")</f>
        <v>0</v>
      </c>
      <c r="Q223" s="184">
        <f>IF(ISNA(VLOOKUP($A223,DSSV!$A$7:$R$65536,IN_DTK!Q$6,0))=FALSE,VLOOKUP($A223,DSSV!$A$7:$R$65536,IN_DTK!Q$6,0),"")</f>
        <v>0</v>
      </c>
      <c r="R223" s="175" t="str">
        <f>IF(ISNA(VLOOKUP($A223,DSSV!$A$7:$R$65536,IN_DTK!R$6,0))=FALSE,VLOOKUP($A223,DSSV!$A$7:$R$65536,IN_DTK!R$6,0),"")</f>
        <v>Không</v>
      </c>
      <c r="S223" s="185" t="str">
        <f>IF(ISNA(VLOOKUP($A223,DSSV!$A$7:$R$65536,IN_DTK!S$6,0))=FALSE,VLOOKUP($A223,DSSV!$A$7:$R$65536,IN_DTK!S$6,0),"")</f>
        <v/>
      </c>
      <c r="T223" s="156" t="str">
        <f t="shared" si="6"/>
        <v/>
      </c>
      <c r="U223" s="156" t="str">
        <f t="shared" si="7"/>
        <v/>
      </c>
    </row>
    <row r="224" spans="1:21" s="156" customFormat="1" ht="20.25" customHeight="1">
      <c r="A224" s="154">
        <v>215</v>
      </c>
      <c r="B224" s="178">
        <f>--SUBTOTAL(2,C$7:C224)</f>
        <v>215</v>
      </c>
      <c r="C224" s="157">
        <f>IF(ISNA(VLOOKUP($A224,DSSV!$A$7:$R$65536,IN_DTK!C$6,0))=FALSE,VLOOKUP($A224,DSSV!$A$7:$R$65536,IN_DTK!C$6,0),"")</f>
        <v>0</v>
      </c>
      <c r="D224" s="181" t="str">
        <f>IF(ISNA(VLOOKUP($A224,DSSV!$A$7:$R$65536,IN_DTK!D$6,0))=FALSE,VLOOKUP($A224,DSSV!$A$7:$R$65536,IN_DTK!D$6,0),"")</f>
        <v/>
      </c>
      <c r="E224" s="182" t="str">
        <f>IF(ISNA(VLOOKUP($A224,DSSV!$A$7:$R$65536,IN_DTK!E$6,0))=FALSE,VLOOKUP($A224,DSSV!$A$7:$R$65536,IN_DTK!E$6,0),"")</f>
        <v/>
      </c>
      <c r="F224" s="187" t="str">
        <f>IF(ISNA(VLOOKUP($A224,DSSV!$A$7:$R$65536,IN_DTK!F$6,0))=FALSE,VLOOKUP($A224,DSSV!$A$7:$R$65536,IN_DTK!F$6,0),"")</f>
        <v/>
      </c>
      <c r="G224" s="187" t="str">
        <f>IF(ISNA(VLOOKUP($A224,DSSV!$A$7:$R$65536,IN_DTK!G$6,0))=FALSE,VLOOKUP($A224,DSSV!$A$7:$R$65536,IN_DTK!G$6,0),"")</f>
        <v/>
      </c>
      <c r="H224" s="183">
        <f>IF(ISNA(VLOOKUP($A224,DSSV!$A$7:$R$65536,IN_DTK!H$6,0))=FALSE,IF(H$9&lt;&gt;0,VLOOKUP($A224,DSSV!$A$7:$R$65536,IN_DTK!H$6,0),""),"")</f>
        <v>0</v>
      </c>
      <c r="I224" s="183">
        <f>IF(ISNA(VLOOKUP($A224,DSSV!$A$7:$R$65536,IN_DTK!I$6,0))=FALSE,IF(I$9&lt;&gt;0,VLOOKUP($A224,DSSV!$A$7:$R$65536,IN_DTK!I$6,0),""),"")</f>
        <v>0</v>
      </c>
      <c r="J224" s="183">
        <f>IF(ISNA(VLOOKUP($A224,DSSV!$A$7:$R$65536,IN_DTK!J$6,0))=FALSE,IF(J$9&lt;&gt;0,VLOOKUP($A224,DSSV!$A$7:$R$65536,IN_DTK!J$6,0),""),"")</f>
        <v>0</v>
      </c>
      <c r="K224" s="183">
        <f>IF(ISNA(VLOOKUP($A224,DSSV!$A$7:$R$65536,IN_DTK!K$6,0))=FALSE,IF(K$9&lt;&gt;0,VLOOKUP($A224,DSSV!$A$7:$R$65536,IN_DTK!K$6,0),""),"")</f>
        <v>0</v>
      </c>
      <c r="L224" s="183">
        <f>IF(ISNA(VLOOKUP($A224,DSSV!$A$7:$R$65536,IN_DTK!L$6,0))=FALSE,IF(L$9&lt;&gt;0,VLOOKUP($A224,DSSV!$A$7:$R$65536,IN_DTK!L$6,0),""),"")</f>
        <v>0</v>
      </c>
      <c r="M224" s="183">
        <f>IF(ISNA(VLOOKUP($A224,DSSV!$A$7:$R$65536,IN_DTK!M$6,0))=FALSE,IF(M$9&lt;&gt;0,VLOOKUP($A224,DSSV!$A$7:$R$65536,IN_DTK!M$6,0),""),"")</f>
        <v>0</v>
      </c>
      <c r="N224" s="183">
        <f>IF(ISNA(VLOOKUP($A224,DSSV!$A$7:$R$65536,IN_DTK!N$6,0))=FALSE,IF(N$9&lt;&gt;0,VLOOKUP($A224,DSSV!$A$7:$R$65536,IN_DTK!N$6,0),""),"")</f>
        <v>0</v>
      </c>
      <c r="O224" s="183">
        <f>IF(ISNA(VLOOKUP($A224,DSSV!$A$7:$R$65536,IN_DTK!O$6,0))=FALSE,IF(O$9&lt;&gt;0,VLOOKUP($A224,DSSV!$A$7:$R$65536,IN_DTK!O$6,0),""),"")</f>
        <v>0</v>
      </c>
      <c r="P224" s="183">
        <f>IF(ISNA(VLOOKUP($A224,DSSV!$A$7:$R$65536,IN_DTK!P$6,0))=FALSE,IF(P$9&lt;&gt;0,VLOOKUP($A224,DSSV!$A$7:$R$65536,IN_DTK!P$6,0),""),"")</f>
        <v>0</v>
      </c>
      <c r="Q224" s="184">
        <f>IF(ISNA(VLOOKUP($A224,DSSV!$A$7:$R$65536,IN_DTK!Q$6,0))=FALSE,VLOOKUP($A224,DSSV!$A$7:$R$65536,IN_DTK!Q$6,0),"")</f>
        <v>0</v>
      </c>
      <c r="R224" s="175" t="str">
        <f>IF(ISNA(VLOOKUP($A224,DSSV!$A$7:$R$65536,IN_DTK!R$6,0))=FALSE,VLOOKUP($A224,DSSV!$A$7:$R$65536,IN_DTK!R$6,0),"")</f>
        <v>Không</v>
      </c>
      <c r="S224" s="185" t="str">
        <f>IF(ISNA(VLOOKUP($A224,DSSV!$A$7:$R$65536,IN_DTK!S$6,0))=FALSE,VLOOKUP($A224,DSSV!$A$7:$R$65536,IN_DTK!S$6,0),"")</f>
        <v/>
      </c>
      <c r="T224" s="156" t="str">
        <f t="shared" si="6"/>
        <v/>
      </c>
      <c r="U224" s="156" t="str">
        <f t="shared" si="7"/>
        <v/>
      </c>
    </row>
    <row r="225" spans="1:21" s="156" customFormat="1" ht="20.25" customHeight="1">
      <c r="A225" s="154">
        <v>216</v>
      </c>
      <c r="B225" s="178">
        <f>--SUBTOTAL(2,C$7:C225)</f>
        <v>216</v>
      </c>
      <c r="C225" s="157">
        <f>IF(ISNA(VLOOKUP($A225,DSSV!$A$7:$R$65536,IN_DTK!C$6,0))=FALSE,VLOOKUP($A225,DSSV!$A$7:$R$65536,IN_DTK!C$6,0),"")</f>
        <v>0</v>
      </c>
      <c r="D225" s="181" t="str">
        <f>IF(ISNA(VLOOKUP($A225,DSSV!$A$7:$R$65536,IN_DTK!D$6,0))=FALSE,VLOOKUP($A225,DSSV!$A$7:$R$65536,IN_DTK!D$6,0),"")</f>
        <v/>
      </c>
      <c r="E225" s="182" t="str">
        <f>IF(ISNA(VLOOKUP($A225,DSSV!$A$7:$R$65536,IN_DTK!E$6,0))=FALSE,VLOOKUP($A225,DSSV!$A$7:$R$65536,IN_DTK!E$6,0),"")</f>
        <v/>
      </c>
      <c r="F225" s="187" t="str">
        <f>IF(ISNA(VLOOKUP($A225,DSSV!$A$7:$R$65536,IN_DTK!F$6,0))=FALSE,VLOOKUP($A225,DSSV!$A$7:$R$65536,IN_DTK!F$6,0),"")</f>
        <v/>
      </c>
      <c r="G225" s="187" t="str">
        <f>IF(ISNA(VLOOKUP($A225,DSSV!$A$7:$R$65536,IN_DTK!G$6,0))=FALSE,VLOOKUP($A225,DSSV!$A$7:$R$65536,IN_DTK!G$6,0),"")</f>
        <v/>
      </c>
      <c r="H225" s="183">
        <f>IF(ISNA(VLOOKUP($A225,DSSV!$A$7:$R$65536,IN_DTK!H$6,0))=FALSE,IF(H$9&lt;&gt;0,VLOOKUP($A225,DSSV!$A$7:$R$65536,IN_DTK!H$6,0),""),"")</f>
        <v>0</v>
      </c>
      <c r="I225" s="183">
        <f>IF(ISNA(VLOOKUP($A225,DSSV!$A$7:$R$65536,IN_DTK!I$6,0))=FALSE,IF(I$9&lt;&gt;0,VLOOKUP($A225,DSSV!$A$7:$R$65536,IN_DTK!I$6,0),""),"")</f>
        <v>0</v>
      </c>
      <c r="J225" s="183">
        <f>IF(ISNA(VLOOKUP($A225,DSSV!$A$7:$R$65536,IN_DTK!J$6,0))=FALSE,IF(J$9&lt;&gt;0,VLOOKUP($A225,DSSV!$A$7:$R$65536,IN_DTK!J$6,0),""),"")</f>
        <v>0</v>
      </c>
      <c r="K225" s="183">
        <f>IF(ISNA(VLOOKUP($A225,DSSV!$A$7:$R$65536,IN_DTK!K$6,0))=FALSE,IF(K$9&lt;&gt;0,VLOOKUP($A225,DSSV!$A$7:$R$65536,IN_DTK!K$6,0),""),"")</f>
        <v>0</v>
      </c>
      <c r="L225" s="183">
        <f>IF(ISNA(VLOOKUP($A225,DSSV!$A$7:$R$65536,IN_DTK!L$6,0))=FALSE,IF(L$9&lt;&gt;0,VLOOKUP($A225,DSSV!$A$7:$R$65536,IN_DTK!L$6,0),""),"")</f>
        <v>0</v>
      </c>
      <c r="M225" s="183">
        <f>IF(ISNA(VLOOKUP($A225,DSSV!$A$7:$R$65536,IN_DTK!M$6,0))=FALSE,IF(M$9&lt;&gt;0,VLOOKUP($A225,DSSV!$A$7:$R$65536,IN_DTK!M$6,0),""),"")</f>
        <v>0</v>
      </c>
      <c r="N225" s="183">
        <f>IF(ISNA(VLOOKUP($A225,DSSV!$A$7:$R$65536,IN_DTK!N$6,0))=FALSE,IF(N$9&lt;&gt;0,VLOOKUP($A225,DSSV!$A$7:$R$65536,IN_DTK!N$6,0),""),"")</f>
        <v>0</v>
      </c>
      <c r="O225" s="183">
        <f>IF(ISNA(VLOOKUP($A225,DSSV!$A$7:$R$65536,IN_DTK!O$6,0))=FALSE,IF(O$9&lt;&gt;0,VLOOKUP($A225,DSSV!$A$7:$R$65536,IN_DTK!O$6,0),""),"")</f>
        <v>0</v>
      </c>
      <c r="P225" s="183">
        <f>IF(ISNA(VLOOKUP($A225,DSSV!$A$7:$R$65536,IN_DTK!P$6,0))=FALSE,IF(P$9&lt;&gt;0,VLOOKUP($A225,DSSV!$A$7:$R$65536,IN_DTK!P$6,0),""),"")</f>
        <v>0</v>
      </c>
      <c r="Q225" s="184">
        <f>IF(ISNA(VLOOKUP($A225,DSSV!$A$7:$R$65536,IN_DTK!Q$6,0))=FALSE,VLOOKUP($A225,DSSV!$A$7:$R$65536,IN_DTK!Q$6,0),"")</f>
        <v>0</v>
      </c>
      <c r="R225" s="175" t="str">
        <f>IF(ISNA(VLOOKUP($A225,DSSV!$A$7:$R$65536,IN_DTK!R$6,0))=FALSE,VLOOKUP($A225,DSSV!$A$7:$R$65536,IN_DTK!R$6,0),"")</f>
        <v>Không</v>
      </c>
      <c r="S225" s="185" t="str">
        <f>IF(ISNA(VLOOKUP($A225,DSSV!$A$7:$R$65536,IN_DTK!S$6,0))=FALSE,VLOOKUP($A225,DSSV!$A$7:$R$65536,IN_DTK!S$6,0),"")</f>
        <v/>
      </c>
      <c r="T225" s="156" t="str">
        <f t="shared" si="6"/>
        <v/>
      </c>
      <c r="U225" s="156" t="str">
        <f t="shared" si="7"/>
        <v/>
      </c>
    </row>
    <row r="226" spans="1:21" s="156" customFormat="1" ht="20.25" customHeight="1">
      <c r="A226" s="154">
        <v>217</v>
      </c>
      <c r="B226" s="178">
        <f>--SUBTOTAL(2,C$7:C226)</f>
        <v>217</v>
      </c>
      <c r="C226" s="157">
        <f>IF(ISNA(VLOOKUP($A226,DSSV!$A$7:$R$65536,IN_DTK!C$6,0))=FALSE,VLOOKUP($A226,DSSV!$A$7:$R$65536,IN_DTK!C$6,0),"")</f>
        <v>0</v>
      </c>
      <c r="D226" s="181" t="str">
        <f>IF(ISNA(VLOOKUP($A226,DSSV!$A$7:$R$65536,IN_DTK!D$6,0))=FALSE,VLOOKUP($A226,DSSV!$A$7:$R$65536,IN_DTK!D$6,0),"")</f>
        <v/>
      </c>
      <c r="E226" s="182" t="str">
        <f>IF(ISNA(VLOOKUP($A226,DSSV!$A$7:$R$65536,IN_DTK!E$6,0))=FALSE,VLOOKUP($A226,DSSV!$A$7:$R$65536,IN_DTK!E$6,0),"")</f>
        <v/>
      </c>
      <c r="F226" s="187" t="str">
        <f>IF(ISNA(VLOOKUP($A226,DSSV!$A$7:$R$65536,IN_DTK!F$6,0))=FALSE,VLOOKUP($A226,DSSV!$A$7:$R$65536,IN_DTK!F$6,0),"")</f>
        <v/>
      </c>
      <c r="G226" s="187" t="str">
        <f>IF(ISNA(VLOOKUP($A226,DSSV!$A$7:$R$65536,IN_DTK!G$6,0))=FALSE,VLOOKUP($A226,DSSV!$A$7:$R$65536,IN_DTK!G$6,0),"")</f>
        <v/>
      </c>
      <c r="H226" s="183">
        <f>IF(ISNA(VLOOKUP($A226,DSSV!$A$7:$R$65536,IN_DTK!H$6,0))=FALSE,IF(H$9&lt;&gt;0,VLOOKUP($A226,DSSV!$A$7:$R$65536,IN_DTK!H$6,0),""),"")</f>
        <v>0</v>
      </c>
      <c r="I226" s="183">
        <f>IF(ISNA(VLOOKUP($A226,DSSV!$A$7:$R$65536,IN_DTK!I$6,0))=FALSE,IF(I$9&lt;&gt;0,VLOOKUP($A226,DSSV!$A$7:$R$65536,IN_DTK!I$6,0),""),"")</f>
        <v>0</v>
      </c>
      <c r="J226" s="183">
        <f>IF(ISNA(VLOOKUP($A226,DSSV!$A$7:$R$65536,IN_DTK!J$6,0))=FALSE,IF(J$9&lt;&gt;0,VLOOKUP($A226,DSSV!$A$7:$R$65536,IN_DTK!J$6,0),""),"")</f>
        <v>0</v>
      </c>
      <c r="K226" s="183">
        <f>IF(ISNA(VLOOKUP($A226,DSSV!$A$7:$R$65536,IN_DTK!K$6,0))=FALSE,IF(K$9&lt;&gt;0,VLOOKUP($A226,DSSV!$A$7:$R$65536,IN_DTK!K$6,0),""),"")</f>
        <v>0</v>
      </c>
      <c r="L226" s="183">
        <f>IF(ISNA(VLOOKUP($A226,DSSV!$A$7:$R$65536,IN_DTK!L$6,0))=FALSE,IF(L$9&lt;&gt;0,VLOOKUP($A226,DSSV!$A$7:$R$65536,IN_DTK!L$6,0),""),"")</f>
        <v>0</v>
      </c>
      <c r="M226" s="183">
        <f>IF(ISNA(VLOOKUP($A226,DSSV!$A$7:$R$65536,IN_DTK!M$6,0))=FALSE,IF(M$9&lt;&gt;0,VLOOKUP($A226,DSSV!$A$7:$R$65536,IN_DTK!M$6,0),""),"")</f>
        <v>0</v>
      </c>
      <c r="N226" s="183">
        <f>IF(ISNA(VLOOKUP($A226,DSSV!$A$7:$R$65536,IN_DTK!N$6,0))=FALSE,IF(N$9&lt;&gt;0,VLOOKUP($A226,DSSV!$A$7:$R$65536,IN_DTK!N$6,0),""),"")</f>
        <v>0</v>
      </c>
      <c r="O226" s="183">
        <f>IF(ISNA(VLOOKUP($A226,DSSV!$A$7:$R$65536,IN_DTK!O$6,0))=FALSE,IF(O$9&lt;&gt;0,VLOOKUP($A226,DSSV!$A$7:$R$65536,IN_DTK!O$6,0),""),"")</f>
        <v>0</v>
      </c>
      <c r="P226" s="183">
        <f>IF(ISNA(VLOOKUP($A226,DSSV!$A$7:$R$65536,IN_DTK!P$6,0))=FALSE,IF(P$9&lt;&gt;0,VLOOKUP($A226,DSSV!$A$7:$R$65536,IN_DTK!P$6,0),""),"")</f>
        <v>0</v>
      </c>
      <c r="Q226" s="184">
        <f>IF(ISNA(VLOOKUP($A226,DSSV!$A$7:$R$65536,IN_DTK!Q$6,0))=FALSE,VLOOKUP($A226,DSSV!$A$7:$R$65536,IN_DTK!Q$6,0),"")</f>
        <v>0</v>
      </c>
      <c r="R226" s="175" t="str">
        <f>IF(ISNA(VLOOKUP($A226,DSSV!$A$7:$R$65536,IN_DTK!R$6,0))=FALSE,VLOOKUP($A226,DSSV!$A$7:$R$65536,IN_DTK!R$6,0),"")</f>
        <v>Không</v>
      </c>
      <c r="S226" s="185" t="str">
        <f>IF(ISNA(VLOOKUP($A226,DSSV!$A$7:$R$65536,IN_DTK!S$6,0))=FALSE,VLOOKUP($A226,DSSV!$A$7:$R$65536,IN_DTK!S$6,0),"")</f>
        <v/>
      </c>
      <c r="T226" s="156" t="str">
        <f t="shared" si="6"/>
        <v/>
      </c>
      <c r="U226" s="156" t="str">
        <f t="shared" si="7"/>
        <v/>
      </c>
    </row>
    <row r="227" spans="1:21" s="156" customFormat="1" ht="20.25" customHeight="1">
      <c r="A227" s="154">
        <v>218</v>
      </c>
      <c r="B227" s="178">
        <f>--SUBTOTAL(2,C$7:C227)</f>
        <v>218</v>
      </c>
      <c r="C227" s="157">
        <f>IF(ISNA(VLOOKUP($A227,DSSV!$A$7:$R$65536,IN_DTK!C$6,0))=FALSE,VLOOKUP($A227,DSSV!$A$7:$R$65536,IN_DTK!C$6,0),"")</f>
        <v>0</v>
      </c>
      <c r="D227" s="181" t="str">
        <f>IF(ISNA(VLOOKUP($A227,DSSV!$A$7:$R$65536,IN_DTK!D$6,0))=FALSE,VLOOKUP($A227,DSSV!$A$7:$R$65536,IN_DTK!D$6,0),"")</f>
        <v/>
      </c>
      <c r="E227" s="182" t="str">
        <f>IF(ISNA(VLOOKUP($A227,DSSV!$A$7:$R$65536,IN_DTK!E$6,0))=FALSE,VLOOKUP($A227,DSSV!$A$7:$R$65536,IN_DTK!E$6,0),"")</f>
        <v/>
      </c>
      <c r="F227" s="187" t="str">
        <f>IF(ISNA(VLOOKUP($A227,DSSV!$A$7:$R$65536,IN_DTK!F$6,0))=FALSE,VLOOKUP($A227,DSSV!$A$7:$R$65536,IN_DTK!F$6,0),"")</f>
        <v/>
      </c>
      <c r="G227" s="187" t="str">
        <f>IF(ISNA(VLOOKUP($A227,DSSV!$A$7:$R$65536,IN_DTK!G$6,0))=FALSE,VLOOKUP($A227,DSSV!$A$7:$R$65536,IN_DTK!G$6,0),"")</f>
        <v/>
      </c>
      <c r="H227" s="183">
        <f>IF(ISNA(VLOOKUP($A227,DSSV!$A$7:$R$65536,IN_DTK!H$6,0))=FALSE,IF(H$9&lt;&gt;0,VLOOKUP($A227,DSSV!$A$7:$R$65536,IN_DTK!H$6,0),""),"")</f>
        <v>0</v>
      </c>
      <c r="I227" s="183">
        <f>IF(ISNA(VLOOKUP($A227,DSSV!$A$7:$R$65536,IN_DTK!I$6,0))=FALSE,IF(I$9&lt;&gt;0,VLOOKUP($A227,DSSV!$A$7:$R$65536,IN_DTK!I$6,0),""),"")</f>
        <v>0</v>
      </c>
      <c r="J227" s="183">
        <f>IF(ISNA(VLOOKUP($A227,DSSV!$A$7:$R$65536,IN_DTK!J$6,0))=FALSE,IF(J$9&lt;&gt;0,VLOOKUP($A227,DSSV!$A$7:$R$65536,IN_DTK!J$6,0),""),"")</f>
        <v>0</v>
      </c>
      <c r="K227" s="183">
        <f>IF(ISNA(VLOOKUP($A227,DSSV!$A$7:$R$65536,IN_DTK!K$6,0))=FALSE,IF(K$9&lt;&gt;0,VLOOKUP($A227,DSSV!$A$7:$R$65536,IN_DTK!K$6,0),""),"")</f>
        <v>0</v>
      </c>
      <c r="L227" s="183">
        <f>IF(ISNA(VLOOKUP($A227,DSSV!$A$7:$R$65536,IN_DTK!L$6,0))=FALSE,IF(L$9&lt;&gt;0,VLOOKUP($A227,DSSV!$A$7:$R$65536,IN_DTK!L$6,0),""),"")</f>
        <v>0</v>
      </c>
      <c r="M227" s="183">
        <f>IF(ISNA(VLOOKUP($A227,DSSV!$A$7:$R$65536,IN_DTK!M$6,0))=FALSE,IF(M$9&lt;&gt;0,VLOOKUP($A227,DSSV!$A$7:$R$65536,IN_DTK!M$6,0),""),"")</f>
        <v>0</v>
      </c>
      <c r="N227" s="183">
        <f>IF(ISNA(VLOOKUP($A227,DSSV!$A$7:$R$65536,IN_DTK!N$6,0))=FALSE,IF(N$9&lt;&gt;0,VLOOKUP($A227,DSSV!$A$7:$R$65536,IN_DTK!N$6,0),""),"")</f>
        <v>0</v>
      </c>
      <c r="O227" s="183">
        <f>IF(ISNA(VLOOKUP($A227,DSSV!$A$7:$R$65536,IN_DTK!O$6,0))=FALSE,IF(O$9&lt;&gt;0,VLOOKUP($A227,DSSV!$A$7:$R$65536,IN_DTK!O$6,0),""),"")</f>
        <v>0</v>
      </c>
      <c r="P227" s="183">
        <f>IF(ISNA(VLOOKUP($A227,DSSV!$A$7:$R$65536,IN_DTK!P$6,0))=FALSE,IF(P$9&lt;&gt;0,VLOOKUP($A227,DSSV!$A$7:$R$65536,IN_DTK!P$6,0),""),"")</f>
        <v>0</v>
      </c>
      <c r="Q227" s="184">
        <f>IF(ISNA(VLOOKUP($A227,DSSV!$A$7:$R$65536,IN_DTK!Q$6,0))=FALSE,VLOOKUP($A227,DSSV!$A$7:$R$65536,IN_DTK!Q$6,0),"")</f>
        <v>0</v>
      </c>
      <c r="R227" s="175" t="str">
        <f>IF(ISNA(VLOOKUP($A227,DSSV!$A$7:$R$65536,IN_DTK!R$6,0))=FALSE,VLOOKUP($A227,DSSV!$A$7:$R$65536,IN_DTK!R$6,0),"")</f>
        <v>Không</v>
      </c>
      <c r="S227" s="185" t="str">
        <f>IF(ISNA(VLOOKUP($A227,DSSV!$A$7:$R$65536,IN_DTK!S$6,0))=FALSE,VLOOKUP($A227,DSSV!$A$7:$R$65536,IN_DTK!S$6,0),"")</f>
        <v/>
      </c>
      <c r="T227" s="156" t="str">
        <f t="shared" si="6"/>
        <v/>
      </c>
      <c r="U227" s="156" t="str">
        <f t="shared" si="7"/>
        <v/>
      </c>
    </row>
    <row r="228" spans="1:21" s="156" customFormat="1" ht="20.25" customHeight="1">
      <c r="A228" s="154">
        <v>219</v>
      </c>
      <c r="B228" s="178">
        <f>--SUBTOTAL(2,C$7:C228)</f>
        <v>219</v>
      </c>
      <c r="C228" s="157">
        <f>IF(ISNA(VLOOKUP($A228,DSSV!$A$7:$R$65536,IN_DTK!C$6,0))=FALSE,VLOOKUP($A228,DSSV!$A$7:$R$65536,IN_DTK!C$6,0),"")</f>
        <v>0</v>
      </c>
      <c r="D228" s="181" t="str">
        <f>IF(ISNA(VLOOKUP($A228,DSSV!$A$7:$R$65536,IN_DTK!D$6,0))=FALSE,VLOOKUP($A228,DSSV!$A$7:$R$65536,IN_DTK!D$6,0),"")</f>
        <v/>
      </c>
      <c r="E228" s="182" t="str">
        <f>IF(ISNA(VLOOKUP($A228,DSSV!$A$7:$R$65536,IN_DTK!E$6,0))=FALSE,VLOOKUP($A228,DSSV!$A$7:$R$65536,IN_DTK!E$6,0),"")</f>
        <v/>
      </c>
      <c r="F228" s="187" t="str">
        <f>IF(ISNA(VLOOKUP($A228,DSSV!$A$7:$R$65536,IN_DTK!F$6,0))=FALSE,VLOOKUP($A228,DSSV!$A$7:$R$65536,IN_DTK!F$6,0),"")</f>
        <v/>
      </c>
      <c r="G228" s="187" t="str">
        <f>IF(ISNA(VLOOKUP($A228,DSSV!$A$7:$R$65536,IN_DTK!G$6,0))=FALSE,VLOOKUP($A228,DSSV!$A$7:$R$65536,IN_DTK!G$6,0),"")</f>
        <v/>
      </c>
      <c r="H228" s="183">
        <f>IF(ISNA(VLOOKUP($A228,DSSV!$A$7:$R$65536,IN_DTK!H$6,0))=FALSE,IF(H$9&lt;&gt;0,VLOOKUP($A228,DSSV!$A$7:$R$65536,IN_DTK!H$6,0),""),"")</f>
        <v>0</v>
      </c>
      <c r="I228" s="183">
        <f>IF(ISNA(VLOOKUP($A228,DSSV!$A$7:$R$65536,IN_DTK!I$6,0))=FALSE,IF(I$9&lt;&gt;0,VLOOKUP($A228,DSSV!$A$7:$R$65536,IN_DTK!I$6,0),""),"")</f>
        <v>0</v>
      </c>
      <c r="J228" s="183">
        <f>IF(ISNA(VLOOKUP($A228,DSSV!$A$7:$R$65536,IN_DTK!J$6,0))=FALSE,IF(J$9&lt;&gt;0,VLOOKUP($A228,DSSV!$A$7:$R$65536,IN_DTK!J$6,0),""),"")</f>
        <v>0</v>
      </c>
      <c r="K228" s="183">
        <f>IF(ISNA(VLOOKUP($A228,DSSV!$A$7:$R$65536,IN_DTK!K$6,0))=FALSE,IF(K$9&lt;&gt;0,VLOOKUP($A228,DSSV!$A$7:$R$65536,IN_DTK!K$6,0),""),"")</f>
        <v>0</v>
      </c>
      <c r="L228" s="183">
        <f>IF(ISNA(VLOOKUP($A228,DSSV!$A$7:$R$65536,IN_DTK!L$6,0))=FALSE,IF(L$9&lt;&gt;0,VLOOKUP($A228,DSSV!$A$7:$R$65536,IN_DTK!L$6,0),""),"")</f>
        <v>0</v>
      </c>
      <c r="M228" s="183">
        <f>IF(ISNA(VLOOKUP($A228,DSSV!$A$7:$R$65536,IN_DTK!M$6,0))=FALSE,IF(M$9&lt;&gt;0,VLOOKUP($A228,DSSV!$A$7:$R$65536,IN_DTK!M$6,0),""),"")</f>
        <v>0</v>
      </c>
      <c r="N228" s="183">
        <f>IF(ISNA(VLOOKUP($A228,DSSV!$A$7:$R$65536,IN_DTK!N$6,0))=FALSE,IF(N$9&lt;&gt;0,VLOOKUP($A228,DSSV!$A$7:$R$65536,IN_DTK!N$6,0),""),"")</f>
        <v>0</v>
      </c>
      <c r="O228" s="183">
        <f>IF(ISNA(VLOOKUP($A228,DSSV!$A$7:$R$65536,IN_DTK!O$6,0))=FALSE,IF(O$9&lt;&gt;0,VLOOKUP($A228,DSSV!$A$7:$R$65536,IN_DTK!O$6,0),""),"")</f>
        <v>0</v>
      </c>
      <c r="P228" s="183">
        <f>IF(ISNA(VLOOKUP($A228,DSSV!$A$7:$R$65536,IN_DTK!P$6,0))=FALSE,IF(P$9&lt;&gt;0,VLOOKUP($A228,DSSV!$A$7:$R$65536,IN_DTK!P$6,0),""),"")</f>
        <v>0</v>
      </c>
      <c r="Q228" s="184">
        <f>IF(ISNA(VLOOKUP($A228,DSSV!$A$7:$R$65536,IN_DTK!Q$6,0))=FALSE,VLOOKUP($A228,DSSV!$A$7:$R$65536,IN_DTK!Q$6,0),"")</f>
        <v>0</v>
      </c>
      <c r="R228" s="175" t="str">
        <f>IF(ISNA(VLOOKUP($A228,DSSV!$A$7:$R$65536,IN_DTK!R$6,0))=FALSE,VLOOKUP($A228,DSSV!$A$7:$R$65536,IN_DTK!R$6,0),"")</f>
        <v>Không</v>
      </c>
      <c r="S228" s="185" t="str">
        <f>IF(ISNA(VLOOKUP($A228,DSSV!$A$7:$R$65536,IN_DTK!S$6,0))=FALSE,VLOOKUP($A228,DSSV!$A$7:$R$65536,IN_DTK!S$6,0),"")</f>
        <v/>
      </c>
      <c r="T228" s="156" t="str">
        <f t="shared" si="6"/>
        <v/>
      </c>
      <c r="U228" s="156" t="str">
        <f t="shared" si="7"/>
        <v/>
      </c>
    </row>
    <row r="229" spans="1:21" s="156" customFormat="1" ht="20.25" customHeight="1">
      <c r="A229" s="154">
        <v>220</v>
      </c>
      <c r="B229" s="178">
        <f>--SUBTOTAL(2,C$7:C229)</f>
        <v>220</v>
      </c>
      <c r="C229" s="157">
        <f>IF(ISNA(VLOOKUP($A229,DSSV!$A$7:$R$65536,IN_DTK!C$6,0))=FALSE,VLOOKUP($A229,DSSV!$A$7:$R$65536,IN_DTK!C$6,0),"")</f>
        <v>0</v>
      </c>
      <c r="D229" s="181" t="str">
        <f>IF(ISNA(VLOOKUP($A229,DSSV!$A$7:$R$65536,IN_DTK!D$6,0))=FALSE,VLOOKUP($A229,DSSV!$A$7:$R$65536,IN_DTK!D$6,0),"")</f>
        <v/>
      </c>
      <c r="E229" s="182" t="str">
        <f>IF(ISNA(VLOOKUP($A229,DSSV!$A$7:$R$65536,IN_DTK!E$6,0))=FALSE,VLOOKUP($A229,DSSV!$A$7:$R$65536,IN_DTK!E$6,0),"")</f>
        <v/>
      </c>
      <c r="F229" s="187" t="str">
        <f>IF(ISNA(VLOOKUP($A229,DSSV!$A$7:$R$65536,IN_DTK!F$6,0))=FALSE,VLOOKUP($A229,DSSV!$A$7:$R$65536,IN_DTK!F$6,0),"")</f>
        <v/>
      </c>
      <c r="G229" s="187" t="str">
        <f>IF(ISNA(VLOOKUP($A229,DSSV!$A$7:$R$65536,IN_DTK!G$6,0))=FALSE,VLOOKUP($A229,DSSV!$A$7:$R$65536,IN_DTK!G$6,0),"")</f>
        <v/>
      </c>
      <c r="H229" s="183">
        <f>IF(ISNA(VLOOKUP($A229,DSSV!$A$7:$R$65536,IN_DTK!H$6,0))=FALSE,IF(H$9&lt;&gt;0,VLOOKUP($A229,DSSV!$A$7:$R$65536,IN_DTK!H$6,0),""),"")</f>
        <v>0</v>
      </c>
      <c r="I229" s="183">
        <f>IF(ISNA(VLOOKUP($A229,DSSV!$A$7:$R$65536,IN_DTK!I$6,0))=FALSE,IF(I$9&lt;&gt;0,VLOOKUP($A229,DSSV!$A$7:$R$65536,IN_DTK!I$6,0),""),"")</f>
        <v>0</v>
      </c>
      <c r="J229" s="183">
        <f>IF(ISNA(VLOOKUP($A229,DSSV!$A$7:$R$65536,IN_DTK!J$6,0))=FALSE,IF(J$9&lt;&gt;0,VLOOKUP($A229,DSSV!$A$7:$R$65536,IN_DTK!J$6,0),""),"")</f>
        <v>0</v>
      </c>
      <c r="K229" s="183">
        <f>IF(ISNA(VLOOKUP($A229,DSSV!$A$7:$R$65536,IN_DTK!K$6,0))=FALSE,IF(K$9&lt;&gt;0,VLOOKUP($A229,DSSV!$A$7:$R$65536,IN_DTK!K$6,0),""),"")</f>
        <v>0</v>
      </c>
      <c r="L229" s="183">
        <f>IF(ISNA(VLOOKUP($A229,DSSV!$A$7:$R$65536,IN_DTK!L$6,0))=FALSE,IF(L$9&lt;&gt;0,VLOOKUP($A229,DSSV!$A$7:$R$65536,IN_DTK!L$6,0),""),"")</f>
        <v>0</v>
      </c>
      <c r="M229" s="183">
        <f>IF(ISNA(VLOOKUP($A229,DSSV!$A$7:$R$65536,IN_DTK!M$6,0))=FALSE,IF(M$9&lt;&gt;0,VLOOKUP($A229,DSSV!$A$7:$R$65536,IN_DTK!M$6,0),""),"")</f>
        <v>0</v>
      </c>
      <c r="N229" s="183">
        <f>IF(ISNA(VLOOKUP($A229,DSSV!$A$7:$R$65536,IN_DTK!N$6,0))=FALSE,IF(N$9&lt;&gt;0,VLOOKUP($A229,DSSV!$A$7:$R$65536,IN_DTK!N$6,0),""),"")</f>
        <v>0</v>
      </c>
      <c r="O229" s="183">
        <f>IF(ISNA(VLOOKUP($A229,DSSV!$A$7:$R$65536,IN_DTK!O$6,0))=FALSE,IF(O$9&lt;&gt;0,VLOOKUP($A229,DSSV!$A$7:$R$65536,IN_DTK!O$6,0),""),"")</f>
        <v>0</v>
      </c>
      <c r="P229" s="183">
        <f>IF(ISNA(VLOOKUP($A229,DSSV!$A$7:$R$65536,IN_DTK!P$6,0))=FALSE,IF(P$9&lt;&gt;0,VLOOKUP($A229,DSSV!$A$7:$R$65536,IN_DTK!P$6,0),""),"")</f>
        <v>0</v>
      </c>
      <c r="Q229" s="184">
        <f>IF(ISNA(VLOOKUP($A229,DSSV!$A$7:$R$65536,IN_DTK!Q$6,0))=FALSE,VLOOKUP($A229,DSSV!$A$7:$R$65536,IN_DTK!Q$6,0),"")</f>
        <v>0</v>
      </c>
      <c r="R229" s="175" t="str">
        <f>IF(ISNA(VLOOKUP($A229,DSSV!$A$7:$R$65536,IN_DTK!R$6,0))=FALSE,VLOOKUP($A229,DSSV!$A$7:$R$65536,IN_DTK!R$6,0),"")</f>
        <v>Không</v>
      </c>
      <c r="S229" s="185" t="str">
        <f>IF(ISNA(VLOOKUP($A229,DSSV!$A$7:$R$65536,IN_DTK!S$6,0))=FALSE,VLOOKUP($A229,DSSV!$A$7:$R$65536,IN_DTK!S$6,0),"")</f>
        <v/>
      </c>
      <c r="T229" s="156" t="str">
        <f t="shared" si="6"/>
        <v/>
      </c>
      <c r="U229" s="156" t="str">
        <f t="shared" si="7"/>
        <v/>
      </c>
    </row>
    <row r="230" spans="1:21" s="156" customFormat="1" ht="20.25" customHeight="1">
      <c r="A230" s="154">
        <v>221</v>
      </c>
      <c r="B230" s="178">
        <f>--SUBTOTAL(2,C$7:C230)</f>
        <v>221</v>
      </c>
      <c r="C230" s="157">
        <f>IF(ISNA(VLOOKUP($A230,DSSV!$A$7:$R$65536,IN_DTK!C$6,0))=FALSE,VLOOKUP($A230,DSSV!$A$7:$R$65536,IN_DTK!C$6,0),"")</f>
        <v>0</v>
      </c>
      <c r="D230" s="181" t="str">
        <f>IF(ISNA(VLOOKUP($A230,DSSV!$A$7:$R$65536,IN_DTK!D$6,0))=FALSE,VLOOKUP($A230,DSSV!$A$7:$R$65536,IN_DTK!D$6,0),"")</f>
        <v/>
      </c>
      <c r="E230" s="182" t="str">
        <f>IF(ISNA(VLOOKUP($A230,DSSV!$A$7:$R$65536,IN_DTK!E$6,0))=FALSE,VLOOKUP($A230,DSSV!$A$7:$R$65536,IN_DTK!E$6,0),"")</f>
        <v/>
      </c>
      <c r="F230" s="187" t="str">
        <f>IF(ISNA(VLOOKUP($A230,DSSV!$A$7:$R$65536,IN_DTK!F$6,0))=FALSE,VLOOKUP($A230,DSSV!$A$7:$R$65536,IN_DTK!F$6,0),"")</f>
        <v/>
      </c>
      <c r="G230" s="187" t="str">
        <f>IF(ISNA(VLOOKUP($A230,DSSV!$A$7:$R$65536,IN_DTK!G$6,0))=FALSE,VLOOKUP($A230,DSSV!$A$7:$R$65536,IN_DTK!G$6,0),"")</f>
        <v/>
      </c>
      <c r="H230" s="183">
        <f>IF(ISNA(VLOOKUP($A230,DSSV!$A$7:$R$65536,IN_DTK!H$6,0))=FALSE,IF(H$9&lt;&gt;0,VLOOKUP($A230,DSSV!$A$7:$R$65536,IN_DTK!H$6,0),""),"")</f>
        <v>0</v>
      </c>
      <c r="I230" s="183">
        <f>IF(ISNA(VLOOKUP($A230,DSSV!$A$7:$R$65536,IN_DTK!I$6,0))=FALSE,IF(I$9&lt;&gt;0,VLOOKUP($A230,DSSV!$A$7:$R$65536,IN_DTK!I$6,0),""),"")</f>
        <v>0</v>
      </c>
      <c r="J230" s="183">
        <f>IF(ISNA(VLOOKUP($A230,DSSV!$A$7:$R$65536,IN_DTK!J$6,0))=FALSE,IF(J$9&lt;&gt;0,VLOOKUP($A230,DSSV!$A$7:$R$65536,IN_DTK!J$6,0),""),"")</f>
        <v>0</v>
      </c>
      <c r="K230" s="183">
        <f>IF(ISNA(VLOOKUP($A230,DSSV!$A$7:$R$65536,IN_DTK!K$6,0))=FALSE,IF(K$9&lt;&gt;0,VLOOKUP($A230,DSSV!$A$7:$R$65536,IN_DTK!K$6,0),""),"")</f>
        <v>0</v>
      </c>
      <c r="L230" s="183">
        <f>IF(ISNA(VLOOKUP($A230,DSSV!$A$7:$R$65536,IN_DTK!L$6,0))=FALSE,IF(L$9&lt;&gt;0,VLOOKUP($A230,DSSV!$A$7:$R$65536,IN_DTK!L$6,0),""),"")</f>
        <v>0</v>
      </c>
      <c r="M230" s="183">
        <f>IF(ISNA(VLOOKUP($A230,DSSV!$A$7:$R$65536,IN_DTK!M$6,0))=FALSE,IF(M$9&lt;&gt;0,VLOOKUP($A230,DSSV!$A$7:$R$65536,IN_DTK!M$6,0),""),"")</f>
        <v>0</v>
      </c>
      <c r="N230" s="183">
        <f>IF(ISNA(VLOOKUP($A230,DSSV!$A$7:$R$65536,IN_DTK!N$6,0))=FALSE,IF(N$9&lt;&gt;0,VLOOKUP($A230,DSSV!$A$7:$R$65536,IN_DTK!N$6,0),""),"")</f>
        <v>0</v>
      </c>
      <c r="O230" s="183">
        <f>IF(ISNA(VLOOKUP($A230,DSSV!$A$7:$R$65536,IN_DTK!O$6,0))=FALSE,IF(O$9&lt;&gt;0,VLOOKUP($A230,DSSV!$A$7:$R$65536,IN_DTK!O$6,0),""),"")</f>
        <v>0</v>
      </c>
      <c r="P230" s="183">
        <f>IF(ISNA(VLOOKUP($A230,DSSV!$A$7:$R$65536,IN_DTK!P$6,0))=FALSE,IF(P$9&lt;&gt;0,VLOOKUP($A230,DSSV!$A$7:$R$65536,IN_DTK!P$6,0),""),"")</f>
        <v>0</v>
      </c>
      <c r="Q230" s="184">
        <f>IF(ISNA(VLOOKUP($A230,DSSV!$A$7:$R$65536,IN_DTK!Q$6,0))=FALSE,VLOOKUP($A230,DSSV!$A$7:$R$65536,IN_DTK!Q$6,0),"")</f>
        <v>0</v>
      </c>
      <c r="R230" s="175" t="str">
        <f>IF(ISNA(VLOOKUP($A230,DSSV!$A$7:$R$65536,IN_DTK!R$6,0))=FALSE,VLOOKUP($A230,DSSV!$A$7:$R$65536,IN_DTK!R$6,0),"")</f>
        <v>Không</v>
      </c>
      <c r="S230" s="185" t="str">
        <f>IF(ISNA(VLOOKUP($A230,DSSV!$A$7:$R$65536,IN_DTK!S$6,0))=FALSE,VLOOKUP($A230,DSSV!$A$7:$R$65536,IN_DTK!S$6,0),"")</f>
        <v/>
      </c>
      <c r="T230" s="156" t="str">
        <f t="shared" si="6"/>
        <v/>
      </c>
      <c r="U230" s="156" t="str">
        <f t="shared" si="7"/>
        <v/>
      </c>
    </row>
    <row r="231" spans="1:21" s="156" customFormat="1" ht="20.25" customHeight="1">
      <c r="A231" s="154">
        <v>222</v>
      </c>
      <c r="B231" s="178">
        <f>--SUBTOTAL(2,C$7:C231)</f>
        <v>222</v>
      </c>
      <c r="C231" s="157">
        <f>IF(ISNA(VLOOKUP($A231,DSSV!$A$7:$R$65536,IN_DTK!C$6,0))=FALSE,VLOOKUP($A231,DSSV!$A$7:$R$65536,IN_DTK!C$6,0),"")</f>
        <v>0</v>
      </c>
      <c r="D231" s="181" t="str">
        <f>IF(ISNA(VLOOKUP($A231,DSSV!$A$7:$R$65536,IN_DTK!D$6,0))=FALSE,VLOOKUP($A231,DSSV!$A$7:$R$65536,IN_DTK!D$6,0),"")</f>
        <v/>
      </c>
      <c r="E231" s="182" t="str">
        <f>IF(ISNA(VLOOKUP($A231,DSSV!$A$7:$R$65536,IN_DTK!E$6,0))=FALSE,VLOOKUP($A231,DSSV!$A$7:$R$65536,IN_DTK!E$6,0),"")</f>
        <v/>
      </c>
      <c r="F231" s="187" t="str">
        <f>IF(ISNA(VLOOKUP($A231,DSSV!$A$7:$R$65536,IN_DTK!F$6,0))=FALSE,VLOOKUP($A231,DSSV!$A$7:$R$65536,IN_DTK!F$6,0),"")</f>
        <v/>
      </c>
      <c r="G231" s="187" t="str">
        <f>IF(ISNA(VLOOKUP($A231,DSSV!$A$7:$R$65536,IN_DTK!G$6,0))=FALSE,VLOOKUP($A231,DSSV!$A$7:$R$65536,IN_DTK!G$6,0),"")</f>
        <v/>
      </c>
      <c r="H231" s="183">
        <f>IF(ISNA(VLOOKUP($A231,DSSV!$A$7:$R$65536,IN_DTK!H$6,0))=FALSE,IF(H$9&lt;&gt;0,VLOOKUP($A231,DSSV!$A$7:$R$65536,IN_DTK!H$6,0),""),"")</f>
        <v>0</v>
      </c>
      <c r="I231" s="183">
        <f>IF(ISNA(VLOOKUP($A231,DSSV!$A$7:$R$65536,IN_DTK!I$6,0))=FALSE,IF(I$9&lt;&gt;0,VLOOKUP($A231,DSSV!$A$7:$R$65536,IN_DTK!I$6,0),""),"")</f>
        <v>0</v>
      </c>
      <c r="J231" s="183">
        <f>IF(ISNA(VLOOKUP($A231,DSSV!$A$7:$R$65536,IN_DTK!J$6,0))=FALSE,IF(J$9&lt;&gt;0,VLOOKUP($A231,DSSV!$A$7:$R$65536,IN_DTK!J$6,0),""),"")</f>
        <v>0</v>
      </c>
      <c r="K231" s="183">
        <f>IF(ISNA(VLOOKUP($A231,DSSV!$A$7:$R$65536,IN_DTK!K$6,0))=FALSE,IF(K$9&lt;&gt;0,VLOOKUP($A231,DSSV!$A$7:$R$65536,IN_DTK!K$6,0),""),"")</f>
        <v>0</v>
      </c>
      <c r="L231" s="183">
        <f>IF(ISNA(VLOOKUP($A231,DSSV!$A$7:$R$65536,IN_DTK!L$6,0))=FALSE,IF(L$9&lt;&gt;0,VLOOKUP($A231,DSSV!$A$7:$R$65536,IN_DTK!L$6,0),""),"")</f>
        <v>0</v>
      </c>
      <c r="M231" s="183">
        <f>IF(ISNA(VLOOKUP($A231,DSSV!$A$7:$R$65536,IN_DTK!M$6,0))=FALSE,IF(M$9&lt;&gt;0,VLOOKUP($A231,DSSV!$A$7:$R$65536,IN_DTK!M$6,0),""),"")</f>
        <v>0</v>
      </c>
      <c r="N231" s="183">
        <f>IF(ISNA(VLOOKUP($A231,DSSV!$A$7:$R$65536,IN_DTK!N$6,0))=FALSE,IF(N$9&lt;&gt;0,VLOOKUP($A231,DSSV!$A$7:$R$65536,IN_DTK!N$6,0),""),"")</f>
        <v>0</v>
      </c>
      <c r="O231" s="183">
        <f>IF(ISNA(VLOOKUP($A231,DSSV!$A$7:$R$65536,IN_DTK!O$6,0))=FALSE,IF(O$9&lt;&gt;0,VLOOKUP($A231,DSSV!$A$7:$R$65536,IN_DTK!O$6,0),""),"")</f>
        <v>0</v>
      </c>
      <c r="P231" s="183">
        <f>IF(ISNA(VLOOKUP($A231,DSSV!$A$7:$R$65536,IN_DTK!P$6,0))=FALSE,IF(P$9&lt;&gt;0,VLOOKUP($A231,DSSV!$A$7:$R$65536,IN_DTK!P$6,0),""),"")</f>
        <v>0</v>
      </c>
      <c r="Q231" s="184">
        <f>IF(ISNA(VLOOKUP($A231,DSSV!$A$7:$R$65536,IN_DTK!Q$6,0))=FALSE,VLOOKUP($A231,DSSV!$A$7:$R$65536,IN_DTK!Q$6,0),"")</f>
        <v>0</v>
      </c>
      <c r="R231" s="175" t="str">
        <f>IF(ISNA(VLOOKUP($A231,DSSV!$A$7:$R$65536,IN_DTK!R$6,0))=FALSE,VLOOKUP($A231,DSSV!$A$7:$R$65536,IN_DTK!R$6,0),"")</f>
        <v>Không</v>
      </c>
      <c r="S231" s="185" t="str">
        <f>IF(ISNA(VLOOKUP($A231,DSSV!$A$7:$R$65536,IN_DTK!S$6,0))=FALSE,VLOOKUP($A231,DSSV!$A$7:$R$65536,IN_DTK!S$6,0),"")</f>
        <v/>
      </c>
      <c r="T231" s="156" t="str">
        <f t="shared" si="6"/>
        <v/>
      </c>
      <c r="U231" s="156" t="str">
        <f t="shared" si="7"/>
        <v/>
      </c>
    </row>
    <row r="232" spans="1:21" s="156" customFormat="1" ht="20.25" customHeight="1">
      <c r="A232" s="154">
        <v>223</v>
      </c>
      <c r="B232" s="178">
        <f>--SUBTOTAL(2,C$7:C232)</f>
        <v>223</v>
      </c>
      <c r="C232" s="157">
        <f>IF(ISNA(VLOOKUP($A232,DSSV!$A$7:$R$65536,IN_DTK!C$6,0))=FALSE,VLOOKUP($A232,DSSV!$A$7:$R$65536,IN_DTK!C$6,0),"")</f>
        <v>0</v>
      </c>
      <c r="D232" s="181" t="str">
        <f>IF(ISNA(VLOOKUP($A232,DSSV!$A$7:$R$65536,IN_DTK!D$6,0))=FALSE,VLOOKUP($A232,DSSV!$A$7:$R$65536,IN_DTK!D$6,0),"")</f>
        <v/>
      </c>
      <c r="E232" s="182" t="str">
        <f>IF(ISNA(VLOOKUP($A232,DSSV!$A$7:$R$65536,IN_DTK!E$6,0))=FALSE,VLOOKUP($A232,DSSV!$A$7:$R$65536,IN_DTK!E$6,0),"")</f>
        <v/>
      </c>
      <c r="F232" s="187" t="str">
        <f>IF(ISNA(VLOOKUP($A232,DSSV!$A$7:$R$65536,IN_DTK!F$6,0))=FALSE,VLOOKUP($A232,DSSV!$A$7:$R$65536,IN_DTK!F$6,0),"")</f>
        <v/>
      </c>
      <c r="G232" s="187" t="str">
        <f>IF(ISNA(VLOOKUP($A232,DSSV!$A$7:$R$65536,IN_DTK!G$6,0))=FALSE,VLOOKUP($A232,DSSV!$A$7:$R$65536,IN_DTK!G$6,0),"")</f>
        <v/>
      </c>
      <c r="H232" s="183">
        <f>IF(ISNA(VLOOKUP($A232,DSSV!$A$7:$R$65536,IN_DTK!H$6,0))=FALSE,IF(H$9&lt;&gt;0,VLOOKUP($A232,DSSV!$A$7:$R$65536,IN_DTK!H$6,0),""),"")</f>
        <v>0</v>
      </c>
      <c r="I232" s="183">
        <f>IF(ISNA(VLOOKUP($A232,DSSV!$A$7:$R$65536,IN_DTK!I$6,0))=FALSE,IF(I$9&lt;&gt;0,VLOOKUP($A232,DSSV!$A$7:$R$65536,IN_DTK!I$6,0),""),"")</f>
        <v>0</v>
      </c>
      <c r="J232" s="183">
        <f>IF(ISNA(VLOOKUP($A232,DSSV!$A$7:$R$65536,IN_DTK!J$6,0))=FALSE,IF(J$9&lt;&gt;0,VLOOKUP($A232,DSSV!$A$7:$R$65536,IN_DTK!J$6,0),""),"")</f>
        <v>0</v>
      </c>
      <c r="K232" s="183">
        <f>IF(ISNA(VLOOKUP($A232,DSSV!$A$7:$R$65536,IN_DTK!K$6,0))=FALSE,IF(K$9&lt;&gt;0,VLOOKUP($A232,DSSV!$A$7:$R$65536,IN_DTK!K$6,0),""),"")</f>
        <v>0</v>
      </c>
      <c r="L232" s="183">
        <f>IF(ISNA(VLOOKUP($A232,DSSV!$A$7:$R$65536,IN_DTK!L$6,0))=FALSE,IF(L$9&lt;&gt;0,VLOOKUP($A232,DSSV!$A$7:$R$65536,IN_DTK!L$6,0),""),"")</f>
        <v>0</v>
      </c>
      <c r="M232" s="183">
        <f>IF(ISNA(VLOOKUP($A232,DSSV!$A$7:$R$65536,IN_DTK!M$6,0))=FALSE,IF(M$9&lt;&gt;0,VLOOKUP($A232,DSSV!$A$7:$R$65536,IN_DTK!M$6,0),""),"")</f>
        <v>0</v>
      </c>
      <c r="N232" s="183">
        <f>IF(ISNA(VLOOKUP($A232,DSSV!$A$7:$R$65536,IN_DTK!N$6,0))=FALSE,IF(N$9&lt;&gt;0,VLOOKUP($A232,DSSV!$A$7:$R$65536,IN_DTK!N$6,0),""),"")</f>
        <v>0</v>
      </c>
      <c r="O232" s="183">
        <f>IF(ISNA(VLOOKUP($A232,DSSV!$A$7:$R$65536,IN_DTK!O$6,0))=FALSE,IF(O$9&lt;&gt;0,VLOOKUP($A232,DSSV!$A$7:$R$65536,IN_DTK!O$6,0),""),"")</f>
        <v>0</v>
      </c>
      <c r="P232" s="183">
        <f>IF(ISNA(VLOOKUP($A232,DSSV!$A$7:$R$65536,IN_DTK!P$6,0))=FALSE,IF(P$9&lt;&gt;0,VLOOKUP($A232,DSSV!$A$7:$R$65536,IN_DTK!P$6,0),""),"")</f>
        <v>0</v>
      </c>
      <c r="Q232" s="184">
        <f>IF(ISNA(VLOOKUP($A232,DSSV!$A$7:$R$65536,IN_DTK!Q$6,0))=FALSE,VLOOKUP($A232,DSSV!$A$7:$R$65536,IN_DTK!Q$6,0),"")</f>
        <v>0</v>
      </c>
      <c r="R232" s="175" t="str">
        <f>IF(ISNA(VLOOKUP($A232,DSSV!$A$7:$R$65536,IN_DTK!R$6,0))=FALSE,VLOOKUP($A232,DSSV!$A$7:$R$65536,IN_DTK!R$6,0),"")</f>
        <v>Không</v>
      </c>
      <c r="S232" s="185" t="str">
        <f>IF(ISNA(VLOOKUP($A232,DSSV!$A$7:$R$65536,IN_DTK!S$6,0))=FALSE,VLOOKUP($A232,DSSV!$A$7:$R$65536,IN_DTK!S$6,0),"")</f>
        <v/>
      </c>
      <c r="T232" s="156" t="str">
        <f t="shared" si="6"/>
        <v/>
      </c>
      <c r="U232" s="156" t="str">
        <f t="shared" si="7"/>
        <v/>
      </c>
    </row>
    <row r="233" spans="1:21" s="156" customFormat="1" ht="20.25" customHeight="1">
      <c r="A233" s="154">
        <v>224</v>
      </c>
      <c r="B233" s="178">
        <f>--SUBTOTAL(2,C$7:C233)</f>
        <v>224</v>
      </c>
      <c r="C233" s="157">
        <f>IF(ISNA(VLOOKUP($A233,DSSV!$A$7:$R$65536,IN_DTK!C$6,0))=FALSE,VLOOKUP($A233,DSSV!$A$7:$R$65536,IN_DTK!C$6,0),"")</f>
        <v>0</v>
      </c>
      <c r="D233" s="181" t="str">
        <f>IF(ISNA(VLOOKUP($A233,DSSV!$A$7:$R$65536,IN_DTK!D$6,0))=FALSE,VLOOKUP($A233,DSSV!$A$7:$R$65536,IN_DTK!D$6,0),"")</f>
        <v/>
      </c>
      <c r="E233" s="182" t="str">
        <f>IF(ISNA(VLOOKUP($A233,DSSV!$A$7:$R$65536,IN_DTK!E$6,0))=FALSE,VLOOKUP($A233,DSSV!$A$7:$R$65536,IN_DTK!E$6,0),"")</f>
        <v/>
      </c>
      <c r="F233" s="187" t="str">
        <f>IF(ISNA(VLOOKUP($A233,DSSV!$A$7:$R$65536,IN_DTK!F$6,0))=FALSE,VLOOKUP($A233,DSSV!$A$7:$R$65536,IN_DTK!F$6,0),"")</f>
        <v/>
      </c>
      <c r="G233" s="187" t="str">
        <f>IF(ISNA(VLOOKUP($A233,DSSV!$A$7:$R$65536,IN_DTK!G$6,0))=FALSE,VLOOKUP($A233,DSSV!$A$7:$R$65536,IN_DTK!G$6,0),"")</f>
        <v/>
      </c>
      <c r="H233" s="183">
        <f>IF(ISNA(VLOOKUP($A233,DSSV!$A$7:$R$65536,IN_DTK!H$6,0))=FALSE,IF(H$9&lt;&gt;0,VLOOKUP($A233,DSSV!$A$7:$R$65536,IN_DTK!H$6,0),""),"")</f>
        <v>0</v>
      </c>
      <c r="I233" s="183">
        <f>IF(ISNA(VLOOKUP($A233,DSSV!$A$7:$R$65536,IN_DTK!I$6,0))=FALSE,IF(I$9&lt;&gt;0,VLOOKUP($A233,DSSV!$A$7:$R$65536,IN_DTK!I$6,0),""),"")</f>
        <v>0</v>
      </c>
      <c r="J233" s="183">
        <f>IF(ISNA(VLOOKUP($A233,DSSV!$A$7:$R$65536,IN_DTK!J$6,0))=FALSE,IF(J$9&lt;&gt;0,VLOOKUP($A233,DSSV!$A$7:$R$65536,IN_DTK!J$6,0),""),"")</f>
        <v>0</v>
      </c>
      <c r="K233" s="183">
        <f>IF(ISNA(VLOOKUP($A233,DSSV!$A$7:$R$65536,IN_DTK!K$6,0))=FALSE,IF(K$9&lt;&gt;0,VLOOKUP($A233,DSSV!$A$7:$R$65536,IN_DTK!K$6,0),""),"")</f>
        <v>0</v>
      </c>
      <c r="L233" s="183">
        <f>IF(ISNA(VLOOKUP($A233,DSSV!$A$7:$R$65536,IN_DTK!L$6,0))=FALSE,IF(L$9&lt;&gt;0,VLOOKUP($A233,DSSV!$A$7:$R$65536,IN_DTK!L$6,0),""),"")</f>
        <v>0</v>
      </c>
      <c r="M233" s="183">
        <f>IF(ISNA(VLOOKUP($A233,DSSV!$A$7:$R$65536,IN_DTK!M$6,0))=FALSE,IF(M$9&lt;&gt;0,VLOOKUP($A233,DSSV!$A$7:$R$65536,IN_DTK!M$6,0),""),"")</f>
        <v>0</v>
      </c>
      <c r="N233" s="183">
        <f>IF(ISNA(VLOOKUP($A233,DSSV!$A$7:$R$65536,IN_DTK!N$6,0))=FALSE,IF(N$9&lt;&gt;0,VLOOKUP($A233,DSSV!$A$7:$R$65536,IN_DTK!N$6,0),""),"")</f>
        <v>0</v>
      </c>
      <c r="O233" s="183">
        <f>IF(ISNA(VLOOKUP($A233,DSSV!$A$7:$R$65536,IN_DTK!O$6,0))=FALSE,IF(O$9&lt;&gt;0,VLOOKUP($A233,DSSV!$A$7:$R$65536,IN_DTK!O$6,0),""),"")</f>
        <v>0</v>
      </c>
      <c r="P233" s="183">
        <f>IF(ISNA(VLOOKUP($A233,DSSV!$A$7:$R$65536,IN_DTK!P$6,0))=FALSE,IF(P$9&lt;&gt;0,VLOOKUP($A233,DSSV!$A$7:$R$65536,IN_DTK!P$6,0),""),"")</f>
        <v>0</v>
      </c>
      <c r="Q233" s="184">
        <f>IF(ISNA(VLOOKUP($A233,DSSV!$A$7:$R$65536,IN_DTK!Q$6,0))=FALSE,VLOOKUP($A233,DSSV!$A$7:$R$65536,IN_DTK!Q$6,0),"")</f>
        <v>0</v>
      </c>
      <c r="R233" s="175" t="str">
        <f>IF(ISNA(VLOOKUP($A233,DSSV!$A$7:$R$65536,IN_DTK!R$6,0))=FALSE,VLOOKUP($A233,DSSV!$A$7:$R$65536,IN_DTK!R$6,0),"")</f>
        <v>Không</v>
      </c>
      <c r="S233" s="185" t="str">
        <f>IF(ISNA(VLOOKUP($A233,DSSV!$A$7:$R$65536,IN_DTK!S$6,0))=FALSE,VLOOKUP($A233,DSSV!$A$7:$R$65536,IN_DTK!S$6,0),"")</f>
        <v/>
      </c>
      <c r="T233" s="156" t="str">
        <f t="shared" si="6"/>
        <v/>
      </c>
      <c r="U233" s="156" t="str">
        <f t="shared" si="7"/>
        <v/>
      </c>
    </row>
    <row r="234" spans="1:21" s="156" customFormat="1" ht="20.25" customHeight="1">
      <c r="A234" s="154">
        <v>225</v>
      </c>
      <c r="B234" s="178">
        <f>--SUBTOTAL(2,C$7:C234)</f>
        <v>225</v>
      </c>
      <c r="C234" s="157">
        <f>IF(ISNA(VLOOKUP($A234,DSSV!$A$7:$R$65536,IN_DTK!C$6,0))=FALSE,VLOOKUP($A234,DSSV!$A$7:$R$65536,IN_DTK!C$6,0),"")</f>
        <v>0</v>
      </c>
      <c r="D234" s="181" t="str">
        <f>IF(ISNA(VLOOKUP($A234,DSSV!$A$7:$R$65536,IN_DTK!D$6,0))=FALSE,VLOOKUP($A234,DSSV!$A$7:$R$65536,IN_DTK!D$6,0),"")</f>
        <v/>
      </c>
      <c r="E234" s="182" t="str">
        <f>IF(ISNA(VLOOKUP($A234,DSSV!$A$7:$R$65536,IN_DTK!E$6,0))=FALSE,VLOOKUP($A234,DSSV!$A$7:$R$65536,IN_DTK!E$6,0),"")</f>
        <v/>
      </c>
      <c r="F234" s="187" t="str">
        <f>IF(ISNA(VLOOKUP($A234,DSSV!$A$7:$R$65536,IN_DTK!F$6,0))=FALSE,VLOOKUP($A234,DSSV!$A$7:$R$65536,IN_DTK!F$6,0),"")</f>
        <v/>
      </c>
      <c r="G234" s="187" t="str">
        <f>IF(ISNA(VLOOKUP($A234,DSSV!$A$7:$R$65536,IN_DTK!G$6,0))=FALSE,VLOOKUP($A234,DSSV!$A$7:$R$65536,IN_DTK!G$6,0),"")</f>
        <v/>
      </c>
      <c r="H234" s="183">
        <f>IF(ISNA(VLOOKUP($A234,DSSV!$A$7:$R$65536,IN_DTK!H$6,0))=FALSE,IF(H$9&lt;&gt;0,VLOOKUP($A234,DSSV!$A$7:$R$65536,IN_DTK!H$6,0),""),"")</f>
        <v>0</v>
      </c>
      <c r="I234" s="183">
        <f>IF(ISNA(VLOOKUP($A234,DSSV!$A$7:$R$65536,IN_DTK!I$6,0))=FALSE,IF(I$9&lt;&gt;0,VLOOKUP($A234,DSSV!$A$7:$R$65536,IN_DTK!I$6,0),""),"")</f>
        <v>0</v>
      </c>
      <c r="J234" s="183">
        <f>IF(ISNA(VLOOKUP($A234,DSSV!$A$7:$R$65536,IN_DTK!J$6,0))=FALSE,IF(J$9&lt;&gt;0,VLOOKUP($A234,DSSV!$A$7:$R$65536,IN_DTK!J$6,0),""),"")</f>
        <v>0</v>
      </c>
      <c r="K234" s="183">
        <f>IF(ISNA(VLOOKUP($A234,DSSV!$A$7:$R$65536,IN_DTK!K$6,0))=FALSE,IF(K$9&lt;&gt;0,VLOOKUP($A234,DSSV!$A$7:$R$65536,IN_DTK!K$6,0),""),"")</f>
        <v>0</v>
      </c>
      <c r="L234" s="183">
        <f>IF(ISNA(VLOOKUP($A234,DSSV!$A$7:$R$65536,IN_DTK!L$6,0))=FALSE,IF(L$9&lt;&gt;0,VLOOKUP($A234,DSSV!$A$7:$R$65536,IN_DTK!L$6,0),""),"")</f>
        <v>0</v>
      </c>
      <c r="M234" s="183">
        <f>IF(ISNA(VLOOKUP($A234,DSSV!$A$7:$R$65536,IN_DTK!M$6,0))=FALSE,IF(M$9&lt;&gt;0,VLOOKUP($A234,DSSV!$A$7:$R$65536,IN_DTK!M$6,0),""),"")</f>
        <v>0</v>
      </c>
      <c r="N234" s="183">
        <f>IF(ISNA(VLOOKUP($A234,DSSV!$A$7:$R$65536,IN_DTK!N$6,0))=FALSE,IF(N$9&lt;&gt;0,VLOOKUP($A234,DSSV!$A$7:$R$65536,IN_DTK!N$6,0),""),"")</f>
        <v>0</v>
      </c>
      <c r="O234" s="183">
        <f>IF(ISNA(VLOOKUP($A234,DSSV!$A$7:$R$65536,IN_DTK!O$6,0))=FALSE,IF(O$9&lt;&gt;0,VLOOKUP($A234,DSSV!$A$7:$R$65536,IN_DTK!O$6,0),""),"")</f>
        <v>0</v>
      </c>
      <c r="P234" s="183">
        <f>IF(ISNA(VLOOKUP($A234,DSSV!$A$7:$R$65536,IN_DTK!P$6,0))=FALSE,IF(P$9&lt;&gt;0,VLOOKUP($A234,DSSV!$A$7:$R$65536,IN_DTK!P$6,0),""),"")</f>
        <v>0</v>
      </c>
      <c r="Q234" s="184">
        <f>IF(ISNA(VLOOKUP($A234,DSSV!$A$7:$R$65536,IN_DTK!Q$6,0))=FALSE,VLOOKUP($A234,DSSV!$A$7:$R$65536,IN_DTK!Q$6,0),"")</f>
        <v>0</v>
      </c>
      <c r="R234" s="175" t="str">
        <f>IF(ISNA(VLOOKUP($A234,DSSV!$A$7:$R$65536,IN_DTK!R$6,0))=FALSE,VLOOKUP($A234,DSSV!$A$7:$R$65536,IN_DTK!R$6,0),"")</f>
        <v>Không</v>
      </c>
      <c r="S234" s="185" t="str">
        <f>IF(ISNA(VLOOKUP($A234,DSSV!$A$7:$R$65536,IN_DTK!S$6,0))=FALSE,VLOOKUP($A234,DSSV!$A$7:$R$65536,IN_DTK!S$6,0),"")</f>
        <v/>
      </c>
      <c r="T234" s="156" t="str">
        <f t="shared" si="6"/>
        <v/>
      </c>
      <c r="U234" s="156" t="str">
        <f t="shared" si="7"/>
        <v/>
      </c>
    </row>
    <row r="235" spans="1:21" s="156" customFormat="1" ht="20.25" customHeight="1">
      <c r="A235" s="154">
        <v>226</v>
      </c>
      <c r="B235" s="178">
        <f>--SUBTOTAL(2,C$7:C235)</f>
        <v>226</v>
      </c>
      <c r="C235" s="157">
        <f>IF(ISNA(VLOOKUP($A235,DSSV!$A$7:$R$65536,IN_DTK!C$6,0))=FALSE,VLOOKUP($A235,DSSV!$A$7:$R$65536,IN_DTK!C$6,0),"")</f>
        <v>0</v>
      </c>
      <c r="D235" s="181" t="str">
        <f>IF(ISNA(VLOOKUP($A235,DSSV!$A$7:$R$65536,IN_DTK!D$6,0))=FALSE,VLOOKUP($A235,DSSV!$A$7:$R$65536,IN_DTK!D$6,0),"")</f>
        <v/>
      </c>
      <c r="E235" s="182" t="str">
        <f>IF(ISNA(VLOOKUP($A235,DSSV!$A$7:$R$65536,IN_DTK!E$6,0))=FALSE,VLOOKUP($A235,DSSV!$A$7:$R$65536,IN_DTK!E$6,0),"")</f>
        <v/>
      </c>
      <c r="F235" s="187" t="str">
        <f>IF(ISNA(VLOOKUP($A235,DSSV!$A$7:$R$65536,IN_DTK!F$6,0))=FALSE,VLOOKUP($A235,DSSV!$A$7:$R$65536,IN_DTK!F$6,0),"")</f>
        <v/>
      </c>
      <c r="G235" s="187" t="str">
        <f>IF(ISNA(VLOOKUP($A235,DSSV!$A$7:$R$65536,IN_DTK!G$6,0))=FALSE,VLOOKUP($A235,DSSV!$A$7:$R$65536,IN_DTK!G$6,0),"")</f>
        <v/>
      </c>
      <c r="H235" s="183">
        <f>IF(ISNA(VLOOKUP($A235,DSSV!$A$7:$R$65536,IN_DTK!H$6,0))=FALSE,IF(H$9&lt;&gt;0,VLOOKUP($A235,DSSV!$A$7:$R$65536,IN_DTK!H$6,0),""),"")</f>
        <v>0</v>
      </c>
      <c r="I235" s="183">
        <f>IF(ISNA(VLOOKUP($A235,DSSV!$A$7:$R$65536,IN_DTK!I$6,0))=FALSE,IF(I$9&lt;&gt;0,VLOOKUP($A235,DSSV!$A$7:$R$65536,IN_DTK!I$6,0),""),"")</f>
        <v>0</v>
      </c>
      <c r="J235" s="183">
        <f>IF(ISNA(VLOOKUP($A235,DSSV!$A$7:$R$65536,IN_DTK!J$6,0))=FALSE,IF(J$9&lt;&gt;0,VLOOKUP($A235,DSSV!$A$7:$R$65536,IN_DTK!J$6,0),""),"")</f>
        <v>0</v>
      </c>
      <c r="K235" s="183">
        <f>IF(ISNA(VLOOKUP($A235,DSSV!$A$7:$R$65536,IN_DTK!K$6,0))=FALSE,IF(K$9&lt;&gt;0,VLOOKUP($A235,DSSV!$A$7:$R$65536,IN_DTK!K$6,0),""),"")</f>
        <v>0</v>
      </c>
      <c r="L235" s="183">
        <f>IF(ISNA(VLOOKUP($A235,DSSV!$A$7:$R$65536,IN_DTK!L$6,0))=FALSE,IF(L$9&lt;&gt;0,VLOOKUP($A235,DSSV!$A$7:$R$65536,IN_DTK!L$6,0),""),"")</f>
        <v>0</v>
      </c>
      <c r="M235" s="183">
        <f>IF(ISNA(VLOOKUP($A235,DSSV!$A$7:$R$65536,IN_DTK!M$6,0))=FALSE,IF(M$9&lt;&gt;0,VLOOKUP($A235,DSSV!$A$7:$R$65536,IN_DTK!M$6,0),""),"")</f>
        <v>0</v>
      </c>
      <c r="N235" s="183">
        <f>IF(ISNA(VLOOKUP($A235,DSSV!$A$7:$R$65536,IN_DTK!N$6,0))=FALSE,IF(N$9&lt;&gt;0,VLOOKUP($A235,DSSV!$A$7:$R$65536,IN_DTK!N$6,0),""),"")</f>
        <v>0</v>
      </c>
      <c r="O235" s="183">
        <f>IF(ISNA(VLOOKUP($A235,DSSV!$A$7:$R$65536,IN_DTK!O$6,0))=FALSE,IF(O$9&lt;&gt;0,VLOOKUP($A235,DSSV!$A$7:$R$65536,IN_DTK!O$6,0),""),"")</f>
        <v>0</v>
      </c>
      <c r="P235" s="183">
        <f>IF(ISNA(VLOOKUP($A235,DSSV!$A$7:$R$65536,IN_DTK!P$6,0))=FALSE,IF(P$9&lt;&gt;0,VLOOKUP($A235,DSSV!$A$7:$R$65536,IN_DTK!P$6,0),""),"")</f>
        <v>0</v>
      </c>
      <c r="Q235" s="184">
        <f>IF(ISNA(VLOOKUP($A235,DSSV!$A$7:$R$65536,IN_DTK!Q$6,0))=FALSE,VLOOKUP($A235,DSSV!$A$7:$R$65536,IN_DTK!Q$6,0),"")</f>
        <v>0</v>
      </c>
      <c r="R235" s="175" t="str">
        <f>IF(ISNA(VLOOKUP($A235,DSSV!$A$7:$R$65536,IN_DTK!R$6,0))=FALSE,VLOOKUP($A235,DSSV!$A$7:$R$65536,IN_DTK!R$6,0),"")</f>
        <v>Không</v>
      </c>
      <c r="S235" s="185" t="str">
        <f>IF(ISNA(VLOOKUP($A235,DSSV!$A$7:$R$65536,IN_DTK!S$6,0))=FALSE,VLOOKUP($A235,DSSV!$A$7:$R$65536,IN_DTK!S$6,0),"")</f>
        <v/>
      </c>
      <c r="T235" s="156" t="str">
        <f t="shared" si="6"/>
        <v/>
      </c>
      <c r="U235" s="156" t="str">
        <f t="shared" si="7"/>
        <v/>
      </c>
    </row>
    <row r="236" spans="1:21" s="156" customFormat="1" ht="20.25" customHeight="1">
      <c r="A236" s="154">
        <v>227</v>
      </c>
      <c r="B236" s="178">
        <f>--SUBTOTAL(2,C$7:C236)</f>
        <v>227</v>
      </c>
      <c r="C236" s="157">
        <f>IF(ISNA(VLOOKUP($A236,DSSV!$A$7:$R$65536,IN_DTK!C$6,0))=FALSE,VLOOKUP($A236,DSSV!$A$7:$R$65536,IN_DTK!C$6,0),"")</f>
        <v>0</v>
      </c>
      <c r="D236" s="181" t="str">
        <f>IF(ISNA(VLOOKUP($A236,DSSV!$A$7:$R$65536,IN_DTK!D$6,0))=FALSE,VLOOKUP($A236,DSSV!$A$7:$R$65536,IN_DTK!D$6,0),"")</f>
        <v/>
      </c>
      <c r="E236" s="182" t="str">
        <f>IF(ISNA(VLOOKUP($A236,DSSV!$A$7:$R$65536,IN_DTK!E$6,0))=FALSE,VLOOKUP($A236,DSSV!$A$7:$R$65536,IN_DTK!E$6,0),"")</f>
        <v/>
      </c>
      <c r="F236" s="187" t="str">
        <f>IF(ISNA(VLOOKUP($A236,DSSV!$A$7:$R$65536,IN_DTK!F$6,0))=FALSE,VLOOKUP($A236,DSSV!$A$7:$R$65536,IN_DTK!F$6,0),"")</f>
        <v/>
      </c>
      <c r="G236" s="187" t="str">
        <f>IF(ISNA(VLOOKUP($A236,DSSV!$A$7:$R$65536,IN_DTK!G$6,0))=FALSE,VLOOKUP($A236,DSSV!$A$7:$R$65536,IN_DTK!G$6,0),"")</f>
        <v/>
      </c>
      <c r="H236" s="183">
        <f>IF(ISNA(VLOOKUP($A236,DSSV!$A$7:$R$65536,IN_DTK!H$6,0))=FALSE,IF(H$9&lt;&gt;0,VLOOKUP($A236,DSSV!$A$7:$R$65536,IN_DTK!H$6,0),""),"")</f>
        <v>0</v>
      </c>
      <c r="I236" s="183">
        <f>IF(ISNA(VLOOKUP($A236,DSSV!$A$7:$R$65536,IN_DTK!I$6,0))=FALSE,IF(I$9&lt;&gt;0,VLOOKUP($A236,DSSV!$A$7:$R$65536,IN_DTK!I$6,0),""),"")</f>
        <v>0</v>
      </c>
      <c r="J236" s="183">
        <f>IF(ISNA(VLOOKUP($A236,DSSV!$A$7:$R$65536,IN_DTK!J$6,0))=FALSE,IF(J$9&lt;&gt;0,VLOOKUP($A236,DSSV!$A$7:$R$65536,IN_DTK!J$6,0),""),"")</f>
        <v>0</v>
      </c>
      <c r="K236" s="183">
        <f>IF(ISNA(VLOOKUP($A236,DSSV!$A$7:$R$65536,IN_DTK!K$6,0))=FALSE,IF(K$9&lt;&gt;0,VLOOKUP($A236,DSSV!$A$7:$R$65536,IN_DTK!K$6,0),""),"")</f>
        <v>0</v>
      </c>
      <c r="L236" s="183">
        <f>IF(ISNA(VLOOKUP($A236,DSSV!$A$7:$R$65536,IN_DTK!L$6,0))=FALSE,IF(L$9&lt;&gt;0,VLOOKUP($A236,DSSV!$A$7:$R$65536,IN_DTK!L$6,0),""),"")</f>
        <v>0</v>
      </c>
      <c r="M236" s="183">
        <f>IF(ISNA(VLOOKUP($A236,DSSV!$A$7:$R$65536,IN_DTK!M$6,0))=FALSE,IF(M$9&lt;&gt;0,VLOOKUP($A236,DSSV!$A$7:$R$65536,IN_DTK!M$6,0),""),"")</f>
        <v>0</v>
      </c>
      <c r="N236" s="183">
        <f>IF(ISNA(VLOOKUP($A236,DSSV!$A$7:$R$65536,IN_DTK!N$6,0))=FALSE,IF(N$9&lt;&gt;0,VLOOKUP($A236,DSSV!$A$7:$R$65536,IN_DTK!N$6,0),""),"")</f>
        <v>0</v>
      </c>
      <c r="O236" s="183">
        <f>IF(ISNA(VLOOKUP($A236,DSSV!$A$7:$R$65536,IN_DTK!O$6,0))=FALSE,IF(O$9&lt;&gt;0,VLOOKUP($A236,DSSV!$A$7:$R$65536,IN_DTK!O$6,0),""),"")</f>
        <v>0</v>
      </c>
      <c r="P236" s="183">
        <f>IF(ISNA(VLOOKUP($A236,DSSV!$A$7:$R$65536,IN_DTK!P$6,0))=FALSE,IF(P$9&lt;&gt;0,VLOOKUP($A236,DSSV!$A$7:$R$65536,IN_DTK!P$6,0),""),"")</f>
        <v>0</v>
      </c>
      <c r="Q236" s="184">
        <f>IF(ISNA(VLOOKUP($A236,DSSV!$A$7:$R$65536,IN_DTK!Q$6,0))=FALSE,VLOOKUP($A236,DSSV!$A$7:$R$65536,IN_DTK!Q$6,0),"")</f>
        <v>0</v>
      </c>
      <c r="R236" s="175" t="str">
        <f>IF(ISNA(VLOOKUP($A236,DSSV!$A$7:$R$65536,IN_DTK!R$6,0))=FALSE,VLOOKUP($A236,DSSV!$A$7:$R$65536,IN_DTK!R$6,0),"")</f>
        <v>Không</v>
      </c>
      <c r="S236" s="185" t="str">
        <f>IF(ISNA(VLOOKUP($A236,DSSV!$A$7:$R$65536,IN_DTK!S$6,0))=FALSE,VLOOKUP($A236,DSSV!$A$7:$R$65536,IN_DTK!S$6,0),"")</f>
        <v/>
      </c>
      <c r="T236" s="156" t="str">
        <f t="shared" si="6"/>
        <v/>
      </c>
      <c r="U236" s="156" t="str">
        <f t="shared" si="7"/>
        <v/>
      </c>
    </row>
    <row r="237" spans="1:21" s="156" customFormat="1" ht="20.25" customHeight="1">
      <c r="A237" s="154">
        <v>228</v>
      </c>
      <c r="B237" s="178">
        <f>--SUBTOTAL(2,C$7:C237)</f>
        <v>228</v>
      </c>
      <c r="C237" s="157">
        <f>IF(ISNA(VLOOKUP($A237,DSSV!$A$7:$R$65536,IN_DTK!C$6,0))=FALSE,VLOOKUP($A237,DSSV!$A$7:$R$65536,IN_DTK!C$6,0),"")</f>
        <v>0</v>
      </c>
      <c r="D237" s="181" t="str">
        <f>IF(ISNA(VLOOKUP($A237,DSSV!$A$7:$R$65536,IN_DTK!D$6,0))=FALSE,VLOOKUP($A237,DSSV!$A$7:$R$65536,IN_DTK!D$6,0),"")</f>
        <v/>
      </c>
      <c r="E237" s="182" t="str">
        <f>IF(ISNA(VLOOKUP($A237,DSSV!$A$7:$R$65536,IN_DTK!E$6,0))=FALSE,VLOOKUP($A237,DSSV!$A$7:$R$65536,IN_DTK!E$6,0),"")</f>
        <v/>
      </c>
      <c r="F237" s="187" t="str">
        <f>IF(ISNA(VLOOKUP($A237,DSSV!$A$7:$R$65536,IN_DTK!F$6,0))=FALSE,VLOOKUP($A237,DSSV!$A$7:$R$65536,IN_DTK!F$6,0),"")</f>
        <v/>
      </c>
      <c r="G237" s="187" t="str">
        <f>IF(ISNA(VLOOKUP($A237,DSSV!$A$7:$R$65536,IN_DTK!G$6,0))=FALSE,VLOOKUP($A237,DSSV!$A$7:$R$65536,IN_DTK!G$6,0),"")</f>
        <v/>
      </c>
      <c r="H237" s="183">
        <f>IF(ISNA(VLOOKUP($A237,DSSV!$A$7:$R$65536,IN_DTK!H$6,0))=FALSE,IF(H$9&lt;&gt;0,VLOOKUP($A237,DSSV!$A$7:$R$65536,IN_DTK!H$6,0),""),"")</f>
        <v>0</v>
      </c>
      <c r="I237" s="183">
        <f>IF(ISNA(VLOOKUP($A237,DSSV!$A$7:$R$65536,IN_DTK!I$6,0))=FALSE,IF(I$9&lt;&gt;0,VLOOKUP($A237,DSSV!$A$7:$R$65536,IN_DTK!I$6,0),""),"")</f>
        <v>0</v>
      </c>
      <c r="J237" s="183">
        <f>IF(ISNA(VLOOKUP($A237,DSSV!$A$7:$R$65536,IN_DTK!J$6,0))=FALSE,IF(J$9&lt;&gt;0,VLOOKUP($A237,DSSV!$A$7:$R$65536,IN_DTK!J$6,0),""),"")</f>
        <v>0</v>
      </c>
      <c r="K237" s="183">
        <f>IF(ISNA(VLOOKUP($A237,DSSV!$A$7:$R$65536,IN_DTK!K$6,0))=FALSE,IF(K$9&lt;&gt;0,VLOOKUP($A237,DSSV!$A$7:$R$65536,IN_DTK!K$6,0),""),"")</f>
        <v>0</v>
      </c>
      <c r="L237" s="183">
        <f>IF(ISNA(VLOOKUP($A237,DSSV!$A$7:$R$65536,IN_DTK!L$6,0))=FALSE,IF(L$9&lt;&gt;0,VLOOKUP($A237,DSSV!$A$7:$R$65536,IN_DTK!L$6,0),""),"")</f>
        <v>0</v>
      </c>
      <c r="M237" s="183">
        <f>IF(ISNA(VLOOKUP($A237,DSSV!$A$7:$R$65536,IN_DTK!M$6,0))=FALSE,IF(M$9&lt;&gt;0,VLOOKUP($A237,DSSV!$A$7:$R$65536,IN_DTK!M$6,0),""),"")</f>
        <v>0</v>
      </c>
      <c r="N237" s="183">
        <f>IF(ISNA(VLOOKUP($A237,DSSV!$A$7:$R$65536,IN_DTK!N$6,0))=FALSE,IF(N$9&lt;&gt;0,VLOOKUP($A237,DSSV!$A$7:$R$65536,IN_DTK!N$6,0),""),"")</f>
        <v>0</v>
      </c>
      <c r="O237" s="183">
        <f>IF(ISNA(VLOOKUP($A237,DSSV!$A$7:$R$65536,IN_DTK!O$6,0))=FALSE,IF(O$9&lt;&gt;0,VLOOKUP($A237,DSSV!$A$7:$R$65536,IN_DTK!O$6,0),""),"")</f>
        <v>0</v>
      </c>
      <c r="P237" s="183">
        <f>IF(ISNA(VLOOKUP($A237,DSSV!$A$7:$R$65536,IN_DTK!P$6,0))=FALSE,IF(P$9&lt;&gt;0,VLOOKUP($A237,DSSV!$A$7:$R$65536,IN_DTK!P$6,0),""),"")</f>
        <v>0</v>
      </c>
      <c r="Q237" s="184">
        <f>IF(ISNA(VLOOKUP($A237,DSSV!$A$7:$R$65536,IN_DTK!Q$6,0))=FALSE,VLOOKUP($A237,DSSV!$A$7:$R$65536,IN_DTK!Q$6,0),"")</f>
        <v>0</v>
      </c>
      <c r="R237" s="175" t="str">
        <f>IF(ISNA(VLOOKUP($A237,DSSV!$A$7:$R$65536,IN_DTK!R$6,0))=FALSE,VLOOKUP($A237,DSSV!$A$7:$R$65536,IN_DTK!R$6,0),"")</f>
        <v>Không</v>
      </c>
      <c r="S237" s="185" t="str">
        <f>IF(ISNA(VLOOKUP($A237,DSSV!$A$7:$R$65536,IN_DTK!S$6,0))=FALSE,VLOOKUP($A237,DSSV!$A$7:$R$65536,IN_DTK!S$6,0),"")</f>
        <v/>
      </c>
      <c r="T237" s="156" t="str">
        <f t="shared" si="6"/>
        <v/>
      </c>
      <c r="U237" s="156" t="str">
        <f t="shared" si="7"/>
        <v/>
      </c>
    </row>
    <row r="238" spans="1:21" s="156" customFormat="1" ht="20.25" customHeight="1">
      <c r="A238" s="154">
        <v>229</v>
      </c>
      <c r="B238" s="178">
        <f>--SUBTOTAL(2,C$7:C238)</f>
        <v>229</v>
      </c>
      <c r="C238" s="157">
        <f>IF(ISNA(VLOOKUP($A238,DSSV!$A$7:$R$65536,IN_DTK!C$6,0))=FALSE,VLOOKUP($A238,DSSV!$A$7:$R$65536,IN_DTK!C$6,0),"")</f>
        <v>0</v>
      </c>
      <c r="D238" s="181" t="str">
        <f>IF(ISNA(VLOOKUP($A238,DSSV!$A$7:$R$65536,IN_DTK!D$6,0))=FALSE,VLOOKUP($A238,DSSV!$A$7:$R$65536,IN_DTK!D$6,0),"")</f>
        <v/>
      </c>
      <c r="E238" s="182" t="str">
        <f>IF(ISNA(VLOOKUP($A238,DSSV!$A$7:$R$65536,IN_DTK!E$6,0))=FALSE,VLOOKUP($A238,DSSV!$A$7:$R$65536,IN_DTK!E$6,0),"")</f>
        <v/>
      </c>
      <c r="F238" s="187" t="str">
        <f>IF(ISNA(VLOOKUP($A238,DSSV!$A$7:$R$65536,IN_DTK!F$6,0))=FALSE,VLOOKUP($A238,DSSV!$A$7:$R$65536,IN_DTK!F$6,0),"")</f>
        <v/>
      </c>
      <c r="G238" s="187" t="str">
        <f>IF(ISNA(VLOOKUP($A238,DSSV!$A$7:$R$65536,IN_DTK!G$6,0))=FALSE,VLOOKUP($A238,DSSV!$A$7:$R$65536,IN_DTK!G$6,0),"")</f>
        <v/>
      </c>
      <c r="H238" s="183">
        <f>IF(ISNA(VLOOKUP($A238,DSSV!$A$7:$R$65536,IN_DTK!H$6,0))=FALSE,IF(H$9&lt;&gt;0,VLOOKUP($A238,DSSV!$A$7:$R$65536,IN_DTK!H$6,0),""),"")</f>
        <v>0</v>
      </c>
      <c r="I238" s="183">
        <f>IF(ISNA(VLOOKUP($A238,DSSV!$A$7:$R$65536,IN_DTK!I$6,0))=FALSE,IF(I$9&lt;&gt;0,VLOOKUP($A238,DSSV!$A$7:$R$65536,IN_DTK!I$6,0),""),"")</f>
        <v>0</v>
      </c>
      <c r="J238" s="183">
        <f>IF(ISNA(VLOOKUP($A238,DSSV!$A$7:$R$65536,IN_DTK!J$6,0))=FALSE,IF(J$9&lt;&gt;0,VLOOKUP($A238,DSSV!$A$7:$R$65536,IN_DTK!J$6,0),""),"")</f>
        <v>0</v>
      </c>
      <c r="K238" s="183">
        <f>IF(ISNA(VLOOKUP($A238,DSSV!$A$7:$R$65536,IN_DTK!K$6,0))=FALSE,IF(K$9&lt;&gt;0,VLOOKUP($A238,DSSV!$A$7:$R$65536,IN_DTK!K$6,0),""),"")</f>
        <v>0</v>
      </c>
      <c r="L238" s="183">
        <f>IF(ISNA(VLOOKUP($A238,DSSV!$A$7:$R$65536,IN_DTK!L$6,0))=FALSE,IF(L$9&lt;&gt;0,VLOOKUP($A238,DSSV!$A$7:$R$65536,IN_DTK!L$6,0),""),"")</f>
        <v>0</v>
      </c>
      <c r="M238" s="183">
        <f>IF(ISNA(VLOOKUP($A238,DSSV!$A$7:$R$65536,IN_DTK!M$6,0))=FALSE,IF(M$9&lt;&gt;0,VLOOKUP($A238,DSSV!$A$7:$R$65536,IN_DTK!M$6,0),""),"")</f>
        <v>0</v>
      </c>
      <c r="N238" s="183">
        <f>IF(ISNA(VLOOKUP($A238,DSSV!$A$7:$R$65536,IN_DTK!N$6,0))=FALSE,IF(N$9&lt;&gt;0,VLOOKUP($A238,DSSV!$A$7:$R$65536,IN_DTK!N$6,0),""),"")</f>
        <v>0</v>
      </c>
      <c r="O238" s="183">
        <f>IF(ISNA(VLOOKUP($A238,DSSV!$A$7:$R$65536,IN_DTK!O$6,0))=FALSE,IF(O$9&lt;&gt;0,VLOOKUP($A238,DSSV!$A$7:$R$65536,IN_DTK!O$6,0),""),"")</f>
        <v>0</v>
      </c>
      <c r="P238" s="183">
        <f>IF(ISNA(VLOOKUP($A238,DSSV!$A$7:$R$65536,IN_DTK!P$6,0))=FALSE,IF(P$9&lt;&gt;0,VLOOKUP($A238,DSSV!$A$7:$R$65536,IN_DTK!P$6,0),""),"")</f>
        <v>0</v>
      </c>
      <c r="Q238" s="184">
        <f>IF(ISNA(VLOOKUP($A238,DSSV!$A$7:$R$65536,IN_DTK!Q$6,0))=FALSE,VLOOKUP($A238,DSSV!$A$7:$R$65536,IN_DTK!Q$6,0),"")</f>
        <v>0</v>
      </c>
      <c r="R238" s="175" t="str">
        <f>IF(ISNA(VLOOKUP($A238,DSSV!$A$7:$R$65536,IN_DTK!R$6,0))=FALSE,VLOOKUP($A238,DSSV!$A$7:$R$65536,IN_DTK!R$6,0),"")</f>
        <v>Không</v>
      </c>
      <c r="S238" s="185" t="str">
        <f>IF(ISNA(VLOOKUP($A238,DSSV!$A$7:$R$65536,IN_DTK!S$6,0))=FALSE,VLOOKUP($A238,DSSV!$A$7:$R$65536,IN_DTK!S$6,0),"")</f>
        <v/>
      </c>
      <c r="T238" s="156" t="str">
        <f t="shared" si="6"/>
        <v/>
      </c>
      <c r="U238" s="156" t="str">
        <f t="shared" si="7"/>
        <v/>
      </c>
    </row>
    <row r="239" spans="1:21" s="156" customFormat="1" ht="20.25" customHeight="1">
      <c r="A239" s="154">
        <v>230</v>
      </c>
      <c r="B239" s="178">
        <f>--SUBTOTAL(2,C$7:C239)</f>
        <v>230</v>
      </c>
      <c r="C239" s="157">
        <f>IF(ISNA(VLOOKUP($A239,DSSV!$A$7:$R$65536,IN_DTK!C$6,0))=FALSE,VLOOKUP($A239,DSSV!$A$7:$R$65536,IN_DTK!C$6,0),"")</f>
        <v>0</v>
      </c>
      <c r="D239" s="181" t="str">
        <f>IF(ISNA(VLOOKUP($A239,DSSV!$A$7:$R$65536,IN_DTK!D$6,0))=FALSE,VLOOKUP($A239,DSSV!$A$7:$R$65536,IN_DTK!D$6,0),"")</f>
        <v/>
      </c>
      <c r="E239" s="182" t="str">
        <f>IF(ISNA(VLOOKUP($A239,DSSV!$A$7:$R$65536,IN_DTK!E$6,0))=FALSE,VLOOKUP($A239,DSSV!$A$7:$R$65536,IN_DTK!E$6,0),"")</f>
        <v/>
      </c>
      <c r="F239" s="187" t="str">
        <f>IF(ISNA(VLOOKUP($A239,DSSV!$A$7:$R$65536,IN_DTK!F$6,0))=FALSE,VLOOKUP($A239,DSSV!$A$7:$R$65536,IN_DTK!F$6,0),"")</f>
        <v/>
      </c>
      <c r="G239" s="187" t="str">
        <f>IF(ISNA(VLOOKUP($A239,DSSV!$A$7:$R$65536,IN_DTK!G$6,0))=FALSE,VLOOKUP($A239,DSSV!$A$7:$R$65536,IN_DTK!G$6,0),"")</f>
        <v/>
      </c>
      <c r="H239" s="183">
        <f>IF(ISNA(VLOOKUP($A239,DSSV!$A$7:$R$65536,IN_DTK!H$6,0))=FALSE,IF(H$9&lt;&gt;0,VLOOKUP($A239,DSSV!$A$7:$R$65536,IN_DTK!H$6,0),""),"")</f>
        <v>0</v>
      </c>
      <c r="I239" s="183">
        <f>IF(ISNA(VLOOKUP($A239,DSSV!$A$7:$R$65536,IN_DTK!I$6,0))=FALSE,IF(I$9&lt;&gt;0,VLOOKUP($A239,DSSV!$A$7:$R$65536,IN_DTK!I$6,0),""),"")</f>
        <v>0</v>
      </c>
      <c r="J239" s="183">
        <f>IF(ISNA(VLOOKUP($A239,DSSV!$A$7:$R$65536,IN_DTK!J$6,0))=FALSE,IF(J$9&lt;&gt;0,VLOOKUP($A239,DSSV!$A$7:$R$65536,IN_DTK!J$6,0),""),"")</f>
        <v>0</v>
      </c>
      <c r="K239" s="183">
        <f>IF(ISNA(VLOOKUP($A239,DSSV!$A$7:$R$65536,IN_DTK!K$6,0))=FALSE,IF(K$9&lt;&gt;0,VLOOKUP($A239,DSSV!$A$7:$R$65536,IN_DTK!K$6,0),""),"")</f>
        <v>0</v>
      </c>
      <c r="L239" s="183">
        <f>IF(ISNA(VLOOKUP($A239,DSSV!$A$7:$R$65536,IN_DTK!L$6,0))=FALSE,IF(L$9&lt;&gt;0,VLOOKUP($A239,DSSV!$A$7:$R$65536,IN_DTK!L$6,0),""),"")</f>
        <v>0</v>
      </c>
      <c r="M239" s="183">
        <f>IF(ISNA(VLOOKUP($A239,DSSV!$A$7:$R$65536,IN_DTK!M$6,0))=FALSE,IF(M$9&lt;&gt;0,VLOOKUP($A239,DSSV!$A$7:$R$65536,IN_DTK!M$6,0),""),"")</f>
        <v>0</v>
      </c>
      <c r="N239" s="183">
        <f>IF(ISNA(VLOOKUP($A239,DSSV!$A$7:$R$65536,IN_DTK!N$6,0))=FALSE,IF(N$9&lt;&gt;0,VLOOKUP($A239,DSSV!$A$7:$R$65536,IN_DTK!N$6,0),""),"")</f>
        <v>0</v>
      </c>
      <c r="O239" s="183">
        <f>IF(ISNA(VLOOKUP($A239,DSSV!$A$7:$R$65536,IN_DTK!O$6,0))=FALSE,IF(O$9&lt;&gt;0,VLOOKUP($A239,DSSV!$A$7:$R$65536,IN_DTK!O$6,0),""),"")</f>
        <v>0</v>
      </c>
      <c r="P239" s="183">
        <f>IF(ISNA(VLOOKUP($A239,DSSV!$A$7:$R$65536,IN_DTK!P$6,0))=FALSE,IF(P$9&lt;&gt;0,VLOOKUP($A239,DSSV!$A$7:$R$65536,IN_DTK!P$6,0),""),"")</f>
        <v>0</v>
      </c>
      <c r="Q239" s="184">
        <f>IF(ISNA(VLOOKUP($A239,DSSV!$A$7:$R$65536,IN_DTK!Q$6,0))=FALSE,VLOOKUP($A239,DSSV!$A$7:$R$65536,IN_DTK!Q$6,0),"")</f>
        <v>0</v>
      </c>
      <c r="R239" s="175" t="str">
        <f>IF(ISNA(VLOOKUP($A239,DSSV!$A$7:$R$65536,IN_DTK!R$6,0))=FALSE,VLOOKUP($A239,DSSV!$A$7:$R$65536,IN_DTK!R$6,0),"")</f>
        <v>Không</v>
      </c>
      <c r="S239" s="185" t="str">
        <f>IF(ISNA(VLOOKUP($A239,DSSV!$A$7:$R$65536,IN_DTK!S$6,0))=FALSE,VLOOKUP($A239,DSSV!$A$7:$R$65536,IN_DTK!S$6,0),"")</f>
        <v/>
      </c>
      <c r="T239" s="156" t="str">
        <f t="shared" si="6"/>
        <v/>
      </c>
      <c r="U239" s="156" t="str">
        <f t="shared" si="7"/>
        <v/>
      </c>
    </row>
    <row r="240" spans="1:21" s="156" customFormat="1" ht="20.25" customHeight="1">
      <c r="A240" s="154">
        <v>231</v>
      </c>
      <c r="B240" s="178">
        <f>--SUBTOTAL(2,C$7:C240)</f>
        <v>231</v>
      </c>
      <c r="C240" s="157">
        <f>IF(ISNA(VLOOKUP($A240,DSSV!$A$7:$R$65536,IN_DTK!C$6,0))=FALSE,VLOOKUP($A240,DSSV!$A$7:$R$65536,IN_DTK!C$6,0),"")</f>
        <v>0</v>
      </c>
      <c r="D240" s="181" t="str">
        <f>IF(ISNA(VLOOKUP($A240,DSSV!$A$7:$R$65536,IN_DTK!D$6,0))=FALSE,VLOOKUP($A240,DSSV!$A$7:$R$65536,IN_DTK!D$6,0),"")</f>
        <v/>
      </c>
      <c r="E240" s="182" t="str">
        <f>IF(ISNA(VLOOKUP($A240,DSSV!$A$7:$R$65536,IN_DTK!E$6,0))=FALSE,VLOOKUP($A240,DSSV!$A$7:$R$65536,IN_DTK!E$6,0),"")</f>
        <v/>
      </c>
      <c r="F240" s="187" t="str">
        <f>IF(ISNA(VLOOKUP($A240,DSSV!$A$7:$R$65536,IN_DTK!F$6,0))=FALSE,VLOOKUP($A240,DSSV!$A$7:$R$65536,IN_DTK!F$6,0),"")</f>
        <v/>
      </c>
      <c r="G240" s="187" t="str">
        <f>IF(ISNA(VLOOKUP($A240,DSSV!$A$7:$R$65536,IN_DTK!G$6,0))=FALSE,VLOOKUP($A240,DSSV!$A$7:$R$65536,IN_DTK!G$6,0),"")</f>
        <v/>
      </c>
      <c r="H240" s="183">
        <f>IF(ISNA(VLOOKUP($A240,DSSV!$A$7:$R$65536,IN_DTK!H$6,0))=FALSE,IF(H$9&lt;&gt;0,VLOOKUP($A240,DSSV!$A$7:$R$65536,IN_DTK!H$6,0),""),"")</f>
        <v>0</v>
      </c>
      <c r="I240" s="183">
        <f>IF(ISNA(VLOOKUP($A240,DSSV!$A$7:$R$65536,IN_DTK!I$6,0))=FALSE,IF(I$9&lt;&gt;0,VLOOKUP($A240,DSSV!$A$7:$R$65536,IN_DTK!I$6,0),""),"")</f>
        <v>0</v>
      </c>
      <c r="J240" s="183">
        <f>IF(ISNA(VLOOKUP($A240,DSSV!$A$7:$R$65536,IN_DTK!J$6,0))=FALSE,IF(J$9&lt;&gt;0,VLOOKUP($A240,DSSV!$A$7:$R$65536,IN_DTK!J$6,0),""),"")</f>
        <v>0</v>
      </c>
      <c r="K240" s="183">
        <f>IF(ISNA(VLOOKUP($A240,DSSV!$A$7:$R$65536,IN_DTK!K$6,0))=FALSE,IF(K$9&lt;&gt;0,VLOOKUP($A240,DSSV!$A$7:$R$65536,IN_DTK!K$6,0),""),"")</f>
        <v>0</v>
      </c>
      <c r="L240" s="183">
        <f>IF(ISNA(VLOOKUP($A240,DSSV!$A$7:$R$65536,IN_DTK!L$6,0))=FALSE,IF(L$9&lt;&gt;0,VLOOKUP($A240,DSSV!$A$7:$R$65536,IN_DTK!L$6,0),""),"")</f>
        <v>0</v>
      </c>
      <c r="M240" s="183">
        <f>IF(ISNA(VLOOKUP($A240,DSSV!$A$7:$R$65536,IN_DTK!M$6,0))=FALSE,IF(M$9&lt;&gt;0,VLOOKUP($A240,DSSV!$A$7:$R$65536,IN_DTK!M$6,0),""),"")</f>
        <v>0</v>
      </c>
      <c r="N240" s="183">
        <f>IF(ISNA(VLOOKUP($A240,DSSV!$A$7:$R$65536,IN_DTK!N$6,0))=FALSE,IF(N$9&lt;&gt;0,VLOOKUP($A240,DSSV!$A$7:$R$65536,IN_DTK!N$6,0),""),"")</f>
        <v>0</v>
      </c>
      <c r="O240" s="183">
        <f>IF(ISNA(VLOOKUP($A240,DSSV!$A$7:$R$65536,IN_DTK!O$6,0))=FALSE,IF(O$9&lt;&gt;0,VLOOKUP($A240,DSSV!$A$7:$R$65536,IN_DTK!O$6,0),""),"")</f>
        <v>0</v>
      </c>
      <c r="P240" s="183">
        <f>IF(ISNA(VLOOKUP($A240,DSSV!$A$7:$R$65536,IN_DTK!P$6,0))=FALSE,IF(P$9&lt;&gt;0,VLOOKUP($A240,DSSV!$A$7:$R$65536,IN_DTK!P$6,0),""),"")</f>
        <v>0</v>
      </c>
      <c r="Q240" s="184">
        <f>IF(ISNA(VLOOKUP($A240,DSSV!$A$7:$R$65536,IN_DTK!Q$6,0))=FALSE,VLOOKUP($A240,DSSV!$A$7:$R$65536,IN_DTK!Q$6,0),"")</f>
        <v>0</v>
      </c>
      <c r="R240" s="175" t="str">
        <f>IF(ISNA(VLOOKUP($A240,DSSV!$A$7:$R$65536,IN_DTK!R$6,0))=FALSE,VLOOKUP($A240,DSSV!$A$7:$R$65536,IN_DTK!R$6,0),"")</f>
        <v>Không</v>
      </c>
      <c r="S240" s="185" t="str">
        <f>IF(ISNA(VLOOKUP($A240,DSSV!$A$7:$R$65536,IN_DTK!S$6,0))=FALSE,VLOOKUP($A240,DSSV!$A$7:$R$65536,IN_DTK!S$6,0),"")</f>
        <v/>
      </c>
      <c r="T240" s="156" t="str">
        <f t="shared" si="6"/>
        <v/>
      </c>
      <c r="U240" s="156" t="str">
        <f t="shared" si="7"/>
        <v/>
      </c>
    </row>
    <row r="241" spans="1:21" s="156" customFormat="1" ht="20.25" customHeight="1">
      <c r="A241" s="154">
        <v>232</v>
      </c>
      <c r="B241" s="178">
        <f>--SUBTOTAL(2,C$7:C241)</f>
        <v>232</v>
      </c>
      <c r="C241" s="157">
        <f>IF(ISNA(VLOOKUP($A241,DSSV!$A$7:$R$65536,IN_DTK!C$6,0))=FALSE,VLOOKUP($A241,DSSV!$A$7:$R$65536,IN_DTK!C$6,0),"")</f>
        <v>0</v>
      </c>
      <c r="D241" s="181" t="str">
        <f>IF(ISNA(VLOOKUP($A241,DSSV!$A$7:$R$65536,IN_DTK!D$6,0))=FALSE,VLOOKUP($A241,DSSV!$A$7:$R$65536,IN_DTK!D$6,0),"")</f>
        <v/>
      </c>
      <c r="E241" s="182" t="str">
        <f>IF(ISNA(VLOOKUP($A241,DSSV!$A$7:$R$65536,IN_DTK!E$6,0))=FALSE,VLOOKUP($A241,DSSV!$A$7:$R$65536,IN_DTK!E$6,0),"")</f>
        <v/>
      </c>
      <c r="F241" s="187" t="str">
        <f>IF(ISNA(VLOOKUP($A241,DSSV!$A$7:$R$65536,IN_DTK!F$6,0))=FALSE,VLOOKUP($A241,DSSV!$A$7:$R$65536,IN_DTK!F$6,0),"")</f>
        <v/>
      </c>
      <c r="G241" s="187" t="str">
        <f>IF(ISNA(VLOOKUP($A241,DSSV!$A$7:$R$65536,IN_DTK!G$6,0))=FALSE,VLOOKUP($A241,DSSV!$A$7:$R$65536,IN_DTK!G$6,0),"")</f>
        <v/>
      </c>
      <c r="H241" s="183">
        <f>IF(ISNA(VLOOKUP($A241,DSSV!$A$7:$R$65536,IN_DTK!H$6,0))=FALSE,IF(H$9&lt;&gt;0,VLOOKUP($A241,DSSV!$A$7:$R$65536,IN_DTK!H$6,0),""),"")</f>
        <v>0</v>
      </c>
      <c r="I241" s="183">
        <f>IF(ISNA(VLOOKUP($A241,DSSV!$A$7:$R$65536,IN_DTK!I$6,0))=FALSE,IF(I$9&lt;&gt;0,VLOOKUP($A241,DSSV!$A$7:$R$65536,IN_DTK!I$6,0),""),"")</f>
        <v>0</v>
      </c>
      <c r="J241" s="183">
        <f>IF(ISNA(VLOOKUP($A241,DSSV!$A$7:$R$65536,IN_DTK!J$6,0))=FALSE,IF(J$9&lt;&gt;0,VLOOKUP($A241,DSSV!$A$7:$R$65536,IN_DTK!J$6,0),""),"")</f>
        <v>0</v>
      </c>
      <c r="K241" s="183">
        <f>IF(ISNA(VLOOKUP($A241,DSSV!$A$7:$R$65536,IN_DTK!K$6,0))=FALSE,IF(K$9&lt;&gt;0,VLOOKUP($A241,DSSV!$A$7:$R$65536,IN_DTK!K$6,0),""),"")</f>
        <v>0</v>
      </c>
      <c r="L241" s="183">
        <f>IF(ISNA(VLOOKUP($A241,DSSV!$A$7:$R$65536,IN_DTK!L$6,0))=FALSE,IF(L$9&lt;&gt;0,VLOOKUP($A241,DSSV!$A$7:$R$65536,IN_DTK!L$6,0),""),"")</f>
        <v>0</v>
      </c>
      <c r="M241" s="183">
        <f>IF(ISNA(VLOOKUP($A241,DSSV!$A$7:$R$65536,IN_DTK!M$6,0))=FALSE,IF(M$9&lt;&gt;0,VLOOKUP($A241,DSSV!$A$7:$R$65536,IN_DTK!M$6,0),""),"")</f>
        <v>0</v>
      </c>
      <c r="N241" s="183">
        <f>IF(ISNA(VLOOKUP($A241,DSSV!$A$7:$R$65536,IN_DTK!N$6,0))=FALSE,IF(N$9&lt;&gt;0,VLOOKUP($A241,DSSV!$A$7:$R$65536,IN_DTK!N$6,0),""),"")</f>
        <v>0</v>
      </c>
      <c r="O241" s="183">
        <f>IF(ISNA(VLOOKUP($A241,DSSV!$A$7:$R$65536,IN_DTK!O$6,0))=FALSE,IF(O$9&lt;&gt;0,VLOOKUP($A241,DSSV!$A$7:$R$65536,IN_DTK!O$6,0),""),"")</f>
        <v>0</v>
      </c>
      <c r="P241" s="183">
        <f>IF(ISNA(VLOOKUP($A241,DSSV!$A$7:$R$65536,IN_DTK!P$6,0))=FALSE,IF(P$9&lt;&gt;0,VLOOKUP($A241,DSSV!$A$7:$R$65536,IN_DTK!P$6,0),""),"")</f>
        <v>0</v>
      </c>
      <c r="Q241" s="184">
        <f>IF(ISNA(VLOOKUP($A241,DSSV!$A$7:$R$65536,IN_DTK!Q$6,0))=FALSE,VLOOKUP($A241,DSSV!$A$7:$R$65536,IN_DTK!Q$6,0),"")</f>
        <v>0</v>
      </c>
      <c r="R241" s="175" t="str">
        <f>IF(ISNA(VLOOKUP($A241,DSSV!$A$7:$R$65536,IN_DTK!R$6,0))=FALSE,VLOOKUP($A241,DSSV!$A$7:$R$65536,IN_DTK!R$6,0),"")</f>
        <v>Không</v>
      </c>
      <c r="S241" s="185" t="str">
        <f>IF(ISNA(VLOOKUP($A241,DSSV!$A$7:$R$65536,IN_DTK!S$6,0))=FALSE,VLOOKUP($A241,DSSV!$A$7:$R$65536,IN_DTK!S$6,0),"")</f>
        <v/>
      </c>
      <c r="T241" s="156" t="str">
        <f t="shared" si="6"/>
        <v/>
      </c>
      <c r="U241" s="156" t="str">
        <f t="shared" si="7"/>
        <v/>
      </c>
    </row>
    <row r="242" spans="1:21" s="156" customFormat="1" ht="20.25" customHeight="1">
      <c r="A242" s="154">
        <v>233</v>
      </c>
      <c r="B242" s="178">
        <f>--SUBTOTAL(2,C$7:C242)</f>
        <v>233</v>
      </c>
      <c r="C242" s="157">
        <f>IF(ISNA(VLOOKUP($A242,DSSV!$A$7:$R$65536,IN_DTK!C$6,0))=FALSE,VLOOKUP($A242,DSSV!$A$7:$R$65536,IN_DTK!C$6,0),"")</f>
        <v>0</v>
      </c>
      <c r="D242" s="181" t="str">
        <f>IF(ISNA(VLOOKUP($A242,DSSV!$A$7:$R$65536,IN_DTK!D$6,0))=FALSE,VLOOKUP($A242,DSSV!$A$7:$R$65536,IN_DTK!D$6,0),"")</f>
        <v/>
      </c>
      <c r="E242" s="182" t="str">
        <f>IF(ISNA(VLOOKUP($A242,DSSV!$A$7:$R$65536,IN_DTK!E$6,0))=FALSE,VLOOKUP($A242,DSSV!$A$7:$R$65536,IN_DTK!E$6,0),"")</f>
        <v/>
      </c>
      <c r="F242" s="187" t="str">
        <f>IF(ISNA(VLOOKUP($A242,DSSV!$A$7:$R$65536,IN_DTK!F$6,0))=FALSE,VLOOKUP($A242,DSSV!$A$7:$R$65536,IN_DTK!F$6,0),"")</f>
        <v/>
      </c>
      <c r="G242" s="187" t="str">
        <f>IF(ISNA(VLOOKUP($A242,DSSV!$A$7:$R$65536,IN_DTK!G$6,0))=FALSE,VLOOKUP($A242,DSSV!$A$7:$R$65536,IN_DTK!G$6,0),"")</f>
        <v/>
      </c>
      <c r="H242" s="183">
        <f>IF(ISNA(VLOOKUP($A242,DSSV!$A$7:$R$65536,IN_DTK!H$6,0))=FALSE,IF(H$9&lt;&gt;0,VLOOKUP($A242,DSSV!$A$7:$R$65536,IN_DTK!H$6,0),""),"")</f>
        <v>0</v>
      </c>
      <c r="I242" s="183">
        <f>IF(ISNA(VLOOKUP($A242,DSSV!$A$7:$R$65536,IN_DTK!I$6,0))=FALSE,IF(I$9&lt;&gt;0,VLOOKUP($A242,DSSV!$A$7:$R$65536,IN_DTK!I$6,0),""),"")</f>
        <v>0</v>
      </c>
      <c r="J242" s="183">
        <f>IF(ISNA(VLOOKUP($A242,DSSV!$A$7:$R$65536,IN_DTK!J$6,0))=FALSE,IF(J$9&lt;&gt;0,VLOOKUP($A242,DSSV!$A$7:$R$65536,IN_DTK!J$6,0),""),"")</f>
        <v>0</v>
      </c>
      <c r="K242" s="183">
        <f>IF(ISNA(VLOOKUP($A242,DSSV!$A$7:$R$65536,IN_DTK!K$6,0))=FALSE,IF(K$9&lt;&gt;0,VLOOKUP($A242,DSSV!$A$7:$R$65536,IN_DTK!K$6,0),""),"")</f>
        <v>0</v>
      </c>
      <c r="L242" s="183">
        <f>IF(ISNA(VLOOKUP($A242,DSSV!$A$7:$R$65536,IN_DTK!L$6,0))=FALSE,IF(L$9&lt;&gt;0,VLOOKUP($A242,DSSV!$A$7:$R$65536,IN_DTK!L$6,0),""),"")</f>
        <v>0</v>
      </c>
      <c r="M242" s="183">
        <f>IF(ISNA(VLOOKUP($A242,DSSV!$A$7:$R$65536,IN_DTK!M$6,0))=FALSE,IF(M$9&lt;&gt;0,VLOOKUP($A242,DSSV!$A$7:$R$65536,IN_DTK!M$6,0),""),"")</f>
        <v>0</v>
      </c>
      <c r="N242" s="183">
        <f>IF(ISNA(VLOOKUP($A242,DSSV!$A$7:$R$65536,IN_DTK!N$6,0))=FALSE,IF(N$9&lt;&gt;0,VLOOKUP($A242,DSSV!$A$7:$R$65536,IN_DTK!N$6,0),""),"")</f>
        <v>0</v>
      </c>
      <c r="O242" s="183">
        <f>IF(ISNA(VLOOKUP($A242,DSSV!$A$7:$R$65536,IN_DTK!O$6,0))=FALSE,IF(O$9&lt;&gt;0,VLOOKUP($A242,DSSV!$A$7:$R$65536,IN_DTK!O$6,0),""),"")</f>
        <v>0</v>
      </c>
      <c r="P242" s="183">
        <f>IF(ISNA(VLOOKUP($A242,DSSV!$A$7:$R$65536,IN_DTK!P$6,0))=FALSE,IF(P$9&lt;&gt;0,VLOOKUP($A242,DSSV!$A$7:$R$65536,IN_DTK!P$6,0),""),"")</f>
        <v>0</v>
      </c>
      <c r="Q242" s="184">
        <f>IF(ISNA(VLOOKUP($A242,DSSV!$A$7:$R$65536,IN_DTK!Q$6,0))=FALSE,VLOOKUP($A242,DSSV!$A$7:$R$65536,IN_DTK!Q$6,0),"")</f>
        <v>0</v>
      </c>
      <c r="R242" s="175" t="str">
        <f>IF(ISNA(VLOOKUP($A242,DSSV!$A$7:$R$65536,IN_DTK!R$6,0))=FALSE,VLOOKUP($A242,DSSV!$A$7:$R$65536,IN_DTK!R$6,0),"")</f>
        <v>Không</v>
      </c>
      <c r="S242" s="185" t="str">
        <f>IF(ISNA(VLOOKUP($A242,DSSV!$A$7:$R$65536,IN_DTK!S$6,0))=FALSE,VLOOKUP($A242,DSSV!$A$7:$R$65536,IN_DTK!S$6,0),"")</f>
        <v/>
      </c>
      <c r="T242" s="156" t="str">
        <f t="shared" si="6"/>
        <v/>
      </c>
      <c r="U242" s="156" t="str">
        <f t="shared" si="7"/>
        <v/>
      </c>
    </row>
    <row r="243" spans="1:21" s="156" customFormat="1" ht="20.25" customHeight="1">
      <c r="A243" s="154">
        <v>234</v>
      </c>
      <c r="B243" s="178">
        <f>--SUBTOTAL(2,C$7:C243)</f>
        <v>234</v>
      </c>
      <c r="C243" s="157">
        <f>IF(ISNA(VLOOKUP($A243,DSSV!$A$7:$R$65536,IN_DTK!C$6,0))=FALSE,VLOOKUP($A243,DSSV!$A$7:$R$65536,IN_DTK!C$6,0),"")</f>
        <v>0</v>
      </c>
      <c r="D243" s="181" t="str">
        <f>IF(ISNA(VLOOKUP($A243,DSSV!$A$7:$R$65536,IN_DTK!D$6,0))=FALSE,VLOOKUP($A243,DSSV!$A$7:$R$65536,IN_DTK!D$6,0),"")</f>
        <v/>
      </c>
      <c r="E243" s="182" t="str">
        <f>IF(ISNA(VLOOKUP($A243,DSSV!$A$7:$R$65536,IN_DTK!E$6,0))=FALSE,VLOOKUP($A243,DSSV!$A$7:$R$65536,IN_DTK!E$6,0),"")</f>
        <v/>
      </c>
      <c r="F243" s="187" t="str">
        <f>IF(ISNA(VLOOKUP($A243,DSSV!$A$7:$R$65536,IN_DTK!F$6,0))=FALSE,VLOOKUP($A243,DSSV!$A$7:$R$65536,IN_DTK!F$6,0),"")</f>
        <v/>
      </c>
      <c r="G243" s="187" t="str">
        <f>IF(ISNA(VLOOKUP($A243,DSSV!$A$7:$R$65536,IN_DTK!G$6,0))=FALSE,VLOOKUP($A243,DSSV!$A$7:$R$65536,IN_DTK!G$6,0),"")</f>
        <v/>
      </c>
      <c r="H243" s="183">
        <f>IF(ISNA(VLOOKUP($A243,DSSV!$A$7:$R$65536,IN_DTK!H$6,0))=FALSE,IF(H$9&lt;&gt;0,VLOOKUP($A243,DSSV!$A$7:$R$65536,IN_DTK!H$6,0),""),"")</f>
        <v>0</v>
      </c>
      <c r="I243" s="183">
        <f>IF(ISNA(VLOOKUP($A243,DSSV!$A$7:$R$65536,IN_DTK!I$6,0))=FALSE,IF(I$9&lt;&gt;0,VLOOKUP($A243,DSSV!$A$7:$R$65536,IN_DTK!I$6,0),""),"")</f>
        <v>0</v>
      </c>
      <c r="J243" s="183">
        <f>IF(ISNA(VLOOKUP($A243,DSSV!$A$7:$R$65536,IN_DTK!J$6,0))=FALSE,IF(J$9&lt;&gt;0,VLOOKUP($A243,DSSV!$A$7:$R$65536,IN_DTK!J$6,0),""),"")</f>
        <v>0</v>
      </c>
      <c r="K243" s="183">
        <f>IF(ISNA(VLOOKUP($A243,DSSV!$A$7:$R$65536,IN_DTK!K$6,0))=FALSE,IF(K$9&lt;&gt;0,VLOOKUP($A243,DSSV!$A$7:$R$65536,IN_DTK!K$6,0),""),"")</f>
        <v>0</v>
      </c>
      <c r="L243" s="183">
        <f>IF(ISNA(VLOOKUP($A243,DSSV!$A$7:$R$65536,IN_DTK!L$6,0))=FALSE,IF(L$9&lt;&gt;0,VLOOKUP($A243,DSSV!$A$7:$R$65536,IN_DTK!L$6,0),""),"")</f>
        <v>0</v>
      </c>
      <c r="M243" s="183">
        <f>IF(ISNA(VLOOKUP($A243,DSSV!$A$7:$R$65536,IN_DTK!M$6,0))=FALSE,IF(M$9&lt;&gt;0,VLOOKUP($A243,DSSV!$A$7:$R$65536,IN_DTK!M$6,0),""),"")</f>
        <v>0</v>
      </c>
      <c r="N243" s="183">
        <f>IF(ISNA(VLOOKUP($A243,DSSV!$A$7:$R$65536,IN_DTK!N$6,0))=FALSE,IF(N$9&lt;&gt;0,VLOOKUP($A243,DSSV!$A$7:$R$65536,IN_DTK!N$6,0),""),"")</f>
        <v>0</v>
      </c>
      <c r="O243" s="183">
        <f>IF(ISNA(VLOOKUP($A243,DSSV!$A$7:$R$65536,IN_DTK!O$6,0))=FALSE,IF(O$9&lt;&gt;0,VLOOKUP($A243,DSSV!$A$7:$R$65536,IN_DTK!O$6,0),""),"")</f>
        <v>0</v>
      </c>
      <c r="P243" s="183">
        <f>IF(ISNA(VLOOKUP($A243,DSSV!$A$7:$R$65536,IN_DTK!P$6,0))=FALSE,IF(P$9&lt;&gt;0,VLOOKUP($A243,DSSV!$A$7:$R$65536,IN_DTK!P$6,0),""),"")</f>
        <v>0</v>
      </c>
      <c r="Q243" s="184">
        <f>IF(ISNA(VLOOKUP($A243,DSSV!$A$7:$R$65536,IN_DTK!Q$6,0))=FALSE,VLOOKUP($A243,DSSV!$A$7:$R$65536,IN_DTK!Q$6,0),"")</f>
        <v>0</v>
      </c>
      <c r="R243" s="175" t="str">
        <f>IF(ISNA(VLOOKUP($A243,DSSV!$A$7:$R$65536,IN_DTK!R$6,0))=FALSE,VLOOKUP($A243,DSSV!$A$7:$R$65536,IN_DTK!R$6,0),"")</f>
        <v>Không</v>
      </c>
      <c r="S243" s="185" t="str">
        <f>IF(ISNA(VLOOKUP($A243,DSSV!$A$7:$R$65536,IN_DTK!S$6,0))=FALSE,VLOOKUP($A243,DSSV!$A$7:$R$65536,IN_DTK!S$6,0),"")</f>
        <v/>
      </c>
      <c r="T243" s="156" t="str">
        <f t="shared" si="6"/>
        <v/>
      </c>
      <c r="U243" s="156" t="str">
        <f t="shared" si="7"/>
        <v/>
      </c>
    </row>
    <row r="244" spans="1:21" s="156" customFormat="1" ht="20.25" customHeight="1">
      <c r="A244" s="154">
        <v>235</v>
      </c>
      <c r="B244" s="178">
        <f>--SUBTOTAL(2,C$7:C244)</f>
        <v>235</v>
      </c>
      <c r="C244" s="157">
        <f>IF(ISNA(VLOOKUP($A244,DSSV!$A$7:$R$65536,IN_DTK!C$6,0))=FALSE,VLOOKUP($A244,DSSV!$A$7:$R$65536,IN_DTK!C$6,0),"")</f>
        <v>0</v>
      </c>
      <c r="D244" s="181" t="str">
        <f>IF(ISNA(VLOOKUP($A244,DSSV!$A$7:$R$65536,IN_DTK!D$6,0))=FALSE,VLOOKUP($A244,DSSV!$A$7:$R$65536,IN_DTK!D$6,0),"")</f>
        <v/>
      </c>
      <c r="E244" s="182" t="str">
        <f>IF(ISNA(VLOOKUP($A244,DSSV!$A$7:$R$65536,IN_DTK!E$6,0))=FALSE,VLOOKUP($A244,DSSV!$A$7:$R$65536,IN_DTK!E$6,0),"")</f>
        <v/>
      </c>
      <c r="F244" s="187" t="str">
        <f>IF(ISNA(VLOOKUP($A244,DSSV!$A$7:$R$65536,IN_DTK!F$6,0))=FALSE,VLOOKUP($A244,DSSV!$A$7:$R$65536,IN_DTK!F$6,0),"")</f>
        <v/>
      </c>
      <c r="G244" s="187" t="str">
        <f>IF(ISNA(VLOOKUP($A244,DSSV!$A$7:$R$65536,IN_DTK!G$6,0))=FALSE,VLOOKUP($A244,DSSV!$A$7:$R$65536,IN_DTK!G$6,0),"")</f>
        <v/>
      </c>
      <c r="H244" s="183">
        <f>IF(ISNA(VLOOKUP($A244,DSSV!$A$7:$R$65536,IN_DTK!H$6,0))=FALSE,IF(H$9&lt;&gt;0,VLOOKUP($A244,DSSV!$A$7:$R$65536,IN_DTK!H$6,0),""),"")</f>
        <v>0</v>
      </c>
      <c r="I244" s="183">
        <f>IF(ISNA(VLOOKUP($A244,DSSV!$A$7:$R$65536,IN_DTK!I$6,0))=FALSE,IF(I$9&lt;&gt;0,VLOOKUP($A244,DSSV!$A$7:$R$65536,IN_DTK!I$6,0),""),"")</f>
        <v>0</v>
      </c>
      <c r="J244" s="183">
        <f>IF(ISNA(VLOOKUP($A244,DSSV!$A$7:$R$65536,IN_DTK!J$6,0))=FALSE,IF(J$9&lt;&gt;0,VLOOKUP($A244,DSSV!$A$7:$R$65536,IN_DTK!J$6,0),""),"")</f>
        <v>0</v>
      </c>
      <c r="K244" s="183">
        <f>IF(ISNA(VLOOKUP($A244,DSSV!$A$7:$R$65536,IN_DTK!K$6,0))=FALSE,IF(K$9&lt;&gt;0,VLOOKUP($A244,DSSV!$A$7:$R$65536,IN_DTK!K$6,0),""),"")</f>
        <v>0</v>
      </c>
      <c r="L244" s="183">
        <f>IF(ISNA(VLOOKUP($A244,DSSV!$A$7:$R$65536,IN_DTK!L$6,0))=FALSE,IF(L$9&lt;&gt;0,VLOOKUP($A244,DSSV!$A$7:$R$65536,IN_DTK!L$6,0),""),"")</f>
        <v>0</v>
      </c>
      <c r="M244" s="183">
        <f>IF(ISNA(VLOOKUP($A244,DSSV!$A$7:$R$65536,IN_DTK!M$6,0))=FALSE,IF(M$9&lt;&gt;0,VLOOKUP($A244,DSSV!$A$7:$R$65536,IN_DTK!M$6,0),""),"")</f>
        <v>0</v>
      </c>
      <c r="N244" s="183">
        <f>IF(ISNA(VLOOKUP($A244,DSSV!$A$7:$R$65536,IN_DTK!N$6,0))=FALSE,IF(N$9&lt;&gt;0,VLOOKUP($A244,DSSV!$A$7:$R$65536,IN_DTK!N$6,0),""),"")</f>
        <v>0</v>
      </c>
      <c r="O244" s="183">
        <f>IF(ISNA(VLOOKUP($A244,DSSV!$A$7:$R$65536,IN_DTK!O$6,0))=FALSE,IF(O$9&lt;&gt;0,VLOOKUP($A244,DSSV!$A$7:$R$65536,IN_DTK!O$6,0),""),"")</f>
        <v>0</v>
      </c>
      <c r="P244" s="183">
        <f>IF(ISNA(VLOOKUP($A244,DSSV!$A$7:$R$65536,IN_DTK!P$6,0))=FALSE,IF(P$9&lt;&gt;0,VLOOKUP($A244,DSSV!$A$7:$R$65536,IN_DTK!P$6,0),""),"")</f>
        <v>0</v>
      </c>
      <c r="Q244" s="184">
        <f>IF(ISNA(VLOOKUP($A244,DSSV!$A$7:$R$65536,IN_DTK!Q$6,0))=FALSE,VLOOKUP($A244,DSSV!$A$7:$R$65536,IN_DTK!Q$6,0),"")</f>
        <v>0</v>
      </c>
      <c r="R244" s="175" t="str">
        <f>IF(ISNA(VLOOKUP($A244,DSSV!$A$7:$R$65536,IN_DTK!R$6,0))=FALSE,VLOOKUP($A244,DSSV!$A$7:$R$65536,IN_DTK!R$6,0),"")</f>
        <v>Không</v>
      </c>
      <c r="S244" s="185" t="str">
        <f>IF(ISNA(VLOOKUP($A244,DSSV!$A$7:$R$65536,IN_DTK!S$6,0))=FALSE,VLOOKUP($A244,DSSV!$A$7:$R$65536,IN_DTK!S$6,0),"")</f>
        <v/>
      </c>
      <c r="T244" s="156" t="str">
        <f t="shared" si="6"/>
        <v/>
      </c>
      <c r="U244" s="156" t="str">
        <f t="shared" si="7"/>
        <v/>
      </c>
    </row>
    <row r="245" spans="1:21" s="156" customFormat="1" ht="20.25" customHeight="1">
      <c r="A245" s="154">
        <v>236</v>
      </c>
      <c r="B245" s="178">
        <f>--SUBTOTAL(2,C$7:C245)</f>
        <v>236</v>
      </c>
      <c r="C245" s="157">
        <f>IF(ISNA(VLOOKUP($A245,DSSV!$A$7:$R$65536,IN_DTK!C$6,0))=FALSE,VLOOKUP($A245,DSSV!$A$7:$R$65536,IN_DTK!C$6,0),"")</f>
        <v>0</v>
      </c>
      <c r="D245" s="181" t="str">
        <f>IF(ISNA(VLOOKUP($A245,DSSV!$A$7:$R$65536,IN_DTK!D$6,0))=FALSE,VLOOKUP($A245,DSSV!$A$7:$R$65536,IN_DTK!D$6,0),"")</f>
        <v/>
      </c>
      <c r="E245" s="182" t="str">
        <f>IF(ISNA(VLOOKUP($A245,DSSV!$A$7:$R$65536,IN_DTK!E$6,0))=FALSE,VLOOKUP($A245,DSSV!$A$7:$R$65536,IN_DTK!E$6,0),"")</f>
        <v/>
      </c>
      <c r="F245" s="187" t="str">
        <f>IF(ISNA(VLOOKUP($A245,DSSV!$A$7:$R$65536,IN_DTK!F$6,0))=FALSE,VLOOKUP($A245,DSSV!$A$7:$R$65536,IN_DTK!F$6,0),"")</f>
        <v/>
      </c>
      <c r="G245" s="187" t="str">
        <f>IF(ISNA(VLOOKUP($A245,DSSV!$A$7:$R$65536,IN_DTK!G$6,0))=FALSE,VLOOKUP($A245,DSSV!$A$7:$R$65536,IN_DTK!G$6,0),"")</f>
        <v/>
      </c>
      <c r="H245" s="183">
        <f>IF(ISNA(VLOOKUP($A245,DSSV!$A$7:$R$65536,IN_DTK!H$6,0))=FALSE,IF(H$9&lt;&gt;0,VLOOKUP($A245,DSSV!$A$7:$R$65536,IN_DTK!H$6,0),""),"")</f>
        <v>0</v>
      </c>
      <c r="I245" s="183">
        <f>IF(ISNA(VLOOKUP($A245,DSSV!$A$7:$R$65536,IN_DTK!I$6,0))=FALSE,IF(I$9&lt;&gt;0,VLOOKUP($A245,DSSV!$A$7:$R$65536,IN_DTK!I$6,0),""),"")</f>
        <v>0</v>
      </c>
      <c r="J245" s="183">
        <f>IF(ISNA(VLOOKUP($A245,DSSV!$A$7:$R$65536,IN_DTK!J$6,0))=FALSE,IF(J$9&lt;&gt;0,VLOOKUP($A245,DSSV!$A$7:$R$65536,IN_DTK!J$6,0),""),"")</f>
        <v>0</v>
      </c>
      <c r="K245" s="183">
        <f>IF(ISNA(VLOOKUP($A245,DSSV!$A$7:$R$65536,IN_DTK!K$6,0))=FALSE,IF(K$9&lt;&gt;0,VLOOKUP($A245,DSSV!$A$7:$R$65536,IN_DTK!K$6,0),""),"")</f>
        <v>0</v>
      </c>
      <c r="L245" s="183">
        <f>IF(ISNA(VLOOKUP($A245,DSSV!$A$7:$R$65536,IN_DTK!L$6,0))=FALSE,IF(L$9&lt;&gt;0,VLOOKUP($A245,DSSV!$A$7:$R$65536,IN_DTK!L$6,0),""),"")</f>
        <v>0</v>
      </c>
      <c r="M245" s="183">
        <f>IF(ISNA(VLOOKUP($A245,DSSV!$A$7:$R$65536,IN_DTK!M$6,0))=FALSE,IF(M$9&lt;&gt;0,VLOOKUP($A245,DSSV!$A$7:$R$65536,IN_DTK!M$6,0),""),"")</f>
        <v>0</v>
      </c>
      <c r="N245" s="183">
        <f>IF(ISNA(VLOOKUP($A245,DSSV!$A$7:$R$65536,IN_DTK!N$6,0))=FALSE,IF(N$9&lt;&gt;0,VLOOKUP($A245,DSSV!$A$7:$R$65536,IN_DTK!N$6,0),""),"")</f>
        <v>0</v>
      </c>
      <c r="O245" s="183">
        <f>IF(ISNA(VLOOKUP($A245,DSSV!$A$7:$R$65536,IN_DTK!O$6,0))=FALSE,IF(O$9&lt;&gt;0,VLOOKUP($A245,DSSV!$A$7:$R$65536,IN_DTK!O$6,0),""),"")</f>
        <v>0</v>
      </c>
      <c r="P245" s="183">
        <f>IF(ISNA(VLOOKUP($A245,DSSV!$A$7:$R$65536,IN_DTK!P$6,0))=FALSE,IF(P$9&lt;&gt;0,VLOOKUP($A245,DSSV!$A$7:$R$65536,IN_DTK!P$6,0),""),"")</f>
        <v>0</v>
      </c>
      <c r="Q245" s="184">
        <f>IF(ISNA(VLOOKUP($A245,DSSV!$A$7:$R$65536,IN_DTK!Q$6,0))=FALSE,VLOOKUP($A245,DSSV!$A$7:$R$65536,IN_DTK!Q$6,0),"")</f>
        <v>0</v>
      </c>
      <c r="R245" s="175" t="str">
        <f>IF(ISNA(VLOOKUP($A245,DSSV!$A$7:$R$65536,IN_DTK!R$6,0))=FALSE,VLOOKUP($A245,DSSV!$A$7:$R$65536,IN_DTK!R$6,0),"")</f>
        <v>Không</v>
      </c>
      <c r="S245" s="185" t="str">
        <f>IF(ISNA(VLOOKUP($A245,DSSV!$A$7:$R$65536,IN_DTK!S$6,0))=FALSE,VLOOKUP($A245,DSSV!$A$7:$R$65536,IN_DTK!S$6,0),"")</f>
        <v/>
      </c>
      <c r="T245" s="156" t="str">
        <f t="shared" si="6"/>
        <v/>
      </c>
      <c r="U245" s="156" t="str">
        <f t="shared" si="7"/>
        <v/>
      </c>
    </row>
    <row r="246" spans="1:21" s="156" customFormat="1" ht="20.25" customHeight="1">
      <c r="A246" s="154">
        <v>237</v>
      </c>
      <c r="B246" s="178">
        <f>--SUBTOTAL(2,C$7:C246)</f>
        <v>237</v>
      </c>
      <c r="C246" s="157">
        <f>IF(ISNA(VLOOKUP($A246,DSSV!$A$7:$R$65536,IN_DTK!C$6,0))=FALSE,VLOOKUP($A246,DSSV!$A$7:$R$65536,IN_DTK!C$6,0),"")</f>
        <v>0</v>
      </c>
      <c r="D246" s="181" t="str">
        <f>IF(ISNA(VLOOKUP($A246,DSSV!$A$7:$R$65536,IN_DTK!D$6,0))=FALSE,VLOOKUP($A246,DSSV!$A$7:$R$65536,IN_DTK!D$6,0),"")</f>
        <v/>
      </c>
      <c r="E246" s="182" t="str">
        <f>IF(ISNA(VLOOKUP($A246,DSSV!$A$7:$R$65536,IN_DTK!E$6,0))=FALSE,VLOOKUP($A246,DSSV!$A$7:$R$65536,IN_DTK!E$6,0),"")</f>
        <v/>
      </c>
      <c r="F246" s="187" t="str">
        <f>IF(ISNA(VLOOKUP($A246,DSSV!$A$7:$R$65536,IN_DTK!F$6,0))=FALSE,VLOOKUP($A246,DSSV!$A$7:$R$65536,IN_DTK!F$6,0),"")</f>
        <v/>
      </c>
      <c r="G246" s="187" t="str">
        <f>IF(ISNA(VLOOKUP($A246,DSSV!$A$7:$R$65536,IN_DTK!G$6,0))=FALSE,VLOOKUP($A246,DSSV!$A$7:$R$65536,IN_DTK!G$6,0),"")</f>
        <v/>
      </c>
      <c r="H246" s="183">
        <f>IF(ISNA(VLOOKUP($A246,DSSV!$A$7:$R$65536,IN_DTK!H$6,0))=FALSE,IF(H$9&lt;&gt;0,VLOOKUP($A246,DSSV!$A$7:$R$65536,IN_DTK!H$6,0),""),"")</f>
        <v>0</v>
      </c>
      <c r="I246" s="183">
        <f>IF(ISNA(VLOOKUP($A246,DSSV!$A$7:$R$65536,IN_DTK!I$6,0))=FALSE,IF(I$9&lt;&gt;0,VLOOKUP($A246,DSSV!$A$7:$R$65536,IN_DTK!I$6,0),""),"")</f>
        <v>0</v>
      </c>
      <c r="J246" s="183">
        <f>IF(ISNA(VLOOKUP($A246,DSSV!$A$7:$R$65536,IN_DTK!J$6,0))=FALSE,IF(J$9&lt;&gt;0,VLOOKUP($A246,DSSV!$A$7:$R$65536,IN_DTK!J$6,0),""),"")</f>
        <v>0</v>
      </c>
      <c r="K246" s="183">
        <f>IF(ISNA(VLOOKUP($A246,DSSV!$A$7:$R$65536,IN_DTK!K$6,0))=FALSE,IF(K$9&lt;&gt;0,VLOOKUP($A246,DSSV!$A$7:$R$65536,IN_DTK!K$6,0),""),"")</f>
        <v>0</v>
      </c>
      <c r="L246" s="183">
        <f>IF(ISNA(VLOOKUP($A246,DSSV!$A$7:$R$65536,IN_DTK!L$6,0))=FALSE,IF(L$9&lt;&gt;0,VLOOKUP($A246,DSSV!$A$7:$R$65536,IN_DTK!L$6,0),""),"")</f>
        <v>0</v>
      </c>
      <c r="M246" s="183">
        <f>IF(ISNA(VLOOKUP($A246,DSSV!$A$7:$R$65536,IN_DTK!M$6,0))=FALSE,IF(M$9&lt;&gt;0,VLOOKUP($A246,DSSV!$A$7:$R$65536,IN_DTK!M$6,0),""),"")</f>
        <v>0</v>
      </c>
      <c r="N246" s="183">
        <f>IF(ISNA(VLOOKUP($A246,DSSV!$A$7:$R$65536,IN_DTK!N$6,0))=FALSE,IF(N$9&lt;&gt;0,VLOOKUP($A246,DSSV!$A$7:$R$65536,IN_DTK!N$6,0),""),"")</f>
        <v>0</v>
      </c>
      <c r="O246" s="183">
        <f>IF(ISNA(VLOOKUP($A246,DSSV!$A$7:$R$65536,IN_DTK!O$6,0))=FALSE,IF(O$9&lt;&gt;0,VLOOKUP($A246,DSSV!$A$7:$R$65536,IN_DTK!O$6,0),""),"")</f>
        <v>0</v>
      </c>
      <c r="P246" s="183">
        <f>IF(ISNA(VLOOKUP($A246,DSSV!$A$7:$R$65536,IN_DTK!P$6,0))=FALSE,IF(P$9&lt;&gt;0,VLOOKUP($A246,DSSV!$A$7:$R$65536,IN_DTK!P$6,0),""),"")</f>
        <v>0</v>
      </c>
      <c r="Q246" s="184">
        <f>IF(ISNA(VLOOKUP($A246,DSSV!$A$7:$R$65536,IN_DTK!Q$6,0))=FALSE,VLOOKUP($A246,DSSV!$A$7:$R$65536,IN_DTK!Q$6,0),"")</f>
        <v>0</v>
      </c>
      <c r="R246" s="175" t="str">
        <f>IF(ISNA(VLOOKUP($A246,DSSV!$A$7:$R$65536,IN_DTK!R$6,0))=FALSE,VLOOKUP($A246,DSSV!$A$7:$R$65536,IN_DTK!R$6,0),"")</f>
        <v>Không</v>
      </c>
      <c r="S246" s="185" t="str">
        <f>IF(ISNA(VLOOKUP($A246,DSSV!$A$7:$R$65536,IN_DTK!S$6,0))=FALSE,VLOOKUP($A246,DSSV!$A$7:$R$65536,IN_DTK!S$6,0),"")</f>
        <v/>
      </c>
      <c r="T246" s="156" t="str">
        <f t="shared" si="6"/>
        <v/>
      </c>
      <c r="U246" s="156" t="str">
        <f t="shared" si="7"/>
        <v/>
      </c>
    </row>
    <row r="247" spans="1:21" s="156" customFormat="1" ht="20.25" customHeight="1">
      <c r="A247" s="154">
        <v>238</v>
      </c>
      <c r="B247" s="178">
        <f>--SUBTOTAL(2,C$7:C247)</f>
        <v>238</v>
      </c>
      <c r="C247" s="157">
        <f>IF(ISNA(VLOOKUP($A247,DSSV!$A$7:$R$65536,IN_DTK!C$6,0))=FALSE,VLOOKUP($A247,DSSV!$A$7:$R$65536,IN_DTK!C$6,0),"")</f>
        <v>0</v>
      </c>
      <c r="D247" s="181" t="str">
        <f>IF(ISNA(VLOOKUP($A247,DSSV!$A$7:$R$65536,IN_DTK!D$6,0))=FALSE,VLOOKUP($A247,DSSV!$A$7:$R$65536,IN_DTK!D$6,0),"")</f>
        <v/>
      </c>
      <c r="E247" s="182" t="str">
        <f>IF(ISNA(VLOOKUP($A247,DSSV!$A$7:$R$65536,IN_DTK!E$6,0))=FALSE,VLOOKUP($A247,DSSV!$A$7:$R$65536,IN_DTK!E$6,0),"")</f>
        <v/>
      </c>
      <c r="F247" s="187" t="str">
        <f>IF(ISNA(VLOOKUP($A247,DSSV!$A$7:$R$65536,IN_DTK!F$6,0))=FALSE,VLOOKUP($A247,DSSV!$A$7:$R$65536,IN_DTK!F$6,0),"")</f>
        <v/>
      </c>
      <c r="G247" s="187" t="str">
        <f>IF(ISNA(VLOOKUP($A247,DSSV!$A$7:$R$65536,IN_DTK!G$6,0))=FALSE,VLOOKUP($A247,DSSV!$A$7:$R$65536,IN_DTK!G$6,0),"")</f>
        <v/>
      </c>
      <c r="H247" s="183">
        <f>IF(ISNA(VLOOKUP($A247,DSSV!$A$7:$R$65536,IN_DTK!H$6,0))=FALSE,IF(H$9&lt;&gt;0,VLOOKUP($A247,DSSV!$A$7:$R$65536,IN_DTK!H$6,0),""),"")</f>
        <v>0</v>
      </c>
      <c r="I247" s="183">
        <f>IF(ISNA(VLOOKUP($A247,DSSV!$A$7:$R$65536,IN_DTK!I$6,0))=FALSE,IF(I$9&lt;&gt;0,VLOOKUP($A247,DSSV!$A$7:$R$65536,IN_DTK!I$6,0),""),"")</f>
        <v>0</v>
      </c>
      <c r="J247" s="183">
        <f>IF(ISNA(VLOOKUP($A247,DSSV!$A$7:$R$65536,IN_DTK!J$6,0))=FALSE,IF(J$9&lt;&gt;0,VLOOKUP($A247,DSSV!$A$7:$R$65536,IN_DTK!J$6,0),""),"")</f>
        <v>0</v>
      </c>
      <c r="K247" s="183">
        <f>IF(ISNA(VLOOKUP($A247,DSSV!$A$7:$R$65536,IN_DTK!K$6,0))=FALSE,IF(K$9&lt;&gt;0,VLOOKUP($A247,DSSV!$A$7:$R$65536,IN_DTK!K$6,0),""),"")</f>
        <v>0</v>
      </c>
      <c r="L247" s="183">
        <f>IF(ISNA(VLOOKUP($A247,DSSV!$A$7:$R$65536,IN_DTK!L$6,0))=FALSE,IF(L$9&lt;&gt;0,VLOOKUP($A247,DSSV!$A$7:$R$65536,IN_DTK!L$6,0),""),"")</f>
        <v>0</v>
      </c>
      <c r="M247" s="183">
        <f>IF(ISNA(VLOOKUP($A247,DSSV!$A$7:$R$65536,IN_DTK!M$6,0))=FALSE,IF(M$9&lt;&gt;0,VLOOKUP($A247,DSSV!$A$7:$R$65536,IN_DTK!M$6,0),""),"")</f>
        <v>0</v>
      </c>
      <c r="N247" s="183">
        <f>IF(ISNA(VLOOKUP($A247,DSSV!$A$7:$R$65536,IN_DTK!N$6,0))=FALSE,IF(N$9&lt;&gt;0,VLOOKUP($A247,DSSV!$A$7:$R$65536,IN_DTK!N$6,0),""),"")</f>
        <v>0</v>
      </c>
      <c r="O247" s="183">
        <f>IF(ISNA(VLOOKUP($A247,DSSV!$A$7:$R$65536,IN_DTK!O$6,0))=FALSE,IF(O$9&lt;&gt;0,VLOOKUP($A247,DSSV!$A$7:$R$65536,IN_DTK!O$6,0),""),"")</f>
        <v>0</v>
      </c>
      <c r="P247" s="183">
        <f>IF(ISNA(VLOOKUP($A247,DSSV!$A$7:$R$65536,IN_DTK!P$6,0))=FALSE,IF(P$9&lt;&gt;0,VLOOKUP($A247,DSSV!$A$7:$R$65536,IN_DTK!P$6,0),""),"")</f>
        <v>0</v>
      </c>
      <c r="Q247" s="184">
        <f>IF(ISNA(VLOOKUP($A247,DSSV!$A$7:$R$65536,IN_DTK!Q$6,0))=FALSE,VLOOKUP($A247,DSSV!$A$7:$R$65536,IN_DTK!Q$6,0),"")</f>
        <v>0</v>
      </c>
      <c r="R247" s="175" t="str">
        <f>IF(ISNA(VLOOKUP($A247,DSSV!$A$7:$R$65536,IN_DTK!R$6,0))=FALSE,VLOOKUP($A247,DSSV!$A$7:$R$65536,IN_DTK!R$6,0),"")</f>
        <v>Không</v>
      </c>
      <c r="S247" s="185" t="str">
        <f>IF(ISNA(VLOOKUP($A247,DSSV!$A$7:$R$65536,IN_DTK!S$6,0))=FALSE,VLOOKUP($A247,DSSV!$A$7:$R$65536,IN_DTK!S$6,0),"")</f>
        <v/>
      </c>
      <c r="T247" s="156" t="str">
        <f t="shared" si="6"/>
        <v/>
      </c>
      <c r="U247" s="156" t="str">
        <f t="shared" si="7"/>
        <v/>
      </c>
    </row>
    <row r="248" spans="1:21" s="156" customFormat="1" ht="20.25" customHeight="1">
      <c r="A248" s="154">
        <v>239</v>
      </c>
      <c r="B248" s="178">
        <f>--SUBTOTAL(2,C$7:C248)</f>
        <v>239</v>
      </c>
      <c r="C248" s="157">
        <f>IF(ISNA(VLOOKUP($A248,DSSV!$A$7:$R$65536,IN_DTK!C$6,0))=FALSE,VLOOKUP($A248,DSSV!$A$7:$R$65536,IN_DTK!C$6,0),"")</f>
        <v>0</v>
      </c>
      <c r="D248" s="181" t="str">
        <f>IF(ISNA(VLOOKUP($A248,DSSV!$A$7:$R$65536,IN_DTK!D$6,0))=FALSE,VLOOKUP($A248,DSSV!$A$7:$R$65536,IN_DTK!D$6,0),"")</f>
        <v/>
      </c>
      <c r="E248" s="182" t="str">
        <f>IF(ISNA(VLOOKUP($A248,DSSV!$A$7:$R$65536,IN_DTK!E$6,0))=FALSE,VLOOKUP($A248,DSSV!$A$7:$R$65536,IN_DTK!E$6,0),"")</f>
        <v/>
      </c>
      <c r="F248" s="187" t="str">
        <f>IF(ISNA(VLOOKUP($A248,DSSV!$A$7:$R$65536,IN_DTK!F$6,0))=FALSE,VLOOKUP($A248,DSSV!$A$7:$R$65536,IN_DTK!F$6,0),"")</f>
        <v/>
      </c>
      <c r="G248" s="187" t="str">
        <f>IF(ISNA(VLOOKUP($A248,DSSV!$A$7:$R$65536,IN_DTK!G$6,0))=FALSE,VLOOKUP($A248,DSSV!$A$7:$R$65536,IN_DTK!G$6,0),"")</f>
        <v/>
      </c>
      <c r="H248" s="183">
        <f>IF(ISNA(VLOOKUP($A248,DSSV!$A$7:$R$65536,IN_DTK!H$6,0))=FALSE,IF(H$9&lt;&gt;0,VLOOKUP($A248,DSSV!$A$7:$R$65536,IN_DTK!H$6,0),""),"")</f>
        <v>0</v>
      </c>
      <c r="I248" s="183">
        <f>IF(ISNA(VLOOKUP($A248,DSSV!$A$7:$R$65536,IN_DTK!I$6,0))=FALSE,IF(I$9&lt;&gt;0,VLOOKUP($A248,DSSV!$A$7:$R$65536,IN_DTK!I$6,0),""),"")</f>
        <v>0</v>
      </c>
      <c r="J248" s="183">
        <f>IF(ISNA(VLOOKUP($A248,DSSV!$A$7:$R$65536,IN_DTK!J$6,0))=FALSE,IF(J$9&lt;&gt;0,VLOOKUP($A248,DSSV!$A$7:$R$65536,IN_DTK!J$6,0),""),"")</f>
        <v>0</v>
      </c>
      <c r="K248" s="183">
        <f>IF(ISNA(VLOOKUP($A248,DSSV!$A$7:$R$65536,IN_DTK!K$6,0))=FALSE,IF(K$9&lt;&gt;0,VLOOKUP($A248,DSSV!$A$7:$R$65536,IN_DTK!K$6,0),""),"")</f>
        <v>0</v>
      </c>
      <c r="L248" s="183">
        <f>IF(ISNA(VLOOKUP($A248,DSSV!$A$7:$R$65536,IN_DTK!L$6,0))=FALSE,IF(L$9&lt;&gt;0,VLOOKUP($A248,DSSV!$A$7:$R$65536,IN_DTK!L$6,0),""),"")</f>
        <v>0</v>
      </c>
      <c r="M248" s="183">
        <f>IF(ISNA(VLOOKUP($A248,DSSV!$A$7:$R$65536,IN_DTK!M$6,0))=FALSE,IF(M$9&lt;&gt;0,VLOOKUP($A248,DSSV!$A$7:$R$65536,IN_DTK!M$6,0),""),"")</f>
        <v>0</v>
      </c>
      <c r="N248" s="183">
        <f>IF(ISNA(VLOOKUP($A248,DSSV!$A$7:$R$65536,IN_DTK!N$6,0))=FALSE,IF(N$9&lt;&gt;0,VLOOKUP($A248,DSSV!$A$7:$R$65536,IN_DTK!N$6,0),""),"")</f>
        <v>0</v>
      </c>
      <c r="O248" s="183">
        <f>IF(ISNA(VLOOKUP($A248,DSSV!$A$7:$R$65536,IN_DTK!O$6,0))=FALSE,IF(O$9&lt;&gt;0,VLOOKUP($A248,DSSV!$A$7:$R$65536,IN_DTK!O$6,0),""),"")</f>
        <v>0</v>
      </c>
      <c r="P248" s="183">
        <f>IF(ISNA(VLOOKUP($A248,DSSV!$A$7:$R$65536,IN_DTK!P$6,0))=FALSE,IF(P$9&lt;&gt;0,VLOOKUP($A248,DSSV!$A$7:$R$65536,IN_DTK!P$6,0),""),"")</f>
        <v>0</v>
      </c>
      <c r="Q248" s="184">
        <f>IF(ISNA(VLOOKUP($A248,DSSV!$A$7:$R$65536,IN_DTK!Q$6,0))=FALSE,VLOOKUP($A248,DSSV!$A$7:$R$65536,IN_DTK!Q$6,0),"")</f>
        <v>0</v>
      </c>
      <c r="R248" s="175" t="str">
        <f>IF(ISNA(VLOOKUP($A248,DSSV!$A$7:$R$65536,IN_DTK!R$6,0))=FALSE,VLOOKUP($A248,DSSV!$A$7:$R$65536,IN_DTK!R$6,0),"")</f>
        <v>Không</v>
      </c>
      <c r="S248" s="185" t="str">
        <f>IF(ISNA(VLOOKUP($A248,DSSV!$A$7:$R$65536,IN_DTK!S$6,0))=FALSE,VLOOKUP($A248,DSSV!$A$7:$R$65536,IN_DTK!S$6,0),"")</f>
        <v/>
      </c>
      <c r="T248" s="156" t="str">
        <f t="shared" si="6"/>
        <v/>
      </c>
      <c r="U248" s="156" t="str">
        <f t="shared" si="7"/>
        <v/>
      </c>
    </row>
    <row r="249" spans="1:21" s="156" customFormat="1" ht="20.25" customHeight="1">
      <c r="A249" s="154">
        <v>240</v>
      </c>
      <c r="B249" s="178">
        <f>--SUBTOTAL(2,C$7:C249)</f>
        <v>240</v>
      </c>
      <c r="C249" s="157">
        <f>IF(ISNA(VLOOKUP($A249,DSSV!$A$7:$R$65536,IN_DTK!C$6,0))=FALSE,VLOOKUP($A249,DSSV!$A$7:$R$65536,IN_DTK!C$6,0),"")</f>
        <v>0</v>
      </c>
      <c r="D249" s="181" t="str">
        <f>IF(ISNA(VLOOKUP($A249,DSSV!$A$7:$R$65536,IN_DTK!D$6,0))=FALSE,VLOOKUP($A249,DSSV!$A$7:$R$65536,IN_DTK!D$6,0),"")</f>
        <v/>
      </c>
      <c r="E249" s="182" t="str">
        <f>IF(ISNA(VLOOKUP($A249,DSSV!$A$7:$R$65536,IN_DTK!E$6,0))=FALSE,VLOOKUP($A249,DSSV!$A$7:$R$65536,IN_DTK!E$6,0),"")</f>
        <v/>
      </c>
      <c r="F249" s="187" t="str">
        <f>IF(ISNA(VLOOKUP($A249,DSSV!$A$7:$R$65536,IN_DTK!F$6,0))=FALSE,VLOOKUP($A249,DSSV!$A$7:$R$65536,IN_DTK!F$6,0),"")</f>
        <v/>
      </c>
      <c r="G249" s="187" t="str">
        <f>IF(ISNA(VLOOKUP($A249,DSSV!$A$7:$R$65536,IN_DTK!G$6,0))=FALSE,VLOOKUP($A249,DSSV!$A$7:$R$65536,IN_DTK!G$6,0),"")</f>
        <v/>
      </c>
      <c r="H249" s="183">
        <f>IF(ISNA(VLOOKUP($A249,DSSV!$A$7:$R$65536,IN_DTK!H$6,0))=FALSE,IF(H$9&lt;&gt;0,VLOOKUP($A249,DSSV!$A$7:$R$65536,IN_DTK!H$6,0),""),"")</f>
        <v>0</v>
      </c>
      <c r="I249" s="183">
        <f>IF(ISNA(VLOOKUP($A249,DSSV!$A$7:$R$65536,IN_DTK!I$6,0))=FALSE,IF(I$9&lt;&gt;0,VLOOKUP($A249,DSSV!$A$7:$R$65536,IN_DTK!I$6,0),""),"")</f>
        <v>0</v>
      </c>
      <c r="J249" s="183">
        <f>IF(ISNA(VLOOKUP($A249,DSSV!$A$7:$R$65536,IN_DTK!J$6,0))=FALSE,IF(J$9&lt;&gt;0,VLOOKUP($A249,DSSV!$A$7:$R$65536,IN_DTK!J$6,0),""),"")</f>
        <v>0</v>
      </c>
      <c r="K249" s="183">
        <f>IF(ISNA(VLOOKUP($A249,DSSV!$A$7:$R$65536,IN_DTK!K$6,0))=FALSE,IF(K$9&lt;&gt;0,VLOOKUP($A249,DSSV!$A$7:$R$65536,IN_DTK!K$6,0),""),"")</f>
        <v>0</v>
      </c>
      <c r="L249" s="183">
        <f>IF(ISNA(VLOOKUP($A249,DSSV!$A$7:$R$65536,IN_DTK!L$6,0))=FALSE,IF(L$9&lt;&gt;0,VLOOKUP($A249,DSSV!$A$7:$R$65536,IN_DTK!L$6,0),""),"")</f>
        <v>0</v>
      </c>
      <c r="M249" s="183">
        <f>IF(ISNA(VLOOKUP($A249,DSSV!$A$7:$R$65536,IN_DTK!M$6,0))=FALSE,IF(M$9&lt;&gt;0,VLOOKUP($A249,DSSV!$A$7:$R$65536,IN_DTK!M$6,0),""),"")</f>
        <v>0</v>
      </c>
      <c r="N249" s="183">
        <f>IF(ISNA(VLOOKUP($A249,DSSV!$A$7:$R$65536,IN_DTK!N$6,0))=FALSE,IF(N$9&lt;&gt;0,VLOOKUP($A249,DSSV!$A$7:$R$65536,IN_DTK!N$6,0),""),"")</f>
        <v>0</v>
      </c>
      <c r="O249" s="183">
        <f>IF(ISNA(VLOOKUP($A249,DSSV!$A$7:$R$65536,IN_DTK!O$6,0))=FALSE,IF(O$9&lt;&gt;0,VLOOKUP($A249,DSSV!$A$7:$R$65536,IN_DTK!O$6,0),""),"")</f>
        <v>0</v>
      </c>
      <c r="P249" s="183">
        <f>IF(ISNA(VLOOKUP($A249,DSSV!$A$7:$R$65536,IN_DTK!P$6,0))=FALSE,IF(P$9&lt;&gt;0,VLOOKUP($A249,DSSV!$A$7:$R$65536,IN_DTK!P$6,0),""),"")</f>
        <v>0</v>
      </c>
      <c r="Q249" s="184">
        <f>IF(ISNA(VLOOKUP($A249,DSSV!$A$7:$R$65536,IN_DTK!Q$6,0))=FALSE,VLOOKUP($A249,DSSV!$A$7:$R$65536,IN_DTK!Q$6,0),"")</f>
        <v>0</v>
      </c>
      <c r="R249" s="175" t="str">
        <f>IF(ISNA(VLOOKUP($A249,DSSV!$A$7:$R$65536,IN_DTK!R$6,0))=FALSE,VLOOKUP($A249,DSSV!$A$7:$R$65536,IN_DTK!R$6,0),"")</f>
        <v>Không</v>
      </c>
      <c r="S249" s="185" t="str">
        <f>IF(ISNA(VLOOKUP($A249,DSSV!$A$7:$R$65536,IN_DTK!S$6,0))=FALSE,VLOOKUP($A249,DSSV!$A$7:$R$65536,IN_DTK!S$6,0),"")</f>
        <v/>
      </c>
      <c r="T249" s="156" t="str">
        <f t="shared" si="6"/>
        <v/>
      </c>
      <c r="U249" s="156" t="str">
        <f t="shared" si="7"/>
        <v/>
      </c>
    </row>
    <row r="250" spans="1:21" s="156" customFormat="1" ht="20.25" customHeight="1">
      <c r="A250" s="154">
        <v>241</v>
      </c>
      <c r="B250" s="178">
        <f>--SUBTOTAL(2,C$7:C250)</f>
        <v>241</v>
      </c>
      <c r="C250" s="157">
        <f>IF(ISNA(VLOOKUP($A250,DSSV!$A$7:$R$65536,IN_DTK!C$6,0))=FALSE,VLOOKUP($A250,DSSV!$A$7:$R$65536,IN_DTK!C$6,0),"")</f>
        <v>0</v>
      </c>
      <c r="D250" s="181" t="str">
        <f>IF(ISNA(VLOOKUP($A250,DSSV!$A$7:$R$65536,IN_DTK!D$6,0))=FALSE,VLOOKUP($A250,DSSV!$A$7:$R$65536,IN_DTK!D$6,0),"")</f>
        <v/>
      </c>
      <c r="E250" s="182" t="str">
        <f>IF(ISNA(VLOOKUP($A250,DSSV!$A$7:$R$65536,IN_DTK!E$6,0))=FALSE,VLOOKUP($A250,DSSV!$A$7:$R$65536,IN_DTK!E$6,0),"")</f>
        <v/>
      </c>
      <c r="F250" s="187" t="str">
        <f>IF(ISNA(VLOOKUP($A250,DSSV!$A$7:$R$65536,IN_DTK!F$6,0))=FALSE,VLOOKUP($A250,DSSV!$A$7:$R$65536,IN_DTK!F$6,0),"")</f>
        <v/>
      </c>
      <c r="G250" s="187" t="str">
        <f>IF(ISNA(VLOOKUP($A250,DSSV!$A$7:$R$65536,IN_DTK!G$6,0))=FALSE,VLOOKUP($A250,DSSV!$A$7:$R$65536,IN_DTK!G$6,0),"")</f>
        <v/>
      </c>
      <c r="H250" s="183">
        <f>IF(ISNA(VLOOKUP($A250,DSSV!$A$7:$R$65536,IN_DTK!H$6,0))=FALSE,IF(H$9&lt;&gt;0,VLOOKUP($A250,DSSV!$A$7:$R$65536,IN_DTK!H$6,0),""),"")</f>
        <v>0</v>
      </c>
      <c r="I250" s="183">
        <f>IF(ISNA(VLOOKUP($A250,DSSV!$A$7:$R$65536,IN_DTK!I$6,0))=FALSE,IF(I$9&lt;&gt;0,VLOOKUP($A250,DSSV!$A$7:$R$65536,IN_DTK!I$6,0),""),"")</f>
        <v>0</v>
      </c>
      <c r="J250" s="183">
        <f>IF(ISNA(VLOOKUP($A250,DSSV!$A$7:$R$65536,IN_DTK!J$6,0))=FALSE,IF(J$9&lt;&gt;0,VLOOKUP($A250,DSSV!$A$7:$R$65536,IN_DTK!J$6,0),""),"")</f>
        <v>0</v>
      </c>
      <c r="K250" s="183">
        <f>IF(ISNA(VLOOKUP($A250,DSSV!$A$7:$R$65536,IN_DTK!K$6,0))=FALSE,IF(K$9&lt;&gt;0,VLOOKUP($A250,DSSV!$A$7:$R$65536,IN_DTK!K$6,0),""),"")</f>
        <v>0</v>
      </c>
      <c r="L250" s="183">
        <f>IF(ISNA(VLOOKUP($A250,DSSV!$A$7:$R$65536,IN_DTK!L$6,0))=FALSE,IF(L$9&lt;&gt;0,VLOOKUP($A250,DSSV!$A$7:$R$65536,IN_DTK!L$6,0),""),"")</f>
        <v>0</v>
      </c>
      <c r="M250" s="183">
        <f>IF(ISNA(VLOOKUP($A250,DSSV!$A$7:$R$65536,IN_DTK!M$6,0))=FALSE,IF(M$9&lt;&gt;0,VLOOKUP($A250,DSSV!$A$7:$R$65536,IN_DTK!M$6,0),""),"")</f>
        <v>0</v>
      </c>
      <c r="N250" s="183">
        <f>IF(ISNA(VLOOKUP($A250,DSSV!$A$7:$R$65536,IN_DTK!N$6,0))=FALSE,IF(N$9&lt;&gt;0,VLOOKUP($A250,DSSV!$A$7:$R$65536,IN_DTK!N$6,0),""),"")</f>
        <v>0</v>
      </c>
      <c r="O250" s="183">
        <f>IF(ISNA(VLOOKUP($A250,DSSV!$A$7:$R$65536,IN_DTK!O$6,0))=FALSE,IF(O$9&lt;&gt;0,VLOOKUP($A250,DSSV!$A$7:$R$65536,IN_DTK!O$6,0),""),"")</f>
        <v>0</v>
      </c>
      <c r="P250" s="183">
        <f>IF(ISNA(VLOOKUP($A250,DSSV!$A$7:$R$65536,IN_DTK!P$6,0))=FALSE,IF(P$9&lt;&gt;0,VLOOKUP($A250,DSSV!$A$7:$R$65536,IN_DTK!P$6,0),""),"")</f>
        <v>0</v>
      </c>
      <c r="Q250" s="184">
        <f>IF(ISNA(VLOOKUP($A250,DSSV!$A$7:$R$65536,IN_DTK!Q$6,0))=FALSE,VLOOKUP($A250,DSSV!$A$7:$R$65536,IN_DTK!Q$6,0),"")</f>
        <v>0</v>
      </c>
      <c r="R250" s="175" t="str">
        <f>IF(ISNA(VLOOKUP($A250,DSSV!$A$7:$R$65536,IN_DTK!R$6,0))=FALSE,VLOOKUP($A250,DSSV!$A$7:$R$65536,IN_DTK!R$6,0),"")</f>
        <v>Không</v>
      </c>
      <c r="S250" s="185" t="str">
        <f>IF(ISNA(VLOOKUP($A250,DSSV!$A$7:$R$65536,IN_DTK!S$6,0))=FALSE,VLOOKUP($A250,DSSV!$A$7:$R$65536,IN_DTK!S$6,0),"")</f>
        <v/>
      </c>
      <c r="T250" s="156" t="str">
        <f t="shared" si="6"/>
        <v/>
      </c>
      <c r="U250" s="156" t="str">
        <f t="shared" si="7"/>
        <v/>
      </c>
    </row>
    <row r="251" spans="1:21" s="156" customFormat="1" ht="20.25" customHeight="1">
      <c r="A251" s="154">
        <v>242</v>
      </c>
      <c r="B251" s="178">
        <f>--SUBTOTAL(2,C$7:C251)</f>
        <v>242</v>
      </c>
      <c r="C251" s="157">
        <f>IF(ISNA(VLOOKUP($A251,DSSV!$A$7:$R$65536,IN_DTK!C$6,0))=FALSE,VLOOKUP($A251,DSSV!$A$7:$R$65536,IN_DTK!C$6,0),"")</f>
        <v>0</v>
      </c>
      <c r="D251" s="181" t="str">
        <f>IF(ISNA(VLOOKUP($A251,DSSV!$A$7:$R$65536,IN_DTK!D$6,0))=FALSE,VLOOKUP($A251,DSSV!$A$7:$R$65536,IN_DTK!D$6,0),"")</f>
        <v/>
      </c>
      <c r="E251" s="182" t="str">
        <f>IF(ISNA(VLOOKUP($A251,DSSV!$A$7:$R$65536,IN_DTK!E$6,0))=FALSE,VLOOKUP($A251,DSSV!$A$7:$R$65536,IN_DTK!E$6,0),"")</f>
        <v/>
      </c>
      <c r="F251" s="187" t="str">
        <f>IF(ISNA(VLOOKUP($A251,DSSV!$A$7:$R$65536,IN_DTK!F$6,0))=FALSE,VLOOKUP($A251,DSSV!$A$7:$R$65536,IN_DTK!F$6,0),"")</f>
        <v/>
      </c>
      <c r="G251" s="187" t="str">
        <f>IF(ISNA(VLOOKUP($A251,DSSV!$A$7:$R$65536,IN_DTK!G$6,0))=FALSE,VLOOKUP($A251,DSSV!$A$7:$R$65536,IN_DTK!G$6,0),"")</f>
        <v/>
      </c>
      <c r="H251" s="183">
        <f>IF(ISNA(VLOOKUP($A251,DSSV!$A$7:$R$65536,IN_DTK!H$6,0))=FALSE,IF(H$9&lt;&gt;0,VLOOKUP($A251,DSSV!$A$7:$R$65536,IN_DTK!H$6,0),""),"")</f>
        <v>0</v>
      </c>
      <c r="I251" s="183">
        <f>IF(ISNA(VLOOKUP($A251,DSSV!$A$7:$R$65536,IN_DTK!I$6,0))=FALSE,IF(I$9&lt;&gt;0,VLOOKUP($A251,DSSV!$A$7:$R$65536,IN_DTK!I$6,0),""),"")</f>
        <v>0</v>
      </c>
      <c r="J251" s="183">
        <f>IF(ISNA(VLOOKUP($A251,DSSV!$A$7:$R$65536,IN_DTK!J$6,0))=FALSE,IF(J$9&lt;&gt;0,VLOOKUP($A251,DSSV!$A$7:$R$65536,IN_DTK!J$6,0),""),"")</f>
        <v>0</v>
      </c>
      <c r="K251" s="183">
        <f>IF(ISNA(VLOOKUP($A251,DSSV!$A$7:$R$65536,IN_DTK!K$6,0))=FALSE,IF(K$9&lt;&gt;0,VLOOKUP($A251,DSSV!$A$7:$R$65536,IN_DTK!K$6,0),""),"")</f>
        <v>0</v>
      </c>
      <c r="L251" s="183">
        <f>IF(ISNA(VLOOKUP($A251,DSSV!$A$7:$R$65536,IN_DTK!L$6,0))=FALSE,IF(L$9&lt;&gt;0,VLOOKUP($A251,DSSV!$A$7:$R$65536,IN_DTK!L$6,0),""),"")</f>
        <v>0</v>
      </c>
      <c r="M251" s="183">
        <f>IF(ISNA(VLOOKUP($A251,DSSV!$A$7:$R$65536,IN_DTK!M$6,0))=FALSE,IF(M$9&lt;&gt;0,VLOOKUP($A251,DSSV!$A$7:$R$65536,IN_DTK!M$6,0),""),"")</f>
        <v>0</v>
      </c>
      <c r="N251" s="183">
        <f>IF(ISNA(VLOOKUP($A251,DSSV!$A$7:$R$65536,IN_DTK!N$6,0))=FALSE,IF(N$9&lt;&gt;0,VLOOKUP($A251,DSSV!$A$7:$R$65536,IN_DTK!N$6,0),""),"")</f>
        <v>0</v>
      </c>
      <c r="O251" s="183">
        <f>IF(ISNA(VLOOKUP($A251,DSSV!$A$7:$R$65536,IN_DTK!O$6,0))=FALSE,IF(O$9&lt;&gt;0,VLOOKUP($A251,DSSV!$A$7:$R$65536,IN_DTK!O$6,0),""),"")</f>
        <v>0</v>
      </c>
      <c r="P251" s="183">
        <f>IF(ISNA(VLOOKUP($A251,DSSV!$A$7:$R$65536,IN_DTK!P$6,0))=FALSE,IF(P$9&lt;&gt;0,VLOOKUP($A251,DSSV!$A$7:$R$65536,IN_DTK!P$6,0),""),"")</f>
        <v>0</v>
      </c>
      <c r="Q251" s="184">
        <f>IF(ISNA(VLOOKUP($A251,DSSV!$A$7:$R$65536,IN_DTK!Q$6,0))=FALSE,VLOOKUP($A251,DSSV!$A$7:$R$65536,IN_DTK!Q$6,0),"")</f>
        <v>0</v>
      </c>
      <c r="R251" s="175" t="str">
        <f>IF(ISNA(VLOOKUP($A251,DSSV!$A$7:$R$65536,IN_DTK!R$6,0))=FALSE,VLOOKUP($A251,DSSV!$A$7:$R$65536,IN_DTK!R$6,0),"")</f>
        <v>Không</v>
      </c>
      <c r="S251" s="185" t="str">
        <f>IF(ISNA(VLOOKUP($A251,DSSV!$A$7:$R$65536,IN_DTK!S$6,0))=FALSE,VLOOKUP($A251,DSSV!$A$7:$R$65536,IN_DTK!S$6,0),"")</f>
        <v/>
      </c>
      <c r="T251" s="156" t="str">
        <f t="shared" si="6"/>
        <v/>
      </c>
      <c r="U251" s="156" t="str">
        <f t="shared" si="7"/>
        <v/>
      </c>
    </row>
    <row r="252" spans="1:21" s="156" customFormat="1" ht="20.25" customHeight="1">
      <c r="A252" s="154">
        <v>243</v>
      </c>
      <c r="B252" s="178">
        <f>--SUBTOTAL(2,C$7:C252)</f>
        <v>243</v>
      </c>
      <c r="C252" s="157">
        <f>IF(ISNA(VLOOKUP($A252,DSSV!$A$7:$R$65536,IN_DTK!C$6,0))=FALSE,VLOOKUP($A252,DSSV!$A$7:$R$65536,IN_DTK!C$6,0),"")</f>
        <v>0</v>
      </c>
      <c r="D252" s="181" t="str">
        <f>IF(ISNA(VLOOKUP($A252,DSSV!$A$7:$R$65536,IN_DTK!D$6,0))=FALSE,VLOOKUP($A252,DSSV!$A$7:$R$65536,IN_DTK!D$6,0),"")</f>
        <v/>
      </c>
      <c r="E252" s="182" t="str">
        <f>IF(ISNA(VLOOKUP($A252,DSSV!$A$7:$R$65536,IN_DTK!E$6,0))=FALSE,VLOOKUP($A252,DSSV!$A$7:$R$65536,IN_DTK!E$6,0),"")</f>
        <v/>
      </c>
      <c r="F252" s="187" t="str">
        <f>IF(ISNA(VLOOKUP($A252,DSSV!$A$7:$R$65536,IN_DTK!F$6,0))=FALSE,VLOOKUP($A252,DSSV!$A$7:$R$65536,IN_DTK!F$6,0),"")</f>
        <v/>
      </c>
      <c r="G252" s="187" t="str">
        <f>IF(ISNA(VLOOKUP($A252,DSSV!$A$7:$R$65536,IN_DTK!G$6,0))=FALSE,VLOOKUP($A252,DSSV!$A$7:$R$65536,IN_DTK!G$6,0),"")</f>
        <v/>
      </c>
      <c r="H252" s="183">
        <f>IF(ISNA(VLOOKUP($A252,DSSV!$A$7:$R$65536,IN_DTK!H$6,0))=FALSE,IF(H$9&lt;&gt;0,VLOOKUP($A252,DSSV!$A$7:$R$65536,IN_DTK!H$6,0),""),"")</f>
        <v>0</v>
      </c>
      <c r="I252" s="183">
        <f>IF(ISNA(VLOOKUP($A252,DSSV!$A$7:$R$65536,IN_DTK!I$6,0))=FALSE,IF(I$9&lt;&gt;0,VLOOKUP($A252,DSSV!$A$7:$R$65536,IN_DTK!I$6,0),""),"")</f>
        <v>0</v>
      </c>
      <c r="J252" s="183">
        <f>IF(ISNA(VLOOKUP($A252,DSSV!$A$7:$R$65536,IN_DTK!J$6,0))=FALSE,IF(J$9&lt;&gt;0,VLOOKUP($A252,DSSV!$A$7:$R$65536,IN_DTK!J$6,0),""),"")</f>
        <v>0</v>
      </c>
      <c r="K252" s="183">
        <f>IF(ISNA(VLOOKUP($A252,DSSV!$A$7:$R$65536,IN_DTK!K$6,0))=FALSE,IF(K$9&lt;&gt;0,VLOOKUP($A252,DSSV!$A$7:$R$65536,IN_DTK!K$6,0),""),"")</f>
        <v>0</v>
      </c>
      <c r="L252" s="183">
        <f>IF(ISNA(VLOOKUP($A252,DSSV!$A$7:$R$65536,IN_DTK!L$6,0))=FALSE,IF(L$9&lt;&gt;0,VLOOKUP($A252,DSSV!$A$7:$R$65536,IN_DTK!L$6,0),""),"")</f>
        <v>0</v>
      </c>
      <c r="M252" s="183">
        <f>IF(ISNA(VLOOKUP($A252,DSSV!$A$7:$R$65536,IN_DTK!M$6,0))=FALSE,IF(M$9&lt;&gt;0,VLOOKUP($A252,DSSV!$A$7:$R$65536,IN_DTK!M$6,0),""),"")</f>
        <v>0</v>
      </c>
      <c r="N252" s="183">
        <f>IF(ISNA(VLOOKUP($A252,DSSV!$A$7:$R$65536,IN_DTK!N$6,0))=FALSE,IF(N$9&lt;&gt;0,VLOOKUP($A252,DSSV!$A$7:$R$65536,IN_DTK!N$6,0),""),"")</f>
        <v>0</v>
      </c>
      <c r="O252" s="183">
        <f>IF(ISNA(VLOOKUP($A252,DSSV!$A$7:$R$65536,IN_DTK!O$6,0))=FALSE,IF(O$9&lt;&gt;0,VLOOKUP($A252,DSSV!$A$7:$R$65536,IN_DTK!O$6,0),""),"")</f>
        <v>0</v>
      </c>
      <c r="P252" s="183">
        <f>IF(ISNA(VLOOKUP($A252,DSSV!$A$7:$R$65536,IN_DTK!P$6,0))=FALSE,IF(P$9&lt;&gt;0,VLOOKUP($A252,DSSV!$A$7:$R$65536,IN_DTK!P$6,0),""),"")</f>
        <v>0</v>
      </c>
      <c r="Q252" s="184">
        <f>IF(ISNA(VLOOKUP($A252,DSSV!$A$7:$R$65536,IN_DTK!Q$6,0))=FALSE,VLOOKUP($A252,DSSV!$A$7:$R$65536,IN_DTK!Q$6,0),"")</f>
        <v>0</v>
      </c>
      <c r="R252" s="175" t="str">
        <f>IF(ISNA(VLOOKUP($A252,DSSV!$A$7:$R$65536,IN_DTK!R$6,0))=FALSE,VLOOKUP($A252,DSSV!$A$7:$R$65536,IN_DTK!R$6,0),"")</f>
        <v>Không</v>
      </c>
      <c r="S252" s="185" t="str">
        <f>IF(ISNA(VLOOKUP($A252,DSSV!$A$7:$R$65536,IN_DTK!S$6,0))=FALSE,VLOOKUP($A252,DSSV!$A$7:$R$65536,IN_DTK!S$6,0),"")</f>
        <v/>
      </c>
      <c r="T252" s="156" t="str">
        <f t="shared" si="6"/>
        <v/>
      </c>
      <c r="U252" s="156" t="str">
        <f t="shared" si="7"/>
        <v/>
      </c>
    </row>
    <row r="253" spans="1:21" s="156" customFormat="1" ht="20.25" customHeight="1">
      <c r="A253" s="154">
        <v>244</v>
      </c>
      <c r="B253" s="178">
        <f>--SUBTOTAL(2,C$7:C253)</f>
        <v>244</v>
      </c>
      <c r="C253" s="157">
        <f>IF(ISNA(VLOOKUP($A253,DSSV!$A$7:$R$65536,IN_DTK!C$6,0))=FALSE,VLOOKUP($A253,DSSV!$A$7:$R$65536,IN_DTK!C$6,0),"")</f>
        <v>0</v>
      </c>
      <c r="D253" s="181" t="str">
        <f>IF(ISNA(VLOOKUP($A253,DSSV!$A$7:$R$65536,IN_DTK!D$6,0))=FALSE,VLOOKUP($A253,DSSV!$A$7:$R$65536,IN_DTK!D$6,0),"")</f>
        <v/>
      </c>
      <c r="E253" s="182" t="str">
        <f>IF(ISNA(VLOOKUP($A253,DSSV!$A$7:$R$65536,IN_DTK!E$6,0))=FALSE,VLOOKUP($A253,DSSV!$A$7:$R$65536,IN_DTK!E$6,0),"")</f>
        <v/>
      </c>
      <c r="F253" s="187" t="str">
        <f>IF(ISNA(VLOOKUP($A253,DSSV!$A$7:$R$65536,IN_DTK!F$6,0))=FALSE,VLOOKUP($A253,DSSV!$A$7:$R$65536,IN_DTK!F$6,0),"")</f>
        <v/>
      </c>
      <c r="G253" s="187" t="str">
        <f>IF(ISNA(VLOOKUP($A253,DSSV!$A$7:$R$65536,IN_DTK!G$6,0))=FALSE,VLOOKUP($A253,DSSV!$A$7:$R$65536,IN_DTK!G$6,0),"")</f>
        <v/>
      </c>
      <c r="H253" s="183">
        <f>IF(ISNA(VLOOKUP($A253,DSSV!$A$7:$R$65536,IN_DTK!H$6,0))=FALSE,IF(H$9&lt;&gt;0,VLOOKUP($A253,DSSV!$A$7:$R$65536,IN_DTK!H$6,0),""),"")</f>
        <v>0</v>
      </c>
      <c r="I253" s="183">
        <f>IF(ISNA(VLOOKUP($A253,DSSV!$A$7:$R$65536,IN_DTK!I$6,0))=FALSE,IF(I$9&lt;&gt;0,VLOOKUP($A253,DSSV!$A$7:$R$65536,IN_DTK!I$6,0),""),"")</f>
        <v>0</v>
      </c>
      <c r="J253" s="183">
        <f>IF(ISNA(VLOOKUP($A253,DSSV!$A$7:$R$65536,IN_DTK!J$6,0))=FALSE,IF(J$9&lt;&gt;0,VLOOKUP($A253,DSSV!$A$7:$R$65536,IN_DTK!J$6,0),""),"")</f>
        <v>0</v>
      </c>
      <c r="K253" s="183">
        <f>IF(ISNA(VLOOKUP($A253,DSSV!$A$7:$R$65536,IN_DTK!K$6,0))=FALSE,IF(K$9&lt;&gt;0,VLOOKUP($A253,DSSV!$A$7:$R$65536,IN_DTK!K$6,0),""),"")</f>
        <v>0</v>
      </c>
      <c r="L253" s="183">
        <f>IF(ISNA(VLOOKUP($A253,DSSV!$A$7:$R$65536,IN_DTK!L$6,0))=FALSE,IF(L$9&lt;&gt;0,VLOOKUP($A253,DSSV!$A$7:$R$65536,IN_DTK!L$6,0),""),"")</f>
        <v>0</v>
      </c>
      <c r="M253" s="183">
        <f>IF(ISNA(VLOOKUP($A253,DSSV!$A$7:$R$65536,IN_DTK!M$6,0))=FALSE,IF(M$9&lt;&gt;0,VLOOKUP($A253,DSSV!$A$7:$R$65536,IN_DTK!M$6,0),""),"")</f>
        <v>0</v>
      </c>
      <c r="N253" s="183">
        <f>IF(ISNA(VLOOKUP($A253,DSSV!$A$7:$R$65536,IN_DTK!N$6,0))=FALSE,IF(N$9&lt;&gt;0,VLOOKUP($A253,DSSV!$A$7:$R$65536,IN_DTK!N$6,0),""),"")</f>
        <v>0</v>
      </c>
      <c r="O253" s="183">
        <f>IF(ISNA(VLOOKUP($A253,DSSV!$A$7:$R$65536,IN_DTK!O$6,0))=FALSE,IF(O$9&lt;&gt;0,VLOOKUP($A253,DSSV!$A$7:$R$65536,IN_DTK!O$6,0),""),"")</f>
        <v>0</v>
      </c>
      <c r="P253" s="183">
        <f>IF(ISNA(VLOOKUP($A253,DSSV!$A$7:$R$65536,IN_DTK!P$6,0))=FALSE,IF(P$9&lt;&gt;0,VLOOKUP($A253,DSSV!$A$7:$R$65536,IN_DTK!P$6,0),""),"")</f>
        <v>0</v>
      </c>
      <c r="Q253" s="184">
        <f>IF(ISNA(VLOOKUP($A253,DSSV!$A$7:$R$65536,IN_DTK!Q$6,0))=FALSE,VLOOKUP($A253,DSSV!$A$7:$R$65536,IN_DTK!Q$6,0),"")</f>
        <v>0</v>
      </c>
      <c r="R253" s="175" t="str">
        <f>IF(ISNA(VLOOKUP($A253,DSSV!$A$7:$R$65536,IN_DTK!R$6,0))=FALSE,VLOOKUP($A253,DSSV!$A$7:$R$65536,IN_DTK!R$6,0),"")</f>
        <v>Không</v>
      </c>
      <c r="S253" s="185" t="str">
        <f>IF(ISNA(VLOOKUP($A253,DSSV!$A$7:$R$65536,IN_DTK!S$6,0))=FALSE,VLOOKUP($A253,DSSV!$A$7:$R$65536,IN_DTK!S$6,0),"")</f>
        <v/>
      </c>
      <c r="T253" s="156" t="str">
        <f t="shared" si="6"/>
        <v/>
      </c>
      <c r="U253" s="156" t="str">
        <f t="shared" si="7"/>
        <v/>
      </c>
    </row>
    <row r="254" spans="1:21" s="156" customFormat="1" ht="20.25" customHeight="1">
      <c r="A254" s="154">
        <v>245</v>
      </c>
      <c r="B254" s="178">
        <f>--SUBTOTAL(2,C$7:C254)</f>
        <v>245</v>
      </c>
      <c r="C254" s="157">
        <f>IF(ISNA(VLOOKUP($A254,DSSV!$A$7:$R$65536,IN_DTK!C$6,0))=FALSE,VLOOKUP($A254,DSSV!$A$7:$R$65536,IN_DTK!C$6,0),"")</f>
        <v>0</v>
      </c>
      <c r="D254" s="181" t="str">
        <f>IF(ISNA(VLOOKUP($A254,DSSV!$A$7:$R$65536,IN_DTK!D$6,0))=FALSE,VLOOKUP($A254,DSSV!$A$7:$R$65536,IN_DTK!D$6,0),"")</f>
        <v/>
      </c>
      <c r="E254" s="182" t="str">
        <f>IF(ISNA(VLOOKUP($A254,DSSV!$A$7:$R$65536,IN_DTK!E$6,0))=FALSE,VLOOKUP($A254,DSSV!$A$7:$R$65536,IN_DTK!E$6,0),"")</f>
        <v/>
      </c>
      <c r="F254" s="187" t="str">
        <f>IF(ISNA(VLOOKUP($A254,DSSV!$A$7:$R$65536,IN_DTK!F$6,0))=FALSE,VLOOKUP($A254,DSSV!$A$7:$R$65536,IN_DTK!F$6,0),"")</f>
        <v/>
      </c>
      <c r="G254" s="187" t="str">
        <f>IF(ISNA(VLOOKUP($A254,DSSV!$A$7:$R$65536,IN_DTK!G$6,0))=FALSE,VLOOKUP($A254,DSSV!$A$7:$R$65536,IN_DTK!G$6,0),"")</f>
        <v/>
      </c>
      <c r="H254" s="183">
        <f>IF(ISNA(VLOOKUP($A254,DSSV!$A$7:$R$65536,IN_DTK!H$6,0))=FALSE,IF(H$9&lt;&gt;0,VLOOKUP($A254,DSSV!$A$7:$R$65536,IN_DTK!H$6,0),""),"")</f>
        <v>0</v>
      </c>
      <c r="I254" s="183">
        <f>IF(ISNA(VLOOKUP($A254,DSSV!$A$7:$R$65536,IN_DTK!I$6,0))=FALSE,IF(I$9&lt;&gt;0,VLOOKUP($A254,DSSV!$A$7:$R$65536,IN_DTK!I$6,0),""),"")</f>
        <v>0</v>
      </c>
      <c r="J254" s="183">
        <f>IF(ISNA(VLOOKUP($A254,DSSV!$A$7:$R$65536,IN_DTK!J$6,0))=FALSE,IF(J$9&lt;&gt;0,VLOOKUP($A254,DSSV!$A$7:$R$65536,IN_DTK!J$6,0),""),"")</f>
        <v>0</v>
      </c>
      <c r="K254" s="183">
        <f>IF(ISNA(VLOOKUP($A254,DSSV!$A$7:$R$65536,IN_DTK!K$6,0))=FALSE,IF(K$9&lt;&gt;0,VLOOKUP($A254,DSSV!$A$7:$R$65536,IN_DTK!K$6,0),""),"")</f>
        <v>0</v>
      </c>
      <c r="L254" s="183">
        <f>IF(ISNA(VLOOKUP($A254,DSSV!$A$7:$R$65536,IN_DTK!L$6,0))=FALSE,IF(L$9&lt;&gt;0,VLOOKUP($A254,DSSV!$A$7:$R$65536,IN_DTK!L$6,0),""),"")</f>
        <v>0</v>
      </c>
      <c r="M254" s="183">
        <f>IF(ISNA(VLOOKUP($A254,DSSV!$A$7:$R$65536,IN_DTK!M$6,0))=FALSE,IF(M$9&lt;&gt;0,VLOOKUP($A254,DSSV!$A$7:$R$65536,IN_DTK!M$6,0),""),"")</f>
        <v>0</v>
      </c>
      <c r="N254" s="183">
        <f>IF(ISNA(VLOOKUP($A254,DSSV!$A$7:$R$65536,IN_DTK!N$6,0))=FALSE,IF(N$9&lt;&gt;0,VLOOKUP($A254,DSSV!$A$7:$R$65536,IN_DTK!N$6,0),""),"")</f>
        <v>0</v>
      </c>
      <c r="O254" s="183">
        <f>IF(ISNA(VLOOKUP($A254,DSSV!$A$7:$R$65536,IN_DTK!O$6,0))=FALSE,IF(O$9&lt;&gt;0,VLOOKUP($A254,DSSV!$A$7:$R$65536,IN_DTK!O$6,0),""),"")</f>
        <v>0</v>
      </c>
      <c r="P254" s="183">
        <f>IF(ISNA(VLOOKUP($A254,DSSV!$A$7:$R$65536,IN_DTK!P$6,0))=FALSE,IF(P$9&lt;&gt;0,VLOOKUP($A254,DSSV!$A$7:$R$65536,IN_DTK!P$6,0),""),"")</f>
        <v>0</v>
      </c>
      <c r="Q254" s="184">
        <f>IF(ISNA(VLOOKUP($A254,DSSV!$A$7:$R$65536,IN_DTK!Q$6,0))=FALSE,VLOOKUP($A254,DSSV!$A$7:$R$65536,IN_DTK!Q$6,0),"")</f>
        <v>0</v>
      </c>
      <c r="R254" s="175" t="str">
        <f>IF(ISNA(VLOOKUP($A254,DSSV!$A$7:$R$65536,IN_DTK!R$6,0))=FALSE,VLOOKUP($A254,DSSV!$A$7:$R$65536,IN_DTK!R$6,0),"")</f>
        <v>Không</v>
      </c>
      <c r="S254" s="185" t="str">
        <f>IF(ISNA(VLOOKUP($A254,DSSV!$A$7:$R$65536,IN_DTK!S$6,0))=FALSE,VLOOKUP($A254,DSSV!$A$7:$R$65536,IN_DTK!S$6,0),"")</f>
        <v/>
      </c>
      <c r="T254" s="156" t="str">
        <f t="shared" si="6"/>
        <v/>
      </c>
      <c r="U254" s="156" t="str">
        <f t="shared" si="7"/>
        <v/>
      </c>
    </row>
    <row r="255" spans="1:21" s="156" customFormat="1" ht="20.25" customHeight="1">
      <c r="A255" s="154">
        <v>246</v>
      </c>
      <c r="B255" s="178">
        <f>--SUBTOTAL(2,C$7:C255)</f>
        <v>246</v>
      </c>
      <c r="C255" s="157">
        <f>IF(ISNA(VLOOKUP($A255,DSSV!$A$7:$R$65536,IN_DTK!C$6,0))=FALSE,VLOOKUP($A255,DSSV!$A$7:$R$65536,IN_DTK!C$6,0),"")</f>
        <v>0</v>
      </c>
      <c r="D255" s="181" t="str">
        <f>IF(ISNA(VLOOKUP($A255,DSSV!$A$7:$R$65536,IN_DTK!D$6,0))=FALSE,VLOOKUP($A255,DSSV!$A$7:$R$65536,IN_DTK!D$6,0),"")</f>
        <v/>
      </c>
      <c r="E255" s="182" t="str">
        <f>IF(ISNA(VLOOKUP($A255,DSSV!$A$7:$R$65536,IN_DTK!E$6,0))=FALSE,VLOOKUP($A255,DSSV!$A$7:$R$65536,IN_DTK!E$6,0),"")</f>
        <v/>
      </c>
      <c r="F255" s="187" t="str">
        <f>IF(ISNA(VLOOKUP($A255,DSSV!$A$7:$R$65536,IN_DTK!F$6,0))=FALSE,VLOOKUP($A255,DSSV!$A$7:$R$65536,IN_DTK!F$6,0),"")</f>
        <v/>
      </c>
      <c r="G255" s="187" t="str">
        <f>IF(ISNA(VLOOKUP($A255,DSSV!$A$7:$R$65536,IN_DTK!G$6,0))=FALSE,VLOOKUP($A255,DSSV!$A$7:$R$65536,IN_DTK!G$6,0),"")</f>
        <v/>
      </c>
      <c r="H255" s="183">
        <f>IF(ISNA(VLOOKUP($A255,DSSV!$A$7:$R$65536,IN_DTK!H$6,0))=FALSE,IF(H$9&lt;&gt;0,VLOOKUP($A255,DSSV!$A$7:$R$65536,IN_DTK!H$6,0),""),"")</f>
        <v>0</v>
      </c>
      <c r="I255" s="183">
        <f>IF(ISNA(VLOOKUP($A255,DSSV!$A$7:$R$65536,IN_DTK!I$6,0))=FALSE,IF(I$9&lt;&gt;0,VLOOKUP($A255,DSSV!$A$7:$R$65536,IN_DTK!I$6,0),""),"")</f>
        <v>0</v>
      </c>
      <c r="J255" s="183">
        <f>IF(ISNA(VLOOKUP($A255,DSSV!$A$7:$R$65536,IN_DTK!J$6,0))=FALSE,IF(J$9&lt;&gt;0,VLOOKUP($A255,DSSV!$A$7:$R$65536,IN_DTK!J$6,0),""),"")</f>
        <v>0</v>
      </c>
      <c r="K255" s="183">
        <f>IF(ISNA(VLOOKUP($A255,DSSV!$A$7:$R$65536,IN_DTK!K$6,0))=FALSE,IF(K$9&lt;&gt;0,VLOOKUP($A255,DSSV!$A$7:$R$65536,IN_DTK!K$6,0),""),"")</f>
        <v>0</v>
      </c>
      <c r="L255" s="183">
        <f>IF(ISNA(VLOOKUP($A255,DSSV!$A$7:$R$65536,IN_DTK!L$6,0))=FALSE,IF(L$9&lt;&gt;0,VLOOKUP($A255,DSSV!$A$7:$R$65536,IN_DTK!L$6,0),""),"")</f>
        <v>0</v>
      </c>
      <c r="M255" s="183">
        <f>IF(ISNA(VLOOKUP($A255,DSSV!$A$7:$R$65536,IN_DTK!M$6,0))=FALSE,IF(M$9&lt;&gt;0,VLOOKUP($A255,DSSV!$A$7:$R$65536,IN_DTK!M$6,0),""),"")</f>
        <v>0</v>
      </c>
      <c r="N255" s="183">
        <f>IF(ISNA(VLOOKUP($A255,DSSV!$A$7:$R$65536,IN_DTK!N$6,0))=FALSE,IF(N$9&lt;&gt;0,VLOOKUP($A255,DSSV!$A$7:$R$65536,IN_DTK!N$6,0),""),"")</f>
        <v>0</v>
      </c>
      <c r="O255" s="183">
        <f>IF(ISNA(VLOOKUP($A255,DSSV!$A$7:$R$65536,IN_DTK!O$6,0))=FALSE,IF(O$9&lt;&gt;0,VLOOKUP($A255,DSSV!$A$7:$R$65536,IN_DTK!O$6,0),""),"")</f>
        <v>0</v>
      </c>
      <c r="P255" s="183">
        <f>IF(ISNA(VLOOKUP($A255,DSSV!$A$7:$R$65536,IN_DTK!P$6,0))=FALSE,IF(P$9&lt;&gt;0,VLOOKUP($A255,DSSV!$A$7:$R$65536,IN_DTK!P$6,0),""),"")</f>
        <v>0</v>
      </c>
      <c r="Q255" s="184">
        <f>IF(ISNA(VLOOKUP($A255,DSSV!$A$7:$R$65536,IN_DTK!Q$6,0))=FALSE,VLOOKUP($A255,DSSV!$A$7:$R$65536,IN_DTK!Q$6,0),"")</f>
        <v>0</v>
      </c>
      <c r="R255" s="175" t="str">
        <f>IF(ISNA(VLOOKUP($A255,DSSV!$A$7:$R$65536,IN_DTK!R$6,0))=FALSE,VLOOKUP($A255,DSSV!$A$7:$R$65536,IN_DTK!R$6,0),"")</f>
        <v>Không</v>
      </c>
      <c r="S255" s="185" t="str">
        <f>IF(ISNA(VLOOKUP($A255,DSSV!$A$7:$R$65536,IN_DTK!S$6,0))=FALSE,VLOOKUP($A255,DSSV!$A$7:$R$65536,IN_DTK!S$6,0),"")</f>
        <v/>
      </c>
      <c r="T255" s="156" t="str">
        <f t="shared" si="6"/>
        <v/>
      </c>
      <c r="U255" s="156" t="str">
        <f t="shared" si="7"/>
        <v/>
      </c>
    </row>
    <row r="256" spans="1:21" s="156" customFormat="1" ht="20.25" customHeight="1">
      <c r="A256" s="154">
        <v>247</v>
      </c>
      <c r="B256" s="178">
        <f>--SUBTOTAL(2,C$7:C256)</f>
        <v>247</v>
      </c>
      <c r="C256" s="157">
        <f>IF(ISNA(VLOOKUP($A256,DSSV!$A$7:$R$65536,IN_DTK!C$6,0))=FALSE,VLOOKUP($A256,DSSV!$A$7:$R$65536,IN_DTK!C$6,0),"")</f>
        <v>0</v>
      </c>
      <c r="D256" s="181" t="str">
        <f>IF(ISNA(VLOOKUP($A256,DSSV!$A$7:$R$65536,IN_DTK!D$6,0))=FALSE,VLOOKUP($A256,DSSV!$A$7:$R$65536,IN_DTK!D$6,0),"")</f>
        <v/>
      </c>
      <c r="E256" s="182" t="str">
        <f>IF(ISNA(VLOOKUP($A256,DSSV!$A$7:$R$65536,IN_DTK!E$6,0))=FALSE,VLOOKUP($A256,DSSV!$A$7:$R$65536,IN_DTK!E$6,0),"")</f>
        <v/>
      </c>
      <c r="F256" s="187" t="str">
        <f>IF(ISNA(VLOOKUP($A256,DSSV!$A$7:$R$65536,IN_DTK!F$6,0))=FALSE,VLOOKUP($A256,DSSV!$A$7:$R$65536,IN_DTK!F$6,0),"")</f>
        <v/>
      </c>
      <c r="G256" s="187" t="str">
        <f>IF(ISNA(VLOOKUP($A256,DSSV!$A$7:$R$65536,IN_DTK!G$6,0))=FALSE,VLOOKUP($A256,DSSV!$A$7:$R$65536,IN_DTK!G$6,0),"")</f>
        <v/>
      </c>
      <c r="H256" s="183">
        <f>IF(ISNA(VLOOKUP($A256,DSSV!$A$7:$R$65536,IN_DTK!H$6,0))=FALSE,IF(H$9&lt;&gt;0,VLOOKUP($A256,DSSV!$A$7:$R$65536,IN_DTK!H$6,0),""),"")</f>
        <v>0</v>
      </c>
      <c r="I256" s="183">
        <f>IF(ISNA(VLOOKUP($A256,DSSV!$A$7:$R$65536,IN_DTK!I$6,0))=FALSE,IF(I$9&lt;&gt;0,VLOOKUP($A256,DSSV!$A$7:$R$65536,IN_DTK!I$6,0),""),"")</f>
        <v>0</v>
      </c>
      <c r="J256" s="183">
        <f>IF(ISNA(VLOOKUP($A256,DSSV!$A$7:$R$65536,IN_DTK!J$6,0))=FALSE,IF(J$9&lt;&gt;0,VLOOKUP($A256,DSSV!$A$7:$R$65536,IN_DTK!J$6,0),""),"")</f>
        <v>0</v>
      </c>
      <c r="K256" s="183">
        <f>IF(ISNA(VLOOKUP($A256,DSSV!$A$7:$R$65536,IN_DTK!K$6,0))=FALSE,IF(K$9&lt;&gt;0,VLOOKUP($A256,DSSV!$A$7:$R$65536,IN_DTK!K$6,0),""),"")</f>
        <v>0</v>
      </c>
      <c r="L256" s="183">
        <f>IF(ISNA(VLOOKUP($A256,DSSV!$A$7:$R$65536,IN_DTK!L$6,0))=FALSE,IF(L$9&lt;&gt;0,VLOOKUP($A256,DSSV!$A$7:$R$65536,IN_DTK!L$6,0),""),"")</f>
        <v>0</v>
      </c>
      <c r="M256" s="183">
        <f>IF(ISNA(VLOOKUP($A256,DSSV!$A$7:$R$65536,IN_DTK!M$6,0))=FALSE,IF(M$9&lt;&gt;0,VLOOKUP($A256,DSSV!$A$7:$R$65536,IN_DTK!M$6,0),""),"")</f>
        <v>0</v>
      </c>
      <c r="N256" s="183">
        <f>IF(ISNA(VLOOKUP($A256,DSSV!$A$7:$R$65536,IN_DTK!N$6,0))=FALSE,IF(N$9&lt;&gt;0,VLOOKUP($A256,DSSV!$A$7:$R$65536,IN_DTK!N$6,0),""),"")</f>
        <v>0</v>
      </c>
      <c r="O256" s="183">
        <f>IF(ISNA(VLOOKUP($A256,DSSV!$A$7:$R$65536,IN_DTK!O$6,0))=FALSE,IF(O$9&lt;&gt;0,VLOOKUP($A256,DSSV!$A$7:$R$65536,IN_DTK!O$6,0),""),"")</f>
        <v>0</v>
      </c>
      <c r="P256" s="183">
        <f>IF(ISNA(VLOOKUP($A256,DSSV!$A$7:$R$65536,IN_DTK!P$6,0))=FALSE,IF(P$9&lt;&gt;0,VLOOKUP($A256,DSSV!$A$7:$R$65536,IN_DTK!P$6,0),""),"")</f>
        <v>0</v>
      </c>
      <c r="Q256" s="184">
        <f>IF(ISNA(VLOOKUP($A256,DSSV!$A$7:$R$65536,IN_DTK!Q$6,0))=FALSE,VLOOKUP($A256,DSSV!$A$7:$R$65536,IN_DTK!Q$6,0),"")</f>
        <v>0</v>
      </c>
      <c r="R256" s="175" t="str">
        <f>IF(ISNA(VLOOKUP($A256,DSSV!$A$7:$R$65536,IN_DTK!R$6,0))=FALSE,VLOOKUP($A256,DSSV!$A$7:$R$65536,IN_DTK!R$6,0),"")</f>
        <v>Không</v>
      </c>
      <c r="S256" s="185" t="str">
        <f>IF(ISNA(VLOOKUP($A256,DSSV!$A$7:$R$65536,IN_DTK!S$6,0))=FALSE,VLOOKUP($A256,DSSV!$A$7:$R$65536,IN_DTK!S$6,0),"")</f>
        <v/>
      </c>
      <c r="T256" s="156" t="str">
        <f t="shared" si="6"/>
        <v/>
      </c>
      <c r="U256" s="156" t="str">
        <f t="shared" si="7"/>
        <v/>
      </c>
    </row>
    <row r="257" spans="1:21" s="156" customFormat="1" ht="20.25" customHeight="1">
      <c r="A257" s="154">
        <v>248</v>
      </c>
      <c r="B257" s="178">
        <f>--SUBTOTAL(2,C$7:C257)</f>
        <v>248</v>
      </c>
      <c r="C257" s="157">
        <f>IF(ISNA(VLOOKUP($A257,DSSV!$A$7:$R$65536,IN_DTK!C$6,0))=FALSE,VLOOKUP($A257,DSSV!$A$7:$R$65536,IN_DTK!C$6,0),"")</f>
        <v>0</v>
      </c>
      <c r="D257" s="181" t="str">
        <f>IF(ISNA(VLOOKUP($A257,DSSV!$A$7:$R$65536,IN_DTK!D$6,0))=FALSE,VLOOKUP($A257,DSSV!$A$7:$R$65536,IN_DTK!D$6,0),"")</f>
        <v/>
      </c>
      <c r="E257" s="182" t="str">
        <f>IF(ISNA(VLOOKUP($A257,DSSV!$A$7:$R$65536,IN_DTK!E$6,0))=FALSE,VLOOKUP($A257,DSSV!$A$7:$R$65536,IN_DTK!E$6,0),"")</f>
        <v/>
      </c>
      <c r="F257" s="187" t="str">
        <f>IF(ISNA(VLOOKUP($A257,DSSV!$A$7:$R$65536,IN_DTK!F$6,0))=FALSE,VLOOKUP($A257,DSSV!$A$7:$R$65536,IN_DTK!F$6,0),"")</f>
        <v/>
      </c>
      <c r="G257" s="187" t="str">
        <f>IF(ISNA(VLOOKUP($A257,DSSV!$A$7:$R$65536,IN_DTK!G$6,0))=FALSE,VLOOKUP($A257,DSSV!$A$7:$R$65536,IN_DTK!G$6,0),"")</f>
        <v/>
      </c>
      <c r="H257" s="183">
        <f>IF(ISNA(VLOOKUP($A257,DSSV!$A$7:$R$65536,IN_DTK!H$6,0))=FALSE,IF(H$9&lt;&gt;0,VLOOKUP($A257,DSSV!$A$7:$R$65536,IN_DTK!H$6,0),""),"")</f>
        <v>0</v>
      </c>
      <c r="I257" s="183">
        <f>IF(ISNA(VLOOKUP($A257,DSSV!$A$7:$R$65536,IN_DTK!I$6,0))=FALSE,IF(I$9&lt;&gt;0,VLOOKUP($A257,DSSV!$A$7:$R$65536,IN_DTK!I$6,0),""),"")</f>
        <v>0</v>
      </c>
      <c r="J257" s="183">
        <f>IF(ISNA(VLOOKUP($A257,DSSV!$A$7:$R$65536,IN_DTK!J$6,0))=FALSE,IF(J$9&lt;&gt;0,VLOOKUP($A257,DSSV!$A$7:$R$65536,IN_DTK!J$6,0),""),"")</f>
        <v>0</v>
      </c>
      <c r="K257" s="183">
        <f>IF(ISNA(VLOOKUP($A257,DSSV!$A$7:$R$65536,IN_DTK!K$6,0))=FALSE,IF(K$9&lt;&gt;0,VLOOKUP($A257,DSSV!$A$7:$R$65536,IN_DTK!K$6,0),""),"")</f>
        <v>0</v>
      </c>
      <c r="L257" s="183">
        <f>IF(ISNA(VLOOKUP($A257,DSSV!$A$7:$R$65536,IN_DTK!L$6,0))=FALSE,IF(L$9&lt;&gt;0,VLOOKUP($A257,DSSV!$A$7:$R$65536,IN_DTK!L$6,0),""),"")</f>
        <v>0</v>
      </c>
      <c r="M257" s="183">
        <f>IF(ISNA(VLOOKUP($A257,DSSV!$A$7:$R$65536,IN_DTK!M$6,0))=FALSE,IF(M$9&lt;&gt;0,VLOOKUP($A257,DSSV!$A$7:$R$65536,IN_DTK!M$6,0),""),"")</f>
        <v>0</v>
      </c>
      <c r="N257" s="183">
        <f>IF(ISNA(VLOOKUP($A257,DSSV!$A$7:$R$65536,IN_DTK!N$6,0))=FALSE,IF(N$9&lt;&gt;0,VLOOKUP($A257,DSSV!$A$7:$R$65536,IN_DTK!N$6,0),""),"")</f>
        <v>0</v>
      </c>
      <c r="O257" s="183">
        <f>IF(ISNA(VLOOKUP($A257,DSSV!$A$7:$R$65536,IN_DTK!O$6,0))=FALSE,IF(O$9&lt;&gt;0,VLOOKUP($A257,DSSV!$A$7:$R$65536,IN_DTK!O$6,0),""),"")</f>
        <v>0</v>
      </c>
      <c r="P257" s="183">
        <f>IF(ISNA(VLOOKUP($A257,DSSV!$A$7:$R$65536,IN_DTK!P$6,0))=FALSE,IF(P$9&lt;&gt;0,VLOOKUP($A257,DSSV!$A$7:$R$65536,IN_DTK!P$6,0),""),"")</f>
        <v>0</v>
      </c>
      <c r="Q257" s="184">
        <f>IF(ISNA(VLOOKUP($A257,DSSV!$A$7:$R$65536,IN_DTK!Q$6,0))=FALSE,VLOOKUP($A257,DSSV!$A$7:$R$65536,IN_DTK!Q$6,0),"")</f>
        <v>0</v>
      </c>
      <c r="R257" s="175" t="str">
        <f>IF(ISNA(VLOOKUP($A257,DSSV!$A$7:$R$65536,IN_DTK!R$6,0))=FALSE,VLOOKUP($A257,DSSV!$A$7:$R$65536,IN_DTK!R$6,0),"")</f>
        <v>Không</v>
      </c>
      <c r="S257" s="185" t="str">
        <f>IF(ISNA(VLOOKUP($A257,DSSV!$A$7:$R$65536,IN_DTK!S$6,0))=FALSE,VLOOKUP($A257,DSSV!$A$7:$R$65536,IN_DTK!S$6,0),"")</f>
        <v/>
      </c>
      <c r="T257" s="156" t="str">
        <f t="shared" si="6"/>
        <v/>
      </c>
      <c r="U257" s="156" t="str">
        <f t="shared" si="7"/>
        <v/>
      </c>
    </row>
    <row r="258" spans="1:21" s="156" customFormat="1" ht="20.25" customHeight="1">
      <c r="A258" s="154">
        <v>249</v>
      </c>
      <c r="B258" s="178">
        <f>--SUBTOTAL(2,C$7:C258)</f>
        <v>249</v>
      </c>
      <c r="C258" s="157">
        <f>IF(ISNA(VLOOKUP($A258,DSSV!$A$7:$R$65536,IN_DTK!C$6,0))=FALSE,VLOOKUP($A258,DSSV!$A$7:$R$65536,IN_DTK!C$6,0),"")</f>
        <v>0</v>
      </c>
      <c r="D258" s="181" t="str">
        <f>IF(ISNA(VLOOKUP($A258,DSSV!$A$7:$R$65536,IN_DTK!D$6,0))=FALSE,VLOOKUP($A258,DSSV!$A$7:$R$65536,IN_DTK!D$6,0),"")</f>
        <v/>
      </c>
      <c r="E258" s="182" t="str">
        <f>IF(ISNA(VLOOKUP($A258,DSSV!$A$7:$R$65536,IN_DTK!E$6,0))=FALSE,VLOOKUP($A258,DSSV!$A$7:$R$65536,IN_DTK!E$6,0),"")</f>
        <v/>
      </c>
      <c r="F258" s="187" t="str">
        <f>IF(ISNA(VLOOKUP($A258,DSSV!$A$7:$R$65536,IN_DTK!F$6,0))=FALSE,VLOOKUP($A258,DSSV!$A$7:$R$65536,IN_DTK!F$6,0),"")</f>
        <v/>
      </c>
      <c r="G258" s="187" t="str">
        <f>IF(ISNA(VLOOKUP($A258,DSSV!$A$7:$R$65536,IN_DTK!G$6,0))=FALSE,VLOOKUP($A258,DSSV!$A$7:$R$65536,IN_DTK!G$6,0),"")</f>
        <v/>
      </c>
      <c r="H258" s="183">
        <f>IF(ISNA(VLOOKUP($A258,DSSV!$A$7:$R$65536,IN_DTK!H$6,0))=FALSE,IF(H$9&lt;&gt;0,VLOOKUP($A258,DSSV!$A$7:$R$65536,IN_DTK!H$6,0),""),"")</f>
        <v>0</v>
      </c>
      <c r="I258" s="183">
        <f>IF(ISNA(VLOOKUP($A258,DSSV!$A$7:$R$65536,IN_DTK!I$6,0))=FALSE,IF(I$9&lt;&gt;0,VLOOKUP($A258,DSSV!$A$7:$R$65536,IN_DTK!I$6,0),""),"")</f>
        <v>0</v>
      </c>
      <c r="J258" s="183">
        <f>IF(ISNA(VLOOKUP($A258,DSSV!$A$7:$R$65536,IN_DTK!J$6,0))=FALSE,IF(J$9&lt;&gt;0,VLOOKUP($A258,DSSV!$A$7:$R$65536,IN_DTK!J$6,0),""),"")</f>
        <v>0</v>
      </c>
      <c r="K258" s="183">
        <f>IF(ISNA(VLOOKUP($A258,DSSV!$A$7:$R$65536,IN_DTK!K$6,0))=FALSE,IF(K$9&lt;&gt;0,VLOOKUP($A258,DSSV!$A$7:$R$65536,IN_DTK!K$6,0),""),"")</f>
        <v>0</v>
      </c>
      <c r="L258" s="183">
        <f>IF(ISNA(VLOOKUP($A258,DSSV!$A$7:$R$65536,IN_DTK!L$6,0))=FALSE,IF(L$9&lt;&gt;0,VLOOKUP($A258,DSSV!$A$7:$R$65536,IN_DTK!L$6,0),""),"")</f>
        <v>0</v>
      </c>
      <c r="M258" s="183">
        <f>IF(ISNA(VLOOKUP($A258,DSSV!$A$7:$R$65536,IN_DTK!M$6,0))=FALSE,IF(M$9&lt;&gt;0,VLOOKUP($A258,DSSV!$A$7:$R$65536,IN_DTK!M$6,0),""),"")</f>
        <v>0</v>
      </c>
      <c r="N258" s="183">
        <f>IF(ISNA(VLOOKUP($A258,DSSV!$A$7:$R$65536,IN_DTK!N$6,0))=FALSE,IF(N$9&lt;&gt;0,VLOOKUP($A258,DSSV!$A$7:$R$65536,IN_DTK!N$6,0),""),"")</f>
        <v>0</v>
      </c>
      <c r="O258" s="183">
        <f>IF(ISNA(VLOOKUP($A258,DSSV!$A$7:$R$65536,IN_DTK!O$6,0))=FALSE,IF(O$9&lt;&gt;0,VLOOKUP($A258,DSSV!$A$7:$R$65536,IN_DTK!O$6,0),""),"")</f>
        <v>0</v>
      </c>
      <c r="P258" s="183">
        <f>IF(ISNA(VLOOKUP($A258,DSSV!$A$7:$R$65536,IN_DTK!P$6,0))=FALSE,IF(P$9&lt;&gt;0,VLOOKUP($A258,DSSV!$A$7:$R$65536,IN_DTK!P$6,0),""),"")</f>
        <v>0</v>
      </c>
      <c r="Q258" s="184">
        <f>IF(ISNA(VLOOKUP($A258,DSSV!$A$7:$R$65536,IN_DTK!Q$6,0))=FALSE,VLOOKUP($A258,DSSV!$A$7:$R$65536,IN_DTK!Q$6,0),"")</f>
        <v>0</v>
      </c>
      <c r="R258" s="175" t="str">
        <f>IF(ISNA(VLOOKUP($A258,DSSV!$A$7:$R$65536,IN_DTK!R$6,0))=FALSE,VLOOKUP($A258,DSSV!$A$7:$R$65536,IN_DTK!R$6,0),"")</f>
        <v>Không</v>
      </c>
      <c r="S258" s="185" t="str">
        <f>IF(ISNA(VLOOKUP($A258,DSSV!$A$7:$R$65536,IN_DTK!S$6,0))=FALSE,VLOOKUP($A258,DSSV!$A$7:$R$65536,IN_DTK!S$6,0),"")</f>
        <v/>
      </c>
      <c r="T258" s="156" t="str">
        <f t="shared" si="6"/>
        <v/>
      </c>
      <c r="U258" s="156" t="str">
        <f t="shared" si="7"/>
        <v/>
      </c>
    </row>
    <row r="259" spans="1:21" s="156" customFormat="1" ht="20.25" customHeight="1">
      <c r="A259" s="154">
        <v>250</v>
      </c>
      <c r="B259" s="178">
        <f>--SUBTOTAL(2,C$7:C259)</f>
        <v>250</v>
      </c>
      <c r="C259" s="157">
        <f>IF(ISNA(VLOOKUP($A259,DSSV!$A$7:$R$65536,IN_DTK!C$6,0))=FALSE,VLOOKUP($A259,DSSV!$A$7:$R$65536,IN_DTK!C$6,0),"")</f>
        <v>0</v>
      </c>
      <c r="D259" s="181" t="str">
        <f>IF(ISNA(VLOOKUP($A259,DSSV!$A$7:$R$65536,IN_DTK!D$6,0))=FALSE,VLOOKUP($A259,DSSV!$A$7:$R$65536,IN_DTK!D$6,0),"")</f>
        <v/>
      </c>
      <c r="E259" s="182" t="str">
        <f>IF(ISNA(VLOOKUP($A259,DSSV!$A$7:$R$65536,IN_DTK!E$6,0))=FALSE,VLOOKUP($A259,DSSV!$A$7:$R$65536,IN_DTK!E$6,0),"")</f>
        <v/>
      </c>
      <c r="F259" s="187" t="str">
        <f>IF(ISNA(VLOOKUP($A259,DSSV!$A$7:$R$65536,IN_DTK!F$6,0))=FALSE,VLOOKUP($A259,DSSV!$A$7:$R$65536,IN_DTK!F$6,0),"")</f>
        <v/>
      </c>
      <c r="G259" s="187" t="str">
        <f>IF(ISNA(VLOOKUP($A259,DSSV!$A$7:$R$65536,IN_DTK!G$6,0))=FALSE,VLOOKUP($A259,DSSV!$A$7:$R$65536,IN_DTK!G$6,0),"")</f>
        <v/>
      </c>
      <c r="H259" s="183">
        <f>IF(ISNA(VLOOKUP($A259,DSSV!$A$7:$R$65536,IN_DTK!H$6,0))=FALSE,IF(H$9&lt;&gt;0,VLOOKUP($A259,DSSV!$A$7:$R$65536,IN_DTK!H$6,0),""),"")</f>
        <v>0</v>
      </c>
      <c r="I259" s="183">
        <f>IF(ISNA(VLOOKUP($A259,DSSV!$A$7:$R$65536,IN_DTK!I$6,0))=FALSE,IF(I$9&lt;&gt;0,VLOOKUP($A259,DSSV!$A$7:$R$65536,IN_DTK!I$6,0),""),"")</f>
        <v>0</v>
      </c>
      <c r="J259" s="183">
        <f>IF(ISNA(VLOOKUP($A259,DSSV!$A$7:$R$65536,IN_DTK!J$6,0))=FALSE,IF(J$9&lt;&gt;0,VLOOKUP($A259,DSSV!$A$7:$R$65536,IN_DTK!J$6,0),""),"")</f>
        <v>0</v>
      </c>
      <c r="K259" s="183">
        <f>IF(ISNA(VLOOKUP($A259,DSSV!$A$7:$R$65536,IN_DTK!K$6,0))=FALSE,IF(K$9&lt;&gt;0,VLOOKUP($A259,DSSV!$A$7:$R$65536,IN_DTK!K$6,0),""),"")</f>
        <v>0</v>
      </c>
      <c r="L259" s="183">
        <f>IF(ISNA(VLOOKUP($A259,DSSV!$A$7:$R$65536,IN_DTK!L$6,0))=FALSE,IF(L$9&lt;&gt;0,VLOOKUP($A259,DSSV!$A$7:$R$65536,IN_DTK!L$6,0),""),"")</f>
        <v>0</v>
      </c>
      <c r="M259" s="183">
        <f>IF(ISNA(VLOOKUP($A259,DSSV!$A$7:$R$65536,IN_DTK!M$6,0))=FALSE,IF(M$9&lt;&gt;0,VLOOKUP($A259,DSSV!$A$7:$R$65536,IN_DTK!M$6,0),""),"")</f>
        <v>0</v>
      </c>
      <c r="N259" s="183">
        <f>IF(ISNA(VLOOKUP($A259,DSSV!$A$7:$R$65536,IN_DTK!N$6,0))=FALSE,IF(N$9&lt;&gt;0,VLOOKUP($A259,DSSV!$A$7:$R$65536,IN_DTK!N$6,0),""),"")</f>
        <v>0</v>
      </c>
      <c r="O259" s="183">
        <f>IF(ISNA(VLOOKUP($A259,DSSV!$A$7:$R$65536,IN_DTK!O$6,0))=FALSE,IF(O$9&lt;&gt;0,VLOOKUP($A259,DSSV!$A$7:$R$65536,IN_DTK!O$6,0),""),"")</f>
        <v>0</v>
      </c>
      <c r="P259" s="183">
        <f>IF(ISNA(VLOOKUP($A259,DSSV!$A$7:$R$65536,IN_DTK!P$6,0))=FALSE,IF(P$9&lt;&gt;0,VLOOKUP($A259,DSSV!$A$7:$R$65536,IN_DTK!P$6,0),""),"")</f>
        <v>0</v>
      </c>
      <c r="Q259" s="184">
        <f>IF(ISNA(VLOOKUP($A259,DSSV!$A$7:$R$65536,IN_DTK!Q$6,0))=FALSE,VLOOKUP($A259,DSSV!$A$7:$R$65536,IN_DTK!Q$6,0),"")</f>
        <v>0</v>
      </c>
      <c r="R259" s="175" t="str">
        <f>IF(ISNA(VLOOKUP($A259,DSSV!$A$7:$R$65536,IN_DTK!R$6,0))=FALSE,VLOOKUP($A259,DSSV!$A$7:$R$65536,IN_DTK!R$6,0),"")</f>
        <v>Không</v>
      </c>
      <c r="S259" s="185" t="str">
        <f>IF(ISNA(VLOOKUP($A259,DSSV!$A$7:$R$65536,IN_DTK!S$6,0))=FALSE,VLOOKUP($A259,DSSV!$A$7:$R$65536,IN_DTK!S$6,0),"")</f>
        <v/>
      </c>
      <c r="T259" s="156" t="str">
        <f t="shared" si="6"/>
        <v/>
      </c>
      <c r="U259" s="156" t="str">
        <f t="shared" si="7"/>
        <v/>
      </c>
    </row>
    <row r="260" spans="1:21" s="156" customFormat="1" ht="20.25" customHeight="1">
      <c r="A260" s="154">
        <v>251</v>
      </c>
      <c r="B260" s="178">
        <f>--SUBTOTAL(2,C$7:C260)</f>
        <v>251</v>
      </c>
      <c r="C260" s="157">
        <f>IF(ISNA(VLOOKUP($A260,DSSV!$A$7:$R$65536,IN_DTK!C$6,0))=FALSE,VLOOKUP($A260,DSSV!$A$7:$R$65536,IN_DTK!C$6,0),"")</f>
        <v>0</v>
      </c>
      <c r="D260" s="181" t="str">
        <f>IF(ISNA(VLOOKUP($A260,DSSV!$A$7:$R$65536,IN_DTK!D$6,0))=FALSE,VLOOKUP($A260,DSSV!$A$7:$R$65536,IN_DTK!D$6,0),"")</f>
        <v/>
      </c>
      <c r="E260" s="182" t="str">
        <f>IF(ISNA(VLOOKUP($A260,DSSV!$A$7:$R$65536,IN_DTK!E$6,0))=FALSE,VLOOKUP($A260,DSSV!$A$7:$R$65536,IN_DTK!E$6,0),"")</f>
        <v/>
      </c>
      <c r="F260" s="187" t="str">
        <f>IF(ISNA(VLOOKUP($A260,DSSV!$A$7:$R$65536,IN_DTK!F$6,0))=FALSE,VLOOKUP($A260,DSSV!$A$7:$R$65536,IN_DTK!F$6,0),"")</f>
        <v/>
      </c>
      <c r="G260" s="187" t="str">
        <f>IF(ISNA(VLOOKUP($A260,DSSV!$A$7:$R$65536,IN_DTK!G$6,0))=FALSE,VLOOKUP($A260,DSSV!$A$7:$R$65536,IN_DTK!G$6,0),"")</f>
        <v/>
      </c>
      <c r="H260" s="183">
        <f>IF(ISNA(VLOOKUP($A260,DSSV!$A$7:$R$65536,IN_DTK!H$6,0))=FALSE,IF(H$9&lt;&gt;0,VLOOKUP($A260,DSSV!$A$7:$R$65536,IN_DTK!H$6,0),""),"")</f>
        <v>0</v>
      </c>
      <c r="I260" s="183">
        <f>IF(ISNA(VLOOKUP($A260,DSSV!$A$7:$R$65536,IN_DTK!I$6,0))=FALSE,IF(I$9&lt;&gt;0,VLOOKUP($A260,DSSV!$A$7:$R$65536,IN_DTK!I$6,0),""),"")</f>
        <v>0</v>
      </c>
      <c r="J260" s="183">
        <f>IF(ISNA(VLOOKUP($A260,DSSV!$A$7:$R$65536,IN_DTK!J$6,0))=FALSE,IF(J$9&lt;&gt;0,VLOOKUP($A260,DSSV!$A$7:$R$65536,IN_DTK!J$6,0),""),"")</f>
        <v>0</v>
      </c>
      <c r="K260" s="183">
        <f>IF(ISNA(VLOOKUP($A260,DSSV!$A$7:$R$65536,IN_DTK!K$6,0))=FALSE,IF(K$9&lt;&gt;0,VLOOKUP($A260,DSSV!$A$7:$R$65536,IN_DTK!K$6,0),""),"")</f>
        <v>0</v>
      </c>
      <c r="L260" s="183">
        <f>IF(ISNA(VLOOKUP($A260,DSSV!$A$7:$R$65536,IN_DTK!L$6,0))=FALSE,IF(L$9&lt;&gt;0,VLOOKUP($A260,DSSV!$A$7:$R$65536,IN_DTK!L$6,0),""),"")</f>
        <v>0</v>
      </c>
      <c r="M260" s="183">
        <f>IF(ISNA(VLOOKUP($A260,DSSV!$A$7:$R$65536,IN_DTK!M$6,0))=FALSE,IF(M$9&lt;&gt;0,VLOOKUP($A260,DSSV!$A$7:$R$65536,IN_DTK!M$6,0),""),"")</f>
        <v>0</v>
      </c>
      <c r="N260" s="183">
        <f>IF(ISNA(VLOOKUP($A260,DSSV!$A$7:$R$65536,IN_DTK!N$6,0))=FALSE,IF(N$9&lt;&gt;0,VLOOKUP($A260,DSSV!$A$7:$R$65536,IN_DTK!N$6,0),""),"")</f>
        <v>0</v>
      </c>
      <c r="O260" s="183">
        <f>IF(ISNA(VLOOKUP($A260,DSSV!$A$7:$R$65536,IN_DTK!O$6,0))=FALSE,IF(O$9&lt;&gt;0,VLOOKUP($A260,DSSV!$A$7:$R$65536,IN_DTK!O$6,0),""),"")</f>
        <v>0</v>
      </c>
      <c r="P260" s="183">
        <f>IF(ISNA(VLOOKUP($A260,DSSV!$A$7:$R$65536,IN_DTK!P$6,0))=FALSE,IF(P$9&lt;&gt;0,VLOOKUP($A260,DSSV!$A$7:$R$65536,IN_DTK!P$6,0),""),"")</f>
        <v>0</v>
      </c>
      <c r="Q260" s="184">
        <f>IF(ISNA(VLOOKUP($A260,DSSV!$A$7:$R$65536,IN_DTK!Q$6,0))=FALSE,VLOOKUP($A260,DSSV!$A$7:$R$65536,IN_DTK!Q$6,0),"")</f>
        <v>0</v>
      </c>
      <c r="R260" s="175" t="str">
        <f>IF(ISNA(VLOOKUP($A260,DSSV!$A$7:$R$65536,IN_DTK!R$6,0))=FALSE,VLOOKUP($A260,DSSV!$A$7:$R$65536,IN_DTK!R$6,0),"")</f>
        <v>Không</v>
      </c>
      <c r="S260" s="185" t="str">
        <f>IF(ISNA(VLOOKUP($A260,DSSV!$A$7:$R$65536,IN_DTK!S$6,0))=FALSE,VLOOKUP($A260,DSSV!$A$7:$R$65536,IN_DTK!S$6,0),"")</f>
        <v/>
      </c>
      <c r="T260" s="156" t="str">
        <f t="shared" si="6"/>
        <v/>
      </c>
      <c r="U260" s="156" t="str">
        <f t="shared" si="7"/>
        <v/>
      </c>
    </row>
    <row r="261" spans="1:21" s="156" customFormat="1" ht="20.25" customHeight="1">
      <c r="A261" s="154">
        <v>252</v>
      </c>
      <c r="B261" s="178">
        <f>--SUBTOTAL(2,C$7:C261)</f>
        <v>252</v>
      </c>
      <c r="C261" s="157">
        <f>IF(ISNA(VLOOKUP($A261,DSSV!$A$7:$R$65536,IN_DTK!C$6,0))=FALSE,VLOOKUP($A261,DSSV!$A$7:$R$65536,IN_DTK!C$6,0),"")</f>
        <v>0</v>
      </c>
      <c r="D261" s="181" t="str">
        <f>IF(ISNA(VLOOKUP($A261,DSSV!$A$7:$R$65536,IN_DTK!D$6,0))=FALSE,VLOOKUP($A261,DSSV!$A$7:$R$65536,IN_DTK!D$6,0),"")</f>
        <v/>
      </c>
      <c r="E261" s="182" t="str">
        <f>IF(ISNA(VLOOKUP($A261,DSSV!$A$7:$R$65536,IN_DTK!E$6,0))=FALSE,VLOOKUP($A261,DSSV!$A$7:$R$65536,IN_DTK!E$6,0),"")</f>
        <v/>
      </c>
      <c r="F261" s="187" t="str">
        <f>IF(ISNA(VLOOKUP($A261,DSSV!$A$7:$R$65536,IN_DTK!F$6,0))=FALSE,VLOOKUP($A261,DSSV!$A$7:$R$65536,IN_DTK!F$6,0),"")</f>
        <v/>
      </c>
      <c r="G261" s="187" t="str">
        <f>IF(ISNA(VLOOKUP($A261,DSSV!$A$7:$R$65536,IN_DTK!G$6,0))=FALSE,VLOOKUP($A261,DSSV!$A$7:$R$65536,IN_DTK!G$6,0),"")</f>
        <v/>
      </c>
      <c r="H261" s="183">
        <f>IF(ISNA(VLOOKUP($A261,DSSV!$A$7:$R$65536,IN_DTK!H$6,0))=FALSE,IF(H$9&lt;&gt;0,VLOOKUP($A261,DSSV!$A$7:$R$65536,IN_DTK!H$6,0),""),"")</f>
        <v>0</v>
      </c>
      <c r="I261" s="183">
        <f>IF(ISNA(VLOOKUP($A261,DSSV!$A$7:$R$65536,IN_DTK!I$6,0))=FALSE,IF(I$9&lt;&gt;0,VLOOKUP($A261,DSSV!$A$7:$R$65536,IN_DTK!I$6,0),""),"")</f>
        <v>0</v>
      </c>
      <c r="J261" s="183">
        <f>IF(ISNA(VLOOKUP($A261,DSSV!$A$7:$R$65536,IN_DTK!J$6,0))=FALSE,IF(J$9&lt;&gt;0,VLOOKUP($A261,DSSV!$A$7:$R$65536,IN_DTK!J$6,0),""),"")</f>
        <v>0</v>
      </c>
      <c r="K261" s="183">
        <f>IF(ISNA(VLOOKUP($A261,DSSV!$A$7:$R$65536,IN_DTK!K$6,0))=FALSE,IF(K$9&lt;&gt;0,VLOOKUP($A261,DSSV!$A$7:$R$65536,IN_DTK!K$6,0),""),"")</f>
        <v>0</v>
      </c>
      <c r="L261" s="183">
        <f>IF(ISNA(VLOOKUP($A261,DSSV!$A$7:$R$65536,IN_DTK!L$6,0))=FALSE,IF(L$9&lt;&gt;0,VLOOKUP($A261,DSSV!$A$7:$R$65536,IN_DTK!L$6,0),""),"")</f>
        <v>0</v>
      </c>
      <c r="M261" s="183">
        <f>IF(ISNA(VLOOKUP($A261,DSSV!$A$7:$R$65536,IN_DTK!M$6,0))=FALSE,IF(M$9&lt;&gt;0,VLOOKUP($A261,DSSV!$A$7:$R$65536,IN_DTK!M$6,0),""),"")</f>
        <v>0</v>
      </c>
      <c r="N261" s="183">
        <f>IF(ISNA(VLOOKUP($A261,DSSV!$A$7:$R$65536,IN_DTK!N$6,0))=FALSE,IF(N$9&lt;&gt;0,VLOOKUP($A261,DSSV!$A$7:$R$65536,IN_DTK!N$6,0),""),"")</f>
        <v>0</v>
      </c>
      <c r="O261" s="183">
        <f>IF(ISNA(VLOOKUP($A261,DSSV!$A$7:$R$65536,IN_DTK!O$6,0))=FALSE,IF(O$9&lt;&gt;0,VLOOKUP($A261,DSSV!$A$7:$R$65536,IN_DTK!O$6,0),""),"")</f>
        <v>0</v>
      </c>
      <c r="P261" s="183">
        <f>IF(ISNA(VLOOKUP($A261,DSSV!$A$7:$R$65536,IN_DTK!P$6,0))=FALSE,IF(P$9&lt;&gt;0,VLOOKUP($A261,DSSV!$A$7:$R$65536,IN_DTK!P$6,0),""),"")</f>
        <v>0</v>
      </c>
      <c r="Q261" s="184">
        <f>IF(ISNA(VLOOKUP($A261,DSSV!$A$7:$R$65536,IN_DTK!Q$6,0))=FALSE,VLOOKUP($A261,DSSV!$A$7:$R$65536,IN_DTK!Q$6,0),"")</f>
        <v>0</v>
      </c>
      <c r="R261" s="175" t="str">
        <f>IF(ISNA(VLOOKUP($A261,DSSV!$A$7:$R$65536,IN_DTK!R$6,0))=FALSE,VLOOKUP($A261,DSSV!$A$7:$R$65536,IN_DTK!R$6,0),"")</f>
        <v>Không</v>
      </c>
      <c r="S261" s="185" t="str">
        <f>IF(ISNA(VLOOKUP($A261,DSSV!$A$7:$R$65536,IN_DTK!S$6,0))=FALSE,VLOOKUP($A261,DSSV!$A$7:$R$65536,IN_DTK!S$6,0),"")</f>
        <v/>
      </c>
      <c r="T261" s="156" t="str">
        <f t="shared" si="6"/>
        <v/>
      </c>
      <c r="U261" s="156" t="str">
        <f t="shared" si="7"/>
        <v/>
      </c>
    </row>
    <row r="262" spans="1:21" s="156" customFormat="1" ht="20.25" customHeight="1">
      <c r="A262" s="154">
        <v>253</v>
      </c>
      <c r="B262" s="178">
        <f>--SUBTOTAL(2,C$7:C262)</f>
        <v>253</v>
      </c>
      <c r="C262" s="157">
        <f>IF(ISNA(VLOOKUP($A262,DSSV!$A$7:$R$65536,IN_DTK!C$6,0))=FALSE,VLOOKUP($A262,DSSV!$A$7:$R$65536,IN_DTK!C$6,0),"")</f>
        <v>0</v>
      </c>
      <c r="D262" s="181" t="str">
        <f>IF(ISNA(VLOOKUP($A262,DSSV!$A$7:$R$65536,IN_DTK!D$6,0))=FALSE,VLOOKUP($A262,DSSV!$A$7:$R$65536,IN_DTK!D$6,0),"")</f>
        <v/>
      </c>
      <c r="E262" s="182" t="str">
        <f>IF(ISNA(VLOOKUP($A262,DSSV!$A$7:$R$65536,IN_DTK!E$6,0))=FALSE,VLOOKUP($A262,DSSV!$A$7:$R$65536,IN_DTK!E$6,0),"")</f>
        <v/>
      </c>
      <c r="F262" s="187" t="str">
        <f>IF(ISNA(VLOOKUP($A262,DSSV!$A$7:$R$65536,IN_DTK!F$6,0))=FALSE,VLOOKUP($A262,DSSV!$A$7:$R$65536,IN_DTK!F$6,0),"")</f>
        <v/>
      </c>
      <c r="G262" s="187" t="str">
        <f>IF(ISNA(VLOOKUP($A262,DSSV!$A$7:$R$65536,IN_DTK!G$6,0))=FALSE,VLOOKUP($A262,DSSV!$A$7:$R$65536,IN_DTK!G$6,0),"")</f>
        <v/>
      </c>
      <c r="H262" s="183">
        <f>IF(ISNA(VLOOKUP($A262,DSSV!$A$7:$R$65536,IN_DTK!H$6,0))=FALSE,IF(H$9&lt;&gt;0,VLOOKUP($A262,DSSV!$A$7:$R$65536,IN_DTK!H$6,0),""),"")</f>
        <v>0</v>
      </c>
      <c r="I262" s="183">
        <f>IF(ISNA(VLOOKUP($A262,DSSV!$A$7:$R$65536,IN_DTK!I$6,0))=FALSE,IF(I$9&lt;&gt;0,VLOOKUP($A262,DSSV!$A$7:$R$65536,IN_DTK!I$6,0),""),"")</f>
        <v>0</v>
      </c>
      <c r="J262" s="183">
        <f>IF(ISNA(VLOOKUP($A262,DSSV!$A$7:$R$65536,IN_DTK!J$6,0))=FALSE,IF(J$9&lt;&gt;0,VLOOKUP($A262,DSSV!$A$7:$R$65536,IN_DTK!J$6,0),""),"")</f>
        <v>0</v>
      </c>
      <c r="K262" s="183">
        <f>IF(ISNA(VLOOKUP($A262,DSSV!$A$7:$R$65536,IN_DTK!K$6,0))=FALSE,IF(K$9&lt;&gt;0,VLOOKUP($A262,DSSV!$A$7:$R$65536,IN_DTK!K$6,0),""),"")</f>
        <v>0</v>
      </c>
      <c r="L262" s="183">
        <f>IF(ISNA(VLOOKUP($A262,DSSV!$A$7:$R$65536,IN_DTK!L$6,0))=FALSE,IF(L$9&lt;&gt;0,VLOOKUP($A262,DSSV!$A$7:$R$65536,IN_DTK!L$6,0),""),"")</f>
        <v>0</v>
      </c>
      <c r="M262" s="183">
        <f>IF(ISNA(VLOOKUP($A262,DSSV!$A$7:$R$65536,IN_DTK!M$6,0))=FALSE,IF(M$9&lt;&gt;0,VLOOKUP($A262,DSSV!$A$7:$R$65536,IN_DTK!M$6,0),""),"")</f>
        <v>0</v>
      </c>
      <c r="N262" s="183">
        <f>IF(ISNA(VLOOKUP($A262,DSSV!$A$7:$R$65536,IN_DTK!N$6,0))=FALSE,IF(N$9&lt;&gt;0,VLOOKUP($A262,DSSV!$A$7:$R$65536,IN_DTK!N$6,0),""),"")</f>
        <v>0</v>
      </c>
      <c r="O262" s="183">
        <f>IF(ISNA(VLOOKUP($A262,DSSV!$A$7:$R$65536,IN_DTK!O$6,0))=FALSE,IF(O$9&lt;&gt;0,VLOOKUP($A262,DSSV!$A$7:$R$65536,IN_DTK!O$6,0),""),"")</f>
        <v>0</v>
      </c>
      <c r="P262" s="183">
        <f>IF(ISNA(VLOOKUP($A262,DSSV!$A$7:$R$65536,IN_DTK!P$6,0))=FALSE,IF(P$9&lt;&gt;0,VLOOKUP($A262,DSSV!$A$7:$R$65536,IN_DTK!P$6,0),""),"")</f>
        <v>0</v>
      </c>
      <c r="Q262" s="184">
        <f>IF(ISNA(VLOOKUP($A262,DSSV!$A$7:$R$65536,IN_DTK!Q$6,0))=FALSE,VLOOKUP($A262,DSSV!$A$7:$R$65536,IN_DTK!Q$6,0),"")</f>
        <v>0</v>
      </c>
      <c r="R262" s="175" t="str">
        <f>IF(ISNA(VLOOKUP($A262,DSSV!$A$7:$R$65536,IN_DTK!R$6,0))=FALSE,VLOOKUP($A262,DSSV!$A$7:$R$65536,IN_DTK!R$6,0),"")</f>
        <v>Không</v>
      </c>
      <c r="S262" s="185" t="str">
        <f>IF(ISNA(VLOOKUP($A262,DSSV!$A$7:$R$65536,IN_DTK!S$6,0))=FALSE,VLOOKUP($A262,DSSV!$A$7:$R$65536,IN_DTK!S$6,0),"")</f>
        <v/>
      </c>
      <c r="T262" s="156" t="str">
        <f t="shared" si="6"/>
        <v/>
      </c>
      <c r="U262" s="156" t="str">
        <f t="shared" si="7"/>
        <v/>
      </c>
    </row>
    <row r="263" spans="1:21" s="156" customFormat="1" ht="20.25" customHeight="1">
      <c r="A263" s="154">
        <v>254</v>
      </c>
      <c r="B263" s="178">
        <f>--SUBTOTAL(2,C$7:C263)</f>
        <v>254</v>
      </c>
      <c r="C263" s="157">
        <f>IF(ISNA(VLOOKUP($A263,DSSV!$A$7:$R$65536,IN_DTK!C$6,0))=FALSE,VLOOKUP($A263,DSSV!$A$7:$R$65536,IN_DTK!C$6,0),"")</f>
        <v>0</v>
      </c>
      <c r="D263" s="181" t="str">
        <f>IF(ISNA(VLOOKUP($A263,DSSV!$A$7:$R$65536,IN_DTK!D$6,0))=FALSE,VLOOKUP($A263,DSSV!$A$7:$R$65536,IN_DTK!D$6,0),"")</f>
        <v/>
      </c>
      <c r="E263" s="182" t="str">
        <f>IF(ISNA(VLOOKUP($A263,DSSV!$A$7:$R$65536,IN_DTK!E$6,0))=FALSE,VLOOKUP($A263,DSSV!$A$7:$R$65536,IN_DTK!E$6,0),"")</f>
        <v/>
      </c>
      <c r="F263" s="187" t="str">
        <f>IF(ISNA(VLOOKUP($A263,DSSV!$A$7:$R$65536,IN_DTK!F$6,0))=FALSE,VLOOKUP($A263,DSSV!$A$7:$R$65536,IN_DTK!F$6,0),"")</f>
        <v/>
      </c>
      <c r="G263" s="187" t="str">
        <f>IF(ISNA(VLOOKUP($A263,DSSV!$A$7:$R$65536,IN_DTK!G$6,0))=FALSE,VLOOKUP($A263,DSSV!$A$7:$R$65536,IN_DTK!G$6,0),"")</f>
        <v/>
      </c>
      <c r="H263" s="183">
        <f>IF(ISNA(VLOOKUP($A263,DSSV!$A$7:$R$65536,IN_DTK!H$6,0))=FALSE,IF(H$9&lt;&gt;0,VLOOKUP($A263,DSSV!$A$7:$R$65536,IN_DTK!H$6,0),""),"")</f>
        <v>0</v>
      </c>
      <c r="I263" s="183">
        <f>IF(ISNA(VLOOKUP($A263,DSSV!$A$7:$R$65536,IN_DTK!I$6,0))=FALSE,IF(I$9&lt;&gt;0,VLOOKUP($A263,DSSV!$A$7:$R$65536,IN_DTK!I$6,0),""),"")</f>
        <v>0</v>
      </c>
      <c r="J263" s="183">
        <f>IF(ISNA(VLOOKUP($A263,DSSV!$A$7:$R$65536,IN_DTK!J$6,0))=FALSE,IF(J$9&lt;&gt;0,VLOOKUP($A263,DSSV!$A$7:$R$65536,IN_DTK!J$6,0),""),"")</f>
        <v>0</v>
      </c>
      <c r="K263" s="183">
        <f>IF(ISNA(VLOOKUP($A263,DSSV!$A$7:$R$65536,IN_DTK!K$6,0))=FALSE,IF(K$9&lt;&gt;0,VLOOKUP($A263,DSSV!$A$7:$R$65536,IN_DTK!K$6,0),""),"")</f>
        <v>0</v>
      </c>
      <c r="L263" s="183">
        <f>IF(ISNA(VLOOKUP($A263,DSSV!$A$7:$R$65536,IN_DTK!L$6,0))=FALSE,IF(L$9&lt;&gt;0,VLOOKUP($A263,DSSV!$A$7:$R$65536,IN_DTK!L$6,0),""),"")</f>
        <v>0</v>
      </c>
      <c r="M263" s="183">
        <f>IF(ISNA(VLOOKUP($A263,DSSV!$A$7:$R$65536,IN_DTK!M$6,0))=FALSE,IF(M$9&lt;&gt;0,VLOOKUP($A263,DSSV!$A$7:$R$65536,IN_DTK!M$6,0),""),"")</f>
        <v>0</v>
      </c>
      <c r="N263" s="183">
        <f>IF(ISNA(VLOOKUP($A263,DSSV!$A$7:$R$65536,IN_DTK!N$6,0))=FALSE,IF(N$9&lt;&gt;0,VLOOKUP($A263,DSSV!$A$7:$R$65536,IN_DTK!N$6,0),""),"")</f>
        <v>0</v>
      </c>
      <c r="O263" s="183">
        <f>IF(ISNA(VLOOKUP($A263,DSSV!$A$7:$R$65536,IN_DTK!O$6,0))=FALSE,IF(O$9&lt;&gt;0,VLOOKUP($A263,DSSV!$A$7:$R$65536,IN_DTK!O$6,0),""),"")</f>
        <v>0</v>
      </c>
      <c r="P263" s="183">
        <f>IF(ISNA(VLOOKUP($A263,DSSV!$A$7:$R$65536,IN_DTK!P$6,0))=FALSE,IF(P$9&lt;&gt;0,VLOOKUP($A263,DSSV!$A$7:$R$65536,IN_DTK!P$6,0),""),"")</f>
        <v>0</v>
      </c>
      <c r="Q263" s="184">
        <f>IF(ISNA(VLOOKUP($A263,DSSV!$A$7:$R$65536,IN_DTK!Q$6,0))=FALSE,VLOOKUP($A263,DSSV!$A$7:$R$65536,IN_DTK!Q$6,0),"")</f>
        <v>0</v>
      </c>
      <c r="R263" s="175" t="str">
        <f>IF(ISNA(VLOOKUP($A263,DSSV!$A$7:$R$65536,IN_DTK!R$6,0))=FALSE,VLOOKUP($A263,DSSV!$A$7:$R$65536,IN_DTK!R$6,0),"")</f>
        <v>Không</v>
      </c>
      <c r="S263" s="185" t="str">
        <f>IF(ISNA(VLOOKUP($A263,DSSV!$A$7:$R$65536,IN_DTK!S$6,0))=FALSE,VLOOKUP($A263,DSSV!$A$7:$R$65536,IN_DTK!S$6,0),"")</f>
        <v/>
      </c>
      <c r="T263" s="156" t="str">
        <f t="shared" si="6"/>
        <v/>
      </c>
      <c r="U263" s="156" t="str">
        <f t="shared" si="7"/>
        <v/>
      </c>
    </row>
    <row r="264" spans="1:21" s="156" customFormat="1" ht="20.25" customHeight="1">
      <c r="A264" s="154">
        <v>255</v>
      </c>
      <c r="B264" s="178">
        <f>--SUBTOTAL(2,C$7:C264)</f>
        <v>255</v>
      </c>
      <c r="C264" s="157">
        <f>IF(ISNA(VLOOKUP($A264,DSSV!$A$7:$R$65536,IN_DTK!C$6,0))=FALSE,VLOOKUP($A264,DSSV!$A$7:$R$65536,IN_DTK!C$6,0),"")</f>
        <v>0</v>
      </c>
      <c r="D264" s="181" t="str">
        <f>IF(ISNA(VLOOKUP($A264,DSSV!$A$7:$R$65536,IN_DTK!D$6,0))=FALSE,VLOOKUP($A264,DSSV!$A$7:$R$65536,IN_DTK!D$6,0),"")</f>
        <v/>
      </c>
      <c r="E264" s="182" t="str">
        <f>IF(ISNA(VLOOKUP($A264,DSSV!$A$7:$R$65536,IN_DTK!E$6,0))=FALSE,VLOOKUP($A264,DSSV!$A$7:$R$65536,IN_DTK!E$6,0),"")</f>
        <v/>
      </c>
      <c r="F264" s="187" t="str">
        <f>IF(ISNA(VLOOKUP($A264,DSSV!$A$7:$R$65536,IN_DTK!F$6,0))=FALSE,VLOOKUP($A264,DSSV!$A$7:$R$65536,IN_DTK!F$6,0),"")</f>
        <v/>
      </c>
      <c r="G264" s="187" t="str">
        <f>IF(ISNA(VLOOKUP($A264,DSSV!$A$7:$R$65536,IN_DTK!G$6,0))=FALSE,VLOOKUP($A264,DSSV!$A$7:$R$65536,IN_DTK!G$6,0),"")</f>
        <v/>
      </c>
      <c r="H264" s="183">
        <f>IF(ISNA(VLOOKUP($A264,DSSV!$A$7:$R$65536,IN_DTK!H$6,0))=FALSE,IF(H$9&lt;&gt;0,VLOOKUP($A264,DSSV!$A$7:$R$65536,IN_DTK!H$6,0),""),"")</f>
        <v>0</v>
      </c>
      <c r="I264" s="183">
        <f>IF(ISNA(VLOOKUP($A264,DSSV!$A$7:$R$65536,IN_DTK!I$6,0))=FALSE,IF(I$9&lt;&gt;0,VLOOKUP($A264,DSSV!$A$7:$R$65536,IN_DTK!I$6,0),""),"")</f>
        <v>0</v>
      </c>
      <c r="J264" s="183">
        <f>IF(ISNA(VLOOKUP($A264,DSSV!$A$7:$R$65536,IN_DTK!J$6,0))=FALSE,IF(J$9&lt;&gt;0,VLOOKUP($A264,DSSV!$A$7:$R$65536,IN_DTK!J$6,0),""),"")</f>
        <v>0</v>
      </c>
      <c r="K264" s="183">
        <f>IF(ISNA(VLOOKUP($A264,DSSV!$A$7:$R$65536,IN_DTK!K$6,0))=FALSE,IF(K$9&lt;&gt;0,VLOOKUP($A264,DSSV!$A$7:$R$65536,IN_DTK!K$6,0),""),"")</f>
        <v>0</v>
      </c>
      <c r="L264" s="183">
        <f>IF(ISNA(VLOOKUP($A264,DSSV!$A$7:$R$65536,IN_DTK!L$6,0))=FALSE,IF(L$9&lt;&gt;0,VLOOKUP($A264,DSSV!$A$7:$R$65536,IN_DTK!L$6,0),""),"")</f>
        <v>0</v>
      </c>
      <c r="M264" s="183">
        <f>IF(ISNA(VLOOKUP($A264,DSSV!$A$7:$R$65536,IN_DTK!M$6,0))=FALSE,IF(M$9&lt;&gt;0,VLOOKUP($A264,DSSV!$A$7:$R$65536,IN_DTK!M$6,0),""),"")</f>
        <v>0</v>
      </c>
      <c r="N264" s="183">
        <f>IF(ISNA(VLOOKUP($A264,DSSV!$A$7:$R$65536,IN_DTK!N$6,0))=FALSE,IF(N$9&lt;&gt;0,VLOOKUP($A264,DSSV!$A$7:$R$65536,IN_DTK!N$6,0),""),"")</f>
        <v>0</v>
      </c>
      <c r="O264" s="183">
        <f>IF(ISNA(VLOOKUP($A264,DSSV!$A$7:$R$65536,IN_DTK!O$6,0))=FALSE,IF(O$9&lt;&gt;0,VLOOKUP($A264,DSSV!$A$7:$R$65536,IN_DTK!O$6,0),""),"")</f>
        <v>0</v>
      </c>
      <c r="P264" s="183">
        <f>IF(ISNA(VLOOKUP($A264,DSSV!$A$7:$R$65536,IN_DTK!P$6,0))=FALSE,IF(P$9&lt;&gt;0,VLOOKUP($A264,DSSV!$A$7:$R$65536,IN_DTK!P$6,0),""),"")</f>
        <v>0</v>
      </c>
      <c r="Q264" s="184">
        <f>IF(ISNA(VLOOKUP($A264,DSSV!$A$7:$R$65536,IN_DTK!Q$6,0))=FALSE,VLOOKUP($A264,DSSV!$A$7:$R$65536,IN_DTK!Q$6,0),"")</f>
        <v>0</v>
      </c>
      <c r="R264" s="175" t="str">
        <f>IF(ISNA(VLOOKUP($A264,DSSV!$A$7:$R$65536,IN_DTK!R$6,0))=FALSE,VLOOKUP($A264,DSSV!$A$7:$R$65536,IN_DTK!R$6,0),"")</f>
        <v>Không</v>
      </c>
      <c r="S264" s="185" t="str">
        <f>IF(ISNA(VLOOKUP($A264,DSSV!$A$7:$R$65536,IN_DTK!S$6,0))=FALSE,VLOOKUP($A264,DSSV!$A$7:$R$65536,IN_DTK!S$6,0),"")</f>
        <v/>
      </c>
      <c r="T264" s="156" t="str">
        <f t="shared" si="6"/>
        <v/>
      </c>
      <c r="U264" s="156" t="str">
        <f t="shared" si="7"/>
        <v/>
      </c>
    </row>
    <row r="265" spans="1:21" s="156" customFormat="1" ht="20.25" customHeight="1">
      <c r="A265" s="154">
        <v>256</v>
      </c>
      <c r="B265" s="178">
        <f>--SUBTOTAL(2,C$7:C265)</f>
        <v>256</v>
      </c>
      <c r="C265" s="157">
        <f>IF(ISNA(VLOOKUP($A265,DSSV!$A$7:$R$65536,IN_DTK!C$6,0))=FALSE,VLOOKUP($A265,DSSV!$A$7:$R$65536,IN_DTK!C$6,0),"")</f>
        <v>0</v>
      </c>
      <c r="D265" s="181" t="str">
        <f>IF(ISNA(VLOOKUP($A265,DSSV!$A$7:$R$65536,IN_DTK!D$6,0))=FALSE,VLOOKUP($A265,DSSV!$A$7:$R$65536,IN_DTK!D$6,0),"")</f>
        <v/>
      </c>
      <c r="E265" s="182" t="str">
        <f>IF(ISNA(VLOOKUP($A265,DSSV!$A$7:$R$65536,IN_DTK!E$6,0))=FALSE,VLOOKUP($A265,DSSV!$A$7:$R$65536,IN_DTK!E$6,0),"")</f>
        <v/>
      </c>
      <c r="F265" s="187" t="str">
        <f>IF(ISNA(VLOOKUP($A265,DSSV!$A$7:$R$65536,IN_DTK!F$6,0))=FALSE,VLOOKUP($A265,DSSV!$A$7:$R$65536,IN_DTK!F$6,0),"")</f>
        <v/>
      </c>
      <c r="G265" s="187" t="str">
        <f>IF(ISNA(VLOOKUP($A265,DSSV!$A$7:$R$65536,IN_DTK!G$6,0))=FALSE,VLOOKUP($A265,DSSV!$A$7:$R$65536,IN_DTK!G$6,0),"")</f>
        <v/>
      </c>
      <c r="H265" s="183">
        <f>IF(ISNA(VLOOKUP($A265,DSSV!$A$7:$R$65536,IN_DTK!H$6,0))=FALSE,IF(H$9&lt;&gt;0,VLOOKUP($A265,DSSV!$A$7:$R$65536,IN_DTK!H$6,0),""),"")</f>
        <v>0</v>
      </c>
      <c r="I265" s="183">
        <f>IF(ISNA(VLOOKUP($A265,DSSV!$A$7:$R$65536,IN_DTK!I$6,0))=FALSE,IF(I$9&lt;&gt;0,VLOOKUP($A265,DSSV!$A$7:$R$65536,IN_DTK!I$6,0),""),"")</f>
        <v>0</v>
      </c>
      <c r="J265" s="183">
        <f>IF(ISNA(VLOOKUP($A265,DSSV!$A$7:$R$65536,IN_DTK!J$6,0))=FALSE,IF(J$9&lt;&gt;0,VLOOKUP($A265,DSSV!$A$7:$R$65536,IN_DTK!J$6,0),""),"")</f>
        <v>0</v>
      </c>
      <c r="K265" s="183">
        <f>IF(ISNA(VLOOKUP($A265,DSSV!$A$7:$R$65536,IN_DTK!K$6,0))=FALSE,IF(K$9&lt;&gt;0,VLOOKUP($A265,DSSV!$A$7:$R$65536,IN_DTK!K$6,0),""),"")</f>
        <v>0</v>
      </c>
      <c r="L265" s="183">
        <f>IF(ISNA(VLOOKUP($A265,DSSV!$A$7:$R$65536,IN_DTK!L$6,0))=FALSE,IF(L$9&lt;&gt;0,VLOOKUP($A265,DSSV!$A$7:$R$65536,IN_DTK!L$6,0),""),"")</f>
        <v>0</v>
      </c>
      <c r="M265" s="183">
        <f>IF(ISNA(VLOOKUP($A265,DSSV!$A$7:$R$65536,IN_DTK!M$6,0))=FALSE,IF(M$9&lt;&gt;0,VLOOKUP($A265,DSSV!$A$7:$R$65536,IN_DTK!M$6,0),""),"")</f>
        <v>0</v>
      </c>
      <c r="N265" s="183">
        <f>IF(ISNA(VLOOKUP($A265,DSSV!$A$7:$R$65536,IN_DTK!N$6,0))=FALSE,IF(N$9&lt;&gt;0,VLOOKUP($A265,DSSV!$A$7:$R$65536,IN_DTK!N$6,0),""),"")</f>
        <v>0</v>
      </c>
      <c r="O265" s="183">
        <f>IF(ISNA(VLOOKUP($A265,DSSV!$A$7:$R$65536,IN_DTK!O$6,0))=FALSE,IF(O$9&lt;&gt;0,VLOOKUP($A265,DSSV!$A$7:$R$65536,IN_DTK!O$6,0),""),"")</f>
        <v>0</v>
      </c>
      <c r="P265" s="183">
        <f>IF(ISNA(VLOOKUP($A265,DSSV!$A$7:$R$65536,IN_DTK!P$6,0))=FALSE,IF(P$9&lt;&gt;0,VLOOKUP($A265,DSSV!$A$7:$R$65536,IN_DTK!P$6,0),""),"")</f>
        <v>0</v>
      </c>
      <c r="Q265" s="184">
        <f>IF(ISNA(VLOOKUP($A265,DSSV!$A$7:$R$65536,IN_DTK!Q$6,0))=FALSE,VLOOKUP($A265,DSSV!$A$7:$R$65536,IN_DTK!Q$6,0),"")</f>
        <v>0</v>
      </c>
      <c r="R265" s="175" t="str">
        <f>IF(ISNA(VLOOKUP($A265,DSSV!$A$7:$R$65536,IN_DTK!R$6,0))=FALSE,VLOOKUP($A265,DSSV!$A$7:$R$65536,IN_DTK!R$6,0),"")</f>
        <v>Không</v>
      </c>
      <c r="S265" s="185" t="str">
        <f>IF(ISNA(VLOOKUP($A265,DSSV!$A$7:$R$65536,IN_DTK!S$6,0))=FALSE,VLOOKUP($A265,DSSV!$A$7:$R$65536,IN_DTK!S$6,0),"")</f>
        <v/>
      </c>
      <c r="T265" s="156" t="str">
        <f t="shared" si="6"/>
        <v/>
      </c>
      <c r="U265" s="156" t="str">
        <f t="shared" si="7"/>
        <v/>
      </c>
    </row>
    <row r="266" spans="1:21" s="156" customFormat="1" ht="20.25" customHeight="1">
      <c r="A266" s="154">
        <v>257</v>
      </c>
      <c r="B266" s="178">
        <f>--SUBTOTAL(2,C$7:C266)</f>
        <v>257</v>
      </c>
      <c r="C266" s="157">
        <f>IF(ISNA(VLOOKUP($A266,DSSV!$A$7:$R$65536,IN_DTK!C$6,0))=FALSE,VLOOKUP($A266,DSSV!$A$7:$R$65536,IN_DTK!C$6,0),"")</f>
        <v>0</v>
      </c>
      <c r="D266" s="181" t="str">
        <f>IF(ISNA(VLOOKUP($A266,DSSV!$A$7:$R$65536,IN_DTK!D$6,0))=FALSE,VLOOKUP($A266,DSSV!$A$7:$R$65536,IN_DTK!D$6,0),"")</f>
        <v/>
      </c>
      <c r="E266" s="182" t="str">
        <f>IF(ISNA(VLOOKUP($A266,DSSV!$A$7:$R$65536,IN_DTK!E$6,0))=FALSE,VLOOKUP($A266,DSSV!$A$7:$R$65536,IN_DTK!E$6,0),"")</f>
        <v/>
      </c>
      <c r="F266" s="187" t="str">
        <f>IF(ISNA(VLOOKUP($A266,DSSV!$A$7:$R$65536,IN_DTK!F$6,0))=FALSE,VLOOKUP($A266,DSSV!$A$7:$R$65536,IN_DTK!F$6,0),"")</f>
        <v/>
      </c>
      <c r="G266" s="187" t="str">
        <f>IF(ISNA(VLOOKUP($A266,DSSV!$A$7:$R$65536,IN_DTK!G$6,0))=FALSE,VLOOKUP($A266,DSSV!$A$7:$R$65536,IN_DTK!G$6,0),"")</f>
        <v/>
      </c>
      <c r="H266" s="183">
        <f>IF(ISNA(VLOOKUP($A266,DSSV!$A$7:$R$65536,IN_DTK!H$6,0))=FALSE,IF(H$9&lt;&gt;0,VLOOKUP($A266,DSSV!$A$7:$R$65536,IN_DTK!H$6,0),""),"")</f>
        <v>0</v>
      </c>
      <c r="I266" s="183">
        <f>IF(ISNA(VLOOKUP($A266,DSSV!$A$7:$R$65536,IN_DTK!I$6,0))=FALSE,IF(I$9&lt;&gt;0,VLOOKUP($A266,DSSV!$A$7:$R$65536,IN_DTK!I$6,0),""),"")</f>
        <v>0</v>
      </c>
      <c r="J266" s="183">
        <f>IF(ISNA(VLOOKUP($A266,DSSV!$A$7:$R$65536,IN_DTK!J$6,0))=FALSE,IF(J$9&lt;&gt;0,VLOOKUP($A266,DSSV!$A$7:$R$65536,IN_DTK!J$6,0),""),"")</f>
        <v>0</v>
      </c>
      <c r="K266" s="183">
        <f>IF(ISNA(VLOOKUP($A266,DSSV!$A$7:$R$65536,IN_DTK!K$6,0))=FALSE,IF(K$9&lt;&gt;0,VLOOKUP($A266,DSSV!$A$7:$R$65536,IN_DTK!K$6,0),""),"")</f>
        <v>0</v>
      </c>
      <c r="L266" s="183">
        <f>IF(ISNA(VLOOKUP($A266,DSSV!$A$7:$R$65536,IN_DTK!L$6,0))=FALSE,IF(L$9&lt;&gt;0,VLOOKUP($A266,DSSV!$A$7:$R$65536,IN_DTK!L$6,0),""),"")</f>
        <v>0</v>
      </c>
      <c r="M266" s="183">
        <f>IF(ISNA(VLOOKUP($A266,DSSV!$A$7:$R$65536,IN_DTK!M$6,0))=FALSE,IF(M$9&lt;&gt;0,VLOOKUP($A266,DSSV!$A$7:$R$65536,IN_DTK!M$6,0),""),"")</f>
        <v>0</v>
      </c>
      <c r="N266" s="183">
        <f>IF(ISNA(VLOOKUP($A266,DSSV!$A$7:$R$65536,IN_DTK!N$6,0))=FALSE,IF(N$9&lt;&gt;0,VLOOKUP($A266,DSSV!$A$7:$R$65536,IN_DTK!N$6,0),""),"")</f>
        <v>0</v>
      </c>
      <c r="O266" s="183">
        <f>IF(ISNA(VLOOKUP($A266,DSSV!$A$7:$R$65536,IN_DTK!O$6,0))=FALSE,IF(O$9&lt;&gt;0,VLOOKUP($A266,DSSV!$A$7:$R$65536,IN_DTK!O$6,0),""),"")</f>
        <v>0</v>
      </c>
      <c r="P266" s="183">
        <f>IF(ISNA(VLOOKUP($A266,DSSV!$A$7:$R$65536,IN_DTK!P$6,0))=FALSE,IF(P$9&lt;&gt;0,VLOOKUP($A266,DSSV!$A$7:$R$65536,IN_DTK!P$6,0),""),"")</f>
        <v>0</v>
      </c>
      <c r="Q266" s="184">
        <f>IF(ISNA(VLOOKUP($A266,DSSV!$A$7:$R$65536,IN_DTK!Q$6,0))=FALSE,VLOOKUP($A266,DSSV!$A$7:$R$65536,IN_DTK!Q$6,0),"")</f>
        <v>0</v>
      </c>
      <c r="R266" s="175" t="str">
        <f>IF(ISNA(VLOOKUP($A266,DSSV!$A$7:$R$65536,IN_DTK!R$6,0))=FALSE,VLOOKUP($A266,DSSV!$A$7:$R$65536,IN_DTK!R$6,0),"")</f>
        <v>Không</v>
      </c>
      <c r="S266" s="185" t="str">
        <f>IF(ISNA(VLOOKUP($A266,DSSV!$A$7:$R$65536,IN_DTK!S$6,0))=FALSE,VLOOKUP($A266,DSSV!$A$7:$R$65536,IN_DTK!S$6,0),"")</f>
        <v/>
      </c>
      <c r="T266" s="156" t="str">
        <f t="shared" si="6"/>
        <v/>
      </c>
      <c r="U266" s="156" t="str">
        <f t="shared" si="7"/>
        <v/>
      </c>
    </row>
    <row r="267" spans="1:21" s="156" customFormat="1" ht="20.25" customHeight="1">
      <c r="A267" s="154">
        <v>258</v>
      </c>
      <c r="B267" s="178">
        <f>--SUBTOTAL(2,C$7:C267)</f>
        <v>258</v>
      </c>
      <c r="C267" s="157">
        <f>IF(ISNA(VLOOKUP($A267,DSSV!$A$7:$R$65536,IN_DTK!C$6,0))=FALSE,VLOOKUP($A267,DSSV!$A$7:$R$65536,IN_DTK!C$6,0),"")</f>
        <v>0</v>
      </c>
      <c r="D267" s="181" t="str">
        <f>IF(ISNA(VLOOKUP($A267,DSSV!$A$7:$R$65536,IN_DTK!D$6,0))=FALSE,VLOOKUP($A267,DSSV!$A$7:$R$65536,IN_DTK!D$6,0),"")</f>
        <v/>
      </c>
      <c r="E267" s="182" t="str">
        <f>IF(ISNA(VLOOKUP($A267,DSSV!$A$7:$R$65536,IN_DTK!E$6,0))=FALSE,VLOOKUP($A267,DSSV!$A$7:$R$65536,IN_DTK!E$6,0),"")</f>
        <v/>
      </c>
      <c r="F267" s="187" t="str">
        <f>IF(ISNA(VLOOKUP($A267,DSSV!$A$7:$R$65536,IN_DTK!F$6,0))=FALSE,VLOOKUP($A267,DSSV!$A$7:$R$65536,IN_DTK!F$6,0),"")</f>
        <v/>
      </c>
      <c r="G267" s="187" t="str">
        <f>IF(ISNA(VLOOKUP($A267,DSSV!$A$7:$R$65536,IN_DTK!G$6,0))=FALSE,VLOOKUP($A267,DSSV!$A$7:$R$65536,IN_DTK!G$6,0),"")</f>
        <v/>
      </c>
      <c r="H267" s="183">
        <f>IF(ISNA(VLOOKUP($A267,DSSV!$A$7:$R$65536,IN_DTK!H$6,0))=FALSE,IF(H$9&lt;&gt;0,VLOOKUP($A267,DSSV!$A$7:$R$65536,IN_DTK!H$6,0),""),"")</f>
        <v>0</v>
      </c>
      <c r="I267" s="183">
        <f>IF(ISNA(VLOOKUP($A267,DSSV!$A$7:$R$65536,IN_DTK!I$6,0))=FALSE,IF(I$9&lt;&gt;0,VLOOKUP($A267,DSSV!$A$7:$R$65536,IN_DTK!I$6,0),""),"")</f>
        <v>0</v>
      </c>
      <c r="J267" s="183">
        <f>IF(ISNA(VLOOKUP($A267,DSSV!$A$7:$R$65536,IN_DTK!J$6,0))=FALSE,IF(J$9&lt;&gt;0,VLOOKUP($A267,DSSV!$A$7:$R$65536,IN_DTK!J$6,0),""),"")</f>
        <v>0</v>
      </c>
      <c r="K267" s="183">
        <f>IF(ISNA(VLOOKUP($A267,DSSV!$A$7:$R$65536,IN_DTK!K$6,0))=FALSE,IF(K$9&lt;&gt;0,VLOOKUP($A267,DSSV!$A$7:$R$65536,IN_DTK!K$6,0),""),"")</f>
        <v>0</v>
      </c>
      <c r="L267" s="183">
        <f>IF(ISNA(VLOOKUP($A267,DSSV!$A$7:$R$65536,IN_DTK!L$6,0))=FALSE,IF(L$9&lt;&gt;0,VLOOKUP($A267,DSSV!$A$7:$R$65536,IN_DTK!L$6,0),""),"")</f>
        <v>0</v>
      </c>
      <c r="M267" s="183">
        <f>IF(ISNA(VLOOKUP($A267,DSSV!$A$7:$R$65536,IN_DTK!M$6,0))=FALSE,IF(M$9&lt;&gt;0,VLOOKUP($A267,DSSV!$A$7:$R$65536,IN_DTK!M$6,0),""),"")</f>
        <v>0</v>
      </c>
      <c r="N267" s="183">
        <f>IF(ISNA(VLOOKUP($A267,DSSV!$A$7:$R$65536,IN_DTK!N$6,0))=FALSE,IF(N$9&lt;&gt;0,VLOOKUP($A267,DSSV!$A$7:$R$65536,IN_DTK!N$6,0),""),"")</f>
        <v>0</v>
      </c>
      <c r="O267" s="183">
        <f>IF(ISNA(VLOOKUP($A267,DSSV!$A$7:$R$65536,IN_DTK!O$6,0))=FALSE,IF(O$9&lt;&gt;0,VLOOKUP($A267,DSSV!$A$7:$R$65536,IN_DTK!O$6,0),""),"")</f>
        <v>0</v>
      </c>
      <c r="P267" s="183">
        <f>IF(ISNA(VLOOKUP($A267,DSSV!$A$7:$R$65536,IN_DTK!P$6,0))=FALSE,IF(P$9&lt;&gt;0,VLOOKUP($A267,DSSV!$A$7:$R$65536,IN_DTK!P$6,0),""),"")</f>
        <v>0</v>
      </c>
      <c r="Q267" s="184">
        <f>IF(ISNA(VLOOKUP($A267,DSSV!$A$7:$R$65536,IN_DTK!Q$6,0))=FALSE,VLOOKUP($A267,DSSV!$A$7:$R$65536,IN_DTK!Q$6,0),"")</f>
        <v>0</v>
      </c>
      <c r="R267" s="175" t="str">
        <f>IF(ISNA(VLOOKUP($A267,DSSV!$A$7:$R$65536,IN_DTK!R$6,0))=FALSE,VLOOKUP($A267,DSSV!$A$7:$R$65536,IN_DTK!R$6,0),"")</f>
        <v>Không</v>
      </c>
      <c r="S267" s="185" t="str">
        <f>IF(ISNA(VLOOKUP($A267,DSSV!$A$7:$R$65536,IN_DTK!S$6,0))=FALSE,VLOOKUP($A267,DSSV!$A$7:$R$65536,IN_DTK!S$6,0),"")</f>
        <v/>
      </c>
      <c r="T267" s="156" t="str">
        <f t="shared" ref="T267:T330" si="8">MID(G267,4,10)</f>
        <v/>
      </c>
      <c r="U267" s="156" t="str">
        <f t="shared" ref="U267:U330" si="9">LEFT(T267,3)</f>
        <v/>
      </c>
    </row>
    <row r="268" spans="1:21" s="156" customFormat="1" ht="20.25" customHeight="1">
      <c r="A268" s="154">
        <v>259</v>
      </c>
      <c r="B268" s="178">
        <f>--SUBTOTAL(2,C$7:C268)</f>
        <v>259</v>
      </c>
      <c r="C268" s="157">
        <f>IF(ISNA(VLOOKUP($A268,DSSV!$A$7:$R$65536,IN_DTK!C$6,0))=FALSE,VLOOKUP($A268,DSSV!$A$7:$R$65536,IN_DTK!C$6,0),"")</f>
        <v>0</v>
      </c>
      <c r="D268" s="181" t="str">
        <f>IF(ISNA(VLOOKUP($A268,DSSV!$A$7:$R$65536,IN_DTK!D$6,0))=FALSE,VLOOKUP($A268,DSSV!$A$7:$R$65536,IN_DTK!D$6,0),"")</f>
        <v/>
      </c>
      <c r="E268" s="182" t="str">
        <f>IF(ISNA(VLOOKUP($A268,DSSV!$A$7:$R$65536,IN_DTK!E$6,0))=FALSE,VLOOKUP($A268,DSSV!$A$7:$R$65536,IN_DTK!E$6,0),"")</f>
        <v/>
      </c>
      <c r="F268" s="187" t="str">
        <f>IF(ISNA(VLOOKUP($A268,DSSV!$A$7:$R$65536,IN_DTK!F$6,0))=FALSE,VLOOKUP($A268,DSSV!$A$7:$R$65536,IN_DTK!F$6,0),"")</f>
        <v/>
      </c>
      <c r="G268" s="187" t="str">
        <f>IF(ISNA(VLOOKUP($A268,DSSV!$A$7:$R$65536,IN_DTK!G$6,0))=FALSE,VLOOKUP($A268,DSSV!$A$7:$R$65536,IN_DTK!G$6,0),"")</f>
        <v/>
      </c>
      <c r="H268" s="183">
        <f>IF(ISNA(VLOOKUP($A268,DSSV!$A$7:$R$65536,IN_DTK!H$6,0))=FALSE,IF(H$9&lt;&gt;0,VLOOKUP($A268,DSSV!$A$7:$R$65536,IN_DTK!H$6,0),""),"")</f>
        <v>0</v>
      </c>
      <c r="I268" s="183">
        <f>IF(ISNA(VLOOKUP($A268,DSSV!$A$7:$R$65536,IN_DTK!I$6,0))=FALSE,IF(I$9&lt;&gt;0,VLOOKUP($A268,DSSV!$A$7:$R$65536,IN_DTK!I$6,0),""),"")</f>
        <v>0</v>
      </c>
      <c r="J268" s="183">
        <f>IF(ISNA(VLOOKUP($A268,DSSV!$A$7:$R$65536,IN_DTK!J$6,0))=FALSE,IF(J$9&lt;&gt;0,VLOOKUP($A268,DSSV!$A$7:$R$65536,IN_DTK!J$6,0),""),"")</f>
        <v>0</v>
      </c>
      <c r="K268" s="183">
        <f>IF(ISNA(VLOOKUP($A268,DSSV!$A$7:$R$65536,IN_DTK!K$6,0))=FALSE,IF(K$9&lt;&gt;0,VLOOKUP($A268,DSSV!$A$7:$R$65536,IN_DTK!K$6,0),""),"")</f>
        <v>0</v>
      </c>
      <c r="L268" s="183">
        <f>IF(ISNA(VLOOKUP($A268,DSSV!$A$7:$R$65536,IN_DTK!L$6,0))=FALSE,IF(L$9&lt;&gt;0,VLOOKUP($A268,DSSV!$A$7:$R$65536,IN_DTK!L$6,0),""),"")</f>
        <v>0</v>
      </c>
      <c r="M268" s="183">
        <f>IF(ISNA(VLOOKUP($A268,DSSV!$A$7:$R$65536,IN_DTK!M$6,0))=FALSE,IF(M$9&lt;&gt;0,VLOOKUP($A268,DSSV!$A$7:$R$65536,IN_DTK!M$6,0),""),"")</f>
        <v>0</v>
      </c>
      <c r="N268" s="183">
        <f>IF(ISNA(VLOOKUP($A268,DSSV!$A$7:$R$65536,IN_DTK!N$6,0))=FALSE,IF(N$9&lt;&gt;0,VLOOKUP($A268,DSSV!$A$7:$R$65536,IN_DTK!N$6,0),""),"")</f>
        <v>0</v>
      </c>
      <c r="O268" s="183">
        <f>IF(ISNA(VLOOKUP($A268,DSSV!$A$7:$R$65536,IN_DTK!O$6,0))=FALSE,IF(O$9&lt;&gt;0,VLOOKUP($A268,DSSV!$A$7:$R$65536,IN_DTK!O$6,0),""),"")</f>
        <v>0</v>
      </c>
      <c r="P268" s="183">
        <f>IF(ISNA(VLOOKUP($A268,DSSV!$A$7:$R$65536,IN_DTK!P$6,0))=FALSE,IF(P$9&lt;&gt;0,VLOOKUP($A268,DSSV!$A$7:$R$65536,IN_DTK!P$6,0),""),"")</f>
        <v>0</v>
      </c>
      <c r="Q268" s="184">
        <f>IF(ISNA(VLOOKUP($A268,DSSV!$A$7:$R$65536,IN_DTK!Q$6,0))=FALSE,VLOOKUP($A268,DSSV!$A$7:$R$65536,IN_DTK!Q$6,0),"")</f>
        <v>0</v>
      </c>
      <c r="R268" s="175" t="str">
        <f>IF(ISNA(VLOOKUP($A268,DSSV!$A$7:$R$65536,IN_DTK!R$6,0))=FALSE,VLOOKUP($A268,DSSV!$A$7:$R$65536,IN_DTK!R$6,0),"")</f>
        <v>Không</v>
      </c>
      <c r="S268" s="185" t="str">
        <f>IF(ISNA(VLOOKUP($A268,DSSV!$A$7:$R$65536,IN_DTK!S$6,0))=FALSE,VLOOKUP($A268,DSSV!$A$7:$R$65536,IN_DTK!S$6,0),"")</f>
        <v/>
      </c>
      <c r="T268" s="156" t="str">
        <f t="shared" si="8"/>
        <v/>
      </c>
      <c r="U268" s="156" t="str">
        <f t="shared" si="9"/>
        <v/>
      </c>
    </row>
    <row r="269" spans="1:21" s="156" customFormat="1" ht="20.25" customHeight="1">
      <c r="A269" s="154">
        <v>260</v>
      </c>
      <c r="B269" s="178">
        <f>--SUBTOTAL(2,C$7:C269)</f>
        <v>260</v>
      </c>
      <c r="C269" s="157">
        <f>IF(ISNA(VLOOKUP($A269,DSSV!$A$7:$R$65536,IN_DTK!C$6,0))=FALSE,VLOOKUP($A269,DSSV!$A$7:$R$65536,IN_DTK!C$6,0),"")</f>
        <v>0</v>
      </c>
      <c r="D269" s="181" t="str">
        <f>IF(ISNA(VLOOKUP($A269,DSSV!$A$7:$R$65536,IN_DTK!D$6,0))=FALSE,VLOOKUP($A269,DSSV!$A$7:$R$65536,IN_DTK!D$6,0),"")</f>
        <v/>
      </c>
      <c r="E269" s="182" t="str">
        <f>IF(ISNA(VLOOKUP($A269,DSSV!$A$7:$R$65536,IN_DTK!E$6,0))=FALSE,VLOOKUP($A269,DSSV!$A$7:$R$65536,IN_DTK!E$6,0),"")</f>
        <v/>
      </c>
      <c r="F269" s="187" t="str">
        <f>IF(ISNA(VLOOKUP($A269,DSSV!$A$7:$R$65536,IN_DTK!F$6,0))=FALSE,VLOOKUP($A269,DSSV!$A$7:$R$65536,IN_DTK!F$6,0),"")</f>
        <v/>
      </c>
      <c r="G269" s="187" t="str">
        <f>IF(ISNA(VLOOKUP($A269,DSSV!$A$7:$R$65536,IN_DTK!G$6,0))=FALSE,VLOOKUP($A269,DSSV!$A$7:$R$65536,IN_DTK!G$6,0),"")</f>
        <v/>
      </c>
      <c r="H269" s="183">
        <f>IF(ISNA(VLOOKUP($A269,DSSV!$A$7:$R$65536,IN_DTK!H$6,0))=FALSE,IF(H$9&lt;&gt;0,VLOOKUP($A269,DSSV!$A$7:$R$65536,IN_DTK!H$6,0),""),"")</f>
        <v>0</v>
      </c>
      <c r="I269" s="183">
        <f>IF(ISNA(VLOOKUP($A269,DSSV!$A$7:$R$65536,IN_DTK!I$6,0))=FALSE,IF(I$9&lt;&gt;0,VLOOKUP($A269,DSSV!$A$7:$R$65536,IN_DTK!I$6,0),""),"")</f>
        <v>0</v>
      </c>
      <c r="J269" s="183">
        <f>IF(ISNA(VLOOKUP($A269,DSSV!$A$7:$R$65536,IN_DTK!J$6,0))=FALSE,IF(J$9&lt;&gt;0,VLOOKUP($A269,DSSV!$A$7:$R$65536,IN_DTK!J$6,0),""),"")</f>
        <v>0</v>
      </c>
      <c r="K269" s="183">
        <f>IF(ISNA(VLOOKUP($A269,DSSV!$A$7:$R$65536,IN_DTK!K$6,0))=FALSE,IF(K$9&lt;&gt;0,VLOOKUP($A269,DSSV!$A$7:$R$65536,IN_DTK!K$6,0),""),"")</f>
        <v>0</v>
      </c>
      <c r="L269" s="183">
        <f>IF(ISNA(VLOOKUP($A269,DSSV!$A$7:$R$65536,IN_DTK!L$6,0))=FALSE,IF(L$9&lt;&gt;0,VLOOKUP($A269,DSSV!$A$7:$R$65536,IN_DTK!L$6,0),""),"")</f>
        <v>0</v>
      </c>
      <c r="M269" s="183">
        <f>IF(ISNA(VLOOKUP($A269,DSSV!$A$7:$R$65536,IN_DTK!M$6,0))=FALSE,IF(M$9&lt;&gt;0,VLOOKUP($A269,DSSV!$A$7:$R$65536,IN_DTK!M$6,0),""),"")</f>
        <v>0</v>
      </c>
      <c r="N269" s="183">
        <f>IF(ISNA(VLOOKUP($A269,DSSV!$A$7:$R$65536,IN_DTK!N$6,0))=FALSE,IF(N$9&lt;&gt;0,VLOOKUP($A269,DSSV!$A$7:$R$65536,IN_DTK!N$6,0),""),"")</f>
        <v>0</v>
      </c>
      <c r="O269" s="183">
        <f>IF(ISNA(VLOOKUP($A269,DSSV!$A$7:$R$65536,IN_DTK!O$6,0))=FALSE,IF(O$9&lt;&gt;0,VLOOKUP($A269,DSSV!$A$7:$R$65536,IN_DTK!O$6,0),""),"")</f>
        <v>0</v>
      </c>
      <c r="P269" s="183">
        <f>IF(ISNA(VLOOKUP($A269,DSSV!$A$7:$R$65536,IN_DTK!P$6,0))=FALSE,IF(P$9&lt;&gt;0,VLOOKUP($A269,DSSV!$A$7:$R$65536,IN_DTK!P$6,0),""),"")</f>
        <v>0</v>
      </c>
      <c r="Q269" s="184">
        <f>IF(ISNA(VLOOKUP($A269,DSSV!$A$7:$R$65536,IN_DTK!Q$6,0))=FALSE,VLOOKUP($A269,DSSV!$A$7:$R$65536,IN_DTK!Q$6,0),"")</f>
        <v>0</v>
      </c>
      <c r="R269" s="175" t="str">
        <f>IF(ISNA(VLOOKUP($A269,DSSV!$A$7:$R$65536,IN_DTK!R$6,0))=FALSE,VLOOKUP($A269,DSSV!$A$7:$R$65536,IN_DTK!R$6,0),"")</f>
        <v>Không</v>
      </c>
      <c r="S269" s="185" t="str">
        <f>IF(ISNA(VLOOKUP($A269,DSSV!$A$7:$R$65536,IN_DTK!S$6,0))=FALSE,VLOOKUP($A269,DSSV!$A$7:$R$65536,IN_DTK!S$6,0),"")</f>
        <v/>
      </c>
      <c r="T269" s="156" t="str">
        <f t="shared" si="8"/>
        <v/>
      </c>
      <c r="U269" s="156" t="str">
        <f t="shared" si="9"/>
        <v/>
      </c>
    </row>
    <row r="270" spans="1:21" s="156" customFormat="1" ht="20.25" customHeight="1">
      <c r="A270" s="154">
        <v>261</v>
      </c>
      <c r="B270" s="178">
        <f>--SUBTOTAL(2,C$7:C270)</f>
        <v>261</v>
      </c>
      <c r="C270" s="157">
        <f>IF(ISNA(VLOOKUP($A270,DSSV!$A$7:$R$65536,IN_DTK!C$6,0))=FALSE,VLOOKUP($A270,DSSV!$A$7:$R$65536,IN_DTK!C$6,0),"")</f>
        <v>0</v>
      </c>
      <c r="D270" s="181" t="str">
        <f>IF(ISNA(VLOOKUP($A270,DSSV!$A$7:$R$65536,IN_DTK!D$6,0))=FALSE,VLOOKUP($A270,DSSV!$A$7:$R$65536,IN_DTK!D$6,0),"")</f>
        <v/>
      </c>
      <c r="E270" s="182" t="str">
        <f>IF(ISNA(VLOOKUP($A270,DSSV!$A$7:$R$65536,IN_DTK!E$6,0))=FALSE,VLOOKUP($A270,DSSV!$A$7:$R$65536,IN_DTK!E$6,0),"")</f>
        <v/>
      </c>
      <c r="F270" s="187" t="str">
        <f>IF(ISNA(VLOOKUP($A270,DSSV!$A$7:$R$65536,IN_DTK!F$6,0))=FALSE,VLOOKUP($A270,DSSV!$A$7:$R$65536,IN_DTK!F$6,0),"")</f>
        <v/>
      </c>
      <c r="G270" s="187" t="str">
        <f>IF(ISNA(VLOOKUP($A270,DSSV!$A$7:$R$65536,IN_DTK!G$6,0))=FALSE,VLOOKUP($A270,DSSV!$A$7:$R$65536,IN_DTK!G$6,0),"")</f>
        <v/>
      </c>
      <c r="H270" s="183">
        <f>IF(ISNA(VLOOKUP($A270,DSSV!$A$7:$R$65536,IN_DTK!H$6,0))=FALSE,IF(H$9&lt;&gt;0,VLOOKUP($A270,DSSV!$A$7:$R$65536,IN_DTK!H$6,0),""),"")</f>
        <v>0</v>
      </c>
      <c r="I270" s="183">
        <f>IF(ISNA(VLOOKUP($A270,DSSV!$A$7:$R$65536,IN_DTK!I$6,0))=FALSE,IF(I$9&lt;&gt;0,VLOOKUP($A270,DSSV!$A$7:$R$65536,IN_DTK!I$6,0),""),"")</f>
        <v>0</v>
      </c>
      <c r="J270" s="183">
        <f>IF(ISNA(VLOOKUP($A270,DSSV!$A$7:$R$65536,IN_DTK!J$6,0))=FALSE,IF(J$9&lt;&gt;0,VLOOKUP($A270,DSSV!$A$7:$R$65536,IN_DTK!J$6,0),""),"")</f>
        <v>0</v>
      </c>
      <c r="K270" s="183">
        <f>IF(ISNA(VLOOKUP($A270,DSSV!$A$7:$R$65536,IN_DTK!K$6,0))=FALSE,IF(K$9&lt;&gt;0,VLOOKUP($A270,DSSV!$A$7:$R$65536,IN_DTK!K$6,0),""),"")</f>
        <v>0</v>
      </c>
      <c r="L270" s="183">
        <f>IF(ISNA(VLOOKUP($A270,DSSV!$A$7:$R$65536,IN_DTK!L$6,0))=FALSE,IF(L$9&lt;&gt;0,VLOOKUP($A270,DSSV!$A$7:$R$65536,IN_DTK!L$6,0),""),"")</f>
        <v>0</v>
      </c>
      <c r="M270" s="183">
        <f>IF(ISNA(VLOOKUP($A270,DSSV!$A$7:$R$65536,IN_DTK!M$6,0))=FALSE,IF(M$9&lt;&gt;0,VLOOKUP($A270,DSSV!$A$7:$R$65536,IN_DTK!M$6,0),""),"")</f>
        <v>0</v>
      </c>
      <c r="N270" s="183">
        <f>IF(ISNA(VLOOKUP($A270,DSSV!$A$7:$R$65536,IN_DTK!N$6,0))=FALSE,IF(N$9&lt;&gt;0,VLOOKUP($A270,DSSV!$A$7:$R$65536,IN_DTK!N$6,0),""),"")</f>
        <v>0</v>
      </c>
      <c r="O270" s="183">
        <f>IF(ISNA(VLOOKUP($A270,DSSV!$A$7:$R$65536,IN_DTK!O$6,0))=FALSE,IF(O$9&lt;&gt;0,VLOOKUP($A270,DSSV!$A$7:$R$65536,IN_DTK!O$6,0),""),"")</f>
        <v>0</v>
      </c>
      <c r="P270" s="183">
        <f>IF(ISNA(VLOOKUP($A270,DSSV!$A$7:$R$65536,IN_DTK!P$6,0))=FALSE,IF(P$9&lt;&gt;0,VLOOKUP($A270,DSSV!$A$7:$R$65536,IN_DTK!P$6,0),""),"")</f>
        <v>0</v>
      </c>
      <c r="Q270" s="184">
        <f>IF(ISNA(VLOOKUP($A270,DSSV!$A$7:$R$65536,IN_DTK!Q$6,0))=FALSE,VLOOKUP($A270,DSSV!$A$7:$R$65536,IN_DTK!Q$6,0),"")</f>
        <v>0</v>
      </c>
      <c r="R270" s="175" t="str">
        <f>IF(ISNA(VLOOKUP($A270,DSSV!$A$7:$R$65536,IN_DTK!R$6,0))=FALSE,VLOOKUP($A270,DSSV!$A$7:$R$65536,IN_DTK!R$6,0),"")</f>
        <v>Không</v>
      </c>
      <c r="S270" s="185" t="str">
        <f>IF(ISNA(VLOOKUP($A270,DSSV!$A$7:$R$65536,IN_DTK!S$6,0))=FALSE,VLOOKUP($A270,DSSV!$A$7:$R$65536,IN_DTK!S$6,0),"")</f>
        <v/>
      </c>
      <c r="T270" s="156" t="str">
        <f t="shared" si="8"/>
        <v/>
      </c>
      <c r="U270" s="156" t="str">
        <f t="shared" si="9"/>
        <v/>
      </c>
    </row>
    <row r="271" spans="1:21" s="156" customFormat="1" ht="20.25" customHeight="1">
      <c r="A271" s="154">
        <v>262</v>
      </c>
      <c r="B271" s="178">
        <f>--SUBTOTAL(2,C$7:C271)</f>
        <v>262</v>
      </c>
      <c r="C271" s="157">
        <f>IF(ISNA(VLOOKUP($A271,DSSV!$A$7:$R$65536,IN_DTK!C$6,0))=FALSE,VLOOKUP($A271,DSSV!$A$7:$R$65536,IN_DTK!C$6,0),"")</f>
        <v>0</v>
      </c>
      <c r="D271" s="181" t="str">
        <f>IF(ISNA(VLOOKUP($A271,DSSV!$A$7:$R$65536,IN_DTK!D$6,0))=FALSE,VLOOKUP($A271,DSSV!$A$7:$R$65536,IN_DTK!D$6,0),"")</f>
        <v/>
      </c>
      <c r="E271" s="182" t="str">
        <f>IF(ISNA(VLOOKUP($A271,DSSV!$A$7:$R$65536,IN_DTK!E$6,0))=FALSE,VLOOKUP($A271,DSSV!$A$7:$R$65536,IN_DTK!E$6,0),"")</f>
        <v/>
      </c>
      <c r="F271" s="187" t="str">
        <f>IF(ISNA(VLOOKUP($A271,DSSV!$A$7:$R$65536,IN_DTK!F$6,0))=FALSE,VLOOKUP($A271,DSSV!$A$7:$R$65536,IN_DTK!F$6,0),"")</f>
        <v/>
      </c>
      <c r="G271" s="187" t="str">
        <f>IF(ISNA(VLOOKUP($A271,DSSV!$A$7:$R$65536,IN_DTK!G$6,0))=FALSE,VLOOKUP($A271,DSSV!$A$7:$R$65536,IN_DTK!G$6,0),"")</f>
        <v/>
      </c>
      <c r="H271" s="183">
        <f>IF(ISNA(VLOOKUP($A271,DSSV!$A$7:$R$65536,IN_DTK!H$6,0))=FALSE,IF(H$9&lt;&gt;0,VLOOKUP($A271,DSSV!$A$7:$R$65536,IN_DTK!H$6,0),""),"")</f>
        <v>0</v>
      </c>
      <c r="I271" s="183">
        <f>IF(ISNA(VLOOKUP($A271,DSSV!$A$7:$R$65536,IN_DTK!I$6,0))=FALSE,IF(I$9&lt;&gt;0,VLOOKUP($A271,DSSV!$A$7:$R$65536,IN_DTK!I$6,0),""),"")</f>
        <v>0</v>
      </c>
      <c r="J271" s="183">
        <f>IF(ISNA(VLOOKUP($A271,DSSV!$A$7:$R$65536,IN_DTK!J$6,0))=FALSE,IF(J$9&lt;&gt;0,VLOOKUP($A271,DSSV!$A$7:$R$65536,IN_DTK!J$6,0),""),"")</f>
        <v>0</v>
      </c>
      <c r="K271" s="183">
        <f>IF(ISNA(VLOOKUP($A271,DSSV!$A$7:$R$65536,IN_DTK!K$6,0))=FALSE,IF(K$9&lt;&gt;0,VLOOKUP($A271,DSSV!$A$7:$R$65536,IN_DTK!K$6,0),""),"")</f>
        <v>0</v>
      </c>
      <c r="L271" s="183">
        <f>IF(ISNA(VLOOKUP($A271,DSSV!$A$7:$R$65536,IN_DTK!L$6,0))=FALSE,IF(L$9&lt;&gt;0,VLOOKUP($A271,DSSV!$A$7:$R$65536,IN_DTK!L$6,0),""),"")</f>
        <v>0</v>
      </c>
      <c r="M271" s="183">
        <f>IF(ISNA(VLOOKUP($A271,DSSV!$A$7:$R$65536,IN_DTK!M$6,0))=FALSE,IF(M$9&lt;&gt;0,VLOOKUP($A271,DSSV!$A$7:$R$65536,IN_DTK!M$6,0),""),"")</f>
        <v>0</v>
      </c>
      <c r="N271" s="183">
        <f>IF(ISNA(VLOOKUP($A271,DSSV!$A$7:$R$65536,IN_DTK!N$6,0))=FALSE,IF(N$9&lt;&gt;0,VLOOKUP($A271,DSSV!$A$7:$R$65536,IN_DTK!N$6,0),""),"")</f>
        <v>0</v>
      </c>
      <c r="O271" s="183">
        <f>IF(ISNA(VLOOKUP($A271,DSSV!$A$7:$R$65536,IN_DTK!O$6,0))=FALSE,IF(O$9&lt;&gt;0,VLOOKUP($A271,DSSV!$A$7:$R$65536,IN_DTK!O$6,0),""),"")</f>
        <v>0</v>
      </c>
      <c r="P271" s="183">
        <f>IF(ISNA(VLOOKUP($A271,DSSV!$A$7:$R$65536,IN_DTK!P$6,0))=FALSE,IF(P$9&lt;&gt;0,VLOOKUP($A271,DSSV!$A$7:$R$65536,IN_DTK!P$6,0),""),"")</f>
        <v>0</v>
      </c>
      <c r="Q271" s="184">
        <f>IF(ISNA(VLOOKUP($A271,DSSV!$A$7:$R$65536,IN_DTK!Q$6,0))=FALSE,VLOOKUP($A271,DSSV!$A$7:$R$65536,IN_DTK!Q$6,0),"")</f>
        <v>0</v>
      </c>
      <c r="R271" s="175" t="str">
        <f>IF(ISNA(VLOOKUP($A271,DSSV!$A$7:$R$65536,IN_DTK!R$6,0))=FALSE,VLOOKUP($A271,DSSV!$A$7:$R$65536,IN_DTK!R$6,0),"")</f>
        <v>Không</v>
      </c>
      <c r="S271" s="185" t="str">
        <f>IF(ISNA(VLOOKUP($A271,DSSV!$A$7:$R$65536,IN_DTK!S$6,0))=FALSE,VLOOKUP($A271,DSSV!$A$7:$R$65536,IN_DTK!S$6,0),"")</f>
        <v/>
      </c>
      <c r="T271" s="156" t="str">
        <f t="shared" si="8"/>
        <v/>
      </c>
      <c r="U271" s="156" t="str">
        <f t="shared" si="9"/>
        <v/>
      </c>
    </row>
    <row r="272" spans="1:21" s="156" customFormat="1" ht="20.25" customHeight="1">
      <c r="A272" s="154">
        <v>263</v>
      </c>
      <c r="B272" s="178">
        <f>--SUBTOTAL(2,C$7:C272)</f>
        <v>263</v>
      </c>
      <c r="C272" s="157">
        <f>IF(ISNA(VLOOKUP($A272,DSSV!$A$7:$R$65536,IN_DTK!C$6,0))=FALSE,VLOOKUP($A272,DSSV!$A$7:$R$65536,IN_DTK!C$6,0),"")</f>
        <v>0</v>
      </c>
      <c r="D272" s="181" t="str">
        <f>IF(ISNA(VLOOKUP($A272,DSSV!$A$7:$R$65536,IN_DTK!D$6,0))=FALSE,VLOOKUP($A272,DSSV!$A$7:$R$65536,IN_DTK!D$6,0),"")</f>
        <v/>
      </c>
      <c r="E272" s="182" t="str">
        <f>IF(ISNA(VLOOKUP($A272,DSSV!$A$7:$R$65536,IN_DTK!E$6,0))=FALSE,VLOOKUP($A272,DSSV!$A$7:$R$65536,IN_DTK!E$6,0),"")</f>
        <v/>
      </c>
      <c r="F272" s="187" t="str">
        <f>IF(ISNA(VLOOKUP($A272,DSSV!$A$7:$R$65536,IN_DTK!F$6,0))=FALSE,VLOOKUP($A272,DSSV!$A$7:$R$65536,IN_DTK!F$6,0),"")</f>
        <v/>
      </c>
      <c r="G272" s="187" t="str">
        <f>IF(ISNA(VLOOKUP($A272,DSSV!$A$7:$R$65536,IN_DTK!G$6,0))=FALSE,VLOOKUP($A272,DSSV!$A$7:$R$65536,IN_DTK!G$6,0),"")</f>
        <v/>
      </c>
      <c r="H272" s="183">
        <f>IF(ISNA(VLOOKUP($A272,DSSV!$A$7:$R$65536,IN_DTK!H$6,0))=FALSE,IF(H$9&lt;&gt;0,VLOOKUP($A272,DSSV!$A$7:$R$65536,IN_DTK!H$6,0),""),"")</f>
        <v>0</v>
      </c>
      <c r="I272" s="183">
        <f>IF(ISNA(VLOOKUP($A272,DSSV!$A$7:$R$65536,IN_DTK!I$6,0))=FALSE,IF(I$9&lt;&gt;0,VLOOKUP($A272,DSSV!$A$7:$R$65536,IN_DTK!I$6,0),""),"")</f>
        <v>0</v>
      </c>
      <c r="J272" s="183">
        <f>IF(ISNA(VLOOKUP($A272,DSSV!$A$7:$R$65536,IN_DTK!J$6,0))=FALSE,IF(J$9&lt;&gt;0,VLOOKUP($A272,DSSV!$A$7:$R$65536,IN_DTK!J$6,0),""),"")</f>
        <v>0</v>
      </c>
      <c r="K272" s="183">
        <f>IF(ISNA(VLOOKUP($A272,DSSV!$A$7:$R$65536,IN_DTK!K$6,0))=FALSE,IF(K$9&lt;&gt;0,VLOOKUP($A272,DSSV!$A$7:$R$65536,IN_DTK!K$6,0),""),"")</f>
        <v>0</v>
      </c>
      <c r="L272" s="183">
        <f>IF(ISNA(VLOOKUP($A272,DSSV!$A$7:$R$65536,IN_DTK!L$6,0))=FALSE,IF(L$9&lt;&gt;0,VLOOKUP($A272,DSSV!$A$7:$R$65536,IN_DTK!L$6,0),""),"")</f>
        <v>0</v>
      </c>
      <c r="M272" s="183">
        <f>IF(ISNA(VLOOKUP($A272,DSSV!$A$7:$R$65536,IN_DTK!M$6,0))=FALSE,IF(M$9&lt;&gt;0,VLOOKUP($A272,DSSV!$A$7:$R$65536,IN_DTK!M$6,0),""),"")</f>
        <v>0</v>
      </c>
      <c r="N272" s="183">
        <f>IF(ISNA(VLOOKUP($A272,DSSV!$A$7:$R$65536,IN_DTK!N$6,0))=FALSE,IF(N$9&lt;&gt;0,VLOOKUP($A272,DSSV!$A$7:$R$65536,IN_DTK!N$6,0),""),"")</f>
        <v>0</v>
      </c>
      <c r="O272" s="183">
        <f>IF(ISNA(VLOOKUP($A272,DSSV!$A$7:$R$65536,IN_DTK!O$6,0))=FALSE,IF(O$9&lt;&gt;0,VLOOKUP($A272,DSSV!$A$7:$R$65536,IN_DTK!O$6,0),""),"")</f>
        <v>0</v>
      </c>
      <c r="P272" s="183">
        <f>IF(ISNA(VLOOKUP($A272,DSSV!$A$7:$R$65536,IN_DTK!P$6,0))=FALSE,IF(P$9&lt;&gt;0,VLOOKUP($A272,DSSV!$A$7:$R$65536,IN_DTK!P$6,0),""),"")</f>
        <v>0</v>
      </c>
      <c r="Q272" s="184">
        <f>IF(ISNA(VLOOKUP($A272,DSSV!$A$7:$R$65536,IN_DTK!Q$6,0))=FALSE,VLOOKUP($A272,DSSV!$A$7:$R$65536,IN_DTK!Q$6,0),"")</f>
        <v>0</v>
      </c>
      <c r="R272" s="175" t="str">
        <f>IF(ISNA(VLOOKUP($A272,DSSV!$A$7:$R$65536,IN_DTK!R$6,0))=FALSE,VLOOKUP($A272,DSSV!$A$7:$R$65536,IN_DTK!R$6,0),"")</f>
        <v>Không</v>
      </c>
      <c r="S272" s="185" t="str">
        <f>IF(ISNA(VLOOKUP($A272,DSSV!$A$7:$R$65536,IN_DTK!S$6,0))=FALSE,VLOOKUP($A272,DSSV!$A$7:$R$65536,IN_DTK!S$6,0),"")</f>
        <v/>
      </c>
      <c r="T272" s="156" t="str">
        <f t="shared" si="8"/>
        <v/>
      </c>
      <c r="U272" s="156" t="str">
        <f t="shared" si="9"/>
        <v/>
      </c>
    </row>
    <row r="273" spans="1:21" s="156" customFormat="1" ht="20.25" customHeight="1">
      <c r="A273" s="154">
        <v>264</v>
      </c>
      <c r="B273" s="178">
        <f>--SUBTOTAL(2,C$7:C273)</f>
        <v>264</v>
      </c>
      <c r="C273" s="157">
        <f>IF(ISNA(VLOOKUP($A273,DSSV!$A$7:$R$65536,IN_DTK!C$6,0))=FALSE,VLOOKUP($A273,DSSV!$A$7:$R$65536,IN_DTK!C$6,0),"")</f>
        <v>0</v>
      </c>
      <c r="D273" s="181" t="str">
        <f>IF(ISNA(VLOOKUP($A273,DSSV!$A$7:$R$65536,IN_DTK!D$6,0))=FALSE,VLOOKUP($A273,DSSV!$A$7:$R$65536,IN_DTK!D$6,0),"")</f>
        <v/>
      </c>
      <c r="E273" s="182" t="str">
        <f>IF(ISNA(VLOOKUP($A273,DSSV!$A$7:$R$65536,IN_DTK!E$6,0))=FALSE,VLOOKUP($A273,DSSV!$A$7:$R$65536,IN_DTK!E$6,0),"")</f>
        <v/>
      </c>
      <c r="F273" s="187" t="str">
        <f>IF(ISNA(VLOOKUP($A273,DSSV!$A$7:$R$65536,IN_DTK!F$6,0))=FALSE,VLOOKUP($A273,DSSV!$A$7:$R$65536,IN_DTK!F$6,0),"")</f>
        <v/>
      </c>
      <c r="G273" s="187" t="str">
        <f>IF(ISNA(VLOOKUP($A273,DSSV!$A$7:$R$65536,IN_DTK!G$6,0))=FALSE,VLOOKUP($A273,DSSV!$A$7:$R$65536,IN_DTK!G$6,0),"")</f>
        <v/>
      </c>
      <c r="H273" s="183">
        <f>IF(ISNA(VLOOKUP($A273,DSSV!$A$7:$R$65536,IN_DTK!H$6,0))=FALSE,IF(H$9&lt;&gt;0,VLOOKUP($A273,DSSV!$A$7:$R$65536,IN_DTK!H$6,0),""),"")</f>
        <v>0</v>
      </c>
      <c r="I273" s="183">
        <f>IF(ISNA(VLOOKUP($A273,DSSV!$A$7:$R$65536,IN_DTK!I$6,0))=FALSE,IF(I$9&lt;&gt;0,VLOOKUP($A273,DSSV!$A$7:$R$65536,IN_DTK!I$6,0),""),"")</f>
        <v>0</v>
      </c>
      <c r="J273" s="183">
        <f>IF(ISNA(VLOOKUP($A273,DSSV!$A$7:$R$65536,IN_DTK!J$6,0))=FALSE,IF(J$9&lt;&gt;0,VLOOKUP($A273,DSSV!$A$7:$R$65536,IN_DTK!J$6,0),""),"")</f>
        <v>0</v>
      </c>
      <c r="K273" s="183">
        <f>IF(ISNA(VLOOKUP($A273,DSSV!$A$7:$R$65536,IN_DTK!K$6,0))=FALSE,IF(K$9&lt;&gt;0,VLOOKUP($A273,DSSV!$A$7:$R$65536,IN_DTK!K$6,0),""),"")</f>
        <v>0</v>
      </c>
      <c r="L273" s="183">
        <f>IF(ISNA(VLOOKUP($A273,DSSV!$A$7:$R$65536,IN_DTK!L$6,0))=FALSE,IF(L$9&lt;&gt;0,VLOOKUP($A273,DSSV!$A$7:$R$65536,IN_DTK!L$6,0),""),"")</f>
        <v>0</v>
      </c>
      <c r="M273" s="183">
        <f>IF(ISNA(VLOOKUP($A273,DSSV!$A$7:$R$65536,IN_DTK!M$6,0))=FALSE,IF(M$9&lt;&gt;0,VLOOKUP($A273,DSSV!$A$7:$R$65536,IN_DTK!M$6,0),""),"")</f>
        <v>0</v>
      </c>
      <c r="N273" s="183">
        <f>IF(ISNA(VLOOKUP($A273,DSSV!$A$7:$R$65536,IN_DTK!N$6,0))=FALSE,IF(N$9&lt;&gt;0,VLOOKUP($A273,DSSV!$A$7:$R$65536,IN_DTK!N$6,0),""),"")</f>
        <v>0</v>
      </c>
      <c r="O273" s="183">
        <f>IF(ISNA(VLOOKUP($A273,DSSV!$A$7:$R$65536,IN_DTK!O$6,0))=FALSE,IF(O$9&lt;&gt;0,VLOOKUP($A273,DSSV!$A$7:$R$65536,IN_DTK!O$6,0),""),"")</f>
        <v>0</v>
      </c>
      <c r="P273" s="183">
        <f>IF(ISNA(VLOOKUP($A273,DSSV!$A$7:$R$65536,IN_DTK!P$6,0))=FALSE,IF(P$9&lt;&gt;0,VLOOKUP($A273,DSSV!$A$7:$R$65536,IN_DTK!P$6,0),""),"")</f>
        <v>0</v>
      </c>
      <c r="Q273" s="184">
        <f>IF(ISNA(VLOOKUP($A273,DSSV!$A$7:$R$65536,IN_DTK!Q$6,0))=FALSE,VLOOKUP($A273,DSSV!$A$7:$R$65536,IN_DTK!Q$6,0),"")</f>
        <v>0</v>
      </c>
      <c r="R273" s="175" t="str">
        <f>IF(ISNA(VLOOKUP($A273,DSSV!$A$7:$R$65536,IN_DTK!R$6,0))=FALSE,VLOOKUP($A273,DSSV!$A$7:$R$65536,IN_DTK!R$6,0),"")</f>
        <v>Không</v>
      </c>
      <c r="S273" s="185" t="str">
        <f>IF(ISNA(VLOOKUP($A273,DSSV!$A$7:$R$65536,IN_DTK!S$6,0))=FALSE,VLOOKUP($A273,DSSV!$A$7:$R$65536,IN_DTK!S$6,0),"")</f>
        <v/>
      </c>
      <c r="T273" s="156" t="str">
        <f t="shared" si="8"/>
        <v/>
      </c>
      <c r="U273" s="156" t="str">
        <f t="shared" si="9"/>
        <v/>
      </c>
    </row>
    <row r="274" spans="1:21" s="156" customFormat="1" ht="20.25" customHeight="1">
      <c r="A274" s="154">
        <v>265</v>
      </c>
      <c r="B274" s="178">
        <f>--SUBTOTAL(2,C$7:C274)</f>
        <v>265</v>
      </c>
      <c r="C274" s="157">
        <f>IF(ISNA(VLOOKUP($A274,DSSV!$A$7:$R$65536,IN_DTK!C$6,0))=FALSE,VLOOKUP($A274,DSSV!$A$7:$R$65536,IN_DTK!C$6,0),"")</f>
        <v>0</v>
      </c>
      <c r="D274" s="181" t="str">
        <f>IF(ISNA(VLOOKUP($A274,DSSV!$A$7:$R$65536,IN_DTK!D$6,0))=FALSE,VLOOKUP($A274,DSSV!$A$7:$R$65536,IN_DTK!D$6,0),"")</f>
        <v/>
      </c>
      <c r="E274" s="182" t="str">
        <f>IF(ISNA(VLOOKUP($A274,DSSV!$A$7:$R$65536,IN_DTK!E$6,0))=FALSE,VLOOKUP($A274,DSSV!$A$7:$R$65536,IN_DTK!E$6,0),"")</f>
        <v/>
      </c>
      <c r="F274" s="187" t="str">
        <f>IF(ISNA(VLOOKUP($A274,DSSV!$A$7:$R$65536,IN_DTK!F$6,0))=FALSE,VLOOKUP($A274,DSSV!$A$7:$R$65536,IN_DTK!F$6,0),"")</f>
        <v/>
      </c>
      <c r="G274" s="187" t="str">
        <f>IF(ISNA(VLOOKUP($A274,DSSV!$A$7:$R$65536,IN_DTK!G$6,0))=FALSE,VLOOKUP($A274,DSSV!$A$7:$R$65536,IN_DTK!G$6,0),"")</f>
        <v/>
      </c>
      <c r="H274" s="183">
        <f>IF(ISNA(VLOOKUP($A274,DSSV!$A$7:$R$65536,IN_DTK!H$6,0))=FALSE,IF(H$9&lt;&gt;0,VLOOKUP($A274,DSSV!$A$7:$R$65536,IN_DTK!H$6,0),""),"")</f>
        <v>0</v>
      </c>
      <c r="I274" s="183">
        <f>IF(ISNA(VLOOKUP($A274,DSSV!$A$7:$R$65536,IN_DTK!I$6,0))=FALSE,IF(I$9&lt;&gt;0,VLOOKUP($A274,DSSV!$A$7:$R$65536,IN_DTK!I$6,0),""),"")</f>
        <v>0</v>
      </c>
      <c r="J274" s="183">
        <f>IF(ISNA(VLOOKUP($A274,DSSV!$A$7:$R$65536,IN_DTK!J$6,0))=FALSE,IF(J$9&lt;&gt;0,VLOOKUP($A274,DSSV!$A$7:$R$65536,IN_DTK!J$6,0),""),"")</f>
        <v>0</v>
      </c>
      <c r="K274" s="183">
        <f>IF(ISNA(VLOOKUP($A274,DSSV!$A$7:$R$65536,IN_DTK!K$6,0))=FALSE,IF(K$9&lt;&gt;0,VLOOKUP($A274,DSSV!$A$7:$R$65536,IN_DTK!K$6,0),""),"")</f>
        <v>0</v>
      </c>
      <c r="L274" s="183">
        <f>IF(ISNA(VLOOKUP($A274,DSSV!$A$7:$R$65536,IN_DTK!L$6,0))=FALSE,IF(L$9&lt;&gt;0,VLOOKUP($A274,DSSV!$A$7:$R$65536,IN_DTK!L$6,0),""),"")</f>
        <v>0</v>
      </c>
      <c r="M274" s="183">
        <f>IF(ISNA(VLOOKUP($A274,DSSV!$A$7:$R$65536,IN_DTK!M$6,0))=FALSE,IF(M$9&lt;&gt;0,VLOOKUP($A274,DSSV!$A$7:$R$65536,IN_DTK!M$6,0),""),"")</f>
        <v>0</v>
      </c>
      <c r="N274" s="183">
        <f>IF(ISNA(VLOOKUP($A274,DSSV!$A$7:$R$65536,IN_DTK!N$6,0))=FALSE,IF(N$9&lt;&gt;0,VLOOKUP($A274,DSSV!$A$7:$R$65536,IN_DTK!N$6,0),""),"")</f>
        <v>0</v>
      </c>
      <c r="O274" s="183">
        <f>IF(ISNA(VLOOKUP($A274,DSSV!$A$7:$R$65536,IN_DTK!O$6,0))=FALSE,IF(O$9&lt;&gt;0,VLOOKUP($A274,DSSV!$A$7:$R$65536,IN_DTK!O$6,0),""),"")</f>
        <v>0</v>
      </c>
      <c r="P274" s="183">
        <f>IF(ISNA(VLOOKUP($A274,DSSV!$A$7:$R$65536,IN_DTK!P$6,0))=FALSE,IF(P$9&lt;&gt;0,VLOOKUP($A274,DSSV!$A$7:$R$65536,IN_DTK!P$6,0),""),"")</f>
        <v>0</v>
      </c>
      <c r="Q274" s="184">
        <f>IF(ISNA(VLOOKUP($A274,DSSV!$A$7:$R$65536,IN_DTK!Q$6,0))=FALSE,VLOOKUP($A274,DSSV!$A$7:$R$65536,IN_DTK!Q$6,0),"")</f>
        <v>0</v>
      </c>
      <c r="R274" s="175" t="str">
        <f>IF(ISNA(VLOOKUP($A274,DSSV!$A$7:$R$65536,IN_DTK!R$6,0))=FALSE,VLOOKUP($A274,DSSV!$A$7:$R$65536,IN_DTK!R$6,0),"")</f>
        <v>Không</v>
      </c>
      <c r="S274" s="185" t="str">
        <f>IF(ISNA(VLOOKUP($A274,DSSV!$A$7:$R$65536,IN_DTK!S$6,0))=FALSE,VLOOKUP($A274,DSSV!$A$7:$R$65536,IN_DTK!S$6,0),"")</f>
        <v/>
      </c>
      <c r="T274" s="156" t="str">
        <f t="shared" si="8"/>
        <v/>
      </c>
      <c r="U274" s="156" t="str">
        <f t="shared" si="9"/>
        <v/>
      </c>
    </row>
    <row r="275" spans="1:21" s="156" customFormat="1" ht="20.25" customHeight="1">
      <c r="A275" s="154">
        <v>266</v>
      </c>
      <c r="B275" s="178">
        <f>--SUBTOTAL(2,C$7:C275)</f>
        <v>266</v>
      </c>
      <c r="C275" s="157">
        <f>IF(ISNA(VLOOKUP($A275,DSSV!$A$7:$R$65536,IN_DTK!C$6,0))=FALSE,VLOOKUP($A275,DSSV!$A$7:$R$65536,IN_DTK!C$6,0),"")</f>
        <v>0</v>
      </c>
      <c r="D275" s="181" t="str">
        <f>IF(ISNA(VLOOKUP($A275,DSSV!$A$7:$R$65536,IN_DTK!D$6,0))=FALSE,VLOOKUP($A275,DSSV!$A$7:$R$65536,IN_DTK!D$6,0),"")</f>
        <v/>
      </c>
      <c r="E275" s="182" t="str">
        <f>IF(ISNA(VLOOKUP($A275,DSSV!$A$7:$R$65536,IN_DTK!E$6,0))=FALSE,VLOOKUP($A275,DSSV!$A$7:$R$65536,IN_DTK!E$6,0),"")</f>
        <v/>
      </c>
      <c r="F275" s="187" t="str">
        <f>IF(ISNA(VLOOKUP($A275,DSSV!$A$7:$R$65536,IN_DTK!F$6,0))=FALSE,VLOOKUP($A275,DSSV!$A$7:$R$65536,IN_DTK!F$6,0),"")</f>
        <v/>
      </c>
      <c r="G275" s="187" t="str">
        <f>IF(ISNA(VLOOKUP($A275,DSSV!$A$7:$R$65536,IN_DTK!G$6,0))=FALSE,VLOOKUP($A275,DSSV!$A$7:$R$65536,IN_DTK!G$6,0),"")</f>
        <v/>
      </c>
      <c r="H275" s="183">
        <f>IF(ISNA(VLOOKUP($A275,DSSV!$A$7:$R$65536,IN_DTK!H$6,0))=FALSE,IF(H$9&lt;&gt;0,VLOOKUP($A275,DSSV!$A$7:$R$65536,IN_DTK!H$6,0),""),"")</f>
        <v>0</v>
      </c>
      <c r="I275" s="183">
        <f>IF(ISNA(VLOOKUP($A275,DSSV!$A$7:$R$65536,IN_DTK!I$6,0))=FALSE,IF(I$9&lt;&gt;0,VLOOKUP($A275,DSSV!$A$7:$R$65536,IN_DTK!I$6,0),""),"")</f>
        <v>0</v>
      </c>
      <c r="J275" s="183">
        <f>IF(ISNA(VLOOKUP($A275,DSSV!$A$7:$R$65536,IN_DTK!J$6,0))=FALSE,IF(J$9&lt;&gt;0,VLOOKUP($A275,DSSV!$A$7:$R$65536,IN_DTK!J$6,0),""),"")</f>
        <v>0</v>
      </c>
      <c r="K275" s="183">
        <f>IF(ISNA(VLOOKUP($A275,DSSV!$A$7:$R$65536,IN_DTK!K$6,0))=FALSE,IF(K$9&lt;&gt;0,VLOOKUP($A275,DSSV!$A$7:$R$65536,IN_DTK!K$6,0),""),"")</f>
        <v>0</v>
      </c>
      <c r="L275" s="183">
        <f>IF(ISNA(VLOOKUP($A275,DSSV!$A$7:$R$65536,IN_DTK!L$6,0))=FALSE,IF(L$9&lt;&gt;0,VLOOKUP($A275,DSSV!$A$7:$R$65536,IN_DTK!L$6,0),""),"")</f>
        <v>0</v>
      </c>
      <c r="M275" s="183">
        <f>IF(ISNA(VLOOKUP($A275,DSSV!$A$7:$R$65536,IN_DTK!M$6,0))=FALSE,IF(M$9&lt;&gt;0,VLOOKUP($A275,DSSV!$A$7:$R$65536,IN_DTK!M$6,0),""),"")</f>
        <v>0</v>
      </c>
      <c r="N275" s="183">
        <f>IF(ISNA(VLOOKUP($A275,DSSV!$A$7:$R$65536,IN_DTK!N$6,0))=FALSE,IF(N$9&lt;&gt;0,VLOOKUP($A275,DSSV!$A$7:$R$65536,IN_DTK!N$6,0),""),"")</f>
        <v>0</v>
      </c>
      <c r="O275" s="183">
        <f>IF(ISNA(VLOOKUP($A275,DSSV!$A$7:$R$65536,IN_DTK!O$6,0))=FALSE,IF(O$9&lt;&gt;0,VLOOKUP($A275,DSSV!$A$7:$R$65536,IN_DTK!O$6,0),""),"")</f>
        <v>0</v>
      </c>
      <c r="P275" s="183">
        <f>IF(ISNA(VLOOKUP($A275,DSSV!$A$7:$R$65536,IN_DTK!P$6,0))=FALSE,IF(P$9&lt;&gt;0,VLOOKUP($A275,DSSV!$A$7:$R$65536,IN_DTK!P$6,0),""),"")</f>
        <v>0</v>
      </c>
      <c r="Q275" s="184">
        <f>IF(ISNA(VLOOKUP($A275,DSSV!$A$7:$R$65536,IN_DTK!Q$6,0))=FALSE,VLOOKUP($A275,DSSV!$A$7:$R$65536,IN_DTK!Q$6,0),"")</f>
        <v>0</v>
      </c>
      <c r="R275" s="175" t="str">
        <f>IF(ISNA(VLOOKUP($A275,DSSV!$A$7:$R$65536,IN_DTK!R$6,0))=FALSE,VLOOKUP($A275,DSSV!$A$7:$R$65536,IN_DTK!R$6,0),"")</f>
        <v>Không</v>
      </c>
      <c r="S275" s="185" t="str">
        <f>IF(ISNA(VLOOKUP($A275,DSSV!$A$7:$R$65536,IN_DTK!S$6,0))=FALSE,VLOOKUP($A275,DSSV!$A$7:$R$65536,IN_DTK!S$6,0),"")</f>
        <v/>
      </c>
      <c r="T275" s="156" t="str">
        <f t="shared" si="8"/>
        <v/>
      </c>
      <c r="U275" s="156" t="str">
        <f t="shared" si="9"/>
        <v/>
      </c>
    </row>
    <row r="276" spans="1:21" s="156" customFormat="1" ht="20.25" customHeight="1">
      <c r="A276" s="154">
        <v>267</v>
      </c>
      <c r="B276" s="178">
        <f>--SUBTOTAL(2,C$7:C276)</f>
        <v>267</v>
      </c>
      <c r="C276" s="157">
        <f>IF(ISNA(VLOOKUP($A276,DSSV!$A$7:$R$65536,IN_DTK!C$6,0))=FALSE,VLOOKUP($A276,DSSV!$A$7:$R$65536,IN_DTK!C$6,0),"")</f>
        <v>0</v>
      </c>
      <c r="D276" s="181" t="str">
        <f>IF(ISNA(VLOOKUP($A276,DSSV!$A$7:$R$65536,IN_DTK!D$6,0))=FALSE,VLOOKUP($A276,DSSV!$A$7:$R$65536,IN_DTK!D$6,0),"")</f>
        <v/>
      </c>
      <c r="E276" s="182" t="str">
        <f>IF(ISNA(VLOOKUP($A276,DSSV!$A$7:$R$65536,IN_DTK!E$6,0))=FALSE,VLOOKUP($A276,DSSV!$A$7:$R$65536,IN_DTK!E$6,0),"")</f>
        <v/>
      </c>
      <c r="F276" s="187" t="str">
        <f>IF(ISNA(VLOOKUP($A276,DSSV!$A$7:$R$65536,IN_DTK!F$6,0))=FALSE,VLOOKUP($A276,DSSV!$A$7:$R$65536,IN_DTK!F$6,0),"")</f>
        <v/>
      </c>
      <c r="G276" s="187" t="str">
        <f>IF(ISNA(VLOOKUP($A276,DSSV!$A$7:$R$65536,IN_DTK!G$6,0))=FALSE,VLOOKUP($A276,DSSV!$A$7:$R$65536,IN_DTK!G$6,0),"")</f>
        <v/>
      </c>
      <c r="H276" s="183">
        <f>IF(ISNA(VLOOKUP($A276,DSSV!$A$7:$R$65536,IN_DTK!H$6,0))=FALSE,IF(H$9&lt;&gt;0,VLOOKUP($A276,DSSV!$A$7:$R$65536,IN_DTK!H$6,0),""),"")</f>
        <v>0</v>
      </c>
      <c r="I276" s="183">
        <f>IF(ISNA(VLOOKUP($A276,DSSV!$A$7:$R$65536,IN_DTK!I$6,0))=FALSE,IF(I$9&lt;&gt;0,VLOOKUP($A276,DSSV!$A$7:$R$65536,IN_DTK!I$6,0),""),"")</f>
        <v>0</v>
      </c>
      <c r="J276" s="183">
        <f>IF(ISNA(VLOOKUP($A276,DSSV!$A$7:$R$65536,IN_DTK!J$6,0))=FALSE,IF(J$9&lt;&gt;0,VLOOKUP($A276,DSSV!$A$7:$R$65536,IN_DTK!J$6,0),""),"")</f>
        <v>0</v>
      </c>
      <c r="K276" s="183">
        <f>IF(ISNA(VLOOKUP($A276,DSSV!$A$7:$R$65536,IN_DTK!K$6,0))=FALSE,IF(K$9&lt;&gt;0,VLOOKUP($A276,DSSV!$A$7:$R$65536,IN_DTK!K$6,0),""),"")</f>
        <v>0</v>
      </c>
      <c r="L276" s="183">
        <f>IF(ISNA(VLOOKUP($A276,DSSV!$A$7:$R$65536,IN_DTK!L$6,0))=FALSE,IF(L$9&lt;&gt;0,VLOOKUP($A276,DSSV!$A$7:$R$65536,IN_DTK!L$6,0),""),"")</f>
        <v>0</v>
      </c>
      <c r="M276" s="183">
        <f>IF(ISNA(VLOOKUP($A276,DSSV!$A$7:$R$65536,IN_DTK!M$6,0))=FALSE,IF(M$9&lt;&gt;0,VLOOKUP($A276,DSSV!$A$7:$R$65536,IN_DTK!M$6,0),""),"")</f>
        <v>0</v>
      </c>
      <c r="N276" s="183">
        <f>IF(ISNA(VLOOKUP($A276,DSSV!$A$7:$R$65536,IN_DTK!N$6,0))=FALSE,IF(N$9&lt;&gt;0,VLOOKUP($A276,DSSV!$A$7:$R$65536,IN_DTK!N$6,0),""),"")</f>
        <v>0</v>
      </c>
      <c r="O276" s="183">
        <f>IF(ISNA(VLOOKUP($A276,DSSV!$A$7:$R$65536,IN_DTK!O$6,0))=FALSE,IF(O$9&lt;&gt;0,VLOOKUP($A276,DSSV!$A$7:$R$65536,IN_DTK!O$6,0),""),"")</f>
        <v>0</v>
      </c>
      <c r="P276" s="183">
        <f>IF(ISNA(VLOOKUP($A276,DSSV!$A$7:$R$65536,IN_DTK!P$6,0))=FALSE,IF(P$9&lt;&gt;0,VLOOKUP($A276,DSSV!$A$7:$R$65536,IN_DTK!P$6,0),""),"")</f>
        <v>0</v>
      </c>
      <c r="Q276" s="184">
        <f>IF(ISNA(VLOOKUP($A276,DSSV!$A$7:$R$65536,IN_DTK!Q$6,0))=FALSE,VLOOKUP($A276,DSSV!$A$7:$R$65536,IN_DTK!Q$6,0),"")</f>
        <v>0</v>
      </c>
      <c r="R276" s="175" t="str">
        <f>IF(ISNA(VLOOKUP($A276,DSSV!$A$7:$R$65536,IN_DTK!R$6,0))=FALSE,VLOOKUP($A276,DSSV!$A$7:$R$65536,IN_DTK!R$6,0),"")</f>
        <v>Không</v>
      </c>
      <c r="S276" s="185" t="str">
        <f>IF(ISNA(VLOOKUP($A276,DSSV!$A$7:$R$65536,IN_DTK!S$6,0))=FALSE,VLOOKUP($A276,DSSV!$A$7:$R$65536,IN_DTK!S$6,0),"")</f>
        <v/>
      </c>
      <c r="T276" s="156" t="str">
        <f t="shared" si="8"/>
        <v/>
      </c>
      <c r="U276" s="156" t="str">
        <f t="shared" si="9"/>
        <v/>
      </c>
    </row>
    <row r="277" spans="1:21" s="156" customFormat="1" ht="20.25" customHeight="1">
      <c r="A277" s="154">
        <v>268</v>
      </c>
      <c r="B277" s="178">
        <f>--SUBTOTAL(2,C$7:C277)</f>
        <v>268</v>
      </c>
      <c r="C277" s="157">
        <f>IF(ISNA(VLOOKUP($A277,DSSV!$A$7:$R$65536,IN_DTK!C$6,0))=FALSE,VLOOKUP($A277,DSSV!$A$7:$R$65536,IN_DTK!C$6,0),"")</f>
        <v>0</v>
      </c>
      <c r="D277" s="181" t="str">
        <f>IF(ISNA(VLOOKUP($A277,DSSV!$A$7:$R$65536,IN_DTK!D$6,0))=FALSE,VLOOKUP($A277,DSSV!$A$7:$R$65536,IN_DTK!D$6,0),"")</f>
        <v/>
      </c>
      <c r="E277" s="182" t="str">
        <f>IF(ISNA(VLOOKUP($A277,DSSV!$A$7:$R$65536,IN_DTK!E$6,0))=FALSE,VLOOKUP($A277,DSSV!$A$7:$R$65536,IN_DTK!E$6,0),"")</f>
        <v/>
      </c>
      <c r="F277" s="187" t="str">
        <f>IF(ISNA(VLOOKUP($A277,DSSV!$A$7:$R$65536,IN_DTK!F$6,0))=FALSE,VLOOKUP($A277,DSSV!$A$7:$R$65536,IN_DTK!F$6,0),"")</f>
        <v/>
      </c>
      <c r="G277" s="187" t="str">
        <f>IF(ISNA(VLOOKUP($A277,DSSV!$A$7:$R$65536,IN_DTK!G$6,0))=FALSE,VLOOKUP($A277,DSSV!$A$7:$R$65536,IN_DTK!G$6,0),"")</f>
        <v/>
      </c>
      <c r="H277" s="183">
        <f>IF(ISNA(VLOOKUP($A277,DSSV!$A$7:$R$65536,IN_DTK!H$6,0))=FALSE,IF(H$9&lt;&gt;0,VLOOKUP($A277,DSSV!$A$7:$R$65536,IN_DTK!H$6,0),""),"")</f>
        <v>0</v>
      </c>
      <c r="I277" s="183">
        <f>IF(ISNA(VLOOKUP($A277,DSSV!$A$7:$R$65536,IN_DTK!I$6,0))=FALSE,IF(I$9&lt;&gt;0,VLOOKUP($A277,DSSV!$A$7:$R$65536,IN_DTK!I$6,0),""),"")</f>
        <v>0</v>
      </c>
      <c r="J277" s="183">
        <f>IF(ISNA(VLOOKUP($A277,DSSV!$A$7:$R$65536,IN_DTK!J$6,0))=FALSE,IF(J$9&lt;&gt;0,VLOOKUP($A277,DSSV!$A$7:$R$65536,IN_DTK!J$6,0),""),"")</f>
        <v>0</v>
      </c>
      <c r="K277" s="183">
        <f>IF(ISNA(VLOOKUP($A277,DSSV!$A$7:$R$65536,IN_DTK!K$6,0))=FALSE,IF(K$9&lt;&gt;0,VLOOKUP($A277,DSSV!$A$7:$R$65536,IN_DTK!K$6,0),""),"")</f>
        <v>0</v>
      </c>
      <c r="L277" s="183">
        <f>IF(ISNA(VLOOKUP($A277,DSSV!$A$7:$R$65536,IN_DTK!L$6,0))=FALSE,IF(L$9&lt;&gt;0,VLOOKUP($A277,DSSV!$A$7:$R$65536,IN_DTK!L$6,0),""),"")</f>
        <v>0</v>
      </c>
      <c r="M277" s="183">
        <f>IF(ISNA(VLOOKUP($A277,DSSV!$A$7:$R$65536,IN_DTK!M$6,0))=FALSE,IF(M$9&lt;&gt;0,VLOOKUP($A277,DSSV!$A$7:$R$65536,IN_DTK!M$6,0),""),"")</f>
        <v>0</v>
      </c>
      <c r="N277" s="183">
        <f>IF(ISNA(VLOOKUP($A277,DSSV!$A$7:$R$65536,IN_DTK!N$6,0))=FALSE,IF(N$9&lt;&gt;0,VLOOKUP($A277,DSSV!$A$7:$R$65536,IN_DTK!N$6,0),""),"")</f>
        <v>0</v>
      </c>
      <c r="O277" s="183">
        <f>IF(ISNA(VLOOKUP($A277,DSSV!$A$7:$R$65536,IN_DTK!O$6,0))=FALSE,IF(O$9&lt;&gt;0,VLOOKUP($A277,DSSV!$A$7:$R$65536,IN_DTK!O$6,0),""),"")</f>
        <v>0</v>
      </c>
      <c r="P277" s="183">
        <f>IF(ISNA(VLOOKUP($A277,DSSV!$A$7:$R$65536,IN_DTK!P$6,0))=FALSE,IF(P$9&lt;&gt;0,VLOOKUP($A277,DSSV!$A$7:$R$65536,IN_DTK!P$6,0),""),"")</f>
        <v>0</v>
      </c>
      <c r="Q277" s="184">
        <f>IF(ISNA(VLOOKUP($A277,DSSV!$A$7:$R$65536,IN_DTK!Q$6,0))=FALSE,VLOOKUP($A277,DSSV!$A$7:$R$65536,IN_DTK!Q$6,0),"")</f>
        <v>0</v>
      </c>
      <c r="R277" s="175" t="str">
        <f>IF(ISNA(VLOOKUP($A277,DSSV!$A$7:$R$65536,IN_DTK!R$6,0))=FALSE,VLOOKUP($A277,DSSV!$A$7:$R$65536,IN_DTK!R$6,0),"")</f>
        <v>Không</v>
      </c>
      <c r="S277" s="185" t="str">
        <f>IF(ISNA(VLOOKUP($A277,DSSV!$A$7:$R$65536,IN_DTK!S$6,0))=FALSE,VLOOKUP($A277,DSSV!$A$7:$R$65536,IN_DTK!S$6,0),"")</f>
        <v/>
      </c>
      <c r="T277" s="156" t="str">
        <f t="shared" si="8"/>
        <v/>
      </c>
      <c r="U277" s="156" t="str">
        <f t="shared" si="9"/>
        <v/>
      </c>
    </row>
    <row r="278" spans="1:21" s="156" customFormat="1" ht="20.25" customHeight="1">
      <c r="A278" s="154">
        <v>269</v>
      </c>
      <c r="B278" s="178">
        <f>--SUBTOTAL(2,C$7:C278)</f>
        <v>269</v>
      </c>
      <c r="C278" s="157">
        <f>IF(ISNA(VLOOKUP($A278,DSSV!$A$7:$R$65536,IN_DTK!C$6,0))=FALSE,VLOOKUP($A278,DSSV!$A$7:$R$65536,IN_DTK!C$6,0),"")</f>
        <v>0</v>
      </c>
      <c r="D278" s="181" t="str">
        <f>IF(ISNA(VLOOKUP($A278,DSSV!$A$7:$R$65536,IN_DTK!D$6,0))=FALSE,VLOOKUP($A278,DSSV!$A$7:$R$65536,IN_DTK!D$6,0),"")</f>
        <v/>
      </c>
      <c r="E278" s="182" t="str">
        <f>IF(ISNA(VLOOKUP($A278,DSSV!$A$7:$R$65536,IN_DTK!E$6,0))=FALSE,VLOOKUP($A278,DSSV!$A$7:$R$65536,IN_DTK!E$6,0),"")</f>
        <v/>
      </c>
      <c r="F278" s="187" t="str">
        <f>IF(ISNA(VLOOKUP($A278,DSSV!$A$7:$R$65536,IN_DTK!F$6,0))=FALSE,VLOOKUP($A278,DSSV!$A$7:$R$65536,IN_DTK!F$6,0),"")</f>
        <v/>
      </c>
      <c r="G278" s="187" t="str">
        <f>IF(ISNA(VLOOKUP($A278,DSSV!$A$7:$R$65536,IN_DTK!G$6,0))=FALSE,VLOOKUP($A278,DSSV!$A$7:$R$65536,IN_DTK!G$6,0),"")</f>
        <v/>
      </c>
      <c r="H278" s="183">
        <f>IF(ISNA(VLOOKUP($A278,DSSV!$A$7:$R$65536,IN_DTK!H$6,0))=FALSE,IF(H$9&lt;&gt;0,VLOOKUP($A278,DSSV!$A$7:$R$65536,IN_DTK!H$6,0),""),"")</f>
        <v>0</v>
      </c>
      <c r="I278" s="183">
        <f>IF(ISNA(VLOOKUP($A278,DSSV!$A$7:$R$65536,IN_DTK!I$6,0))=FALSE,IF(I$9&lt;&gt;0,VLOOKUP($A278,DSSV!$A$7:$R$65536,IN_DTK!I$6,0),""),"")</f>
        <v>0</v>
      </c>
      <c r="J278" s="183">
        <f>IF(ISNA(VLOOKUP($A278,DSSV!$A$7:$R$65536,IN_DTK!J$6,0))=FALSE,IF(J$9&lt;&gt;0,VLOOKUP($A278,DSSV!$A$7:$R$65536,IN_DTK!J$6,0),""),"")</f>
        <v>0</v>
      </c>
      <c r="K278" s="183">
        <f>IF(ISNA(VLOOKUP($A278,DSSV!$A$7:$R$65536,IN_DTK!K$6,0))=FALSE,IF(K$9&lt;&gt;0,VLOOKUP($A278,DSSV!$A$7:$R$65536,IN_DTK!K$6,0),""),"")</f>
        <v>0</v>
      </c>
      <c r="L278" s="183">
        <f>IF(ISNA(VLOOKUP($A278,DSSV!$A$7:$R$65536,IN_DTK!L$6,0))=FALSE,IF(L$9&lt;&gt;0,VLOOKUP($A278,DSSV!$A$7:$R$65536,IN_DTK!L$6,0),""),"")</f>
        <v>0</v>
      </c>
      <c r="M278" s="183">
        <f>IF(ISNA(VLOOKUP($A278,DSSV!$A$7:$R$65536,IN_DTK!M$6,0))=FALSE,IF(M$9&lt;&gt;0,VLOOKUP($A278,DSSV!$A$7:$R$65536,IN_DTK!M$6,0),""),"")</f>
        <v>0</v>
      </c>
      <c r="N278" s="183">
        <f>IF(ISNA(VLOOKUP($A278,DSSV!$A$7:$R$65536,IN_DTK!N$6,0))=FALSE,IF(N$9&lt;&gt;0,VLOOKUP($A278,DSSV!$A$7:$R$65536,IN_DTK!N$6,0),""),"")</f>
        <v>0</v>
      </c>
      <c r="O278" s="183">
        <f>IF(ISNA(VLOOKUP($A278,DSSV!$A$7:$R$65536,IN_DTK!O$6,0))=FALSE,IF(O$9&lt;&gt;0,VLOOKUP($A278,DSSV!$A$7:$R$65536,IN_DTK!O$6,0),""),"")</f>
        <v>0</v>
      </c>
      <c r="P278" s="183">
        <f>IF(ISNA(VLOOKUP($A278,DSSV!$A$7:$R$65536,IN_DTK!P$6,0))=FALSE,IF(P$9&lt;&gt;0,VLOOKUP($A278,DSSV!$A$7:$R$65536,IN_DTK!P$6,0),""),"")</f>
        <v>0</v>
      </c>
      <c r="Q278" s="184">
        <f>IF(ISNA(VLOOKUP($A278,DSSV!$A$7:$R$65536,IN_DTK!Q$6,0))=FALSE,VLOOKUP($A278,DSSV!$A$7:$R$65536,IN_DTK!Q$6,0),"")</f>
        <v>0</v>
      </c>
      <c r="R278" s="175" t="str">
        <f>IF(ISNA(VLOOKUP($A278,DSSV!$A$7:$R$65536,IN_DTK!R$6,0))=FALSE,VLOOKUP($A278,DSSV!$A$7:$R$65536,IN_DTK!R$6,0),"")</f>
        <v>Không</v>
      </c>
      <c r="S278" s="185" t="str">
        <f>IF(ISNA(VLOOKUP($A278,DSSV!$A$7:$R$65536,IN_DTK!S$6,0))=FALSE,VLOOKUP($A278,DSSV!$A$7:$R$65536,IN_DTK!S$6,0),"")</f>
        <v/>
      </c>
      <c r="T278" s="156" t="str">
        <f t="shared" si="8"/>
        <v/>
      </c>
      <c r="U278" s="156" t="str">
        <f t="shared" si="9"/>
        <v/>
      </c>
    </row>
    <row r="279" spans="1:21" s="156" customFormat="1" ht="20.25" customHeight="1">
      <c r="A279" s="154">
        <v>270</v>
      </c>
      <c r="B279" s="178">
        <f>--SUBTOTAL(2,C$7:C279)</f>
        <v>270</v>
      </c>
      <c r="C279" s="157">
        <f>IF(ISNA(VLOOKUP($A279,DSSV!$A$7:$R$65536,IN_DTK!C$6,0))=FALSE,VLOOKUP($A279,DSSV!$A$7:$R$65536,IN_DTK!C$6,0),"")</f>
        <v>0</v>
      </c>
      <c r="D279" s="181" t="str">
        <f>IF(ISNA(VLOOKUP($A279,DSSV!$A$7:$R$65536,IN_DTK!D$6,0))=FALSE,VLOOKUP($A279,DSSV!$A$7:$R$65536,IN_DTK!D$6,0),"")</f>
        <v/>
      </c>
      <c r="E279" s="182" t="str">
        <f>IF(ISNA(VLOOKUP($A279,DSSV!$A$7:$R$65536,IN_DTK!E$6,0))=FALSE,VLOOKUP($A279,DSSV!$A$7:$R$65536,IN_DTK!E$6,0),"")</f>
        <v/>
      </c>
      <c r="F279" s="187" t="str">
        <f>IF(ISNA(VLOOKUP($A279,DSSV!$A$7:$R$65536,IN_DTK!F$6,0))=FALSE,VLOOKUP($A279,DSSV!$A$7:$R$65536,IN_DTK!F$6,0),"")</f>
        <v/>
      </c>
      <c r="G279" s="187" t="str">
        <f>IF(ISNA(VLOOKUP($A279,DSSV!$A$7:$R$65536,IN_DTK!G$6,0))=FALSE,VLOOKUP($A279,DSSV!$A$7:$R$65536,IN_DTK!G$6,0),"")</f>
        <v/>
      </c>
      <c r="H279" s="183">
        <f>IF(ISNA(VLOOKUP($A279,DSSV!$A$7:$R$65536,IN_DTK!H$6,0))=FALSE,IF(H$9&lt;&gt;0,VLOOKUP($A279,DSSV!$A$7:$R$65536,IN_DTK!H$6,0),""),"")</f>
        <v>0</v>
      </c>
      <c r="I279" s="183">
        <f>IF(ISNA(VLOOKUP($A279,DSSV!$A$7:$R$65536,IN_DTK!I$6,0))=FALSE,IF(I$9&lt;&gt;0,VLOOKUP($A279,DSSV!$A$7:$R$65536,IN_DTK!I$6,0),""),"")</f>
        <v>0</v>
      </c>
      <c r="J279" s="183">
        <f>IF(ISNA(VLOOKUP($A279,DSSV!$A$7:$R$65536,IN_DTK!J$6,0))=FALSE,IF(J$9&lt;&gt;0,VLOOKUP($A279,DSSV!$A$7:$R$65536,IN_DTK!J$6,0),""),"")</f>
        <v>0</v>
      </c>
      <c r="K279" s="183">
        <f>IF(ISNA(VLOOKUP($A279,DSSV!$A$7:$R$65536,IN_DTK!K$6,0))=FALSE,IF(K$9&lt;&gt;0,VLOOKUP($A279,DSSV!$A$7:$R$65536,IN_DTK!K$6,0),""),"")</f>
        <v>0</v>
      </c>
      <c r="L279" s="183">
        <f>IF(ISNA(VLOOKUP($A279,DSSV!$A$7:$R$65536,IN_DTK!L$6,0))=FALSE,IF(L$9&lt;&gt;0,VLOOKUP($A279,DSSV!$A$7:$R$65536,IN_DTK!L$6,0),""),"")</f>
        <v>0</v>
      </c>
      <c r="M279" s="183">
        <f>IF(ISNA(VLOOKUP($A279,DSSV!$A$7:$R$65536,IN_DTK!M$6,0))=FALSE,IF(M$9&lt;&gt;0,VLOOKUP($A279,DSSV!$A$7:$R$65536,IN_DTK!M$6,0),""),"")</f>
        <v>0</v>
      </c>
      <c r="N279" s="183">
        <f>IF(ISNA(VLOOKUP($A279,DSSV!$A$7:$R$65536,IN_DTK!N$6,0))=FALSE,IF(N$9&lt;&gt;0,VLOOKUP($A279,DSSV!$A$7:$R$65536,IN_DTK!N$6,0),""),"")</f>
        <v>0</v>
      </c>
      <c r="O279" s="183">
        <f>IF(ISNA(VLOOKUP($A279,DSSV!$A$7:$R$65536,IN_DTK!O$6,0))=FALSE,IF(O$9&lt;&gt;0,VLOOKUP($A279,DSSV!$A$7:$R$65536,IN_DTK!O$6,0),""),"")</f>
        <v>0</v>
      </c>
      <c r="P279" s="183">
        <f>IF(ISNA(VLOOKUP($A279,DSSV!$A$7:$R$65536,IN_DTK!P$6,0))=FALSE,IF(P$9&lt;&gt;0,VLOOKUP($A279,DSSV!$A$7:$R$65536,IN_DTK!P$6,0),""),"")</f>
        <v>0</v>
      </c>
      <c r="Q279" s="184">
        <f>IF(ISNA(VLOOKUP($A279,DSSV!$A$7:$R$65536,IN_DTK!Q$6,0))=FALSE,VLOOKUP($A279,DSSV!$A$7:$R$65536,IN_DTK!Q$6,0),"")</f>
        <v>0</v>
      </c>
      <c r="R279" s="175" t="str">
        <f>IF(ISNA(VLOOKUP($A279,DSSV!$A$7:$R$65536,IN_DTK!R$6,0))=FALSE,VLOOKUP($A279,DSSV!$A$7:$R$65536,IN_DTK!R$6,0),"")</f>
        <v>Không</v>
      </c>
      <c r="S279" s="185" t="str">
        <f>IF(ISNA(VLOOKUP($A279,DSSV!$A$7:$R$65536,IN_DTK!S$6,0))=FALSE,VLOOKUP($A279,DSSV!$A$7:$R$65536,IN_DTK!S$6,0),"")</f>
        <v/>
      </c>
      <c r="T279" s="156" t="str">
        <f t="shared" si="8"/>
        <v/>
      </c>
      <c r="U279" s="156" t="str">
        <f t="shared" si="9"/>
        <v/>
      </c>
    </row>
    <row r="280" spans="1:21" s="156" customFormat="1" ht="20.25" customHeight="1">
      <c r="A280" s="154">
        <v>271</v>
      </c>
      <c r="B280" s="178">
        <f>--SUBTOTAL(2,C$7:C280)</f>
        <v>271</v>
      </c>
      <c r="C280" s="157">
        <f>IF(ISNA(VLOOKUP($A280,DSSV!$A$7:$R$65536,IN_DTK!C$6,0))=FALSE,VLOOKUP($A280,DSSV!$A$7:$R$65536,IN_DTK!C$6,0),"")</f>
        <v>0</v>
      </c>
      <c r="D280" s="181" t="str">
        <f>IF(ISNA(VLOOKUP($A280,DSSV!$A$7:$R$65536,IN_DTK!D$6,0))=FALSE,VLOOKUP($A280,DSSV!$A$7:$R$65536,IN_DTK!D$6,0),"")</f>
        <v/>
      </c>
      <c r="E280" s="182" t="str">
        <f>IF(ISNA(VLOOKUP($A280,DSSV!$A$7:$R$65536,IN_DTK!E$6,0))=FALSE,VLOOKUP($A280,DSSV!$A$7:$R$65536,IN_DTK!E$6,0),"")</f>
        <v/>
      </c>
      <c r="F280" s="187" t="str">
        <f>IF(ISNA(VLOOKUP($A280,DSSV!$A$7:$R$65536,IN_DTK!F$6,0))=FALSE,VLOOKUP($A280,DSSV!$A$7:$R$65536,IN_DTK!F$6,0),"")</f>
        <v/>
      </c>
      <c r="G280" s="187" t="str">
        <f>IF(ISNA(VLOOKUP($A280,DSSV!$A$7:$R$65536,IN_DTK!G$6,0))=FALSE,VLOOKUP($A280,DSSV!$A$7:$R$65536,IN_DTK!G$6,0),"")</f>
        <v/>
      </c>
      <c r="H280" s="183">
        <f>IF(ISNA(VLOOKUP($A280,DSSV!$A$7:$R$65536,IN_DTK!H$6,0))=FALSE,IF(H$9&lt;&gt;0,VLOOKUP($A280,DSSV!$A$7:$R$65536,IN_DTK!H$6,0),""),"")</f>
        <v>0</v>
      </c>
      <c r="I280" s="183">
        <f>IF(ISNA(VLOOKUP($A280,DSSV!$A$7:$R$65536,IN_DTK!I$6,0))=FALSE,IF(I$9&lt;&gt;0,VLOOKUP($A280,DSSV!$A$7:$R$65536,IN_DTK!I$6,0),""),"")</f>
        <v>0</v>
      </c>
      <c r="J280" s="183">
        <f>IF(ISNA(VLOOKUP($A280,DSSV!$A$7:$R$65536,IN_DTK!J$6,0))=FALSE,IF(J$9&lt;&gt;0,VLOOKUP($A280,DSSV!$A$7:$R$65536,IN_DTK!J$6,0),""),"")</f>
        <v>0</v>
      </c>
      <c r="K280" s="183">
        <f>IF(ISNA(VLOOKUP($A280,DSSV!$A$7:$R$65536,IN_DTK!K$6,0))=FALSE,IF(K$9&lt;&gt;0,VLOOKUP($A280,DSSV!$A$7:$R$65536,IN_DTK!K$6,0),""),"")</f>
        <v>0</v>
      </c>
      <c r="L280" s="183">
        <f>IF(ISNA(VLOOKUP($A280,DSSV!$A$7:$R$65536,IN_DTK!L$6,0))=FALSE,IF(L$9&lt;&gt;0,VLOOKUP($A280,DSSV!$A$7:$R$65536,IN_DTK!L$6,0),""),"")</f>
        <v>0</v>
      </c>
      <c r="M280" s="183">
        <f>IF(ISNA(VLOOKUP($A280,DSSV!$A$7:$R$65536,IN_DTK!M$6,0))=FALSE,IF(M$9&lt;&gt;0,VLOOKUP($A280,DSSV!$A$7:$R$65536,IN_DTK!M$6,0),""),"")</f>
        <v>0</v>
      </c>
      <c r="N280" s="183">
        <f>IF(ISNA(VLOOKUP($A280,DSSV!$A$7:$R$65536,IN_DTK!N$6,0))=FALSE,IF(N$9&lt;&gt;0,VLOOKUP($A280,DSSV!$A$7:$R$65536,IN_DTK!N$6,0),""),"")</f>
        <v>0</v>
      </c>
      <c r="O280" s="183">
        <f>IF(ISNA(VLOOKUP($A280,DSSV!$A$7:$R$65536,IN_DTK!O$6,0))=FALSE,IF(O$9&lt;&gt;0,VLOOKUP($A280,DSSV!$A$7:$R$65536,IN_DTK!O$6,0),""),"")</f>
        <v>0</v>
      </c>
      <c r="P280" s="183">
        <f>IF(ISNA(VLOOKUP($A280,DSSV!$A$7:$R$65536,IN_DTK!P$6,0))=FALSE,IF(P$9&lt;&gt;0,VLOOKUP($A280,DSSV!$A$7:$R$65536,IN_DTK!P$6,0),""),"")</f>
        <v>0</v>
      </c>
      <c r="Q280" s="184">
        <f>IF(ISNA(VLOOKUP($A280,DSSV!$A$7:$R$65536,IN_DTK!Q$6,0))=FALSE,VLOOKUP($A280,DSSV!$A$7:$R$65536,IN_DTK!Q$6,0),"")</f>
        <v>0</v>
      </c>
      <c r="R280" s="175" t="str">
        <f>IF(ISNA(VLOOKUP($A280,DSSV!$A$7:$R$65536,IN_DTK!R$6,0))=FALSE,VLOOKUP($A280,DSSV!$A$7:$R$65536,IN_DTK!R$6,0),"")</f>
        <v>Không</v>
      </c>
      <c r="S280" s="185" t="str">
        <f>IF(ISNA(VLOOKUP($A280,DSSV!$A$7:$R$65536,IN_DTK!S$6,0))=FALSE,VLOOKUP($A280,DSSV!$A$7:$R$65536,IN_DTK!S$6,0),"")</f>
        <v/>
      </c>
      <c r="T280" s="156" t="str">
        <f t="shared" si="8"/>
        <v/>
      </c>
      <c r="U280" s="156" t="str">
        <f t="shared" si="9"/>
        <v/>
      </c>
    </row>
    <row r="281" spans="1:21" s="156" customFormat="1" ht="20.25" customHeight="1">
      <c r="A281" s="154">
        <v>272</v>
      </c>
      <c r="B281" s="178">
        <f>--SUBTOTAL(2,C$7:C281)</f>
        <v>272</v>
      </c>
      <c r="C281" s="157">
        <f>IF(ISNA(VLOOKUP($A281,DSSV!$A$7:$R$65536,IN_DTK!C$6,0))=FALSE,VLOOKUP($A281,DSSV!$A$7:$R$65536,IN_DTK!C$6,0),"")</f>
        <v>0</v>
      </c>
      <c r="D281" s="181" t="str">
        <f>IF(ISNA(VLOOKUP($A281,DSSV!$A$7:$R$65536,IN_DTK!D$6,0))=FALSE,VLOOKUP($A281,DSSV!$A$7:$R$65536,IN_DTK!D$6,0),"")</f>
        <v/>
      </c>
      <c r="E281" s="182" t="str">
        <f>IF(ISNA(VLOOKUP($A281,DSSV!$A$7:$R$65536,IN_DTK!E$6,0))=FALSE,VLOOKUP($A281,DSSV!$A$7:$R$65536,IN_DTK!E$6,0),"")</f>
        <v/>
      </c>
      <c r="F281" s="187" t="str">
        <f>IF(ISNA(VLOOKUP($A281,DSSV!$A$7:$R$65536,IN_DTK!F$6,0))=FALSE,VLOOKUP($A281,DSSV!$A$7:$R$65536,IN_DTK!F$6,0),"")</f>
        <v/>
      </c>
      <c r="G281" s="187" t="str">
        <f>IF(ISNA(VLOOKUP($A281,DSSV!$A$7:$R$65536,IN_DTK!G$6,0))=FALSE,VLOOKUP($A281,DSSV!$A$7:$R$65536,IN_DTK!G$6,0),"")</f>
        <v/>
      </c>
      <c r="H281" s="183">
        <f>IF(ISNA(VLOOKUP($A281,DSSV!$A$7:$R$65536,IN_DTK!H$6,0))=FALSE,IF(H$9&lt;&gt;0,VLOOKUP($A281,DSSV!$A$7:$R$65536,IN_DTK!H$6,0),""),"")</f>
        <v>0</v>
      </c>
      <c r="I281" s="183">
        <f>IF(ISNA(VLOOKUP($A281,DSSV!$A$7:$R$65536,IN_DTK!I$6,0))=FALSE,IF(I$9&lt;&gt;0,VLOOKUP($A281,DSSV!$A$7:$R$65536,IN_DTK!I$6,0),""),"")</f>
        <v>0</v>
      </c>
      <c r="J281" s="183">
        <f>IF(ISNA(VLOOKUP($A281,DSSV!$A$7:$R$65536,IN_DTK!J$6,0))=FALSE,IF(J$9&lt;&gt;0,VLOOKUP($A281,DSSV!$A$7:$R$65536,IN_DTK!J$6,0),""),"")</f>
        <v>0</v>
      </c>
      <c r="K281" s="183">
        <f>IF(ISNA(VLOOKUP($A281,DSSV!$A$7:$R$65536,IN_DTK!K$6,0))=FALSE,IF(K$9&lt;&gt;0,VLOOKUP($A281,DSSV!$A$7:$R$65536,IN_DTK!K$6,0),""),"")</f>
        <v>0</v>
      </c>
      <c r="L281" s="183">
        <f>IF(ISNA(VLOOKUP($A281,DSSV!$A$7:$R$65536,IN_DTK!L$6,0))=FALSE,IF(L$9&lt;&gt;0,VLOOKUP($A281,DSSV!$A$7:$R$65536,IN_DTK!L$6,0),""),"")</f>
        <v>0</v>
      </c>
      <c r="M281" s="183">
        <f>IF(ISNA(VLOOKUP($A281,DSSV!$A$7:$R$65536,IN_DTK!M$6,0))=FALSE,IF(M$9&lt;&gt;0,VLOOKUP($A281,DSSV!$A$7:$R$65536,IN_DTK!M$6,0),""),"")</f>
        <v>0</v>
      </c>
      <c r="N281" s="183">
        <f>IF(ISNA(VLOOKUP($A281,DSSV!$A$7:$R$65536,IN_DTK!N$6,0))=FALSE,IF(N$9&lt;&gt;0,VLOOKUP($A281,DSSV!$A$7:$R$65536,IN_DTK!N$6,0),""),"")</f>
        <v>0</v>
      </c>
      <c r="O281" s="183">
        <f>IF(ISNA(VLOOKUP($A281,DSSV!$A$7:$R$65536,IN_DTK!O$6,0))=FALSE,IF(O$9&lt;&gt;0,VLOOKUP($A281,DSSV!$A$7:$R$65536,IN_DTK!O$6,0),""),"")</f>
        <v>0</v>
      </c>
      <c r="P281" s="183">
        <f>IF(ISNA(VLOOKUP($A281,DSSV!$A$7:$R$65536,IN_DTK!P$6,0))=FALSE,IF(P$9&lt;&gt;0,VLOOKUP($A281,DSSV!$A$7:$R$65536,IN_DTK!P$6,0),""),"")</f>
        <v>0</v>
      </c>
      <c r="Q281" s="184">
        <f>IF(ISNA(VLOOKUP($A281,DSSV!$A$7:$R$65536,IN_DTK!Q$6,0))=FALSE,VLOOKUP($A281,DSSV!$A$7:$R$65536,IN_DTK!Q$6,0),"")</f>
        <v>0</v>
      </c>
      <c r="R281" s="175" t="str">
        <f>IF(ISNA(VLOOKUP($A281,DSSV!$A$7:$R$65536,IN_DTK!R$6,0))=FALSE,VLOOKUP($A281,DSSV!$A$7:$R$65536,IN_DTK!R$6,0),"")</f>
        <v>Không</v>
      </c>
      <c r="S281" s="185" t="str">
        <f>IF(ISNA(VLOOKUP($A281,DSSV!$A$7:$R$65536,IN_DTK!S$6,0))=FALSE,VLOOKUP($A281,DSSV!$A$7:$R$65536,IN_DTK!S$6,0),"")</f>
        <v/>
      </c>
      <c r="T281" s="156" t="str">
        <f t="shared" si="8"/>
        <v/>
      </c>
      <c r="U281" s="156" t="str">
        <f t="shared" si="9"/>
        <v/>
      </c>
    </row>
    <row r="282" spans="1:21" s="156" customFormat="1" ht="20.25" customHeight="1">
      <c r="A282" s="154">
        <v>273</v>
      </c>
      <c r="B282" s="178">
        <f>--SUBTOTAL(2,C$7:C282)</f>
        <v>273</v>
      </c>
      <c r="C282" s="157">
        <f>IF(ISNA(VLOOKUP($A282,DSSV!$A$7:$R$65536,IN_DTK!C$6,0))=FALSE,VLOOKUP($A282,DSSV!$A$7:$R$65536,IN_DTK!C$6,0),"")</f>
        <v>0</v>
      </c>
      <c r="D282" s="181" t="str">
        <f>IF(ISNA(VLOOKUP($A282,DSSV!$A$7:$R$65536,IN_DTK!D$6,0))=FALSE,VLOOKUP($A282,DSSV!$A$7:$R$65536,IN_DTK!D$6,0),"")</f>
        <v/>
      </c>
      <c r="E282" s="182" t="str">
        <f>IF(ISNA(VLOOKUP($A282,DSSV!$A$7:$R$65536,IN_DTK!E$6,0))=FALSE,VLOOKUP($A282,DSSV!$A$7:$R$65536,IN_DTK!E$6,0),"")</f>
        <v/>
      </c>
      <c r="F282" s="187" t="str">
        <f>IF(ISNA(VLOOKUP($A282,DSSV!$A$7:$R$65536,IN_DTK!F$6,0))=FALSE,VLOOKUP($A282,DSSV!$A$7:$R$65536,IN_DTK!F$6,0),"")</f>
        <v/>
      </c>
      <c r="G282" s="187" t="str">
        <f>IF(ISNA(VLOOKUP($A282,DSSV!$A$7:$R$65536,IN_DTK!G$6,0))=FALSE,VLOOKUP($A282,DSSV!$A$7:$R$65536,IN_DTK!G$6,0),"")</f>
        <v/>
      </c>
      <c r="H282" s="183">
        <f>IF(ISNA(VLOOKUP($A282,DSSV!$A$7:$R$65536,IN_DTK!H$6,0))=FALSE,IF(H$9&lt;&gt;0,VLOOKUP($A282,DSSV!$A$7:$R$65536,IN_DTK!H$6,0),""),"")</f>
        <v>0</v>
      </c>
      <c r="I282" s="183">
        <f>IF(ISNA(VLOOKUP($A282,DSSV!$A$7:$R$65536,IN_DTK!I$6,0))=FALSE,IF(I$9&lt;&gt;0,VLOOKUP($A282,DSSV!$A$7:$R$65536,IN_DTK!I$6,0),""),"")</f>
        <v>0</v>
      </c>
      <c r="J282" s="183">
        <f>IF(ISNA(VLOOKUP($A282,DSSV!$A$7:$R$65536,IN_DTK!J$6,0))=FALSE,IF(J$9&lt;&gt;0,VLOOKUP($A282,DSSV!$A$7:$R$65536,IN_DTK!J$6,0),""),"")</f>
        <v>0</v>
      </c>
      <c r="K282" s="183">
        <f>IF(ISNA(VLOOKUP($A282,DSSV!$A$7:$R$65536,IN_DTK!K$6,0))=FALSE,IF(K$9&lt;&gt;0,VLOOKUP($A282,DSSV!$A$7:$R$65536,IN_DTK!K$6,0),""),"")</f>
        <v>0</v>
      </c>
      <c r="L282" s="183">
        <f>IF(ISNA(VLOOKUP($A282,DSSV!$A$7:$R$65536,IN_DTK!L$6,0))=FALSE,IF(L$9&lt;&gt;0,VLOOKUP($A282,DSSV!$A$7:$R$65536,IN_DTK!L$6,0),""),"")</f>
        <v>0</v>
      </c>
      <c r="M282" s="183">
        <f>IF(ISNA(VLOOKUP($A282,DSSV!$A$7:$R$65536,IN_DTK!M$6,0))=FALSE,IF(M$9&lt;&gt;0,VLOOKUP($A282,DSSV!$A$7:$R$65536,IN_DTK!M$6,0),""),"")</f>
        <v>0</v>
      </c>
      <c r="N282" s="183">
        <f>IF(ISNA(VLOOKUP($A282,DSSV!$A$7:$R$65536,IN_DTK!N$6,0))=FALSE,IF(N$9&lt;&gt;0,VLOOKUP($A282,DSSV!$A$7:$R$65536,IN_DTK!N$6,0),""),"")</f>
        <v>0</v>
      </c>
      <c r="O282" s="183">
        <f>IF(ISNA(VLOOKUP($A282,DSSV!$A$7:$R$65536,IN_DTK!O$6,0))=FALSE,IF(O$9&lt;&gt;0,VLOOKUP($A282,DSSV!$A$7:$R$65536,IN_DTK!O$6,0),""),"")</f>
        <v>0</v>
      </c>
      <c r="P282" s="183">
        <f>IF(ISNA(VLOOKUP($A282,DSSV!$A$7:$R$65536,IN_DTK!P$6,0))=FALSE,IF(P$9&lt;&gt;0,VLOOKUP($A282,DSSV!$A$7:$R$65536,IN_DTK!P$6,0),""),"")</f>
        <v>0</v>
      </c>
      <c r="Q282" s="184">
        <f>IF(ISNA(VLOOKUP($A282,DSSV!$A$7:$R$65536,IN_DTK!Q$6,0))=FALSE,VLOOKUP($A282,DSSV!$A$7:$R$65536,IN_DTK!Q$6,0),"")</f>
        <v>0</v>
      </c>
      <c r="R282" s="175" t="str">
        <f>IF(ISNA(VLOOKUP($A282,DSSV!$A$7:$R$65536,IN_DTK!R$6,0))=FALSE,VLOOKUP($A282,DSSV!$A$7:$R$65536,IN_DTK!R$6,0),"")</f>
        <v>Không</v>
      </c>
      <c r="S282" s="185" t="str">
        <f>IF(ISNA(VLOOKUP($A282,DSSV!$A$7:$R$65536,IN_DTK!S$6,0))=FALSE,VLOOKUP($A282,DSSV!$A$7:$R$65536,IN_DTK!S$6,0),"")</f>
        <v/>
      </c>
      <c r="T282" s="156" t="str">
        <f t="shared" si="8"/>
        <v/>
      </c>
      <c r="U282" s="156" t="str">
        <f t="shared" si="9"/>
        <v/>
      </c>
    </row>
    <row r="283" spans="1:21" s="156" customFormat="1" ht="20.25" customHeight="1">
      <c r="A283" s="154">
        <v>274</v>
      </c>
      <c r="B283" s="178">
        <f>--SUBTOTAL(2,C$7:C283)</f>
        <v>274</v>
      </c>
      <c r="C283" s="157">
        <f>IF(ISNA(VLOOKUP($A283,DSSV!$A$7:$R$65536,IN_DTK!C$6,0))=FALSE,VLOOKUP($A283,DSSV!$A$7:$R$65536,IN_DTK!C$6,0),"")</f>
        <v>0</v>
      </c>
      <c r="D283" s="181" t="str">
        <f>IF(ISNA(VLOOKUP($A283,DSSV!$A$7:$R$65536,IN_DTK!D$6,0))=FALSE,VLOOKUP($A283,DSSV!$A$7:$R$65536,IN_DTK!D$6,0),"")</f>
        <v/>
      </c>
      <c r="E283" s="182" t="str">
        <f>IF(ISNA(VLOOKUP($A283,DSSV!$A$7:$R$65536,IN_DTK!E$6,0))=FALSE,VLOOKUP($A283,DSSV!$A$7:$R$65536,IN_DTK!E$6,0),"")</f>
        <v/>
      </c>
      <c r="F283" s="187" t="str">
        <f>IF(ISNA(VLOOKUP($A283,DSSV!$A$7:$R$65536,IN_DTK!F$6,0))=FALSE,VLOOKUP($A283,DSSV!$A$7:$R$65536,IN_DTK!F$6,0),"")</f>
        <v/>
      </c>
      <c r="G283" s="187" t="str">
        <f>IF(ISNA(VLOOKUP($A283,DSSV!$A$7:$R$65536,IN_DTK!G$6,0))=FALSE,VLOOKUP($A283,DSSV!$A$7:$R$65536,IN_DTK!G$6,0),"")</f>
        <v/>
      </c>
      <c r="H283" s="183">
        <f>IF(ISNA(VLOOKUP($A283,DSSV!$A$7:$R$65536,IN_DTK!H$6,0))=FALSE,IF(H$9&lt;&gt;0,VLOOKUP($A283,DSSV!$A$7:$R$65536,IN_DTK!H$6,0),""),"")</f>
        <v>0</v>
      </c>
      <c r="I283" s="183">
        <f>IF(ISNA(VLOOKUP($A283,DSSV!$A$7:$R$65536,IN_DTK!I$6,0))=FALSE,IF(I$9&lt;&gt;0,VLOOKUP($A283,DSSV!$A$7:$R$65536,IN_DTK!I$6,0),""),"")</f>
        <v>0</v>
      </c>
      <c r="J283" s="183">
        <f>IF(ISNA(VLOOKUP($A283,DSSV!$A$7:$R$65536,IN_DTK!J$6,0))=FALSE,IF(J$9&lt;&gt;0,VLOOKUP($A283,DSSV!$A$7:$R$65536,IN_DTK!J$6,0),""),"")</f>
        <v>0</v>
      </c>
      <c r="K283" s="183">
        <f>IF(ISNA(VLOOKUP($A283,DSSV!$A$7:$R$65536,IN_DTK!K$6,0))=FALSE,IF(K$9&lt;&gt;0,VLOOKUP($A283,DSSV!$A$7:$R$65536,IN_DTK!K$6,0),""),"")</f>
        <v>0</v>
      </c>
      <c r="L283" s="183">
        <f>IF(ISNA(VLOOKUP($A283,DSSV!$A$7:$R$65536,IN_DTK!L$6,0))=FALSE,IF(L$9&lt;&gt;0,VLOOKUP($A283,DSSV!$A$7:$R$65536,IN_DTK!L$6,0),""),"")</f>
        <v>0</v>
      </c>
      <c r="M283" s="183">
        <f>IF(ISNA(VLOOKUP($A283,DSSV!$A$7:$R$65536,IN_DTK!M$6,0))=FALSE,IF(M$9&lt;&gt;0,VLOOKUP($A283,DSSV!$A$7:$R$65536,IN_DTK!M$6,0),""),"")</f>
        <v>0</v>
      </c>
      <c r="N283" s="183">
        <f>IF(ISNA(VLOOKUP($A283,DSSV!$A$7:$R$65536,IN_DTK!N$6,0))=FALSE,IF(N$9&lt;&gt;0,VLOOKUP($A283,DSSV!$A$7:$R$65536,IN_DTK!N$6,0),""),"")</f>
        <v>0</v>
      </c>
      <c r="O283" s="183">
        <f>IF(ISNA(VLOOKUP($A283,DSSV!$A$7:$R$65536,IN_DTK!O$6,0))=FALSE,IF(O$9&lt;&gt;0,VLOOKUP($A283,DSSV!$A$7:$R$65536,IN_DTK!O$6,0),""),"")</f>
        <v>0</v>
      </c>
      <c r="P283" s="183">
        <f>IF(ISNA(VLOOKUP($A283,DSSV!$A$7:$R$65536,IN_DTK!P$6,0))=FALSE,IF(P$9&lt;&gt;0,VLOOKUP($A283,DSSV!$A$7:$R$65536,IN_DTK!P$6,0),""),"")</f>
        <v>0</v>
      </c>
      <c r="Q283" s="184">
        <f>IF(ISNA(VLOOKUP($A283,DSSV!$A$7:$R$65536,IN_DTK!Q$6,0))=FALSE,VLOOKUP($A283,DSSV!$A$7:$R$65536,IN_DTK!Q$6,0),"")</f>
        <v>0</v>
      </c>
      <c r="R283" s="175" t="str">
        <f>IF(ISNA(VLOOKUP($A283,DSSV!$A$7:$R$65536,IN_DTK!R$6,0))=FALSE,VLOOKUP($A283,DSSV!$A$7:$R$65536,IN_DTK!R$6,0),"")</f>
        <v>Không</v>
      </c>
      <c r="S283" s="185" t="str">
        <f>IF(ISNA(VLOOKUP($A283,DSSV!$A$7:$R$65536,IN_DTK!S$6,0))=FALSE,VLOOKUP($A283,DSSV!$A$7:$R$65536,IN_DTK!S$6,0),"")</f>
        <v/>
      </c>
      <c r="T283" s="156" t="str">
        <f t="shared" si="8"/>
        <v/>
      </c>
      <c r="U283" s="156" t="str">
        <f t="shared" si="9"/>
        <v/>
      </c>
    </row>
    <row r="284" spans="1:21" s="156" customFormat="1" ht="20.25" customHeight="1">
      <c r="A284" s="154">
        <v>275</v>
      </c>
      <c r="B284" s="178">
        <f>--SUBTOTAL(2,C$7:C284)</f>
        <v>275</v>
      </c>
      <c r="C284" s="157">
        <f>IF(ISNA(VLOOKUP($A284,DSSV!$A$7:$R$65536,IN_DTK!C$6,0))=FALSE,VLOOKUP($A284,DSSV!$A$7:$R$65536,IN_DTK!C$6,0),"")</f>
        <v>0</v>
      </c>
      <c r="D284" s="181" t="str">
        <f>IF(ISNA(VLOOKUP($A284,DSSV!$A$7:$R$65536,IN_DTK!D$6,0))=FALSE,VLOOKUP($A284,DSSV!$A$7:$R$65536,IN_DTK!D$6,0),"")</f>
        <v/>
      </c>
      <c r="E284" s="182" t="str">
        <f>IF(ISNA(VLOOKUP($A284,DSSV!$A$7:$R$65536,IN_DTK!E$6,0))=FALSE,VLOOKUP($A284,DSSV!$A$7:$R$65536,IN_DTK!E$6,0),"")</f>
        <v/>
      </c>
      <c r="F284" s="187" t="str">
        <f>IF(ISNA(VLOOKUP($A284,DSSV!$A$7:$R$65536,IN_DTK!F$6,0))=FALSE,VLOOKUP($A284,DSSV!$A$7:$R$65536,IN_DTK!F$6,0),"")</f>
        <v/>
      </c>
      <c r="G284" s="187" t="str">
        <f>IF(ISNA(VLOOKUP($A284,DSSV!$A$7:$R$65536,IN_DTK!G$6,0))=FALSE,VLOOKUP($A284,DSSV!$A$7:$R$65536,IN_DTK!G$6,0),"")</f>
        <v/>
      </c>
      <c r="H284" s="183">
        <f>IF(ISNA(VLOOKUP($A284,DSSV!$A$7:$R$65536,IN_DTK!H$6,0))=FALSE,IF(H$9&lt;&gt;0,VLOOKUP($A284,DSSV!$A$7:$R$65536,IN_DTK!H$6,0),""),"")</f>
        <v>0</v>
      </c>
      <c r="I284" s="183">
        <f>IF(ISNA(VLOOKUP($A284,DSSV!$A$7:$R$65536,IN_DTK!I$6,0))=FALSE,IF(I$9&lt;&gt;0,VLOOKUP($A284,DSSV!$A$7:$R$65536,IN_DTK!I$6,0),""),"")</f>
        <v>0</v>
      </c>
      <c r="J284" s="183">
        <f>IF(ISNA(VLOOKUP($A284,DSSV!$A$7:$R$65536,IN_DTK!J$6,0))=FALSE,IF(J$9&lt;&gt;0,VLOOKUP($A284,DSSV!$A$7:$R$65536,IN_DTK!J$6,0),""),"")</f>
        <v>0</v>
      </c>
      <c r="K284" s="183">
        <f>IF(ISNA(VLOOKUP($A284,DSSV!$A$7:$R$65536,IN_DTK!K$6,0))=FALSE,IF(K$9&lt;&gt;0,VLOOKUP($A284,DSSV!$A$7:$R$65536,IN_DTK!K$6,0),""),"")</f>
        <v>0</v>
      </c>
      <c r="L284" s="183">
        <f>IF(ISNA(VLOOKUP($A284,DSSV!$A$7:$R$65536,IN_DTK!L$6,0))=FALSE,IF(L$9&lt;&gt;0,VLOOKUP($A284,DSSV!$A$7:$R$65536,IN_DTK!L$6,0),""),"")</f>
        <v>0</v>
      </c>
      <c r="M284" s="183">
        <f>IF(ISNA(VLOOKUP($A284,DSSV!$A$7:$R$65536,IN_DTK!M$6,0))=FALSE,IF(M$9&lt;&gt;0,VLOOKUP($A284,DSSV!$A$7:$R$65536,IN_DTK!M$6,0),""),"")</f>
        <v>0</v>
      </c>
      <c r="N284" s="183">
        <f>IF(ISNA(VLOOKUP($A284,DSSV!$A$7:$R$65536,IN_DTK!N$6,0))=FALSE,IF(N$9&lt;&gt;0,VLOOKUP($A284,DSSV!$A$7:$R$65536,IN_DTK!N$6,0),""),"")</f>
        <v>0</v>
      </c>
      <c r="O284" s="183">
        <f>IF(ISNA(VLOOKUP($A284,DSSV!$A$7:$R$65536,IN_DTK!O$6,0))=FALSE,IF(O$9&lt;&gt;0,VLOOKUP($A284,DSSV!$A$7:$R$65536,IN_DTK!O$6,0),""),"")</f>
        <v>0</v>
      </c>
      <c r="P284" s="183">
        <f>IF(ISNA(VLOOKUP($A284,DSSV!$A$7:$R$65536,IN_DTK!P$6,0))=FALSE,IF(P$9&lt;&gt;0,VLOOKUP($A284,DSSV!$A$7:$R$65536,IN_DTK!P$6,0),""),"")</f>
        <v>0</v>
      </c>
      <c r="Q284" s="184">
        <f>IF(ISNA(VLOOKUP($A284,DSSV!$A$7:$R$65536,IN_DTK!Q$6,0))=FALSE,VLOOKUP($A284,DSSV!$A$7:$R$65536,IN_DTK!Q$6,0),"")</f>
        <v>0</v>
      </c>
      <c r="R284" s="175" t="str">
        <f>IF(ISNA(VLOOKUP($A284,DSSV!$A$7:$R$65536,IN_DTK!R$6,0))=FALSE,VLOOKUP($A284,DSSV!$A$7:$R$65536,IN_DTK!R$6,0),"")</f>
        <v>Không</v>
      </c>
      <c r="S284" s="185" t="str">
        <f>IF(ISNA(VLOOKUP($A284,DSSV!$A$7:$R$65536,IN_DTK!S$6,0))=FALSE,VLOOKUP($A284,DSSV!$A$7:$R$65536,IN_DTK!S$6,0),"")</f>
        <v/>
      </c>
      <c r="T284" s="156" t="str">
        <f t="shared" si="8"/>
        <v/>
      </c>
      <c r="U284" s="156" t="str">
        <f t="shared" si="9"/>
        <v/>
      </c>
    </row>
    <row r="285" spans="1:21" s="156" customFormat="1" ht="20.25" customHeight="1">
      <c r="A285" s="154">
        <v>276</v>
      </c>
      <c r="B285" s="178">
        <f>--SUBTOTAL(2,C$7:C285)</f>
        <v>276</v>
      </c>
      <c r="C285" s="157">
        <f>IF(ISNA(VLOOKUP($A285,DSSV!$A$7:$R$65536,IN_DTK!C$6,0))=FALSE,VLOOKUP($A285,DSSV!$A$7:$R$65536,IN_DTK!C$6,0),"")</f>
        <v>0</v>
      </c>
      <c r="D285" s="181" t="str">
        <f>IF(ISNA(VLOOKUP($A285,DSSV!$A$7:$R$65536,IN_DTK!D$6,0))=FALSE,VLOOKUP($A285,DSSV!$A$7:$R$65536,IN_DTK!D$6,0),"")</f>
        <v/>
      </c>
      <c r="E285" s="182" t="str">
        <f>IF(ISNA(VLOOKUP($A285,DSSV!$A$7:$R$65536,IN_DTK!E$6,0))=FALSE,VLOOKUP($A285,DSSV!$A$7:$R$65536,IN_DTK!E$6,0),"")</f>
        <v/>
      </c>
      <c r="F285" s="187" t="str">
        <f>IF(ISNA(VLOOKUP($A285,DSSV!$A$7:$R$65536,IN_DTK!F$6,0))=FALSE,VLOOKUP($A285,DSSV!$A$7:$R$65536,IN_DTK!F$6,0),"")</f>
        <v/>
      </c>
      <c r="G285" s="187" t="str">
        <f>IF(ISNA(VLOOKUP($A285,DSSV!$A$7:$R$65536,IN_DTK!G$6,0))=FALSE,VLOOKUP($A285,DSSV!$A$7:$R$65536,IN_DTK!G$6,0),"")</f>
        <v/>
      </c>
      <c r="H285" s="183">
        <f>IF(ISNA(VLOOKUP($A285,DSSV!$A$7:$R$65536,IN_DTK!H$6,0))=FALSE,IF(H$9&lt;&gt;0,VLOOKUP($A285,DSSV!$A$7:$R$65536,IN_DTK!H$6,0),""),"")</f>
        <v>0</v>
      </c>
      <c r="I285" s="183">
        <f>IF(ISNA(VLOOKUP($A285,DSSV!$A$7:$R$65536,IN_DTK!I$6,0))=FALSE,IF(I$9&lt;&gt;0,VLOOKUP($A285,DSSV!$A$7:$R$65536,IN_DTK!I$6,0),""),"")</f>
        <v>0</v>
      </c>
      <c r="J285" s="183">
        <f>IF(ISNA(VLOOKUP($A285,DSSV!$A$7:$R$65536,IN_DTK!J$6,0))=FALSE,IF(J$9&lt;&gt;0,VLOOKUP($A285,DSSV!$A$7:$R$65536,IN_DTK!J$6,0),""),"")</f>
        <v>0</v>
      </c>
      <c r="K285" s="183">
        <f>IF(ISNA(VLOOKUP($A285,DSSV!$A$7:$R$65536,IN_DTK!K$6,0))=FALSE,IF(K$9&lt;&gt;0,VLOOKUP($A285,DSSV!$A$7:$R$65536,IN_DTK!K$6,0),""),"")</f>
        <v>0</v>
      </c>
      <c r="L285" s="183">
        <f>IF(ISNA(VLOOKUP($A285,DSSV!$A$7:$R$65536,IN_DTK!L$6,0))=FALSE,IF(L$9&lt;&gt;0,VLOOKUP($A285,DSSV!$A$7:$R$65536,IN_DTK!L$6,0),""),"")</f>
        <v>0</v>
      </c>
      <c r="M285" s="183">
        <f>IF(ISNA(VLOOKUP($A285,DSSV!$A$7:$R$65536,IN_DTK!M$6,0))=FALSE,IF(M$9&lt;&gt;0,VLOOKUP($A285,DSSV!$A$7:$R$65536,IN_DTK!M$6,0),""),"")</f>
        <v>0</v>
      </c>
      <c r="N285" s="183">
        <f>IF(ISNA(VLOOKUP($A285,DSSV!$A$7:$R$65536,IN_DTK!N$6,0))=FALSE,IF(N$9&lt;&gt;0,VLOOKUP($A285,DSSV!$A$7:$R$65536,IN_DTK!N$6,0),""),"")</f>
        <v>0</v>
      </c>
      <c r="O285" s="183">
        <f>IF(ISNA(VLOOKUP($A285,DSSV!$A$7:$R$65536,IN_DTK!O$6,0))=FALSE,IF(O$9&lt;&gt;0,VLOOKUP($A285,DSSV!$A$7:$R$65536,IN_DTK!O$6,0),""),"")</f>
        <v>0</v>
      </c>
      <c r="P285" s="183">
        <f>IF(ISNA(VLOOKUP($A285,DSSV!$A$7:$R$65536,IN_DTK!P$6,0))=FALSE,IF(P$9&lt;&gt;0,VLOOKUP($A285,DSSV!$A$7:$R$65536,IN_DTK!P$6,0),""),"")</f>
        <v>0</v>
      </c>
      <c r="Q285" s="184">
        <f>IF(ISNA(VLOOKUP($A285,DSSV!$A$7:$R$65536,IN_DTK!Q$6,0))=FALSE,VLOOKUP($A285,DSSV!$A$7:$R$65536,IN_DTK!Q$6,0),"")</f>
        <v>0</v>
      </c>
      <c r="R285" s="175" t="str">
        <f>IF(ISNA(VLOOKUP($A285,DSSV!$A$7:$R$65536,IN_DTK!R$6,0))=FALSE,VLOOKUP($A285,DSSV!$A$7:$R$65536,IN_DTK!R$6,0),"")</f>
        <v>Không</v>
      </c>
      <c r="S285" s="185" t="str">
        <f>IF(ISNA(VLOOKUP($A285,DSSV!$A$7:$R$65536,IN_DTK!S$6,0))=FALSE,VLOOKUP($A285,DSSV!$A$7:$R$65536,IN_DTK!S$6,0),"")</f>
        <v/>
      </c>
      <c r="T285" s="156" t="str">
        <f t="shared" si="8"/>
        <v/>
      </c>
      <c r="U285" s="156" t="str">
        <f t="shared" si="9"/>
        <v/>
      </c>
    </row>
    <row r="286" spans="1:21" s="156" customFormat="1" ht="20.25" customHeight="1">
      <c r="A286" s="154">
        <v>277</v>
      </c>
      <c r="B286" s="178">
        <f>--SUBTOTAL(2,C$7:C286)</f>
        <v>277</v>
      </c>
      <c r="C286" s="157">
        <f>IF(ISNA(VLOOKUP($A286,DSSV!$A$7:$R$65536,IN_DTK!C$6,0))=FALSE,VLOOKUP($A286,DSSV!$A$7:$R$65536,IN_DTK!C$6,0),"")</f>
        <v>0</v>
      </c>
      <c r="D286" s="181" t="str">
        <f>IF(ISNA(VLOOKUP($A286,DSSV!$A$7:$R$65536,IN_DTK!D$6,0))=FALSE,VLOOKUP($A286,DSSV!$A$7:$R$65536,IN_DTK!D$6,0),"")</f>
        <v/>
      </c>
      <c r="E286" s="182" t="str">
        <f>IF(ISNA(VLOOKUP($A286,DSSV!$A$7:$R$65536,IN_DTK!E$6,0))=FALSE,VLOOKUP($A286,DSSV!$A$7:$R$65536,IN_DTK!E$6,0),"")</f>
        <v/>
      </c>
      <c r="F286" s="187" t="str">
        <f>IF(ISNA(VLOOKUP($A286,DSSV!$A$7:$R$65536,IN_DTK!F$6,0))=FALSE,VLOOKUP($A286,DSSV!$A$7:$R$65536,IN_DTK!F$6,0),"")</f>
        <v/>
      </c>
      <c r="G286" s="187" t="str">
        <f>IF(ISNA(VLOOKUP($A286,DSSV!$A$7:$R$65536,IN_DTK!G$6,0))=FALSE,VLOOKUP($A286,DSSV!$A$7:$R$65536,IN_DTK!G$6,0),"")</f>
        <v/>
      </c>
      <c r="H286" s="183">
        <f>IF(ISNA(VLOOKUP($A286,DSSV!$A$7:$R$65536,IN_DTK!H$6,0))=FALSE,IF(H$9&lt;&gt;0,VLOOKUP($A286,DSSV!$A$7:$R$65536,IN_DTK!H$6,0),""),"")</f>
        <v>0</v>
      </c>
      <c r="I286" s="183">
        <f>IF(ISNA(VLOOKUP($A286,DSSV!$A$7:$R$65536,IN_DTK!I$6,0))=FALSE,IF(I$9&lt;&gt;0,VLOOKUP($A286,DSSV!$A$7:$R$65536,IN_DTK!I$6,0),""),"")</f>
        <v>0</v>
      </c>
      <c r="J286" s="183">
        <f>IF(ISNA(VLOOKUP($A286,DSSV!$A$7:$R$65536,IN_DTK!J$6,0))=FALSE,IF(J$9&lt;&gt;0,VLOOKUP($A286,DSSV!$A$7:$R$65536,IN_DTK!J$6,0),""),"")</f>
        <v>0</v>
      </c>
      <c r="K286" s="183">
        <f>IF(ISNA(VLOOKUP($A286,DSSV!$A$7:$R$65536,IN_DTK!K$6,0))=FALSE,IF(K$9&lt;&gt;0,VLOOKUP($A286,DSSV!$A$7:$R$65536,IN_DTK!K$6,0),""),"")</f>
        <v>0</v>
      </c>
      <c r="L286" s="183">
        <f>IF(ISNA(VLOOKUP($A286,DSSV!$A$7:$R$65536,IN_DTK!L$6,0))=FALSE,IF(L$9&lt;&gt;0,VLOOKUP($A286,DSSV!$A$7:$R$65536,IN_DTK!L$6,0),""),"")</f>
        <v>0</v>
      </c>
      <c r="M286" s="183">
        <f>IF(ISNA(VLOOKUP($A286,DSSV!$A$7:$R$65536,IN_DTK!M$6,0))=FALSE,IF(M$9&lt;&gt;0,VLOOKUP($A286,DSSV!$A$7:$R$65536,IN_DTK!M$6,0),""),"")</f>
        <v>0</v>
      </c>
      <c r="N286" s="183">
        <f>IF(ISNA(VLOOKUP($A286,DSSV!$A$7:$R$65536,IN_DTK!N$6,0))=FALSE,IF(N$9&lt;&gt;0,VLOOKUP($A286,DSSV!$A$7:$R$65536,IN_DTK!N$6,0),""),"")</f>
        <v>0</v>
      </c>
      <c r="O286" s="183">
        <f>IF(ISNA(VLOOKUP($A286,DSSV!$A$7:$R$65536,IN_DTK!O$6,0))=FALSE,IF(O$9&lt;&gt;0,VLOOKUP($A286,DSSV!$A$7:$R$65536,IN_DTK!O$6,0),""),"")</f>
        <v>0</v>
      </c>
      <c r="P286" s="183">
        <f>IF(ISNA(VLOOKUP($A286,DSSV!$A$7:$R$65536,IN_DTK!P$6,0))=FALSE,IF(P$9&lt;&gt;0,VLOOKUP($A286,DSSV!$A$7:$R$65536,IN_DTK!P$6,0),""),"")</f>
        <v>0</v>
      </c>
      <c r="Q286" s="184">
        <f>IF(ISNA(VLOOKUP($A286,DSSV!$A$7:$R$65536,IN_DTK!Q$6,0))=FALSE,VLOOKUP($A286,DSSV!$A$7:$R$65536,IN_DTK!Q$6,0),"")</f>
        <v>0</v>
      </c>
      <c r="R286" s="175" t="str">
        <f>IF(ISNA(VLOOKUP($A286,DSSV!$A$7:$R$65536,IN_DTK!R$6,0))=FALSE,VLOOKUP($A286,DSSV!$A$7:$R$65536,IN_DTK!R$6,0),"")</f>
        <v>Không</v>
      </c>
      <c r="S286" s="185" t="str">
        <f>IF(ISNA(VLOOKUP($A286,DSSV!$A$7:$R$65536,IN_DTK!S$6,0))=FALSE,VLOOKUP($A286,DSSV!$A$7:$R$65536,IN_DTK!S$6,0),"")</f>
        <v/>
      </c>
      <c r="T286" s="156" t="str">
        <f t="shared" si="8"/>
        <v/>
      </c>
      <c r="U286" s="156" t="str">
        <f t="shared" si="9"/>
        <v/>
      </c>
    </row>
    <row r="287" spans="1:21" s="156" customFormat="1" ht="20.25" customHeight="1">
      <c r="A287" s="154">
        <v>278</v>
      </c>
      <c r="B287" s="178">
        <f>--SUBTOTAL(2,C$7:C287)</f>
        <v>278</v>
      </c>
      <c r="C287" s="157">
        <f>IF(ISNA(VLOOKUP($A287,DSSV!$A$7:$R$65536,IN_DTK!C$6,0))=FALSE,VLOOKUP($A287,DSSV!$A$7:$R$65536,IN_DTK!C$6,0),"")</f>
        <v>0</v>
      </c>
      <c r="D287" s="181" t="str">
        <f>IF(ISNA(VLOOKUP($A287,DSSV!$A$7:$R$65536,IN_DTK!D$6,0))=FALSE,VLOOKUP($A287,DSSV!$A$7:$R$65536,IN_DTK!D$6,0),"")</f>
        <v/>
      </c>
      <c r="E287" s="182" t="str">
        <f>IF(ISNA(VLOOKUP($A287,DSSV!$A$7:$R$65536,IN_DTK!E$6,0))=FALSE,VLOOKUP($A287,DSSV!$A$7:$R$65536,IN_DTK!E$6,0),"")</f>
        <v/>
      </c>
      <c r="F287" s="187" t="str">
        <f>IF(ISNA(VLOOKUP($A287,DSSV!$A$7:$R$65536,IN_DTK!F$6,0))=FALSE,VLOOKUP($A287,DSSV!$A$7:$R$65536,IN_DTK!F$6,0),"")</f>
        <v/>
      </c>
      <c r="G287" s="187" t="str">
        <f>IF(ISNA(VLOOKUP($A287,DSSV!$A$7:$R$65536,IN_DTK!G$6,0))=FALSE,VLOOKUP($A287,DSSV!$A$7:$R$65536,IN_DTK!G$6,0),"")</f>
        <v/>
      </c>
      <c r="H287" s="183">
        <f>IF(ISNA(VLOOKUP($A287,DSSV!$A$7:$R$65536,IN_DTK!H$6,0))=FALSE,IF(H$9&lt;&gt;0,VLOOKUP($A287,DSSV!$A$7:$R$65536,IN_DTK!H$6,0),""),"")</f>
        <v>0</v>
      </c>
      <c r="I287" s="183">
        <f>IF(ISNA(VLOOKUP($A287,DSSV!$A$7:$R$65536,IN_DTK!I$6,0))=FALSE,IF(I$9&lt;&gt;0,VLOOKUP($A287,DSSV!$A$7:$R$65536,IN_DTK!I$6,0),""),"")</f>
        <v>0</v>
      </c>
      <c r="J287" s="183">
        <f>IF(ISNA(VLOOKUP($A287,DSSV!$A$7:$R$65536,IN_DTK!J$6,0))=FALSE,IF(J$9&lt;&gt;0,VLOOKUP($A287,DSSV!$A$7:$R$65536,IN_DTK!J$6,0),""),"")</f>
        <v>0</v>
      </c>
      <c r="K287" s="183">
        <f>IF(ISNA(VLOOKUP($A287,DSSV!$A$7:$R$65536,IN_DTK!K$6,0))=FALSE,IF(K$9&lt;&gt;0,VLOOKUP($A287,DSSV!$A$7:$R$65536,IN_DTK!K$6,0),""),"")</f>
        <v>0</v>
      </c>
      <c r="L287" s="183">
        <f>IF(ISNA(VLOOKUP($A287,DSSV!$A$7:$R$65536,IN_DTK!L$6,0))=FALSE,IF(L$9&lt;&gt;0,VLOOKUP($A287,DSSV!$A$7:$R$65536,IN_DTK!L$6,0),""),"")</f>
        <v>0</v>
      </c>
      <c r="M287" s="183">
        <f>IF(ISNA(VLOOKUP($A287,DSSV!$A$7:$R$65536,IN_DTK!M$6,0))=FALSE,IF(M$9&lt;&gt;0,VLOOKUP($A287,DSSV!$A$7:$R$65536,IN_DTK!M$6,0),""),"")</f>
        <v>0</v>
      </c>
      <c r="N287" s="183">
        <f>IF(ISNA(VLOOKUP($A287,DSSV!$A$7:$R$65536,IN_DTK!N$6,0))=FALSE,IF(N$9&lt;&gt;0,VLOOKUP($A287,DSSV!$A$7:$R$65536,IN_DTK!N$6,0),""),"")</f>
        <v>0</v>
      </c>
      <c r="O287" s="183">
        <f>IF(ISNA(VLOOKUP($A287,DSSV!$A$7:$R$65536,IN_DTK!O$6,0))=FALSE,IF(O$9&lt;&gt;0,VLOOKUP($A287,DSSV!$A$7:$R$65536,IN_DTK!O$6,0),""),"")</f>
        <v>0</v>
      </c>
      <c r="P287" s="183">
        <f>IF(ISNA(VLOOKUP($A287,DSSV!$A$7:$R$65536,IN_DTK!P$6,0))=FALSE,IF(P$9&lt;&gt;0,VLOOKUP($A287,DSSV!$A$7:$R$65536,IN_DTK!P$6,0),""),"")</f>
        <v>0</v>
      </c>
      <c r="Q287" s="184">
        <f>IF(ISNA(VLOOKUP($A287,DSSV!$A$7:$R$65536,IN_DTK!Q$6,0))=FALSE,VLOOKUP($A287,DSSV!$A$7:$R$65536,IN_DTK!Q$6,0),"")</f>
        <v>0</v>
      </c>
      <c r="R287" s="175" t="str">
        <f>IF(ISNA(VLOOKUP($A287,DSSV!$A$7:$R$65536,IN_DTK!R$6,0))=FALSE,VLOOKUP($A287,DSSV!$A$7:$R$65536,IN_DTK!R$6,0),"")</f>
        <v>Không</v>
      </c>
      <c r="S287" s="185" t="str">
        <f>IF(ISNA(VLOOKUP($A287,DSSV!$A$7:$R$65536,IN_DTK!S$6,0))=FALSE,VLOOKUP($A287,DSSV!$A$7:$R$65536,IN_DTK!S$6,0),"")</f>
        <v/>
      </c>
      <c r="T287" s="156" t="str">
        <f t="shared" si="8"/>
        <v/>
      </c>
      <c r="U287" s="156" t="str">
        <f t="shared" si="9"/>
        <v/>
      </c>
    </row>
    <row r="288" spans="1:21" s="156" customFormat="1" ht="20.25" customHeight="1">
      <c r="A288" s="154">
        <v>279</v>
      </c>
      <c r="B288" s="178">
        <f>--SUBTOTAL(2,C$7:C288)</f>
        <v>279</v>
      </c>
      <c r="C288" s="157">
        <f>IF(ISNA(VLOOKUP($A288,DSSV!$A$7:$R$65536,IN_DTK!C$6,0))=FALSE,VLOOKUP($A288,DSSV!$A$7:$R$65536,IN_DTK!C$6,0),"")</f>
        <v>0</v>
      </c>
      <c r="D288" s="181" t="str">
        <f>IF(ISNA(VLOOKUP($A288,DSSV!$A$7:$R$65536,IN_DTK!D$6,0))=FALSE,VLOOKUP($A288,DSSV!$A$7:$R$65536,IN_DTK!D$6,0),"")</f>
        <v/>
      </c>
      <c r="E288" s="182" t="str">
        <f>IF(ISNA(VLOOKUP($A288,DSSV!$A$7:$R$65536,IN_DTK!E$6,0))=FALSE,VLOOKUP($A288,DSSV!$A$7:$R$65536,IN_DTK!E$6,0),"")</f>
        <v/>
      </c>
      <c r="F288" s="187" t="str">
        <f>IF(ISNA(VLOOKUP($A288,DSSV!$A$7:$R$65536,IN_DTK!F$6,0))=FALSE,VLOOKUP($A288,DSSV!$A$7:$R$65536,IN_DTK!F$6,0),"")</f>
        <v/>
      </c>
      <c r="G288" s="187" t="str">
        <f>IF(ISNA(VLOOKUP($A288,DSSV!$A$7:$R$65536,IN_DTK!G$6,0))=FALSE,VLOOKUP($A288,DSSV!$A$7:$R$65536,IN_DTK!G$6,0),"")</f>
        <v/>
      </c>
      <c r="H288" s="183">
        <f>IF(ISNA(VLOOKUP($A288,DSSV!$A$7:$R$65536,IN_DTK!H$6,0))=FALSE,IF(H$9&lt;&gt;0,VLOOKUP($A288,DSSV!$A$7:$R$65536,IN_DTK!H$6,0),""),"")</f>
        <v>0</v>
      </c>
      <c r="I288" s="183">
        <f>IF(ISNA(VLOOKUP($A288,DSSV!$A$7:$R$65536,IN_DTK!I$6,0))=FALSE,IF(I$9&lt;&gt;0,VLOOKUP($A288,DSSV!$A$7:$R$65536,IN_DTK!I$6,0),""),"")</f>
        <v>0</v>
      </c>
      <c r="J288" s="183">
        <f>IF(ISNA(VLOOKUP($A288,DSSV!$A$7:$R$65536,IN_DTK!J$6,0))=FALSE,IF(J$9&lt;&gt;0,VLOOKUP($A288,DSSV!$A$7:$R$65536,IN_DTK!J$6,0),""),"")</f>
        <v>0</v>
      </c>
      <c r="K288" s="183">
        <f>IF(ISNA(VLOOKUP($A288,DSSV!$A$7:$R$65536,IN_DTK!K$6,0))=FALSE,IF(K$9&lt;&gt;0,VLOOKUP($A288,DSSV!$A$7:$R$65536,IN_DTK!K$6,0),""),"")</f>
        <v>0</v>
      </c>
      <c r="L288" s="183">
        <f>IF(ISNA(VLOOKUP($A288,DSSV!$A$7:$R$65536,IN_DTK!L$6,0))=FALSE,IF(L$9&lt;&gt;0,VLOOKUP($A288,DSSV!$A$7:$R$65536,IN_DTK!L$6,0),""),"")</f>
        <v>0</v>
      </c>
      <c r="M288" s="183">
        <f>IF(ISNA(VLOOKUP($A288,DSSV!$A$7:$R$65536,IN_DTK!M$6,0))=FALSE,IF(M$9&lt;&gt;0,VLOOKUP($A288,DSSV!$A$7:$R$65536,IN_DTK!M$6,0),""),"")</f>
        <v>0</v>
      </c>
      <c r="N288" s="183">
        <f>IF(ISNA(VLOOKUP($A288,DSSV!$A$7:$R$65536,IN_DTK!N$6,0))=FALSE,IF(N$9&lt;&gt;0,VLOOKUP($A288,DSSV!$A$7:$R$65536,IN_DTK!N$6,0),""),"")</f>
        <v>0</v>
      </c>
      <c r="O288" s="183">
        <f>IF(ISNA(VLOOKUP($A288,DSSV!$A$7:$R$65536,IN_DTK!O$6,0))=FALSE,IF(O$9&lt;&gt;0,VLOOKUP($A288,DSSV!$A$7:$R$65536,IN_DTK!O$6,0),""),"")</f>
        <v>0</v>
      </c>
      <c r="P288" s="183">
        <f>IF(ISNA(VLOOKUP($A288,DSSV!$A$7:$R$65536,IN_DTK!P$6,0))=FALSE,IF(P$9&lt;&gt;0,VLOOKUP($A288,DSSV!$A$7:$R$65536,IN_DTK!P$6,0),""),"")</f>
        <v>0</v>
      </c>
      <c r="Q288" s="184">
        <f>IF(ISNA(VLOOKUP($A288,DSSV!$A$7:$R$65536,IN_DTK!Q$6,0))=FALSE,VLOOKUP($A288,DSSV!$A$7:$R$65536,IN_DTK!Q$6,0),"")</f>
        <v>0</v>
      </c>
      <c r="R288" s="175" t="str">
        <f>IF(ISNA(VLOOKUP($A288,DSSV!$A$7:$R$65536,IN_DTK!R$6,0))=FALSE,VLOOKUP($A288,DSSV!$A$7:$R$65536,IN_DTK!R$6,0),"")</f>
        <v>Không</v>
      </c>
      <c r="S288" s="185" t="str">
        <f>IF(ISNA(VLOOKUP($A288,DSSV!$A$7:$R$65536,IN_DTK!S$6,0))=FALSE,VLOOKUP($A288,DSSV!$A$7:$R$65536,IN_DTK!S$6,0),"")</f>
        <v/>
      </c>
      <c r="T288" s="156" t="str">
        <f t="shared" si="8"/>
        <v/>
      </c>
      <c r="U288" s="156" t="str">
        <f t="shared" si="9"/>
        <v/>
      </c>
    </row>
    <row r="289" spans="1:21" s="156" customFormat="1" ht="20.25" customHeight="1">
      <c r="A289" s="154">
        <v>280</v>
      </c>
      <c r="B289" s="178">
        <f>--SUBTOTAL(2,C$7:C289)</f>
        <v>280</v>
      </c>
      <c r="C289" s="157">
        <f>IF(ISNA(VLOOKUP($A289,DSSV!$A$7:$R$65536,IN_DTK!C$6,0))=FALSE,VLOOKUP($A289,DSSV!$A$7:$R$65536,IN_DTK!C$6,0),"")</f>
        <v>0</v>
      </c>
      <c r="D289" s="181" t="str">
        <f>IF(ISNA(VLOOKUP($A289,DSSV!$A$7:$R$65536,IN_DTK!D$6,0))=FALSE,VLOOKUP($A289,DSSV!$A$7:$R$65536,IN_DTK!D$6,0),"")</f>
        <v/>
      </c>
      <c r="E289" s="182" t="str">
        <f>IF(ISNA(VLOOKUP($A289,DSSV!$A$7:$R$65536,IN_DTK!E$6,0))=FALSE,VLOOKUP($A289,DSSV!$A$7:$R$65536,IN_DTK!E$6,0),"")</f>
        <v/>
      </c>
      <c r="F289" s="187" t="str">
        <f>IF(ISNA(VLOOKUP($A289,DSSV!$A$7:$R$65536,IN_DTK!F$6,0))=FALSE,VLOOKUP($A289,DSSV!$A$7:$R$65536,IN_DTK!F$6,0),"")</f>
        <v/>
      </c>
      <c r="G289" s="187" t="str">
        <f>IF(ISNA(VLOOKUP($A289,DSSV!$A$7:$R$65536,IN_DTK!G$6,0))=FALSE,VLOOKUP($A289,DSSV!$A$7:$R$65536,IN_DTK!G$6,0),"")</f>
        <v/>
      </c>
      <c r="H289" s="183">
        <f>IF(ISNA(VLOOKUP($A289,DSSV!$A$7:$R$65536,IN_DTK!H$6,0))=FALSE,IF(H$9&lt;&gt;0,VLOOKUP($A289,DSSV!$A$7:$R$65536,IN_DTK!H$6,0),""),"")</f>
        <v>0</v>
      </c>
      <c r="I289" s="183">
        <f>IF(ISNA(VLOOKUP($A289,DSSV!$A$7:$R$65536,IN_DTK!I$6,0))=FALSE,IF(I$9&lt;&gt;0,VLOOKUP($A289,DSSV!$A$7:$R$65536,IN_DTK!I$6,0),""),"")</f>
        <v>0</v>
      </c>
      <c r="J289" s="183">
        <f>IF(ISNA(VLOOKUP($A289,DSSV!$A$7:$R$65536,IN_DTK!J$6,0))=FALSE,IF(J$9&lt;&gt;0,VLOOKUP($A289,DSSV!$A$7:$R$65536,IN_DTK!J$6,0),""),"")</f>
        <v>0</v>
      </c>
      <c r="K289" s="183">
        <f>IF(ISNA(VLOOKUP($A289,DSSV!$A$7:$R$65536,IN_DTK!K$6,0))=FALSE,IF(K$9&lt;&gt;0,VLOOKUP($A289,DSSV!$A$7:$R$65536,IN_DTK!K$6,0),""),"")</f>
        <v>0</v>
      </c>
      <c r="L289" s="183">
        <f>IF(ISNA(VLOOKUP($A289,DSSV!$A$7:$R$65536,IN_DTK!L$6,0))=FALSE,IF(L$9&lt;&gt;0,VLOOKUP($A289,DSSV!$A$7:$R$65536,IN_DTK!L$6,0),""),"")</f>
        <v>0</v>
      </c>
      <c r="M289" s="183">
        <f>IF(ISNA(VLOOKUP($A289,DSSV!$A$7:$R$65536,IN_DTK!M$6,0))=FALSE,IF(M$9&lt;&gt;0,VLOOKUP($A289,DSSV!$A$7:$R$65536,IN_DTK!M$6,0),""),"")</f>
        <v>0</v>
      </c>
      <c r="N289" s="183">
        <f>IF(ISNA(VLOOKUP($A289,DSSV!$A$7:$R$65536,IN_DTK!N$6,0))=FALSE,IF(N$9&lt;&gt;0,VLOOKUP($A289,DSSV!$A$7:$R$65536,IN_DTK!N$6,0),""),"")</f>
        <v>0</v>
      </c>
      <c r="O289" s="183">
        <f>IF(ISNA(VLOOKUP($A289,DSSV!$A$7:$R$65536,IN_DTK!O$6,0))=FALSE,IF(O$9&lt;&gt;0,VLOOKUP($A289,DSSV!$A$7:$R$65536,IN_DTK!O$6,0),""),"")</f>
        <v>0</v>
      </c>
      <c r="P289" s="183">
        <f>IF(ISNA(VLOOKUP($A289,DSSV!$A$7:$R$65536,IN_DTK!P$6,0))=FALSE,IF(P$9&lt;&gt;0,VLOOKUP($A289,DSSV!$A$7:$R$65536,IN_DTK!P$6,0),""),"")</f>
        <v>0</v>
      </c>
      <c r="Q289" s="184">
        <f>IF(ISNA(VLOOKUP($A289,DSSV!$A$7:$R$65536,IN_DTK!Q$6,0))=FALSE,VLOOKUP($A289,DSSV!$A$7:$R$65536,IN_DTK!Q$6,0),"")</f>
        <v>0</v>
      </c>
      <c r="R289" s="175" t="str">
        <f>IF(ISNA(VLOOKUP($A289,DSSV!$A$7:$R$65536,IN_DTK!R$6,0))=FALSE,VLOOKUP($A289,DSSV!$A$7:$R$65536,IN_DTK!R$6,0),"")</f>
        <v>Không</v>
      </c>
      <c r="S289" s="185" t="str">
        <f>IF(ISNA(VLOOKUP($A289,DSSV!$A$7:$R$65536,IN_DTK!S$6,0))=FALSE,VLOOKUP($A289,DSSV!$A$7:$R$65536,IN_DTK!S$6,0),"")</f>
        <v/>
      </c>
      <c r="T289" s="156" t="str">
        <f t="shared" si="8"/>
        <v/>
      </c>
      <c r="U289" s="156" t="str">
        <f t="shared" si="9"/>
        <v/>
      </c>
    </row>
    <row r="290" spans="1:21" s="156" customFormat="1" ht="20.25" customHeight="1">
      <c r="A290" s="154">
        <v>281</v>
      </c>
      <c r="B290" s="178">
        <f>--SUBTOTAL(2,C$7:C290)</f>
        <v>281</v>
      </c>
      <c r="C290" s="157">
        <f>IF(ISNA(VLOOKUP($A290,DSSV!$A$7:$R$65536,IN_DTK!C$6,0))=FALSE,VLOOKUP($A290,DSSV!$A$7:$R$65536,IN_DTK!C$6,0),"")</f>
        <v>0</v>
      </c>
      <c r="D290" s="181" t="str">
        <f>IF(ISNA(VLOOKUP($A290,DSSV!$A$7:$R$65536,IN_DTK!D$6,0))=FALSE,VLOOKUP($A290,DSSV!$A$7:$R$65536,IN_DTK!D$6,0),"")</f>
        <v/>
      </c>
      <c r="E290" s="182" t="str">
        <f>IF(ISNA(VLOOKUP($A290,DSSV!$A$7:$R$65536,IN_DTK!E$6,0))=FALSE,VLOOKUP($A290,DSSV!$A$7:$R$65536,IN_DTK!E$6,0),"")</f>
        <v/>
      </c>
      <c r="F290" s="187" t="str">
        <f>IF(ISNA(VLOOKUP($A290,DSSV!$A$7:$R$65536,IN_DTK!F$6,0))=FALSE,VLOOKUP($A290,DSSV!$A$7:$R$65536,IN_DTK!F$6,0),"")</f>
        <v/>
      </c>
      <c r="G290" s="187" t="str">
        <f>IF(ISNA(VLOOKUP($A290,DSSV!$A$7:$R$65536,IN_DTK!G$6,0))=FALSE,VLOOKUP($A290,DSSV!$A$7:$R$65536,IN_DTK!G$6,0),"")</f>
        <v/>
      </c>
      <c r="H290" s="183">
        <f>IF(ISNA(VLOOKUP($A290,DSSV!$A$7:$R$65536,IN_DTK!H$6,0))=FALSE,IF(H$9&lt;&gt;0,VLOOKUP($A290,DSSV!$A$7:$R$65536,IN_DTK!H$6,0),""),"")</f>
        <v>0</v>
      </c>
      <c r="I290" s="183">
        <f>IF(ISNA(VLOOKUP($A290,DSSV!$A$7:$R$65536,IN_DTK!I$6,0))=FALSE,IF(I$9&lt;&gt;0,VLOOKUP($A290,DSSV!$A$7:$R$65536,IN_DTK!I$6,0),""),"")</f>
        <v>0</v>
      </c>
      <c r="J290" s="183">
        <f>IF(ISNA(VLOOKUP($A290,DSSV!$A$7:$R$65536,IN_DTK!J$6,0))=FALSE,IF(J$9&lt;&gt;0,VLOOKUP($A290,DSSV!$A$7:$R$65536,IN_DTK!J$6,0),""),"")</f>
        <v>0</v>
      </c>
      <c r="K290" s="183">
        <f>IF(ISNA(VLOOKUP($A290,DSSV!$A$7:$R$65536,IN_DTK!K$6,0))=FALSE,IF(K$9&lt;&gt;0,VLOOKUP($A290,DSSV!$A$7:$R$65536,IN_DTK!K$6,0),""),"")</f>
        <v>0</v>
      </c>
      <c r="L290" s="183">
        <f>IF(ISNA(VLOOKUP($A290,DSSV!$A$7:$R$65536,IN_DTK!L$6,0))=FALSE,IF(L$9&lt;&gt;0,VLOOKUP($A290,DSSV!$A$7:$R$65536,IN_DTK!L$6,0),""),"")</f>
        <v>0</v>
      </c>
      <c r="M290" s="183">
        <f>IF(ISNA(VLOOKUP($A290,DSSV!$A$7:$R$65536,IN_DTK!M$6,0))=FALSE,IF(M$9&lt;&gt;0,VLOOKUP($A290,DSSV!$A$7:$R$65536,IN_DTK!M$6,0),""),"")</f>
        <v>0</v>
      </c>
      <c r="N290" s="183">
        <f>IF(ISNA(VLOOKUP($A290,DSSV!$A$7:$R$65536,IN_DTK!N$6,0))=FALSE,IF(N$9&lt;&gt;0,VLOOKUP($A290,DSSV!$A$7:$R$65536,IN_DTK!N$6,0),""),"")</f>
        <v>0</v>
      </c>
      <c r="O290" s="183">
        <f>IF(ISNA(VLOOKUP($A290,DSSV!$A$7:$R$65536,IN_DTK!O$6,0))=FALSE,IF(O$9&lt;&gt;0,VLOOKUP($A290,DSSV!$A$7:$R$65536,IN_DTK!O$6,0),""),"")</f>
        <v>0</v>
      </c>
      <c r="P290" s="183">
        <f>IF(ISNA(VLOOKUP($A290,DSSV!$A$7:$R$65536,IN_DTK!P$6,0))=FALSE,IF(P$9&lt;&gt;0,VLOOKUP($A290,DSSV!$A$7:$R$65536,IN_DTK!P$6,0),""),"")</f>
        <v>0</v>
      </c>
      <c r="Q290" s="184">
        <f>IF(ISNA(VLOOKUP($A290,DSSV!$A$7:$R$65536,IN_DTK!Q$6,0))=FALSE,VLOOKUP($A290,DSSV!$A$7:$R$65536,IN_DTK!Q$6,0),"")</f>
        <v>0</v>
      </c>
      <c r="R290" s="175" t="str">
        <f>IF(ISNA(VLOOKUP($A290,DSSV!$A$7:$R$65536,IN_DTK!R$6,0))=FALSE,VLOOKUP($A290,DSSV!$A$7:$R$65536,IN_DTK!R$6,0),"")</f>
        <v>Không</v>
      </c>
      <c r="S290" s="185" t="str">
        <f>IF(ISNA(VLOOKUP($A290,DSSV!$A$7:$R$65536,IN_DTK!S$6,0))=FALSE,VLOOKUP($A290,DSSV!$A$7:$R$65536,IN_DTK!S$6,0),"")</f>
        <v/>
      </c>
      <c r="T290" s="156" t="str">
        <f t="shared" si="8"/>
        <v/>
      </c>
      <c r="U290" s="156" t="str">
        <f t="shared" si="9"/>
        <v/>
      </c>
    </row>
    <row r="291" spans="1:21" s="156" customFormat="1" ht="20.25" customHeight="1">
      <c r="A291" s="154">
        <v>282</v>
      </c>
      <c r="B291" s="178">
        <f>--SUBTOTAL(2,C$7:C291)</f>
        <v>282</v>
      </c>
      <c r="C291" s="157">
        <f>IF(ISNA(VLOOKUP($A291,DSSV!$A$7:$R$65536,IN_DTK!C$6,0))=FALSE,VLOOKUP($A291,DSSV!$A$7:$R$65536,IN_DTK!C$6,0),"")</f>
        <v>0</v>
      </c>
      <c r="D291" s="181" t="str">
        <f>IF(ISNA(VLOOKUP($A291,DSSV!$A$7:$R$65536,IN_DTK!D$6,0))=FALSE,VLOOKUP($A291,DSSV!$A$7:$R$65536,IN_DTK!D$6,0),"")</f>
        <v/>
      </c>
      <c r="E291" s="182" t="str">
        <f>IF(ISNA(VLOOKUP($A291,DSSV!$A$7:$R$65536,IN_DTK!E$6,0))=FALSE,VLOOKUP($A291,DSSV!$A$7:$R$65536,IN_DTK!E$6,0),"")</f>
        <v/>
      </c>
      <c r="F291" s="187" t="str">
        <f>IF(ISNA(VLOOKUP($A291,DSSV!$A$7:$R$65536,IN_DTK!F$6,0))=FALSE,VLOOKUP($A291,DSSV!$A$7:$R$65536,IN_DTK!F$6,0),"")</f>
        <v/>
      </c>
      <c r="G291" s="187" t="str">
        <f>IF(ISNA(VLOOKUP($A291,DSSV!$A$7:$R$65536,IN_DTK!G$6,0))=FALSE,VLOOKUP($A291,DSSV!$A$7:$R$65536,IN_DTK!G$6,0),"")</f>
        <v/>
      </c>
      <c r="H291" s="183">
        <f>IF(ISNA(VLOOKUP($A291,DSSV!$A$7:$R$65536,IN_DTK!H$6,0))=FALSE,IF(H$9&lt;&gt;0,VLOOKUP($A291,DSSV!$A$7:$R$65536,IN_DTK!H$6,0),""),"")</f>
        <v>0</v>
      </c>
      <c r="I291" s="183">
        <f>IF(ISNA(VLOOKUP($A291,DSSV!$A$7:$R$65536,IN_DTK!I$6,0))=FALSE,IF(I$9&lt;&gt;0,VLOOKUP($A291,DSSV!$A$7:$R$65536,IN_DTK!I$6,0),""),"")</f>
        <v>0</v>
      </c>
      <c r="J291" s="183">
        <f>IF(ISNA(VLOOKUP($A291,DSSV!$A$7:$R$65536,IN_DTK!J$6,0))=FALSE,IF(J$9&lt;&gt;0,VLOOKUP($A291,DSSV!$A$7:$R$65536,IN_DTK!J$6,0),""),"")</f>
        <v>0</v>
      </c>
      <c r="K291" s="183">
        <f>IF(ISNA(VLOOKUP($A291,DSSV!$A$7:$R$65536,IN_DTK!K$6,0))=FALSE,IF(K$9&lt;&gt;0,VLOOKUP($A291,DSSV!$A$7:$R$65536,IN_DTK!K$6,0),""),"")</f>
        <v>0</v>
      </c>
      <c r="L291" s="183">
        <f>IF(ISNA(VLOOKUP($A291,DSSV!$A$7:$R$65536,IN_DTK!L$6,0))=FALSE,IF(L$9&lt;&gt;0,VLOOKUP($A291,DSSV!$A$7:$R$65536,IN_DTK!L$6,0),""),"")</f>
        <v>0</v>
      </c>
      <c r="M291" s="183">
        <f>IF(ISNA(VLOOKUP($A291,DSSV!$A$7:$R$65536,IN_DTK!M$6,0))=FALSE,IF(M$9&lt;&gt;0,VLOOKUP($A291,DSSV!$A$7:$R$65536,IN_DTK!M$6,0),""),"")</f>
        <v>0</v>
      </c>
      <c r="N291" s="183">
        <f>IF(ISNA(VLOOKUP($A291,DSSV!$A$7:$R$65536,IN_DTK!N$6,0))=FALSE,IF(N$9&lt;&gt;0,VLOOKUP($A291,DSSV!$A$7:$R$65536,IN_DTK!N$6,0),""),"")</f>
        <v>0</v>
      </c>
      <c r="O291" s="183">
        <f>IF(ISNA(VLOOKUP($A291,DSSV!$A$7:$R$65536,IN_DTK!O$6,0))=FALSE,IF(O$9&lt;&gt;0,VLOOKUP($A291,DSSV!$A$7:$R$65536,IN_DTK!O$6,0),""),"")</f>
        <v>0</v>
      </c>
      <c r="P291" s="183">
        <f>IF(ISNA(VLOOKUP($A291,DSSV!$A$7:$R$65536,IN_DTK!P$6,0))=FALSE,IF(P$9&lt;&gt;0,VLOOKUP($A291,DSSV!$A$7:$R$65536,IN_DTK!P$6,0),""),"")</f>
        <v>0</v>
      </c>
      <c r="Q291" s="184">
        <f>IF(ISNA(VLOOKUP($A291,DSSV!$A$7:$R$65536,IN_DTK!Q$6,0))=FALSE,VLOOKUP($A291,DSSV!$A$7:$R$65536,IN_DTK!Q$6,0),"")</f>
        <v>0</v>
      </c>
      <c r="R291" s="175" t="str">
        <f>IF(ISNA(VLOOKUP($A291,DSSV!$A$7:$R$65536,IN_DTK!R$6,0))=FALSE,VLOOKUP($A291,DSSV!$A$7:$R$65536,IN_DTK!R$6,0),"")</f>
        <v>Không</v>
      </c>
      <c r="S291" s="185" t="str">
        <f>IF(ISNA(VLOOKUP($A291,DSSV!$A$7:$R$65536,IN_DTK!S$6,0))=FALSE,VLOOKUP($A291,DSSV!$A$7:$R$65536,IN_DTK!S$6,0),"")</f>
        <v/>
      </c>
      <c r="T291" s="156" t="str">
        <f t="shared" si="8"/>
        <v/>
      </c>
      <c r="U291" s="156" t="str">
        <f t="shared" si="9"/>
        <v/>
      </c>
    </row>
    <row r="292" spans="1:21" s="156" customFormat="1" ht="20.25" customHeight="1">
      <c r="A292" s="154">
        <v>283</v>
      </c>
      <c r="B292" s="178">
        <f>--SUBTOTAL(2,C$7:C292)</f>
        <v>283</v>
      </c>
      <c r="C292" s="157">
        <f>IF(ISNA(VLOOKUP($A292,DSSV!$A$7:$R$65536,IN_DTK!C$6,0))=FALSE,VLOOKUP($A292,DSSV!$A$7:$R$65536,IN_DTK!C$6,0),"")</f>
        <v>0</v>
      </c>
      <c r="D292" s="181" t="str">
        <f>IF(ISNA(VLOOKUP($A292,DSSV!$A$7:$R$65536,IN_DTK!D$6,0))=FALSE,VLOOKUP($A292,DSSV!$A$7:$R$65536,IN_DTK!D$6,0),"")</f>
        <v/>
      </c>
      <c r="E292" s="182" t="str">
        <f>IF(ISNA(VLOOKUP($A292,DSSV!$A$7:$R$65536,IN_DTK!E$6,0))=FALSE,VLOOKUP($A292,DSSV!$A$7:$R$65536,IN_DTK!E$6,0),"")</f>
        <v/>
      </c>
      <c r="F292" s="187" t="str">
        <f>IF(ISNA(VLOOKUP($A292,DSSV!$A$7:$R$65536,IN_DTK!F$6,0))=FALSE,VLOOKUP($A292,DSSV!$A$7:$R$65536,IN_DTK!F$6,0),"")</f>
        <v/>
      </c>
      <c r="G292" s="187" t="str">
        <f>IF(ISNA(VLOOKUP($A292,DSSV!$A$7:$R$65536,IN_DTK!G$6,0))=FALSE,VLOOKUP($A292,DSSV!$A$7:$R$65536,IN_DTK!G$6,0),"")</f>
        <v/>
      </c>
      <c r="H292" s="183">
        <f>IF(ISNA(VLOOKUP($A292,DSSV!$A$7:$R$65536,IN_DTK!H$6,0))=FALSE,IF(H$9&lt;&gt;0,VLOOKUP($A292,DSSV!$A$7:$R$65536,IN_DTK!H$6,0),""),"")</f>
        <v>0</v>
      </c>
      <c r="I292" s="183">
        <f>IF(ISNA(VLOOKUP($A292,DSSV!$A$7:$R$65536,IN_DTK!I$6,0))=FALSE,IF(I$9&lt;&gt;0,VLOOKUP($A292,DSSV!$A$7:$R$65536,IN_DTK!I$6,0),""),"")</f>
        <v>0</v>
      </c>
      <c r="J292" s="183">
        <f>IF(ISNA(VLOOKUP($A292,DSSV!$A$7:$R$65536,IN_DTK!J$6,0))=FALSE,IF(J$9&lt;&gt;0,VLOOKUP($A292,DSSV!$A$7:$R$65536,IN_DTK!J$6,0),""),"")</f>
        <v>0</v>
      </c>
      <c r="K292" s="183">
        <f>IF(ISNA(VLOOKUP($A292,DSSV!$A$7:$R$65536,IN_DTK!K$6,0))=FALSE,IF(K$9&lt;&gt;0,VLOOKUP($A292,DSSV!$A$7:$R$65536,IN_DTK!K$6,0),""),"")</f>
        <v>0</v>
      </c>
      <c r="L292" s="183">
        <f>IF(ISNA(VLOOKUP($A292,DSSV!$A$7:$R$65536,IN_DTK!L$6,0))=FALSE,IF(L$9&lt;&gt;0,VLOOKUP($A292,DSSV!$A$7:$R$65536,IN_DTK!L$6,0),""),"")</f>
        <v>0</v>
      </c>
      <c r="M292" s="183">
        <f>IF(ISNA(VLOOKUP($A292,DSSV!$A$7:$R$65536,IN_DTK!M$6,0))=FALSE,IF(M$9&lt;&gt;0,VLOOKUP($A292,DSSV!$A$7:$R$65536,IN_DTK!M$6,0),""),"")</f>
        <v>0</v>
      </c>
      <c r="N292" s="183">
        <f>IF(ISNA(VLOOKUP($A292,DSSV!$A$7:$R$65536,IN_DTK!N$6,0))=FALSE,IF(N$9&lt;&gt;0,VLOOKUP($A292,DSSV!$A$7:$R$65536,IN_DTK!N$6,0),""),"")</f>
        <v>0</v>
      </c>
      <c r="O292" s="183">
        <f>IF(ISNA(VLOOKUP($A292,DSSV!$A$7:$R$65536,IN_DTK!O$6,0))=FALSE,IF(O$9&lt;&gt;0,VLOOKUP($A292,DSSV!$A$7:$R$65536,IN_DTK!O$6,0),""),"")</f>
        <v>0</v>
      </c>
      <c r="P292" s="183">
        <f>IF(ISNA(VLOOKUP($A292,DSSV!$A$7:$R$65536,IN_DTK!P$6,0))=FALSE,IF(P$9&lt;&gt;0,VLOOKUP($A292,DSSV!$A$7:$R$65536,IN_DTK!P$6,0),""),"")</f>
        <v>0</v>
      </c>
      <c r="Q292" s="184">
        <f>IF(ISNA(VLOOKUP($A292,DSSV!$A$7:$R$65536,IN_DTK!Q$6,0))=FALSE,VLOOKUP($A292,DSSV!$A$7:$R$65536,IN_DTK!Q$6,0),"")</f>
        <v>0</v>
      </c>
      <c r="R292" s="175" t="str">
        <f>IF(ISNA(VLOOKUP($A292,DSSV!$A$7:$R$65536,IN_DTK!R$6,0))=FALSE,VLOOKUP($A292,DSSV!$A$7:$R$65536,IN_DTK!R$6,0),"")</f>
        <v>Không</v>
      </c>
      <c r="S292" s="185" t="str">
        <f>IF(ISNA(VLOOKUP($A292,DSSV!$A$7:$R$65536,IN_DTK!S$6,0))=FALSE,VLOOKUP($A292,DSSV!$A$7:$R$65536,IN_DTK!S$6,0),"")</f>
        <v/>
      </c>
      <c r="T292" s="156" t="str">
        <f t="shared" si="8"/>
        <v/>
      </c>
      <c r="U292" s="156" t="str">
        <f t="shared" si="9"/>
        <v/>
      </c>
    </row>
    <row r="293" spans="1:21" s="156" customFormat="1" ht="20.25" customHeight="1">
      <c r="A293" s="154">
        <v>284</v>
      </c>
      <c r="B293" s="178">
        <f>--SUBTOTAL(2,C$7:C293)</f>
        <v>284</v>
      </c>
      <c r="C293" s="157">
        <f>IF(ISNA(VLOOKUP($A293,DSSV!$A$7:$R$65536,IN_DTK!C$6,0))=FALSE,VLOOKUP($A293,DSSV!$A$7:$R$65536,IN_DTK!C$6,0),"")</f>
        <v>0</v>
      </c>
      <c r="D293" s="181" t="str">
        <f>IF(ISNA(VLOOKUP($A293,DSSV!$A$7:$R$65536,IN_DTK!D$6,0))=FALSE,VLOOKUP($A293,DSSV!$A$7:$R$65536,IN_DTK!D$6,0),"")</f>
        <v/>
      </c>
      <c r="E293" s="182" t="str">
        <f>IF(ISNA(VLOOKUP($A293,DSSV!$A$7:$R$65536,IN_DTK!E$6,0))=FALSE,VLOOKUP($A293,DSSV!$A$7:$R$65536,IN_DTK!E$6,0),"")</f>
        <v/>
      </c>
      <c r="F293" s="187" t="str">
        <f>IF(ISNA(VLOOKUP($A293,DSSV!$A$7:$R$65536,IN_DTK!F$6,0))=FALSE,VLOOKUP($A293,DSSV!$A$7:$R$65536,IN_DTK!F$6,0),"")</f>
        <v/>
      </c>
      <c r="G293" s="187" t="str">
        <f>IF(ISNA(VLOOKUP($A293,DSSV!$A$7:$R$65536,IN_DTK!G$6,0))=FALSE,VLOOKUP($A293,DSSV!$A$7:$R$65536,IN_DTK!G$6,0),"")</f>
        <v/>
      </c>
      <c r="H293" s="183">
        <f>IF(ISNA(VLOOKUP($A293,DSSV!$A$7:$R$65536,IN_DTK!H$6,0))=FALSE,IF(H$9&lt;&gt;0,VLOOKUP($A293,DSSV!$A$7:$R$65536,IN_DTK!H$6,0),""),"")</f>
        <v>0</v>
      </c>
      <c r="I293" s="183">
        <f>IF(ISNA(VLOOKUP($A293,DSSV!$A$7:$R$65536,IN_DTK!I$6,0))=FALSE,IF(I$9&lt;&gt;0,VLOOKUP($A293,DSSV!$A$7:$R$65536,IN_DTK!I$6,0),""),"")</f>
        <v>0</v>
      </c>
      <c r="J293" s="183">
        <f>IF(ISNA(VLOOKUP($A293,DSSV!$A$7:$R$65536,IN_DTK!J$6,0))=FALSE,IF(J$9&lt;&gt;0,VLOOKUP($A293,DSSV!$A$7:$R$65536,IN_DTK!J$6,0),""),"")</f>
        <v>0</v>
      </c>
      <c r="K293" s="183">
        <f>IF(ISNA(VLOOKUP($A293,DSSV!$A$7:$R$65536,IN_DTK!K$6,0))=FALSE,IF(K$9&lt;&gt;0,VLOOKUP($A293,DSSV!$A$7:$R$65536,IN_DTK!K$6,0),""),"")</f>
        <v>0</v>
      </c>
      <c r="L293" s="183">
        <f>IF(ISNA(VLOOKUP($A293,DSSV!$A$7:$R$65536,IN_DTK!L$6,0))=FALSE,IF(L$9&lt;&gt;0,VLOOKUP($A293,DSSV!$A$7:$R$65536,IN_DTK!L$6,0),""),"")</f>
        <v>0</v>
      </c>
      <c r="M293" s="183">
        <f>IF(ISNA(VLOOKUP($A293,DSSV!$A$7:$R$65536,IN_DTK!M$6,0))=FALSE,IF(M$9&lt;&gt;0,VLOOKUP($A293,DSSV!$A$7:$R$65536,IN_DTK!M$6,0),""),"")</f>
        <v>0</v>
      </c>
      <c r="N293" s="183">
        <f>IF(ISNA(VLOOKUP($A293,DSSV!$A$7:$R$65536,IN_DTK!N$6,0))=FALSE,IF(N$9&lt;&gt;0,VLOOKUP($A293,DSSV!$A$7:$R$65536,IN_DTK!N$6,0),""),"")</f>
        <v>0</v>
      </c>
      <c r="O293" s="183">
        <f>IF(ISNA(VLOOKUP($A293,DSSV!$A$7:$R$65536,IN_DTK!O$6,0))=FALSE,IF(O$9&lt;&gt;0,VLOOKUP($A293,DSSV!$A$7:$R$65536,IN_DTK!O$6,0),""),"")</f>
        <v>0</v>
      </c>
      <c r="P293" s="183">
        <f>IF(ISNA(VLOOKUP($A293,DSSV!$A$7:$R$65536,IN_DTK!P$6,0))=FALSE,IF(P$9&lt;&gt;0,VLOOKUP($A293,DSSV!$A$7:$R$65536,IN_DTK!P$6,0),""),"")</f>
        <v>0</v>
      </c>
      <c r="Q293" s="184">
        <f>IF(ISNA(VLOOKUP($A293,DSSV!$A$7:$R$65536,IN_DTK!Q$6,0))=FALSE,VLOOKUP($A293,DSSV!$A$7:$R$65536,IN_DTK!Q$6,0),"")</f>
        <v>0</v>
      </c>
      <c r="R293" s="175" t="str">
        <f>IF(ISNA(VLOOKUP($A293,DSSV!$A$7:$R$65536,IN_DTK!R$6,0))=FALSE,VLOOKUP($A293,DSSV!$A$7:$R$65536,IN_DTK!R$6,0),"")</f>
        <v>Không</v>
      </c>
      <c r="S293" s="185" t="str">
        <f>IF(ISNA(VLOOKUP($A293,DSSV!$A$7:$R$65536,IN_DTK!S$6,0))=FALSE,VLOOKUP($A293,DSSV!$A$7:$R$65536,IN_DTK!S$6,0),"")</f>
        <v/>
      </c>
      <c r="T293" s="156" t="str">
        <f t="shared" si="8"/>
        <v/>
      </c>
      <c r="U293" s="156" t="str">
        <f t="shared" si="9"/>
        <v/>
      </c>
    </row>
    <row r="294" spans="1:21" s="156" customFormat="1" ht="20.25" customHeight="1">
      <c r="A294" s="154">
        <v>285</v>
      </c>
      <c r="B294" s="178">
        <f>--SUBTOTAL(2,C$7:C294)</f>
        <v>285</v>
      </c>
      <c r="C294" s="157">
        <f>IF(ISNA(VLOOKUP($A294,DSSV!$A$7:$R$65536,IN_DTK!C$6,0))=FALSE,VLOOKUP($A294,DSSV!$A$7:$R$65536,IN_DTK!C$6,0),"")</f>
        <v>0</v>
      </c>
      <c r="D294" s="181" t="str">
        <f>IF(ISNA(VLOOKUP($A294,DSSV!$A$7:$R$65536,IN_DTK!D$6,0))=FALSE,VLOOKUP($A294,DSSV!$A$7:$R$65536,IN_DTK!D$6,0),"")</f>
        <v/>
      </c>
      <c r="E294" s="182" t="str">
        <f>IF(ISNA(VLOOKUP($A294,DSSV!$A$7:$R$65536,IN_DTK!E$6,0))=FALSE,VLOOKUP($A294,DSSV!$A$7:$R$65536,IN_DTK!E$6,0),"")</f>
        <v/>
      </c>
      <c r="F294" s="187" t="str">
        <f>IF(ISNA(VLOOKUP($A294,DSSV!$A$7:$R$65536,IN_DTK!F$6,0))=FALSE,VLOOKUP($A294,DSSV!$A$7:$R$65536,IN_DTK!F$6,0),"")</f>
        <v/>
      </c>
      <c r="G294" s="187" t="str">
        <f>IF(ISNA(VLOOKUP($A294,DSSV!$A$7:$R$65536,IN_DTK!G$6,0))=FALSE,VLOOKUP($A294,DSSV!$A$7:$R$65536,IN_DTK!G$6,0),"")</f>
        <v/>
      </c>
      <c r="H294" s="183">
        <f>IF(ISNA(VLOOKUP($A294,DSSV!$A$7:$R$65536,IN_DTK!H$6,0))=FALSE,IF(H$9&lt;&gt;0,VLOOKUP($A294,DSSV!$A$7:$R$65536,IN_DTK!H$6,0),""),"")</f>
        <v>0</v>
      </c>
      <c r="I294" s="183">
        <f>IF(ISNA(VLOOKUP($A294,DSSV!$A$7:$R$65536,IN_DTK!I$6,0))=FALSE,IF(I$9&lt;&gt;0,VLOOKUP($A294,DSSV!$A$7:$R$65536,IN_DTK!I$6,0),""),"")</f>
        <v>0</v>
      </c>
      <c r="J294" s="183">
        <f>IF(ISNA(VLOOKUP($A294,DSSV!$A$7:$R$65536,IN_DTK!J$6,0))=FALSE,IF(J$9&lt;&gt;0,VLOOKUP($A294,DSSV!$A$7:$R$65536,IN_DTK!J$6,0),""),"")</f>
        <v>0</v>
      </c>
      <c r="K294" s="183">
        <f>IF(ISNA(VLOOKUP($A294,DSSV!$A$7:$R$65536,IN_DTK!K$6,0))=FALSE,IF(K$9&lt;&gt;0,VLOOKUP($A294,DSSV!$A$7:$R$65536,IN_DTK!K$6,0),""),"")</f>
        <v>0</v>
      </c>
      <c r="L294" s="183">
        <f>IF(ISNA(VLOOKUP($A294,DSSV!$A$7:$R$65536,IN_DTK!L$6,0))=FALSE,IF(L$9&lt;&gt;0,VLOOKUP($A294,DSSV!$A$7:$R$65536,IN_DTK!L$6,0),""),"")</f>
        <v>0</v>
      </c>
      <c r="M294" s="183">
        <f>IF(ISNA(VLOOKUP($A294,DSSV!$A$7:$R$65536,IN_DTK!M$6,0))=FALSE,IF(M$9&lt;&gt;0,VLOOKUP($A294,DSSV!$A$7:$R$65536,IN_DTK!M$6,0),""),"")</f>
        <v>0</v>
      </c>
      <c r="N294" s="183">
        <f>IF(ISNA(VLOOKUP($A294,DSSV!$A$7:$R$65536,IN_DTK!N$6,0))=FALSE,IF(N$9&lt;&gt;0,VLOOKUP($A294,DSSV!$A$7:$R$65536,IN_DTK!N$6,0),""),"")</f>
        <v>0</v>
      </c>
      <c r="O294" s="183">
        <f>IF(ISNA(VLOOKUP($A294,DSSV!$A$7:$R$65536,IN_DTK!O$6,0))=FALSE,IF(O$9&lt;&gt;0,VLOOKUP($A294,DSSV!$A$7:$R$65536,IN_DTK!O$6,0),""),"")</f>
        <v>0</v>
      </c>
      <c r="P294" s="183">
        <f>IF(ISNA(VLOOKUP($A294,DSSV!$A$7:$R$65536,IN_DTK!P$6,0))=FALSE,IF(P$9&lt;&gt;0,VLOOKUP($A294,DSSV!$A$7:$R$65536,IN_DTK!P$6,0),""),"")</f>
        <v>0</v>
      </c>
      <c r="Q294" s="184">
        <f>IF(ISNA(VLOOKUP($A294,DSSV!$A$7:$R$65536,IN_DTK!Q$6,0))=FALSE,VLOOKUP($A294,DSSV!$A$7:$R$65536,IN_DTK!Q$6,0),"")</f>
        <v>0</v>
      </c>
      <c r="R294" s="175" t="str">
        <f>IF(ISNA(VLOOKUP($A294,DSSV!$A$7:$R$65536,IN_DTK!R$6,0))=FALSE,VLOOKUP($A294,DSSV!$A$7:$R$65536,IN_DTK!R$6,0),"")</f>
        <v>Không</v>
      </c>
      <c r="S294" s="185" t="str">
        <f>IF(ISNA(VLOOKUP($A294,DSSV!$A$7:$R$65536,IN_DTK!S$6,0))=FALSE,VLOOKUP($A294,DSSV!$A$7:$R$65536,IN_DTK!S$6,0),"")</f>
        <v/>
      </c>
      <c r="T294" s="156" t="str">
        <f t="shared" si="8"/>
        <v/>
      </c>
      <c r="U294" s="156" t="str">
        <f t="shared" si="9"/>
        <v/>
      </c>
    </row>
    <row r="295" spans="1:21" s="156" customFormat="1" ht="20.25" customHeight="1">
      <c r="A295" s="154">
        <v>286</v>
      </c>
      <c r="B295" s="178">
        <f>--SUBTOTAL(2,C$7:C295)</f>
        <v>286</v>
      </c>
      <c r="C295" s="157">
        <f>IF(ISNA(VLOOKUP($A295,DSSV!$A$7:$R$65536,IN_DTK!C$6,0))=FALSE,VLOOKUP($A295,DSSV!$A$7:$R$65536,IN_DTK!C$6,0),"")</f>
        <v>0</v>
      </c>
      <c r="D295" s="181" t="str">
        <f>IF(ISNA(VLOOKUP($A295,DSSV!$A$7:$R$65536,IN_DTK!D$6,0))=FALSE,VLOOKUP($A295,DSSV!$A$7:$R$65536,IN_DTK!D$6,0),"")</f>
        <v/>
      </c>
      <c r="E295" s="182" t="str">
        <f>IF(ISNA(VLOOKUP($A295,DSSV!$A$7:$R$65536,IN_DTK!E$6,0))=FALSE,VLOOKUP($A295,DSSV!$A$7:$R$65536,IN_DTK!E$6,0),"")</f>
        <v/>
      </c>
      <c r="F295" s="187" t="str">
        <f>IF(ISNA(VLOOKUP($A295,DSSV!$A$7:$R$65536,IN_DTK!F$6,0))=FALSE,VLOOKUP($A295,DSSV!$A$7:$R$65536,IN_DTK!F$6,0),"")</f>
        <v/>
      </c>
      <c r="G295" s="187" t="str">
        <f>IF(ISNA(VLOOKUP($A295,DSSV!$A$7:$R$65536,IN_DTK!G$6,0))=FALSE,VLOOKUP($A295,DSSV!$A$7:$R$65536,IN_DTK!G$6,0),"")</f>
        <v/>
      </c>
      <c r="H295" s="183">
        <f>IF(ISNA(VLOOKUP($A295,DSSV!$A$7:$R$65536,IN_DTK!H$6,0))=FALSE,IF(H$9&lt;&gt;0,VLOOKUP($A295,DSSV!$A$7:$R$65536,IN_DTK!H$6,0),""),"")</f>
        <v>0</v>
      </c>
      <c r="I295" s="183">
        <f>IF(ISNA(VLOOKUP($A295,DSSV!$A$7:$R$65536,IN_DTK!I$6,0))=FALSE,IF(I$9&lt;&gt;0,VLOOKUP($A295,DSSV!$A$7:$R$65536,IN_DTK!I$6,0),""),"")</f>
        <v>0</v>
      </c>
      <c r="J295" s="183">
        <f>IF(ISNA(VLOOKUP($A295,DSSV!$A$7:$R$65536,IN_DTK!J$6,0))=FALSE,IF(J$9&lt;&gt;0,VLOOKUP($A295,DSSV!$A$7:$R$65536,IN_DTK!J$6,0),""),"")</f>
        <v>0</v>
      </c>
      <c r="K295" s="183">
        <f>IF(ISNA(VLOOKUP($A295,DSSV!$A$7:$R$65536,IN_DTK!K$6,0))=FALSE,IF(K$9&lt;&gt;0,VLOOKUP($A295,DSSV!$A$7:$R$65536,IN_DTK!K$6,0),""),"")</f>
        <v>0</v>
      </c>
      <c r="L295" s="183">
        <f>IF(ISNA(VLOOKUP($A295,DSSV!$A$7:$R$65536,IN_DTK!L$6,0))=FALSE,IF(L$9&lt;&gt;0,VLOOKUP($A295,DSSV!$A$7:$R$65536,IN_DTK!L$6,0),""),"")</f>
        <v>0</v>
      </c>
      <c r="M295" s="183">
        <f>IF(ISNA(VLOOKUP($A295,DSSV!$A$7:$R$65536,IN_DTK!M$6,0))=FALSE,IF(M$9&lt;&gt;0,VLOOKUP($A295,DSSV!$A$7:$R$65536,IN_DTK!M$6,0),""),"")</f>
        <v>0</v>
      </c>
      <c r="N295" s="183">
        <f>IF(ISNA(VLOOKUP($A295,DSSV!$A$7:$R$65536,IN_DTK!N$6,0))=FALSE,IF(N$9&lt;&gt;0,VLOOKUP($A295,DSSV!$A$7:$R$65536,IN_DTK!N$6,0),""),"")</f>
        <v>0</v>
      </c>
      <c r="O295" s="183">
        <f>IF(ISNA(VLOOKUP($A295,DSSV!$A$7:$R$65536,IN_DTK!O$6,0))=FALSE,IF(O$9&lt;&gt;0,VLOOKUP($A295,DSSV!$A$7:$R$65536,IN_DTK!O$6,0),""),"")</f>
        <v>0</v>
      </c>
      <c r="P295" s="183">
        <f>IF(ISNA(VLOOKUP($A295,DSSV!$A$7:$R$65536,IN_DTK!P$6,0))=FALSE,IF(P$9&lt;&gt;0,VLOOKUP($A295,DSSV!$A$7:$R$65536,IN_DTK!P$6,0),""),"")</f>
        <v>0</v>
      </c>
      <c r="Q295" s="184">
        <f>IF(ISNA(VLOOKUP($A295,DSSV!$A$7:$R$65536,IN_DTK!Q$6,0))=FALSE,VLOOKUP($A295,DSSV!$A$7:$R$65536,IN_DTK!Q$6,0),"")</f>
        <v>0</v>
      </c>
      <c r="R295" s="175" t="str">
        <f>IF(ISNA(VLOOKUP($A295,DSSV!$A$7:$R$65536,IN_DTK!R$6,0))=FALSE,VLOOKUP($A295,DSSV!$A$7:$R$65536,IN_DTK!R$6,0),"")</f>
        <v>Không</v>
      </c>
      <c r="S295" s="185" t="str">
        <f>IF(ISNA(VLOOKUP($A295,DSSV!$A$7:$R$65536,IN_DTK!S$6,0))=FALSE,VLOOKUP($A295,DSSV!$A$7:$R$65536,IN_DTK!S$6,0),"")</f>
        <v/>
      </c>
      <c r="T295" s="156" t="str">
        <f t="shared" si="8"/>
        <v/>
      </c>
      <c r="U295" s="156" t="str">
        <f t="shared" si="9"/>
        <v/>
      </c>
    </row>
    <row r="296" spans="1:21" s="156" customFormat="1" ht="20.25" customHeight="1">
      <c r="A296" s="154">
        <v>287</v>
      </c>
      <c r="B296" s="178">
        <f>--SUBTOTAL(2,C$7:C296)</f>
        <v>287</v>
      </c>
      <c r="C296" s="157">
        <f>IF(ISNA(VLOOKUP($A296,DSSV!$A$7:$R$65536,IN_DTK!C$6,0))=FALSE,VLOOKUP($A296,DSSV!$A$7:$R$65536,IN_DTK!C$6,0),"")</f>
        <v>0</v>
      </c>
      <c r="D296" s="181" t="str">
        <f>IF(ISNA(VLOOKUP($A296,DSSV!$A$7:$R$65536,IN_DTK!D$6,0))=FALSE,VLOOKUP($A296,DSSV!$A$7:$R$65536,IN_DTK!D$6,0),"")</f>
        <v/>
      </c>
      <c r="E296" s="182" t="str">
        <f>IF(ISNA(VLOOKUP($A296,DSSV!$A$7:$R$65536,IN_DTK!E$6,0))=FALSE,VLOOKUP($A296,DSSV!$A$7:$R$65536,IN_DTK!E$6,0),"")</f>
        <v/>
      </c>
      <c r="F296" s="187" t="str">
        <f>IF(ISNA(VLOOKUP($A296,DSSV!$A$7:$R$65536,IN_DTK!F$6,0))=FALSE,VLOOKUP($A296,DSSV!$A$7:$R$65536,IN_DTK!F$6,0),"")</f>
        <v/>
      </c>
      <c r="G296" s="187" t="str">
        <f>IF(ISNA(VLOOKUP($A296,DSSV!$A$7:$R$65536,IN_DTK!G$6,0))=FALSE,VLOOKUP($A296,DSSV!$A$7:$R$65536,IN_DTK!G$6,0),"")</f>
        <v/>
      </c>
      <c r="H296" s="183">
        <f>IF(ISNA(VLOOKUP($A296,DSSV!$A$7:$R$65536,IN_DTK!H$6,0))=FALSE,IF(H$9&lt;&gt;0,VLOOKUP($A296,DSSV!$A$7:$R$65536,IN_DTK!H$6,0),""),"")</f>
        <v>0</v>
      </c>
      <c r="I296" s="183">
        <f>IF(ISNA(VLOOKUP($A296,DSSV!$A$7:$R$65536,IN_DTK!I$6,0))=FALSE,IF(I$9&lt;&gt;0,VLOOKUP($A296,DSSV!$A$7:$R$65536,IN_DTK!I$6,0),""),"")</f>
        <v>0</v>
      </c>
      <c r="J296" s="183">
        <f>IF(ISNA(VLOOKUP($A296,DSSV!$A$7:$R$65536,IN_DTK!J$6,0))=FALSE,IF(J$9&lt;&gt;0,VLOOKUP($A296,DSSV!$A$7:$R$65536,IN_DTK!J$6,0),""),"")</f>
        <v>0</v>
      </c>
      <c r="K296" s="183">
        <f>IF(ISNA(VLOOKUP($A296,DSSV!$A$7:$R$65536,IN_DTK!K$6,0))=FALSE,IF(K$9&lt;&gt;0,VLOOKUP($A296,DSSV!$A$7:$R$65536,IN_DTK!K$6,0),""),"")</f>
        <v>0</v>
      </c>
      <c r="L296" s="183">
        <f>IF(ISNA(VLOOKUP($A296,DSSV!$A$7:$R$65536,IN_DTK!L$6,0))=FALSE,IF(L$9&lt;&gt;0,VLOOKUP($A296,DSSV!$A$7:$R$65536,IN_DTK!L$6,0),""),"")</f>
        <v>0</v>
      </c>
      <c r="M296" s="183">
        <f>IF(ISNA(VLOOKUP($A296,DSSV!$A$7:$R$65536,IN_DTK!M$6,0))=FALSE,IF(M$9&lt;&gt;0,VLOOKUP($A296,DSSV!$A$7:$R$65536,IN_DTK!M$6,0),""),"")</f>
        <v>0</v>
      </c>
      <c r="N296" s="183">
        <f>IF(ISNA(VLOOKUP($A296,DSSV!$A$7:$R$65536,IN_DTK!N$6,0))=FALSE,IF(N$9&lt;&gt;0,VLOOKUP($A296,DSSV!$A$7:$R$65536,IN_DTK!N$6,0),""),"")</f>
        <v>0</v>
      </c>
      <c r="O296" s="183">
        <f>IF(ISNA(VLOOKUP($A296,DSSV!$A$7:$R$65536,IN_DTK!O$6,0))=FALSE,IF(O$9&lt;&gt;0,VLOOKUP($A296,DSSV!$A$7:$R$65536,IN_DTK!O$6,0),""),"")</f>
        <v>0</v>
      </c>
      <c r="P296" s="183">
        <f>IF(ISNA(VLOOKUP($A296,DSSV!$A$7:$R$65536,IN_DTK!P$6,0))=FALSE,IF(P$9&lt;&gt;0,VLOOKUP($A296,DSSV!$A$7:$R$65536,IN_DTK!P$6,0),""),"")</f>
        <v>0</v>
      </c>
      <c r="Q296" s="184">
        <f>IF(ISNA(VLOOKUP($A296,DSSV!$A$7:$R$65536,IN_DTK!Q$6,0))=FALSE,VLOOKUP($A296,DSSV!$A$7:$R$65536,IN_DTK!Q$6,0),"")</f>
        <v>0</v>
      </c>
      <c r="R296" s="175" t="str">
        <f>IF(ISNA(VLOOKUP($A296,DSSV!$A$7:$R$65536,IN_DTK!R$6,0))=FALSE,VLOOKUP($A296,DSSV!$A$7:$R$65536,IN_DTK!R$6,0),"")</f>
        <v>Không</v>
      </c>
      <c r="S296" s="185" t="str">
        <f>IF(ISNA(VLOOKUP($A296,DSSV!$A$7:$R$65536,IN_DTK!S$6,0))=FALSE,VLOOKUP($A296,DSSV!$A$7:$R$65536,IN_DTK!S$6,0),"")</f>
        <v/>
      </c>
      <c r="T296" s="156" t="str">
        <f t="shared" si="8"/>
        <v/>
      </c>
      <c r="U296" s="156" t="str">
        <f t="shared" si="9"/>
        <v/>
      </c>
    </row>
    <row r="297" spans="1:21" s="156" customFormat="1" ht="20.25" customHeight="1">
      <c r="A297" s="154">
        <v>288</v>
      </c>
      <c r="B297" s="178">
        <f>--SUBTOTAL(2,C$7:C297)</f>
        <v>288</v>
      </c>
      <c r="C297" s="157">
        <f>IF(ISNA(VLOOKUP($A297,DSSV!$A$7:$R$65536,IN_DTK!C$6,0))=FALSE,VLOOKUP($A297,DSSV!$A$7:$R$65536,IN_DTK!C$6,0),"")</f>
        <v>0</v>
      </c>
      <c r="D297" s="181" t="str">
        <f>IF(ISNA(VLOOKUP($A297,DSSV!$A$7:$R$65536,IN_DTK!D$6,0))=FALSE,VLOOKUP($A297,DSSV!$A$7:$R$65536,IN_DTK!D$6,0),"")</f>
        <v/>
      </c>
      <c r="E297" s="182" t="str">
        <f>IF(ISNA(VLOOKUP($A297,DSSV!$A$7:$R$65536,IN_DTK!E$6,0))=FALSE,VLOOKUP($A297,DSSV!$A$7:$R$65536,IN_DTK!E$6,0),"")</f>
        <v/>
      </c>
      <c r="F297" s="187" t="str">
        <f>IF(ISNA(VLOOKUP($A297,DSSV!$A$7:$R$65536,IN_DTK!F$6,0))=FALSE,VLOOKUP($A297,DSSV!$A$7:$R$65536,IN_DTK!F$6,0),"")</f>
        <v/>
      </c>
      <c r="G297" s="187" t="str">
        <f>IF(ISNA(VLOOKUP($A297,DSSV!$A$7:$R$65536,IN_DTK!G$6,0))=FALSE,VLOOKUP($A297,DSSV!$A$7:$R$65536,IN_DTK!G$6,0),"")</f>
        <v/>
      </c>
      <c r="H297" s="183">
        <f>IF(ISNA(VLOOKUP($A297,DSSV!$A$7:$R$65536,IN_DTK!H$6,0))=FALSE,IF(H$9&lt;&gt;0,VLOOKUP($A297,DSSV!$A$7:$R$65536,IN_DTK!H$6,0),""),"")</f>
        <v>0</v>
      </c>
      <c r="I297" s="183">
        <f>IF(ISNA(VLOOKUP($A297,DSSV!$A$7:$R$65536,IN_DTK!I$6,0))=FALSE,IF(I$9&lt;&gt;0,VLOOKUP($A297,DSSV!$A$7:$R$65536,IN_DTK!I$6,0),""),"")</f>
        <v>0</v>
      </c>
      <c r="J297" s="183">
        <f>IF(ISNA(VLOOKUP($A297,DSSV!$A$7:$R$65536,IN_DTK!J$6,0))=FALSE,IF(J$9&lt;&gt;0,VLOOKUP($A297,DSSV!$A$7:$R$65536,IN_DTK!J$6,0),""),"")</f>
        <v>0</v>
      </c>
      <c r="K297" s="183">
        <f>IF(ISNA(VLOOKUP($A297,DSSV!$A$7:$R$65536,IN_DTK!K$6,0))=FALSE,IF(K$9&lt;&gt;0,VLOOKUP($A297,DSSV!$A$7:$R$65536,IN_DTK!K$6,0),""),"")</f>
        <v>0</v>
      </c>
      <c r="L297" s="183">
        <f>IF(ISNA(VLOOKUP($A297,DSSV!$A$7:$R$65536,IN_DTK!L$6,0))=FALSE,IF(L$9&lt;&gt;0,VLOOKUP($A297,DSSV!$A$7:$R$65536,IN_DTK!L$6,0),""),"")</f>
        <v>0</v>
      </c>
      <c r="M297" s="183">
        <f>IF(ISNA(VLOOKUP($A297,DSSV!$A$7:$R$65536,IN_DTK!M$6,0))=FALSE,IF(M$9&lt;&gt;0,VLOOKUP($A297,DSSV!$A$7:$R$65536,IN_DTK!M$6,0),""),"")</f>
        <v>0</v>
      </c>
      <c r="N297" s="183">
        <f>IF(ISNA(VLOOKUP($A297,DSSV!$A$7:$R$65536,IN_DTK!N$6,0))=FALSE,IF(N$9&lt;&gt;0,VLOOKUP($A297,DSSV!$A$7:$R$65536,IN_DTK!N$6,0),""),"")</f>
        <v>0</v>
      </c>
      <c r="O297" s="183">
        <f>IF(ISNA(VLOOKUP($A297,DSSV!$A$7:$R$65536,IN_DTK!O$6,0))=FALSE,IF(O$9&lt;&gt;0,VLOOKUP($A297,DSSV!$A$7:$R$65536,IN_DTK!O$6,0),""),"")</f>
        <v>0</v>
      </c>
      <c r="P297" s="183">
        <f>IF(ISNA(VLOOKUP($A297,DSSV!$A$7:$R$65536,IN_DTK!P$6,0))=FALSE,IF(P$9&lt;&gt;0,VLOOKUP($A297,DSSV!$A$7:$R$65536,IN_DTK!P$6,0),""),"")</f>
        <v>0</v>
      </c>
      <c r="Q297" s="184">
        <f>IF(ISNA(VLOOKUP($A297,DSSV!$A$7:$R$65536,IN_DTK!Q$6,0))=FALSE,VLOOKUP($A297,DSSV!$A$7:$R$65536,IN_DTK!Q$6,0),"")</f>
        <v>0</v>
      </c>
      <c r="R297" s="175" t="str">
        <f>IF(ISNA(VLOOKUP($A297,DSSV!$A$7:$R$65536,IN_DTK!R$6,0))=FALSE,VLOOKUP($A297,DSSV!$A$7:$R$65536,IN_DTK!R$6,0),"")</f>
        <v>Không</v>
      </c>
      <c r="S297" s="185" t="str">
        <f>IF(ISNA(VLOOKUP($A297,DSSV!$A$7:$R$65536,IN_DTK!S$6,0))=FALSE,VLOOKUP($A297,DSSV!$A$7:$R$65536,IN_DTK!S$6,0),"")</f>
        <v/>
      </c>
      <c r="T297" s="156" t="str">
        <f t="shared" si="8"/>
        <v/>
      </c>
      <c r="U297" s="156" t="str">
        <f t="shared" si="9"/>
        <v/>
      </c>
    </row>
    <row r="298" spans="1:21" s="156" customFormat="1" ht="20.25" customHeight="1">
      <c r="A298" s="154">
        <v>289</v>
      </c>
      <c r="B298" s="178">
        <f>--SUBTOTAL(2,C$7:C298)</f>
        <v>289</v>
      </c>
      <c r="C298" s="157">
        <f>IF(ISNA(VLOOKUP($A298,DSSV!$A$7:$R$65536,IN_DTK!C$6,0))=FALSE,VLOOKUP($A298,DSSV!$A$7:$R$65536,IN_DTK!C$6,0),"")</f>
        <v>0</v>
      </c>
      <c r="D298" s="181" t="str">
        <f>IF(ISNA(VLOOKUP($A298,DSSV!$A$7:$R$65536,IN_DTK!D$6,0))=FALSE,VLOOKUP($A298,DSSV!$A$7:$R$65536,IN_DTK!D$6,0),"")</f>
        <v/>
      </c>
      <c r="E298" s="182" t="str">
        <f>IF(ISNA(VLOOKUP($A298,DSSV!$A$7:$R$65536,IN_DTK!E$6,0))=FALSE,VLOOKUP($A298,DSSV!$A$7:$R$65536,IN_DTK!E$6,0),"")</f>
        <v/>
      </c>
      <c r="F298" s="187" t="str">
        <f>IF(ISNA(VLOOKUP($A298,DSSV!$A$7:$R$65536,IN_DTK!F$6,0))=FALSE,VLOOKUP($A298,DSSV!$A$7:$R$65536,IN_DTK!F$6,0),"")</f>
        <v/>
      </c>
      <c r="G298" s="187" t="str">
        <f>IF(ISNA(VLOOKUP($A298,DSSV!$A$7:$R$65536,IN_DTK!G$6,0))=FALSE,VLOOKUP($A298,DSSV!$A$7:$R$65536,IN_DTK!G$6,0),"")</f>
        <v/>
      </c>
      <c r="H298" s="183">
        <f>IF(ISNA(VLOOKUP($A298,DSSV!$A$7:$R$65536,IN_DTK!H$6,0))=FALSE,IF(H$9&lt;&gt;0,VLOOKUP($A298,DSSV!$A$7:$R$65536,IN_DTK!H$6,0),""),"")</f>
        <v>0</v>
      </c>
      <c r="I298" s="183">
        <f>IF(ISNA(VLOOKUP($A298,DSSV!$A$7:$R$65536,IN_DTK!I$6,0))=FALSE,IF(I$9&lt;&gt;0,VLOOKUP($A298,DSSV!$A$7:$R$65536,IN_DTK!I$6,0),""),"")</f>
        <v>0</v>
      </c>
      <c r="J298" s="183">
        <f>IF(ISNA(VLOOKUP($A298,DSSV!$A$7:$R$65536,IN_DTK!J$6,0))=FALSE,IF(J$9&lt;&gt;0,VLOOKUP($A298,DSSV!$A$7:$R$65536,IN_DTK!J$6,0),""),"")</f>
        <v>0</v>
      </c>
      <c r="K298" s="183">
        <f>IF(ISNA(VLOOKUP($A298,DSSV!$A$7:$R$65536,IN_DTK!K$6,0))=FALSE,IF(K$9&lt;&gt;0,VLOOKUP($A298,DSSV!$A$7:$R$65536,IN_DTK!K$6,0),""),"")</f>
        <v>0</v>
      </c>
      <c r="L298" s="183">
        <f>IF(ISNA(VLOOKUP($A298,DSSV!$A$7:$R$65536,IN_DTK!L$6,0))=FALSE,IF(L$9&lt;&gt;0,VLOOKUP($A298,DSSV!$A$7:$R$65536,IN_DTK!L$6,0),""),"")</f>
        <v>0</v>
      </c>
      <c r="M298" s="183">
        <f>IF(ISNA(VLOOKUP($A298,DSSV!$A$7:$R$65536,IN_DTK!M$6,0))=FALSE,IF(M$9&lt;&gt;0,VLOOKUP($A298,DSSV!$A$7:$R$65536,IN_DTK!M$6,0),""),"")</f>
        <v>0</v>
      </c>
      <c r="N298" s="183">
        <f>IF(ISNA(VLOOKUP($A298,DSSV!$A$7:$R$65536,IN_DTK!N$6,0))=FALSE,IF(N$9&lt;&gt;0,VLOOKUP($A298,DSSV!$A$7:$R$65536,IN_DTK!N$6,0),""),"")</f>
        <v>0</v>
      </c>
      <c r="O298" s="183">
        <f>IF(ISNA(VLOOKUP($A298,DSSV!$A$7:$R$65536,IN_DTK!O$6,0))=FALSE,IF(O$9&lt;&gt;0,VLOOKUP($A298,DSSV!$A$7:$R$65536,IN_DTK!O$6,0),""),"")</f>
        <v>0</v>
      </c>
      <c r="P298" s="183">
        <f>IF(ISNA(VLOOKUP($A298,DSSV!$A$7:$R$65536,IN_DTK!P$6,0))=FALSE,IF(P$9&lt;&gt;0,VLOOKUP($A298,DSSV!$A$7:$R$65536,IN_DTK!P$6,0),""),"")</f>
        <v>0</v>
      </c>
      <c r="Q298" s="184">
        <f>IF(ISNA(VLOOKUP($A298,DSSV!$A$7:$R$65536,IN_DTK!Q$6,0))=FALSE,VLOOKUP($A298,DSSV!$A$7:$R$65536,IN_DTK!Q$6,0),"")</f>
        <v>0</v>
      </c>
      <c r="R298" s="175" t="str">
        <f>IF(ISNA(VLOOKUP($A298,DSSV!$A$7:$R$65536,IN_DTK!R$6,0))=FALSE,VLOOKUP($A298,DSSV!$A$7:$R$65536,IN_DTK!R$6,0),"")</f>
        <v>Không</v>
      </c>
      <c r="S298" s="185" t="str">
        <f>IF(ISNA(VLOOKUP($A298,DSSV!$A$7:$R$65536,IN_DTK!S$6,0))=FALSE,VLOOKUP($A298,DSSV!$A$7:$R$65536,IN_DTK!S$6,0),"")</f>
        <v/>
      </c>
      <c r="T298" s="156" t="str">
        <f t="shared" si="8"/>
        <v/>
      </c>
      <c r="U298" s="156" t="str">
        <f t="shared" si="9"/>
        <v/>
      </c>
    </row>
    <row r="299" spans="1:21" s="156" customFormat="1" ht="20.25" customHeight="1">
      <c r="A299" s="154">
        <v>290</v>
      </c>
      <c r="B299" s="178">
        <f>--SUBTOTAL(2,C$7:C299)</f>
        <v>290</v>
      </c>
      <c r="C299" s="157">
        <f>IF(ISNA(VLOOKUP($A299,DSSV!$A$7:$R$65536,IN_DTK!C$6,0))=FALSE,VLOOKUP($A299,DSSV!$A$7:$R$65536,IN_DTK!C$6,0),"")</f>
        <v>0</v>
      </c>
      <c r="D299" s="181" t="str">
        <f>IF(ISNA(VLOOKUP($A299,DSSV!$A$7:$R$65536,IN_DTK!D$6,0))=FALSE,VLOOKUP($A299,DSSV!$A$7:$R$65536,IN_DTK!D$6,0),"")</f>
        <v/>
      </c>
      <c r="E299" s="182" t="str">
        <f>IF(ISNA(VLOOKUP($A299,DSSV!$A$7:$R$65536,IN_DTK!E$6,0))=FALSE,VLOOKUP($A299,DSSV!$A$7:$R$65536,IN_DTK!E$6,0),"")</f>
        <v/>
      </c>
      <c r="F299" s="187" t="str">
        <f>IF(ISNA(VLOOKUP($A299,DSSV!$A$7:$R$65536,IN_DTK!F$6,0))=FALSE,VLOOKUP($A299,DSSV!$A$7:$R$65536,IN_DTK!F$6,0),"")</f>
        <v/>
      </c>
      <c r="G299" s="187" t="str">
        <f>IF(ISNA(VLOOKUP($A299,DSSV!$A$7:$R$65536,IN_DTK!G$6,0))=FALSE,VLOOKUP($A299,DSSV!$A$7:$R$65536,IN_DTK!G$6,0),"")</f>
        <v/>
      </c>
      <c r="H299" s="183">
        <f>IF(ISNA(VLOOKUP($A299,DSSV!$A$7:$R$65536,IN_DTK!H$6,0))=FALSE,IF(H$9&lt;&gt;0,VLOOKUP($A299,DSSV!$A$7:$R$65536,IN_DTK!H$6,0),""),"")</f>
        <v>0</v>
      </c>
      <c r="I299" s="183">
        <f>IF(ISNA(VLOOKUP($A299,DSSV!$A$7:$R$65536,IN_DTK!I$6,0))=FALSE,IF(I$9&lt;&gt;0,VLOOKUP($A299,DSSV!$A$7:$R$65536,IN_DTK!I$6,0),""),"")</f>
        <v>0</v>
      </c>
      <c r="J299" s="183">
        <f>IF(ISNA(VLOOKUP($A299,DSSV!$A$7:$R$65536,IN_DTK!J$6,0))=FALSE,IF(J$9&lt;&gt;0,VLOOKUP($A299,DSSV!$A$7:$R$65536,IN_DTK!J$6,0),""),"")</f>
        <v>0</v>
      </c>
      <c r="K299" s="183">
        <f>IF(ISNA(VLOOKUP($A299,DSSV!$A$7:$R$65536,IN_DTK!K$6,0))=FALSE,IF(K$9&lt;&gt;0,VLOOKUP($A299,DSSV!$A$7:$R$65536,IN_DTK!K$6,0),""),"")</f>
        <v>0</v>
      </c>
      <c r="L299" s="183">
        <f>IF(ISNA(VLOOKUP($A299,DSSV!$A$7:$R$65536,IN_DTK!L$6,0))=FALSE,IF(L$9&lt;&gt;0,VLOOKUP($A299,DSSV!$A$7:$R$65536,IN_DTK!L$6,0),""),"")</f>
        <v>0</v>
      </c>
      <c r="M299" s="183">
        <f>IF(ISNA(VLOOKUP($A299,DSSV!$A$7:$R$65536,IN_DTK!M$6,0))=FALSE,IF(M$9&lt;&gt;0,VLOOKUP($A299,DSSV!$A$7:$R$65536,IN_DTK!M$6,0),""),"")</f>
        <v>0</v>
      </c>
      <c r="N299" s="183">
        <f>IF(ISNA(VLOOKUP($A299,DSSV!$A$7:$R$65536,IN_DTK!N$6,0))=FALSE,IF(N$9&lt;&gt;0,VLOOKUP($A299,DSSV!$A$7:$R$65536,IN_DTK!N$6,0),""),"")</f>
        <v>0</v>
      </c>
      <c r="O299" s="183">
        <f>IF(ISNA(VLOOKUP($A299,DSSV!$A$7:$R$65536,IN_DTK!O$6,0))=FALSE,IF(O$9&lt;&gt;0,VLOOKUP($A299,DSSV!$A$7:$R$65536,IN_DTK!O$6,0),""),"")</f>
        <v>0</v>
      </c>
      <c r="P299" s="183">
        <f>IF(ISNA(VLOOKUP($A299,DSSV!$A$7:$R$65536,IN_DTK!P$6,0))=FALSE,IF(P$9&lt;&gt;0,VLOOKUP($A299,DSSV!$A$7:$R$65536,IN_DTK!P$6,0),""),"")</f>
        <v>0</v>
      </c>
      <c r="Q299" s="184">
        <f>IF(ISNA(VLOOKUP($A299,DSSV!$A$7:$R$65536,IN_DTK!Q$6,0))=FALSE,VLOOKUP($A299,DSSV!$A$7:$R$65536,IN_DTK!Q$6,0),"")</f>
        <v>0</v>
      </c>
      <c r="R299" s="175" t="str">
        <f>IF(ISNA(VLOOKUP($A299,DSSV!$A$7:$R$65536,IN_DTK!R$6,0))=FALSE,VLOOKUP($A299,DSSV!$A$7:$R$65536,IN_DTK!R$6,0),"")</f>
        <v>Không</v>
      </c>
      <c r="S299" s="185" t="str">
        <f>IF(ISNA(VLOOKUP($A299,DSSV!$A$7:$R$65536,IN_DTK!S$6,0))=FALSE,VLOOKUP($A299,DSSV!$A$7:$R$65536,IN_DTK!S$6,0),"")</f>
        <v/>
      </c>
      <c r="T299" s="156" t="str">
        <f t="shared" si="8"/>
        <v/>
      </c>
      <c r="U299" s="156" t="str">
        <f t="shared" si="9"/>
        <v/>
      </c>
    </row>
    <row r="300" spans="1:21" s="156" customFormat="1" ht="20.25" customHeight="1">
      <c r="A300" s="154">
        <v>291</v>
      </c>
      <c r="B300" s="178">
        <f>--SUBTOTAL(2,C$7:C300)</f>
        <v>291</v>
      </c>
      <c r="C300" s="157">
        <f>IF(ISNA(VLOOKUP($A300,DSSV!$A$7:$R$65536,IN_DTK!C$6,0))=FALSE,VLOOKUP($A300,DSSV!$A$7:$R$65536,IN_DTK!C$6,0),"")</f>
        <v>0</v>
      </c>
      <c r="D300" s="181" t="str">
        <f>IF(ISNA(VLOOKUP($A300,DSSV!$A$7:$R$65536,IN_DTK!D$6,0))=FALSE,VLOOKUP($A300,DSSV!$A$7:$R$65536,IN_DTK!D$6,0),"")</f>
        <v/>
      </c>
      <c r="E300" s="182" t="str">
        <f>IF(ISNA(VLOOKUP($A300,DSSV!$A$7:$R$65536,IN_DTK!E$6,0))=FALSE,VLOOKUP($A300,DSSV!$A$7:$R$65536,IN_DTK!E$6,0),"")</f>
        <v/>
      </c>
      <c r="F300" s="187" t="str">
        <f>IF(ISNA(VLOOKUP($A300,DSSV!$A$7:$R$65536,IN_DTK!F$6,0))=FALSE,VLOOKUP($A300,DSSV!$A$7:$R$65536,IN_DTK!F$6,0),"")</f>
        <v/>
      </c>
      <c r="G300" s="187" t="str">
        <f>IF(ISNA(VLOOKUP($A300,DSSV!$A$7:$R$65536,IN_DTK!G$6,0))=FALSE,VLOOKUP($A300,DSSV!$A$7:$R$65536,IN_DTK!G$6,0),"")</f>
        <v/>
      </c>
      <c r="H300" s="183">
        <f>IF(ISNA(VLOOKUP($A300,DSSV!$A$7:$R$65536,IN_DTK!H$6,0))=FALSE,IF(H$9&lt;&gt;0,VLOOKUP($A300,DSSV!$A$7:$R$65536,IN_DTK!H$6,0),""),"")</f>
        <v>0</v>
      </c>
      <c r="I300" s="183">
        <f>IF(ISNA(VLOOKUP($A300,DSSV!$A$7:$R$65536,IN_DTK!I$6,0))=FALSE,IF(I$9&lt;&gt;0,VLOOKUP($A300,DSSV!$A$7:$R$65536,IN_DTK!I$6,0),""),"")</f>
        <v>0</v>
      </c>
      <c r="J300" s="183">
        <f>IF(ISNA(VLOOKUP($A300,DSSV!$A$7:$R$65536,IN_DTK!J$6,0))=FALSE,IF(J$9&lt;&gt;0,VLOOKUP($A300,DSSV!$A$7:$R$65536,IN_DTK!J$6,0),""),"")</f>
        <v>0</v>
      </c>
      <c r="K300" s="183">
        <f>IF(ISNA(VLOOKUP($A300,DSSV!$A$7:$R$65536,IN_DTK!K$6,0))=FALSE,IF(K$9&lt;&gt;0,VLOOKUP($A300,DSSV!$A$7:$R$65536,IN_DTK!K$6,0),""),"")</f>
        <v>0</v>
      </c>
      <c r="L300" s="183">
        <f>IF(ISNA(VLOOKUP($A300,DSSV!$A$7:$R$65536,IN_DTK!L$6,0))=FALSE,IF(L$9&lt;&gt;0,VLOOKUP($A300,DSSV!$A$7:$R$65536,IN_DTK!L$6,0),""),"")</f>
        <v>0</v>
      </c>
      <c r="M300" s="183">
        <f>IF(ISNA(VLOOKUP($A300,DSSV!$A$7:$R$65536,IN_DTK!M$6,0))=FALSE,IF(M$9&lt;&gt;0,VLOOKUP($A300,DSSV!$A$7:$R$65536,IN_DTK!M$6,0),""),"")</f>
        <v>0</v>
      </c>
      <c r="N300" s="183">
        <f>IF(ISNA(VLOOKUP($A300,DSSV!$A$7:$R$65536,IN_DTK!N$6,0))=FALSE,IF(N$9&lt;&gt;0,VLOOKUP($A300,DSSV!$A$7:$R$65536,IN_DTK!N$6,0),""),"")</f>
        <v>0</v>
      </c>
      <c r="O300" s="183">
        <f>IF(ISNA(VLOOKUP($A300,DSSV!$A$7:$R$65536,IN_DTK!O$6,0))=FALSE,IF(O$9&lt;&gt;0,VLOOKUP($A300,DSSV!$A$7:$R$65536,IN_DTK!O$6,0),""),"")</f>
        <v>0</v>
      </c>
      <c r="P300" s="183">
        <f>IF(ISNA(VLOOKUP($A300,DSSV!$A$7:$R$65536,IN_DTK!P$6,0))=FALSE,IF(P$9&lt;&gt;0,VLOOKUP($A300,DSSV!$A$7:$R$65536,IN_DTK!P$6,0),""),"")</f>
        <v>0</v>
      </c>
      <c r="Q300" s="184">
        <f>IF(ISNA(VLOOKUP($A300,DSSV!$A$7:$R$65536,IN_DTK!Q$6,0))=FALSE,VLOOKUP($A300,DSSV!$A$7:$R$65536,IN_DTK!Q$6,0),"")</f>
        <v>0</v>
      </c>
      <c r="R300" s="175" t="str">
        <f>IF(ISNA(VLOOKUP($A300,DSSV!$A$7:$R$65536,IN_DTK!R$6,0))=FALSE,VLOOKUP($A300,DSSV!$A$7:$R$65536,IN_DTK!R$6,0),"")</f>
        <v>Không</v>
      </c>
      <c r="S300" s="185" t="str">
        <f>IF(ISNA(VLOOKUP($A300,DSSV!$A$7:$R$65536,IN_DTK!S$6,0))=FALSE,VLOOKUP($A300,DSSV!$A$7:$R$65536,IN_DTK!S$6,0),"")</f>
        <v/>
      </c>
      <c r="T300" s="156" t="str">
        <f t="shared" si="8"/>
        <v/>
      </c>
      <c r="U300" s="156" t="str">
        <f t="shared" si="9"/>
        <v/>
      </c>
    </row>
    <row r="301" spans="1:21" s="156" customFormat="1" ht="20.25" customHeight="1">
      <c r="A301" s="154">
        <v>292</v>
      </c>
      <c r="B301" s="178">
        <f>--SUBTOTAL(2,C$7:C301)</f>
        <v>292</v>
      </c>
      <c r="C301" s="157">
        <f>IF(ISNA(VLOOKUP($A301,DSSV!$A$7:$R$65536,IN_DTK!C$6,0))=FALSE,VLOOKUP($A301,DSSV!$A$7:$R$65536,IN_DTK!C$6,0),"")</f>
        <v>0</v>
      </c>
      <c r="D301" s="181" t="str">
        <f>IF(ISNA(VLOOKUP($A301,DSSV!$A$7:$R$65536,IN_DTK!D$6,0))=FALSE,VLOOKUP($A301,DSSV!$A$7:$R$65536,IN_DTK!D$6,0),"")</f>
        <v/>
      </c>
      <c r="E301" s="182" t="str">
        <f>IF(ISNA(VLOOKUP($A301,DSSV!$A$7:$R$65536,IN_DTK!E$6,0))=FALSE,VLOOKUP($A301,DSSV!$A$7:$R$65536,IN_DTK!E$6,0),"")</f>
        <v/>
      </c>
      <c r="F301" s="187" t="str">
        <f>IF(ISNA(VLOOKUP($A301,DSSV!$A$7:$R$65536,IN_DTK!F$6,0))=FALSE,VLOOKUP($A301,DSSV!$A$7:$R$65536,IN_DTK!F$6,0),"")</f>
        <v/>
      </c>
      <c r="G301" s="187" t="str">
        <f>IF(ISNA(VLOOKUP($A301,DSSV!$A$7:$R$65536,IN_DTK!G$6,0))=FALSE,VLOOKUP($A301,DSSV!$A$7:$R$65536,IN_DTK!G$6,0),"")</f>
        <v/>
      </c>
      <c r="H301" s="183">
        <f>IF(ISNA(VLOOKUP($A301,DSSV!$A$7:$R$65536,IN_DTK!H$6,0))=FALSE,IF(H$9&lt;&gt;0,VLOOKUP($A301,DSSV!$A$7:$R$65536,IN_DTK!H$6,0),""),"")</f>
        <v>0</v>
      </c>
      <c r="I301" s="183">
        <f>IF(ISNA(VLOOKUP($A301,DSSV!$A$7:$R$65536,IN_DTK!I$6,0))=FALSE,IF(I$9&lt;&gt;0,VLOOKUP($A301,DSSV!$A$7:$R$65536,IN_DTK!I$6,0),""),"")</f>
        <v>0</v>
      </c>
      <c r="J301" s="183">
        <f>IF(ISNA(VLOOKUP($A301,DSSV!$A$7:$R$65536,IN_DTK!J$6,0))=FALSE,IF(J$9&lt;&gt;0,VLOOKUP($A301,DSSV!$A$7:$R$65536,IN_DTK!J$6,0),""),"")</f>
        <v>0</v>
      </c>
      <c r="K301" s="183">
        <f>IF(ISNA(VLOOKUP($A301,DSSV!$A$7:$R$65536,IN_DTK!K$6,0))=FALSE,IF(K$9&lt;&gt;0,VLOOKUP($A301,DSSV!$A$7:$R$65536,IN_DTK!K$6,0),""),"")</f>
        <v>0</v>
      </c>
      <c r="L301" s="183">
        <f>IF(ISNA(VLOOKUP($A301,DSSV!$A$7:$R$65536,IN_DTK!L$6,0))=FALSE,IF(L$9&lt;&gt;0,VLOOKUP($A301,DSSV!$A$7:$R$65536,IN_DTK!L$6,0),""),"")</f>
        <v>0</v>
      </c>
      <c r="M301" s="183">
        <f>IF(ISNA(VLOOKUP($A301,DSSV!$A$7:$R$65536,IN_DTK!M$6,0))=FALSE,IF(M$9&lt;&gt;0,VLOOKUP($A301,DSSV!$A$7:$R$65536,IN_DTK!M$6,0),""),"")</f>
        <v>0</v>
      </c>
      <c r="N301" s="183">
        <f>IF(ISNA(VLOOKUP($A301,DSSV!$A$7:$R$65536,IN_DTK!N$6,0))=FALSE,IF(N$9&lt;&gt;0,VLOOKUP($A301,DSSV!$A$7:$R$65536,IN_DTK!N$6,0),""),"")</f>
        <v>0</v>
      </c>
      <c r="O301" s="183">
        <f>IF(ISNA(VLOOKUP($A301,DSSV!$A$7:$R$65536,IN_DTK!O$6,0))=FALSE,IF(O$9&lt;&gt;0,VLOOKUP($A301,DSSV!$A$7:$R$65536,IN_DTK!O$6,0),""),"")</f>
        <v>0</v>
      </c>
      <c r="P301" s="183">
        <f>IF(ISNA(VLOOKUP($A301,DSSV!$A$7:$R$65536,IN_DTK!P$6,0))=FALSE,IF(P$9&lt;&gt;0,VLOOKUP($A301,DSSV!$A$7:$R$65536,IN_DTK!P$6,0),""),"")</f>
        <v>0</v>
      </c>
      <c r="Q301" s="184">
        <f>IF(ISNA(VLOOKUP($A301,DSSV!$A$7:$R$65536,IN_DTK!Q$6,0))=FALSE,VLOOKUP($A301,DSSV!$A$7:$R$65536,IN_DTK!Q$6,0),"")</f>
        <v>0</v>
      </c>
      <c r="R301" s="175" t="str">
        <f>IF(ISNA(VLOOKUP($A301,DSSV!$A$7:$R$65536,IN_DTK!R$6,0))=FALSE,VLOOKUP($A301,DSSV!$A$7:$R$65536,IN_DTK!R$6,0),"")</f>
        <v>Không</v>
      </c>
      <c r="S301" s="185" t="str">
        <f>IF(ISNA(VLOOKUP($A301,DSSV!$A$7:$R$65536,IN_DTK!S$6,0))=FALSE,VLOOKUP($A301,DSSV!$A$7:$R$65536,IN_DTK!S$6,0),"")</f>
        <v/>
      </c>
      <c r="T301" s="156" t="str">
        <f t="shared" si="8"/>
        <v/>
      </c>
      <c r="U301" s="156" t="str">
        <f t="shared" si="9"/>
        <v/>
      </c>
    </row>
    <row r="302" spans="1:21" s="156" customFormat="1" ht="20.25" customHeight="1">
      <c r="A302" s="154">
        <v>293</v>
      </c>
      <c r="B302" s="178">
        <f>--SUBTOTAL(2,C$7:C302)</f>
        <v>293</v>
      </c>
      <c r="C302" s="157">
        <f>IF(ISNA(VLOOKUP($A302,DSSV!$A$7:$R$65536,IN_DTK!C$6,0))=FALSE,VLOOKUP($A302,DSSV!$A$7:$R$65536,IN_DTK!C$6,0),"")</f>
        <v>0</v>
      </c>
      <c r="D302" s="181" t="str">
        <f>IF(ISNA(VLOOKUP($A302,DSSV!$A$7:$R$65536,IN_DTK!D$6,0))=FALSE,VLOOKUP($A302,DSSV!$A$7:$R$65536,IN_DTK!D$6,0),"")</f>
        <v/>
      </c>
      <c r="E302" s="182" t="str">
        <f>IF(ISNA(VLOOKUP($A302,DSSV!$A$7:$R$65536,IN_DTK!E$6,0))=FALSE,VLOOKUP($A302,DSSV!$A$7:$R$65536,IN_DTK!E$6,0),"")</f>
        <v/>
      </c>
      <c r="F302" s="187" t="str">
        <f>IF(ISNA(VLOOKUP($A302,DSSV!$A$7:$R$65536,IN_DTK!F$6,0))=FALSE,VLOOKUP($A302,DSSV!$A$7:$R$65536,IN_DTK!F$6,0),"")</f>
        <v/>
      </c>
      <c r="G302" s="187" t="str">
        <f>IF(ISNA(VLOOKUP($A302,DSSV!$A$7:$R$65536,IN_DTK!G$6,0))=FALSE,VLOOKUP($A302,DSSV!$A$7:$R$65536,IN_DTK!G$6,0),"")</f>
        <v/>
      </c>
      <c r="H302" s="183">
        <f>IF(ISNA(VLOOKUP($A302,DSSV!$A$7:$R$65536,IN_DTK!H$6,0))=FALSE,IF(H$9&lt;&gt;0,VLOOKUP($A302,DSSV!$A$7:$R$65536,IN_DTK!H$6,0),""),"")</f>
        <v>0</v>
      </c>
      <c r="I302" s="183">
        <f>IF(ISNA(VLOOKUP($A302,DSSV!$A$7:$R$65536,IN_DTK!I$6,0))=FALSE,IF(I$9&lt;&gt;0,VLOOKUP($A302,DSSV!$A$7:$R$65536,IN_DTK!I$6,0),""),"")</f>
        <v>0</v>
      </c>
      <c r="J302" s="183">
        <f>IF(ISNA(VLOOKUP($A302,DSSV!$A$7:$R$65536,IN_DTK!J$6,0))=FALSE,IF(J$9&lt;&gt;0,VLOOKUP($A302,DSSV!$A$7:$R$65536,IN_DTK!J$6,0),""),"")</f>
        <v>0</v>
      </c>
      <c r="K302" s="183">
        <f>IF(ISNA(VLOOKUP($A302,DSSV!$A$7:$R$65536,IN_DTK!K$6,0))=FALSE,IF(K$9&lt;&gt;0,VLOOKUP($A302,DSSV!$A$7:$R$65536,IN_DTK!K$6,0),""),"")</f>
        <v>0</v>
      </c>
      <c r="L302" s="183">
        <f>IF(ISNA(VLOOKUP($A302,DSSV!$A$7:$R$65536,IN_DTK!L$6,0))=FALSE,IF(L$9&lt;&gt;0,VLOOKUP($A302,DSSV!$A$7:$R$65536,IN_DTK!L$6,0),""),"")</f>
        <v>0</v>
      </c>
      <c r="M302" s="183">
        <f>IF(ISNA(VLOOKUP($A302,DSSV!$A$7:$R$65536,IN_DTK!M$6,0))=FALSE,IF(M$9&lt;&gt;0,VLOOKUP($A302,DSSV!$A$7:$R$65536,IN_DTK!M$6,0),""),"")</f>
        <v>0</v>
      </c>
      <c r="N302" s="183">
        <f>IF(ISNA(VLOOKUP($A302,DSSV!$A$7:$R$65536,IN_DTK!N$6,0))=FALSE,IF(N$9&lt;&gt;0,VLOOKUP($A302,DSSV!$A$7:$R$65536,IN_DTK!N$6,0),""),"")</f>
        <v>0</v>
      </c>
      <c r="O302" s="183">
        <f>IF(ISNA(VLOOKUP($A302,DSSV!$A$7:$R$65536,IN_DTK!O$6,0))=FALSE,IF(O$9&lt;&gt;0,VLOOKUP($A302,DSSV!$A$7:$R$65536,IN_DTK!O$6,0),""),"")</f>
        <v>0</v>
      </c>
      <c r="P302" s="183">
        <f>IF(ISNA(VLOOKUP($A302,DSSV!$A$7:$R$65536,IN_DTK!P$6,0))=FALSE,IF(P$9&lt;&gt;0,VLOOKUP($A302,DSSV!$A$7:$R$65536,IN_DTK!P$6,0),""),"")</f>
        <v>0</v>
      </c>
      <c r="Q302" s="184">
        <f>IF(ISNA(VLOOKUP($A302,DSSV!$A$7:$R$65536,IN_DTK!Q$6,0))=FALSE,VLOOKUP($A302,DSSV!$A$7:$R$65536,IN_DTK!Q$6,0),"")</f>
        <v>0</v>
      </c>
      <c r="R302" s="175" t="str">
        <f>IF(ISNA(VLOOKUP($A302,DSSV!$A$7:$R$65536,IN_DTK!R$6,0))=FALSE,VLOOKUP($A302,DSSV!$A$7:$R$65536,IN_DTK!R$6,0),"")</f>
        <v>Không</v>
      </c>
      <c r="S302" s="185" t="str">
        <f>IF(ISNA(VLOOKUP($A302,DSSV!$A$7:$R$65536,IN_DTK!S$6,0))=FALSE,VLOOKUP($A302,DSSV!$A$7:$R$65536,IN_DTK!S$6,0),"")</f>
        <v/>
      </c>
      <c r="T302" s="156" t="str">
        <f t="shared" si="8"/>
        <v/>
      </c>
      <c r="U302" s="156" t="str">
        <f t="shared" si="9"/>
        <v/>
      </c>
    </row>
    <row r="303" spans="1:21" s="156" customFormat="1" ht="20.25" customHeight="1">
      <c r="A303" s="154">
        <v>294</v>
      </c>
      <c r="B303" s="178">
        <f>--SUBTOTAL(2,C$7:C303)</f>
        <v>294</v>
      </c>
      <c r="C303" s="157">
        <f>IF(ISNA(VLOOKUP($A303,DSSV!$A$7:$R$65536,IN_DTK!C$6,0))=FALSE,VLOOKUP($A303,DSSV!$A$7:$R$65536,IN_DTK!C$6,0),"")</f>
        <v>0</v>
      </c>
      <c r="D303" s="181" t="str">
        <f>IF(ISNA(VLOOKUP($A303,DSSV!$A$7:$R$65536,IN_DTK!D$6,0))=FALSE,VLOOKUP($A303,DSSV!$A$7:$R$65536,IN_DTK!D$6,0),"")</f>
        <v/>
      </c>
      <c r="E303" s="182" t="str">
        <f>IF(ISNA(VLOOKUP($A303,DSSV!$A$7:$R$65536,IN_DTK!E$6,0))=FALSE,VLOOKUP($A303,DSSV!$A$7:$R$65536,IN_DTK!E$6,0),"")</f>
        <v/>
      </c>
      <c r="F303" s="187" t="str">
        <f>IF(ISNA(VLOOKUP($A303,DSSV!$A$7:$R$65536,IN_DTK!F$6,0))=FALSE,VLOOKUP($A303,DSSV!$A$7:$R$65536,IN_DTK!F$6,0),"")</f>
        <v/>
      </c>
      <c r="G303" s="187" t="str">
        <f>IF(ISNA(VLOOKUP($A303,DSSV!$A$7:$R$65536,IN_DTK!G$6,0))=FALSE,VLOOKUP($A303,DSSV!$A$7:$R$65536,IN_DTK!G$6,0),"")</f>
        <v/>
      </c>
      <c r="H303" s="183">
        <f>IF(ISNA(VLOOKUP($A303,DSSV!$A$7:$R$65536,IN_DTK!H$6,0))=FALSE,IF(H$9&lt;&gt;0,VLOOKUP($A303,DSSV!$A$7:$R$65536,IN_DTK!H$6,0),""),"")</f>
        <v>0</v>
      </c>
      <c r="I303" s="183">
        <f>IF(ISNA(VLOOKUP($A303,DSSV!$A$7:$R$65536,IN_DTK!I$6,0))=FALSE,IF(I$9&lt;&gt;0,VLOOKUP($A303,DSSV!$A$7:$R$65536,IN_DTK!I$6,0),""),"")</f>
        <v>0</v>
      </c>
      <c r="J303" s="183">
        <f>IF(ISNA(VLOOKUP($A303,DSSV!$A$7:$R$65536,IN_DTK!J$6,0))=FALSE,IF(J$9&lt;&gt;0,VLOOKUP($A303,DSSV!$A$7:$R$65536,IN_DTK!J$6,0),""),"")</f>
        <v>0</v>
      </c>
      <c r="K303" s="183">
        <f>IF(ISNA(VLOOKUP($A303,DSSV!$A$7:$R$65536,IN_DTK!K$6,0))=FALSE,IF(K$9&lt;&gt;0,VLOOKUP($A303,DSSV!$A$7:$R$65536,IN_DTK!K$6,0),""),"")</f>
        <v>0</v>
      </c>
      <c r="L303" s="183">
        <f>IF(ISNA(VLOOKUP($A303,DSSV!$A$7:$R$65536,IN_DTK!L$6,0))=FALSE,IF(L$9&lt;&gt;0,VLOOKUP($A303,DSSV!$A$7:$R$65536,IN_DTK!L$6,0),""),"")</f>
        <v>0</v>
      </c>
      <c r="M303" s="183">
        <f>IF(ISNA(VLOOKUP($A303,DSSV!$A$7:$R$65536,IN_DTK!M$6,0))=FALSE,IF(M$9&lt;&gt;0,VLOOKUP($A303,DSSV!$A$7:$R$65536,IN_DTK!M$6,0),""),"")</f>
        <v>0</v>
      </c>
      <c r="N303" s="183">
        <f>IF(ISNA(VLOOKUP($A303,DSSV!$A$7:$R$65536,IN_DTK!N$6,0))=FALSE,IF(N$9&lt;&gt;0,VLOOKUP($A303,DSSV!$A$7:$R$65536,IN_DTK!N$6,0),""),"")</f>
        <v>0</v>
      </c>
      <c r="O303" s="183">
        <f>IF(ISNA(VLOOKUP($A303,DSSV!$A$7:$R$65536,IN_DTK!O$6,0))=FALSE,IF(O$9&lt;&gt;0,VLOOKUP($A303,DSSV!$A$7:$R$65536,IN_DTK!O$6,0),""),"")</f>
        <v>0</v>
      </c>
      <c r="P303" s="183">
        <f>IF(ISNA(VLOOKUP($A303,DSSV!$A$7:$R$65536,IN_DTK!P$6,0))=FALSE,IF(P$9&lt;&gt;0,VLOOKUP($A303,DSSV!$A$7:$R$65536,IN_DTK!P$6,0),""),"")</f>
        <v>0</v>
      </c>
      <c r="Q303" s="184">
        <f>IF(ISNA(VLOOKUP($A303,DSSV!$A$7:$R$65536,IN_DTK!Q$6,0))=FALSE,VLOOKUP($A303,DSSV!$A$7:$R$65536,IN_DTK!Q$6,0),"")</f>
        <v>0</v>
      </c>
      <c r="R303" s="175" t="str">
        <f>IF(ISNA(VLOOKUP($A303,DSSV!$A$7:$R$65536,IN_DTK!R$6,0))=FALSE,VLOOKUP($A303,DSSV!$A$7:$R$65536,IN_DTK!R$6,0),"")</f>
        <v>Không</v>
      </c>
      <c r="S303" s="185" t="str">
        <f>IF(ISNA(VLOOKUP($A303,DSSV!$A$7:$R$65536,IN_DTK!S$6,0))=FALSE,VLOOKUP($A303,DSSV!$A$7:$R$65536,IN_DTK!S$6,0),"")</f>
        <v/>
      </c>
      <c r="T303" s="156" t="str">
        <f t="shared" si="8"/>
        <v/>
      </c>
      <c r="U303" s="156" t="str">
        <f t="shared" si="9"/>
        <v/>
      </c>
    </row>
    <row r="304" spans="1:21" s="156" customFormat="1" ht="20.25" customHeight="1">
      <c r="A304" s="154">
        <v>295</v>
      </c>
      <c r="B304" s="178">
        <f>--SUBTOTAL(2,C$7:C304)</f>
        <v>295</v>
      </c>
      <c r="C304" s="157">
        <f>IF(ISNA(VLOOKUP($A304,DSSV!$A$7:$R$65536,IN_DTK!C$6,0))=FALSE,VLOOKUP($A304,DSSV!$A$7:$R$65536,IN_DTK!C$6,0),"")</f>
        <v>0</v>
      </c>
      <c r="D304" s="181" t="str">
        <f>IF(ISNA(VLOOKUP($A304,DSSV!$A$7:$R$65536,IN_DTK!D$6,0))=FALSE,VLOOKUP($A304,DSSV!$A$7:$R$65536,IN_DTK!D$6,0),"")</f>
        <v/>
      </c>
      <c r="E304" s="182" t="str">
        <f>IF(ISNA(VLOOKUP($A304,DSSV!$A$7:$R$65536,IN_DTK!E$6,0))=FALSE,VLOOKUP($A304,DSSV!$A$7:$R$65536,IN_DTK!E$6,0),"")</f>
        <v/>
      </c>
      <c r="F304" s="187" t="str">
        <f>IF(ISNA(VLOOKUP($A304,DSSV!$A$7:$R$65536,IN_DTK!F$6,0))=FALSE,VLOOKUP($A304,DSSV!$A$7:$R$65536,IN_DTK!F$6,0),"")</f>
        <v/>
      </c>
      <c r="G304" s="187" t="str">
        <f>IF(ISNA(VLOOKUP($A304,DSSV!$A$7:$R$65536,IN_DTK!G$6,0))=FALSE,VLOOKUP($A304,DSSV!$A$7:$R$65536,IN_DTK!G$6,0),"")</f>
        <v/>
      </c>
      <c r="H304" s="183">
        <f>IF(ISNA(VLOOKUP($A304,DSSV!$A$7:$R$65536,IN_DTK!H$6,0))=FALSE,IF(H$9&lt;&gt;0,VLOOKUP($A304,DSSV!$A$7:$R$65536,IN_DTK!H$6,0),""),"")</f>
        <v>0</v>
      </c>
      <c r="I304" s="183">
        <f>IF(ISNA(VLOOKUP($A304,DSSV!$A$7:$R$65536,IN_DTK!I$6,0))=FALSE,IF(I$9&lt;&gt;0,VLOOKUP($A304,DSSV!$A$7:$R$65536,IN_DTK!I$6,0),""),"")</f>
        <v>0</v>
      </c>
      <c r="J304" s="183">
        <f>IF(ISNA(VLOOKUP($A304,DSSV!$A$7:$R$65536,IN_DTK!J$6,0))=FALSE,IF(J$9&lt;&gt;0,VLOOKUP($A304,DSSV!$A$7:$R$65536,IN_DTK!J$6,0),""),"")</f>
        <v>0</v>
      </c>
      <c r="K304" s="183">
        <f>IF(ISNA(VLOOKUP($A304,DSSV!$A$7:$R$65536,IN_DTK!K$6,0))=FALSE,IF(K$9&lt;&gt;0,VLOOKUP($A304,DSSV!$A$7:$R$65536,IN_DTK!K$6,0),""),"")</f>
        <v>0</v>
      </c>
      <c r="L304" s="183">
        <f>IF(ISNA(VLOOKUP($A304,DSSV!$A$7:$R$65536,IN_DTK!L$6,0))=FALSE,IF(L$9&lt;&gt;0,VLOOKUP($A304,DSSV!$A$7:$R$65536,IN_DTK!L$6,0),""),"")</f>
        <v>0</v>
      </c>
      <c r="M304" s="183">
        <f>IF(ISNA(VLOOKUP($A304,DSSV!$A$7:$R$65536,IN_DTK!M$6,0))=FALSE,IF(M$9&lt;&gt;0,VLOOKUP($A304,DSSV!$A$7:$R$65536,IN_DTK!M$6,0),""),"")</f>
        <v>0</v>
      </c>
      <c r="N304" s="183">
        <f>IF(ISNA(VLOOKUP($A304,DSSV!$A$7:$R$65536,IN_DTK!N$6,0))=FALSE,IF(N$9&lt;&gt;0,VLOOKUP($A304,DSSV!$A$7:$R$65536,IN_DTK!N$6,0),""),"")</f>
        <v>0</v>
      </c>
      <c r="O304" s="183">
        <f>IF(ISNA(VLOOKUP($A304,DSSV!$A$7:$R$65536,IN_DTK!O$6,0))=FALSE,IF(O$9&lt;&gt;0,VLOOKUP($A304,DSSV!$A$7:$R$65536,IN_DTK!O$6,0),""),"")</f>
        <v>0</v>
      </c>
      <c r="P304" s="183">
        <f>IF(ISNA(VLOOKUP($A304,DSSV!$A$7:$R$65536,IN_DTK!P$6,0))=FALSE,IF(P$9&lt;&gt;0,VLOOKUP($A304,DSSV!$A$7:$R$65536,IN_DTK!P$6,0),""),"")</f>
        <v>0</v>
      </c>
      <c r="Q304" s="184">
        <f>IF(ISNA(VLOOKUP($A304,DSSV!$A$7:$R$65536,IN_DTK!Q$6,0))=FALSE,VLOOKUP($A304,DSSV!$A$7:$R$65536,IN_DTK!Q$6,0),"")</f>
        <v>0</v>
      </c>
      <c r="R304" s="175" t="str">
        <f>IF(ISNA(VLOOKUP($A304,DSSV!$A$7:$R$65536,IN_DTK!R$6,0))=FALSE,VLOOKUP($A304,DSSV!$A$7:$R$65536,IN_DTK!R$6,0),"")</f>
        <v>Không</v>
      </c>
      <c r="S304" s="185" t="str">
        <f>IF(ISNA(VLOOKUP($A304,DSSV!$A$7:$R$65536,IN_DTK!S$6,0))=FALSE,VLOOKUP($A304,DSSV!$A$7:$R$65536,IN_DTK!S$6,0),"")</f>
        <v/>
      </c>
      <c r="T304" s="156" t="str">
        <f t="shared" si="8"/>
        <v/>
      </c>
      <c r="U304" s="156" t="str">
        <f t="shared" si="9"/>
        <v/>
      </c>
    </row>
    <row r="305" spans="1:21" s="156" customFormat="1" ht="20.25" customHeight="1">
      <c r="A305" s="154">
        <v>296</v>
      </c>
      <c r="B305" s="178">
        <f>--SUBTOTAL(2,C$7:C305)</f>
        <v>296</v>
      </c>
      <c r="C305" s="157">
        <f>IF(ISNA(VLOOKUP($A305,DSSV!$A$7:$R$65536,IN_DTK!C$6,0))=FALSE,VLOOKUP($A305,DSSV!$A$7:$R$65536,IN_DTK!C$6,0),"")</f>
        <v>0</v>
      </c>
      <c r="D305" s="181" t="str">
        <f>IF(ISNA(VLOOKUP($A305,DSSV!$A$7:$R$65536,IN_DTK!D$6,0))=FALSE,VLOOKUP($A305,DSSV!$A$7:$R$65536,IN_DTK!D$6,0),"")</f>
        <v/>
      </c>
      <c r="E305" s="182" t="str">
        <f>IF(ISNA(VLOOKUP($A305,DSSV!$A$7:$R$65536,IN_DTK!E$6,0))=FALSE,VLOOKUP($A305,DSSV!$A$7:$R$65536,IN_DTK!E$6,0),"")</f>
        <v/>
      </c>
      <c r="F305" s="187" t="str">
        <f>IF(ISNA(VLOOKUP($A305,DSSV!$A$7:$R$65536,IN_DTK!F$6,0))=FALSE,VLOOKUP($A305,DSSV!$A$7:$R$65536,IN_DTK!F$6,0),"")</f>
        <v/>
      </c>
      <c r="G305" s="187" t="str">
        <f>IF(ISNA(VLOOKUP($A305,DSSV!$A$7:$R$65536,IN_DTK!G$6,0))=FALSE,VLOOKUP($A305,DSSV!$A$7:$R$65536,IN_DTK!G$6,0),"")</f>
        <v/>
      </c>
      <c r="H305" s="183">
        <f>IF(ISNA(VLOOKUP($A305,DSSV!$A$7:$R$65536,IN_DTK!H$6,0))=FALSE,IF(H$9&lt;&gt;0,VLOOKUP($A305,DSSV!$A$7:$R$65536,IN_DTK!H$6,0),""),"")</f>
        <v>0</v>
      </c>
      <c r="I305" s="183">
        <f>IF(ISNA(VLOOKUP($A305,DSSV!$A$7:$R$65536,IN_DTK!I$6,0))=FALSE,IF(I$9&lt;&gt;0,VLOOKUP($A305,DSSV!$A$7:$R$65536,IN_DTK!I$6,0),""),"")</f>
        <v>0</v>
      </c>
      <c r="J305" s="183">
        <f>IF(ISNA(VLOOKUP($A305,DSSV!$A$7:$R$65536,IN_DTK!J$6,0))=FALSE,IF(J$9&lt;&gt;0,VLOOKUP($A305,DSSV!$A$7:$R$65536,IN_DTK!J$6,0),""),"")</f>
        <v>0</v>
      </c>
      <c r="K305" s="183">
        <f>IF(ISNA(VLOOKUP($A305,DSSV!$A$7:$R$65536,IN_DTK!K$6,0))=FALSE,IF(K$9&lt;&gt;0,VLOOKUP($A305,DSSV!$A$7:$R$65536,IN_DTK!K$6,0),""),"")</f>
        <v>0</v>
      </c>
      <c r="L305" s="183">
        <f>IF(ISNA(VLOOKUP($A305,DSSV!$A$7:$R$65536,IN_DTK!L$6,0))=FALSE,IF(L$9&lt;&gt;0,VLOOKUP($A305,DSSV!$A$7:$R$65536,IN_DTK!L$6,0),""),"")</f>
        <v>0</v>
      </c>
      <c r="M305" s="183">
        <f>IF(ISNA(VLOOKUP($A305,DSSV!$A$7:$R$65536,IN_DTK!M$6,0))=FALSE,IF(M$9&lt;&gt;0,VLOOKUP($A305,DSSV!$A$7:$R$65536,IN_DTK!M$6,0),""),"")</f>
        <v>0</v>
      </c>
      <c r="N305" s="183">
        <f>IF(ISNA(VLOOKUP($A305,DSSV!$A$7:$R$65536,IN_DTK!N$6,0))=FALSE,IF(N$9&lt;&gt;0,VLOOKUP($A305,DSSV!$A$7:$R$65536,IN_DTK!N$6,0),""),"")</f>
        <v>0</v>
      </c>
      <c r="O305" s="183">
        <f>IF(ISNA(VLOOKUP($A305,DSSV!$A$7:$R$65536,IN_DTK!O$6,0))=FALSE,IF(O$9&lt;&gt;0,VLOOKUP($A305,DSSV!$A$7:$R$65536,IN_DTK!O$6,0),""),"")</f>
        <v>0</v>
      </c>
      <c r="P305" s="183">
        <f>IF(ISNA(VLOOKUP($A305,DSSV!$A$7:$R$65536,IN_DTK!P$6,0))=FALSE,IF(P$9&lt;&gt;0,VLOOKUP($A305,DSSV!$A$7:$R$65536,IN_DTK!P$6,0),""),"")</f>
        <v>0</v>
      </c>
      <c r="Q305" s="184">
        <f>IF(ISNA(VLOOKUP($A305,DSSV!$A$7:$R$65536,IN_DTK!Q$6,0))=FALSE,VLOOKUP($A305,DSSV!$A$7:$R$65536,IN_DTK!Q$6,0),"")</f>
        <v>0</v>
      </c>
      <c r="R305" s="175" t="str">
        <f>IF(ISNA(VLOOKUP($A305,DSSV!$A$7:$R$65536,IN_DTK!R$6,0))=FALSE,VLOOKUP($A305,DSSV!$A$7:$R$65536,IN_DTK!R$6,0),"")</f>
        <v>Không</v>
      </c>
      <c r="S305" s="185" t="str">
        <f>IF(ISNA(VLOOKUP($A305,DSSV!$A$7:$R$65536,IN_DTK!S$6,0))=FALSE,VLOOKUP($A305,DSSV!$A$7:$R$65536,IN_DTK!S$6,0),"")</f>
        <v/>
      </c>
      <c r="T305" s="156" t="str">
        <f t="shared" si="8"/>
        <v/>
      </c>
      <c r="U305" s="156" t="str">
        <f t="shared" si="9"/>
        <v/>
      </c>
    </row>
    <row r="306" spans="1:21" s="156" customFormat="1" ht="20.25" customHeight="1">
      <c r="A306" s="154">
        <v>297</v>
      </c>
      <c r="B306" s="178">
        <f>--SUBTOTAL(2,C$7:C306)</f>
        <v>297</v>
      </c>
      <c r="C306" s="157">
        <f>IF(ISNA(VLOOKUP($A306,DSSV!$A$7:$R$65536,IN_DTK!C$6,0))=FALSE,VLOOKUP($A306,DSSV!$A$7:$R$65536,IN_DTK!C$6,0),"")</f>
        <v>0</v>
      </c>
      <c r="D306" s="181" t="str">
        <f>IF(ISNA(VLOOKUP($A306,DSSV!$A$7:$R$65536,IN_DTK!D$6,0))=FALSE,VLOOKUP($A306,DSSV!$A$7:$R$65536,IN_DTK!D$6,0),"")</f>
        <v/>
      </c>
      <c r="E306" s="182" t="str">
        <f>IF(ISNA(VLOOKUP($A306,DSSV!$A$7:$R$65536,IN_DTK!E$6,0))=FALSE,VLOOKUP($A306,DSSV!$A$7:$R$65536,IN_DTK!E$6,0),"")</f>
        <v/>
      </c>
      <c r="F306" s="187" t="str">
        <f>IF(ISNA(VLOOKUP($A306,DSSV!$A$7:$R$65536,IN_DTK!F$6,0))=FALSE,VLOOKUP($A306,DSSV!$A$7:$R$65536,IN_DTK!F$6,0),"")</f>
        <v/>
      </c>
      <c r="G306" s="187" t="str">
        <f>IF(ISNA(VLOOKUP($A306,DSSV!$A$7:$R$65536,IN_DTK!G$6,0))=FALSE,VLOOKUP($A306,DSSV!$A$7:$R$65536,IN_DTK!G$6,0),"")</f>
        <v/>
      </c>
      <c r="H306" s="183">
        <f>IF(ISNA(VLOOKUP($A306,DSSV!$A$7:$R$65536,IN_DTK!H$6,0))=FALSE,IF(H$9&lt;&gt;0,VLOOKUP($A306,DSSV!$A$7:$R$65536,IN_DTK!H$6,0),""),"")</f>
        <v>0</v>
      </c>
      <c r="I306" s="183">
        <f>IF(ISNA(VLOOKUP($A306,DSSV!$A$7:$R$65536,IN_DTK!I$6,0))=FALSE,IF(I$9&lt;&gt;0,VLOOKUP($A306,DSSV!$A$7:$R$65536,IN_DTK!I$6,0),""),"")</f>
        <v>0</v>
      </c>
      <c r="J306" s="183">
        <f>IF(ISNA(VLOOKUP($A306,DSSV!$A$7:$R$65536,IN_DTK!J$6,0))=FALSE,IF(J$9&lt;&gt;0,VLOOKUP($A306,DSSV!$A$7:$R$65536,IN_DTK!J$6,0),""),"")</f>
        <v>0</v>
      </c>
      <c r="K306" s="183">
        <f>IF(ISNA(VLOOKUP($A306,DSSV!$A$7:$R$65536,IN_DTK!K$6,0))=FALSE,IF(K$9&lt;&gt;0,VLOOKUP($A306,DSSV!$A$7:$R$65536,IN_DTK!K$6,0),""),"")</f>
        <v>0</v>
      </c>
      <c r="L306" s="183">
        <f>IF(ISNA(VLOOKUP($A306,DSSV!$A$7:$R$65536,IN_DTK!L$6,0))=FALSE,IF(L$9&lt;&gt;0,VLOOKUP($A306,DSSV!$A$7:$R$65536,IN_DTK!L$6,0),""),"")</f>
        <v>0</v>
      </c>
      <c r="M306" s="183">
        <f>IF(ISNA(VLOOKUP($A306,DSSV!$A$7:$R$65536,IN_DTK!M$6,0))=FALSE,IF(M$9&lt;&gt;0,VLOOKUP($A306,DSSV!$A$7:$R$65536,IN_DTK!M$6,0),""),"")</f>
        <v>0</v>
      </c>
      <c r="N306" s="183">
        <f>IF(ISNA(VLOOKUP($A306,DSSV!$A$7:$R$65536,IN_DTK!N$6,0))=FALSE,IF(N$9&lt;&gt;0,VLOOKUP($A306,DSSV!$A$7:$R$65536,IN_DTK!N$6,0),""),"")</f>
        <v>0</v>
      </c>
      <c r="O306" s="183">
        <f>IF(ISNA(VLOOKUP($A306,DSSV!$A$7:$R$65536,IN_DTK!O$6,0))=FALSE,IF(O$9&lt;&gt;0,VLOOKUP($A306,DSSV!$A$7:$R$65536,IN_DTK!O$6,0),""),"")</f>
        <v>0</v>
      </c>
      <c r="P306" s="183">
        <f>IF(ISNA(VLOOKUP($A306,DSSV!$A$7:$R$65536,IN_DTK!P$6,0))=FALSE,IF(P$9&lt;&gt;0,VLOOKUP($A306,DSSV!$A$7:$R$65536,IN_DTK!P$6,0),""),"")</f>
        <v>0</v>
      </c>
      <c r="Q306" s="184">
        <f>IF(ISNA(VLOOKUP($A306,DSSV!$A$7:$R$65536,IN_DTK!Q$6,0))=FALSE,VLOOKUP($A306,DSSV!$A$7:$R$65536,IN_DTK!Q$6,0),"")</f>
        <v>0</v>
      </c>
      <c r="R306" s="175" t="str">
        <f>IF(ISNA(VLOOKUP($A306,DSSV!$A$7:$R$65536,IN_DTK!R$6,0))=FALSE,VLOOKUP($A306,DSSV!$A$7:$R$65536,IN_DTK!R$6,0),"")</f>
        <v>Không</v>
      </c>
      <c r="S306" s="185" t="str">
        <f>IF(ISNA(VLOOKUP($A306,DSSV!$A$7:$R$65536,IN_DTK!S$6,0))=FALSE,VLOOKUP($A306,DSSV!$A$7:$R$65536,IN_DTK!S$6,0),"")</f>
        <v/>
      </c>
      <c r="T306" s="156" t="str">
        <f t="shared" si="8"/>
        <v/>
      </c>
      <c r="U306" s="156" t="str">
        <f t="shared" si="9"/>
        <v/>
      </c>
    </row>
    <row r="307" spans="1:21" s="156" customFormat="1" ht="20.25" customHeight="1">
      <c r="A307" s="154">
        <v>298</v>
      </c>
      <c r="B307" s="178">
        <f>--SUBTOTAL(2,C$7:C307)</f>
        <v>298</v>
      </c>
      <c r="C307" s="157">
        <f>IF(ISNA(VLOOKUP($A307,DSSV!$A$7:$R$65536,IN_DTK!C$6,0))=FALSE,VLOOKUP($A307,DSSV!$A$7:$R$65536,IN_DTK!C$6,0),"")</f>
        <v>0</v>
      </c>
      <c r="D307" s="181" t="str">
        <f>IF(ISNA(VLOOKUP($A307,DSSV!$A$7:$R$65536,IN_DTK!D$6,0))=FALSE,VLOOKUP($A307,DSSV!$A$7:$R$65536,IN_DTK!D$6,0),"")</f>
        <v/>
      </c>
      <c r="E307" s="182" t="str">
        <f>IF(ISNA(VLOOKUP($A307,DSSV!$A$7:$R$65536,IN_DTK!E$6,0))=FALSE,VLOOKUP($A307,DSSV!$A$7:$R$65536,IN_DTK!E$6,0),"")</f>
        <v/>
      </c>
      <c r="F307" s="187" t="str">
        <f>IF(ISNA(VLOOKUP($A307,DSSV!$A$7:$R$65536,IN_DTK!F$6,0))=FALSE,VLOOKUP($A307,DSSV!$A$7:$R$65536,IN_DTK!F$6,0),"")</f>
        <v/>
      </c>
      <c r="G307" s="187" t="str">
        <f>IF(ISNA(VLOOKUP($A307,DSSV!$A$7:$R$65536,IN_DTK!G$6,0))=FALSE,VLOOKUP($A307,DSSV!$A$7:$R$65536,IN_DTK!G$6,0),"")</f>
        <v/>
      </c>
      <c r="H307" s="183">
        <f>IF(ISNA(VLOOKUP($A307,DSSV!$A$7:$R$65536,IN_DTK!H$6,0))=FALSE,IF(H$9&lt;&gt;0,VLOOKUP($A307,DSSV!$A$7:$R$65536,IN_DTK!H$6,0),""),"")</f>
        <v>0</v>
      </c>
      <c r="I307" s="183">
        <f>IF(ISNA(VLOOKUP($A307,DSSV!$A$7:$R$65536,IN_DTK!I$6,0))=FALSE,IF(I$9&lt;&gt;0,VLOOKUP($A307,DSSV!$A$7:$R$65536,IN_DTK!I$6,0),""),"")</f>
        <v>0</v>
      </c>
      <c r="J307" s="183">
        <f>IF(ISNA(VLOOKUP($A307,DSSV!$A$7:$R$65536,IN_DTK!J$6,0))=FALSE,IF(J$9&lt;&gt;0,VLOOKUP($A307,DSSV!$A$7:$R$65536,IN_DTK!J$6,0),""),"")</f>
        <v>0</v>
      </c>
      <c r="K307" s="183">
        <f>IF(ISNA(VLOOKUP($A307,DSSV!$A$7:$R$65536,IN_DTK!K$6,0))=FALSE,IF(K$9&lt;&gt;0,VLOOKUP($A307,DSSV!$A$7:$R$65536,IN_DTK!K$6,0),""),"")</f>
        <v>0</v>
      </c>
      <c r="L307" s="183">
        <f>IF(ISNA(VLOOKUP($A307,DSSV!$A$7:$R$65536,IN_DTK!L$6,0))=FALSE,IF(L$9&lt;&gt;0,VLOOKUP($A307,DSSV!$A$7:$R$65536,IN_DTK!L$6,0),""),"")</f>
        <v>0</v>
      </c>
      <c r="M307" s="183">
        <f>IF(ISNA(VLOOKUP($A307,DSSV!$A$7:$R$65536,IN_DTK!M$6,0))=FALSE,IF(M$9&lt;&gt;0,VLOOKUP($A307,DSSV!$A$7:$R$65536,IN_DTK!M$6,0),""),"")</f>
        <v>0</v>
      </c>
      <c r="N307" s="183">
        <f>IF(ISNA(VLOOKUP($A307,DSSV!$A$7:$R$65536,IN_DTK!N$6,0))=FALSE,IF(N$9&lt;&gt;0,VLOOKUP($A307,DSSV!$A$7:$R$65536,IN_DTK!N$6,0),""),"")</f>
        <v>0</v>
      </c>
      <c r="O307" s="183">
        <f>IF(ISNA(VLOOKUP($A307,DSSV!$A$7:$R$65536,IN_DTK!O$6,0))=FALSE,IF(O$9&lt;&gt;0,VLOOKUP($A307,DSSV!$A$7:$R$65536,IN_DTK!O$6,0),""),"")</f>
        <v>0</v>
      </c>
      <c r="P307" s="183">
        <f>IF(ISNA(VLOOKUP($A307,DSSV!$A$7:$R$65536,IN_DTK!P$6,0))=FALSE,IF(P$9&lt;&gt;0,VLOOKUP($A307,DSSV!$A$7:$R$65536,IN_DTK!P$6,0),""),"")</f>
        <v>0</v>
      </c>
      <c r="Q307" s="184">
        <f>IF(ISNA(VLOOKUP($A307,DSSV!$A$7:$R$65536,IN_DTK!Q$6,0))=FALSE,VLOOKUP($A307,DSSV!$A$7:$R$65536,IN_DTK!Q$6,0),"")</f>
        <v>0</v>
      </c>
      <c r="R307" s="175" t="str">
        <f>IF(ISNA(VLOOKUP($A307,DSSV!$A$7:$R$65536,IN_DTK!R$6,0))=FALSE,VLOOKUP($A307,DSSV!$A$7:$R$65536,IN_DTK!R$6,0),"")</f>
        <v>Không</v>
      </c>
      <c r="S307" s="185" t="str">
        <f>IF(ISNA(VLOOKUP($A307,DSSV!$A$7:$R$65536,IN_DTK!S$6,0))=FALSE,VLOOKUP($A307,DSSV!$A$7:$R$65536,IN_DTK!S$6,0),"")</f>
        <v/>
      </c>
      <c r="T307" s="156" t="str">
        <f t="shared" si="8"/>
        <v/>
      </c>
      <c r="U307" s="156" t="str">
        <f t="shared" si="9"/>
        <v/>
      </c>
    </row>
    <row r="308" spans="1:21" s="156" customFormat="1" ht="20.25" customHeight="1">
      <c r="A308" s="154">
        <v>299</v>
      </c>
      <c r="B308" s="178">
        <f>--SUBTOTAL(2,C$7:C308)</f>
        <v>299</v>
      </c>
      <c r="C308" s="157">
        <f>IF(ISNA(VLOOKUP($A308,DSSV!$A$7:$R$65536,IN_DTK!C$6,0))=FALSE,VLOOKUP($A308,DSSV!$A$7:$R$65536,IN_DTK!C$6,0),"")</f>
        <v>0</v>
      </c>
      <c r="D308" s="181" t="str">
        <f>IF(ISNA(VLOOKUP($A308,DSSV!$A$7:$R$65536,IN_DTK!D$6,0))=FALSE,VLOOKUP($A308,DSSV!$A$7:$R$65536,IN_DTK!D$6,0),"")</f>
        <v/>
      </c>
      <c r="E308" s="182" t="str">
        <f>IF(ISNA(VLOOKUP($A308,DSSV!$A$7:$R$65536,IN_DTK!E$6,0))=FALSE,VLOOKUP($A308,DSSV!$A$7:$R$65536,IN_DTK!E$6,0),"")</f>
        <v/>
      </c>
      <c r="F308" s="187" t="str">
        <f>IF(ISNA(VLOOKUP($A308,DSSV!$A$7:$R$65536,IN_DTK!F$6,0))=FALSE,VLOOKUP($A308,DSSV!$A$7:$R$65536,IN_DTK!F$6,0),"")</f>
        <v/>
      </c>
      <c r="G308" s="187" t="str">
        <f>IF(ISNA(VLOOKUP($A308,DSSV!$A$7:$R$65536,IN_DTK!G$6,0))=FALSE,VLOOKUP($A308,DSSV!$A$7:$R$65536,IN_DTK!G$6,0),"")</f>
        <v/>
      </c>
      <c r="H308" s="183">
        <f>IF(ISNA(VLOOKUP($A308,DSSV!$A$7:$R$65536,IN_DTK!H$6,0))=FALSE,IF(H$9&lt;&gt;0,VLOOKUP($A308,DSSV!$A$7:$R$65536,IN_DTK!H$6,0),""),"")</f>
        <v>0</v>
      </c>
      <c r="I308" s="183">
        <f>IF(ISNA(VLOOKUP($A308,DSSV!$A$7:$R$65536,IN_DTK!I$6,0))=FALSE,IF(I$9&lt;&gt;0,VLOOKUP($A308,DSSV!$A$7:$R$65536,IN_DTK!I$6,0),""),"")</f>
        <v>0</v>
      </c>
      <c r="J308" s="183">
        <f>IF(ISNA(VLOOKUP($A308,DSSV!$A$7:$R$65536,IN_DTK!J$6,0))=FALSE,IF(J$9&lt;&gt;0,VLOOKUP($A308,DSSV!$A$7:$R$65536,IN_DTK!J$6,0),""),"")</f>
        <v>0</v>
      </c>
      <c r="K308" s="183">
        <f>IF(ISNA(VLOOKUP($A308,DSSV!$A$7:$R$65536,IN_DTK!K$6,0))=FALSE,IF(K$9&lt;&gt;0,VLOOKUP($A308,DSSV!$A$7:$R$65536,IN_DTK!K$6,0),""),"")</f>
        <v>0</v>
      </c>
      <c r="L308" s="183">
        <f>IF(ISNA(VLOOKUP($A308,DSSV!$A$7:$R$65536,IN_DTK!L$6,0))=FALSE,IF(L$9&lt;&gt;0,VLOOKUP($A308,DSSV!$A$7:$R$65536,IN_DTK!L$6,0),""),"")</f>
        <v>0</v>
      </c>
      <c r="M308" s="183">
        <f>IF(ISNA(VLOOKUP($A308,DSSV!$A$7:$R$65536,IN_DTK!M$6,0))=FALSE,IF(M$9&lt;&gt;0,VLOOKUP($A308,DSSV!$A$7:$R$65536,IN_DTK!M$6,0),""),"")</f>
        <v>0</v>
      </c>
      <c r="N308" s="183">
        <f>IF(ISNA(VLOOKUP($A308,DSSV!$A$7:$R$65536,IN_DTK!N$6,0))=FALSE,IF(N$9&lt;&gt;0,VLOOKUP($A308,DSSV!$A$7:$R$65536,IN_DTK!N$6,0),""),"")</f>
        <v>0</v>
      </c>
      <c r="O308" s="183">
        <f>IF(ISNA(VLOOKUP($A308,DSSV!$A$7:$R$65536,IN_DTK!O$6,0))=FALSE,IF(O$9&lt;&gt;0,VLOOKUP($A308,DSSV!$A$7:$R$65536,IN_DTK!O$6,0),""),"")</f>
        <v>0</v>
      </c>
      <c r="P308" s="183">
        <f>IF(ISNA(VLOOKUP($A308,DSSV!$A$7:$R$65536,IN_DTK!P$6,0))=FALSE,IF(P$9&lt;&gt;0,VLOOKUP($A308,DSSV!$A$7:$R$65536,IN_DTK!P$6,0),""),"")</f>
        <v>0</v>
      </c>
      <c r="Q308" s="184">
        <f>IF(ISNA(VLOOKUP($A308,DSSV!$A$7:$R$65536,IN_DTK!Q$6,0))=FALSE,VLOOKUP($A308,DSSV!$A$7:$R$65536,IN_DTK!Q$6,0),"")</f>
        <v>0</v>
      </c>
      <c r="R308" s="175" t="str">
        <f>IF(ISNA(VLOOKUP($A308,DSSV!$A$7:$R$65536,IN_DTK!R$6,0))=FALSE,VLOOKUP($A308,DSSV!$A$7:$R$65536,IN_DTK!R$6,0),"")</f>
        <v>Không</v>
      </c>
      <c r="S308" s="185" t="str">
        <f>IF(ISNA(VLOOKUP($A308,DSSV!$A$7:$R$65536,IN_DTK!S$6,0))=FALSE,VLOOKUP($A308,DSSV!$A$7:$R$65536,IN_DTK!S$6,0),"")</f>
        <v/>
      </c>
      <c r="T308" s="156" t="str">
        <f t="shared" si="8"/>
        <v/>
      </c>
      <c r="U308" s="156" t="str">
        <f t="shared" si="9"/>
        <v/>
      </c>
    </row>
    <row r="309" spans="1:21" s="156" customFormat="1" ht="20.25" customHeight="1">
      <c r="A309" s="154">
        <v>300</v>
      </c>
      <c r="B309" s="178">
        <f>--SUBTOTAL(2,C$7:C309)</f>
        <v>300</v>
      </c>
      <c r="C309" s="157">
        <f>IF(ISNA(VLOOKUP($A309,DSSV!$A$7:$R$65536,IN_DTK!C$6,0))=FALSE,VLOOKUP($A309,DSSV!$A$7:$R$65536,IN_DTK!C$6,0),"")</f>
        <v>0</v>
      </c>
      <c r="D309" s="181" t="str">
        <f>IF(ISNA(VLOOKUP($A309,DSSV!$A$7:$R$65536,IN_DTK!D$6,0))=FALSE,VLOOKUP($A309,DSSV!$A$7:$R$65536,IN_DTK!D$6,0),"")</f>
        <v/>
      </c>
      <c r="E309" s="182" t="str">
        <f>IF(ISNA(VLOOKUP($A309,DSSV!$A$7:$R$65536,IN_DTK!E$6,0))=FALSE,VLOOKUP($A309,DSSV!$A$7:$R$65536,IN_DTK!E$6,0),"")</f>
        <v/>
      </c>
      <c r="F309" s="187" t="str">
        <f>IF(ISNA(VLOOKUP($A309,DSSV!$A$7:$R$65536,IN_DTK!F$6,0))=FALSE,VLOOKUP($A309,DSSV!$A$7:$R$65536,IN_DTK!F$6,0),"")</f>
        <v/>
      </c>
      <c r="G309" s="187" t="str">
        <f>IF(ISNA(VLOOKUP($A309,DSSV!$A$7:$R$65536,IN_DTK!G$6,0))=FALSE,VLOOKUP($A309,DSSV!$A$7:$R$65536,IN_DTK!G$6,0),"")</f>
        <v/>
      </c>
      <c r="H309" s="183">
        <f>IF(ISNA(VLOOKUP($A309,DSSV!$A$7:$R$65536,IN_DTK!H$6,0))=FALSE,IF(H$9&lt;&gt;0,VLOOKUP($A309,DSSV!$A$7:$R$65536,IN_DTK!H$6,0),""),"")</f>
        <v>0</v>
      </c>
      <c r="I309" s="183">
        <f>IF(ISNA(VLOOKUP($A309,DSSV!$A$7:$R$65536,IN_DTK!I$6,0))=FALSE,IF(I$9&lt;&gt;0,VLOOKUP($A309,DSSV!$A$7:$R$65536,IN_DTK!I$6,0),""),"")</f>
        <v>0</v>
      </c>
      <c r="J309" s="183">
        <f>IF(ISNA(VLOOKUP($A309,DSSV!$A$7:$R$65536,IN_DTK!J$6,0))=FALSE,IF(J$9&lt;&gt;0,VLOOKUP($A309,DSSV!$A$7:$R$65536,IN_DTK!J$6,0),""),"")</f>
        <v>0</v>
      </c>
      <c r="K309" s="183">
        <f>IF(ISNA(VLOOKUP($A309,DSSV!$A$7:$R$65536,IN_DTK!K$6,0))=FALSE,IF(K$9&lt;&gt;0,VLOOKUP($A309,DSSV!$A$7:$R$65536,IN_DTK!K$6,0),""),"")</f>
        <v>0</v>
      </c>
      <c r="L309" s="183">
        <f>IF(ISNA(VLOOKUP($A309,DSSV!$A$7:$R$65536,IN_DTK!L$6,0))=FALSE,IF(L$9&lt;&gt;0,VLOOKUP($A309,DSSV!$A$7:$R$65536,IN_DTK!L$6,0),""),"")</f>
        <v>0</v>
      </c>
      <c r="M309" s="183">
        <f>IF(ISNA(VLOOKUP($A309,DSSV!$A$7:$R$65536,IN_DTK!M$6,0))=FALSE,IF(M$9&lt;&gt;0,VLOOKUP($A309,DSSV!$A$7:$R$65536,IN_DTK!M$6,0),""),"")</f>
        <v>0</v>
      </c>
      <c r="N309" s="183">
        <f>IF(ISNA(VLOOKUP($A309,DSSV!$A$7:$R$65536,IN_DTK!N$6,0))=FALSE,IF(N$9&lt;&gt;0,VLOOKUP($A309,DSSV!$A$7:$R$65536,IN_DTK!N$6,0),""),"")</f>
        <v>0</v>
      </c>
      <c r="O309" s="183">
        <f>IF(ISNA(VLOOKUP($A309,DSSV!$A$7:$R$65536,IN_DTK!O$6,0))=FALSE,IF(O$9&lt;&gt;0,VLOOKUP($A309,DSSV!$A$7:$R$65536,IN_DTK!O$6,0),""),"")</f>
        <v>0</v>
      </c>
      <c r="P309" s="183">
        <f>IF(ISNA(VLOOKUP($A309,DSSV!$A$7:$R$65536,IN_DTK!P$6,0))=FALSE,IF(P$9&lt;&gt;0,VLOOKUP($A309,DSSV!$A$7:$R$65536,IN_DTK!P$6,0),""),"")</f>
        <v>0</v>
      </c>
      <c r="Q309" s="184">
        <f>IF(ISNA(VLOOKUP($A309,DSSV!$A$7:$R$65536,IN_DTK!Q$6,0))=FALSE,VLOOKUP($A309,DSSV!$A$7:$R$65536,IN_DTK!Q$6,0),"")</f>
        <v>0</v>
      </c>
      <c r="R309" s="175" t="str">
        <f>IF(ISNA(VLOOKUP($A309,DSSV!$A$7:$R$65536,IN_DTK!R$6,0))=FALSE,VLOOKUP($A309,DSSV!$A$7:$R$65536,IN_DTK!R$6,0),"")</f>
        <v>Không</v>
      </c>
      <c r="S309" s="185" t="str">
        <f>IF(ISNA(VLOOKUP($A309,DSSV!$A$7:$R$65536,IN_DTK!S$6,0))=FALSE,VLOOKUP($A309,DSSV!$A$7:$R$65536,IN_DTK!S$6,0),"")</f>
        <v/>
      </c>
      <c r="T309" s="156" t="str">
        <f t="shared" si="8"/>
        <v/>
      </c>
      <c r="U309" s="156" t="str">
        <f t="shared" si="9"/>
        <v/>
      </c>
    </row>
    <row r="310" spans="1:21" s="156" customFormat="1" ht="20.25" customHeight="1">
      <c r="A310" s="154">
        <v>301</v>
      </c>
      <c r="B310" s="178">
        <f>--SUBTOTAL(2,C$7:C310)</f>
        <v>301</v>
      </c>
      <c r="C310" s="157">
        <f>IF(ISNA(VLOOKUP($A310,DSSV!$A$7:$R$65536,IN_DTK!C$6,0))=FALSE,VLOOKUP($A310,DSSV!$A$7:$R$65536,IN_DTK!C$6,0),"")</f>
        <v>0</v>
      </c>
      <c r="D310" s="181" t="str">
        <f>IF(ISNA(VLOOKUP($A310,DSSV!$A$7:$R$65536,IN_DTK!D$6,0))=FALSE,VLOOKUP($A310,DSSV!$A$7:$R$65536,IN_DTK!D$6,0),"")</f>
        <v/>
      </c>
      <c r="E310" s="182" t="str">
        <f>IF(ISNA(VLOOKUP($A310,DSSV!$A$7:$R$65536,IN_DTK!E$6,0))=FALSE,VLOOKUP($A310,DSSV!$A$7:$R$65536,IN_DTK!E$6,0),"")</f>
        <v/>
      </c>
      <c r="F310" s="187" t="str">
        <f>IF(ISNA(VLOOKUP($A310,DSSV!$A$7:$R$65536,IN_DTK!F$6,0))=FALSE,VLOOKUP($A310,DSSV!$A$7:$R$65536,IN_DTK!F$6,0),"")</f>
        <v/>
      </c>
      <c r="G310" s="187" t="str">
        <f>IF(ISNA(VLOOKUP($A310,DSSV!$A$7:$R$65536,IN_DTK!G$6,0))=FALSE,VLOOKUP($A310,DSSV!$A$7:$R$65536,IN_DTK!G$6,0),"")</f>
        <v/>
      </c>
      <c r="H310" s="183">
        <f>IF(ISNA(VLOOKUP($A310,DSSV!$A$7:$R$65536,IN_DTK!H$6,0))=FALSE,IF(H$9&lt;&gt;0,VLOOKUP($A310,DSSV!$A$7:$R$65536,IN_DTK!H$6,0),""),"")</f>
        <v>0</v>
      </c>
      <c r="I310" s="183">
        <f>IF(ISNA(VLOOKUP($A310,DSSV!$A$7:$R$65536,IN_DTK!I$6,0))=FALSE,IF(I$9&lt;&gt;0,VLOOKUP($A310,DSSV!$A$7:$R$65536,IN_DTK!I$6,0),""),"")</f>
        <v>0</v>
      </c>
      <c r="J310" s="183">
        <f>IF(ISNA(VLOOKUP($A310,DSSV!$A$7:$R$65536,IN_DTK!J$6,0))=FALSE,IF(J$9&lt;&gt;0,VLOOKUP($A310,DSSV!$A$7:$R$65536,IN_DTK!J$6,0),""),"")</f>
        <v>0</v>
      </c>
      <c r="K310" s="183">
        <f>IF(ISNA(VLOOKUP($A310,DSSV!$A$7:$R$65536,IN_DTK!K$6,0))=FALSE,IF(K$9&lt;&gt;0,VLOOKUP($A310,DSSV!$A$7:$R$65536,IN_DTK!K$6,0),""),"")</f>
        <v>0</v>
      </c>
      <c r="L310" s="183">
        <f>IF(ISNA(VLOOKUP($A310,DSSV!$A$7:$R$65536,IN_DTK!L$6,0))=FALSE,IF(L$9&lt;&gt;0,VLOOKUP($A310,DSSV!$A$7:$R$65536,IN_DTK!L$6,0),""),"")</f>
        <v>0</v>
      </c>
      <c r="M310" s="183">
        <f>IF(ISNA(VLOOKUP($A310,DSSV!$A$7:$R$65536,IN_DTK!M$6,0))=FALSE,IF(M$9&lt;&gt;0,VLOOKUP($A310,DSSV!$A$7:$R$65536,IN_DTK!M$6,0),""),"")</f>
        <v>0</v>
      </c>
      <c r="N310" s="183">
        <f>IF(ISNA(VLOOKUP($A310,DSSV!$A$7:$R$65536,IN_DTK!N$6,0))=FALSE,IF(N$9&lt;&gt;0,VLOOKUP($A310,DSSV!$A$7:$R$65536,IN_DTK!N$6,0),""),"")</f>
        <v>0</v>
      </c>
      <c r="O310" s="183">
        <f>IF(ISNA(VLOOKUP($A310,DSSV!$A$7:$R$65536,IN_DTK!O$6,0))=FALSE,IF(O$9&lt;&gt;0,VLOOKUP($A310,DSSV!$A$7:$R$65536,IN_DTK!O$6,0),""),"")</f>
        <v>0</v>
      </c>
      <c r="P310" s="183">
        <f>IF(ISNA(VLOOKUP($A310,DSSV!$A$7:$R$65536,IN_DTK!P$6,0))=FALSE,IF(P$9&lt;&gt;0,VLOOKUP($A310,DSSV!$A$7:$R$65536,IN_DTK!P$6,0),""),"")</f>
        <v>0</v>
      </c>
      <c r="Q310" s="184">
        <f>IF(ISNA(VLOOKUP($A310,DSSV!$A$7:$R$65536,IN_DTK!Q$6,0))=FALSE,VLOOKUP($A310,DSSV!$A$7:$R$65536,IN_DTK!Q$6,0),"")</f>
        <v>0</v>
      </c>
      <c r="R310" s="175" t="str">
        <f>IF(ISNA(VLOOKUP($A310,DSSV!$A$7:$R$65536,IN_DTK!R$6,0))=FALSE,VLOOKUP($A310,DSSV!$A$7:$R$65536,IN_DTK!R$6,0),"")</f>
        <v>Không</v>
      </c>
      <c r="S310" s="185" t="str">
        <f>IF(ISNA(VLOOKUP($A310,DSSV!$A$7:$R$65536,IN_DTK!S$6,0))=FALSE,VLOOKUP($A310,DSSV!$A$7:$R$65536,IN_DTK!S$6,0),"")</f>
        <v/>
      </c>
      <c r="T310" s="156" t="str">
        <f t="shared" si="8"/>
        <v/>
      </c>
      <c r="U310" s="156" t="str">
        <f t="shared" si="9"/>
        <v/>
      </c>
    </row>
    <row r="311" spans="1:21" s="156" customFormat="1" ht="20.25" customHeight="1">
      <c r="A311" s="154">
        <v>302</v>
      </c>
      <c r="B311" s="178">
        <f>--SUBTOTAL(2,C$7:C311)</f>
        <v>302</v>
      </c>
      <c r="C311" s="157">
        <f>IF(ISNA(VLOOKUP($A311,DSSV!$A$7:$R$65536,IN_DTK!C$6,0))=FALSE,VLOOKUP($A311,DSSV!$A$7:$R$65536,IN_DTK!C$6,0),"")</f>
        <v>0</v>
      </c>
      <c r="D311" s="181" t="str">
        <f>IF(ISNA(VLOOKUP($A311,DSSV!$A$7:$R$65536,IN_DTK!D$6,0))=FALSE,VLOOKUP($A311,DSSV!$A$7:$R$65536,IN_DTK!D$6,0),"")</f>
        <v/>
      </c>
      <c r="E311" s="182" t="str">
        <f>IF(ISNA(VLOOKUP($A311,DSSV!$A$7:$R$65536,IN_DTK!E$6,0))=FALSE,VLOOKUP($A311,DSSV!$A$7:$R$65536,IN_DTK!E$6,0),"")</f>
        <v/>
      </c>
      <c r="F311" s="187" t="str">
        <f>IF(ISNA(VLOOKUP($A311,DSSV!$A$7:$R$65536,IN_DTK!F$6,0))=FALSE,VLOOKUP($A311,DSSV!$A$7:$R$65536,IN_DTK!F$6,0),"")</f>
        <v/>
      </c>
      <c r="G311" s="187" t="str">
        <f>IF(ISNA(VLOOKUP($A311,DSSV!$A$7:$R$65536,IN_DTK!G$6,0))=FALSE,VLOOKUP($A311,DSSV!$A$7:$R$65536,IN_DTK!G$6,0),"")</f>
        <v/>
      </c>
      <c r="H311" s="183">
        <f>IF(ISNA(VLOOKUP($A311,DSSV!$A$7:$R$65536,IN_DTK!H$6,0))=FALSE,IF(H$9&lt;&gt;0,VLOOKUP($A311,DSSV!$A$7:$R$65536,IN_DTK!H$6,0),""),"")</f>
        <v>0</v>
      </c>
      <c r="I311" s="183">
        <f>IF(ISNA(VLOOKUP($A311,DSSV!$A$7:$R$65536,IN_DTK!I$6,0))=FALSE,IF(I$9&lt;&gt;0,VLOOKUP($A311,DSSV!$A$7:$R$65536,IN_DTK!I$6,0),""),"")</f>
        <v>0</v>
      </c>
      <c r="J311" s="183">
        <f>IF(ISNA(VLOOKUP($A311,DSSV!$A$7:$R$65536,IN_DTK!J$6,0))=FALSE,IF(J$9&lt;&gt;0,VLOOKUP($A311,DSSV!$A$7:$R$65536,IN_DTK!J$6,0),""),"")</f>
        <v>0</v>
      </c>
      <c r="K311" s="183">
        <f>IF(ISNA(VLOOKUP($A311,DSSV!$A$7:$R$65536,IN_DTK!K$6,0))=FALSE,IF(K$9&lt;&gt;0,VLOOKUP($A311,DSSV!$A$7:$R$65536,IN_DTK!K$6,0),""),"")</f>
        <v>0</v>
      </c>
      <c r="L311" s="183">
        <f>IF(ISNA(VLOOKUP($A311,DSSV!$A$7:$R$65536,IN_DTK!L$6,0))=FALSE,IF(L$9&lt;&gt;0,VLOOKUP($A311,DSSV!$A$7:$R$65536,IN_DTK!L$6,0),""),"")</f>
        <v>0</v>
      </c>
      <c r="M311" s="183">
        <f>IF(ISNA(VLOOKUP($A311,DSSV!$A$7:$R$65536,IN_DTK!M$6,0))=FALSE,IF(M$9&lt;&gt;0,VLOOKUP($A311,DSSV!$A$7:$R$65536,IN_DTK!M$6,0),""),"")</f>
        <v>0</v>
      </c>
      <c r="N311" s="183">
        <f>IF(ISNA(VLOOKUP($A311,DSSV!$A$7:$R$65536,IN_DTK!N$6,0))=FALSE,IF(N$9&lt;&gt;0,VLOOKUP($A311,DSSV!$A$7:$R$65536,IN_DTK!N$6,0),""),"")</f>
        <v>0</v>
      </c>
      <c r="O311" s="183">
        <f>IF(ISNA(VLOOKUP($A311,DSSV!$A$7:$R$65536,IN_DTK!O$6,0))=FALSE,IF(O$9&lt;&gt;0,VLOOKUP($A311,DSSV!$A$7:$R$65536,IN_DTK!O$6,0),""),"")</f>
        <v>0</v>
      </c>
      <c r="P311" s="183">
        <f>IF(ISNA(VLOOKUP($A311,DSSV!$A$7:$R$65536,IN_DTK!P$6,0))=FALSE,IF(P$9&lt;&gt;0,VLOOKUP($A311,DSSV!$A$7:$R$65536,IN_DTK!P$6,0),""),"")</f>
        <v>0</v>
      </c>
      <c r="Q311" s="184">
        <f>IF(ISNA(VLOOKUP($A311,DSSV!$A$7:$R$65536,IN_DTK!Q$6,0))=FALSE,VLOOKUP($A311,DSSV!$A$7:$R$65536,IN_DTK!Q$6,0),"")</f>
        <v>0</v>
      </c>
      <c r="R311" s="175" t="str">
        <f>IF(ISNA(VLOOKUP($A311,DSSV!$A$7:$R$65536,IN_DTK!R$6,0))=FALSE,VLOOKUP($A311,DSSV!$A$7:$R$65536,IN_DTK!R$6,0),"")</f>
        <v>Không</v>
      </c>
      <c r="S311" s="185" t="str">
        <f>IF(ISNA(VLOOKUP($A311,DSSV!$A$7:$R$65536,IN_DTK!S$6,0))=FALSE,VLOOKUP($A311,DSSV!$A$7:$R$65536,IN_DTK!S$6,0),"")</f>
        <v/>
      </c>
      <c r="T311" s="156" t="str">
        <f t="shared" si="8"/>
        <v/>
      </c>
      <c r="U311" s="156" t="str">
        <f t="shared" si="9"/>
        <v/>
      </c>
    </row>
    <row r="312" spans="1:21" s="156" customFormat="1" ht="20.25" customHeight="1">
      <c r="A312" s="154">
        <v>303</v>
      </c>
      <c r="B312" s="178">
        <f>--SUBTOTAL(2,C$7:C312)</f>
        <v>303</v>
      </c>
      <c r="C312" s="157">
        <f>IF(ISNA(VLOOKUP($A312,DSSV!$A$7:$R$65536,IN_DTK!C$6,0))=FALSE,VLOOKUP($A312,DSSV!$A$7:$R$65536,IN_DTK!C$6,0),"")</f>
        <v>0</v>
      </c>
      <c r="D312" s="181" t="str">
        <f>IF(ISNA(VLOOKUP($A312,DSSV!$A$7:$R$65536,IN_DTK!D$6,0))=FALSE,VLOOKUP($A312,DSSV!$A$7:$R$65536,IN_DTK!D$6,0),"")</f>
        <v/>
      </c>
      <c r="E312" s="182" t="str">
        <f>IF(ISNA(VLOOKUP($A312,DSSV!$A$7:$R$65536,IN_DTK!E$6,0))=FALSE,VLOOKUP($A312,DSSV!$A$7:$R$65536,IN_DTK!E$6,0),"")</f>
        <v/>
      </c>
      <c r="F312" s="187" t="str">
        <f>IF(ISNA(VLOOKUP($A312,DSSV!$A$7:$R$65536,IN_DTK!F$6,0))=FALSE,VLOOKUP($A312,DSSV!$A$7:$R$65536,IN_DTK!F$6,0),"")</f>
        <v/>
      </c>
      <c r="G312" s="187" t="str">
        <f>IF(ISNA(VLOOKUP($A312,DSSV!$A$7:$R$65536,IN_DTK!G$6,0))=FALSE,VLOOKUP($A312,DSSV!$A$7:$R$65536,IN_DTK!G$6,0),"")</f>
        <v/>
      </c>
      <c r="H312" s="183">
        <f>IF(ISNA(VLOOKUP($A312,DSSV!$A$7:$R$65536,IN_DTK!H$6,0))=FALSE,IF(H$9&lt;&gt;0,VLOOKUP($A312,DSSV!$A$7:$R$65536,IN_DTK!H$6,0),""),"")</f>
        <v>0</v>
      </c>
      <c r="I312" s="183">
        <f>IF(ISNA(VLOOKUP($A312,DSSV!$A$7:$R$65536,IN_DTK!I$6,0))=FALSE,IF(I$9&lt;&gt;0,VLOOKUP($A312,DSSV!$A$7:$R$65536,IN_DTK!I$6,0),""),"")</f>
        <v>0</v>
      </c>
      <c r="J312" s="183">
        <f>IF(ISNA(VLOOKUP($A312,DSSV!$A$7:$R$65536,IN_DTK!J$6,0))=FALSE,IF(J$9&lt;&gt;0,VLOOKUP($A312,DSSV!$A$7:$R$65536,IN_DTK!J$6,0),""),"")</f>
        <v>0</v>
      </c>
      <c r="K312" s="183">
        <f>IF(ISNA(VLOOKUP($A312,DSSV!$A$7:$R$65536,IN_DTK!K$6,0))=FALSE,IF(K$9&lt;&gt;0,VLOOKUP($A312,DSSV!$A$7:$R$65536,IN_DTK!K$6,0),""),"")</f>
        <v>0</v>
      </c>
      <c r="L312" s="183">
        <f>IF(ISNA(VLOOKUP($A312,DSSV!$A$7:$R$65536,IN_DTK!L$6,0))=FALSE,IF(L$9&lt;&gt;0,VLOOKUP($A312,DSSV!$A$7:$R$65536,IN_DTK!L$6,0),""),"")</f>
        <v>0</v>
      </c>
      <c r="M312" s="183">
        <f>IF(ISNA(VLOOKUP($A312,DSSV!$A$7:$R$65536,IN_DTK!M$6,0))=FALSE,IF(M$9&lt;&gt;0,VLOOKUP($A312,DSSV!$A$7:$R$65536,IN_DTK!M$6,0),""),"")</f>
        <v>0</v>
      </c>
      <c r="N312" s="183">
        <f>IF(ISNA(VLOOKUP($A312,DSSV!$A$7:$R$65536,IN_DTK!N$6,0))=FALSE,IF(N$9&lt;&gt;0,VLOOKUP($A312,DSSV!$A$7:$R$65536,IN_DTK!N$6,0),""),"")</f>
        <v>0</v>
      </c>
      <c r="O312" s="183">
        <f>IF(ISNA(VLOOKUP($A312,DSSV!$A$7:$R$65536,IN_DTK!O$6,0))=FALSE,IF(O$9&lt;&gt;0,VLOOKUP($A312,DSSV!$A$7:$R$65536,IN_DTK!O$6,0),""),"")</f>
        <v>0</v>
      </c>
      <c r="P312" s="183">
        <f>IF(ISNA(VLOOKUP($A312,DSSV!$A$7:$R$65536,IN_DTK!P$6,0))=FALSE,IF(P$9&lt;&gt;0,VLOOKUP($A312,DSSV!$A$7:$R$65536,IN_DTK!P$6,0),""),"")</f>
        <v>0</v>
      </c>
      <c r="Q312" s="184">
        <f>IF(ISNA(VLOOKUP($A312,DSSV!$A$7:$R$65536,IN_DTK!Q$6,0))=FALSE,VLOOKUP($A312,DSSV!$A$7:$R$65536,IN_DTK!Q$6,0),"")</f>
        <v>0</v>
      </c>
      <c r="R312" s="175" t="str">
        <f>IF(ISNA(VLOOKUP($A312,DSSV!$A$7:$R$65536,IN_DTK!R$6,0))=FALSE,VLOOKUP($A312,DSSV!$A$7:$R$65536,IN_DTK!R$6,0),"")</f>
        <v>Không</v>
      </c>
      <c r="S312" s="185" t="str">
        <f>IF(ISNA(VLOOKUP($A312,DSSV!$A$7:$R$65536,IN_DTK!S$6,0))=FALSE,VLOOKUP($A312,DSSV!$A$7:$R$65536,IN_DTK!S$6,0),"")</f>
        <v/>
      </c>
      <c r="T312" s="156" t="str">
        <f t="shared" si="8"/>
        <v/>
      </c>
      <c r="U312" s="156" t="str">
        <f t="shared" si="9"/>
        <v/>
      </c>
    </row>
    <row r="313" spans="1:21" s="156" customFormat="1" ht="20.25" customHeight="1">
      <c r="A313" s="154">
        <v>304</v>
      </c>
      <c r="B313" s="178">
        <f>--SUBTOTAL(2,C$7:C313)</f>
        <v>304</v>
      </c>
      <c r="C313" s="157">
        <f>IF(ISNA(VLOOKUP($A313,DSSV!$A$7:$R$65536,IN_DTK!C$6,0))=FALSE,VLOOKUP($A313,DSSV!$A$7:$R$65536,IN_DTK!C$6,0),"")</f>
        <v>0</v>
      </c>
      <c r="D313" s="181" t="str">
        <f>IF(ISNA(VLOOKUP($A313,DSSV!$A$7:$R$65536,IN_DTK!D$6,0))=FALSE,VLOOKUP($A313,DSSV!$A$7:$R$65536,IN_DTK!D$6,0),"")</f>
        <v/>
      </c>
      <c r="E313" s="182" t="str">
        <f>IF(ISNA(VLOOKUP($A313,DSSV!$A$7:$R$65536,IN_DTK!E$6,0))=FALSE,VLOOKUP($A313,DSSV!$A$7:$R$65536,IN_DTK!E$6,0),"")</f>
        <v/>
      </c>
      <c r="F313" s="187" t="str">
        <f>IF(ISNA(VLOOKUP($A313,DSSV!$A$7:$R$65536,IN_DTK!F$6,0))=FALSE,VLOOKUP($A313,DSSV!$A$7:$R$65536,IN_DTK!F$6,0),"")</f>
        <v/>
      </c>
      <c r="G313" s="187" t="str">
        <f>IF(ISNA(VLOOKUP($A313,DSSV!$A$7:$R$65536,IN_DTK!G$6,0))=FALSE,VLOOKUP($A313,DSSV!$A$7:$R$65536,IN_DTK!G$6,0),"")</f>
        <v/>
      </c>
      <c r="H313" s="183">
        <f>IF(ISNA(VLOOKUP($A313,DSSV!$A$7:$R$65536,IN_DTK!H$6,0))=FALSE,IF(H$9&lt;&gt;0,VLOOKUP($A313,DSSV!$A$7:$R$65536,IN_DTK!H$6,0),""),"")</f>
        <v>0</v>
      </c>
      <c r="I313" s="183">
        <f>IF(ISNA(VLOOKUP($A313,DSSV!$A$7:$R$65536,IN_DTK!I$6,0))=FALSE,IF(I$9&lt;&gt;0,VLOOKUP($A313,DSSV!$A$7:$R$65536,IN_DTK!I$6,0),""),"")</f>
        <v>0</v>
      </c>
      <c r="J313" s="183">
        <f>IF(ISNA(VLOOKUP($A313,DSSV!$A$7:$R$65536,IN_DTK!J$6,0))=FALSE,IF(J$9&lt;&gt;0,VLOOKUP($A313,DSSV!$A$7:$R$65536,IN_DTK!J$6,0),""),"")</f>
        <v>0</v>
      </c>
      <c r="K313" s="183">
        <f>IF(ISNA(VLOOKUP($A313,DSSV!$A$7:$R$65536,IN_DTK!K$6,0))=FALSE,IF(K$9&lt;&gt;0,VLOOKUP($A313,DSSV!$A$7:$R$65536,IN_DTK!K$6,0),""),"")</f>
        <v>0</v>
      </c>
      <c r="L313" s="183">
        <f>IF(ISNA(VLOOKUP($A313,DSSV!$A$7:$R$65536,IN_DTK!L$6,0))=FALSE,IF(L$9&lt;&gt;0,VLOOKUP($A313,DSSV!$A$7:$R$65536,IN_DTK!L$6,0),""),"")</f>
        <v>0</v>
      </c>
      <c r="M313" s="183">
        <f>IF(ISNA(VLOOKUP($A313,DSSV!$A$7:$R$65536,IN_DTK!M$6,0))=FALSE,IF(M$9&lt;&gt;0,VLOOKUP($A313,DSSV!$A$7:$R$65536,IN_DTK!M$6,0),""),"")</f>
        <v>0</v>
      </c>
      <c r="N313" s="183">
        <f>IF(ISNA(VLOOKUP($A313,DSSV!$A$7:$R$65536,IN_DTK!N$6,0))=FALSE,IF(N$9&lt;&gt;0,VLOOKUP($A313,DSSV!$A$7:$R$65536,IN_DTK!N$6,0),""),"")</f>
        <v>0</v>
      </c>
      <c r="O313" s="183">
        <f>IF(ISNA(VLOOKUP($A313,DSSV!$A$7:$R$65536,IN_DTK!O$6,0))=FALSE,IF(O$9&lt;&gt;0,VLOOKUP($A313,DSSV!$A$7:$R$65536,IN_DTK!O$6,0),""),"")</f>
        <v>0</v>
      </c>
      <c r="P313" s="183">
        <f>IF(ISNA(VLOOKUP($A313,DSSV!$A$7:$R$65536,IN_DTK!P$6,0))=FALSE,IF(P$9&lt;&gt;0,VLOOKUP($A313,DSSV!$A$7:$R$65536,IN_DTK!P$6,0),""),"")</f>
        <v>0</v>
      </c>
      <c r="Q313" s="184">
        <f>IF(ISNA(VLOOKUP($A313,DSSV!$A$7:$R$65536,IN_DTK!Q$6,0))=FALSE,VLOOKUP($A313,DSSV!$A$7:$R$65536,IN_DTK!Q$6,0),"")</f>
        <v>0</v>
      </c>
      <c r="R313" s="175" t="str">
        <f>IF(ISNA(VLOOKUP($A313,DSSV!$A$7:$R$65536,IN_DTK!R$6,0))=FALSE,VLOOKUP($A313,DSSV!$A$7:$R$65536,IN_DTK!R$6,0),"")</f>
        <v>Không</v>
      </c>
      <c r="S313" s="185" t="str">
        <f>IF(ISNA(VLOOKUP($A313,DSSV!$A$7:$R$65536,IN_DTK!S$6,0))=FALSE,VLOOKUP($A313,DSSV!$A$7:$R$65536,IN_DTK!S$6,0),"")</f>
        <v/>
      </c>
      <c r="T313" s="156" t="str">
        <f t="shared" si="8"/>
        <v/>
      </c>
      <c r="U313" s="156" t="str">
        <f t="shared" si="9"/>
        <v/>
      </c>
    </row>
    <row r="314" spans="1:21" s="156" customFormat="1" ht="20.25" customHeight="1">
      <c r="A314" s="154">
        <v>305</v>
      </c>
      <c r="B314" s="178">
        <f>--SUBTOTAL(2,C$7:C314)</f>
        <v>305</v>
      </c>
      <c r="C314" s="157">
        <f>IF(ISNA(VLOOKUP($A314,DSSV!$A$7:$R$65536,IN_DTK!C$6,0))=FALSE,VLOOKUP($A314,DSSV!$A$7:$R$65536,IN_DTK!C$6,0),"")</f>
        <v>0</v>
      </c>
      <c r="D314" s="181" t="str">
        <f>IF(ISNA(VLOOKUP($A314,DSSV!$A$7:$R$65536,IN_DTK!D$6,0))=FALSE,VLOOKUP($A314,DSSV!$A$7:$R$65536,IN_DTK!D$6,0),"")</f>
        <v/>
      </c>
      <c r="E314" s="182" t="str">
        <f>IF(ISNA(VLOOKUP($A314,DSSV!$A$7:$R$65536,IN_DTK!E$6,0))=FALSE,VLOOKUP($A314,DSSV!$A$7:$R$65536,IN_DTK!E$6,0),"")</f>
        <v/>
      </c>
      <c r="F314" s="187" t="str">
        <f>IF(ISNA(VLOOKUP($A314,DSSV!$A$7:$R$65536,IN_DTK!F$6,0))=FALSE,VLOOKUP($A314,DSSV!$A$7:$R$65536,IN_DTK!F$6,0),"")</f>
        <v/>
      </c>
      <c r="G314" s="187" t="str">
        <f>IF(ISNA(VLOOKUP($A314,DSSV!$A$7:$R$65536,IN_DTK!G$6,0))=FALSE,VLOOKUP($A314,DSSV!$A$7:$R$65536,IN_DTK!G$6,0),"")</f>
        <v/>
      </c>
      <c r="H314" s="183">
        <f>IF(ISNA(VLOOKUP($A314,DSSV!$A$7:$R$65536,IN_DTK!H$6,0))=FALSE,IF(H$9&lt;&gt;0,VLOOKUP($A314,DSSV!$A$7:$R$65536,IN_DTK!H$6,0),""),"")</f>
        <v>0</v>
      </c>
      <c r="I314" s="183">
        <f>IF(ISNA(VLOOKUP($A314,DSSV!$A$7:$R$65536,IN_DTK!I$6,0))=FALSE,IF(I$9&lt;&gt;0,VLOOKUP($A314,DSSV!$A$7:$R$65536,IN_DTK!I$6,0),""),"")</f>
        <v>0</v>
      </c>
      <c r="J314" s="183">
        <f>IF(ISNA(VLOOKUP($A314,DSSV!$A$7:$R$65536,IN_DTK!J$6,0))=FALSE,IF(J$9&lt;&gt;0,VLOOKUP($A314,DSSV!$A$7:$R$65536,IN_DTK!J$6,0),""),"")</f>
        <v>0</v>
      </c>
      <c r="K314" s="183">
        <f>IF(ISNA(VLOOKUP($A314,DSSV!$A$7:$R$65536,IN_DTK!K$6,0))=FALSE,IF(K$9&lt;&gt;0,VLOOKUP($A314,DSSV!$A$7:$R$65536,IN_DTK!K$6,0),""),"")</f>
        <v>0</v>
      </c>
      <c r="L314" s="183">
        <f>IF(ISNA(VLOOKUP($A314,DSSV!$A$7:$R$65536,IN_DTK!L$6,0))=FALSE,IF(L$9&lt;&gt;0,VLOOKUP($A314,DSSV!$A$7:$R$65536,IN_DTK!L$6,0),""),"")</f>
        <v>0</v>
      </c>
      <c r="M314" s="183">
        <f>IF(ISNA(VLOOKUP($A314,DSSV!$A$7:$R$65536,IN_DTK!M$6,0))=FALSE,IF(M$9&lt;&gt;0,VLOOKUP($A314,DSSV!$A$7:$R$65536,IN_DTK!M$6,0),""),"")</f>
        <v>0</v>
      </c>
      <c r="N314" s="183">
        <f>IF(ISNA(VLOOKUP($A314,DSSV!$A$7:$R$65536,IN_DTK!N$6,0))=FALSE,IF(N$9&lt;&gt;0,VLOOKUP($A314,DSSV!$A$7:$R$65536,IN_DTK!N$6,0),""),"")</f>
        <v>0</v>
      </c>
      <c r="O314" s="183">
        <f>IF(ISNA(VLOOKUP($A314,DSSV!$A$7:$R$65536,IN_DTK!O$6,0))=FALSE,IF(O$9&lt;&gt;0,VLOOKUP($A314,DSSV!$A$7:$R$65536,IN_DTK!O$6,0),""),"")</f>
        <v>0</v>
      </c>
      <c r="P314" s="183">
        <f>IF(ISNA(VLOOKUP($A314,DSSV!$A$7:$R$65536,IN_DTK!P$6,0))=FALSE,IF(P$9&lt;&gt;0,VLOOKUP($A314,DSSV!$A$7:$R$65536,IN_DTK!P$6,0),""),"")</f>
        <v>0</v>
      </c>
      <c r="Q314" s="184">
        <f>IF(ISNA(VLOOKUP($A314,DSSV!$A$7:$R$65536,IN_DTK!Q$6,0))=FALSE,VLOOKUP($A314,DSSV!$A$7:$R$65536,IN_DTK!Q$6,0),"")</f>
        <v>0</v>
      </c>
      <c r="R314" s="175" t="str">
        <f>IF(ISNA(VLOOKUP($A314,DSSV!$A$7:$R$65536,IN_DTK!R$6,0))=FALSE,VLOOKUP($A314,DSSV!$A$7:$R$65536,IN_DTK!R$6,0),"")</f>
        <v>Không</v>
      </c>
      <c r="S314" s="185" t="str">
        <f>IF(ISNA(VLOOKUP($A314,DSSV!$A$7:$R$65536,IN_DTK!S$6,0))=FALSE,VLOOKUP($A314,DSSV!$A$7:$R$65536,IN_DTK!S$6,0),"")</f>
        <v/>
      </c>
      <c r="T314" s="156" t="str">
        <f t="shared" si="8"/>
        <v/>
      </c>
      <c r="U314" s="156" t="str">
        <f t="shared" si="9"/>
        <v/>
      </c>
    </row>
    <row r="315" spans="1:21" s="156" customFormat="1" ht="20.25" customHeight="1">
      <c r="A315" s="154">
        <v>306</v>
      </c>
      <c r="B315" s="178">
        <f>--SUBTOTAL(2,C$7:C315)</f>
        <v>306</v>
      </c>
      <c r="C315" s="157">
        <f>IF(ISNA(VLOOKUP($A315,DSSV!$A$7:$R$65536,IN_DTK!C$6,0))=FALSE,VLOOKUP($A315,DSSV!$A$7:$R$65536,IN_DTK!C$6,0),"")</f>
        <v>0</v>
      </c>
      <c r="D315" s="181" t="str">
        <f>IF(ISNA(VLOOKUP($A315,DSSV!$A$7:$R$65536,IN_DTK!D$6,0))=FALSE,VLOOKUP($A315,DSSV!$A$7:$R$65536,IN_DTK!D$6,0),"")</f>
        <v/>
      </c>
      <c r="E315" s="182" t="str">
        <f>IF(ISNA(VLOOKUP($A315,DSSV!$A$7:$R$65536,IN_DTK!E$6,0))=FALSE,VLOOKUP($A315,DSSV!$A$7:$R$65536,IN_DTK!E$6,0),"")</f>
        <v/>
      </c>
      <c r="F315" s="187" t="str">
        <f>IF(ISNA(VLOOKUP($A315,DSSV!$A$7:$R$65536,IN_DTK!F$6,0))=FALSE,VLOOKUP($A315,DSSV!$A$7:$R$65536,IN_DTK!F$6,0),"")</f>
        <v/>
      </c>
      <c r="G315" s="187" t="str">
        <f>IF(ISNA(VLOOKUP($A315,DSSV!$A$7:$R$65536,IN_DTK!G$6,0))=FALSE,VLOOKUP($A315,DSSV!$A$7:$R$65536,IN_DTK!G$6,0),"")</f>
        <v/>
      </c>
      <c r="H315" s="183">
        <f>IF(ISNA(VLOOKUP($A315,DSSV!$A$7:$R$65536,IN_DTK!H$6,0))=FALSE,IF(H$9&lt;&gt;0,VLOOKUP($A315,DSSV!$A$7:$R$65536,IN_DTK!H$6,0),""),"")</f>
        <v>0</v>
      </c>
      <c r="I315" s="183">
        <f>IF(ISNA(VLOOKUP($A315,DSSV!$A$7:$R$65536,IN_DTK!I$6,0))=FALSE,IF(I$9&lt;&gt;0,VLOOKUP($A315,DSSV!$A$7:$R$65536,IN_DTK!I$6,0),""),"")</f>
        <v>0</v>
      </c>
      <c r="J315" s="183">
        <f>IF(ISNA(VLOOKUP($A315,DSSV!$A$7:$R$65536,IN_DTK!J$6,0))=FALSE,IF(J$9&lt;&gt;0,VLOOKUP($A315,DSSV!$A$7:$R$65536,IN_DTK!J$6,0),""),"")</f>
        <v>0</v>
      </c>
      <c r="K315" s="183">
        <f>IF(ISNA(VLOOKUP($A315,DSSV!$A$7:$R$65536,IN_DTK!K$6,0))=FALSE,IF(K$9&lt;&gt;0,VLOOKUP($A315,DSSV!$A$7:$R$65536,IN_DTK!K$6,0),""),"")</f>
        <v>0</v>
      </c>
      <c r="L315" s="183">
        <f>IF(ISNA(VLOOKUP($A315,DSSV!$A$7:$R$65536,IN_DTK!L$6,0))=FALSE,IF(L$9&lt;&gt;0,VLOOKUP($A315,DSSV!$A$7:$R$65536,IN_DTK!L$6,0),""),"")</f>
        <v>0</v>
      </c>
      <c r="M315" s="183">
        <f>IF(ISNA(VLOOKUP($A315,DSSV!$A$7:$R$65536,IN_DTK!M$6,0))=FALSE,IF(M$9&lt;&gt;0,VLOOKUP($A315,DSSV!$A$7:$R$65536,IN_DTK!M$6,0),""),"")</f>
        <v>0</v>
      </c>
      <c r="N315" s="183">
        <f>IF(ISNA(VLOOKUP($A315,DSSV!$A$7:$R$65536,IN_DTK!N$6,0))=FALSE,IF(N$9&lt;&gt;0,VLOOKUP($A315,DSSV!$A$7:$R$65536,IN_DTK!N$6,0),""),"")</f>
        <v>0</v>
      </c>
      <c r="O315" s="183">
        <f>IF(ISNA(VLOOKUP($A315,DSSV!$A$7:$R$65536,IN_DTK!O$6,0))=FALSE,IF(O$9&lt;&gt;0,VLOOKUP($A315,DSSV!$A$7:$R$65536,IN_DTK!O$6,0),""),"")</f>
        <v>0</v>
      </c>
      <c r="P315" s="183">
        <f>IF(ISNA(VLOOKUP($A315,DSSV!$A$7:$R$65536,IN_DTK!P$6,0))=FALSE,IF(P$9&lt;&gt;0,VLOOKUP($A315,DSSV!$A$7:$R$65536,IN_DTK!P$6,0),""),"")</f>
        <v>0</v>
      </c>
      <c r="Q315" s="184">
        <f>IF(ISNA(VLOOKUP($A315,DSSV!$A$7:$R$65536,IN_DTK!Q$6,0))=FALSE,VLOOKUP($A315,DSSV!$A$7:$R$65536,IN_DTK!Q$6,0),"")</f>
        <v>0</v>
      </c>
      <c r="R315" s="175" t="str">
        <f>IF(ISNA(VLOOKUP($A315,DSSV!$A$7:$R$65536,IN_DTK!R$6,0))=FALSE,VLOOKUP($A315,DSSV!$A$7:$R$65536,IN_DTK!R$6,0),"")</f>
        <v>Không</v>
      </c>
      <c r="S315" s="185" t="str">
        <f>IF(ISNA(VLOOKUP($A315,DSSV!$A$7:$R$65536,IN_DTK!S$6,0))=FALSE,VLOOKUP($A315,DSSV!$A$7:$R$65536,IN_DTK!S$6,0),"")</f>
        <v/>
      </c>
      <c r="T315" s="156" t="str">
        <f t="shared" si="8"/>
        <v/>
      </c>
      <c r="U315" s="156" t="str">
        <f t="shared" si="9"/>
        <v/>
      </c>
    </row>
    <row r="316" spans="1:21" s="156" customFormat="1" ht="20.25" customHeight="1">
      <c r="A316" s="154">
        <v>307</v>
      </c>
      <c r="B316" s="178">
        <f>--SUBTOTAL(2,C$7:C316)</f>
        <v>307</v>
      </c>
      <c r="C316" s="157">
        <f>IF(ISNA(VLOOKUP($A316,DSSV!$A$7:$R$65536,IN_DTK!C$6,0))=FALSE,VLOOKUP($A316,DSSV!$A$7:$R$65536,IN_DTK!C$6,0),"")</f>
        <v>0</v>
      </c>
      <c r="D316" s="181" t="str">
        <f>IF(ISNA(VLOOKUP($A316,DSSV!$A$7:$R$65536,IN_DTK!D$6,0))=FALSE,VLOOKUP($A316,DSSV!$A$7:$R$65536,IN_DTK!D$6,0),"")</f>
        <v/>
      </c>
      <c r="E316" s="182" t="str">
        <f>IF(ISNA(VLOOKUP($A316,DSSV!$A$7:$R$65536,IN_DTK!E$6,0))=FALSE,VLOOKUP($A316,DSSV!$A$7:$R$65536,IN_DTK!E$6,0),"")</f>
        <v/>
      </c>
      <c r="F316" s="187" t="str">
        <f>IF(ISNA(VLOOKUP($A316,DSSV!$A$7:$R$65536,IN_DTK!F$6,0))=FALSE,VLOOKUP($A316,DSSV!$A$7:$R$65536,IN_DTK!F$6,0),"")</f>
        <v/>
      </c>
      <c r="G316" s="187" t="str">
        <f>IF(ISNA(VLOOKUP($A316,DSSV!$A$7:$R$65536,IN_DTK!G$6,0))=FALSE,VLOOKUP($A316,DSSV!$A$7:$R$65536,IN_DTK!G$6,0),"")</f>
        <v/>
      </c>
      <c r="H316" s="183">
        <f>IF(ISNA(VLOOKUP($A316,DSSV!$A$7:$R$65536,IN_DTK!H$6,0))=FALSE,IF(H$9&lt;&gt;0,VLOOKUP($A316,DSSV!$A$7:$R$65536,IN_DTK!H$6,0),""),"")</f>
        <v>0</v>
      </c>
      <c r="I316" s="183">
        <f>IF(ISNA(VLOOKUP($A316,DSSV!$A$7:$R$65536,IN_DTK!I$6,0))=FALSE,IF(I$9&lt;&gt;0,VLOOKUP($A316,DSSV!$A$7:$R$65536,IN_DTK!I$6,0),""),"")</f>
        <v>0</v>
      </c>
      <c r="J316" s="183">
        <f>IF(ISNA(VLOOKUP($A316,DSSV!$A$7:$R$65536,IN_DTK!J$6,0))=FALSE,IF(J$9&lt;&gt;0,VLOOKUP($A316,DSSV!$A$7:$R$65536,IN_DTK!J$6,0),""),"")</f>
        <v>0</v>
      </c>
      <c r="K316" s="183">
        <f>IF(ISNA(VLOOKUP($A316,DSSV!$A$7:$R$65536,IN_DTK!K$6,0))=FALSE,IF(K$9&lt;&gt;0,VLOOKUP($A316,DSSV!$A$7:$R$65536,IN_DTK!K$6,0),""),"")</f>
        <v>0</v>
      </c>
      <c r="L316" s="183">
        <f>IF(ISNA(VLOOKUP($A316,DSSV!$A$7:$R$65536,IN_DTK!L$6,0))=FALSE,IF(L$9&lt;&gt;0,VLOOKUP($A316,DSSV!$A$7:$R$65536,IN_DTK!L$6,0),""),"")</f>
        <v>0</v>
      </c>
      <c r="M316" s="183">
        <f>IF(ISNA(VLOOKUP($A316,DSSV!$A$7:$R$65536,IN_DTK!M$6,0))=FALSE,IF(M$9&lt;&gt;0,VLOOKUP($A316,DSSV!$A$7:$R$65536,IN_DTK!M$6,0),""),"")</f>
        <v>0</v>
      </c>
      <c r="N316" s="183">
        <f>IF(ISNA(VLOOKUP($A316,DSSV!$A$7:$R$65536,IN_DTK!N$6,0))=FALSE,IF(N$9&lt;&gt;0,VLOOKUP($A316,DSSV!$A$7:$R$65536,IN_DTK!N$6,0),""),"")</f>
        <v>0</v>
      </c>
      <c r="O316" s="183">
        <f>IF(ISNA(VLOOKUP($A316,DSSV!$A$7:$R$65536,IN_DTK!O$6,0))=FALSE,IF(O$9&lt;&gt;0,VLOOKUP($A316,DSSV!$A$7:$R$65536,IN_DTK!O$6,0),""),"")</f>
        <v>0</v>
      </c>
      <c r="P316" s="183">
        <f>IF(ISNA(VLOOKUP($A316,DSSV!$A$7:$R$65536,IN_DTK!P$6,0))=FALSE,IF(P$9&lt;&gt;0,VLOOKUP($A316,DSSV!$A$7:$R$65536,IN_DTK!P$6,0),""),"")</f>
        <v>0</v>
      </c>
      <c r="Q316" s="184">
        <f>IF(ISNA(VLOOKUP($A316,DSSV!$A$7:$R$65536,IN_DTK!Q$6,0))=FALSE,VLOOKUP($A316,DSSV!$A$7:$R$65536,IN_DTK!Q$6,0),"")</f>
        <v>0</v>
      </c>
      <c r="R316" s="175" t="str">
        <f>IF(ISNA(VLOOKUP($A316,DSSV!$A$7:$R$65536,IN_DTK!R$6,0))=FALSE,VLOOKUP($A316,DSSV!$A$7:$R$65536,IN_DTK!R$6,0),"")</f>
        <v>Không</v>
      </c>
      <c r="S316" s="185" t="str">
        <f>IF(ISNA(VLOOKUP($A316,DSSV!$A$7:$R$65536,IN_DTK!S$6,0))=FALSE,VLOOKUP($A316,DSSV!$A$7:$R$65536,IN_DTK!S$6,0),"")</f>
        <v/>
      </c>
      <c r="T316" s="156" t="str">
        <f t="shared" si="8"/>
        <v/>
      </c>
      <c r="U316" s="156" t="str">
        <f t="shared" si="9"/>
        <v/>
      </c>
    </row>
    <row r="317" spans="1:21" s="156" customFormat="1" ht="20.25" customHeight="1">
      <c r="A317" s="154">
        <v>308</v>
      </c>
      <c r="B317" s="178">
        <f>--SUBTOTAL(2,C$7:C317)</f>
        <v>308</v>
      </c>
      <c r="C317" s="157">
        <f>IF(ISNA(VLOOKUP($A317,DSSV!$A$7:$R$65536,IN_DTK!C$6,0))=FALSE,VLOOKUP($A317,DSSV!$A$7:$R$65536,IN_DTK!C$6,0),"")</f>
        <v>0</v>
      </c>
      <c r="D317" s="181" t="str">
        <f>IF(ISNA(VLOOKUP($A317,DSSV!$A$7:$R$65536,IN_DTK!D$6,0))=FALSE,VLOOKUP($A317,DSSV!$A$7:$R$65536,IN_DTK!D$6,0),"")</f>
        <v/>
      </c>
      <c r="E317" s="182" t="str">
        <f>IF(ISNA(VLOOKUP($A317,DSSV!$A$7:$R$65536,IN_DTK!E$6,0))=FALSE,VLOOKUP($A317,DSSV!$A$7:$R$65536,IN_DTK!E$6,0),"")</f>
        <v/>
      </c>
      <c r="F317" s="187" t="str">
        <f>IF(ISNA(VLOOKUP($A317,DSSV!$A$7:$R$65536,IN_DTK!F$6,0))=FALSE,VLOOKUP($A317,DSSV!$A$7:$R$65536,IN_DTK!F$6,0),"")</f>
        <v/>
      </c>
      <c r="G317" s="187" t="str">
        <f>IF(ISNA(VLOOKUP($A317,DSSV!$A$7:$R$65536,IN_DTK!G$6,0))=FALSE,VLOOKUP($A317,DSSV!$A$7:$R$65536,IN_DTK!G$6,0),"")</f>
        <v/>
      </c>
      <c r="H317" s="183">
        <f>IF(ISNA(VLOOKUP($A317,DSSV!$A$7:$R$65536,IN_DTK!H$6,0))=FALSE,IF(H$9&lt;&gt;0,VLOOKUP($A317,DSSV!$A$7:$R$65536,IN_DTK!H$6,0),""),"")</f>
        <v>0</v>
      </c>
      <c r="I317" s="183">
        <f>IF(ISNA(VLOOKUP($A317,DSSV!$A$7:$R$65536,IN_DTK!I$6,0))=FALSE,IF(I$9&lt;&gt;0,VLOOKUP($A317,DSSV!$A$7:$R$65536,IN_DTK!I$6,0),""),"")</f>
        <v>0</v>
      </c>
      <c r="J317" s="183">
        <f>IF(ISNA(VLOOKUP($A317,DSSV!$A$7:$R$65536,IN_DTK!J$6,0))=FALSE,IF(J$9&lt;&gt;0,VLOOKUP($A317,DSSV!$A$7:$R$65536,IN_DTK!J$6,0),""),"")</f>
        <v>0</v>
      </c>
      <c r="K317" s="183">
        <f>IF(ISNA(VLOOKUP($A317,DSSV!$A$7:$R$65536,IN_DTK!K$6,0))=FALSE,IF(K$9&lt;&gt;0,VLOOKUP($A317,DSSV!$A$7:$R$65536,IN_DTK!K$6,0),""),"")</f>
        <v>0</v>
      </c>
      <c r="L317" s="183">
        <f>IF(ISNA(VLOOKUP($A317,DSSV!$A$7:$R$65536,IN_DTK!L$6,0))=FALSE,IF(L$9&lt;&gt;0,VLOOKUP($A317,DSSV!$A$7:$R$65536,IN_DTK!L$6,0),""),"")</f>
        <v>0</v>
      </c>
      <c r="M317" s="183">
        <f>IF(ISNA(VLOOKUP($A317,DSSV!$A$7:$R$65536,IN_DTK!M$6,0))=FALSE,IF(M$9&lt;&gt;0,VLOOKUP($A317,DSSV!$A$7:$R$65536,IN_DTK!M$6,0),""),"")</f>
        <v>0</v>
      </c>
      <c r="N317" s="183">
        <f>IF(ISNA(VLOOKUP($A317,DSSV!$A$7:$R$65536,IN_DTK!N$6,0))=FALSE,IF(N$9&lt;&gt;0,VLOOKUP($A317,DSSV!$A$7:$R$65536,IN_DTK!N$6,0),""),"")</f>
        <v>0</v>
      </c>
      <c r="O317" s="183">
        <f>IF(ISNA(VLOOKUP($A317,DSSV!$A$7:$R$65536,IN_DTK!O$6,0))=FALSE,IF(O$9&lt;&gt;0,VLOOKUP($A317,DSSV!$A$7:$R$65536,IN_DTK!O$6,0),""),"")</f>
        <v>0</v>
      </c>
      <c r="P317" s="183">
        <f>IF(ISNA(VLOOKUP($A317,DSSV!$A$7:$R$65536,IN_DTK!P$6,0))=FALSE,IF(P$9&lt;&gt;0,VLOOKUP($A317,DSSV!$A$7:$R$65536,IN_DTK!P$6,0),""),"")</f>
        <v>0</v>
      </c>
      <c r="Q317" s="184">
        <f>IF(ISNA(VLOOKUP($A317,DSSV!$A$7:$R$65536,IN_DTK!Q$6,0))=FALSE,VLOOKUP($A317,DSSV!$A$7:$R$65536,IN_DTK!Q$6,0),"")</f>
        <v>0</v>
      </c>
      <c r="R317" s="175" t="str">
        <f>IF(ISNA(VLOOKUP($A317,DSSV!$A$7:$R$65536,IN_DTK!R$6,0))=FALSE,VLOOKUP($A317,DSSV!$A$7:$R$65536,IN_DTK!R$6,0),"")</f>
        <v>Không</v>
      </c>
      <c r="S317" s="185" t="str">
        <f>IF(ISNA(VLOOKUP($A317,DSSV!$A$7:$R$65536,IN_DTK!S$6,0))=FALSE,VLOOKUP($A317,DSSV!$A$7:$R$65536,IN_DTK!S$6,0),"")</f>
        <v/>
      </c>
      <c r="T317" s="156" t="str">
        <f t="shared" si="8"/>
        <v/>
      </c>
      <c r="U317" s="156" t="str">
        <f t="shared" si="9"/>
        <v/>
      </c>
    </row>
    <row r="318" spans="1:21" s="156" customFormat="1" ht="20.25" customHeight="1">
      <c r="A318" s="154">
        <v>309</v>
      </c>
      <c r="B318" s="178">
        <f>--SUBTOTAL(2,C$7:C318)</f>
        <v>309</v>
      </c>
      <c r="C318" s="157">
        <f>IF(ISNA(VLOOKUP($A318,DSSV!$A$7:$R$65536,IN_DTK!C$6,0))=FALSE,VLOOKUP($A318,DSSV!$A$7:$R$65536,IN_DTK!C$6,0),"")</f>
        <v>0</v>
      </c>
      <c r="D318" s="181" t="str">
        <f>IF(ISNA(VLOOKUP($A318,DSSV!$A$7:$R$65536,IN_DTK!D$6,0))=FALSE,VLOOKUP($A318,DSSV!$A$7:$R$65536,IN_DTK!D$6,0),"")</f>
        <v/>
      </c>
      <c r="E318" s="182" t="str">
        <f>IF(ISNA(VLOOKUP($A318,DSSV!$A$7:$R$65536,IN_DTK!E$6,0))=FALSE,VLOOKUP($A318,DSSV!$A$7:$R$65536,IN_DTK!E$6,0),"")</f>
        <v/>
      </c>
      <c r="F318" s="187" t="str">
        <f>IF(ISNA(VLOOKUP($A318,DSSV!$A$7:$R$65536,IN_DTK!F$6,0))=FALSE,VLOOKUP($A318,DSSV!$A$7:$R$65536,IN_DTK!F$6,0),"")</f>
        <v/>
      </c>
      <c r="G318" s="187" t="str">
        <f>IF(ISNA(VLOOKUP($A318,DSSV!$A$7:$R$65536,IN_DTK!G$6,0))=FALSE,VLOOKUP($A318,DSSV!$A$7:$R$65536,IN_DTK!G$6,0),"")</f>
        <v/>
      </c>
      <c r="H318" s="183">
        <f>IF(ISNA(VLOOKUP($A318,DSSV!$A$7:$R$65536,IN_DTK!H$6,0))=FALSE,IF(H$9&lt;&gt;0,VLOOKUP($A318,DSSV!$A$7:$R$65536,IN_DTK!H$6,0),""),"")</f>
        <v>0</v>
      </c>
      <c r="I318" s="183">
        <f>IF(ISNA(VLOOKUP($A318,DSSV!$A$7:$R$65536,IN_DTK!I$6,0))=FALSE,IF(I$9&lt;&gt;0,VLOOKUP($A318,DSSV!$A$7:$R$65536,IN_DTK!I$6,0),""),"")</f>
        <v>0</v>
      </c>
      <c r="J318" s="183">
        <f>IF(ISNA(VLOOKUP($A318,DSSV!$A$7:$R$65536,IN_DTK!J$6,0))=FALSE,IF(J$9&lt;&gt;0,VLOOKUP($A318,DSSV!$A$7:$R$65536,IN_DTK!J$6,0),""),"")</f>
        <v>0</v>
      </c>
      <c r="K318" s="183">
        <f>IF(ISNA(VLOOKUP($A318,DSSV!$A$7:$R$65536,IN_DTK!K$6,0))=FALSE,IF(K$9&lt;&gt;0,VLOOKUP($A318,DSSV!$A$7:$R$65536,IN_DTK!K$6,0),""),"")</f>
        <v>0</v>
      </c>
      <c r="L318" s="183">
        <f>IF(ISNA(VLOOKUP($A318,DSSV!$A$7:$R$65536,IN_DTK!L$6,0))=FALSE,IF(L$9&lt;&gt;0,VLOOKUP($A318,DSSV!$A$7:$R$65536,IN_DTK!L$6,0),""),"")</f>
        <v>0</v>
      </c>
      <c r="M318" s="183">
        <f>IF(ISNA(VLOOKUP($A318,DSSV!$A$7:$R$65536,IN_DTK!M$6,0))=FALSE,IF(M$9&lt;&gt;0,VLOOKUP($A318,DSSV!$A$7:$R$65536,IN_DTK!M$6,0),""),"")</f>
        <v>0</v>
      </c>
      <c r="N318" s="183">
        <f>IF(ISNA(VLOOKUP($A318,DSSV!$A$7:$R$65536,IN_DTK!N$6,0))=FALSE,IF(N$9&lt;&gt;0,VLOOKUP($A318,DSSV!$A$7:$R$65536,IN_DTK!N$6,0),""),"")</f>
        <v>0</v>
      </c>
      <c r="O318" s="183">
        <f>IF(ISNA(VLOOKUP($A318,DSSV!$A$7:$R$65536,IN_DTK!O$6,0))=FALSE,IF(O$9&lt;&gt;0,VLOOKUP($A318,DSSV!$A$7:$R$65536,IN_DTK!O$6,0),""),"")</f>
        <v>0</v>
      </c>
      <c r="P318" s="183">
        <f>IF(ISNA(VLOOKUP($A318,DSSV!$A$7:$R$65536,IN_DTK!P$6,0))=FALSE,IF(P$9&lt;&gt;0,VLOOKUP($A318,DSSV!$A$7:$R$65536,IN_DTK!P$6,0),""),"")</f>
        <v>0</v>
      </c>
      <c r="Q318" s="184">
        <f>IF(ISNA(VLOOKUP($A318,DSSV!$A$7:$R$65536,IN_DTK!Q$6,0))=FALSE,VLOOKUP($A318,DSSV!$A$7:$R$65536,IN_DTK!Q$6,0),"")</f>
        <v>0</v>
      </c>
      <c r="R318" s="175" t="str">
        <f>IF(ISNA(VLOOKUP($A318,DSSV!$A$7:$R$65536,IN_DTK!R$6,0))=FALSE,VLOOKUP($A318,DSSV!$A$7:$R$65536,IN_DTK!R$6,0),"")</f>
        <v>Không</v>
      </c>
      <c r="S318" s="185" t="str">
        <f>IF(ISNA(VLOOKUP($A318,DSSV!$A$7:$R$65536,IN_DTK!S$6,0))=FALSE,VLOOKUP($A318,DSSV!$A$7:$R$65536,IN_DTK!S$6,0),"")</f>
        <v/>
      </c>
      <c r="T318" s="156" t="str">
        <f t="shared" si="8"/>
        <v/>
      </c>
      <c r="U318" s="156" t="str">
        <f t="shared" si="9"/>
        <v/>
      </c>
    </row>
    <row r="319" spans="1:21" s="156" customFormat="1" ht="20.25" customHeight="1">
      <c r="A319" s="154">
        <v>310</v>
      </c>
      <c r="B319" s="178">
        <f>--SUBTOTAL(2,C$7:C319)</f>
        <v>310</v>
      </c>
      <c r="C319" s="157">
        <f>IF(ISNA(VLOOKUP($A319,DSSV!$A$7:$R$65536,IN_DTK!C$6,0))=FALSE,VLOOKUP($A319,DSSV!$A$7:$R$65536,IN_DTK!C$6,0),"")</f>
        <v>0</v>
      </c>
      <c r="D319" s="181" t="str">
        <f>IF(ISNA(VLOOKUP($A319,DSSV!$A$7:$R$65536,IN_DTK!D$6,0))=FALSE,VLOOKUP($A319,DSSV!$A$7:$R$65536,IN_DTK!D$6,0),"")</f>
        <v/>
      </c>
      <c r="E319" s="182" t="str">
        <f>IF(ISNA(VLOOKUP($A319,DSSV!$A$7:$R$65536,IN_DTK!E$6,0))=FALSE,VLOOKUP($A319,DSSV!$A$7:$R$65536,IN_DTK!E$6,0),"")</f>
        <v/>
      </c>
      <c r="F319" s="187" t="str">
        <f>IF(ISNA(VLOOKUP($A319,DSSV!$A$7:$R$65536,IN_DTK!F$6,0))=FALSE,VLOOKUP($A319,DSSV!$A$7:$R$65536,IN_DTK!F$6,0),"")</f>
        <v/>
      </c>
      <c r="G319" s="187" t="str">
        <f>IF(ISNA(VLOOKUP($A319,DSSV!$A$7:$R$65536,IN_DTK!G$6,0))=FALSE,VLOOKUP($A319,DSSV!$A$7:$R$65536,IN_DTK!G$6,0),"")</f>
        <v/>
      </c>
      <c r="H319" s="183">
        <f>IF(ISNA(VLOOKUP($A319,DSSV!$A$7:$R$65536,IN_DTK!H$6,0))=FALSE,IF(H$9&lt;&gt;0,VLOOKUP($A319,DSSV!$A$7:$R$65536,IN_DTK!H$6,0),""),"")</f>
        <v>0</v>
      </c>
      <c r="I319" s="183">
        <f>IF(ISNA(VLOOKUP($A319,DSSV!$A$7:$R$65536,IN_DTK!I$6,0))=FALSE,IF(I$9&lt;&gt;0,VLOOKUP($A319,DSSV!$A$7:$R$65536,IN_DTK!I$6,0),""),"")</f>
        <v>0</v>
      </c>
      <c r="J319" s="183">
        <f>IF(ISNA(VLOOKUP($A319,DSSV!$A$7:$R$65536,IN_DTK!J$6,0))=FALSE,IF(J$9&lt;&gt;0,VLOOKUP($A319,DSSV!$A$7:$R$65536,IN_DTK!J$6,0),""),"")</f>
        <v>0</v>
      </c>
      <c r="K319" s="183">
        <f>IF(ISNA(VLOOKUP($A319,DSSV!$A$7:$R$65536,IN_DTK!K$6,0))=FALSE,IF(K$9&lt;&gt;0,VLOOKUP($A319,DSSV!$A$7:$R$65536,IN_DTK!K$6,0),""),"")</f>
        <v>0</v>
      </c>
      <c r="L319" s="183">
        <f>IF(ISNA(VLOOKUP($A319,DSSV!$A$7:$R$65536,IN_DTK!L$6,0))=FALSE,IF(L$9&lt;&gt;0,VLOOKUP($A319,DSSV!$A$7:$R$65536,IN_DTK!L$6,0),""),"")</f>
        <v>0</v>
      </c>
      <c r="M319" s="183">
        <f>IF(ISNA(VLOOKUP($A319,DSSV!$A$7:$R$65536,IN_DTK!M$6,0))=FALSE,IF(M$9&lt;&gt;0,VLOOKUP($A319,DSSV!$A$7:$R$65536,IN_DTK!M$6,0),""),"")</f>
        <v>0</v>
      </c>
      <c r="N319" s="183">
        <f>IF(ISNA(VLOOKUP($A319,DSSV!$A$7:$R$65536,IN_DTK!N$6,0))=FALSE,IF(N$9&lt;&gt;0,VLOOKUP($A319,DSSV!$A$7:$R$65536,IN_DTK!N$6,0),""),"")</f>
        <v>0</v>
      </c>
      <c r="O319" s="183">
        <f>IF(ISNA(VLOOKUP($A319,DSSV!$A$7:$R$65536,IN_DTK!O$6,0))=FALSE,IF(O$9&lt;&gt;0,VLOOKUP($A319,DSSV!$A$7:$R$65536,IN_DTK!O$6,0),""),"")</f>
        <v>0</v>
      </c>
      <c r="P319" s="183">
        <f>IF(ISNA(VLOOKUP($A319,DSSV!$A$7:$R$65536,IN_DTK!P$6,0))=FALSE,IF(P$9&lt;&gt;0,VLOOKUP($A319,DSSV!$A$7:$R$65536,IN_DTK!P$6,0),""),"")</f>
        <v>0</v>
      </c>
      <c r="Q319" s="184">
        <f>IF(ISNA(VLOOKUP($A319,DSSV!$A$7:$R$65536,IN_DTK!Q$6,0))=FALSE,VLOOKUP($A319,DSSV!$A$7:$R$65536,IN_DTK!Q$6,0),"")</f>
        <v>0</v>
      </c>
      <c r="R319" s="175" t="str">
        <f>IF(ISNA(VLOOKUP($A319,DSSV!$A$7:$R$65536,IN_DTK!R$6,0))=FALSE,VLOOKUP($A319,DSSV!$A$7:$R$65536,IN_DTK!R$6,0),"")</f>
        <v>Không</v>
      </c>
      <c r="S319" s="185" t="str">
        <f>IF(ISNA(VLOOKUP($A319,DSSV!$A$7:$R$65536,IN_DTK!S$6,0))=FALSE,VLOOKUP($A319,DSSV!$A$7:$R$65536,IN_DTK!S$6,0),"")</f>
        <v/>
      </c>
      <c r="T319" s="156" t="str">
        <f t="shared" si="8"/>
        <v/>
      </c>
      <c r="U319" s="156" t="str">
        <f t="shared" si="9"/>
        <v/>
      </c>
    </row>
    <row r="320" spans="1:21" s="156" customFormat="1" ht="20.25" customHeight="1">
      <c r="A320" s="154">
        <v>311</v>
      </c>
      <c r="B320" s="178">
        <f>--SUBTOTAL(2,C$7:C320)</f>
        <v>311</v>
      </c>
      <c r="C320" s="157">
        <f>IF(ISNA(VLOOKUP($A320,DSSV!$A$7:$R$65536,IN_DTK!C$6,0))=FALSE,VLOOKUP($A320,DSSV!$A$7:$R$65536,IN_DTK!C$6,0),"")</f>
        <v>0</v>
      </c>
      <c r="D320" s="181" t="str">
        <f>IF(ISNA(VLOOKUP($A320,DSSV!$A$7:$R$65536,IN_DTK!D$6,0))=FALSE,VLOOKUP($A320,DSSV!$A$7:$R$65536,IN_DTK!D$6,0),"")</f>
        <v/>
      </c>
      <c r="E320" s="182" t="str">
        <f>IF(ISNA(VLOOKUP($A320,DSSV!$A$7:$R$65536,IN_DTK!E$6,0))=FALSE,VLOOKUP($A320,DSSV!$A$7:$R$65536,IN_DTK!E$6,0),"")</f>
        <v/>
      </c>
      <c r="F320" s="187" t="str">
        <f>IF(ISNA(VLOOKUP($A320,DSSV!$A$7:$R$65536,IN_DTK!F$6,0))=FALSE,VLOOKUP($A320,DSSV!$A$7:$R$65536,IN_DTK!F$6,0),"")</f>
        <v/>
      </c>
      <c r="G320" s="187" t="str">
        <f>IF(ISNA(VLOOKUP($A320,DSSV!$A$7:$R$65536,IN_DTK!G$6,0))=FALSE,VLOOKUP($A320,DSSV!$A$7:$R$65536,IN_DTK!G$6,0),"")</f>
        <v/>
      </c>
      <c r="H320" s="183">
        <f>IF(ISNA(VLOOKUP($A320,DSSV!$A$7:$R$65536,IN_DTK!H$6,0))=FALSE,IF(H$9&lt;&gt;0,VLOOKUP($A320,DSSV!$A$7:$R$65536,IN_DTK!H$6,0),""),"")</f>
        <v>0</v>
      </c>
      <c r="I320" s="183">
        <f>IF(ISNA(VLOOKUP($A320,DSSV!$A$7:$R$65536,IN_DTK!I$6,0))=FALSE,IF(I$9&lt;&gt;0,VLOOKUP($A320,DSSV!$A$7:$R$65536,IN_DTK!I$6,0),""),"")</f>
        <v>0</v>
      </c>
      <c r="J320" s="183">
        <f>IF(ISNA(VLOOKUP($A320,DSSV!$A$7:$R$65536,IN_DTK!J$6,0))=FALSE,IF(J$9&lt;&gt;0,VLOOKUP($A320,DSSV!$A$7:$R$65536,IN_DTK!J$6,0),""),"")</f>
        <v>0</v>
      </c>
      <c r="K320" s="183">
        <f>IF(ISNA(VLOOKUP($A320,DSSV!$A$7:$R$65536,IN_DTK!K$6,0))=FALSE,IF(K$9&lt;&gt;0,VLOOKUP($A320,DSSV!$A$7:$R$65536,IN_DTK!K$6,0),""),"")</f>
        <v>0</v>
      </c>
      <c r="L320" s="183">
        <f>IF(ISNA(VLOOKUP($A320,DSSV!$A$7:$R$65536,IN_DTK!L$6,0))=FALSE,IF(L$9&lt;&gt;0,VLOOKUP($A320,DSSV!$A$7:$R$65536,IN_DTK!L$6,0),""),"")</f>
        <v>0</v>
      </c>
      <c r="M320" s="183">
        <f>IF(ISNA(VLOOKUP($A320,DSSV!$A$7:$R$65536,IN_DTK!M$6,0))=FALSE,IF(M$9&lt;&gt;0,VLOOKUP($A320,DSSV!$A$7:$R$65536,IN_DTK!M$6,0),""),"")</f>
        <v>0</v>
      </c>
      <c r="N320" s="183">
        <f>IF(ISNA(VLOOKUP($A320,DSSV!$A$7:$R$65536,IN_DTK!N$6,0))=FALSE,IF(N$9&lt;&gt;0,VLOOKUP($A320,DSSV!$A$7:$R$65536,IN_DTK!N$6,0),""),"")</f>
        <v>0</v>
      </c>
      <c r="O320" s="183">
        <f>IF(ISNA(VLOOKUP($A320,DSSV!$A$7:$R$65536,IN_DTK!O$6,0))=FALSE,IF(O$9&lt;&gt;0,VLOOKUP($A320,DSSV!$A$7:$R$65536,IN_DTK!O$6,0),""),"")</f>
        <v>0</v>
      </c>
      <c r="P320" s="183">
        <f>IF(ISNA(VLOOKUP($A320,DSSV!$A$7:$R$65536,IN_DTK!P$6,0))=FALSE,IF(P$9&lt;&gt;0,VLOOKUP($A320,DSSV!$A$7:$R$65536,IN_DTK!P$6,0),""),"")</f>
        <v>0</v>
      </c>
      <c r="Q320" s="184">
        <f>IF(ISNA(VLOOKUP($A320,DSSV!$A$7:$R$65536,IN_DTK!Q$6,0))=FALSE,VLOOKUP($A320,DSSV!$A$7:$R$65536,IN_DTK!Q$6,0),"")</f>
        <v>0</v>
      </c>
      <c r="R320" s="175" t="str">
        <f>IF(ISNA(VLOOKUP($A320,DSSV!$A$7:$R$65536,IN_DTK!R$6,0))=FALSE,VLOOKUP($A320,DSSV!$A$7:$R$65536,IN_DTK!R$6,0),"")</f>
        <v>Không</v>
      </c>
      <c r="S320" s="185" t="str">
        <f>IF(ISNA(VLOOKUP($A320,DSSV!$A$7:$R$65536,IN_DTK!S$6,0))=FALSE,VLOOKUP($A320,DSSV!$A$7:$R$65536,IN_DTK!S$6,0),"")</f>
        <v/>
      </c>
      <c r="T320" s="156" t="str">
        <f t="shared" si="8"/>
        <v/>
      </c>
      <c r="U320" s="156" t="str">
        <f t="shared" si="9"/>
        <v/>
      </c>
    </row>
    <row r="321" spans="1:21" s="156" customFormat="1" ht="20.25" customHeight="1">
      <c r="A321" s="154">
        <v>312</v>
      </c>
      <c r="B321" s="178">
        <f>--SUBTOTAL(2,C$7:C321)</f>
        <v>312</v>
      </c>
      <c r="C321" s="157">
        <f>IF(ISNA(VLOOKUP($A321,DSSV!$A$7:$R$65536,IN_DTK!C$6,0))=FALSE,VLOOKUP($A321,DSSV!$A$7:$R$65536,IN_DTK!C$6,0),"")</f>
        <v>0</v>
      </c>
      <c r="D321" s="181" t="str">
        <f>IF(ISNA(VLOOKUP($A321,DSSV!$A$7:$R$65536,IN_DTK!D$6,0))=FALSE,VLOOKUP($A321,DSSV!$A$7:$R$65536,IN_DTK!D$6,0),"")</f>
        <v/>
      </c>
      <c r="E321" s="182" t="str">
        <f>IF(ISNA(VLOOKUP($A321,DSSV!$A$7:$R$65536,IN_DTK!E$6,0))=FALSE,VLOOKUP($A321,DSSV!$A$7:$R$65536,IN_DTK!E$6,0),"")</f>
        <v/>
      </c>
      <c r="F321" s="187" t="str">
        <f>IF(ISNA(VLOOKUP($A321,DSSV!$A$7:$R$65536,IN_DTK!F$6,0))=FALSE,VLOOKUP($A321,DSSV!$A$7:$R$65536,IN_DTK!F$6,0),"")</f>
        <v/>
      </c>
      <c r="G321" s="187" t="str">
        <f>IF(ISNA(VLOOKUP($A321,DSSV!$A$7:$R$65536,IN_DTK!G$6,0))=FALSE,VLOOKUP($A321,DSSV!$A$7:$R$65536,IN_DTK!G$6,0),"")</f>
        <v/>
      </c>
      <c r="H321" s="183">
        <f>IF(ISNA(VLOOKUP($A321,DSSV!$A$7:$R$65536,IN_DTK!H$6,0))=FALSE,IF(H$9&lt;&gt;0,VLOOKUP($A321,DSSV!$A$7:$R$65536,IN_DTK!H$6,0),""),"")</f>
        <v>0</v>
      </c>
      <c r="I321" s="183">
        <f>IF(ISNA(VLOOKUP($A321,DSSV!$A$7:$R$65536,IN_DTK!I$6,0))=FALSE,IF(I$9&lt;&gt;0,VLOOKUP($A321,DSSV!$A$7:$R$65536,IN_DTK!I$6,0),""),"")</f>
        <v>0</v>
      </c>
      <c r="J321" s="183">
        <f>IF(ISNA(VLOOKUP($A321,DSSV!$A$7:$R$65536,IN_DTK!J$6,0))=FALSE,IF(J$9&lt;&gt;0,VLOOKUP($A321,DSSV!$A$7:$R$65536,IN_DTK!J$6,0),""),"")</f>
        <v>0</v>
      </c>
      <c r="K321" s="183">
        <f>IF(ISNA(VLOOKUP($A321,DSSV!$A$7:$R$65536,IN_DTK!K$6,0))=FALSE,IF(K$9&lt;&gt;0,VLOOKUP($A321,DSSV!$A$7:$R$65536,IN_DTK!K$6,0),""),"")</f>
        <v>0</v>
      </c>
      <c r="L321" s="183">
        <f>IF(ISNA(VLOOKUP($A321,DSSV!$A$7:$R$65536,IN_DTK!L$6,0))=FALSE,IF(L$9&lt;&gt;0,VLOOKUP($A321,DSSV!$A$7:$R$65536,IN_DTK!L$6,0),""),"")</f>
        <v>0</v>
      </c>
      <c r="M321" s="183">
        <f>IF(ISNA(VLOOKUP($A321,DSSV!$A$7:$R$65536,IN_DTK!M$6,0))=FALSE,IF(M$9&lt;&gt;0,VLOOKUP($A321,DSSV!$A$7:$R$65536,IN_DTK!M$6,0),""),"")</f>
        <v>0</v>
      </c>
      <c r="N321" s="183">
        <f>IF(ISNA(VLOOKUP($A321,DSSV!$A$7:$R$65536,IN_DTK!N$6,0))=FALSE,IF(N$9&lt;&gt;0,VLOOKUP($A321,DSSV!$A$7:$R$65536,IN_DTK!N$6,0),""),"")</f>
        <v>0</v>
      </c>
      <c r="O321" s="183">
        <f>IF(ISNA(VLOOKUP($A321,DSSV!$A$7:$R$65536,IN_DTK!O$6,0))=FALSE,IF(O$9&lt;&gt;0,VLOOKUP($A321,DSSV!$A$7:$R$65536,IN_DTK!O$6,0),""),"")</f>
        <v>0</v>
      </c>
      <c r="P321" s="183">
        <f>IF(ISNA(VLOOKUP($A321,DSSV!$A$7:$R$65536,IN_DTK!P$6,0))=FALSE,IF(P$9&lt;&gt;0,VLOOKUP($A321,DSSV!$A$7:$R$65536,IN_DTK!P$6,0),""),"")</f>
        <v>0</v>
      </c>
      <c r="Q321" s="184">
        <f>IF(ISNA(VLOOKUP($A321,DSSV!$A$7:$R$65536,IN_DTK!Q$6,0))=FALSE,VLOOKUP($A321,DSSV!$A$7:$R$65536,IN_DTK!Q$6,0),"")</f>
        <v>0</v>
      </c>
      <c r="R321" s="175" t="str">
        <f>IF(ISNA(VLOOKUP($A321,DSSV!$A$7:$R$65536,IN_DTK!R$6,0))=FALSE,VLOOKUP($A321,DSSV!$A$7:$R$65536,IN_DTK!R$6,0),"")</f>
        <v>Không</v>
      </c>
      <c r="S321" s="185" t="str">
        <f>IF(ISNA(VLOOKUP($A321,DSSV!$A$7:$R$65536,IN_DTK!S$6,0))=FALSE,VLOOKUP($A321,DSSV!$A$7:$R$65536,IN_DTK!S$6,0),"")</f>
        <v/>
      </c>
      <c r="T321" s="156" t="str">
        <f t="shared" si="8"/>
        <v/>
      </c>
      <c r="U321" s="156" t="str">
        <f t="shared" si="9"/>
        <v/>
      </c>
    </row>
    <row r="322" spans="1:21" s="156" customFormat="1" ht="20.25" customHeight="1">
      <c r="A322" s="154">
        <v>313</v>
      </c>
      <c r="B322" s="178">
        <f>--SUBTOTAL(2,C$7:C322)</f>
        <v>313</v>
      </c>
      <c r="C322" s="157">
        <f>IF(ISNA(VLOOKUP($A322,DSSV!$A$7:$R$65536,IN_DTK!C$6,0))=FALSE,VLOOKUP($A322,DSSV!$A$7:$R$65536,IN_DTK!C$6,0),"")</f>
        <v>0</v>
      </c>
      <c r="D322" s="181" t="str">
        <f>IF(ISNA(VLOOKUP($A322,DSSV!$A$7:$R$65536,IN_DTK!D$6,0))=FALSE,VLOOKUP($A322,DSSV!$A$7:$R$65536,IN_DTK!D$6,0),"")</f>
        <v/>
      </c>
      <c r="E322" s="182" t="str">
        <f>IF(ISNA(VLOOKUP($A322,DSSV!$A$7:$R$65536,IN_DTK!E$6,0))=FALSE,VLOOKUP($A322,DSSV!$A$7:$R$65536,IN_DTK!E$6,0),"")</f>
        <v/>
      </c>
      <c r="F322" s="187" t="str">
        <f>IF(ISNA(VLOOKUP($A322,DSSV!$A$7:$R$65536,IN_DTK!F$6,0))=FALSE,VLOOKUP($A322,DSSV!$A$7:$R$65536,IN_DTK!F$6,0),"")</f>
        <v/>
      </c>
      <c r="G322" s="187" t="str">
        <f>IF(ISNA(VLOOKUP($A322,DSSV!$A$7:$R$65536,IN_DTK!G$6,0))=FALSE,VLOOKUP($A322,DSSV!$A$7:$R$65536,IN_DTK!G$6,0),"")</f>
        <v/>
      </c>
      <c r="H322" s="183">
        <f>IF(ISNA(VLOOKUP($A322,DSSV!$A$7:$R$65536,IN_DTK!H$6,0))=FALSE,IF(H$9&lt;&gt;0,VLOOKUP($A322,DSSV!$A$7:$R$65536,IN_DTK!H$6,0),""),"")</f>
        <v>0</v>
      </c>
      <c r="I322" s="183">
        <f>IF(ISNA(VLOOKUP($A322,DSSV!$A$7:$R$65536,IN_DTK!I$6,0))=FALSE,IF(I$9&lt;&gt;0,VLOOKUP($A322,DSSV!$A$7:$R$65536,IN_DTK!I$6,0),""),"")</f>
        <v>0</v>
      </c>
      <c r="J322" s="183">
        <f>IF(ISNA(VLOOKUP($A322,DSSV!$A$7:$R$65536,IN_DTK!J$6,0))=FALSE,IF(J$9&lt;&gt;0,VLOOKUP($A322,DSSV!$A$7:$R$65536,IN_DTK!J$6,0),""),"")</f>
        <v>0</v>
      </c>
      <c r="K322" s="183">
        <f>IF(ISNA(VLOOKUP($A322,DSSV!$A$7:$R$65536,IN_DTK!K$6,0))=FALSE,IF(K$9&lt;&gt;0,VLOOKUP($A322,DSSV!$A$7:$R$65536,IN_DTK!K$6,0),""),"")</f>
        <v>0</v>
      </c>
      <c r="L322" s="183">
        <f>IF(ISNA(VLOOKUP($A322,DSSV!$A$7:$R$65536,IN_DTK!L$6,0))=FALSE,IF(L$9&lt;&gt;0,VLOOKUP($A322,DSSV!$A$7:$R$65536,IN_DTK!L$6,0),""),"")</f>
        <v>0</v>
      </c>
      <c r="M322" s="183">
        <f>IF(ISNA(VLOOKUP($A322,DSSV!$A$7:$R$65536,IN_DTK!M$6,0))=FALSE,IF(M$9&lt;&gt;0,VLOOKUP($A322,DSSV!$A$7:$R$65536,IN_DTK!M$6,0),""),"")</f>
        <v>0</v>
      </c>
      <c r="N322" s="183">
        <f>IF(ISNA(VLOOKUP($A322,DSSV!$A$7:$R$65536,IN_DTK!N$6,0))=FALSE,IF(N$9&lt;&gt;0,VLOOKUP($A322,DSSV!$A$7:$R$65536,IN_DTK!N$6,0),""),"")</f>
        <v>0</v>
      </c>
      <c r="O322" s="183">
        <f>IF(ISNA(VLOOKUP($A322,DSSV!$A$7:$R$65536,IN_DTK!O$6,0))=FALSE,IF(O$9&lt;&gt;0,VLOOKUP($A322,DSSV!$A$7:$R$65536,IN_DTK!O$6,0),""),"")</f>
        <v>0</v>
      </c>
      <c r="P322" s="183">
        <f>IF(ISNA(VLOOKUP($A322,DSSV!$A$7:$R$65536,IN_DTK!P$6,0))=FALSE,IF(P$9&lt;&gt;0,VLOOKUP($A322,DSSV!$A$7:$R$65536,IN_DTK!P$6,0),""),"")</f>
        <v>0</v>
      </c>
      <c r="Q322" s="184">
        <f>IF(ISNA(VLOOKUP($A322,DSSV!$A$7:$R$65536,IN_DTK!Q$6,0))=FALSE,VLOOKUP($A322,DSSV!$A$7:$R$65536,IN_DTK!Q$6,0),"")</f>
        <v>0</v>
      </c>
      <c r="R322" s="175" t="str">
        <f>IF(ISNA(VLOOKUP($A322,DSSV!$A$7:$R$65536,IN_DTK!R$6,0))=FALSE,VLOOKUP($A322,DSSV!$A$7:$R$65536,IN_DTK!R$6,0),"")</f>
        <v>Không</v>
      </c>
      <c r="S322" s="185" t="str">
        <f>IF(ISNA(VLOOKUP($A322,DSSV!$A$7:$R$65536,IN_DTK!S$6,0))=FALSE,VLOOKUP($A322,DSSV!$A$7:$R$65536,IN_DTK!S$6,0),"")</f>
        <v/>
      </c>
      <c r="T322" s="156" t="str">
        <f t="shared" si="8"/>
        <v/>
      </c>
      <c r="U322" s="156" t="str">
        <f t="shared" si="9"/>
        <v/>
      </c>
    </row>
    <row r="323" spans="1:21" s="156" customFormat="1" ht="20.25" customHeight="1">
      <c r="A323" s="154">
        <v>314</v>
      </c>
      <c r="B323" s="178">
        <f>--SUBTOTAL(2,C$7:C323)</f>
        <v>314</v>
      </c>
      <c r="C323" s="157">
        <f>IF(ISNA(VLOOKUP($A323,DSSV!$A$7:$R$65536,IN_DTK!C$6,0))=FALSE,VLOOKUP($A323,DSSV!$A$7:$R$65536,IN_DTK!C$6,0),"")</f>
        <v>0</v>
      </c>
      <c r="D323" s="181" t="str">
        <f>IF(ISNA(VLOOKUP($A323,DSSV!$A$7:$R$65536,IN_DTK!D$6,0))=FALSE,VLOOKUP($A323,DSSV!$A$7:$R$65536,IN_DTK!D$6,0),"")</f>
        <v/>
      </c>
      <c r="E323" s="182" t="str">
        <f>IF(ISNA(VLOOKUP($A323,DSSV!$A$7:$R$65536,IN_DTK!E$6,0))=FALSE,VLOOKUP($A323,DSSV!$A$7:$R$65536,IN_DTK!E$6,0),"")</f>
        <v/>
      </c>
      <c r="F323" s="187" t="str">
        <f>IF(ISNA(VLOOKUP($A323,DSSV!$A$7:$R$65536,IN_DTK!F$6,0))=FALSE,VLOOKUP($A323,DSSV!$A$7:$R$65536,IN_DTK!F$6,0),"")</f>
        <v/>
      </c>
      <c r="G323" s="187" t="str">
        <f>IF(ISNA(VLOOKUP($A323,DSSV!$A$7:$R$65536,IN_DTK!G$6,0))=FALSE,VLOOKUP($A323,DSSV!$A$7:$R$65536,IN_DTK!G$6,0),"")</f>
        <v/>
      </c>
      <c r="H323" s="183">
        <f>IF(ISNA(VLOOKUP($A323,DSSV!$A$7:$R$65536,IN_DTK!H$6,0))=FALSE,IF(H$9&lt;&gt;0,VLOOKUP($A323,DSSV!$A$7:$R$65536,IN_DTK!H$6,0),""),"")</f>
        <v>0</v>
      </c>
      <c r="I323" s="183">
        <f>IF(ISNA(VLOOKUP($A323,DSSV!$A$7:$R$65536,IN_DTK!I$6,0))=FALSE,IF(I$9&lt;&gt;0,VLOOKUP($A323,DSSV!$A$7:$R$65536,IN_DTK!I$6,0),""),"")</f>
        <v>0</v>
      </c>
      <c r="J323" s="183">
        <f>IF(ISNA(VLOOKUP($A323,DSSV!$A$7:$R$65536,IN_DTK!J$6,0))=FALSE,IF(J$9&lt;&gt;0,VLOOKUP($A323,DSSV!$A$7:$R$65536,IN_DTK!J$6,0),""),"")</f>
        <v>0</v>
      </c>
      <c r="K323" s="183">
        <f>IF(ISNA(VLOOKUP($A323,DSSV!$A$7:$R$65536,IN_DTK!K$6,0))=FALSE,IF(K$9&lt;&gt;0,VLOOKUP($A323,DSSV!$A$7:$R$65536,IN_DTK!K$6,0),""),"")</f>
        <v>0</v>
      </c>
      <c r="L323" s="183">
        <f>IF(ISNA(VLOOKUP($A323,DSSV!$A$7:$R$65536,IN_DTK!L$6,0))=FALSE,IF(L$9&lt;&gt;0,VLOOKUP($A323,DSSV!$A$7:$R$65536,IN_DTK!L$6,0),""),"")</f>
        <v>0</v>
      </c>
      <c r="M323" s="183">
        <f>IF(ISNA(VLOOKUP($A323,DSSV!$A$7:$R$65536,IN_DTK!M$6,0))=FALSE,IF(M$9&lt;&gt;0,VLOOKUP($A323,DSSV!$A$7:$R$65536,IN_DTK!M$6,0),""),"")</f>
        <v>0</v>
      </c>
      <c r="N323" s="183">
        <f>IF(ISNA(VLOOKUP($A323,DSSV!$A$7:$R$65536,IN_DTK!N$6,0))=FALSE,IF(N$9&lt;&gt;0,VLOOKUP($A323,DSSV!$A$7:$R$65536,IN_DTK!N$6,0),""),"")</f>
        <v>0</v>
      </c>
      <c r="O323" s="183">
        <f>IF(ISNA(VLOOKUP($A323,DSSV!$A$7:$R$65536,IN_DTK!O$6,0))=FALSE,IF(O$9&lt;&gt;0,VLOOKUP($A323,DSSV!$A$7:$R$65536,IN_DTK!O$6,0),""),"")</f>
        <v>0</v>
      </c>
      <c r="P323" s="183">
        <f>IF(ISNA(VLOOKUP($A323,DSSV!$A$7:$R$65536,IN_DTK!P$6,0))=FALSE,IF(P$9&lt;&gt;0,VLOOKUP($A323,DSSV!$A$7:$R$65536,IN_DTK!P$6,0),""),"")</f>
        <v>0</v>
      </c>
      <c r="Q323" s="184">
        <f>IF(ISNA(VLOOKUP($A323,DSSV!$A$7:$R$65536,IN_DTK!Q$6,0))=FALSE,VLOOKUP($A323,DSSV!$A$7:$R$65536,IN_DTK!Q$6,0),"")</f>
        <v>0</v>
      </c>
      <c r="R323" s="175" t="str">
        <f>IF(ISNA(VLOOKUP($A323,DSSV!$A$7:$R$65536,IN_DTK!R$6,0))=FALSE,VLOOKUP($A323,DSSV!$A$7:$R$65536,IN_DTK!R$6,0),"")</f>
        <v>Không</v>
      </c>
      <c r="S323" s="185" t="str">
        <f>IF(ISNA(VLOOKUP($A323,DSSV!$A$7:$R$65536,IN_DTK!S$6,0))=FALSE,VLOOKUP($A323,DSSV!$A$7:$R$65536,IN_DTK!S$6,0),"")</f>
        <v/>
      </c>
      <c r="T323" s="156" t="str">
        <f t="shared" si="8"/>
        <v/>
      </c>
      <c r="U323" s="156" t="str">
        <f t="shared" si="9"/>
        <v/>
      </c>
    </row>
    <row r="324" spans="1:21" s="156" customFormat="1" ht="20.25" customHeight="1">
      <c r="A324" s="154">
        <v>315</v>
      </c>
      <c r="B324" s="178">
        <f>--SUBTOTAL(2,C$7:C324)</f>
        <v>315</v>
      </c>
      <c r="C324" s="157">
        <f>IF(ISNA(VLOOKUP($A324,DSSV!$A$7:$R$65536,IN_DTK!C$6,0))=FALSE,VLOOKUP($A324,DSSV!$A$7:$R$65536,IN_DTK!C$6,0),"")</f>
        <v>0</v>
      </c>
      <c r="D324" s="181" t="str">
        <f>IF(ISNA(VLOOKUP($A324,DSSV!$A$7:$R$65536,IN_DTK!D$6,0))=FALSE,VLOOKUP($A324,DSSV!$A$7:$R$65536,IN_DTK!D$6,0),"")</f>
        <v/>
      </c>
      <c r="E324" s="182" t="str">
        <f>IF(ISNA(VLOOKUP($A324,DSSV!$A$7:$R$65536,IN_DTK!E$6,0))=FALSE,VLOOKUP($A324,DSSV!$A$7:$R$65536,IN_DTK!E$6,0),"")</f>
        <v/>
      </c>
      <c r="F324" s="187" t="str">
        <f>IF(ISNA(VLOOKUP($A324,DSSV!$A$7:$R$65536,IN_DTK!F$6,0))=FALSE,VLOOKUP($A324,DSSV!$A$7:$R$65536,IN_DTK!F$6,0),"")</f>
        <v/>
      </c>
      <c r="G324" s="187" t="str">
        <f>IF(ISNA(VLOOKUP($A324,DSSV!$A$7:$R$65536,IN_DTK!G$6,0))=FALSE,VLOOKUP($A324,DSSV!$A$7:$R$65536,IN_DTK!G$6,0),"")</f>
        <v/>
      </c>
      <c r="H324" s="183">
        <f>IF(ISNA(VLOOKUP($A324,DSSV!$A$7:$R$65536,IN_DTK!H$6,0))=FALSE,IF(H$9&lt;&gt;0,VLOOKUP($A324,DSSV!$A$7:$R$65536,IN_DTK!H$6,0),""),"")</f>
        <v>0</v>
      </c>
      <c r="I324" s="183">
        <f>IF(ISNA(VLOOKUP($A324,DSSV!$A$7:$R$65536,IN_DTK!I$6,0))=FALSE,IF(I$9&lt;&gt;0,VLOOKUP($A324,DSSV!$A$7:$R$65536,IN_DTK!I$6,0),""),"")</f>
        <v>0</v>
      </c>
      <c r="J324" s="183">
        <f>IF(ISNA(VLOOKUP($A324,DSSV!$A$7:$R$65536,IN_DTK!J$6,0))=FALSE,IF(J$9&lt;&gt;0,VLOOKUP($A324,DSSV!$A$7:$R$65536,IN_DTK!J$6,0),""),"")</f>
        <v>0</v>
      </c>
      <c r="K324" s="183">
        <f>IF(ISNA(VLOOKUP($A324,DSSV!$A$7:$R$65536,IN_DTK!K$6,0))=FALSE,IF(K$9&lt;&gt;0,VLOOKUP($A324,DSSV!$A$7:$R$65536,IN_DTK!K$6,0),""),"")</f>
        <v>0</v>
      </c>
      <c r="L324" s="183">
        <f>IF(ISNA(VLOOKUP($A324,DSSV!$A$7:$R$65536,IN_DTK!L$6,0))=FALSE,IF(L$9&lt;&gt;0,VLOOKUP($A324,DSSV!$A$7:$R$65536,IN_DTK!L$6,0),""),"")</f>
        <v>0</v>
      </c>
      <c r="M324" s="183">
        <f>IF(ISNA(VLOOKUP($A324,DSSV!$A$7:$R$65536,IN_DTK!M$6,0))=FALSE,IF(M$9&lt;&gt;0,VLOOKUP($A324,DSSV!$A$7:$R$65536,IN_DTK!M$6,0),""),"")</f>
        <v>0</v>
      </c>
      <c r="N324" s="183">
        <f>IF(ISNA(VLOOKUP($A324,DSSV!$A$7:$R$65536,IN_DTK!N$6,0))=FALSE,IF(N$9&lt;&gt;0,VLOOKUP($A324,DSSV!$A$7:$R$65536,IN_DTK!N$6,0),""),"")</f>
        <v>0</v>
      </c>
      <c r="O324" s="183">
        <f>IF(ISNA(VLOOKUP($A324,DSSV!$A$7:$R$65536,IN_DTK!O$6,0))=FALSE,IF(O$9&lt;&gt;0,VLOOKUP($A324,DSSV!$A$7:$R$65536,IN_DTK!O$6,0),""),"")</f>
        <v>0</v>
      </c>
      <c r="P324" s="183">
        <f>IF(ISNA(VLOOKUP($A324,DSSV!$A$7:$R$65536,IN_DTK!P$6,0))=FALSE,IF(P$9&lt;&gt;0,VLOOKUP($A324,DSSV!$A$7:$R$65536,IN_DTK!P$6,0),""),"")</f>
        <v>0</v>
      </c>
      <c r="Q324" s="184">
        <f>IF(ISNA(VLOOKUP($A324,DSSV!$A$7:$R$65536,IN_DTK!Q$6,0))=FALSE,VLOOKUP($A324,DSSV!$A$7:$R$65536,IN_DTK!Q$6,0),"")</f>
        <v>0</v>
      </c>
      <c r="R324" s="175" t="str">
        <f>IF(ISNA(VLOOKUP($A324,DSSV!$A$7:$R$65536,IN_DTK!R$6,0))=FALSE,VLOOKUP($A324,DSSV!$A$7:$R$65536,IN_DTK!R$6,0),"")</f>
        <v>Không</v>
      </c>
      <c r="S324" s="185" t="str">
        <f>IF(ISNA(VLOOKUP($A324,DSSV!$A$7:$R$65536,IN_DTK!S$6,0))=FALSE,VLOOKUP($A324,DSSV!$A$7:$R$65536,IN_DTK!S$6,0),"")</f>
        <v/>
      </c>
      <c r="T324" s="156" t="str">
        <f t="shared" si="8"/>
        <v/>
      </c>
      <c r="U324" s="156" t="str">
        <f t="shared" si="9"/>
        <v/>
      </c>
    </row>
    <row r="325" spans="1:21" s="156" customFormat="1" ht="20.25" customHeight="1">
      <c r="A325" s="154">
        <v>316</v>
      </c>
      <c r="B325" s="178">
        <f>--SUBTOTAL(2,C$7:C325)</f>
        <v>316</v>
      </c>
      <c r="C325" s="157">
        <f>IF(ISNA(VLOOKUP($A325,DSSV!$A$7:$R$65536,IN_DTK!C$6,0))=FALSE,VLOOKUP($A325,DSSV!$A$7:$R$65536,IN_DTK!C$6,0),"")</f>
        <v>0</v>
      </c>
      <c r="D325" s="181" t="str">
        <f>IF(ISNA(VLOOKUP($A325,DSSV!$A$7:$R$65536,IN_DTK!D$6,0))=FALSE,VLOOKUP($A325,DSSV!$A$7:$R$65536,IN_DTK!D$6,0),"")</f>
        <v/>
      </c>
      <c r="E325" s="182" t="str">
        <f>IF(ISNA(VLOOKUP($A325,DSSV!$A$7:$R$65536,IN_DTK!E$6,0))=FALSE,VLOOKUP($A325,DSSV!$A$7:$R$65536,IN_DTK!E$6,0),"")</f>
        <v/>
      </c>
      <c r="F325" s="187" t="str">
        <f>IF(ISNA(VLOOKUP($A325,DSSV!$A$7:$R$65536,IN_DTK!F$6,0))=FALSE,VLOOKUP($A325,DSSV!$A$7:$R$65536,IN_DTK!F$6,0),"")</f>
        <v/>
      </c>
      <c r="G325" s="187" t="str">
        <f>IF(ISNA(VLOOKUP($A325,DSSV!$A$7:$R$65536,IN_DTK!G$6,0))=FALSE,VLOOKUP($A325,DSSV!$A$7:$R$65536,IN_DTK!G$6,0),"")</f>
        <v/>
      </c>
      <c r="H325" s="183">
        <f>IF(ISNA(VLOOKUP($A325,DSSV!$A$7:$R$65536,IN_DTK!H$6,0))=FALSE,IF(H$9&lt;&gt;0,VLOOKUP($A325,DSSV!$A$7:$R$65536,IN_DTK!H$6,0),""),"")</f>
        <v>0</v>
      </c>
      <c r="I325" s="183">
        <f>IF(ISNA(VLOOKUP($A325,DSSV!$A$7:$R$65536,IN_DTK!I$6,0))=FALSE,IF(I$9&lt;&gt;0,VLOOKUP($A325,DSSV!$A$7:$R$65536,IN_DTK!I$6,0),""),"")</f>
        <v>0</v>
      </c>
      <c r="J325" s="183">
        <f>IF(ISNA(VLOOKUP($A325,DSSV!$A$7:$R$65536,IN_DTK!J$6,0))=FALSE,IF(J$9&lt;&gt;0,VLOOKUP($A325,DSSV!$A$7:$R$65536,IN_DTK!J$6,0),""),"")</f>
        <v>0</v>
      </c>
      <c r="K325" s="183">
        <f>IF(ISNA(VLOOKUP($A325,DSSV!$A$7:$R$65536,IN_DTK!K$6,0))=FALSE,IF(K$9&lt;&gt;0,VLOOKUP($A325,DSSV!$A$7:$R$65536,IN_DTK!K$6,0),""),"")</f>
        <v>0</v>
      </c>
      <c r="L325" s="183">
        <f>IF(ISNA(VLOOKUP($A325,DSSV!$A$7:$R$65536,IN_DTK!L$6,0))=FALSE,IF(L$9&lt;&gt;0,VLOOKUP($A325,DSSV!$A$7:$R$65536,IN_DTK!L$6,0),""),"")</f>
        <v>0</v>
      </c>
      <c r="M325" s="183">
        <f>IF(ISNA(VLOOKUP($A325,DSSV!$A$7:$R$65536,IN_DTK!M$6,0))=FALSE,IF(M$9&lt;&gt;0,VLOOKUP($A325,DSSV!$A$7:$R$65536,IN_DTK!M$6,0),""),"")</f>
        <v>0</v>
      </c>
      <c r="N325" s="183">
        <f>IF(ISNA(VLOOKUP($A325,DSSV!$A$7:$R$65536,IN_DTK!N$6,0))=FALSE,IF(N$9&lt;&gt;0,VLOOKUP($A325,DSSV!$A$7:$R$65536,IN_DTK!N$6,0),""),"")</f>
        <v>0</v>
      </c>
      <c r="O325" s="183">
        <f>IF(ISNA(VLOOKUP($A325,DSSV!$A$7:$R$65536,IN_DTK!O$6,0))=FALSE,IF(O$9&lt;&gt;0,VLOOKUP($A325,DSSV!$A$7:$R$65536,IN_DTK!O$6,0),""),"")</f>
        <v>0</v>
      </c>
      <c r="P325" s="183">
        <f>IF(ISNA(VLOOKUP($A325,DSSV!$A$7:$R$65536,IN_DTK!P$6,0))=FALSE,IF(P$9&lt;&gt;0,VLOOKUP($A325,DSSV!$A$7:$R$65536,IN_DTK!P$6,0),""),"")</f>
        <v>0</v>
      </c>
      <c r="Q325" s="184">
        <f>IF(ISNA(VLOOKUP($A325,DSSV!$A$7:$R$65536,IN_DTK!Q$6,0))=FALSE,VLOOKUP($A325,DSSV!$A$7:$R$65536,IN_DTK!Q$6,0),"")</f>
        <v>0</v>
      </c>
      <c r="R325" s="175" t="str">
        <f>IF(ISNA(VLOOKUP($A325,DSSV!$A$7:$R$65536,IN_DTK!R$6,0))=FALSE,VLOOKUP($A325,DSSV!$A$7:$R$65536,IN_DTK!R$6,0),"")</f>
        <v>Không</v>
      </c>
      <c r="S325" s="185" t="str">
        <f>IF(ISNA(VLOOKUP($A325,DSSV!$A$7:$R$65536,IN_DTK!S$6,0))=FALSE,VLOOKUP($A325,DSSV!$A$7:$R$65536,IN_DTK!S$6,0),"")</f>
        <v/>
      </c>
      <c r="T325" s="156" t="str">
        <f t="shared" si="8"/>
        <v/>
      </c>
      <c r="U325" s="156" t="str">
        <f t="shared" si="9"/>
        <v/>
      </c>
    </row>
    <row r="326" spans="1:21" s="156" customFormat="1" ht="20.25" customHeight="1">
      <c r="A326" s="154">
        <v>317</v>
      </c>
      <c r="B326" s="178">
        <f>--SUBTOTAL(2,C$7:C326)</f>
        <v>317</v>
      </c>
      <c r="C326" s="157">
        <f>IF(ISNA(VLOOKUP($A326,DSSV!$A$7:$R$65536,IN_DTK!C$6,0))=FALSE,VLOOKUP($A326,DSSV!$A$7:$R$65536,IN_DTK!C$6,0),"")</f>
        <v>0</v>
      </c>
      <c r="D326" s="181" t="str">
        <f>IF(ISNA(VLOOKUP($A326,DSSV!$A$7:$R$65536,IN_DTK!D$6,0))=FALSE,VLOOKUP($A326,DSSV!$A$7:$R$65536,IN_DTK!D$6,0),"")</f>
        <v/>
      </c>
      <c r="E326" s="182" t="str">
        <f>IF(ISNA(VLOOKUP($A326,DSSV!$A$7:$R$65536,IN_DTK!E$6,0))=FALSE,VLOOKUP($A326,DSSV!$A$7:$R$65536,IN_DTK!E$6,0),"")</f>
        <v/>
      </c>
      <c r="F326" s="187" t="str">
        <f>IF(ISNA(VLOOKUP($A326,DSSV!$A$7:$R$65536,IN_DTK!F$6,0))=FALSE,VLOOKUP($A326,DSSV!$A$7:$R$65536,IN_DTK!F$6,0),"")</f>
        <v/>
      </c>
      <c r="G326" s="187" t="str">
        <f>IF(ISNA(VLOOKUP($A326,DSSV!$A$7:$R$65536,IN_DTK!G$6,0))=FALSE,VLOOKUP($A326,DSSV!$A$7:$R$65536,IN_DTK!G$6,0),"")</f>
        <v/>
      </c>
      <c r="H326" s="183">
        <f>IF(ISNA(VLOOKUP($A326,DSSV!$A$7:$R$65536,IN_DTK!H$6,0))=FALSE,IF(H$9&lt;&gt;0,VLOOKUP($A326,DSSV!$A$7:$R$65536,IN_DTK!H$6,0),""),"")</f>
        <v>0</v>
      </c>
      <c r="I326" s="183">
        <f>IF(ISNA(VLOOKUP($A326,DSSV!$A$7:$R$65536,IN_DTK!I$6,0))=FALSE,IF(I$9&lt;&gt;0,VLOOKUP($A326,DSSV!$A$7:$R$65536,IN_DTK!I$6,0),""),"")</f>
        <v>0</v>
      </c>
      <c r="J326" s="183">
        <f>IF(ISNA(VLOOKUP($A326,DSSV!$A$7:$R$65536,IN_DTK!J$6,0))=FALSE,IF(J$9&lt;&gt;0,VLOOKUP($A326,DSSV!$A$7:$R$65536,IN_DTK!J$6,0),""),"")</f>
        <v>0</v>
      </c>
      <c r="K326" s="183">
        <f>IF(ISNA(VLOOKUP($A326,DSSV!$A$7:$R$65536,IN_DTK!K$6,0))=FALSE,IF(K$9&lt;&gt;0,VLOOKUP($A326,DSSV!$A$7:$R$65536,IN_DTK!K$6,0),""),"")</f>
        <v>0</v>
      </c>
      <c r="L326" s="183">
        <f>IF(ISNA(VLOOKUP($A326,DSSV!$A$7:$R$65536,IN_DTK!L$6,0))=FALSE,IF(L$9&lt;&gt;0,VLOOKUP($A326,DSSV!$A$7:$R$65536,IN_DTK!L$6,0),""),"")</f>
        <v>0</v>
      </c>
      <c r="M326" s="183">
        <f>IF(ISNA(VLOOKUP($A326,DSSV!$A$7:$R$65536,IN_DTK!M$6,0))=FALSE,IF(M$9&lt;&gt;0,VLOOKUP($A326,DSSV!$A$7:$R$65536,IN_DTK!M$6,0),""),"")</f>
        <v>0</v>
      </c>
      <c r="N326" s="183">
        <f>IF(ISNA(VLOOKUP($A326,DSSV!$A$7:$R$65536,IN_DTK!N$6,0))=FALSE,IF(N$9&lt;&gt;0,VLOOKUP($A326,DSSV!$A$7:$R$65536,IN_DTK!N$6,0),""),"")</f>
        <v>0</v>
      </c>
      <c r="O326" s="183">
        <f>IF(ISNA(VLOOKUP($A326,DSSV!$A$7:$R$65536,IN_DTK!O$6,0))=FALSE,IF(O$9&lt;&gt;0,VLOOKUP($A326,DSSV!$A$7:$R$65536,IN_DTK!O$6,0),""),"")</f>
        <v>0</v>
      </c>
      <c r="P326" s="183">
        <f>IF(ISNA(VLOOKUP($A326,DSSV!$A$7:$R$65536,IN_DTK!P$6,0))=FALSE,IF(P$9&lt;&gt;0,VLOOKUP($A326,DSSV!$A$7:$R$65536,IN_DTK!P$6,0),""),"")</f>
        <v>0</v>
      </c>
      <c r="Q326" s="184">
        <f>IF(ISNA(VLOOKUP($A326,DSSV!$A$7:$R$65536,IN_DTK!Q$6,0))=FALSE,VLOOKUP($A326,DSSV!$A$7:$R$65536,IN_DTK!Q$6,0),"")</f>
        <v>0</v>
      </c>
      <c r="R326" s="175" t="str">
        <f>IF(ISNA(VLOOKUP($A326,DSSV!$A$7:$R$65536,IN_DTK!R$6,0))=FALSE,VLOOKUP($A326,DSSV!$A$7:$R$65536,IN_DTK!R$6,0),"")</f>
        <v>Không</v>
      </c>
      <c r="S326" s="185" t="str">
        <f>IF(ISNA(VLOOKUP($A326,DSSV!$A$7:$R$65536,IN_DTK!S$6,0))=FALSE,VLOOKUP($A326,DSSV!$A$7:$R$65536,IN_DTK!S$6,0),"")</f>
        <v/>
      </c>
      <c r="T326" s="156" t="str">
        <f t="shared" si="8"/>
        <v/>
      </c>
      <c r="U326" s="156" t="str">
        <f t="shared" si="9"/>
        <v/>
      </c>
    </row>
    <row r="327" spans="1:21" s="156" customFormat="1" ht="20.25" customHeight="1">
      <c r="A327" s="154">
        <v>318</v>
      </c>
      <c r="B327" s="178">
        <f>--SUBTOTAL(2,C$7:C327)</f>
        <v>318</v>
      </c>
      <c r="C327" s="157">
        <f>IF(ISNA(VLOOKUP($A327,DSSV!$A$7:$R$65536,IN_DTK!C$6,0))=FALSE,VLOOKUP($A327,DSSV!$A$7:$R$65536,IN_DTK!C$6,0),"")</f>
        <v>0</v>
      </c>
      <c r="D327" s="181" t="str">
        <f>IF(ISNA(VLOOKUP($A327,DSSV!$A$7:$R$65536,IN_DTK!D$6,0))=FALSE,VLOOKUP($A327,DSSV!$A$7:$R$65536,IN_DTK!D$6,0),"")</f>
        <v/>
      </c>
      <c r="E327" s="182" t="str">
        <f>IF(ISNA(VLOOKUP($A327,DSSV!$A$7:$R$65536,IN_DTK!E$6,0))=FALSE,VLOOKUP($A327,DSSV!$A$7:$R$65536,IN_DTK!E$6,0),"")</f>
        <v/>
      </c>
      <c r="F327" s="187" t="str">
        <f>IF(ISNA(VLOOKUP($A327,DSSV!$A$7:$R$65536,IN_DTK!F$6,0))=FALSE,VLOOKUP($A327,DSSV!$A$7:$R$65536,IN_DTK!F$6,0),"")</f>
        <v/>
      </c>
      <c r="G327" s="187" t="str">
        <f>IF(ISNA(VLOOKUP($A327,DSSV!$A$7:$R$65536,IN_DTK!G$6,0))=FALSE,VLOOKUP($A327,DSSV!$A$7:$R$65536,IN_DTK!G$6,0),"")</f>
        <v/>
      </c>
      <c r="H327" s="183">
        <f>IF(ISNA(VLOOKUP($A327,DSSV!$A$7:$R$65536,IN_DTK!H$6,0))=FALSE,IF(H$9&lt;&gt;0,VLOOKUP($A327,DSSV!$A$7:$R$65536,IN_DTK!H$6,0),""),"")</f>
        <v>0</v>
      </c>
      <c r="I327" s="183">
        <f>IF(ISNA(VLOOKUP($A327,DSSV!$A$7:$R$65536,IN_DTK!I$6,0))=FALSE,IF(I$9&lt;&gt;0,VLOOKUP($A327,DSSV!$A$7:$R$65536,IN_DTK!I$6,0),""),"")</f>
        <v>0</v>
      </c>
      <c r="J327" s="183">
        <f>IF(ISNA(VLOOKUP($A327,DSSV!$A$7:$R$65536,IN_DTK!J$6,0))=FALSE,IF(J$9&lt;&gt;0,VLOOKUP($A327,DSSV!$A$7:$R$65536,IN_DTK!J$6,0),""),"")</f>
        <v>0</v>
      </c>
      <c r="K327" s="183">
        <f>IF(ISNA(VLOOKUP($A327,DSSV!$A$7:$R$65536,IN_DTK!K$6,0))=FALSE,IF(K$9&lt;&gt;0,VLOOKUP($A327,DSSV!$A$7:$R$65536,IN_DTK!K$6,0),""),"")</f>
        <v>0</v>
      </c>
      <c r="L327" s="183">
        <f>IF(ISNA(VLOOKUP($A327,DSSV!$A$7:$R$65536,IN_DTK!L$6,0))=FALSE,IF(L$9&lt;&gt;0,VLOOKUP($A327,DSSV!$A$7:$R$65536,IN_DTK!L$6,0),""),"")</f>
        <v>0</v>
      </c>
      <c r="M327" s="183">
        <f>IF(ISNA(VLOOKUP($A327,DSSV!$A$7:$R$65536,IN_DTK!M$6,0))=FALSE,IF(M$9&lt;&gt;0,VLOOKUP($A327,DSSV!$A$7:$R$65536,IN_DTK!M$6,0),""),"")</f>
        <v>0</v>
      </c>
      <c r="N327" s="183">
        <f>IF(ISNA(VLOOKUP($A327,DSSV!$A$7:$R$65536,IN_DTK!N$6,0))=FALSE,IF(N$9&lt;&gt;0,VLOOKUP($A327,DSSV!$A$7:$R$65536,IN_DTK!N$6,0),""),"")</f>
        <v>0</v>
      </c>
      <c r="O327" s="183">
        <f>IF(ISNA(VLOOKUP($A327,DSSV!$A$7:$R$65536,IN_DTK!O$6,0))=FALSE,IF(O$9&lt;&gt;0,VLOOKUP($A327,DSSV!$A$7:$R$65536,IN_DTK!O$6,0),""),"")</f>
        <v>0</v>
      </c>
      <c r="P327" s="183">
        <f>IF(ISNA(VLOOKUP($A327,DSSV!$A$7:$R$65536,IN_DTK!P$6,0))=FALSE,IF(P$9&lt;&gt;0,VLOOKUP($A327,DSSV!$A$7:$R$65536,IN_DTK!P$6,0),""),"")</f>
        <v>0</v>
      </c>
      <c r="Q327" s="184">
        <f>IF(ISNA(VLOOKUP($A327,DSSV!$A$7:$R$65536,IN_DTK!Q$6,0))=FALSE,VLOOKUP($A327,DSSV!$A$7:$R$65536,IN_DTK!Q$6,0),"")</f>
        <v>0</v>
      </c>
      <c r="R327" s="175" t="str">
        <f>IF(ISNA(VLOOKUP($A327,DSSV!$A$7:$R$65536,IN_DTK!R$6,0))=FALSE,VLOOKUP($A327,DSSV!$A$7:$R$65536,IN_DTK!R$6,0),"")</f>
        <v>Không</v>
      </c>
      <c r="S327" s="185" t="str">
        <f>IF(ISNA(VLOOKUP($A327,DSSV!$A$7:$R$65536,IN_DTK!S$6,0))=FALSE,VLOOKUP($A327,DSSV!$A$7:$R$65536,IN_DTK!S$6,0),"")</f>
        <v/>
      </c>
      <c r="T327" s="156" t="str">
        <f t="shared" si="8"/>
        <v/>
      </c>
      <c r="U327" s="156" t="str">
        <f t="shared" si="9"/>
        <v/>
      </c>
    </row>
    <row r="328" spans="1:21" s="156" customFormat="1" ht="20.25" customHeight="1">
      <c r="A328" s="154">
        <v>319</v>
      </c>
      <c r="B328" s="178">
        <f>--SUBTOTAL(2,C$7:C328)</f>
        <v>319</v>
      </c>
      <c r="C328" s="157">
        <f>IF(ISNA(VLOOKUP($A328,DSSV!$A$7:$R$65536,IN_DTK!C$6,0))=FALSE,VLOOKUP($A328,DSSV!$A$7:$R$65536,IN_DTK!C$6,0),"")</f>
        <v>0</v>
      </c>
      <c r="D328" s="181" t="str">
        <f>IF(ISNA(VLOOKUP($A328,DSSV!$A$7:$R$65536,IN_DTK!D$6,0))=FALSE,VLOOKUP($A328,DSSV!$A$7:$R$65536,IN_DTK!D$6,0),"")</f>
        <v/>
      </c>
      <c r="E328" s="182" t="str">
        <f>IF(ISNA(VLOOKUP($A328,DSSV!$A$7:$R$65536,IN_DTK!E$6,0))=FALSE,VLOOKUP($A328,DSSV!$A$7:$R$65536,IN_DTK!E$6,0),"")</f>
        <v/>
      </c>
      <c r="F328" s="187" t="str">
        <f>IF(ISNA(VLOOKUP($A328,DSSV!$A$7:$R$65536,IN_DTK!F$6,0))=FALSE,VLOOKUP($A328,DSSV!$A$7:$R$65536,IN_DTK!F$6,0),"")</f>
        <v/>
      </c>
      <c r="G328" s="187" t="str">
        <f>IF(ISNA(VLOOKUP($A328,DSSV!$A$7:$R$65536,IN_DTK!G$6,0))=FALSE,VLOOKUP($A328,DSSV!$A$7:$R$65536,IN_DTK!G$6,0),"")</f>
        <v/>
      </c>
      <c r="H328" s="183">
        <f>IF(ISNA(VLOOKUP($A328,DSSV!$A$7:$R$65536,IN_DTK!H$6,0))=FALSE,IF(H$9&lt;&gt;0,VLOOKUP($A328,DSSV!$A$7:$R$65536,IN_DTK!H$6,0),""),"")</f>
        <v>0</v>
      </c>
      <c r="I328" s="183">
        <f>IF(ISNA(VLOOKUP($A328,DSSV!$A$7:$R$65536,IN_DTK!I$6,0))=FALSE,IF(I$9&lt;&gt;0,VLOOKUP($A328,DSSV!$A$7:$R$65536,IN_DTK!I$6,0),""),"")</f>
        <v>0</v>
      </c>
      <c r="J328" s="183">
        <f>IF(ISNA(VLOOKUP($A328,DSSV!$A$7:$R$65536,IN_DTK!J$6,0))=FALSE,IF(J$9&lt;&gt;0,VLOOKUP($A328,DSSV!$A$7:$R$65536,IN_DTK!J$6,0),""),"")</f>
        <v>0</v>
      </c>
      <c r="K328" s="183">
        <f>IF(ISNA(VLOOKUP($A328,DSSV!$A$7:$R$65536,IN_DTK!K$6,0))=FALSE,IF(K$9&lt;&gt;0,VLOOKUP($A328,DSSV!$A$7:$R$65536,IN_DTK!K$6,0),""),"")</f>
        <v>0</v>
      </c>
      <c r="L328" s="183">
        <f>IF(ISNA(VLOOKUP($A328,DSSV!$A$7:$R$65536,IN_DTK!L$6,0))=FALSE,IF(L$9&lt;&gt;0,VLOOKUP($A328,DSSV!$A$7:$R$65536,IN_DTK!L$6,0),""),"")</f>
        <v>0</v>
      </c>
      <c r="M328" s="183">
        <f>IF(ISNA(VLOOKUP($A328,DSSV!$A$7:$R$65536,IN_DTK!M$6,0))=FALSE,IF(M$9&lt;&gt;0,VLOOKUP($A328,DSSV!$A$7:$R$65536,IN_DTK!M$6,0),""),"")</f>
        <v>0</v>
      </c>
      <c r="N328" s="183">
        <f>IF(ISNA(VLOOKUP($A328,DSSV!$A$7:$R$65536,IN_DTK!N$6,0))=FALSE,IF(N$9&lt;&gt;0,VLOOKUP($A328,DSSV!$A$7:$R$65536,IN_DTK!N$6,0),""),"")</f>
        <v>0</v>
      </c>
      <c r="O328" s="183">
        <f>IF(ISNA(VLOOKUP($A328,DSSV!$A$7:$R$65536,IN_DTK!O$6,0))=FALSE,IF(O$9&lt;&gt;0,VLOOKUP($A328,DSSV!$A$7:$R$65536,IN_DTK!O$6,0),""),"")</f>
        <v>0</v>
      </c>
      <c r="P328" s="183">
        <f>IF(ISNA(VLOOKUP($A328,DSSV!$A$7:$R$65536,IN_DTK!P$6,0))=FALSE,IF(P$9&lt;&gt;0,VLOOKUP($A328,DSSV!$A$7:$R$65536,IN_DTK!P$6,0),""),"")</f>
        <v>0</v>
      </c>
      <c r="Q328" s="184">
        <f>IF(ISNA(VLOOKUP($A328,DSSV!$A$7:$R$65536,IN_DTK!Q$6,0))=FALSE,VLOOKUP($A328,DSSV!$A$7:$R$65536,IN_DTK!Q$6,0),"")</f>
        <v>0</v>
      </c>
      <c r="R328" s="175" t="str">
        <f>IF(ISNA(VLOOKUP($A328,DSSV!$A$7:$R$65536,IN_DTK!R$6,0))=FALSE,VLOOKUP($A328,DSSV!$A$7:$R$65536,IN_DTK!R$6,0),"")</f>
        <v>Không</v>
      </c>
      <c r="S328" s="185" t="str">
        <f>IF(ISNA(VLOOKUP($A328,DSSV!$A$7:$R$65536,IN_DTK!S$6,0))=FALSE,VLOOKUP($A328,DSSV!$A$7:$R$65536,IN_DTK!S$6,0),"")</f>
        <v/>
      </c>
      <c r="T328" s="156" t="str">
        <f t="shared" si="8"/>
        <v/>
      </c>
      <c r="U328" s="156" t="str">
        <f t="shared" si="9"/>
        <v/>
      </c>
    </row>
    <row r="329" spans="1:21" s="156" customFormat="1" ht="20.25" customHeight="1">
      <c r="A329" s="154">
        <v>320</v>
      </c>
      <c r="B329" s="178">
        <f>--SUBTOTAL(2,C$7:C329)</f>
        <v>320</v>
      </c>
      <c r="C329" s="157">
        <f>IF(ISNA(VLOOKUP($A329,DSSV!$A$7:$R$65536,IN_DTK!C$6,0))=FALSE,VLOOKUP($A329,DSSV!$A$7:$R$65536,IN_DTK!C$6,0),"")</f>
        <v>0</v>
      </c>
      <c r="D329" s="181" t="str">
        <f>IF(ISNA(VLOOKUP($A329,DSSV!$A$7:$R$65536,IN_DTK!D$6,0))=FALSE,VLOOKUP($A329,DSSV!$A$7:$R$65536,IN_DTK!D$6,0),"")</f>
        <v/>
      </c>
      <c r="E329" s="182" t="str">
        <f>IF(ISNA(VLOOKUP($A329,DSSV!$A$7:$R$65536,IN_DTK!E$6,0))=FALSE,VLOOKUP($A329,DSSV!$A$7:$R$65536,IN_DTK!E$6,0),"")</f>
        <v/>
      </c>
      <c r="F329" s="187" t="str">
        <f>IF(ISNA(VLOOKUP($A329,DSSV!$A$7:$R$65536,IN_DTK!F$6,0))=FALSE,VLOOKUP($A329,DSSV!$A$7:$R$65536,IN_DTK!F$6,0),"")</f>
        <v/>
      </c>
      <c r="G329" s="187" t="str">
        <f>IF(ISNA(VLOOKUP($A329,DSSV!$A$7:$R$65536,IN_DTK!G$6,0))=FALSE,VLOOKUP($A329,DSSV!$A$7:$R$65536,IN_DTK!G$6,0),"")</f>
        <v/>
      </c>
      <c r="H329" s="183">
        <f>IF(ISNA(VLOOKUP($A329,DSSV!$A$7:$R$65536,IN_DTK!H$6,0))=FALSE,IF(H$9&lt;&gt;0,VLOOKUP($A329,DSSV!$A$7:$R$65536,IN_DTK!H$6,0),""),"")</f>
        <v>0</v>
      </c>
      <c r="I329" s="183">
        <f>IF(ISNA(VLOOKUP($A329,DSSV!$A$7:$R$65536,IN_DTK!I$6,0))=FALSE,IF(I$9&lt;&gt;0,VLOOKUP($A329,DSSV!$A$7:$R$65536,IN_DTK!I$6,0),""),"")</f>
        <v>0</v>
      </c>
      <c r="J329" s="183">
        <f>IF(ISNA(VLOOKUP($A329,DSSV!$A$7:$R$65536,IN_DTK!J$6,0))=FALSE,IF(J$9&lt;&gt;0,VLOOKUP($A329,DSSV!$A$7:$R$65536,IN_DTK!J$6,0),""),"")</f>
        <v>0</v>
      </c>
      <c r="K329" s="183">
        <f>IF(ISNA(VLOOKUP($A329,DSSV!$A$7:$R$65536,IN_DTK!K$6,0))=FALSE,IF(K$9&lt;&gt;0,VLOOKUP($A329,DSSV!$A$7:$R$65536,IN_DTK!K$6,0),""),"")</f>
        <v>0</v>
      </c>
      <c r="L329" s="183">
        <f>IF(ISNA(VLOOKUP($A329,DSSV!$A$7:$R$65536,IN_DTK!L$6,0))=FALSE,IF(L$9&lt;&gt;0,VLOOKUP($A329,DSSV!$A$7:$R$65536,IN_DTK!L$6,0),""),"")</f>
        <v>0</v>
      </c>
      <c r="M329" s="183">
        <f>IF(ISNA(VLOOKUP($A329,DSSV!$A$7:$R$65536,IN_DTK!M$6,0))=FALSE,IF(M$9&lt;&gt;0,VLOOKUP($A329,DSSV!$A$7:$R$65536,IN_DTK!M$6,0),""),"")</f>
        <v>0</v>
      </c>
      <c r="N329" s="183">
        <f>IF(ISNA(VLOOKUP($A329,DSSV!$A$7:$R$65536,IN_DTK!N$6,0))=FALSE,IF(N$9&lt;&gt;0,VLOOKUP($A329,DSSV!$A$7:$R$65536,IN_DTK!N$6,0),""),"")</f>
        <v>0</v>
      </c>
      <c r="O329" s="183">
        <f>IF(ISNA(VLOOKUP($A329,DSSV!$A$7:$R$65536,IN_DTK!O$6,0))=FALSE,IF(O$9&lt;&gt;0,VLOOKUP($A329,DSSV!$A$7:$R$65536,IN_DTK!O$6,0),""),"")</f>
        <v>0</v>
      </c>
      <c r="P329" s="183">
        <f>IF(ISNA(VLOOKUP($A329,DSSV!$A$7:$R$65536,IN_DTK!P$6,0))=FALSE,IF(P$9&lt;&gt;0,VLOOKUP($A329,DSSV!$A$7:$R$65536,IN_DTK!P$6,0),""),"")</f>
        <v>0</v>
      </c>
      <c r="Q329" s="184">
        <f>IF(ISNA(VLOOKUP($A329,DSSV!$A$7:$R$65536,IN_DTK!Q$6,0))=FALSE,VLOOKUP($A329,DSSV!$A$7:$R$65536,IN_DTK!Q$6,0),"")</f>
        <v>0</v>
      </c>
      <c r="R329" s="175" t="str">
        <f>IF(ISNA(VLOOKUP($A329,DSSV!$A$7:$R$65536,IN_DTK!R$6,0))=FALSE,VLOOKUP($A329,DSSV!$A$7:$R$65536,IN_DTK!R$6,0),"")</f>
        <v>Không</v>
      </c>
      <c r="S329" s="185" t="str">
        <f>IF(ISNA(VLOOKUP($A329,DSSV!$A$7:$R$65536,IN_DTK!S$6,0))=FALSE,VLOOKUP($A329,DSSV!$A$7:$R$65536,IN_DTK!S$6,0),"")</f>
        <v/>
      </c>
      <c r="T329" s="156" t="str">
        <f t="shared" si="8"/>
        <v/>
      </c>
      <c r="U329" s="156" t="str">
        <f t="shared" si="9"/>
        <v/>
      </c>
    </row>
    <row r="330" spans="1:21" s="156" customFormat="1" ht="20.25" customHeight="1">
      <c r="A330" s="154">
        <v>321</v>
      </c>
      <c r="B330" s="178">
        <f>--SUBTOTAL(2,C$7:C330)</f>
        <v>321</v>
      </c>
      <c r="C330" s="157">
        <f>IF(ISNA(VLOOKUP($A330,DSSV!$A$7:$R$65536,IN_DTK!C$6,0))=FALSE,VLOOKUP($A330,DSSV!$A$7:$R$65536,IN_DTK!C$6,0),"")</f>
        <v>0</v>
      </c>
      <c r="D330" s="181" t="str">
        <f>IF(ISNA(VLOOKUP($A330,DSSV!$A$7:$R$65536,IN_DTK!D$6,0))=FALSE,VLOOKUP($A330,DSSV!$A$7:$R$65536,IN_DTK!D$6,0),"")</f>
        <v/>
      </c>
      <c r="E330" s="182" t="str">
        <f>IF(ISNA(VLOOKUP($A330,DSSV!$A$7:$R$65536,IN_DTK!E$6,0))=FALSE,VLOOKUP($A330,DSSV!$A$7:$R$65536,IN_DTK!E$6,0),"")</f>
        <v/>
      </c>
      <c r="F330" s="187" t="str">
        <f>IF(ISNA(VLOOKUP($A330,DSSV!$A$7:$R$65536,IN_DTK!F$6,0))=FALSE,VLOOKUP($A330,DSSV!$A$7:$R$65536,IN_DTK!F$6,0),"")</f>
        <v/>
      </c>
      <c r="G330" s="187" t="str">
        <f>IF(ISNA(VLOOKUP($A330,DSSV!$A$7:$R$65536,IN_DTK!G$6,0))=FALSE,VLOOKUP($A330,DSSV!$A$7:$R$65536,IN_DTK!G$6,0),"")</f>
        <v/>
      </c>
      <c r="H330" s="183">
        <f>IF(ISNA(VLOOKUP($A330,DSSV!$A$7:$R$65536,IN_DTK!H$6,0))=FALSE,IF(H$9&lt;&gt;0,VLOOKUP($A330,DSSV!$A$7:$R$65536,IN_DTK!H$6,0),""),"")</f>
        <v>0</v>
      </c>
      <c r="I330" s="183">
        <f>IF(ISNA(VLOOKUP($A330,DSSV!$A$7:$R$65536,IN_DTK!I$6,0))=FALSE,IF(I$9&lt;&gt;0,VLOOKUP($A330,DSSV!$A$7:$R$65536,IN_DTK!I$6,0),""),"")</f>
        <v>0</v>
      </c>
      <c r="J330" s="183">
        <f>IF(ISNA(VLOOKUP($A330,DSSV!$A$7:$R$65536,IN_DTK!J$6,0))=FALSE,IF(J$9&lt;&gt;0,VLOOKUP($A330,DSSV!$A$7:$R$65536,IN_DTK!J$6,0),""),"")</f>
        <v>0</v>
      </c>
      <c r="K330" s="183">
        <f>IF(ISNA(VLOOKUP($A330,DSSV!$A$7:$R$65536,IN_DTK!K$6,0))=FALSE,IF(K$9&lt;&gt;0,VLOOKUP($A330,DSSV!$A$7:$R$65536,IN_DTK!K$6,0),""),"")</f>
        <v>0</v>
      </c>
      <c r="L330" s="183">
        <f>IF(ISNA(VLOOKUP($A330,DSSV!$A$7:$R$65536,IN_DTK!L$6,0))=FALSE,IF(L$9&lt;&gt;0,VLOOKUP($A330,DSSV!$A$7:$R$65536,IN_DTK!L$6,0),""),"")</f>
        <v>0</v>
      </c>
      <c r="M330" s="183">
        <f>IF(ISNA(VLOOKUP($A330,DSSV!$A$7:$R$65536,IN_DTK!M$6,0))=FALSE,IF(M$9&lt;&gt;0,VLOOKUP($A330,DSSV!$A$7:$R$65536,IN_DTK!M$6,0),""),"")</f>
        <v>0</v>
      </c>
      <c r="N330" s="183">
        <f>IF(ISNA(VLOOKUP($A330,DSSV!$A$7:$R$65536,IN_DTK!N$6,0))=FALSE,IF(N$9&lt;&gt;0,VLOOKUP($A330,DSSV!$A$7:$R$65536,IN_DTK!N$6,0),""),"")</f>
        <v>0</v>
      </c>
      <c r="O330" s="183">
        <f>IF(ISNA(VLOOKUP($A330,DSSV!$A$7:$R$65536,IN_DTK!O$6,0))=FALSE,IF(O$9&lt;&gt;0,VLOOKUP($A330,DSSV!$A$7:$R$65536,IN_DTK!O$6,0),""),"")</f>
        <v>0</v>
      </c>
      <c r="P330" s="183">
        <f>IF(ISNA(VLOOKUP($A330,DSSV!$A$7:$R$65536,IN_DTK!P$6,0))=FALSE,IF(P$9&lt;&gt;0,VLOOKUP($A330,DSSV!$A$7:$R$65536,IN_DTK!P$6,0),""),"")</f>
        <v>0</v>
      </c>
      <c r="Q330" s="184">
        <f>IF(ISNA(VLOOKUP($A330,DSSV!$A$7:$R$65536,IN_DTK!Q$6,0))=FALSE,VLOOKUP($A330,DSSV!$A$7:$R$65536,IN_DTK!Q$6,0),"")</f>
        <v>0</v>
      </c>
      <c r="R330" s="175" t="str">
        <f>IF(ISNA(VLOOKUP($A330,DSSV!$A$7:$R$65536,IN_DTK!R$6,0))=FALSE,VLOOKUP($A330,DSSV!$A$7:$R$65536,IN_DTK!R$6,0),"")</f>
        <v>Không</v>
      </c>
      <c r="S330" s="185" t="str">
        <f>IF(ISNA(VLOOKUP($A330,DSSV!$A$7:$R$65536,IN_DTK!S$6,0))=FALSE,VLOOKUP($A330,DSSV!$A$7:$R$65536,IN_DTK!S$6,0),"")</f>
        <v/>
      </c>
      <c r="T330" s="156" t="str">
        <f t="shared" si="8"/>
        <v/>
      </c>
      <c r="U330" s="156" t="str">
        <f t="shared" si="9"/>
        <v/>
      </c>
    </row>
    <row r="331" spans="1:21" s="156" customFormat="1" ht="20.25" customHeight="1">
      <c r="A331" s="154">
        <v>322</v>
      </c>
      <c r="B331" s="178">
        <f>--SUBTOTAL(2,C$7:C331)</f>
        <v>322</v>
      </c>
      <c r="C331" s="157">
        <f>IF(ISNA(VLOOKUP($A331,DSSV!$A$7:$R$65536,IN_DTK!C$6,0))=FALSE,VLOOKUP($A331,DSSV!$A$7:$R$65536,IN_DTK!C$6,0),"")</f>
        <v>0</v>
      </c>
      <c r="D331" s="181" t="str">
        <f>IF(ISNA(VLOOKUP($A331,DSSV!$A$7:$R$65536,IN_DTK!D$6,0))=FALSE,VLOOKUP($A331,DSSV!$A$7:$R$65536,IN_DTK!D$6,0),"")</f>
        <v/>
      </c>
      <c r="E331" s="182" t="str">
        <f>IF(ISNA(VLOOKUP($A331,DSSV!$A$7:$R$65536,IN_DTK!E$6,0))=FALSE,VLOOKUP($A331,DSSV!$A$7:$R$65536,IN_DTK!E$6,0),"")</f>
        <v/>
      </c>
      <c r="F331" s="187" t="str">
        <f>IF(ISNA(VLOOKUP($A331,DSSV!$A$7:$R$65536,IN_DTK!F$6,0))=FALSE,VLOOKUP($A331,DSSV!$A$7:$R$65536,IN_DTK!F$6,0),"")</f>
        <v/>
      </c>
      <c r="G331" s="187" t="str">
        <f>IF(ISNA(VLOOKUP($A331,DSSV!$A$7:$R$65536,IN_DTK!G$6,0))=FALSE,VLOOKUP($A331,DSSV!$A$7:$R$65536,IN_DTK!G$6,0),"")</f>
        <v/>
      </c>
      <c r="H331" s="183">
        <f>IF(ISNA(VLOOKUP($A331,DSSV!$A$7:$R$65536,IN_DTK!H$6,0))=FALSE,IF(H$9&lt;&gt;0,VLOOKUP($A331,DSSV!$A$7:$R$65536,IN_DTK!H$6,0),""),"")</f>
        <v>0</v>
      </c>
      <c r="I331" s="183">
        <f>IF(ISNA(VLOOKUP($A331,DSSV!$A$7:$R$65536,IN_DTK!I$6,0))=FALSE,IF(I$9&lt;&gt;0,VLOOKUP($A331,DSSV!$A$7:$R$65536,IN_DTK!I$6,0),""),"")</f>
        <v>0</v>
      </c>
      <c r="J331" s="183">
        <f>IF(ISNA(VLOOKUP($A331,DSSV!$A$7:$R$65536,IN_DTK!J$6,0))=FALSE,IF(J$9&lt;&gt;0,VLOOKUP($A331,DSSV!$A$7:$R$65536,IN_DTK!J$6,0),""),"")</f>
        <v>0</v>
      </c>
      <c r="K331" s="183">
        <f>IF(ISNA(VLOOKUP($A331,DSSV!$A$7:$R$65536,IN_DTK!K$6,0))=FALSE,IF(K$9&lt;&gt;0,VLOOKUP($A331,DSSV!$A$7:$R$65536,IN_DTK!K$6,0),""),"")</f>
        <v>0</v>
      </c>
      <c r="L331" s="183">
        <f>IF(ISNA(VLOOKUP($A331,DSSV!$A$7:$R$65536,IN_DTK!L$6,0))=FALSE,IF(L$9&lt;&gt;0,VLOOKUP($A331,DSSV!$A$7:$R$65536,IN_DTK!L$6,0),""),"")</f>
        <v>0</v>
      </c>
      <c r="M331" s="183">
        <f>IF(ISNA(VLOOKUP($A331,DSSV!$A$7:$R$65536,IN_DTK!M$6,0))=FALSE,IF(M$9&lt;&gt;0,VLOOKUP($A331,DSSV!$A$7:$R$65536,IN_DTK!M$6,0),""),"")</f>
        <v>0</v>
      </c>
      <c r="N331" s="183">
        <f>IF(ISNA(VLOOKUP($A331,DSSV!$A$7:$R$65536,IN_DTK!N$6,0))=FALSE,IF(N$9&lt;&gt;0,VLOOKUP($A331,DSSV!$A$7:$R$65536,IN_DTK!N$6,0),""),"")</f>
        <v>0</v>
      </c>
      <c r="O331" s="183">
        <f>IF(ISNA(VLOOKUP($A331,DSSV!$A$7:$R$65536,IN_DTK!O$6,0))=FALSE,IF(O$9&lt;&gt;0,VLOOKUP($A331,DSSV!$A$7:$R$65536,IN_DTK!O$6,0),""),"")</f>
        <v>0</v>
      </c>
      <c r="P331" s="183">
        <f>IF(ISNA(VLOOKUP($A331,DSSV!$A$7:$R$65536,IN_DTK!P$6,0))=FALSE,IF(P$9&lt;&gt;0,VLOOKUP($A331,DSSV!$A$7:$R$65536,IN_DTK!P$6,0),""),"")</f>
        <v>0</v>
      </c>
      <c r="Q331" s="184">
        <f>IF(ISNA(VLOOKUP($A331,DSSV!$A$7:$R$65536,IN_DTK!Q$6,0))=FALSE,VLOOKUP($A331,DSSV!$A$7:$R$65536,IN_DTK!Q$6,0),"")</f>
        <v>0</v>
      </c>
      <c r="R331" s="175" t="str">
        <f>IF(ISNA(VLOOKUP($A331,DSSV!$A$7:$R$65536,IN_DTK!R$6,0))=FALSE,VLOOKUP($A331,DSSV!$A$7:$R$65536,IN_DTK!R$6,0),"")</f>
        <v>Không</v>
      </c>
      <c r="S331" s="185" t="str">
        <f>IF(ISNA(VLOOKUP($A331,DSSV!$A$7:$R$65536,IN_DTK!S$6,0))=FALSE,VLOOKUP($A331,DSSV!$A$7:$R$65536,IN_DTK!S$6,0),"")</f>
        <v/>
      </c>
      <c r="T331" s="156" t="str">
        <f t="shared" ref="T331:T394" si="10">MID(G331,4,10)</f>
        <v/>
      </c>
      <c r="U331" s="156" t="str">
        <f t="shared" ref="U331:U394" si="11">LEFT(T331,3)</f>
        <v/>
      </c>
    </row>
    <row r="332" spans="1:21" s="156" customFormat="1" ht="20.25" customHeight="1">
      <c r="A332" s="154">
        <v>323</v>
      </c>
      <c r="B332" s="178">
        <f>--SUBTOTAL(2,C$7:C332)</f>
        <v>323</v>
      </c>
      <c r="C332" s="157">
        <f>IF(ISNA(VLOOKUP($A332,DSSV!$A$7:$R$65536,IN_DTK!C$6,0))=FALSE,VLOOKUP($A332,DSSV!$A$7:$R$65536,IN_DTK!C$6,0),"")</f>
        <v>0</v>
      </c>
      <c r="D332" s="181" t="str">
        <f>IF(ISNA(VLOOKUP($A332,DSSV!$A$7:$R$65536,IN_DTK!D$6,0))=FALSE,VLOOKUP($A332,DSSV!$A$7:$R$65536,IN_DTK!D$6,0),"")</f>
        <v/>
      </c>
      <c r="E332" s="182" t="str">
        <f>IF(ISNA(VLOOKUP($A332,DSSV!$A$7:$R$65536,IN_DTK!E$6,0))=FALSE,VLOOKUP($A332,DSSV!$A$7:$R$65536,IN_DTK!E$6,0),"")</f>
        <v/>
      </c>
      <c r="F332" s="187" t="str">
        <f>IF(ISNA(VLOOKUP($A332,DSSV!$A$7:$R$65536,IN_DTK!F$6,0))=FALSE,VLOOKUP($A332,DSSV!$A$7:$R$65536,IN_DTK!F$6,0),"")</f>
        <v/>
      </c>
      <c r="G332" s="187" t="str">
        <f>IF(ISNA(VLOOKUP($A332,DSSV!$A$7:$R$65536,IN_DTK!G$6,0))=FALSE,VLOOKUP($A332,DSSV!$A$7:$R$65536,IN_DTK!G$6,0),"")</f>
        <v/>
      </c>
      <c r="H332" s="183">
        <f>IF(ISNA(VLOOKUP($A332,DSSV!$A$7:$R$65536,IN_DTK!H$6,0))=FALSE,IF(H$9&lt;&gt;0,VLOOKUP($A332,DSSV!$A$7:$R$65536,IN_DTK!H$6,0),""),"")</f>
        <v>0</v>
      </c>
      <c r="I332" s="183">
        <f>IF(ISNA(VLOOKUP($A332,DSSV!$A$7:$R$65536,IN_DTK!I$6,0))=FALSE,IF(I$9&lt;&gt;0,VLOOKUP($A332,DSSV!$A$7:$R$65536,IN_DTK!I$6,0),""),"")</f>
        <v>0</v>
      </c>
      <c r="J332" s="183">
        <f>IF(ISNA(VLOOKUP($A332,DSSV!$A$7:$R$65536,IN_DTK!J$6,0))=FALSE,IF(J$9&lt;&gt;0,VLOOKUP($A332,DSSV!$A$7:$R$65536,IN_DTK!J$6,0),""),"")</f>
        <v>0</v>
      </c>
      <c r="K332" s="183">
        <f>IF(ISNA(VLOOKUP($A332,DSSV!$A$7:$R$65536,IN_DTK!K$6,0))=FALSE,IF(K$9&lt;&gt;0,VLOOKUP($A332,DSSV!$A$7:$R$65536,IN_DTK!K$6,0),""),"")</f>
        <v>0</v>
      </c>
      <c r="L332" s="183">
        <f>IF(ISNA(VLOOKUP($A332,DSSV!$A$7:$R$65536,IN_DTK!L$6,0))=FALSE,IF(L$9&lt;&gt;0,VLOOKUP($A332,DSSV!$A$7:$R$65536,IN_DTK!L$6,0),""),"")</f>
        <v>0</v>
      </c>
      <c r="M332" s="183">
        <f>IF(ISNA(VLOOKUP($A332,DSSV!$A$7:$R$65536,IN_DTK!M$6,0))=FALSE,IF(M$9&lt;&gt;0,VLOOKUP($A332,DSSV!$A$7:$R$65536,IN_DTK!M$6,0),""),"")</f>
        <v>0</v>
      </c>
      <c r="N332" s="183">
        <f>IF(ISNA(VLOOKUP($A332,DSSV!$A$7:$R$65536,IN_DTK!N$6,0))=FALSE,IF(N$9&lt;&gt;0,VLOOKUP($A332,DSSV!$A$7:$R$65536,IN_DTK!N$6,0),""),"")</f>
        <v>0</v>
      </c>
      <c r="O332" s="183">
        <f>IF(ISNA(VLOOKUP($A332,DSSV!$A$7:$R$65536,IN_DTK!O$6,0))=FALSE,IF(O$9&lt;&gt;0,VLOOKUP($A332,DSSV!$A$7:$R$65536,IN_DTK!O$6,0),""),"")</f>
        <v>0</v>
      </c>
      <c r="P332" s="183">
        <f>IF(ISNA(VLOOKUP($A332,DSSV!$A$7:$R$65536,IN_DTK!P$6,0))=FALSE,IF(P$9&lt;&gt;0,VLOOKUP($A332,DSSV!$A$7:$R$65536,IN_DTK!P$6,0),""),"")</f>
        <v>0</v>
      </c>
      <c r="Q332" s="184">
        <f>IF(ISNA(VLOOKUP($A332,DSSV!$A$7:$R$65536,IN_DTK!Q$6,0))=FALSE,VLOOKUP($A332,DSSV!$A$7:$R$65536,IN_DTK!Q$6,0),"")</f>
        <v>0</v>
      </c>
      <c r="R332" s="175" t="str">
        <f>IF(ISNA(VLOOKUP($A332,DSSV!$A$7:$R$65536,IN_DTK!R$6,0))=FALSE,VLOOKUP($A332,DSSV!$A$7:$R$65536,IN_DTK!R$6,0),"")</f>
        <v>Không</v>
      </c>
      <c r="S332" s="185" t="str">
        <f>IF(ISNA(VLOOKUP($A332,DSSV!$A$7:$R$65536,IN_DTK!S$6,0))=FALSE,VLOOKUP($A332,DSSV!$A$7:$R$65536,IN_DTK!S$6,0),"")</f>
        <v/>
      </c>
      <c r="T332" s="156" t="str">
        <f t="shared" si="10"/>
        <v/>
      </c>
      <c r="U332" s="156" t="str">
        <f t="shared" si="11"/>
        <v/>
      </c>
    </row>
    <row r="333" spans="1:21" s="156" customFormat="1" ht="20.25" customHeight="1">
      <c r="A333" s="154">
        <v>324</v>
      </c>
      <c r="B333" s="178">
        <f>--SUBTOTAL(2,C$7:C333)</f>
        <v>324</v>
      </c>
      <c r="C333" s="157">
        <f>IF(ISNA(VLOOKUP($A333,DSSV!$A$7:$R$65536,IN_DTK!C$6,0))=FALSE,VLOOKUP($A333,DSSV!$A$7:$R$65536,IN_DTK!C$6,0),"")</f>
        <v>0</v>
      </c>
      <c r="D333" s="181" t="str">
        <f>IF(ISNA(VLOOKUP($A333,DSSV!$A$7:$R$65536,IN_DTK!D$6,0))=FALSE,VLOOKUP($A333,DSSV!$A$7:$R$65536,IN_DTK!D$6,0),"")</f>
        <v/>
      </c>
      <c r="E333" s="182" t="str">
        <f>IF(ISNA(VLOOKUP($A333,DSSV!$A$7:$R$65536,IN_DTK!E$6,0))=FALSE,VLOOKUP($A333,DSSV!$A$7:$R$65536,IN_DTK!E$6,0),"")</f>
        <v/>
      </c>
      <c r="F333" s="187" t="str">
        <f>IF(ISNA(VLOOKUP($A333,DSSV!$A$7:$R$65536,IN_DTK!F$6,0))=FALSE,VLOOKUP($A333,DSSV!$A$7:$R$65536,IN_DTK!F$6,0),"")</f>
        <v/>
      </c>
      <c r="G333" s="187" t="str">
        <f>IF(ISNA(VLOOKUP($A333,DSSV!$A$7:$R$65536,IN_DTK!G$6,0))=FALSE,VLOOKUP($A333,DSSV!$A$7:$R$65536,IN_DTK!G$6,0),"")</f>
        <v/>
      </c>
      <c r="H333" s="183">
        <f>IF(ISNA(VLOOKUP($A333,DSSV!$A$7:$R$65536,IN_DTK!H$6,0))=FALSE,IF(H$9&lt;&gt;0,VLOOKUP($A333,DSSV!$A$7:$R$65536,IN_DTK!H$6,0),""),"")</f>
        <v>0</v>
      </c>
      <c r="I333" s="183">
        <f>IF(ISNA(VLOOKUP($A333,DSSV!$A$7:$R$65536,IN_DTK!I$6,0))=FALSE,IF(I$9&lt;&gt;0,VLOOKUP($A333,DSSV!$A$7:$R$65536,IN_DTK!I$6,0),""),"")</f>
        <v>0</v>
      </c>
      <c r="J333" s="183">
        <f>IF(ISNA(VLOOKUP($A333,DSSV!$A$7:$R$65536,IN_DTK!J$6,0))=FALSE,IF(J$9&lt;&gt;0,VLOOKUP($A333,DSSV!$A$7:$R$65536,IN_DTK!J$6,0),""),"")</f>
        <v>0</v>
      </c>
      <c r="K333" s="183">
        <f>IF(ISNA(VLOOKUP($A333,DSSV!$A$7:$R$65536,IN_DTK!K$6,0))=FALSE,IF(K$9&lt;&gt;0,VLOOKUP($A333,DSSV!$A$7:$R$65536,IN_DTK!K$6,0),""),"")</f>
        <v>0</v>
      </c>
      <c r="L333" s="183">
        <f>IF(ISNA(VLOOKUP($A333,DSSV!$A$7:$R$65536,IN_DTK!L$6,0))=FALSE,IF(L$9&lt;&gt;0,VLOOKUP($A333,DSSV!$A$7:$R$65536,IN_DTK!L$6,0),""),"")</f>
        <v>0</v>
      </c>
      <c r="M333" s="183">
        <f>IF(ISNA(VLOOKUP($A333,DSSV!$A$7:$R$65536,IN_DTK!M$6,0))=FALSE,IF(M$9&lt;&gt;0,VLOOKUP($A333,DSSV!$A$7:$R$65536,IN_DTK!M$6,0),""),"")</f>
        <v>0</v>
      </c>
      <c r="N333" s="183">
        <f>IF(ISNA(VLOOKUP($A333,DSSV!$A$7:$R$65536,IN_DTK!N$6,0))=FALSE,IF(N$9&lt;&gt;0,VLOOKUP($A333,DSSV!$A$7:$R$65536,IN_DTK!N$6,0),""),"")</f>
        <v>0</v>
      </c>
      <c r="O333" s="183">
        <f>IF(ISNA(VLOOKUP($A333,DSSV!$A$7:$R$65536,IN_DTK!O$6,0))=FALSE,IF(O$9&lt;&gt;0,VLOOKUP($A333,DSSV!$A$7:$R$65536,IN_DTK!O$6,0),""),"")</f>
        <v>0</v>
      </c>
      <c r="P333" s="183">
        <f>IF(ISNA(VLOOKUP($A333,DSSV!$A$7:$R$65536,IN_DTK!P$6,0))=FALSE,IF(P$9&lt;&gt;0,VLOOKUP($A333,DSSV!$A$7:$R$65536,IN_DTK!P$6,0),""),"")</f>
        <v>0</v>
      </c>
      <c r="Q333" s="184">
        <f>IF(ISNA(VLOOKUP($A333,DSSV!$A$7:$R$65536,IN_DTK!Q$6,0))=FALSE,VLOOKUP($A333,DSSV!$A$7:$R$65536,IN_DTK!Q$6,0),"")</f>
        <v>0</v>
      </c>
      <c r="R333" s="175" t="str">
        <f>IF(ISNA(VLOOKUP($A333,DSSV!$A$7:$R$65536,IN_DTK!R$6,0))=FALSE,VLOOKUP($A333,DSSV!$A$7:$R$65536,IN_DTK!R$6,0),"")</f>
        <v>Không</v>
      </c>
      <c r="S333" s="185" t="str">
        <f>IF(ISNA(VLOOKUP($A333,DSSV!$A$7:$R$65536,IN_DTK!S$6,0))=FALSE,VLOOKUP($A333,DSSV!$A$7:$R$65536,IN_DTK!S$6,0),"")</f>
        <v/>
      </c>
      <c r="T333" s="156" t="str">
        <f t="shared" si="10"/>
        <v/>
      </c>
      <c r="U333" s="156" t="str">
        <f t="shared" si="11"/>
        <v/>
      </c>
    </row>
    <row r="334" spans="1:21" s="156" customFormat="1" ht="20.25" customHeight="1">
      <c r="A334" s="154">
        <v>325</v>
      </c>
      <c r="B334" s="178">
        <f>--SUBTOTAL(2,C$7:C334)</f>
        <v>325</v>
      </c>
      <c r="C334" s="157">
        <f>IF(ISNA(VLOOKUP($A334,DSSV!$A$7:$R$65536,IN_DTK!C$6,0))=FALSE,VLOOKUP($A334,DSSV!$A$7:$R$65536,IN_DTK!C$6,0),"")</f>
        <v>0</v>
      </c>
      <c r="D334" s="181" t="str">
        <f>IF(ISNA(VLOOKUP($A334,DSSV!$A$7:$R$65536,IN_DTK!D$6,0))=FALSE,VLOOKUP($A334,DSSV!$A$7:$R$65536,IN_DTK!D$6,0),"")</f>
        <v/>
      </c>
      <c r="E334" s="182" t="str">
        <f>IF(ISNA(VLOOKUP($A334,DSSV!$A$7:$R$65536,IN_DTK!E$6,0))=FALSE,VLOOKUP($A334,DSSV!$A$7:$R$65536,IN_DTK!E$6,0),"")</f>
        <v/>
      </c>
      <c r="F334" s="187" t="str">
        <f>IF(ISNA(VLOOKUP($A334,DSSV!$A$7:$R$65536,IN_DTK!F$6,0))=FALSE,VLOOKUP($A334,DSSV!$A$7:$R$65536,IN_DTK!F$6,0),"")</f>
        <v/>
      </c>
      <c r="G334" s="187" t="str">
        <f>IF(ISNA(VLOOKUP($A334,DSSV!$A$7:$R$65536,IN_DTK!G$6,0))=FALSE,VLOOKUP($A334,DSSV!$A$7:$R$65536,IN_DTK!G$6,0),"")</f>
        <v/>
      </c>
      <c r="H334" s="183">
        <f>IF(ISNA(VLOOKUP($A334,DSSV!$A$7:$R$65536,IN_DTK!H$6,0))=FALSE,IF(H$9&lt;&gt;0,VLOOKUP($A334,DSSV!$A$7:$R$65536,IN_DTK!H$6,0),""),"")</f>
        <v>0</v>
      </c>
      <c r="I334" s="183">
        <f>IF(ISNA(VLOOKUP($A334,DSSV!$A$7:$R$65536,IN_DTK!I$6,0))=FALSE,IF(I$9&lt;&gt;0,VLOOKUP($A334,DSSV!$A$7:$R$65536,IN_DTK!I$6,0),""),"")</f>
        <v>0</v>
      </c>
      <c r="J334" s="183">
        <f>IF(ISNA(VLOOKUP($A334,DSSV!$A$7:$R$65536,IN_DTK!J$6,0))=FALSE,IF(J$9&lt;&gt;0,VLOOKUP($A334,DSSV!$A$7:$R$65536,IN_DTK!J$6,0),""),"")</f>
        <v>0</v>
      </c>
      <c r="K334" s="183">
        <f>IF(ISNA(VLOOKUP($A334,DSSV!$A$7:$R$65536,IN_DTK!K$6,0))=FALSE,IF(K$9&lt;&gt;0,VLOOKUP($A334,DSSV!$A$7:$R$65536,IN_DTK!K$6,0),""),"")</f>
        <v>0</v>
      </c>
      <c r="L334" s="183">
        <f>IF(ISNA(VLOOKUP($A334,DSSV!$A$7:$R$65536,IN_DTK!L$6,0))=FALSE,IF(L$9&lt;&gt;0,VLOOKUP($A334,DSSV!$A$7:$R$65536,IN_DTK!L$6,0),""),"")</f>
        <v>0</v>
      </c>
      <c r="M334" s="183">
        <f>IF(ISNA(VLOOKUP($A334,DSSV!$A$7:$R$65536,IN_DTK!M$6,0))=FALSE,IF(M$9&lt;&gt;0,VLOOKUP($A334,DSSV!$A$7:$R$65536,IN_DTK!M$6,0),""),"")</f>
        <v>0</v>
      </c>
      <c r="N334" s="183">
        <f>IF(ISNA(VLOOKUP($A334,DSSV!$A$7:$R$65536,IN_DTK!N$6,0))=FALSE,IF(N$9&lt;&gt;0,VLOOKUP($A334,DSSV!$A$7:$R$65536,IN_DTK!N$6,0),""),"")</f>
        <v>0</v>
      </c>
      <c r="O334" s="183">
        <f>IF(ISNA(VLOOKUP($A334,DSSV!$A$7:$R$65536,IN_DTK!O$6,0))=FALSE,IF(O$9&lt;&gt;0,VLOOKUP($A334,DSSV!$A$7:$R$65536,IN_DTK!O$6,0),""),"")</f>
        <v>0</v>
      </c>
      <c r="P334" s="183">
        <f>IF(ISNA(VLOOKUP($A334,DSSV!$A$7:$R$65536,IN_DTK!P$6,0))=FALSE,IF(P$9&lt;&gt;0,VLOOKUP($A334,DSSV!$A$7:$R$65536,IN_DTK!P$6,0),""),"")</f>
        <v>0</v>
      </c>
      <c r="Q334" s="184">
        <f>IF(ISNA(VLOOKUP($A334,DSSV!$A$7:$R$65536,IN_DTK!Q$6,0))=FALSE,VLOOKUP($A334,DSSV!$A$7:$R$65536,IN_DTK!Q$6,0),"")</f>
        <v>0</v>
      </c>
      <c r="R334" s="175" t="str">
        <f>IF(ISNA(VLOOKUP($A334,DSSV!$A$7:$R$65536,IN_DTK!R$6,0))=FALSE,VLOOKUP($A334,DSSV!$A$7:$R$65536,IN_DTK!R$6,0),"")</f>
        <v>Không</v>
      </c>
      <c r="S334" s="185" t="str">
        <f>IF(ISNA(VLOOKUP($A334,DSSV!$A$7:$R$65536,IN_DTK!S$6,0))=FALSE,VLOOKUP($A334,DSSV!$A$7:$R$65536,IN_DTK!S$6,0),"")</f>
        <v/>
      </c>
      <c r="T334" s="156" t="str">
        <f t="shared" si="10"/>
        <v/>
      </c>
      <c r="U334" s="156" t="str">
        <f t="shared" si="11"/>
        <v/>
      </c>
    </row>
    <row r="335" spans="1:21" s="156" customFormat="1" ht="20.25" customHeight="1">
      <c r="A335" s="154">
        <v>326</v>
      </c>
      <c r="B335" s="178">
        <f>--SUBTOTAL(2,C$7:C335)</f>
        <v>326</v>
      </c>
      <c r="C335" s="157">
        <f>IF(ISNA(VLOOKUP($A335,DSSV!$A$7:$R$65536,IN_DTK!C$6,0))=FALSE,VLOOKUP($A335,DSSV!$A$7:$R$65536,IN_DTK!C$6,0),"")</f>
        <v>0</v>
      </c>
      <c r="D335" s="181" t="str">
        <f>IF(ISNA(VLOOKUP($A335,DSSV!$A$7:$R$65536,IN_DTK!D$6,0))=FALSE,VLOOKUP($A335,DSSV!$A$7:$R$65536,IN_DTK!D$6,0),"")</f>
        <v/>
      </c>
      <c r="E335" s="182" t="str">
        <f>IF(ISNA(VLOOKUP($A335,DSSV!$A$7:$R$65536,IN_DTK!E$6,0))=FALSE,VLOOKUP($A335,DSSV!$A$7:$R$65536,IN_DTK!E$6,0),"")</f>
        <v/>
      </c>
      <c r="F335" s="187" t="str">
        <f>IF(ISNA(VLOOKUP($A335,DSSV!$A$7:$R$65536,IN_DTK!F$6,0))=FALSE,VLOOKUP($A335,DSSV!$A$7:$R$65536,IN_DTK!F$6,0),"")</f>
        <v/>
      </c>
      <c r="G335" s="187" t="str">
        <f>IF(ISNA(VLOOKUP($A335,DSSV!$A$7:$R$65536,IN_DTK!G$6,0))=FALSE,VLOOKUP($A335,DSSV!$A$7:$R$65536,IN_DTK!G$6,0),"")</f>
        <v/>
      </c>
      <c r="H335" s="183">
        <f>IF(ISNA(VLOOKUP($A335,DSSV!$A$7:$R$65536,IN_DTK!H$6,0))=FALSE,IF(H$9&lt;&gt;0,VLOOKUP($A335,DSSV!$A$7:$R$65536,IN_DTK!H$6,0),""),"")</f>
        <v>0</v>
      </c>
      <c r="I335" s="183">
        <f>IF(ISNA(VLOOKUP($A335,DSSV!$A$7:$R$65536,IN_DTK!I$6,0))=FALSE,IF(I$9&lt;&gt;0,VLOOKUP($A335,DSSV!$A$7:$R$65536,IN_DTK!I$6,0),""),"")</f>
        <v>0</v>
      </c>
      <c r="J335" s="183">
        <f>IF(ISNA(VLOOKUP($A335,DSSV!$A$7:$R$65536,IN_DTK!J$6,0))=FALSE,IF(J$9&lt;&gt;0,VLOOKUP($A335,DSSV!$A$7:$R$65536,IN_DTK!J$6,0),""),"")</f>
        <v>0</v>
      </c>
      <c r="K335" s="183">
        <f>IF(ISNA(VLOOKUP($A335,DSSV!$A$7:$R$65536,IN_DTK!K$6,0))=FALSE,IF(K$9&lt;&gt;0,VLOOKUP($A335,DSSV!$A$7:$R$65536,IN_DTK!K$6,0),""),"")</f>
        <v>0</v>
      </c>
      <c r="L335" s="183">
        <f>IF(ISNA(VLOOKUP($A335,DSSV!$A$7:$R$65536,IN_DTK!L$6,0))=FALSE,IF(L$9&lt;&gt;0,VLOOKUP($A335,DSSV!$A$7:$R$65536,IN_DTK!L$6,0),""),"")</f>
        <v>0</v>
      </c>
      <c r="M335" s="183">
        <f>IF(ISNA(VLOOKUP($A335,DSSV!$A$7:$R$65536,IN_DTK!M$6,0))=FALSE,IF(M$9&lt;&gt;0,VLOOKUP($A335,DSSV!$A$7:$R$65536,IN_DTK!M$6,0),""),"")</f>
        <v>0</v>
      </c>
      <c r="N335" s="183">
        <f>IF(ISNA(VLOOKUP($A335,DSSV!$A$7:$R$65536,IN_DTK!N$6,0))=FALSE,IF(N$9&lt;&gt;0,VLOOKUP($A335,DSSV!$A$7:$R$65536,IN_DTK!N$6,0),""),"")</f>
        <v>0</v>
      </c>
      <c r="O335" s="183">
        <f>IF(ISNA(VLOOKUP($A335,DSSV!$A$7:$R$65536,IN_DTK!O$6,0))=FALSE,IF(O$9&lt;&gt;0,VLOOKUP($A335,DSSV!$A$7:$R$65536,IN_DTK!O$6,0),""),"")</f>
        <v>0</v>
      </c>
      <c r="P335" s="183">
        <f>IF(ISNA(VLOOKUP($A335,DSSV!$A$7:$R$65536,IN_DTK!P$6,0))=FALSE,IF(P$9&lt;&gt;0,VLOOKUP($A335,DSSV!$A$7:$R$65536,IN_DTK!P$6,0),""),"")</f>
        <v>0</v>
      </c>
      <c r="Q335" s="184">
        <f>IF(ISNA(VLOOKUP($A335,DSSV!$A$7:$R$65536,IN_DTK!Q$6,0))=FALSE,VLOOKUP($A335,DSSV!$A$7:$R$65536,IN_DTK!Q$6,0),"")</f>
        <v>0</v>
      </c>
      <c r="R335" s="175" t="str">
        <f>IF(ISNA(VLOOKUP($A335,DSSV!$A$7:$R$65536,IN_DTK!R$6,0))=FALSE,VLOOKUP($A335,DSSV!$A$7:$R$65536,IN_DTK!R$6,0),"")</f>
        <v>Không</v>
      </c>
      <c r="S335" s="185" t="str">
        <f>IF(ISNA(VLOOKUP($A335,DSSV!$A$7:$R$65536,IN_DTK!S$6,0))=FALSE,VLOOKUP($A335,DSSV!$A$7:$R$65536,IN_DTK!S$6,0),"")</f>
        <v/>
      </c>
      <c r="T335" s="156" t="str">
        <f t="shared" si="10"/>
        <v/>
      </c>
      <c r="U335" s="156" t="str">
        <f t="shared" si="11"/>
        <v/>
      </c>
    </row>
    <row r="336" spans="1:21" s="156" customFormat="1" ht="20.25" customHeight="1">
      <c r="A336" s="154">
        <v>327</v>
      </c>
      <c r="B336" s="178">
        <f>--SUBTOTAL(2,C$7:C336)</f>
        <v>327</v>
      </c>
      <c r="C336" s="157">
        <f>IF(ISNA(VLOOKUP($A336,DSSV!$A$7:$R$65536,IN_DTK!C$6,0))=FALSE,VLOOKUP($A336,DSSV!$A$7:$R$65536,IN_DTK!C$6,0),"")</f>
        <v>0</v>
      </c>
      <c r="D336" s="181" t="str">
        <f>IF(ISNA(VLOOKUP($A336,DSSV!$A$7:$R$65536,IN_DTK!D$6,0))=FALSE,VLOOKUP($A336,DSSV!$A$7:$R$65536,IN_DTK!D$6,0),"")</f>
        <v/>
      </c>
      <c r="E336" s="182" t="str">
        <f>IF(ISNA(VLOOKUP($A336,DSSV!$A$7:$R$65536,IN_DTK!E$6,0))=FALSE,VLOOKUP($A336,DSSV!$A$7:$R$65536,IN_DTK!E$6,0),"")</f>
        <v/>
      </c>
      <c r="F336" s="187" t="str">
        <f>IF(ISNA(VLOOKUP($A336,DSSV!$A$7:$R$65536,IN_DTK!F$6,0))=FALSE,VLOOKUP($A336,DSSV!$A$7:$R$65536,IN_DTK!F$6,0),"")</f>
        <v/>
      </c>
      <c r="G336" s="187" t="str">
        <f>IF(ISNA(VLOOKUP($A336,DSSV!$A$7:$R$65536,IN_DTK!G$6,0))=FALSE,VLOOKUP($A336,DSSV!$A$7:$R$65536,IN_DTK!G$6,0),"")</f>
        <v/>
      </c>
      <c r="H336" s="183">
        <f>IF(ISNA(VLOOKUP($A336,DSSV!$A$7:$R$65536,IN_DTK!H$6,0))=FALSE,IF(H$9&lt;&gt;0,VLOOKUP($A336,DSSV!$A$7:$R$65536,IN_DTK!H$6,0),""),"")</f>
        <v>0</v>
      </c>
      <c r="I336" s="183">
        <f>IF(ISNA(VLOOKUP($A336,DSSV!$A$7:$R$65536,IN_DTK!I$6,0))=FALSE,IF(I$9&lt;&gt;0,VLOOKUP($A336,DSSV!$A$7:$R$65536,IN_DTK!I$6,0),""),"")</f>
        <v>0</v>
      </c>
      <c r="J336" s="183">
        <f>IF(ISNA(VLOOKUP($A336,DSSV!$A$7:$R$65536,IN_DTK!J$6,0))=FALSE,IF(J$9&lt;&gt;0,VLOOKUP($A336,DSSV!$A$7:$R$65536,IN_DTK!J$6,0),""),"")</f>
        <v>0</v>
      </c>
      <c r="K336" s="183">
        <f>IF(ISNA(VLOOKUP($A336,DSSV!$A$7:$R$65536,IN_DTK!K$6,0))=FALSE,IF(K$9&lt;&gt;0,VLOOKUP($A336,DSSV!$A$7:$R$65536,IN_DTK!K$6,0),""),"")</f>
        <v>0</v>
      </c>
      <c r="L336" s="183">
        <f>IF(ISNA(VLOOKUP($A336,DSSV!$A$7:$R$65536,IN_DTK!L$6,0))=FALSE,IF(L$9&lt;&gt;0,VLOOKUP($A336,DSSV!$A$7:$R$65536,IN_DTK!L$6,0),""),"")</f>
        <v>0</v>
      </c>
      <c r="M336" s="183">
        <f>IF(ISNA(VLOOKUP($A336,DSSV!$A$7:$R$65536,IN_DTK!M$6,0))=FALSE,IF(M$9&lt;&gt;0,VLOOKUP($A336,DSSV!$A$7:$R$65536,IN_DTK!M$6,0),""),"")</f>
        <v>0</v>
      </c>
      <c r="N336" s="183">
        <f>IF(ISNA(VLOOKUP($A336,DSSV!$A$7:$R$65536,IN_DTK!N$6,0))=FALSE,IF(N$9&lt;&gt;0,VLOOKUP($A336,DSSV!$A$7:$R$65536,IN_DTK!N$6,0),""),"")</f>
        <v>0</v>
      </c>
      <c r="O336" s="183">
        <f>IF(ISNA(VLOOKUP($A336,DSSV!$A$7:$R$65536,IN_DTK!O$6,0))=FALSE,IF(O$9&lt;&gt;0,VLOOKUP($A336,DSSV!$A$7:$R$65536,IN_DTK!O$6,0),""),"")</f>
        <v>0</v>
      </c>
      <c r="P336" s="183">
        <f>IF(ISNA(VLOOKUP($A336,DSSV!$A$7:$R$65536,IN_DTK!P$6,0))=FALSE,IF(P$9&lt;&gt;0,VLOOKUP($A336,DSSV!$A$7:$R$65536,IN_DTK!P$6,0),""),"")</f>
        <v>0</v>
      </c>
      <c r="Q336" s="184">
        <f>IF(ISNA(VLOOKUP($A336,DSSV!$A$7:$R$65536,IN_DTK!Q$6,0))=FALSE,VLOOKUP($A336,DSSV!$A$7:$R$65536,IN_DTK!Q$6,0),"")</f>
        <v>0</v>
      </c>
      <c r="R336" s="175" t="str">
        <f>IF(ISNA(VLOOKUP($A336,DSSV!$A$7:$R$65536,IN_DTK!R$6,0))=FALSE,VLOOKUP($A336,DSSV!$A$7:$R$65536,IN_DTK!R$6,0),"")</f>
        <v>Không</v>
      </c>
      <c r="S336" s="185" t="str">
        <f>IF(ISNA(VLOOKUP($A336,DSSV!$A$7:$R$65536,IN_DTK!S$6,0))=FALSE,VLOOKUP($A336,DSSV!$A$7:$R$65536,IN_DTK!S$6,0),"")</f>
        <v/>
      </c>
      <c r="T336" s="156" t="str">
        <f t="shared" si="10"/>
        <v/>
      </c>
      <c r="U336" s="156" t="str">
        <f t="shared" si="11"/>
        <v/>
      </c>
    </row>
    <row r="337" spans="1:21" s="156" customFormat="1" ht="20.25" customHeight="1">
      <c r="A337" s="154">
        <v>328</v>
      </c>
      <c r="B337" s="178">
        <f>--SUBTOTAL(2,C$7:C337)</f>
        <v>328</v>
      </c>
      <c r="C337" s="157">
        <f>IF(ISNA(VLOOKUP($A337,DSSV!$A$7:$R$65536,IN_DTK!C$6,0))=FALSE,VLOOKUP($A337,DSSV!$A$7:$R$65536,IN_DTK!C$6,0),"")</f>
        <v>0</v>
      </c>
      <c r="D337" s="181" t="str">
        <f>IF(ISNA(VLOOKUP($A337,DSSV!$A$7:$R$65536,IN_DTK!D$6,0))=FALSE,VLOOKUP($A337,DSSV!$A$7:$R$65536,IN_DTK!D$6,0),"")</f>
        <v/>
      </c>
      <c r="E337" s="182" t="str">
        <f>IF(ISNA(VLOOKUP($A337,DSSV!$A$7:$R$65536,IN_DTK!E$6,0))=FALSE,VLOOKUP($A337,DSSV!$A$7:$R$65536,IN_DTK!E$6,0),"")</f>
        <v/>
      </c>
      <c r="F337" s="187" t="str">
        <f>IF(ISNA(VLOOKUP($A337,DSSV!$A$7:$R$65536,IN_DTK!F$6,0))=FALSE,VLOOKUP($A337,DSSV!$A$7:$R$65536,IN_DTK!F$6,0),"")</f>
        <v/>
      </c>
      <c r="G337" s="187" t="str">
        <f>IF(ISNA(VLOOKUP($A337,DSSV!$A$7:$R$65536,IN_DTK!G$6,0))=FALSE,VLOOKUP($A337,DSSV!$A$7:$R$65536,IN_DTK!G$6,0),"")</f>
        <v/>
      </c>
      <c r="H337" s="183">
        <f>IF(ISNA(VLOOKUP($A337,DSSV!$A$7:$R$65536,IN_DTK!H$6,0))=FALSE,IF(H$9&lt;&gt;0,VLOOKUP($A337,DSSV!$A$7:$R$65536,IN_DTK!H$6,0),""),"")</f>
        <v>0</v>
      </c>
      <c r="I337" s="183">
        <f>IF(ISNA(VLOOKUP($A337,DSSV!$A$7:$R$65536,IN_DTK!I$6,0))=FALSE,IF(I$9&lt;&gt;0,VLOOKUP($A337,DSSV!$A$7:$R$65536,IN_DTK!I$6,0),""),"")</f>
        <v>0</v>
      </c>
      <c r="J337" s="183">
        <f>IF(ISNA(VLOOKUP($A337,DSSV!$A$7:$R$65536,IN_DTK!J$6,0))=FALSE,IF(J$9&lt;&gt;0,VLOOKUP($A337,DSSV!$A$7:$R$65536,IN_DTK!J$6,0),""),"")</f>
        <v>0</v>
      </c>
      <c r="K337" s="183">
        <f>IF(ISNA(VLOOKUP($A337,DSSV!$A$7:$R$65536,IN_DTK!K$6,0))=FALSE,IF(K$9&lt;&gt;0,VLOOKUP($A337,DSSV!$A$7:$R$65536,IN_DTK!K$6,0),""),"")</f>
        <v>0</v>
      </c>
      <c r="L337" s="183">
        <f>IF(ISNA(VLOOKUP($A337,DSSV!$A$7:$R$65536,IN_DTK!L$6,0))=FALSE,IF(L$9&lt;&gt;0,VLOOKUP($A337,DSSV!$A$7:$R$65536,IN_DTK!L$6,0),""),"")</f>
        <v>0</v>
      </c>
      <c r="M337" s="183">
        <f>IF(ISNA(VLOOKUP($A337,DSSV!$A$7:$R$65536,IN_DTK!M$6,0))=FALSE,IF(M$9&lt;&gt;0,VLOOKUP($A337,DSSV!$A$7:$R$65536,IN_DTK!M$6,0),""),"")</f>
        <v>0</v>
      </c>
      <c r="N337" s="183">
        <f>IF(ISNA(VLOOKUP($A337,DSSV!$A$7:$R$65536,IN_DTK!N$6,0))=FALSE,IF(N$9&lt;&gt;0,VLOOKUP($A337,DSSV!$A$7:$R$65536,IN_DTK!N$6,0),""),"")</f>
        <v>0</v>
      </c>
      <c r="O337" s="183">
        <f>IF(ISNA(VLOOKUP($A337,DSSV!$A$7:$R$65536,IN_DTK!O$6,0))=FALSE,IF(O$9&lt;&gt;0,VLOOKUP($A337,DSSV!$A$7:$R$65536,IN_DTK!O$6,0),""),"")</f>
        <v>0</v>
      </c>
      <c r="P337" s="183">
        <f>IF(ISNA(VLOOKUP($A337,DSSV!$A$7:$R$65536,IN_DTK!P$6,0))=FALSE,IF(P$9&lt;&gt;0,VLOOKUP($A337,DSSV!$A$7:$R$65536,IN_DTK!P$6,0),""),"")</f>
        <v>0</v>
      </c>
      <c r="Q337" s="184">
        <f>IF(ISNA(VLOOKUP($A337,DSSV!$A$7:$R$65536,IN_DTK!Q$6,0))=FALSE,VLOOKUP($A337,DSSV!$A$7:$R$65536,IN_DTK!Q$6,0),"")</f>
        <v>0</v>
      </c>
      <c r="R337" s="175" t="str">
        <f>IF(ISNA(VLOOKUP($A337,DSSV!$A$7:$R$65536,IN_DTK!R$6,0))=FALSE,VLOOKUP($A337,DSSV!$A$7:$R$65536,IN_DTK!R$6,0),"")</f>
        <v>Không</v>
      </c>
      <c r="S337" s="185" t="str">
        <f>IF(ISNA(VLOOKUP($A337,DSSV!$A$7:$R$65536,IN_DTK!S$6,0))=FALSE,VLOOKUP($A337,DSSV!$A$7:$R$65536,IN_DTK!S$6,0),"")</f>
        <v/>
      </c>
      <c r="T337" s="156" t="str">
        <f t="shared" si="10"/>
        <v/>
      </c>
      <c r="U337" s="156" t="str">
        <f t="shared" si="11"/>
        <v/>
      </c>
    </row>
    <row r="338" spans="1:21" s="156" customFormat="1" ht="20.25" customHeight="1">
      <c r="A338" s="154">
        <v>329</v>
      </c>
      <c r="B338" s="178">
        <f>--SUBTOTAL(2,C$7:C338)</f>
        <v>329</v>
      </c>
      <c r="C338" s="157">
        <f>IF(ISNA(VLOOKUP($A338,DSSV!$A$7:$R$65536,IN_DTK!C$6,0))=FALSE,VLOOKUP($A338,DSSV!$A$7:$R$65536,IN_DTK!C$6,0),"")</f>
        <v>0</v>
      </c>
      <c r="D338" s="181" t="str">
        <f>IF(ISNA(VLOOKUP($A338,DSSV!$A$7:$R$65536,IN_DTK!D$6,0))=FALSE,VLOOKUP($A338,DSSV!$A$7:$R$65536,IN_DTK!D$6,0),"")</f>
        <v/>
      </c>
      <c r="E338" s="182" t="str">
        <f>IF(ISNA(VLOOKUP($A338,DSSV!$A$7:$R$65536,IN_DTK!E$6,0))=FALSE,VLOOKUP($A338,DSSV!$A$7:$R$65536,IN_DTK!E$6,0),"")</f>
        <v/>
      </c>
      <c r="F338" s="187" t="str">
        <f>IF(ISNA(VLOOKUP($A338,DSSV!$A$7:$R$65536,IN_DTK!F$6,0))=FALSE,VLOOKUP($A338,DSSV!$A$7:$R$65536,IN_DTK!F$6,0),"")</f>
        <v/>
      </c>
      <c r="G338" s="187" t="str">
        <f>IF(ISNA(VLOOKUP($A338,DSSV!$A$7:$R$65536,IN_DTK!G$6,0))=FALSE,VLOOKUP($A338,DSSV!$A$7:$R$65536,IN_DTK!G$6,0),"")</f>
        <v/>
      </c>
      <c r="H338" s="183">
        <f>IF(ISNA(VLOOKUP($A338,DSSV!$A$7:$R$65536,IN_DTK!H$6,0))=FALSE,IF(H$9&lt;&gt;0,VLOOKUP($A338,DSSV!$A$7:$R$65536,IN_DTK!H$6,0),""),"")</f>
        <v>0</v>
      </c>
      <c r="I338" s="183">
        <f>IF(ISNA(VLOOKUP($A338,DSSV!$A$7:$R$65536,IN_DTK!I$6,0))=FALSE,IF(I$9&lt;&gt;0,VLOOKUP($A338,DSSV!$A$7:$R$65536,IN_DTK!I$6,0),""),"")</f>
        <v>0</v>
      </c>
      <c r="J338" s="183">
        <f>IF(ISNA(VLOOKUP($A338,DSSV!$A$7:$R$65536,IN_DTK!J$6,0))=FALSE,IF(J$9&lt;&gt;0,VLOOKUP($A338,DSSV!$A$7:$R$65536,IN_DTK!J$6,0),""),"")</f>
        <v>0</v>
      </c>
      <c r="K338" s="183">
        <f>IF(ISNA(VLOOKUP($A338,DSSV!$A$7:$R$65536,IN_DTK!K$6,0))=FALSE,IF(K$9&lt;&gt;0,VLOOKUP($A338,DSSV!$A$7:$R$65536,IN_DTK!K$6,0),""),"")</f>
        <v>0</v>
      </c>
      <c r="L338" s="183">
        <f>IF(ISNA(VLOOKUP($A338,DSSV!$A$7:$R$65536,IN_DTK!L$6,0))=FALSE,IF(L$9&lt;&gt;0,VLOOKUP($A338,DSSV!$A$7:$R$65536,IN_DTK!L$6,0),""),"")</f>
        <v>0</v>
      </c>
      <c r="M338" s="183">
        <f>IF(ISNA(VLOOKUP($A338,DSSV!$A$7:$R$65536,IN_DTK!M$6,0))=FALSE,IF(M$9&lt;&gt;0,VLOOKUP($A338,DSSV!$A$7:$R$65536,IN_DTK!M$6,0),""),"")</f>
        <v>0</v>
      </c>
      <c r="N338" s="183">
        <f>IF(ISNA(VLOOKUP($A338,DSSV!$A$7:$R$65536,IN_DTK!N$6,0))=FALSE,IF(N$9&lt;&gt;0,VLOOKUP($A338,DSSV!$A$7:$R$65536,IN_DTK!N$6,0),""),"")</f>
        <v>0</v>
      </c>
      <c r="O338" s="183">
        <f>IF(ISNA(VLOOKUP($A338,DSSV!$A$7:$R$65536,IN_DTK!O$6,0))=FALSE,IF(O$9&lt;&gt;0,VLOOKUP($A338,DSSV!$A$7:$R$65536,IN_DTK!O$6,0),""),"")</f>
        <v>0</v>
      </c>
      <c r="P338" s="183">
        <f>IF(ISNA(VLOOKUP($A338,DSSV!$A$7:$R$65536,IN_DTK!P$6,0))=FALSE,IF(P$9&lt;&gt;0,VLOOKUP($A338,DSSV!$A$7:$R$65536,IN_DTK!P$6,0),""),"")</f>
        <v>0</v>
      </c>
      <c r="Q338" s="184">
        <f>IF(ISNA(VLOOKUP($A338,DSSV!$A$7:$R$65536,IN_DTK!Q$6,0))=FALSE,VLOOKUP($A338,DSSV!$A$7:$R$65536,IN_DTK!Q$6,0),"")</f>
        <v>0</v>
      </c>
      <c r="R338" s="175" t="str">
        <f>IF(ISNA(VLOOKUP($A338,DSSV!$A$7:$R$65536,IN_DTK!R$6,0))=FALSE,VLOOKUP($A338,DSSV!$A$7:$R$65536,IN_DTK!R$6,0),"")</f>
        <v>Không</v>
      </c>
      <c r="S338" s="185" t="str">
        <f>IF(ISNA(VLOOKUP($A338,DSSV!$A$7:$R$65536,IN_DTK!S$6,0))=FALSE,VLOOKUP($A338,DSSV!$A$7:$R$65536,IN_DTK!S$6,0),"")</f>
        <v/>
      </c>
      <c r="T338" s="156" t="str">
        <f t="shared" si="10"/>
        <v/>
      </c>
      <c r="U338" s="156" t="str">
        <f t="shared" si="11"/>
        <v/>
      </c>
    </row>
    <row r="339" spans="1:21" s="156" customFormat="1" ht="20.25" customHeight="1">
      <c r="A339" s="154">
        <v>330</v>
      </c>
      <c r="B339" s="178">
        <f>--SUBTOTAL(2,C$7:C339)</f>
        <v>330</v>
      </c>
      <c r="C339" s="157">
        <f>IF(ISNA(VLOOKUP($A339,DSSV!$A$7:$R$65536,IN_DTK!C$6,0))=FALSE,VLOOKUP($A339,DSSV!$A$7:$R$65536,IN_DTK!C$6,0),"")</f>
        <v>0</v>
      </c>
      <c r="D339" s="181" t="str">
        <f>IF(ISNA(VLOOKUP($A339,DSSV!$A$7:$R$65536,IN_DTK!D$6,0))=FALSE,VLOOKUP($A339,DSSV!$A$7:$R$65536,IN_DTK!D$6,0),"")</f>
        <v/>
      </c>
      <c r="E339" s="182" t="str">
        <f>IF(ISNA(VLOOKUP($A339,DSSV!$A$7:$R$65536,IN_DTK!E$6,0))=FALSE,VLOOKUP($A339,DSSV!$A$7:$R$65536,IN_DTK!E$6,0),"")</f>
        <v/>
      </c>
      <c r="F339" s="187" t="str">
        <f>IF(ISNA(VLOOKUP($A339,DSSV!$A$7:$R$65536,IN_DTK!F$6,0))=FALSE,VLOOKUP($A339,DSSV!$A$7:$R$65536,IN_DTK!F$6,0),"")</f>
        <v/>
      </c>
      <c r="G339" s="187" t="str">
        <f>IF(ISNA(VLOOKUP($A339,DSSV!$A$7:$R$65536,IN_DTK!G$6,0))=FALSE,VLOOKUP($A339,DSSV!$A$7:$R$65536,IN_DTK!G$6,0),"")</f>
        <v/>
      </c>
      <c r="H339" s="183">
        <f>IF(ISNA(VLOOKUP($A339,DSSV!$A$7:$R$65536,IN_DTK!H$6,0))=FALSE,IF(H$9&lt;&gt;0,VLOOKUP($A339,DSSV!$A$7:$R$65536,IN_DTK!H$6,0),""),"")</f>
        <v>0</v>
      </c>
      <c r="I339" s="183">
        <f>IF(ISNA(VLOOKUP($A339,DSSV!$A$7:$R$65536,IN_DTK!I$6,0))=FALSE,IF(I$9&lt;&gt;0,VLOOKUP($A339,DSSV!$A$7:$R$65536,IN_DTK!I$6,0),""),"")</f>
        <v>0</v>
      </c>
      <c r="J339" s="183">
        <f>IF(ISNA(VLOOKUP($A339,DSSV!$A$7:$R$65536,IN_DTK!J$6,0))=FALSE,IF(J$9&lt;&gt;0,VLOOKUP($A339,DSSV!$A$7:$R$65536,IN_DTK!J$6,0),""),"")</f>
        <v>0</v>
      </c>
      <c r="K339" s="183">
        <f>IF(ISNA(VLOOKUP($A339,DSSV!$A$7:$R$65536,IN_DTK!K$6,0))=FALSE,IF(K$9&lt;&gt;0,VLOOKUP($A339,DSSV!$A$7:$R$65536,IN_DTK!K$6,0),""),"")</f>
        <v>0</v>
      </c>
      <c r="L339" s="183">
        <f>IF(ISNA(VLOOKUP($A339,DSSV!$A$7:$R$65536,IN_DTK!L$6,0))=FALSE,IF(L$9&lt;&gt;0,VLOOKUP($A339,DSSV!$A$7:$R$65536,IN_DTK!L$6,0),""),"")</f>
        <v>0</v>
      </c>
      <c r="M339" s="183">
        <f>IF(ISNA(VLOOKUP($A339,DSSV!$A$7:$R$65536,IN_DTK!M$6,0))=FALSE,IF(M$9&lt;&gt;0,VLOOKUP($A339,DSSV!$A$7:$R$65536,IN_DTK!M$6,0),""),"")</f>
        <v>0</v>
      </c>
      <c r="N339" s="183">
        <f>IF(ISNA(VLOOKUP($A339,DSSV!$A$7:$R$65536,IN_DTK!N$6,0))=FALSE,IF(N$9&lt;&gt;0,VLOOKUP($A339,DSSV!$A$7:$R$65536,IN_DTK!N$6,0),""),"")</f>
        <v>0</v>
      </c>
      <c r="O339" s="183">
        <f>IF(ISNA(VLOOKUP($A339,DSSV!$A$7:$R$65536,IN_DTK!O$6,0))=FALSE,IF(O$9&lt;&gt;0,VLOOKUP($A339,DSSV!$A$7:$R$65536,IN_DTK!O$6,0),""),"")</f>
        <v>0</v>
      </c>
      <c r="P339" s="183">
        <f>IF(ISNA(VLOOKUP($A339,DSSV!$A$7:$R$65536,IN_DTK!P$6,0))=FALSE,IF(P$9&lt;&gt;0,VLOOKUP($A339,DSSV!$A$7:$R$65536,IN_DTK!P$6,0),""),"")</f>
        <v>0</v>
      </c>
      <c r="Q339" s="184">
        <f>IF(ISNA(VLOOKUP($A339,DSSV!$A$7:$R$65536,IN_DTK!Q$6,0))=FALSE,VLOOKUP($A339,DSSV!$A$7:$R$65536,IN_DTK!Q$6,0),"")</f>
        <v>0</v>
      </c>
      <c r="R339" s="175" t="str">
        <f>IF(ISNA(VLOOKUP($A339,DSSV!$A$7:$R$65536,IN_DTK!R$6,0))=FALSE,VLOOKUP($A339,DSSV!$A$7:$R$65536,IN_DTK!R$6,0),"")</f>
        <v>Không</v>
      </c>
      <c r="S339" s="185" t="str">
        <f>IF(ISNA(VLOOKUP($A339,DSSV!$A$7:$R$65536,IN_DTK!S$6,0))=FALSE,VLOOKUP($A339,DSSV!$A$7:$R$65536,IN_DTK!S$6,0),"")</f>
        <v/>
      </c>
      <c r="T339" s="156" t="str">
        <f t="shared" si="10"/>
        <v/>
      </c>
      <c r="U339" s="156" t="str">
        <f t="shared" si="11"/>
        <v/>
      </c>
    </row>
    <row r="340" spans="1:21" s="156" customFormat="1" ht="20.25" customHeight="1">
      <c r="A340" s="154">
        <v>331</v>
      </c>
      <c r="B340" s="178">
        <f>--SUBTOTAL(2,C$7:C340)</f>
        <v>331</v>
      </c>
      <c r="C340" s="157">
        <f>IF(ISNA(VLOOKUP($A340,DSSV!$A$7:$R$65536,IN_DTK!C$6,0))=FALSE,VLOOKUP($A340,DSSV!$A$7:$R$65536,IN_DTK!C$6,0),"")</f>
        <v>0</v>
      </c>
      <c r="D340" s="181" t="str">
        <f>IF(ISNA(VLOOKUP($A340,DSSV!$A$7:$R$65536,IN_DTK!D$6,0))=FALSE,VLOOKUP($A340,DSSV!$A$7:$R$65536,IN_DTK!D$6,0),"")</f>
        <v/>
      </c>
      <c r="E340" s="182" t="str">
        <f>IF(ISNA(VLOOKUP($A340,DSSV!$A$7:$R$65536,IN_DTK!E$6,0))=FALSE,VLOOKUP($A340,DSSV!$A$7:$R$65536,IN_DTK!E$6,0),"")</f>
        <v/>
      </c>
      <c r="F340" s="187" t="str">
        <f>IF(ISNA(VLOOKUP($A340,DSSV!$A$7:$R$65536,IN_DTK!F$6,0))=FALSE,VLOOKUP($A340,DSSV!$A$7:$R$65536,IN_DTK!F$6,0),"")</f>
        <v/>
      </c>
      <c r="G340" s="187" t="str">
        <f>IF(ISNA(VLOOKUP($A340,DSSV!$A$7:$R$65536,IN_DTK!G$6,0))=FALSE,VLOOKUP($A340,DSSV!$A$7:$R$65536,IN_DTK!G$6,0),"")</f>
        <v/>
      </c>
      <c r="H340" s="183">
        <f>IF(ISNA(VLOOKUP($A340,DSSV!$A$7:$R$65536,IN_DTK!H$6,0))=FALSE,IF(H$9&lt;&gt;0,VLOOKUP($A340,DSSV!$A$7:$R$65536,IN_DTK!H$6,0),""),"")</f>
        <v>0</v>
      </c>
      <c r="I340" s="183">
        <f>IF(ISNA(VLOOKUP($A340,DSSV!$A$7:$R$65536,IN_DTK!I$6,0))=FALSE,IF(I$9&lt;&gt;0,VLOOKUP($A340,DSSV!$A$7:$R$65536,IN_DTK!I$6,0),""),"")</f>
        <v>0</v>
      </c>
      <c r="J340" s="183">
        <f>IF(ISNA(VLOOKUP($A340,DSSV!$A$7:$R$65536,IN_DTK!J$6,0))=FALSE,IF(J$9&lt;&gt;0,VLOOKUP($A340,DSSV!$A$7:$R$65536,IN_DTK!J$6,0),""),"")</f>
        <v>0</v>
      </c>
      <c r="K340" s="183">
        <f>IF(ISNA(VLOOKUP($A340,DSSV!$A$7:$R$65536,IN_DTK!K$6,0))=FALSE,IF(K$9&lt;&gt;0,VLOOKUP($A340,DSSV!$A$7:$R$65536,IN_DTK!K$6,0),""),"")</f>
        <v>0</v>
      </c>
      <c r="L340" s="183">
        <f>IF(ISNA(VLOOKUP($A340,DSSV!$A$7:$R$65536,IN_DTK!L$6,0))=FALSE,IF(L$9&lt;&gt;0,VLOOKUP($A340,DSSV!$A$7:$R$65536,IN_DTK!L$6,0),""),"")</f>
        <v>0</v>
      </c>
      <c r="M340" s="183">
        <f>IF(ISNA(VLOOKUP($A340,DSSV!$A$7:$R$65536,IN_DTK!M$6,0))=FALSE,IF(M$9&lt;&gt;0,VLOOKUP($A340,DSSV!$A$7:$R$65536,IN_DTK!M$6,0),""),"")</f>
        <v>0</v>
      </c>
      <c r="N340" s="183">
        <f>IF(ISNA(VLOOKUP($A340,DSSV!$A$7:$R$65536,IN_DTK!N$6,0))=FALSE,IF(N$9&lt;&gt;0,VLOOKUP($A340,DSSV!$A$7:$R$65536,IN_DTK!N$6,0),""),"")</f>
        <v>0</v>
      </c>
      <c r="O340" s="183">
        <f>IF(ISNA(VLOOKUP($A340,DSSV!$A$7:$R$65536,IN_DTK!O$6,0))=FALSE,IF(O$9&lt;&gt;0,VLOOKUP($A340,DSSV!$A$7:$R$65536,IN_DTK!O$6,0),""),"")</f>
        <v>0</v>
      </c>
      <c r="P340" s="183">
        <f>IF(ISNA(VLOOKUP($A340,DSSV!$A$7:$R$65536,IN_DTK!P$6,0))=FALSE,IF(P$9&lt;&gt;0,VLOOKUP($A340,DSSV!$A$7:$R$65536,IN_DTK!P$6,0),""),"")</f>
        <v>0</v>
      </c>
      <c r="Q340" s="184">
        <f>IF(ISNA(VLOOKUP($A340,DSSV!$A$7:$R$65536,IN_DTK!Q$6,0))=FALSE,VLOOKUP($A340,DSSV!$A$7:$R$65536,IN_DTK!Q$6,0),"")</f>
        <v>0</v>
      </c>
      <c r="R340" s="175" t="str">
        <f>IF(ISNA(VLOOKUP($A340,DSSV!$A$7:$R$65536,IN_DTK!R$6,0))=FALSE,VLOOKUP($A340,DSSV!$A$7:$R$65536,IN_DTK!R$6,0),"")</f>
        <v>Không</v>
      </c>
      <c r="S340" s="185" t="str">
        <f>IF(ISNA(VLOOKUP($A340,DSSV!$A$7:$R$65536,IN_DTK!S$6,0))=FALSE,VLOOKUP($A340,DSSV!$A$7:$R$65536,IN_DTK!S$6,0),"")</f>
        <v/>
      </c>
      <c r="T340" s="156" t="str">
        <f t="shared" si="10"/>
        <v/>
      </c>
      <c r="U340" s="156" t="str">
        <f t="shared" si="11"/>
        <v/>
      </c>
    </row>
    <row r="341" spans="1:21" s="156" customFormat="1" ht="20.25" customHeight="1">
      <c r="A341" s="154">
        <v>332</v>
      </c>
      <c r="B341" s="178">
        <f>--SUBTOTAL(2,C$7:C341)</f>
        <v>332</v>
      </c>
      <c r="C341" s="157">
        <f>IF(ISNA(VLOOKUP($A341,DSSV!$A$7:$R$65536,IN_DTK!C$6,0))=FALSE,VLOOKUP($A341,DSSV!$A$7:$R$65536,IN_DTK!C$6,0),"")</f>
        <v>0</v>
      </c>
      <c r="D341" s="181" t="str">
        <f>IF(ISNA(VLOOKUP($A341,DSSV!$A$7:$R$65536,IN_DTK!D$6,0))=FALSE,VLOOKUP($A341,DSSV!$A$7:$R$65536,IN_DTK!D$6,0),"")</f>
        <v/>
      </c>
      <c r="E341" s="182" t="str">
        <f>IF(ISNA(VLOOKUP($A341,DSSV!$A$7:$R$65536,IN_DTK!E$6,0))=FALSE,VLOOKUP($A341,DSSV!$A$7:$R$65536,IN_DTK!E$6,0),"")</f>
        <v/>
      </c>
      <c r="F341" s="187" t="str">
        <f>IF(ISNA(VLOOKUP($A341,DSSV!$A$7:$R$65536,IN_DTK!F$6,0))=FALSE,VLOOKUP($A341,DSSV!$A$7:$R$65536,IN_DTK!F$6,0),"")</f>
        <v/>
      </c>
      <c r="G341" s="187" t="str">
        <f>IF(ISNA(VLOOKUP($A341,DSSV!$A$7:$R$65536,IN_DTK!G$6,0))=FALSE,VLOOKUP($A341,DSSV!$A$7:$R$65536,IN_DTK!G$6,0),"")</f>
        <v/>
      </c>
      <c r="H341" s="183">
        <f>IF(ISNA(VLOOKUP($A341,DSSV!$A$7:$R$65536,IN_DTK!H$6,0))=FALSE,IF(H$9&lt;&gt;0,VLOOKUP($A341,DSSV!$A$7:$R$65536,IN_DTK!H$6,0),""),"")</f>
        <v>0</v>
      </c>
      <c r="I341" s="183">
        <f>IF(ISNA(VLOOKUP($A341,DSSV!$A$7:$R$65536,IN_DTK!I$6,0))=FALSE,IF(I$9&lt;&gt;0,VLOOKUP($A341,DSSV!$A$7:$R$65536,IN_DTK!I$6,0),""),"")</f>
        <v>0</v>
      </c>
      <c r="J341" s="183">
        <f>IF(ISNA(VLOOKUP($A341,DSSV!$A$7:$R$65536,IN_DTK!J$6,0))=FALSE,IF(J$9&lt;&gt;0,VLOOKUP($A341,DSSV!$A$7:$R$65536,IN_DTK!J$6,0),""),"")</f>
        <v>0</v>
      </c>
      <c r="K341" s="183">
        <f>IF(ISNA(VLOOKUP($A341,DSSV!$A$7:$R$65536,IN_DTK!K$6,0))=FALSE,IF(K$9&lt;&gt;0,VLOOKUP($A341,DSSV!$A$7:$R$65536,IN_DTK!K$6,0),""),"")</f>
        <v>0</v>
      </c>
      <c r="L341" s="183">
        <f>IF(ISNA(VLOOKUP($A341,DSSV!$A$7:$R$65536,IN_DTK!L$6,0))=FALSE,IF(L$9&lt;&gt;0,VLOOKUP($A341,DSSV!$A$7:$R$65536,IN_DTK!L$6,0),""),"")</f>
        <v>0</v>
      </c>
      <c r="M341" s="183">
        <f>IF(ISNA(VLOOKUP($A341,DSSV!$A$7:$R$65536,IN_DTK!M$6,0))=FALSE,IF(M$9&lt;&gt;0,VLOOKUP($A341,DSSV!$A$7:$R$65536,IN_DTK!M$6,0),""),"")</f>
        <v>0</v>
      </c>
      <c r="N341" s="183">
        <f>IF(ISNA(VLOOKUP($A341,DSSV!$A$7:$R$65536,IN_DTK!N$6,0))=FALSE,IF(N$9&lt;&gt;0,VLOOKUP($A341,DSSV!$A$7:$R$65536,IN_DTK!N$6,0),""),"")</f>
        <v>0</v>
      </c>
      <c r="O341" s="183">
        <f>IF(ISNA(VLOOKUP($A341,DSSV!$A$7:$R$65536,IN_DTK!O$6,0))=FALSE,IF(O$9&lt;&gt;0,VLOOKUP($A341,DSSV!$A$7:$R$65536,IN_DTK!O$6,0),""),"")</f>
        <v>0</v>
      </c>
      <c r="P341" s="183">
        <f>IF(ISNA(VLOOKUP($A341,DSSV!$A$7:$R$65536,IN_DTK!P$6,0))=FALSE,IF(P$9&lt;&gt;0,VLOOKUP($A341,DSSV!$A$7:$R$65536,IN_DTK!P$6,0),""),"")</f>
        <v>0</v>
      </c>
      <c r="Q341" s="184">
        <f>IF(ISNA(VLOOKUP($A341,DSSV!$A$7:$R$65536,IN_DTK!Q$6,0))=FALSE,VLOOKUP($A341,DSSV!$A$7:$R$65536,IN_DTK!Q$6,0),"")</f>
        <v>0</v>
      </c>
      <c r="R341" s="175" t="str">
        <f>IF(ISNA(VLOOKUP($A341,DSSV!$A$7:$R$65536,IN_DTK!R$6,0))=FALSE,VLOOKUP($A341,DSSV!$A$7:$R$65536,IN_DTK!R$6,0),"")</f>
        <v>Không</v>
      </c>
      <c r="S341" s="185" t="str">
        <f>IF(ISNA(VLOOKUP($A341,DSSV!$A$7:$R$65536,IN_DTK!S$6,0))=FALSE,VLOOKUP($A341,DSSV!$A$7:$R$65536,IN_DTK!S$6,0),"")</f>
        <v/>
      </c>
      <c r="T341" s="156" t="str">
        <f t="shared" si="10"/>
        <v/>
      </c>
      <c r="U341" s="156" t="str">
        <f t="shared" si="11"/>
        <v/>
      </c>
    </row>
    <row r="342" spans="1:21" s="156" customFormat="1" ht="20.25" customHeight="1">
      <c r="A342" s="154">
        <v>333</v>
      </c>
      <c r="B342" s="178">
        <f>--SUBTOTAL(2,C$7:C342)</f>
        <v>333</v>
      </c>
      <c r="C342" s="157">
        <f>IF(ISNA(VLOOKUP($A342,DSSV!$A$7:$R$65536,IN_DTK!C$6,0))=FALSE,VLOOKUP($A342,DSSV!$A$7:$R$65536,IN_DTK!C$6,0),"")</f>
        <v>0</v>
      </c>
      <c r="D342" s="181" t="str">
        <f>IF(ISNA(VLOOKUP($A342,DSSV!$A$7:$R$65536,IN_DTK!D$6,0))=FALSE,VLOOKUP($A342,DSSV!$A$7:$R$65536,IN_DTK!D$6,0),"")</f>
        <v/>
      </c>
      <c r="E342" s="182" t="str">
        <f>IF(ISNA(VLOOKUP($A342,DSSV!$A$7:$R$65536,IN_DTK!E$6,0))=FALSE,VLOOKUP($A342,DSSV!$A$7:$R$65536,IN_DTK!E$6,0),"")</f>
        <v/>
      </c>
      <c r="F342" s="187" t="str">
        <f>IF(ISNA(VLOOKUP($A342,DSSV!$A$7:$R$65536,IN_DTK!F$6,0))=FALSE,VLOOKUP($A342,DSSV!$A$7:$R$65536,IN_DTK!F$6,0),"")</f>
        <v/>
      </c>
      <c r="G342" s="187" t="str">
        <f>IF(ISNA(VLOOKUP($A342,DSSV!$A$7:$R$65536,IN_DTK!G$6,0))=FALSE,VLOOKUP($A342,DSSV!$A$7:$R$65536,IN_DTK!G$6,0),"")</f>
        <v/>
      </c>
      <c r="H342" s="183">
        <f>IF(ISNA(VLOOKUP($A342,DSSV!$A$7:$R$65536,IN_DTK!H$6,0))=FALSE,IF(H$9&lt;&gt;0,VLOOKUP($A342,DSSV!$A$7:$R$65536,IN_DTK!H$6,0),""),"")</f>
        <v>0</v>
      </c>
      <c r="I342" s="183">
        <f>IF(ISNA(VLOOKUP($A342,DSSV!$A$7:$R$65536,IN_DTK!I$6,0))=FALSE,IF(I$9&lt;&gt;0,VLOOKUP($A342,DSSV!$A$7:$R$65536,IN_DTK!I$6,0),""),"")</f>
        <v>0</v>
      </c>
      <c r="J342" s="183">
        <f>IF(ISNA(VLOOKUP($A342,DSSV!$A$7:$R$65536,IN_DTK!J$6,0))=FALSE,IF(J$9&lt;&gt;0,VLOOKUP($A342,DSSV!$A$7:$R$65536,IN_DTK!J$6,0),""),"")</f>
        <v>0</v>
      </c>
      <c r="K342" s="183">
        <f>IF(ISNA(VLOOKUP($A342,DSSV!$A$7:$R$65536,IN_DTK!K$6,0))=FALSE,IF(K$9&lt;&gt;0,VLOOKUP($A342,DSSV!$A$7:$R$65536,IN_DTK!K$6,0),""),"")</f>
        <v>0</v>
      </c>
      <c r="L342" s="183">
        <f>IF(ISNA(VLOOKUP($A342,DSSV!$A$7:$R$65536,IN_DTK!L$6,0))=FALSE,IF(L$9&lt;&gt;0,VLOOKUP($A342,DSSV!$A$7:$R$65536,IN_DTK!L$6,0),""),"")</f>
        <v>0</v>
      </c>
      <c r="M342" s="183">
        <f>IF(ISNA(VLOOKUP($A342,DSSV!$A$7:$R$65536,IN_DTK!M$6,0))=FALSE,IF(M$9&lt;&gt;0,VLOOKUP($A342,DSSV!$A$7:$R$65536,IN_DTK!M$6,0),""),"")</f>
        <v>0</v>
      </c>
      <c r="N342" s="183">
        <f>IF(ISNA(VLOOKUP($A342,DSSV!$A$7:$R$65536,IN_DTK!N$6,0))=FALSE,IF(N$9&lt;&gt;0,VLOOKUP($A342,DSSV!$A$7:$R$65536,IN_DTK!N$6,0),""),"")</f>
        <v>0</v>
      </c>
      <c r="O342" s="183">
        <f>IF(ISNA(VLOOKUP($A342,DSSV!$A$7:$R$65536,IN_DTK!O$6,0))=FALSE,IF(O$9&lt;&gt;0,VLOOKUP($A342,DSSV!$A$7:$R$65536,IN_DTK!O$6,0),""),"")</f>
        <v>0</v>
      </c>
      <c r="P342" s="183">
        <f>IF(ISNA(VLOOKUP($A342,DSSV!$A$7:$R$65536,IN_DTK!P$6,0))=FALSE,IF(P$9&lt;&gt;0,VLOOKUP($A342,DSSV!$A$7:$R$65536,IN_DTK!P$6,0),""),"")</f>
        <v>0</v>
      </c>
      <c r="Q342" s="184">
        <f>IF(ISNA(VLOOKUP($A342,DSSV!$A$7:$R$65536,IN_DTK!Q$6,0))=FALSE,VLOOKUP($A342,DSSV!$A$7:$R$65536,IN_DTK!Q$6,0),"")</f>
        <v>0</v>
      </c>
      <c r="R342" s="175" t="str">
        <f>IF(ISNA(VLOOKUP($A342,DSSV!$A$7:$R$65536,IN_DTK!R$6,0))=FALSE,VLOOKUP($A342,DSSV!$A$7:$R$65536,IN_DTK!R$6,0),"")</f>
        <v>Không</v>
      </c>
      <c r="S342" s="185" t="str">
        <f>IF(ISNA(VLOOKUP($A342,DSSV!$A$7:$R$65536,IN_DTK!S$6,0))=FALSE,VLOOKUP($A342,DSSV!$A$7:$R$65536,IN_DTK!S$6,0),"")</f>
        <v/>
      </c>
      <c r="T342" s="156" t="str">
        <f t="shared" si="10"/>
        <v/>
      </c>
      <c r="U342" s="156" t="str">
        <f t="shared" si="11"/>
        <v/>
      </c>
    </row>
    <row r="343" spans="1:21" s="156" customFormat="1" ht="20.25" customHeight="1">
      <c r="A343" s="154">
        <v>334</v>
      </c>
      <c r="B343" s="178">
        <f>--SUBTOTAL(2,C$7:C343)</f>
        <v>334</v>
      </c>
      <c r="C343" s="157">
        <f>IF(ISNA(VLOOKUP($A343,DSSV!$A$7:$R$65536,IN_DTK!C$6,0))=FALSE,VLOOKUP($A343,DSSV!$A$7:$R$65536,IN_DTK!C$6,0),"")</f>
        <v>0</v>
      </c>
      <c r="D343" s="181" t="str">
        <f>IF(ISNA(VLOOKUP($A343,DSSV!$A$7:$R$65536,IN_DTK!D$6,0))=FALSE,VLOOKUP($A343,DSSV!$A$7:$R$65536,IN_DTK!D$6,0),"")</f>
        <v/>
      </c>
      <c r="E343" s="182" t="str">
        <f>IF(ISNA(VLOOKUP($A343,DSSV!$A$7:$R$65536,IN_DTK!E$6,0))=FALSE,VLOOKUP($A343,DSSV!$A$7:$R$65536,IN_DTK!E$6,0),"")</f>
        <v/>
      </c>
      <c r="F343" s="187" t="str">
        <f>IF(ISNA(VLOOKUP($A343,DSSV!$A$7:$R$65536,IN_DTK!F$6,0))=FALSE,VLOOKUP($A343,DSSV!$A$7:$R$65536,IN_DTK!F$6,0),"")</f>
        <v/>
      </c>
      <c r="G343" s="187" t="str">
        <f>IF(ISNA(VLOOKUP($A343,DSSV!$A$7:$R$65536,IN_DTK!G$6,0))=FALSE,VLOOKUP($A343,DSSV!$A$7:$R$65536,IN_DTK!G$6,0),"")</f>
        <v/>
      </c>
      <c r="H343" s="183">
        <f>IF(ISNA(VLOOKUP($A343,DSSV!$A$7:$R$65536,IN_DTK!H$6,0))=FALSE,IF(H$9&lt;&gt;0,VLOOKUP($A343,DSSV!$A$7:$R$65536,IN_DTK!H$6,0),""),"")</f>
        <v>0</v>
      </c>
      <c r="I343" s="183">
        <f>IF(ISNA(VLOOKUP($A343,DSSV!$A$7:$R$65536,IN_DTK!I$6,0))=FALSE,IF(I$9&lt;&gt;0,VLOOKUP($A343,DSSV!$A$7:$R$65536,IN_DTK!I$6,0),""),"")</f>
        <v>0</v>
      </c>
      <c r="J343" s="183">
        <f>IF(ISNA(VLOOKUP($A343,DSSV!$A$7:$R$65536,IN_DTK!J$6,0))=FALSE,IF(J$9&lt;&gt;0,VLOOKUP($A343,DSSV!$A$7:$R$65536,IN_DTK!J$6,0),""),"")</f>
        <v>0</v>
      </c>
      <c r="K343" s="183">
        <f>IF(ISNA(VLOOKUP($A343,DSSV!$A$7:$R$65536,IN_DTK!K$6,0))=FALSE,IF(K$9&lt;&gt;0,VLOOKUP($A343,DSSV!$A$7:$R$65536,IN_DTK!K$6,0),""),"")</f>
        <v>0</v>
      </c>
      <c r="L343" s="183">
        <f>IF(ISNA(VLOOKUP($A343,DSSV!$A$7:$R$65536,IN_DTK!L$6,0))=FALSE,IF(L$9&lt;&gt;0,VLOOKUP($A343,DSSV!$A$7:$R$65536,IN_DTK!L$6,0),""),"")</f>
        <v>0</v>
      </c>
      <c r="M343" s="183">
        <f>IF(ISNA(VLOOKUP($A343,DSSV!$A$7:$R$65536,IN_DTK!M$6,0))=FALSE,IF(M$9&lt;&gt;0,VLOOKUP($A343,DSSV!$A$7:$R$65536,IN_DTK!M$6,0),""),"")</f>
        <v>0</v>
      </c>
      <c r="N343" s="183">
        <f>IF(ISNA(VLOOKUP($A343,DSSV!$A$7:$R$65536,IN_DTK!N$6,0))=FALSE,IF(N$9&lt;&gt;0,VLOOKUP($A343,DSSV!$A$7:$R$65536,IN_DTK!N$6,0),""),"")</f>
        <v>0</v>
      </c>
      <c r="O343" s="183">
        <f>IF(ISNA(VLOOKUP($A343,DSSV!$A$7:$R$65536,IN_DTK!O$6,0))=FALSE,IF(O$9&lt;&gt;0,VLOOKUP($A343,DSSV!$A$7:$R$65536,IN_DTK!O$6,0),""),"")</f>
        <v>0</v>
      </c>
      <c r="P343" s="183">
        <f>IF(ISNA(VLOOKUP($A343,DSSV!$A$7:$R$65536,IN_DTK!P$6,0))=FALSE,IF(P$9&lt;&gt;0,VLOOKUP($A343,DSSV!$A$7:$R$65536,IN_DTK!P$6,0),""),"")</f>
        <v>0</v>
      </c>
      <c r="Q343" s="184">
        <f>IF(ISNA(VLOOKUP($A343,DSSV!$A$7:$R$65536,IN_DTK!Q$6,0))=FALSE,VLOOKUP($A343,DSSV!$A$7:$R$65536,IN_DTK!Q$6,0),"")</f>
        <v>0</v>
      </c>
      <c r="R343" s="175" t="str">
        <f>IF(ISNA(VLOOKUP($A343,DSSV!$A$7:$R$65536,IN_DTK!R$6,0))=FALSE,VLOOKUP($A343,DSSV!$A$7:$R$65536,IN_DTK!R$6,0),"")</f>
        <v>Không</v>
      </c>
      <c r="S343" s="185" t="str">
        <f>IF(ISNA(VLOOKUP($A343,DSSV!$A$7:$R$65536,IN_DTK!S$6,0))=FALSE,VLOOKUP($A343,DSSV!$A$7:$R$65536,IN_DTK!S$6,0),"")</f>
        <v/>
      </c>
      <c r="T343" s="156" t="str">
        <f t="shared" si="10"/>
        <v/>
      </c>
      <c r="U343" s="156" t="str">
        <f t="shared" si="11"/>
        <v/>
      </c>
    </row>
    <row r="344" spans="1:21" s="156" customFormat="1" ht="20.25" customHeight="1">
      <c r="A344" s="154">
        <v>335</v>
      </c>
      <c r="B344" s="178">
        <f>--SUBTOTAL(2,C$7:C344)</f>
        <v>335</v>
      </c>
      <c r="C344" s="157">
        <f>IF(ISNA(VLOOKUP($A344,DSSV!$A$7:$R$65536,IN_DTK!C$6,0))=FALSE,VLOOKUP($A344,DSSV!$A$7:$R$65536,IN_DTK!C$6,0),"")</f>
        <v>0</v>
      </c>
      <c r="D344" s="181" t="str">
        <f>IF(ISNA(VLOOKUP($A344,DSSV!$A$7:$R$65536,IN_DTK!D$6,0))=FALSE,VLOOKUP($A344,DSSV!$A$7:$R$65536,IN_DTK!D$6,0),"")</f>
        <v/>
      </c>
      <c r="E344" s="182" t="str">
        <f>IF(ISNA(VLOOKUP($A344,DSSV!$A$7:$R$65536,IN_DTK!E$6,0))=FALSE,VLOOKUP($A344,DSSV!$A$7:$R$65536,IN_DTK!E$6,0),"")</f>
        <v/>
      </c>
      <c r="F344" s="187" t="str">
        <f>IF(ISNA(VLOOKUP($A344,DSSV!$A$7:$R$65536,IN_DTK!F$6,0))=FALSE,VLOOKUP($A344,DSSV!$A$7:$R$65536,IN_DTK!F$6,0),"")</f>
        <v/>
      </c>
      <c r="G344" s="187" t="str">
        <f>IF(ISNA(VLOOKUP($A344,DSSV!$A$7:$R$65536,IN_DTK!G$6,0))=FALSE,VLOOKUP($A344,DSSV!$A$7:$R$65536,IN_DTK!G$6,0),"")</f>
        <v/>
      </c>
      <c r="H344" s="183">
        <f>IF(ISNA(VLOOKUP($A344,DSSV!$A$7:$R$65536,IN_DTK!H$6,0))=FALSE,IF(H$9&lt;&gt;0,VLOOKUP($A344,DSSV!$A$7:$R$65536,IN_DTK!H$6,0),""),"")</f>
        <v>0</v>
      </c>
      <c r="I344" s="183">
        <f>IF(ISNA(VLOOKUP($A344,DSSV!$A$7:$R$65536,IN_DTK!I$6,0))=FALSE,IF(I$9&lt;&gt;0,VLOOKUP($A344,DSSV!$A$7:$R$65536,IN_DTK!I$6,0),""),"")</f>
        <v>0</v>
      </c>
      <c r="J344" s="183">
        <f>IF(ISNA(VLOOKUP($A344,DSSV!$A$7:$R$65536,IN_DTK!J$6,0))=FALSE,IF(J$9&lt;&gt;0,VLOOKUP($A344,DSSV!$A$7:$R$65536,IN_DTK!J$6,0),""),"")</f>
        <v>0</v>
      </c>
      <c r="K344" s="183">
        <f>IF(ISNA(VLOOKUP($A344,DSSV!$A$7:$R$65536,IN_DTK!K$6,0))=FALSE,IF(K$9&lt;&gt;0,VLOOKUP($A344,DSSV!$A$7:$R$65536,IN_DTK!K$6,0),""),"")</f>
        <v>0</v>
      </c>
      <c r="L344" s="183">
        <f>IF(ISNA(VLOOKUP($A344,DSSV!$A$7:$R$65536,IN_DTK!L$6,0))=FALSE,IF(L$9&lt;&gt;0,VLOOKUP($A344,DSSV!$A$7:$R$65536,IN_DTK!L$6,0),""),"")</f>
        <v>0</v>
      </c>
      <c r="M344" s="183">
        <f>IF(ISNA(VLOOKUP($A344,DSSV!$A$7:$R$65536,IN_DTK!M$6,0))=FALSE,IF(M$9&lt;&gt;0,VLOOKUP($A344,DSSV!$A$7:$R$65536,IN_DTK!M$6,0),""),"")</f>
        <v>0</v>
      </c>
      <c r="N344" s="183">
        <f>IF(ISNA(VLOOKUP($A344,DSSV!$A$7:$R$65536,IN_DTK!N$6,0))=FALSE,IF(N$9&lt;&gt;0,VLOOKUP($A344,DSSV!$A$7:$R$65536,IN_DTK!N$6,0),""),"")</f>
        <v>0</v>
      </c>
      <c r="O344" s="183">
        <f>IF(ISNA(VLOOKUP($A344,DSSV!$A$7:$R$65536,IN_DTK!O$6,0))=FALSE,IF(O$9&lt;&gt;0,VLOOKUP($A344,DSSV!$A$7:$R$65536,IN_DTK!O$6,0),""),"")</f>
        <v>0</v>
      </c>
      <c r="P344" s="183">
        <f>IF(ISNA(VLOOKUP($A344,DSSV!$A$7:$R$65536,IN_DTK!P$6,0))=FALSE,IF(P$9&lt;&gt;0,VLOOKUP($A344,DSSV!$A$7:$R$65536,IN_DTK!P$6,0),""),"")</f>
        <v>0</v>
      </c>
      <c r="Q344" s="184">
        <f>IF(ISNA(VLOOKUP($A344,DSSV!$A$7:$R$65536,IN_DTK!Q$6,0))=FALSE,VLOOKUP($A344,DSSV!$A$7:$R$65536,IN_DTK!Q$6,0),"")</f>
        <v>0</v>
      </c>
      <c r="R344" s="175" t="str">
        <f>IF(ISNA(VLOOKUP($A344,DSSV!$A$7:$R$65536,IN_DTK!R$6,0))=FALSE,VLOOKUP($A344,DSSV!$A$7:$R$65536,IN_DTK!R$6,0),"")</f>
        <v>Không</v>
      </c>
      <c r="S344" s="185" t="str">
        <f>IF(ISNA(VLOOKUP($A344,DSSV!$A$7:$R$65536,IN_DTK!S$6,0))=FALSE,VLOOKUP($A344,DSSV!$A$7:$R$65536,IN_DTK!S$6,0),"")</f>
        <v/>
      </c>
      <c r="T344" s="156" t="str">
        <f t="shared" si="10"/>
        <v/>
      </c>
      <c r="U344" s="156" t="str">
        <f t="shared" si="11"/>
        <v/>
      </c>
    </row>
    <row r="345" spans="1:21" s="156" customFormat="1" ht="20.25" customHeight="1">
      <c r="A345" s="154">
        <v>336</v>
      </c>
      <c r="B345" s="178">
        <f>--SUBTOTAL(2,C$7:C345)</f>
        <v>336</v>
      </c>
      <c r="C345" s="157">
        <f>IF(ISNA(VLOOKUP($A345,DSSV!$A$7:$R$65536,IN_DTK!C$6,0))=FALSE,VLOOKUP($A345,DSSV!$A$7:$R$65536,IN_DTK!C$6,0),"")</f>
        <v>0</v>
      </c>
      <c r="D345" s="181" t="str">
        <f>IF(ISNA(VLOOKUP($A345,DSSV!$A$7:$R$65536,IN_DTK!D$6,0))=FALSE,VLOOKUP($A345,DSSV!$A$7:$R$65536,IN_DTK!D$6,0),"")</f>
        <v/>
      </c>
      <c r="E345" s="182" t="str">
        <f>IF(ISNA(VLOOKUP($A345,DSSV!$A$7:$R$65536,IN_DTK!E$6,0))=FALSE,VLOOKUP($A345,DSSV!$A$7:$R$65536,IN_DTK!E$6,0),"")</f>
        <v/>
      </c>
      <c r="F345" s="187" t="str">
        <f>IF(ISNA(VLOOKUP($A345,DSSV!$A$7:$R$65536,IN_DTK!F$6,0))=FALSE,VLOOKUP($A345,DSSV!$A$7:$R$65536,IN_DTK!F$6,0),"")</f>
        <v/>
      </c>
      <c r="G345" s="187" t="str">
        <f>IF(ISNA(VLOOKUP($A345,DSSV!$A$7:$R$65536,IN_DTK!G$6,0))=FALSE,VLOOKUP($A345,DSSV!$A$7:$R$65536,IN_DTK!G$6,0),"")</f>
        <v/>
      </c>
      <c r="H345" s="183">
        <f>IF(ISNA(VLOOKUP($A345,DSSV!$A$7:$R$65536,IN_DTK!H$6,0))=FALSE,IF(H$9&lt;&gt;0,VLOOKUP($A345,DSSV!$A$7:$R$65536,IN_DTK!H$6,0),""),"")</f>
        <v>0</v>
      </c>
      <c r="I345" s="183">
        <f>IF(ISNA(VLOOKUP($A345,DSSV!$A$7:$R$65536,IN_DTK!I$6,0))=FALSE,IF(I$9&lt;&gt;0,VLOOKUP($A345,DSSV!$A$7:$R$65536,IN_DTK!I$6,0),""),"")</f>
        <v>0</v>
      </c>
      <c r="J345" s="183">
        <f>IF(ISNA(VLOOKUP($A345,DSSV!$A$7:$R$65536,IN_DTK!J$6,0))=FALSE,IF(J$9&lt;&gt;0,VLOOKUP($A345,DSSV!$A$7:$R$65536,IN_DTK!J$6,0),""),"")</f>
        <v>0</v>
      </c>
      <c r="K345" s="183">
        <f>IF(ISNA(VLOOKUP($A345,DSSV!$A$7:$R$65536,IN_DTK!K$6,0))=FALSE,IF(K$9&lt;&gt;0,VLOOKUP($A345,DSSV!$A$7:$R$65536,IN_DTK!K$6,0),""),"")</f>
        <v>0</v>
      </c>
      <c r="L345" s="183">
        <f>IF(ISNA(VLOOKUP($A345,DSSV!$A$7:$R$65536,IN_DTK!L$6,0))=FALSE,IF(L$9&lt;&gt;0,VLOOKUP($A345,DSSV!$A$7:$R$65536,IN_DTK!L$6,0),""),"")</f>
        <v>0</v>
      </c>
      <c r="M345" s="183">
        <f>IF(ISNA(VLOOKUP($A345,DSSV!$A$7:$R$65536,IN_DTK!M$6,0))=FALSE,IF(M$9&lt;&gt;0,VLOOKUP($A345,DSSV!$A$7:$R$65536,IN_DTK!M$6,0),""),"")</f>
        <v>0</v>
      </c>
      <c r="N345" s="183">
        <f>IF(ISNA(VLOOKUP($A345,DSSV!$A$7:$R$65536,IN_DTK!N$6,0))=FALSE,IF(N$9&lt;&gt;0,VLOOKUP($A345,DSSV!$A$7:$R$65536,IN_DTK!N$6,0),""),"")</f>
        <v>0</v>
      </c>
      <c r="O345" s="183">
        <f>IF(ISNA(VLOOKUP($A345,DSSV!$A$7:$R$65536,IN_DTK!O$6,0))=FALSE,IF(O$9&lt;&gt;0,VLOOKUP($A345,DSSV!$A$7:$R$65536,IN_DTK!O$6,0),""),"")</f>
        <v>0</v>
      </c>
      <c r="P345" s="183">
        <f>IF(ISNA(VLOOKUP($A345,DSSV!$A$7:$R$65536,IN_DTK!P$6,0))=FALSE,IF(P$9&lt;&gt;0,VLOOKUP($A345,DSSV!$A$7:$R$65536,IN_DTK!P$6,0),""),"")</f>
        <v>0</v>
      </c>
      <c r="Q345" s="184">
        <f>IF(ISNA(VLOOKUP($A345,DSSV!$A$7:$R$65536,IN_DTK!Q$6,0))=FALSE,VLOOKUP($A345,DSSV!$A$7:$R$65536,IN_DTK!Q$6,0),"")</f>
        <v>0</v>
      </c>
      <c r="R345" s="175" t="str">
        <f>IF(ISNA(VLOOKUP($A345,DSSV!$A$7:$R$65536,IN_DTK!R$6,0))=FALSE,VLOOKUP($A345,DSSV!$A$7:$R$65536,IN_DTK!R$6,0),"")</f>
        <v>Không</v>
      </c>
      <c r="S345" s="185" t="str">
        <f>IF(ISNA(VLOOKUP($A345,DSSV!$A$7:$R$65536,IN_DTK!S$6,0))=FALSE,VLOOKUP($A345,DSSV!$A$7:$R$65536,IN_DTK!S$6,0),"")</f>
        <v/>
      </c>
      <c r="T345" s="156" t="str">
        <f t="shared" si="10"/>
        <v/>
      </c>
      <c r="U345" s="156" t="str">
        <f t="shared" si="11"/>
        <v/>
      </c>
    </row>
    <row r="346" spans="1:21" s="156" customFormat="1" ht="20.25" customHeight="1">
      <c r="A346" s="154">
        <v>337</v>
      </c>
      <c r="B346" s="178">
        <f>--SUBTOTAL(2,C$7:C346)</f>
        <v>337</v>
      </c>
      <c r="C346" s="157">
        <f>IF(ISNA(VLOOKUP($A346,DSSV!$A$7:$R$65536,IN_DTK!C$6,0))=FALSE,VLOOKUP($A346,DSSV!$A$7:$R$65536,IN_DTK!C$6,0),"")</f>
        <v>0</v>
      </c>
      <c r="D346" s="181" t="str">
        <f>IF(ISNA(VLOOKUP($A346,DSSV!$A$7:$R$65536,IN_DTK!D$6,0))=FALSE,VLOOKUP($A346,DSSV!$A$7:$R$65536,IN_DTK!D$6,0),"")</f>
        <v/>
      </c>
      <c r="E346" s="182" t="str">
        <f>IF(ISNA(VLOOKUP($A346,DSSV!$A$7:$R$65536,IN_DTK!E$6,0))=FALSE,VLOOKUP($A346,DSSV!$A$7:$R$65536,IN_DTK!E$6,0),"")</f>
        <v/>
      </c>
      <c r="F346" s="187" t="str">
        <f>IF(ISNA(VLOOKUP($A346,DSSV!$A$7:$R$65536,IN_DTK!F$6,0))=FALSE,VLOOKUP($A346,DSSV!$A$7:$R$65536,IN_DTK!F$6,0),"")</f>
        <v/>
      </c>
      <c r="G346" s="187" t="str">
        <f>IF(ISNA(VLOOKUP($A346,DSSV!$A$7:$R$65536,IN_DTK!G$6,0))=FALSE,VLOOKUP($A346,DSSV!$A$7:$R$65536,IN_DTK!G$6,0),"")</f>
        <v/>
      </c>
      <c r="H346" s="183">
        <f>IF(ISNA(VLOOKUP($A346,DSSV!$A$7:$R$65536,IN_DTK!H$6,0))=FALSE,IF(H$9&lt;&gt;0,VLOOKUP($A346,DSSV!$A$7:$R$65536,IN_DTK!H$6,0),""),"")</f>
        <v>0</v>
      </c>
      <c r="I346" s="183">
        <f>IF(ISNA(VLOOKUP($A346,DSSV!$A$7:$R$65536,IN_DTK!I$6,0))=FALSE,IF(I$9&lt;&gt;0,VLOOKUP($A346,DSSV!$A$7:$R$65536,IN_DTK!I$6,0),""),"")</f>
        <v>0</v>
      </c>
      <c r="J346" s="183">
        <f>IF(ISNA(VLOOKUP($A346,DSSV!$A$7:$R$65536,IN_DTK!J$6,0))=FALSE,IF(J$9&lt;&gt;0,VLOOKUP($A346,DSSV!$A$7:$R$65536,IN_DTK!J$6,0),""),"")</f>
        <v>0</v>
      </c>
      <c r="K346" s="183">
        <f>IF(ISNA(VLOOKUP($A346,DSSV!$A$7:$R$65536,IN_DTK!K$6,0))=FALSE,IF(K$9&lt;&gt;0,VLOOKUP($A346,DSSV!$A$7:$R$65536,IN_DTK!K$6,0),""),"")</f>
        <v>0</v>
      </c>
      <c r="L346" s="183">
        <f>IF(ISNA(VLOOKUP($A346,DSSV!$A$7:$R$65536,IN_DTK!L$6,0))=FALSE,IF(L$9&lt;&gt;0,VLOOKUP($A346,DSSV!$A$7:$R$65536,IN_DTK!L$6,0),""),"")</f>
        <v>0</v>
      </c>
      <c r="M346" s="183">
        <f>IF(ISNA(VLOOKUP($A346,DSSV!$A$7:$R$65536,IN_DTK!M$6,0))=FALSE,IF(M$9&lt;&gt;0,VLOOKUP($A346,DSSV!$A$7:$R$65536,IN_DTK!M$6,0),""),"")</f>
        <v>0</v>
      </c>
      <c r="N346" s="183">
        <f>IF(ISNA(VLOOKUP($A346,DSSV!$A$7:$R$65536,IN_DTK!N$6,0))=FALSE,IF(N$9&lt;&gt;0,VLOOKUP($A346,DSSV!$A$7:$R$65536,IN_DTK!N$6,0),""),"")</f>
        <v>0</v>
      </c>
      <c r="O346" s="183">
        <f>IF(ISNA(VLOOKUP($A346,DSSV!$A$7:$R$65536,IN_DTK!O$6,0))=FALSE,IF(O$9&lt;&gt;0,VLOOKUP($A346,DSSV!$A$7:$R$65536,IN_DTK!O$6,0),""),"")</f>
        <v>0</v>
      </c>
      <c r="P346" s="183">
        <f>IF(ISNA(VLOOKUP($A346,DSSV!$A$7:$R$65536,IN_DTK!P$6,0))=FALSE,IF(P$9&lt;&gt;0,VLOOKUP($A346,DSSV!$A$7:$R$65536,IN_DTK!P$6,0),""),"")</f>
        <v>0</v>
      </c>
      <c r="Q346" s="184">
        <f>IF(ISNA(VLOOKUP($A346,DSSV!$A$7:$R$65536,IN_DTK!Q$6,0))=FALSE,VLOOKUP($A346,DSSV!$A$7:$R$65536,IN_DTK!Q$6,0),"")</f>
        <v>0</v>
      </c>
      <c r="R346" s="175" t="str">
        <f>IF(ISNA(VLOOKUP($A346,DSSV!$A$7:$R$65536,IN_DTK!R$6,0))=FALSE,VLOOKUP($A346,DSSV!$A$7:$R$65536,IN_DTK!R$6,0),"")</f>
        <v>Không</v>
      </c>
      <c r="S346" s="185" t="str">
        <f>IF(ISNA(VLOOKUP($A346,DSSV!$A$7:$R$65536,IN_DTK!S$6,0))=FALSE,VLOOKUP($A346,DSSV!$A$7:$R$65536,IN_DTK!S$6,0),"")</f>
        <v/>
      </c>
      <c r="T346" s="156" t="str">
        <f t="shared" si="10"/>
        <v/>
      </c>
      <c r="U346" s="156" t="str">
        <f t="shared" si="11"/>
        <v/>
      </c>
    </row>
    <row r="347" spans="1:21" s="156" customFormat="1" ht="20.25" customHeight="1">
      <c r="A347" s="154">
        <v>338</v>
      </c>
      <c r="B347" s="178">
        <f>--SUBTOTAL(2,C$7:C347)</f>
        <v>338</v>
      </c>
      <c r="C347" s="157">
        <f>IF(ISNA(VLOOKUP($A347,DSSV!$A$7:$R$65536,IN_DTK!C$6,0))=FALSE,VLOOKUP($A347,DSSV!$A$7:$R$65536,IN_DTK!C$6,0),"")</f>
        <v>0</v>
      </c>
      <c r="D347" s="181" t="str">
        <f>IF(ISNA(VLOOKUP($A347,DSSV!$A$7:$R$65536,IN_DTK!D$6,0))=FALSE,VLOOKUP($A347,DSSV!$A$7:$R$65536,IN_DTK!D$6,0),"")</f>
        <v/>
      </c>
      <c r="E347" s="182" t="str">
        <f>IF(ISNA(VLOOKUP($A347,DSSV!$A$7:$R$65536,IN_DTK!E$6,0))=FALSE,VLOOKUP($A347,DSSV!$A$7:$R$65536,IN_DTK!E$6,0),"")</f>
        <v/>
      </c>
      <c r="F347" s="187" t="str">
        <f>IF(ISNA(VLOOKUP($A347,DSSV!$A$7:$R$65536,IN_DTK!F$6,0))=FALSE,VLOOKUP($A347,DSSV!$A$7:$R$65536,IN_DTK!F$6,0),"")</f>
        <v/>
      </c>
      <c r="G347" s="187" t="str">
        <f>IF(ISNA(VLOOKUP($A347,DSSV!$A$7:$R$65536,IN_DTK!G$6,0))=FALSE,VLOOKUP($A347,DSSV!$A$7:$R$65536,IN_DTK!G$6,0),"")</f>
        <v/>
      </c>
      <c r="H347" s="183">
        <f>IF(ISNA(VLOOKUP($A347,DSSV!$A$7:$R$65536,IN_DTK!H$6,0))=FALSE,IF(H$9&lt;&gt;0,VLOOKUP($A347,DSSV!$A$7:$R$65536,IN_DTK!H$6,0),""),"")</f>
        <v>0</v>
      </c>
      <c r="I347" s="183">
        <f>IF(ISNA(VLOOKUP($A347,DSSV!$A$7:$R$65536,IN_DTK!I$6,0))=FALSE,IF(I$9&lt;&gt;0,VLOOKUP($A347,DSSV!$A$7:$R$65536,IN_DTK!I$6,0),""),"")</f>
        <v>0</v>
      </c>
      <c r="J347" s="183">
        <f>IF(ISNA(VLOOKUP($A347,DSSV!$A$7:$R$65536,IN_DTK!J$6,0))=FALSE,IF(J$9&lt;&gt;0,VLOOKUP($A347,DSSV!$A$7:$R$65536,IN_DTK!J$6,0),""),"")</f>
        <v>0</v>
      </c>
      <c r="K347" s="183">
        <f>IF(ISNA(VLOOKUP($A347,DSSV!$A$7:$R$65536,IN_DTK!K$6,0))=FALSE,IF(K$9&lt;&gt;0,VLOOKUP($A347,DSSV!$A$7:$R$65536,IN_DTK!K$6,0),""),"")</f>
        <v>0</v>
      </c>
      <c r="L347" s="183">
        <f>IF(ISNA(VLOOKUP($A347,DSSV!$A$7:$R$65536,IN_DTK!L$6,0))=FALSE,IF(L$9&lt;&gt;0,VLOOKUP($A347,DSSV!$A$7:$R$65536,IN_DTK!L$6,0),""),"")</f>
        <v>0</v>
      </c>
      <c r="M347" s="183">
        <f>IF(ISNA(VLOOKUP($A347,DSSV!$A$7:$R$65536,IN_DTK!M$6,0))=FALSE,IF(M$9&lt;&gt;0,VLOOKUP($A347,DSSV!$A$7:$R$65536,IN_DTK!M$6,0),""),"")</f>
        <v>0</v>
      </c>
      <c r="N347" s="183">
        <f>IF(ISNA(VLOOKUP($A347,DSSV!$A$7:$R$65536,IN_DTK!N$6,0))=FALSE,IF(N$9&lt;&gt;0,VLOOKUP($A347,DSSV!$A$7:$R$65536,IN_DTK!N$6,0),""),"")</f>
        <v>0</v>
      </c>
      <c r="O347" s="183">
        <f>IF(ISNA(VLOOKUP($A347,DSSV!$A$7:$R$65536,IN_DTK!O$6,0))=FALSE,IF(O$9&lt;&gt;0,VLOOKUP($A347,DSSV!$A$7:$R$65536,IN_DTK!O$6,0),""),"")</f>
        <v>0</v>
      </c>
      <c r="P347" s="183">
        <f>IF(ISNA(VLOOKUP($A347,DSSV!$A$7:$R$65536,IN_DTK!P$6,0))=FALSE,IF(P$9&lt;&gt;0,VLOOKUP($A347,DSSV!$A$7:$R$65536,IN_DTK!P$6,0),""),"")</f>
        <v>0</v>
      </c>
      <c r="Q347" s="184">
        <f>IF(ISNA(VLOOKUP($A347,DSSV!$A$7:$R$65536,IN_DTK!Q$6,0))=FALSE,VLOOKUP($A347,DSSV!$A$7:$R$65536,IN_DTK!Q$6,0),"")</f>
        <v>0</v>
      </c>
      <c r="R347" s="175" t="str">
        <f>IF(ISNA(VLOOKUP($A347,DSSV!$A$7:$R$65536,IN_DTK!R$6,0))=FALSE,VLOOKUP($A347,DSSV!$A$7:$R$65536,IN_DTK!R$6,0),"")</f>
        <v>Không</v>
      </c>
      <c r="S347" s="185" t="str">
        <f>IF(ISNA(VLOOKUP($A347,DSSV!$A$7:$R$65536,IN_DTK!S$6,0))=FALSE,VLOOKUP($A347,DSSV!$A$7:$R$65536,IN_DTK!S$6,0),"")</f>
        <v/>
      </c>
      <c r="T347" s="156" t="str">
        <f t="shared" si="10"/>
        <v/>
      </c>
      <c r="U347" s="156" t="str">
        <f t="shared" si="11"/>
        <v/>
      </c>
    </row>
    <row r="348" spans="1:21" s="156" customFormat="1" ht="20.25" customHeight="1">
      <c r="A348" s="154">
        <v>339</v>
      </c>
      <c r="B348" s="178">
        <f>--SUBTOTAL(2,C$7:C348)</f>
        <v>339</v>
      </c>
      <c r="C348" s="157">
        <f>IF(ISNA(VLOOKUP($A348,DSSV!$A$7:$R$65536,IN_DTK!C$6,0))=FALSE,VLOOKUP($A348,DSSV!$A$7:$R$65536,IN_DTK!C$6,0),"")</f>
        <v>0</v>
      </c>
      <c r="D348" s="181" t="str">
        <f>IF(ISNA(VLOOKUP($A348,DSSV!$A$7:$R$65536,IN_DTK!D$6,0))=FALSE,VLOOKUP($A348,DSSV!$A$7:$R$65536,IN_DTK!D$6,0),"")</f>
        <v/>
      </c>
      <c r="E348" s="182" t="str">
        <f>IF(ISNA(VLOOKUP($A348,DSSV!$A$7:$R$65536,IN_DTK!E$6,0))=FALSE,VLOOKUP($A348,DSSV!$A$7:$R$65536,IN_DTK!E$6,0),"")</f>
        <v/>
      </c>
      <c r="F348" s="187" t="str">
        <f>IF(ISNA(VLOOKUP($A348,DSSV!$A$7:$R$65536,IN_DTK!F$6,0))=FALSE,VLOOKUP($A348,DSSV!$A$7:$R$65536,IN_DTK!F$6,0),"")</f>
        <v/>
      </c>
      <c r="G348" s="187" t="str">
        <f>IF(ISNA(VLOOKUP($A348,DSSV!$A$7:$R$65536,IN_DTK!G$6,0))=FALSE,VLOOKUP($A348,DSSV!$A$7:$R$65536,IN_DTK!G$6,0),"")</f>
        <v/>
      </c>
      <c r="H348" s="183">
        <f>IF(ISNA(VLOOKUP($A348,DSSV!$A$7:$R$65536,IN_DTK!H$6,0))=FALSE,IF(H$9&lt;&gt;0,VLOOKUP($A348,DSSV!$A$7:$R$65536,IN_DTK!H$6,0),""),"")</f>
        <v>0</v>
      </c>
      <c r="I348" s="183">
        <f>IF(ISNA(VLOOKUP($A348,DSSV!$A$7:$R$65536,IN_DTK!I$6,0))=FALSE,IF(I$9&lt;&gt;0,VLOOKUP($A348,DSSV!$A$7:$R$65536,IN_DTK!I$6,0),""),"")</f>
        <v>0</v>
      </c>
      <c r="J348" s="183">
        <f>IF(ISNA(VLOOKUP($A348,DSSV!$A$7:$R$65536,IN_DTK!J$6,0))=FALSE,IF(J$9&lt;&gt;0,VLOOKUP($A348,DSSV!$A$7:$R$65536,IN_DTK!J$6,0),""),"")</f>
        <v>0</v>
      </c>
      <c r="K348" s="183">
        <f>IF(ISNA(VLOOKUP($A348,DSSV!$A$7:$R$65536,IN_DTK!K$6,0))=FALSE,IF(K$9&lt;&gt;0,VLOOKUP($A348,DSSV!$A$7:$R$65536,IN_DTK!K$6,0),""),"")</f>
        <v>0</v>
      </c>
      <c r="L348" s="183">
        <f>IF(ISNA(VLOOKUP($A348,DSSV!$A$7:$R$65536,IN_DTK!L$6,0))=FALSE,IF(L$9&lt;&gt;0,VLOOKUP($A348,DSSV!$A$7:$R$65536,IN_DTK!L$6,0),""),"")</f>
        <v>0</v>
      </c>
      <c r="M348" s="183">
        <f>IF(ISNA(VLOOKUP($A348,DSSV!$A$7:$R$65536,IN_DTK!M$6,0))=FALSE,IF(M$9&lt;&gt;0,VLOOKUP($A348,DSSV!$A$7:$R$65536,IN_DTK!M$6,0),""),"")</f>
        <v>0</v>
      </c>
      <c r="N348" s="183">
        <f>IF(ISNA(VLOOKUP($A348,DSSV!$A$7:$R$65536,IN_DTK!N$6,0))=FALSE,IF(N$9&lt;&gt;0,VLOOKUP($A348,DSSV!$A$7:$R$65536,IN_DTK!N$6,0),""),"")</f>
        <v>0</v>
      </c>
      <c r="O348" s="183">
        <f>IF(ISNA(VLOOKUP($A348,DSSV!$A$7:$R$65536,IN_DTK!O$6,0))=FALSE,IF(O$9&lt;&gt;0,VLOOKUP($A348,DSSV!$A$7:$R$65536,IN_DTK!O$6,0),""),"")</f>
        <v>0</v>
      </c>
      <c r="P348" s="183">
        <f>IF(ISNA(VLOOKUP($A348,DSSV!$A$7:$R$65536,IN_DTK!P$6,0))=FALSE,IF(P$9&lt;&gt;0,VLOOKUP($A348,DSSV!$A$7:$R$65536,IN_DTK!P$6,0),""),"")</f>
        <v>0</v>
      </c>
      <c r="Q348" s="184">
        <f>IF(ISNA(VLOOKUP($A348,DSSV!$A$7:$R$65536,IN_DTK!Q$6,0))=FALSE,VLOOKUP($A348,DSSV!$A$7:$R$65536,IN_DTK!Q$6,0),"")</f>
        <v>0</v>
      </c>
      <c r="R348" s="175" t="str">
        <f>IF(ISNA(VLOOKUP($A348,DSSV!$A$7:$R$65536,IN_DTK!R$6,0))=FALSE,VLOOKUP($A348,DSSV!$A$7:$R$65536,IN_DTK!R$6,0),"")</f>
        <v>Không</v>
      </c>
      <c r="S348" s="185" t="str">
        <f>IF(ISNA(VLOOKUP($A348,DSSV!$A$7:$R$65536,IN_DTK!S$6,0))=FALSE,VLOOKUP($A348,DSSV!$A$7:$R$65536,IN_DTK!S$6,0),"")</f>
        <v/>
      </c>
      <c r="T348" s="156" t="str">
        <f t="shared" si="10"/>
        <v/>
      </c>
      <c r="U348" s="156" t="str">
        <f t="shared" si="11"/>
        <v/>
      </c>
    </row>
    <row r="349" spans="1:21" s="156" customFormat="1" ht="20.25" customHeight="1">
      <c r="A349" s="154">
        <v>340</v>
      </c>
      <c r="B349" s="178">
        <f>--SUBTOTAL(2,C$7:C349)</f>
        <v>340</v>
      </c>
      <c r="C349" s="157">
        <f>IF(ISNA(VLOOKUP($A349,DSSV!$A$7:$R$65536,IN_DTK!C$6,0))=FALSE,VLOOKUP($A349,DSSV!$A$7:$R$65536,IN_DTK!C$6,0),"")</f>
        <v>0</v>
      </c>
      <c r="D349" s="181" t="str">
        <f>IF(ISNA(VLOOKUP($A349,DSSV!$A$7:$R$65536,IN_DTK!D$6,0))=FALSE,VLOOKUP($A349,DSSV!$A$7:$R$65536,IN_DTK!D$6,0),"")</f>
        <v/>
      </c>
      <c r="E349" s="182" t="str">
        <f>IF(ISNA(VLOOKUP($A349,DSSV!$A$7:$R$65536,IN_DTK!E$6,0))=FALSE,VLOOKUP($A349,DSSV!$A$7:$R$65536,IN_DTK!E$6,0),"")</f>
        <v/>
      </c>
      <c r="F349" s="187" t="str">
        <f>IF(ISNA(VLOOKUP($A349,DSSV!$A$7:$R$65536,IN_DTK!F$6,0))=FALSE,VLOOKUP($A349,DSSV!$A$7:$R$65536,IN_DTK!F$6,0),"")</f>
        <v/>
      </c>
      <c r="G349" s="187" t="str">
        <f>IF(ISNA(VLOOKUP($A349,DSSV!$A$7:$R$65536,IN_DTK!G$6,0))=FALSE,VLOOKUP($A349,DSSV!$A$7:$R$65536,IN_DTK!G$6,0),"")</f>
        <v/>
      </c>
      <c r="H349" s="183">
        <f>IF(ISNA(VLOOKUP($A349,DSSV!$A$7:$R$65536,IN_DTK!H$6,0))=FALSE,IF(H$9&lt;&gt;0,VLOOKUP($A349,DSSV!$A$7:$R$65536,IN_DTK!H$6,0),""),"")</f>
        <v>0</v>
      </c>
      <c r="I349" s="183">
        <f>IF(ISNA(VLOOKUP($A349,DSSV!$A$7:$R$65536,IN_DTK!I$6,0))=FALSE,IF(I$9&lt;&gt;0,VLOOKUP($A349,DSSV!$A$7:$R$65536,IN_DTK!I$6,0),""),"")</f>
        <v>0</v>
      </c>
      <c r="J349" s="183">
        <f>IF(ISNA(VLOOKUP($A349,DSSV!$A$7:$R$65536,IN_DTK!J$6,0))=FALSE,IF(J$9&lt;&gt;0,VLOOKUP($A349,DSSV!$A$7:$R$65536,IN_DTK!J$6,0),""),"")</f>
        <v>0</v>
      </c>
      <c r="K349" s="183">
        <f>IF(ISNA(VLOOKUP($A349,DSSV!$A$7:$R$65536,IN_DTK!K$6,0))=FALSE,IF(K$9&lt;&gt;0,VLOOKUP($A349,DSSV!$A$7:$R$65536,IN_DTK!K$6,0),""),"")</f>
        <v>0</v>
      </c>
      <c r="L349" s="183">
        <f>IF(ISNA(VLOOKUP($A349,DSSV!$A$7:$R$65536,IN_DTK!L$6,0))=FALSE,IF(L$9&lt;&gt;0,VLOOKUP($A349,DSSV!$A$7:$R$65536,IN_DTK!L$6,0),""),"")</f>
        <v>0</v>
      </c>
      <c r="M349" s="183">
        <f>IF(ISNA(VLOOKUP($A349,DSSV!$A$7:$R$65536,IN_DTK!M$6,0))=FALSE,IF(M$9&lt;&gt;0,VLOOKUP($A349,DSSV!$A$7:$R$65536,IN_DTK!M$6,0),""),"")</f>
        <v>0</v>
      </c>
      <c r="N349" s="183">
        <f>IF(ISNA(VLOOKUP($A349,DSSV!$A$7:$R$65536,IN_DTK!N$6,0))=FALSE,IF(N$9&lt;&gt;0,VLOOKUP($A349,DSSV!$A$7:$R$65536,IN_DTK!N$6,0),""),"")</f>
        <v>0</v>
      </c>
      <c r="O349" s="183">
        <f>IF(ISNA(VLOOKUP($A349,DSSV!$A$7:$R$65536,IN_DTK!O$6,0))=FALSE,IF(O$9&lt;&gt;0,VLOOKUP($A349,DSSV!$A$7:$R$65536,IN_DTK!O$6,0),""),"")</f>
        <v>0</v>
      </c>
      <c r="P349" s="183">
        <f>IF(ISNA(VLOOKUP($A349,DSSV!$A$7:$R$65536,IN_DTK!P$6,0))=FALSE,IF(P$9&lt;&gt;0,VLOOKUP($A349,DSSV!$A$7:$R$65536,IN_DTK!P$6,0),""),"")</f>
        <v>0</v>
      </c>
      <c r="Q349" s="184">
        <f>IF(ISNA(VLOOKUP($A349,DSSV!$A$7:$R$65536,IN_DTK!Q$6,0))=FALSE,VLOOKUP($A349,DSSV!$A$7:$R$65536,IN_DTK!Q$6,0),"")</f>
        <v>0</v>
      </c>
      <c r="R349" s="175" t="str">
        <f>IF(ISNA(VLOOKUP($A349,DSSV!$A$7:$R$65536,IN_DTK!R$6,0))=FALSE,VLOOKUP($A349,DSSV!$A$7:$R$65536,IN_DTK!R$6,0),"")</f>
        <v>Không</v>
      </c>
      <c r="S349" s="185" t="str">
        <f>IF(ISNA(VLOOKUP($A349,DSSV!$A$7:$R$65536,IN_DTK!S$6,0))=FALSE,VLOOKUP($A349,DSSV!$A$7:$R$65536,IN_DTK!S$6,0),"")</f>
        <v/>
      </c>
      <c r="T349" s="156" t="str">
        <f t="shared" si="10"/>
        <v/>
      </c>
      <c r="U349" s="156" t="str">
        <f t="shared" si="11"/>
        <v/>
      </c>
    </row>
    <row r="350" spans="1:21" s="156" customFormat="1" ht="20.25" customHeight="1">
      <c r="A350" s="154">
        <v>341</v>
      </c>
      <c r="B350" s="178">
        <f>--SUBTOTAL(2,C$7:C350)</f>
        <v>341</v>
      </c>
      <c r="C350" s="157">
        <f>IF(ISNA(VLOOKUP($A350,DSSV!$A$7:$R$65536,IN_DTK!C$6,0))=FALSE,VLOOKUP($A350,DSSV!$A$7:$R$65536,IN_DTK!C$6,0),"")</f>
        <v>0</v>
      </c>
      <c r="D350" s="181" t="str">
        <f>IF(ISNA(VLOOKUP($A350,DSSV!$A$7:$R$65536,IN_DTK!D$6,0))=FALSE,VLOOKUP($A350,DSSV!$A$7:$R$65536,IN_DTK!D$6,0),"")</f>
        <v/>
      </c>
      <c r="E350" s="182" t="str">
        <f>IF(ISNA(VLOOKUP($A350,DSSV!$A$7:$R$65536,IN_DTK!E$6,0))=FALSE,VLOOKUP($A350,DSSV!$A$7:$R$65536,IN_DTK!E$6,0),"")</f>
        <v/>
      </c>
      <c r="F350" s="187" t="str">
        <f>IF(ISNA(VLOOKUP($A350,DSSV!$A$7:$R$65536,IN_DTK!F$6,0))=FALSE,VLOOKUP($A350,DSSV!$A$7:$R$65536,IN_DTK!F$6,0),"")</f>
        <v/>
      </c>
      <c r="G350" s="187" t="str">
        <f>IF(ISNA(VLOOKUP($A350,DSSV!$A$7:$R$65536,IN_DTK!G$6,0))=FALSE,VLOOKUP($A350,DSSV!$A$7:$R$65536,IN_DTK!G$6,0),"")</f>
        <v/>
      </c>
      <c r="H350" s="183">
        <f>IF(ISNA(VLOOKUP($A350,DSSV!$A$7:$R$65536,IN_DTK!H$6,0))=FALSE,IF(H$9&lt;&gt;0,VLOOKUP($A350,DSSV!$A$7:$R$65536,IN_DTK!H$6,0),""),"")</f>
        <v>0</v>
      </c>
      <c r="I350" s="183">
        <f>IF(ISNA(VLOOKUP($A350,DSSV!$A$7:$R$65536,IN_DTK!I$6,0))=FALSE,IF(I$9&lt;&gt;0,VLOOKUP($A350,DSSV!$A$7:$R$65536,IN_DTK!I$6,0),""),"")</f>
        <v>0</v>
      </c>
      <c r="J350" s="183">
        <f>IF(ISNA(VLOOKUP($A350,DSSV!$A$7:$R$65536,IN_DTK!J$6,0))=FALSE,IF(J$9&lt;&gt;0,VLOOKUP($A350,DSSV!$A$7:$R$65536,IN_DTK!J$6,0),""),"")</f>
        <v>0</v>
      </c>
      <c r="K350" s="183">
        <f>IF(ISNA(VLOOKUP($A350,DSSV!$A$7:$R$65536,IN_DTK!K$6,0))=FALSE,IF(K$9&lt;&gt;0,VLOOKUP($A350,DSSV!$A$7:$R$65536,IN_DTK!K$6,0),""),"")</f>
        <v>0</v>
      </c>
      <c r="L350" s="183">
        <f>IF(ISNA(VLOOKUP($A350,DSSV!$A$7:$R$65536,IN_DTK!L$6,0))=FALSE,IF(L$9&lt;&gt;0,VLOOKUP($A350,DSSV!$A$7:$R$65536,IN_DTK!L$6,0),""),"")</f>
        <v>0</v>
      </c>
      <c r="M350" s="183">
        <f>IF(ISNA(VLOOKUP($A350,DSSV!$A$7:$R$65536,IN_DTK!M$6,0))=FALSE,IF(M$9&lt;&gt;0,VLOOKUP($A350,DSSV!$A$7:$R$65536,IN_DTK!M$6,0),""),"")</f>
        <v>0</v>
      </c>
      <c r="N350" s="183">
        <f>IF(ISNA(VLOOKUP($A350,DSSV!$A$7:$R$65536,IN_DTK!N$6,0))=FALSE,IF(N$9&lt;&gt;0,VLOOKUP($A350,DSSV!$A$7:$R$65536,IN_DTK!N$6,0),""),"")</f>
        <v>0</v>
      </c>
      <c r="O350" s="183">
        <f>IF(ISNA(VLOOKUP($A350,DSSV!$A$7:$R$65536,IN_DTK!O$6,0))=FALSE,IF(O$9&lt;&gt;0,VLOOKUP($A350,DSSV!$A$7:$R$65536,IN_DTK!O$6,0),""),"")</f>
        <v>0</v>
      </c>
      <c r="P350" s="183">
        <f>IF(ISNA(VLOOKUP($A350,DSSV!$A$7:$R$65536,IN_DTK!P$6,0))=FALSE,IF(P$9&lt;&gt;0,VLOOKUP($A350,DSSV!$A$7:$R$65536,IN_DTK!P$6,0),""),"")</f>
        <v>0</v>
      </c>
      <c r="Q350" s="184">
        <f>IF(ISNA(VLOOKUP($A350,DSSV!$A$7:$R$65536,IN_DTK!Q$6,0))=FALSE,VLOOKUP($A350,DSSV!$A$7:$R$65536,IN_DTK!Q$6,0),"")</f>
        <v>0</v>
      </c>
      <c r="R350" s="175" t="str">
        <f>IF(ISNA(VLOOKUP($A350,DSSV!$A$7:$R$65536,IN_DTK!R$6,0))=FALSE,VLOOKUP($A350,DSSV!$A$7:$R$65536,IN_DTK!R$6,0),"")</f>
        <v>Không</v>
      </c>
      <c r="S350" s="185" t="str">
        <f>IF(ISNA(VLOOKUP($A350,DSSV!$A$7:$R$65536,IN_DTK!S$6,0))=FALSE,VLOOKUP($A350,DSSV!$A$7:$R$65536,IN_DTK!S$6,0),"")</f>
        <v/>
      </c>
      <c r="T350" s="156" t="str">
        <f t="shared" si="10"/>
        <v/>
      </c>
      <c r="U350" s="156" t="str">
        <f t="shared" si="11"/>
        <v/>
      </c>
    </row>
    <row r="351" spans="1:21" s="156" customFormat="1" ht="20.25" customHeight="1">
      <c r="A351" s="154">
        <v>342</v>
      </c>
      <c r="B351" s="178">
        <f>--SUBTOTAL(2,C$7:C351)</f>
        <v>342</v>
      </c>
      <c r="C351" s="157">
        <f>IF(ISNA(VLOOKUP($A351,DSSV!$A$7:$R$65536,IN_DTK!C$6,0))=FALSE,VLOOKUP($A351,DSSV!$A$7:$R$65536,IN_DTK!C$6,0),"")</f>
        <v>0</v>
      </c>
      <c r="D351" s="181" t="str">
        <f>IF(ISNA(VLOOKUP($A351,DSSV!$A$7:$R$65536,IN_DTK!D$6,0))=FALSE,VLOOKUP($A351,DSSV!$A$7:$R$65536,IN_DTK!D$6,0),"")</f>
        <v/>
      </c>
      <c r="E351" s="182" t="str">
        <f>IF(ISNA(VLOOKUP($A351,DSSV!$A$7:$R$65536,IN_DTK!E$6,0))=FALSE,VLOOKUP($A351,DSSV!$A$7:$R$65536,IN_DTK!E$6,0),"")</f>
        <v/>
      </c>
      <c r="F351" s="187" t="str">
        <f>IF(ISNA(VLOOKUP($A351,DSSV!$A$7:$R$65536,IN_DTK!F$6,0))=FALSE,VLOOKUP($A351,DSSV!$A$7:$R$65536,IN_DTK!F$6,0),"")</f>
        <v/>
      </c>
      <c r="G351" s="187" t="str">
        <f>IF(ISNA(VLOOKUP($A351,DSSV!$A$7:$R$65536,IN_DTK!G$6,0))=FALSE,VLOOKUP($A351,DSSV!$A$7:$R$65536,IN_DTK!G$6,0),"")</f>
        <v/>
      </c>
      <c r="H351" s="183">
        <f>IF(ISNA(VLOOKUP($A351,DSSV!$A$7:$R$65536,IN_DTK!H$6,0))=FALSE,IF(H$9&lt;&gt;0,VLOOKUP($A351,DSSV!$A$7:$R$65536,IN_DTK!H$6,0),""),"")</f>
        <v>0</v>
      </c>
      <c r="I351" s="183">
        <f>IF(ISNA(VLOOKUP($A351,DSSV!$A$7:$R$65536,IN_DTK!I$6,0))=FALSE,IF(I$9&lt;&gt;0,VLOOKUP($A351,DSSV!$A$7:$R$65536,IN_DTK!I$6,0),""),"")</f>
        <v>0</v>
      </c>
      <c r="J351" s="183">
        <f>IF(ISNA(VLOOKUP($A351,DSSV!$A$7:$R$65536,IN_DTK!J$6,0))=FALSE,IF(J$9&lt;&gt;0,VLOOKUP($A351,DSSV!$A$7:$R$65536,IN_DTK!J$6,0),""),"")</f>
        <v>0</v>
      </c>
      <c r="K351" s="183">
        <f>IF(ISNA(VLOOKUP($A351,DSSV!$A$7:$R$65536,IN_DTK!K$6,0))=FALSE,IF(K$9&lt;&gt;0,VLOOKUP($A351,DSSV!$A$7:$R$65536,IN_DTK!K$6,0),""),"")</f>
        <v>0</v>
      </c>
      <c r="L351" s="183">
        <f>IF(ISNA(VLOOKUP($A351,DSSV!$A$7:$R$65536,IN_DTK!L$6,0))=FALSE,IF(L$9&lt;&gt;0,VLOOKUP($A351,DSSV!$A$7:$R$65536,IN_DTK!L$6,0),""),"")</f>
        <v>0</v>
      </c>
      <c r="M351" s="183">
        <f>IF(ISNA(VLOOKUP($A351,DSSV!$A$7:$R$65536,IN_DTK!M$6,0))=FALSE,IF(M$9&lt;&gt;0,VLOOKUP($A351,DSSV!$A$7:$R$65536,IN_DTK!M$6,0),""),"")</f>
        <v>0</v>
      </c>
      <c r="N351" s="183">
        <f>IF(ISNA(VLOOKUP($A351,DSSV!$A$7:$R$65536,IN_DTK!N$6,0))=FALSE,IF(N$9&lt;&gt;0,VLOOKUP($A351,DSSV!$A$7:$R$65536,IN_DTK!N$6,0),""),"")</f>
        <v>0</v>
      </c>
      <c r="O351" s="183">
        <f>IF(ISNA(VLOOKUP($A351,DSSV!$A$7:$R$65536,IN_DTK!O$6,0))=FALSE,IF(O$9&lt;&gt;0,VLOOKUP($A351,DSSV!$A$7:$R$65536,IN_DTK!O$6,0),""),"")</f>
        <v>0</v>
      </c>
      <c r="P351" s="183">
        <f>IF(ISNA(VLOOKUP($A351,DSSV!$A$7:$R$65536,IN_DTK!P$6,0))=FALSE,IF(P$9&lt;&gt;0,VLOOKUP($A351,DSSV!$A$7:$R$65536,IN_DTK!P$6,0),""),"")</f>
        <v>0</v>
      </c>
      <c r="Q351" s="184">
        <f>IF(ISNA(VLOOKUP($A351,DSSV!$A$7:$R$65536,IN_DTK!Q$6,0))=FALSE,VLOOKUP($A351,DSSV!$A$7:$R$65536,IN_DTK!Q$6,0),"")</f>
        <v>0</v>
      </c>
      <c r="R351" s="175" t="str">
        <f>IF(ISNA(VLOOKUP($A351,DSSV!$A$7:$R$65536,IN_DTK!R$6,0))=FALSE,VLOOKUP($A351,DSSV!$A$7:$R$65536,IN_DTK!R$6,0),"")</f>
        <v>Không</v>
      </c>
      <c r="S351" s="185" t="str">
        <f>IF(ISNA(VLOOKUP($A351,DSSV!$A$7:$R$65536,IN_DTK!S$6,0))=FALSE,VLOOKUP($A351,DSSV!$A$7:$R$65536,IN_DTK!S$6,0),"")</f>
        <v/>
      </c>
      <c r="T351" s="156" t="str">
        <f t="shared" si="10"/>
        <v/>
      </c>
      <c r="U351" s="156" t="str">
        <f t="shared" si="11"/>
        <v/>
      </c>
    </row>
    <row r="352" spans="1:21" s="156" customFormat="1" ht="20.25" customHeight="1">
      <c r="A352" s="154">
        <v>343</v>
      </c>
      <c r="B352" s="178">
        <f>--SUBTOTAL(2,C$7:C352)</f>
        <v>343</v>
      </c>
      <c r="C352" s="157">
        <f>IF(ISNA(VLOOKUP($A352,DSSV!$A$7:$R$65536,IN_DTK!C$6,0))=FALSE,VLOOKUP($A352,DSSV!$A$7:$R$65536,IN_DTK!C$6,0),"")</f>
        <v>0</v>
      </c>
      <c r="D352" s="181" t="str">
        <f>IF(ISNA(VLOOKUP($A352,DSSV!$A$7:$R$65536,IN_DTK!D$6,0))=FALSE,VLOOKUP($A352,DSSV!$A$7:$R$65536,IN_DTK!D$6,0),"")</f>
        <v/>
      </c>
      <c r="E352" s="182" t="str">
        <f>IF(ISNA(VLOOKUP($A352,DSSV!$A$7:$R$65536,IN_DTK!E$6,0))=FALSE,VLOOKUP($A352,DSSV!$A$7:$R$65536,IN_DTK!E$6,0),"")</f>
        <v/>
      </c>
      <c r="F352" s="187" t="str">
        <f>IF(ISNA(VLOOKUP($A352,DSSV!$A$7:$R$65536,IN_DTK!F$6,0))=FALSE,VLOOKUP($A352,DSSV!$A$7:$R$65536,IN_DTK!F$6,0),"")</f>
        <v/>
      </c>
      <c r="G352" s="187" t="str">
        <f>IF(ISNA(VLOOKUP($A352,DSSV!$A$7:$R$65536,IN_DTK!G$6,0))=FALSE,VLOOKUP($A352,DSSV!$A$7:$R$65536,IN_DTK!G$6,0),"")</f>
        <v/>
      </c>
      <c r="H352" s="183">
        <f>IF(ISNA(VLOOKUP($A352,DSSV!$A$7:$R$65536,IN_DTK!H$6,0))=FALSE,IF(H$9&lt;&gt;0,VLOOKUP($A352,DSSV!$A$7:$R$65536,IN_DTK!H$6,0),""),"")</f>
        <v>0</v>
      </c>
      <c r="I352" s="183">
        <f>IF(ISNA(VLOOKUP($A352,DSSV!$A$7:$R$65536,IN_DTK!I$6,0))=FALSE,IF(I$9&lt;&gt;0,VLOOKUP($A352,DSSV!$A$7:$R$65536,IN_DTK!I$6,0),""),"")</f>
        <v>0</v>
      </c>
      <c r="J352" s="183">
        <f>IF(ISNA(VLOOKUP($A352,DSSV!$A$7:$R$65536,IN_DTK!J$6,0))=FALSE,IF(J$9&lt;&gt;0,VLOOKUP($A352,DSSV!$A$7:$R$65536,IN_DTK!J$6,0),""),"")</f>
        <v>0</v>
      </c>
      <c r="K352" s="183">
        <f>IF(ISNA(VLOOKUP($A352,DSSV!$A$7:$R$65536,IN_DTK!K$6,0))=FALSE,IF(K$9&lt;&gt;0,VLOOKUP($A352,DSSV!$A$7:$R$65536,IN_DTK!K$6,0),""),"")</f>
        <v>0</v>
      </c>
      <c r="L352" s="183">
        <f>IF(ISNA(VLOOKUP($A352,DSSV!$A$7:$R$65536,IN_DTK!L$6,0))=FALSE,IF(L$9&lt;&gt;0,VLOOKUP($A352,DSSV!$A$7:$R$65536,IN_DTK!L$6,0),""),"")</f>
        <v>0</v>
      </c>
      <c r="M352" s="183">
        <f>IF(ISNA(VLOOKUP($A352,DSSV!$A$7:$R$65536,IN_DTK!M$6,0))=FALSE,IF(M$9&lt;&gt;0,VLOOKUP($A352,DSSV!$A$7:$R$65536,IN_DTK!M$6,0),""),"")</f>
        <v>0</v>
      </c>
      <c r="N352" s="183">
        <f>IF(ISNA(VLOOKUP($A352,DSSV!$A$7:$R$65536,IN_DTK!N$6,0))=FALSE,IF(N$9&lt;&gt;0,VLOOKUP($A352,DSSV!$A$7:$R$65536,IN_DTK!N$6,0),""),"")</f>
        <v>0</v>
      </c>
      <c r="O352" s="183">
        <f>IF(ISNA(VLOOKUP($A352,DSSV!$A$7:$R$65536,IN_DTK!O$6,0))=FALSE,IF(O$9&lt;&gt;0,VLOOKUP($A352,DSSV!$A$7:$R$65536,IN_DTK!O$6,0),""),"")</f>
        <v>0</v>
      </c>
      <c r="P352" s="183">
        <f>IF(ISNA(VLOOKUP($A352,DSSV!$A$7:$R$65536,IN_DTK!P$6,0))=FALSE,IF(P$9&lt;&gt;0,VLOOKUP($A352,DSSV!$A$7:$R$65536,IN_DTK!P$6,0),""),"")</f>
        <v>0</v>
      </c>
      <c r="Q352" s="184">
        <f>IF(ISNA(VLOOKUP($A352,DSSV!$A$7:$R$65536,IN_DTK!Q$6,0))=FALSE,VLOOKUP($A352,DSSV!$A$7:$R$65536,IN_DTK!Q$6,0),"")</f>
        <v>0</v>
      </c>
      <c r="R352" s="175" t="str">
        <f>IF(ISNA(VLOOKUP($A352,DSSV!$A$7:$R$65536,IN_DTK!R$6,0))=FALSE,VLOOKUP($A352,DSSV!$A$7:$R$65536,IN_DTK!R$6,0),"")</f>
        <v>Không</v>
      </c>
      <c r="S352" s="185" t="str">
        <f>IF(ISNA(VLOOKUP($A352,DSSV!$A$7:$R$65536,IN_DTK!S$6,0))=FALSE,VLOOKUP($A352,DSSV!$A$7:$R$65536,IN_DTK!S$6,0),"")</f>
        <v/>
      </c>
      <c r="T352" s="156" t="str">
        <f t="shared" si="10"/>
        <v/>
      </c>
      <c r="U352" s="156" t="str">
        <f t="shared" si="11"/>
        <v/>
      </c>
    </row>
    <row r="353" spans="1:21" s="156" customFormat="1" ht="20.25" customHeight="1">
      <c r="A353" s="154">
        <v>344</v>
      </c>
      <c r="B353" s="178">
        <f>--SUBTOTAL(2,C$7:C353)</f>
        <v>344</v>
      </c>
      <c r="C353" s="157">
        <f>IF(ISNA(VLOOKUP($A353,DSSV!$A$7:$R$65536,IN_DTK!C$6,0))=FALSE,VLOOKUP($A353,DSSV!$A$7:$R$65536,IN_DTK!C$6,0),"")</f>
        <v>0</v>
      </c>
      <c r="D353" s="181" t="str">
        <f>IF(ISNA(VLOOKUP($A353,DSSV!$A$7:$R$65536,IN_DTK!D$6,0))=FALSE,VLOOKUP($A353,DSSV!$A$7:$R$65536,IN_DTK!D$6,0),"")</f>
        <v/>
      </c>
      <c r="E353" s="182" t="str">
        <f>IF(ISNA(VLOOKUP($A353,DSSV!$A$7:$R$65536,IN_DTK!E$6,0))=FALSE,VLOOKUP($A353,DSSV!$A$7:$R$65536,IN_DTK!E$6,0),"")</f>
        <v/>
      </c>
      <c r="F353" s="187" t="str">
        <f>IF(ISNA(VLOOKUP($A353,DSSV!$A$7:$R$65536,IN_DTK!F$6,0))=FALSE,VLOOKUP($A353,DSSV!$A$7:$R$65536,IN_DTK!F$6,0),"")</f>
        <v/>
      </c>
      <c r="G353" s="187" t="str">
        <f>IF(ISNA(VLOOKUP($A353,DSSV!$A$7:$R$65536,IN_DTK!G$6,0))=FALSE,VLOOKUP($A353,DSSV!$A$7:$R$65536,IN_DTK!G$6,0),"")</f>
        <v/>
      </c>
      <c r="H353" s="183">
        <f>IF(ISNA(VLOOKUP($A353,DSSV!$A$7:$R$65536,IN_DTK!H$6,0))=FALSE,IF(H$9&lt;&gt;0,VLOOKUP($A353,DSSV!$A$7:$R$65536,IN_DTK!H$6,0),""),"")</f>
        <v>0</v>
      </c>
      <c r="I353" s="183">
        <f>IF(ISNA(VLOOKUP($A353,DSSV!$A$7:$R$65536,IN_DTK!I$6,0))=FALSE,IF(I$9&lt;&gt;0,VLOOKUP($A353,DSSV!$A$7:$R$65536,IN_DTK!I$6,0),""),"")</f>
        <v>0</v>
      </c>
      <c r="J353" s="183">
        <f>IF(ISNA(VLOOKUP($A353,DSSV!$A$7:$R$65536,IN_DTK!J$6,0))=FALSE,IF(J$9&lt;&gt;0,VLOOKUP($A353,DSSV!$A$7:$R$65536,IN_DTK!J$6,0),""),"")</f>
        <v>0</v>
      </c>
      <c r="K353" s="183">
        <f>IF(ISNA(VLOOKUP($A353,DSSV!$A$7:$R$65536,IN_DTK!K$6,0))=FALSE,IF(K$9&lt;&gt;0,VLOOKUP($A353,DSSV!$A$7:$R$65536,IN_DTK!K$6,0),""),"")</f>
        <v>0</v>
      </c>
      <c r="L353" s="183">
        <f>IF(ISNA(VLOOKUP($A353,DSSV!$A$7:$R$65536,IN_DTK!L$6,0))=FALSE,IF(L$9&lt;&gt;0,VLOOKUP($A353,DSSV!$A$7:$R$65536,IN_DTK!L$6,0),""),"")</f>
        <v>0</v>
      </c>
      <c r="M353" s="183">
        <f>IF(ISNA(VLOOKUP($A353,DSSV!$A$7:$R$65536,IN_DTK!M$6,0))=FALSE,IF(M$9&lt;&gt;0,VLOOKUP($A353,DSSV!$A$7:$R$65536,IN_DTK!M$6,0),""),"")</f>
        <v>0</v>
      </c>
      <c r="N353" s="183">
        <f>IF(ISNA(VLOOKUP($A353,DSSV!$A$7:$R$65536,IN_DTK!N$6,0))=FALSE,IF(N$9&lt;&gt;0,VLOOKUP($A353,DSSV!$A$7:$R$65536,IN_DTK!N$6,0),""),"")</f>
        <v>0</v>
      </c>
      <c r="O353" s="183">
        <f>IF(ISNA(VLOOKUP($A353,DSSV!$A$7:$R$65536,IN_DTK!O$6,0))=FALSE,IF(O$9&lt;&gt;0,VLOOKUP($A353,DSSV!$A$7:$R$65536,IN_DTK!O$6,0),""),"")</f>
        <v>0</v>
      </c>
      <c r="P353" s="183">
        <f>IF(ISNA(VLOOKUP($A353,DSSV!$A$7:$R$65536,IN_DTK!P$6,0))=FALSE,IF(P$9&lt;&gt;0,VLOOKUP($A353,DSSV!$A$7:$R$65536,IN_DTK!P$6,0),""),"")</f>
        <v>0</v>
      </c>
      <c r="Q353" s="184">
        <f>IF(ISNA(VLOOKUP($A353,DSSV!$A$7:$R$65536,IN_DTK!Q$6,0))=FALSE,VLOOKUP($A353,DSSV!$A$7:$R$65536,IN_DTK!Q$6,0),"")</f>
        <v>0</v>
      </c>
      <c r="R353" s="175" t="str">
        <f>IF(ISNA(VLOOKUP($A353,DSSV!$A$7:$R$65536,IN_DTK!R$6,0))=FALSE,VLOOKUP($A353,DSSV!$A$7:$R$65536,IN_DTK!R$6,0),"")</f>
        <v>Không</v>
      </c>
      <c r="S353" s="185" t="str">
        <f>IF(ISNA(VLOOKUP($A353,DSSV!$A$7:$R$65536,IN_DTK!S$6,0))=FALSE,VLOOKUP($A353,DSSV!$A$7:$R$65536,IN_DTK!S$6,0),"")</f>
        <v/>
      </c>
      <c r="T353" s="156" t="str">
        <f t="shared" si="10"/>
        <v/>
      </c>
      <c r="U353" s="156" t="str">
        <f t="shared" si="11"/>
        <v/>
      </c>
    </row>
    <row r="354" spans="1:21" s="156" customFormat="1" ht="20.25" customHeight="1">
      <c r="A354" s="154">
        <v>345</v>
      </c>
      <c r="B354" s="178">
        <f>--SUBTOTAL(2,C$7:C354)</f>
        <v>345</v>
      </c>
      <c r="C354" s="157">
        <f>IF(ISNA(VLOOKUP($A354,DSSV!$A$7:$R$65536,IN_DTK!C$6,0))=FALSE,VLOOKUP($A354,DSSV!$A$7:$R$65536,IN_DTK!C$6,0),"")</f>
        <v>0</v>
      </c>
      <c r="D354" s="181" t="str">
        <f>IF(ISNA(VLOOKUP($A354,DSSV!$A$7:$R$65536,IN_DTK!D$6,0))=FALSE,VLOOKUP($A354,DSSV!$A$7:$R$65536,IN_DTK!D$6,0),"")</f>
        <v/>
      </c>
      <c r="E354" s="182" t="str">
        <f>IF(ISNA(VLOOKUP($A354,DSSV!$A$7:$R$65536,IN_DTK!E$6,0))=FALSE,VLOOKUP($A354,DSSV!$A$7:$R$65536,IN_DTK!E$6,0),"")</f>
        <v/>
      </c>
      <c r="F354" s="187" t="str">
        <f>IF(ISNA(VLOOKUP($A354,DSSV!$A$7:$R$65536,IN_DTK!F$6,0))=FALSE,VLOOKUP($A354,DSSV!$A$7:$R$65536,IN_DTK!F$6,0),"")</f>
        <v/>
      </c>
      <c r="G354" s="187" t="str">
        <f>IF(ISNA(VLOOKUP($A354,DSSV!$A$7:$R$65536,IN_DTK!G$6,0))=FALSE,VLOOKUP($A354,DSSV!$A$7:$R$65536,IN_DTK!G$6,0),"")</f>
        <v/>
      </c>
      <c r="H354" s="183">
        <f>IF(ISNA(VLOOKUP($A354,DSSV!$A$7:$R$65536,IN_DTK!H$6,0))=FALSE,IF(H$9&lt;&gt;0,VLOOKUP($A354,DSSV!$A$7:$R$65536,IN_DTK!H$6,0),""),"")</f>
        <v>0</v>
      </c>
      <c r="I354" s="183">
        <f>IF(ISNA(VLOOKUP($A354,DSSV!$A$7:$R$65536,IN_DTK!I$6,0))=FALSE,IF(I$9&lt;&gt;0,VLOOKUP($A354,DSSV!$A$7:$R$65536,IN_DTK!I$6,0),""),"")</f>
        <v>0</v>
      </c>
      <c r="J354" s="183">
        <f>IF(ISNA(VLOOKUP($A354,DSSV!$A$7:$R$65536,IN_DTK!J$6,0))=FALSE,IF(J$9&lt;&gt;0,VLOOKUP($A354,DSSV!$A$7:$R$65536,IN_DTK!J$6,0),""),"")</f>
        <v>0</v>
      </c>
      <c r="K354" s="183">
        <f>IF(ISNA(VLOOKUP($A354,DSSV!$A$7:$R$65536,IN_DTK!K$6,0))=FALSE,IF(K$9&lt;&gt;0,VLOOKUP($A354,DSSV!$A$7:$R$65536,IN_DTK!K$6,0),""),"")</f>
        <v>0</v>
      </c>
      <c r="L354" s="183">
        <f>IF(ISNA(VLOOKUP($A354,DSSV!$A$7:$R$65536,IN_DTK!L$6,0))=FALSE,IF(L$9&lt;&gt;0,VLOOKUP($A354,DSSV!$A$7:$R$65536,IN_DTK!L$6,0),""),"")</f>
        <v>0</v>
      </c>
      <c r="M354" s="183">
        <f>IF(ISNA(VLOOKUP($A354,DSSV!$A$7:$R$65536,IN_DTK!M$6,0))=FALSE,IF(M$9&lt;&gt;0,VLOOKUP($A354,DSSV!$A$7:$R$65536,IN_DTK!M$6,0),""),"")</f>
        <v>0</v>
      </c>
      <c r="N354" s="183">
        <f>IF(ISNA(VLOOKUP($A354,DSSV!$A$7:$R$65536,IN_DTK!N$6,0))=FALSE,IF(N$9&lt;&gt;0,VLOOKUP($A354,DSSV!$A$7:$R$65536,IN_DTK!N$6,0),""),"")</f>
        <v>0</v>
      </c>
      <c r="O354" s="183">
        <f>IF(ISNA(VLOOKUP($A354,DSSV!$A$7:$R$65536,IN_DTK!O$6,0))=FALSE,IF(O$9&lt;&gt;0,VLOOKUP($A354,DSSV!$A$7:$R$65536,IN_DTK!O$6,0),""),"")</f>
        <v>0</v>
      </c>
      <c r="P354" s="183">
        <f>IF(ISNA(VLOOKUP($A354,DSSV!$A$7:$R$65536,IN_DTK!P$6,0))=FALSE,IF(P$9&lt;&gt;0,VLOOKUP($A354,DSSV!$A$7:$R$65536,IN_DTK!P$6,0),""),"")</f>
        <v>0</v>
      </c>
      <c r="Q354" s="184">
        <f>IF(ISNA(VLOOKUP($A354,DSSV!$A$7:$R$65536,IN_DTK!Q$6,0))=FALSE,VLOOKUP($A354,DSSV!$A$7:$R$65536,IN_DTK!Q$6,0),"")</f>
        <v>0</v>
      </c>
      <c r="R354" s="175" t="str">
        <f>IF(ISNA(VLOOKUP($A354,DSSV!$A$7:$R$65536,IN_DTK!R$6,0))=FALSE,VLOOKUP($A354,DSSV!$A$7:$R$65536,IN_DTK!R$6,0),"")</f>
        <v>Không</v>
      </c>
      <c r="S354" s="185" t="str">
        <f>IF(ISNA(VLOOKUP($A354,DSSV!$A$7:$R$65536,IN_DTK!S$6,0))=FALSE,VLOOKUP($A354,DSSV!$A$7:$R$65536,IN_DTK!S$6,0),"")</f>
        <v/>
      </c>
      <c r="T354" s="156" t="str">
        <f t="shared" si="10"/>
        <v/>
      </c>
      <c r="U354" s="156" t="str">
        <f t="shared" si="11"/>
        <v/>
      </c>
    </row>
    <row r="355" spans="1:21" s="156" customFormat="1" ht="20.25" customHeight="1">
      <c r="A355" s="154">
        <v>346</v>
      </c>
      <c r="B355" s="178">
        <f>--SUBTOTAL(2,C$7:C355)</f>
        <v>346</v>
      </c>
      <c r="C355" s="157">
        <f>IF(ISNA(VLOOKUP($A355,DSSV!$A$7:$R$65536,IN_DTK!C$6,0))=FALSE,VLOOKUP($A355,DSSV!$A$7:$R$65536,IN_DTK!C$6,0),"")</f>
        <v>0</v>
      </c>
      <c r="D355" s="181" t="str">
        <f>IF(ISNA(VLOOKUP($A355,DSSV!$A$7:$R$65536,IN_DTK!D$6,0))=FALSE,VLOOKUP($A355,DSSV!$A$7:$R$65536,IN_DTK!D$6,0),"")</f>
        <v/>
      </c>
      <c r="E355" s="182" t="str">
        <f>IF(ISNA(VLOOKUP($A355,DSSV!$A$7:$R$65536,IN_DTK!E$6,0))=FALSE,VLOOKUP($A355,DSSV!$A$7:$R$65536,IN_DTK!E$6,0),"")</f>
        <v/>
      </c>
      <c r="F355" s="187" t="str">
        <f>IF(ISNA(VLOOKUP($A355,DSSV!$A$7:$R$65536,IN_DTK!F$6,0))=FALSE,VLOOKUP($A355,DSSV!$A$7:$R$65536,IN_DTK!F$6,0),"")</f>
        <v/>
      </c>
      <c r="G355" s="187" t="str">
        <f>IF(ISNA(VLOOKUP($A355,DSSV!$A$7:$R$65536,IN_DTK!G$6,0))=FALSE,VLOOKUP($A355,DSSV!$A$7:$R$65536,IN_DTK!G$6,0),"")</f>
        <v/>
      </c>
      <c r="H355" s="183">
        <f>IF(ISNA(VLOOKUP($A355,DSSV!$A$7:$R$65536,IN_DTK!H$6,0))=FALSE,IF(H$9&lt;&gt;0,VLOOKUP($A355,DSSV!$A$7:$R$65536,IN_DTK!H$6,0),""),"")</f>
        <v>0</v>
      </c>
      <c r="I355" s="183">
        <f>IF(ISNA(VLOOKUP($A355,DSSV!$A$7:$R$65536,IN_DTK!I$6,0))=FALSE,IF(I$9&lt;&gt;0,VLOOKUP($A355,DSSV!$A$7:$R$65536,IN_DTK!I$6,0),""),"")</f>
        <v>0</v>
      </c>
      <c r="J355" s="183">
        <f>IF(ISNA(VLOOKUP($A355,DSSV!$A$7:$R$65536,IN_DTK!J$6,0))=FALSE,IF(J$9&lt;&gt;0,VLOOKUP($A355,DSSV!$A$7:$R$65536,IN_DTK!J$6,0),""),"")</f>
        <v>0</v>
      </c>
      <c r="K355" s="183">
        <f>IF(ISNA(VLOOKUP($A355,DSSV!$A$7:$R$65536,IN_DTK!K$6,0))=FALSE,IF(K$9&lt;&gt;0,VLOOKUP($A355,DSSV!$A$7:$R$65536,IN_DTK!K$6,0),""),"")</f>
        <v>0</v>
      </c>
      <c r="L355" s="183">
        <f>IF(ISNA(VLOOKUP($A355,DSSV!$A$7:$R$65536,IN_DTK!L$6,0))=FALSE,IF(L$9&lt;&gt;0,VLOOKUP($A355,DSSV!$A$7:$R$65536,IN_DTK!L$6,0),""),"")</f>
        <v>0</v>
      </c>
      <c r="M355" s="183">
        <f>IF(ISNA(VLOOKUP($A355,DSSV!$A$7:$R$65536,IN_DTK!M$6,0))=FALSE,IF(M$9&lt;&gt;0,VLOOKUP($A355,DSSV!$A$7:$R$65536,IN_DTK!M$6,0),""),"")</f>
        <v>0</v>
      </c>
      <c r="N355" s="183">
        <f>IF(ISNA(VLOOKUP($A355,DSSV!$A$7:$R$65536,IN_DTK!N$6,0))=FALSE,IF(N$9&lt;&gt;0,VLOOKUP($A355,DSSV!$A$7:$R$65536,IN_DTK!N$6,0),""),"")</f>
        <v>0</v>
      </c>
      <c r="O355" s="183">
        <f>IF(ISNA(VLOOKUP($A355,DSSV!$A$7:$R$65536,IN_DTK!O$6,0))=FALSE,IF(O$9&lt;&gt;0,VLOOKUP($A355,DSSV!$A$7:$R$65536,IN_DTK!O$6,0),""),"")</f>
        <v>0</v>
      </c>
      <c r="P355" s="183">
        <f>IF(ISNA(VLOOKUP($A355,DSSV!$A$7:$R$65536,IN_DTK!P$6,0))=FALSE,IF(P$9&lt;&gt;0,VLOOKUP($A355,DSSV!$A$7:$R$65536,IN_DTK!P$6,0),""),"")</f>
        <v>0</v>
      </c>
      <c r="Q355" s="184">
        <f>IF(ISNA(VLOOKUP($A355,DSSV!$A$7:$R$65536,IN_DTK!Q$6,0))=FALSE,VLOOKUP($A355,DSSV!$A$7:$R$65536,IN_DTK!Q$6,0),"")</f>
        <v>0</v>
      </c>
      <c r="R355" s="175" t="str">
        <f>IF(ISNA(VLOOKUP($A355,DSSV!$A$7:$R$65536,IN_DTK!R$6,0))=FALSE,VLOOKUP($A355,DSSV!$A$7:$R$65536,IN_DTK!R$6,0),"")</f>
        <v>Không</v>
      </c>
      <c r="S355" s="185" t="str">
        <f>IF(ISNA(VLOOKUP($A355,DSSV!$A$7:$R$65536,IN_DTK!S$6,0))=FALSE,VLOOKUP($A355,DSSV!$A$7:$R$65536,IN_DTK!S$6,0),"")</f>
        <v/>
      </c>
      <c r="T355" s="156" t="str">
        <f t="shared" si="10"/>
        <v/>
      </c>
      <c r="U355" s="156" t="str">
        <f t="shared" si="11"/>
        <v/>
      </c>
    </row>
    <row r="356" spans="1:21" s="156" customFormat="1" ht="20.25" customHeight="1">
      <c r="A356" s="154">
        <v>347</v>
      </c>
      <c r="B356" s="178">
        <f>--SUBTOTAL(2,C$7:C356)</f>
        <v>347</v>
      </c>
      <c r="C356" s="157">
        <f>IF(ISNA(VLOOKUP($A356,DSSV!$A$7:$R$65536,IN_DTK!C$6,0))=FALSE,VLOOKUP($A356,DSSV!$A$7:$R$65536,IN_DTK!C$6,0),"")</f>
        <v>0</v>
      </c>
      <c r="D356" s="181" t="str">
        <f>IF(ISNA(VLOOKUP($A356,DSSV!$A$7:$R$65536,IN_DTK!D$6,0))=FALSE,VLOOKUP($A356,DSSV!$A$7:$R$65536,IN_DTK!D$6,0),"")</f>
        <v/>
      </c>
      <c r="E356" s="182" t="str">
        <f>IF(ISNA(VLOOKUP($A356,DSSV!$A$7:$R$65536,IN_DTK!E$6,0))=FALSE,VLOOKUP($A356,DSSV!$A$7:$R$65536,IN_DTK!E$6,0),"")</f>
        <v/>
      </c>
      <c r="F356" s="187" t="str">
        <f>IF(ISNA(VLOOKUP($A356,DSSV!$A$7:$R$65536,IN_DTK!F$6,0))=FALSE,VLOOKUP($A356,DSSV!$A$7:$R$65536,IN_DTK!F$6,0),"")</f>
        <v/>
      </c>
      <c r="G356" s="187" t="str">
        <f>IF(ISNA(VLOOKUP($A356,DSSV!$A$7:$R$65536,IN_DTK!G$6,0))=FALSE,VLOOKUP($A356,DSSV!$A$7:$R$65536,IN_DTK!G$6,0),"")</f>
        <v/>
      </c>
      <c r="H356" s="183">
        <f>IF(ISNA(VLOOKUP($A356,DSSV!$A$7:$R$65536,IN_DTK!H$6,0))=FALSE,IF(H$9&lt;&gt;0,VLOOKUP($A356,DSSV!$A$7:$R$65536,IN_DTK!H$6,0),""),"")</f>
        <v>0</v>
      </c>
      <c r="I356" s="183">
        <f>IF(ISNA(VLOOKUP($A356,DSSV!$A$7:$R$65536,IN_DTK!I$6,0))=FALSE,IF(I$9&lt;&gt;0,VLOOKUP($A356,DSSV!$A$7:$R$65536,IN_DTK!I$6,0),""),"")</f>
        <v>0</v>
      </c>
      <c r="J356" s="183">
        <f>IF(ISNA(VLOOKUP($A356,DSSV!$A$7:$R$65536,IN_DTK!J$6,0))=FALSE,IF(J$9&lt;&gt;0,VLOOKUP($A356,DSSV!$A$7:$R$65536,IN_DTK!J$6,0),""),"")</f>
        <v>0</v>
      </c>
      <c r="K356" s="183">
        <f>IF(ISNA(VLOOKUP($A356,DSSV!$A$7:$R$65536,IN_DTK!K$6,0))=FALSE,IF(K$9&lt;&gt;0,VLOOKUP($A356,DSSV!$A$7:$R$65536,IN_DTK!K$6,0),""),"")</f>
        <v>0</v>
      </c>
      <c r="L356" s="183">
        <f>IF(ISNA(VLOOKUP($A356,DSSV!$A$7:$R$65536,IN_DTK!L$6,0))=FALSE,IF(L$9&lt;&gt;0,VLOOKUP($A356,DSSV!$A$7:$R$65536,IN_DTK!L$6,0),""),"")</f>
        <v>0</v>
      </c>
      <c r="M356" s="183">
        <f>IF(ISNA(VLOOKUP($A356,DSSV!$A$7:$R$65536,IN_DTK!M$6,0))=FALSE,IF(M$9&lt;&gt;0,VLOOKUP($A356,DSSV!$A$7:$R$65536,IN_DTK!M$6,0),""),"")</f>
        <v>0</v>
      </c>
      <c r="N356" s="183">
        <f>IF(ISNA(VLOOKUP($A356,DSSV!$A$7:$R$65536,IN_DTK!N$6,0))=FALSE,IF(N$9&lt;&gt;0,VLOOKUP($A356,DSSV!$A$7:$R$65536,IN_DTK!N$6,0),""),"")</f>
        <v>0</v>
      </c>
      <c r="O356" s="183">
        <f>IF(ISNA(VLOOKUP($A356,DSSV!$A$7:$R$65536,IN_DTK!O$6,0))=FALSE,IF(O$9&lt;&gt;0,VLOOKUP($A356,DSSV!$A$7:$R$65536,IN_DTK!O$6,0),""),"")</f>
        <v>0</v>
      </c>
      <c r="P356" s="183">
        <f>IF(ISNA(VLOOKUP($A356,DSSV!$A$7:$R$65536,IN_DTK!P$6,0))=FALSE,IF(P$9&lt;&gt;0,VLOOKUP($A356,DSSV!$A$7:$R$65536,IN_DTK!P$6,0),""),"")</f>
        <v>0</v>
      </c>
      <c r="Q356" s="184">
        <f>IF(ISNA(VLOOKUP($A356,DSSV!$A$7:$R$65536,IN_DTK!Q$6,0))=FALSE,VLOOKUP($A356,DSSV!$A$7:$R$65536,IN_DTK!Q$6,0),"")</f>
        <v>0</v>
      </c>
      <c r="R356" s="175" t="str">
        <f>IF(ISNA(VLOOKUP($A356,DSSV!$A$7:$R$65536,IN_DTK!R$6,0))=FALSE,VLOOKUP($A356,DSSV!$A$7:$R$65536,IN_DTK!R$6,0),"")</f>
        <v>Không</v>
      </c>
      <c r="S356" s="185" t="str">
        <f>IF(ISNA(VLOOKUP($A356,DSSV!$A$7:$R$65536,IN_DTK!S$6,0))=FALSE,VLOOKUP($A356,DSSV!$A$7:$R$65536,IN_DTK!S$6,0),"")</f>
        <v/>
      </c>
      <c r="T356" s="156" t="str">
        <f t="shared" si="10"/>
        <v/>
      </c>
      <c r="U356" s="156" t="str">
        <f t="shared" si="11"/>
        <v/>
      </c>
    </row>
    <row r="357" spans="1:21" s="156" customFormat="1" ht="20.25" customHeight="1">
      <c r="A357" s="154">
        <v>348</v>
      </c>
      <c r="B357" s="178">
        <f>--SUBTOTAL(2,C$7:C357)</f>
        <v>348</v>
      </c>
      <c r="C357" s="157">
        <f>IF(ISNA(VLOOKUP($A357,DSSV!$A$7:$R$65536,IN_DTK!C$6,0))=FALSE,VLOOKUP($A357,DSSV!$A$7:$R$65536,IN_DTK!C$6,0),"")</f>
        <v>0</v>
      </c>
      <c r="D357" s="181" t="str">
        <f>IF(ISNA(VLOOKUP($A357,DSSV!$A$7:$R$65536,IN_DTK!D$6,0))=FALSE,VLOOKUP($A357,DSSV!$A$7:$R$65536,IN_DTK!D$6,0),"")</f>
        <v/>
      </c>
      <c r="E357" s="182" t="str">
        <f>IF(ISNA(VLOOKUP($A357,DSSV!$A$7:$R$65536,IN_DTK!E$6,0))=FALSE,VLOOKUP($A357,DSSV!$A$7:$R$65536,IN_DTK!E$6,0),"")</f>
        <v/>
      </c>
      <c r="F357" s="187" t="str">
        <f>IF(ISNA(VLOOKUP($A357,DSSV!$A$7:$R$65536,IN_DTK!F$6,0))=FALSE,VLOOKUP($A357,DSSV!$A$7:$R$65536,IN_DTK!F$6,0),"")</f>
        <v/>
      </c>
      <c r="G357" s="187" t="str">
        <f>IF(ISNA(VLOOKUP($A357,DSSV!$A$7:$R$65536,IN_DTK!G$6,0))=FALSE,VLOOKUP($A357,DSSV!$A$7:$R$65536,IN_DTK!G$6,0),"")</f>
        <v/>
      </c>
      <c r="H357" s="183">
        <f>IF(ISNA(VLOOKUP($A357,DSSV!$A$7:$R$65536,IN_DTK!H$6,0))=FALSE,IF(H$9&lt;&gt;0,VLOOKUP($A357,DSSV!$A$7:$R$65536,IN_DTK!H$6,0),""),"")</f>
        <v>0</v>
      </c>
      <c r="I357" s="183">
        <f>IF(ISNA(VLOOKUP($A357,DSSV!$A$7:$R$65536,IN_DTK!I$6,0))=FALSE,IF(I$9&lt;&gt;0,VLOOKUP($A357,DSSV!$A$7:$R$65536,IN_DTK!I$6,0),""),"")</f>
        <v>0</v>
      </c>
      <c r="J357" s="183">
        <f>IF(ISNA(VLOOKUP($A357,DSSV!$A$7:$R$65536,IN_DTK!J$6,0))=FALSE,IF(J$9&lt;&gt;0,VLOOKUP($A357,DSSV!$A$7:$R$65536,IN_DTK!J$6,0),""),"")</f>
        <v>0</v>
      </c>
      <c r="K357" s="183">
        <f>IF(ISNA(VLOOKUP($A357,DSSV!$A$7:$R$65536,IN_DTK!K$6,0))=FALSE,IF(K$9&lt;&gt;0,VLOOKUP($A357,DSSV!$A$7:$R$65536,IN_DTK!K$6,0),""),"")</f>
        <v>0</v>
      </c>
      <c r="L357" s="183">
        <f>IF(ISNA(VLOOKUP($A357,DSSV!$A$7:$R$65536,IN_DTK!L$6,0))=FALSE,IF(L$9&lt;&gt;0,VLOOKUP($A357,DSSV!$A$7:$R$65536,IN_DTK!L$6,0),""),"")</f>
        <v>0</v>
      </c>
      <c r="M357" s="183">
        <f>IF(ISNA(VLOOKUP($A357,DSSV!$A$7:$R$65536,IN_DTK!M$6,0))=FALSE,IF(M$9&lt;&gt;0,VLOOKUP($A357,DSSV!$A$7:$R$65536,IN_DTK!M$6,0),""),"")</f>
        <v>0</v>
      </c>
      <c r="N357" s="183">
        <f>IF(ISNA(VLOOKUP($A357,DSSV!$A$7:$R$65536,IN_DTK!N$6,0))=FALSE,IF(N$9&lt;&gt;0,VLOOKUP($A357,DSSV!$A$7:$R$65536,IN_DTK!N$6,0),""),"")</f>
        <v>0</v>
      </c>
      <c r="O357" s="183">
        <f>IF(ISNA(VLOOKUP($A357,DSSV!$A$7:$R$65536,IN_DTK!O$6,0))=FALSE,IF(O$9&lt;&gt;0,VLOOKUP($A357,DSSV!$A$7:$R$65536,IN_DTK!O$6,0),""),"")</f>
        <v>0</v>
      </c>
      <c r="P357" s="183">
        <f>IF(ISNA(VLOOKUP($A357,DSSV!$A$7:$R$65536,IN_DTK!P$6,0))=FALSE,IF(P$9&lt;&gt;0,VLOOKUP($A357,DSSV!$A$7:$R$65536,IN_DTK!P$6,0),""),"")</f>
        <v>0</v>
      </c>
      <c r="Q357" s="184">
        <f>IF(ISNA(VLOOKUP($A357,DSSV!$A$7:$R$65536,IN_DTK!Q$6,0))=FALSE,VLOOKUP($A357,DSSV!$A$7:$R$65536,IN_DTK!Q$6,0),"")</f>
        <v>0</v>
      </c>
      <c r="R357" s="175" t="str">
        <f>IF(ISNA(VLOOKUP($A357,DSSV!$A$7:$R$65536,IN_DTK!R$6,0))=FALSE,VLOOKUP($A357,DSSV!$A$7:$R$65536,IN_DTK!R$6,0),"")</f>
        <v>Không</v>
      </c>
      <c r="S357" s="185" t="str">
        <f>IF(ISNA(VLOOKUP($A357,DSSV!$A$7:$R$65536,IN_DTK!S$6,0))=FALSE,VLOOKUP($A357,DSSV!$A$7:$R$65536,IN_DTK!S$6,0),"")</f>
        <v/>
      </c>
      <c r="T357" s="156" t="str">
        <f t="shared" si="10"/>
        <v/>
      </c>
      <c r="U357" s="156" t="str">
        <f t="shared" si="11"/>
        <v/>
      </c>
    </row>
    <row r="358" spans="1:21" s="156" customFormat="1" ht="20.25" customHeight="1">
      <c r="A358" s="154">
        <v>349</v>
      </c>
      <c r="B358" s="178">
        <f>--SUBTOTAL(2,C$7:C358)</f>
        <v>349</v>
      </c>
      <c r="C358" s="157">
        <f>IF(ISNA(VLOOKUP($A358,DSSV!$A$7:$R$65536,IN_DTK!C$6,0))=FALSE,VLOOKUP($A358,DSSV!$A$7:$R$65536,IN_DTK!C$6,0),"")</f>
        <v>0</v>
      </c>
      <c r="D358" s="181" t="str">
        <f>IF(ISNA(VLOOKUP($A358,DSSV!$A$7:$R$65536,IN_DTK!D$6,0))=FALSE,VLOOKUP($A358,DSSV!$A$7:$R$65536,IN_DTK!D$6,0),"")</f>
        <v/>
      </c>
      <c r="E358" s="182" t="str">
        <f>IF(ISNA(VLOOKUP($A358,DSSV!$A$7:$R$65536,IN_DTK!E$6,0))=FALSE,VLOOKUP($A358,DSSV!$A$7:$R$65536,IN_DTK!E$6,0),"")</f>
        <v/>
      </c>
      <c r="F358" s="187" t="str">
        <f>IF(ISNA(VLOOKUP($A358,DSSV!$A$7:$R$65536,IN_DTK!F$6,0))=FALSE,VLOOKUP($A358,DSSV!$A$7:$R$65536,IN_DTK!F$6,0),"")</f>
        <v/>
      </c>
      <c r="G358" s="187" t="str">
        <f>IF(ISNA(VLOOKUP($A358,DSSV!$A$7:$R$65536,IN_DTK!G$6,0))=FALSE,VLOOKUP($A358,DSSV!$A$7:$R$65536,IN_DTK!G$6,0),"")</f>
        <v/>
      </c>
      <c r="H358" s="183">
        <f>IF(ISNA(VLOOKUP($A358,DSSV!$A$7:$R$65536,IN_DTK!H$6,0))=FALSE,IF(H$9&lt;&gt;0,VLOOKUP($A358,DSSV!$A$7:$R$65536,IN_DTK!H$6,0),""),"")</f>
        <v>0</v>
      </c>
      <c r="I358" s="183">
        <f>IF(ISNA(VLOOKUP($A358,DSSV!$A$7:$R$65536,IN_DTK!I$6,0))=FALSE,IF(I$9&lt;&gt;0,VLOOKUP($A358,DSSV!$A$7:$R$65536,IN_DTK!I$6,0),""),"")</f>
        <v>0</v>
      </c>
      <c r="J358" s="183">
        <f>IF(ISNA(VLOOKUP($A358,DSSV!$A$7:$R$65536,IN_DTK!J$6,0))=FALSE,IF(J$9&lt;&gt;0,VLOOKUP($A358,DSSV!$A$7:$R$65536,IN_DTK!J$6,0),""),"")</f>
        <v>0</v>
      </c>
      <c r="K358" s="183">
        <f>IF(ISNA(VLOOKUP($A358,DSSV!$A$7:$R$65536,IN_DTK!K$6,0))=FALSE,IF(K$9&lt;&gt;0,VLOOKUP($A358,DSSV!$A$7:$R$65536,IN_DTK!K$6,0),""),"")</f>
        <v>0</v>
      </c>
      <c r="L358" s="183">
        <f>IF(ISNA(VLOOKUP($A358,DSSV!$A$7:$R$65536,IN_DTK!L$6,0))=FALSE,IF(L$9&lt;&gt;0,VLOOKUP($A358,DSSV!$A$7:$R$65536,IN_DTK!L$6,0),""),"")</f>
        <v>0</v>
      </c>
      <c r="M358" s="183">
        <f>IF(ISNA(VLOOKUP($A358,DSSV!$A$7:$R$65536,IN_DTK!M$6,0))=FALSE,IF(M$9&lt;&gt;0,VLOOKUP($A358,DSSV!$A$7:$R$65536,IN_DTK!M$6,0),""),"")</f>
        <v>0</v>
      </c>
      <c r="N358" s="183">
        <f>IF(ISNA(VLOOKUP($A358,DSSV!$A$7:$R$65536,IN_DTK!N$6,0))=FALSE,IF(N$9&lt;&gt;0,VLOOKUP($A358,DSSV!$A$7:$R$65536,IN_DTK!N$6,0),""),"")</f>
        <v>0</v>
      </c>
      <c r="O358" s="183">
        <f>IF(ISNA(VLOOKUP($A358,DSSV!$A$7:$R$65536,IN_DTK!O$6,0))=FALSE,IF(O$9&lt;&gt;0,VLOOKUP($A358,DSSV!$A$7:$R$65536,IN_DTK!O$6,0),""),"")</f>
        <v>0</v>
      </c>
      <c r="P358" s="183">
        <f>IF(ISNA(VLOOKUP($A358,DSSV!$A$7:$R$65536,IN_DTK!P$6,0))=FALSE,IF(P$9&lt;&gt;0,VLOOKUP($A358,DSSV!$A$7:$R$65536,IN_DTK!P$6,0),""),"")</f>
        <v>0</v>
      </c>
      <c r="Q358" s="184">
        <f>IF(ISNA(VLOOKUP($A358,DSSV!$A$7:$R$65536,IN_DTK!Q$6,0))=FALSE,VLOOKUP($A358,DSSV!$A$7:$R$65536,IN_DTK!Q$6,0),"")</f>
        <v>0</v>
      </c>
      <c r="R358" s="175" t="str">
        <f>IF(ISNA(VLOOKUP($A358,DSSV!$A$7:$R$65536,IN_DTK!R$6,0))=FALSE,VLOOKUP($A358,DSSV!$A$7:$R$65536,IN_DTK!R$6,0),"")</f>
        <v>Không</v>
      </c>
      <c r="S358" s="185" t="str">
        <f>IF(ISNA(VLOOKUP($A358,DSSV!$A$7:$R$65536,IN_DTK!S$6,0))=FALSE,VLOOKUP($A358,DSSV!$A$7:$R$65536,IN_DTK!S$6,0),"")</f>
        <v/>
      </c>
      <c r="T358" s="156" t="str">
        <f t="shared" si="10"/>
        <v/>
      </c>
      <c r="U358" s="156" t="str">
        <f t="shared" si="11"/>
        <v/>
      </c>
    </row>
    <row r="359" spans="1:21" s="156" customFormat="1" ht="20.25" customHeight="1">
      <c r="A359" s="154">
        <v>350</v>
      </c>
      <c r="B359" s="178">
        <f>--SUBTOTAL(2,C$7:C359)</f>
        <v>350</v>
      </c>
      <c r="C359" s="157">
        <f>IF(ISNA(VLOOKUP($A359,DSSV!$A$7:$R$65536,IN_DTK!C$6,0))=FALSE,VLOOKUP($A359,DSSV!$A$7:$R$65536,IN_DTK!C$6,0),"")</f>
        <v>0</v>
      </c>
      <c r="D359" s="181" t="str">
        <f>IF(ISNA(VLOOKUP($A359,DSSV!$A$7:$R$65536,IN_DTK!D$6,0))=FALSE,VLOOKUP($A359,DSSV!$A$7:$R$65536,IN_DTK!D$6,0),"")</f>
        <v/>
      </c>
      <c r="E359" s="182" t="str">
        <f>IF(ISNA(VLOOKUP($A359,DSSV!$A$7:$R$65536,IN_DTK!E$6,0))=FALSE,VLOOKUP($A359,DSSV!$A$7:$R$65536,IN_DTK!E$6,0),"")</f>
        <v/>
      </c>
      <c r="F359" s="187" t="str">
        <f>IF(ISNA(VLOOKUP($A359,DSSV!$A$7:$R$65536,IN_DTK!F$6,0))=FALSE,VLOOKUP($A359,DSSV!$A$7:$R$65536,IN_DTK!F$6,0),"")</f>
        <v/>
      </c>
      <c r="G359" s="187" t="str">
        <f>IF(ISNA(VLOOKUP($A359,DSSV!$A$7:$R$65536,IN_DTK!G$6,0))=FALSE,VLOOKUP($A359,DSSV!$A$7:$R$65536,IN_DTK!G$6,0),"")</f>
        <v/>
      </c>
      <c r="H359" s="183">
        <f>IF(ISNA(VLOOKUP($A359,DSSV!$A$7:$R$65536,IN_DTK!H$6,0))=FALSE,IF(H$9&lt;&gt;0,VLOOKUP($A359,DSSV!$A$7:$R$65536,IN_DTK!H$6,0),""),"")</f>
        <v>0</v>
      </c>
      <c r="I359" s="183">
        <f>IF(ISNA(VLOOKUP($A359,DSSV!$A$7:$R$65536,IN_DTK!I$6,0))=FALSE,IF(I$9&lt;&gt;0,VLOOKUP($A359,DSSV!$A$7:$R$65536,IN_DTK!I$6,0),""),"")</f>
        <v>0</v>
      </c>
      <c r="J359" s="183">
        <f>IF(ISNA(VLOOKUP($A359,DSSV!$A$7:$R$65536,IN_DTK!J$6,0))=FALSE,IF(J$9&lt;&gt;0,VLOOKUP($A359,DSSV!$A$7:$R$65536,IN_DTK!J$6,0),""),"")</f>
        <v>0</v>
      </c>
      <c r="K359" s="183">
        <f>IF(ISNA(VLOOKUP($A359,DSSV!$A$7:$R$65536,IN_DTK!K$6,0))=FALSE,IF(K$9&lt;&gt;0,VLOOKUP($A359,DSSV!$A$7:$R$65536,IN_DTK!K$6,0),""),"")</f>
        <v>0</v>
      </c>
      <c r="L359" s="183">
        <f>IF(ISNA(VLOOKUP($A359,DSSV!$A$7:$R$65536,IN_DTK!L$6,0))=FALSE,IF(L$9&lt;&gt;0,VLOOKUP($A359,DSSV!$A$7:$R$65536,IN_DTK!L$6,0),""),"")</f>
        <v>0</v>
      </c>
      <c r="M359" s="183">
        <f>IF(ISNA(VLOOKUP($A359,DSSV!$A$7:$R$65536,IN_DTK!M$6,0))=FALSE,IF(M$9&lt;&gt;0,VLOOKUP($A359,DSSV!$A$7:$R$65536,IN_DTK!M$6,0),""),"")</f>
        <v>0</v>
      </c>
      <c r="N359" s="183">
        <f>IF(ISNA(VLOOKUP($A359,DSSV!$A$7:$R$65536,IN_DTK!N$6,0))=FALSE,IF(N$9&lt;&gt;0,VLOOKUP($A359,DSSV!$A$7:$R$65536,IN_DTK!N$6,0),""),"")</f>
        <v>0</v>
      </c>
      <c r="O359" s="183">
        <f>IF(ISNA(VLOOKUP($A359,DSSV!$A$7:$R$65536,IN_DTK!O$6,0))=FALSE,IF(O$9&lt;&gt;0,VLOOKUP($A359,DSSV!$A$7:$R$65536,IN_DTK!O$6,0),""),"")</f>
        <v>0</v>
      </c>
      <c r="P359" s="183">
        <f>IF(ISNA(VLOOKUP($A359,DSSV!$A$7:$R$65536,IN_DTK!P$6,0))=FALSE,IF(P$9&lt;&gt;0,VLOOKUP($A359,DSSV!$A$7:$R$65536,IN_DTK!P$6,0),""),"")</f>
        <v>0</v>
      </c>
      <c r="Q359" s="184">
        <f>IF(ISNA(VLOOKUP($A359,DSSV!$A$7:$R$65536,IN_DTK!Q$6,0))=FALSE,VLOOKUP($A359,DSSV!$A$7:$R$65536,IN_DTK!Q$6,0),"")</f>
        <v>0</v>
      </c>
      <c r="R359" s="175" t="str">
        <f>IF(ISNA(VLOOKUP($A359,DSSV!$A$7:$R$65536,IN_DTK!R$6,0))=FALSE,VLOOKUP($A359,DSSV!$A$7:$R$65536,IN_DTK!R$6,0),"")</f>
        <v>Không</v>
      </c>
      <c r="S359" s="185" t="str">
        <f>IF(ISNA(VLOOKUP($A359,DSSV!$A$7:$R$65536,IN_DTK!S$6,0))=FALSE,VLOOKUP($A359,DSSV!$A$7:$R$65536,IN_DTK!S$6,0),"")</f>
        <v/>
      </c>
      <c r="T359" s="156" t="str">
        <f t="shared" si="10"/>
        <v/>
      </c>
      <c r="U359" s="156" t="str">
        <f t="shared" si="11"/>
        <v/>
      </c>
    </row>
    <row r="360" spans="1:21" s="156" customFormat="1" ht="20.25" customHeight="1">
      <c r="A360" s="154">
        <v>351</v>
      </c>
      <c r="B360" s="178">
        <f>--SUBTOTAL(2,C$7:C360)</f>
        <v>351</v>
      </c>
      <c r="C360" s="157">
        <f>IF(ISNA(VLOOKUP($A360,DSSV!$A$7:$R$65536,IN_DTK!C$6,0))=FALSE,VLOOKUP($A360,DSSV!$A$7:$R$65536,IN_DTK!C$6,0),"")</f>
        <v>0</v>
      </c>
      <c r="D360" s="181" t="str">
        <f>IF(ISNA(VLOOKUP($A360,DSSV!$A$7:$R$65536,IN_DTK!D$6,0))=FALSE,VLOOKUP($A360,DSSV!$A$7:$R$65536,IN_DTK!D$6,0),"")</f>
        <v/>
      </c>
      <c r="E360" s="182" t="str">
        <f>IF(ISNA(VLOOKUP($A360,DSSV!$A$7:$R$65536,IN_DTK!E$6,0))=FALSE,VLOOKUP($A360,DSSV!$A$7:$R$65536,IN_DTK!E$6,0),"")</f>
        <v/>
      </c>
      <c r="F360" s="187" t="str">
        <f>IF(ISNA(VLOOKUP($A360,DSSV!$A$7:$R$65536,IN_DTK!F$6,0))=FALSE,VLOOKUP($A360,DSSV!$A$7:$R$65536,IN_DTK!F$6,0),"")</f>
        <v/>
      </c>
      <c r="G360" s="187" t="str">
        <f>IF(ISNA(VLOOKUP($A360,DSSV!$A$7:$R$65536,IN_DTK!G$6,0))=FALSE,VLOOKUP($A360,DSSV!$A$7:$R$65536,IN_DTK!G$6,0),"")</f>
        <v/>
      </c>
      <c r="H360" s="183">
        <f>IF(ISNA(VLOOKUP($A360,DSSV!$A$7:$R$65536,IN_DTK!H$6,0))=FALSE,IF(H$9&lt;&gt;0,VLOOKUP($A360,DSSV!$A$7:$R$65536,IN_DTK!H$6,0),""),"")</f>
        <v>0</v>
      </c>
      <c r="I360" s="183">
        <f>IF(ISNA(VLOOKUP($A360,DSSV!$A$7:$R$65536,IN_DTK!I$6,0))=FALSE,IF(I$9&lt;&gt;0,VLOOKUP($A360,DSSV!$A$7:$R$65536,IN_DTK!I$6,0),""),"")</f>
        <v>0</v>
      </c>
      <c r="J360" s="183">
        <f>IF(ISNA(VLOOKUP($A360,DSSV!$A$7:$R$65536,IN_DTK!J$6,0))=FALSE,IF(J$9&lt;&gt;0,VLOOKUP($A360,DSSV!$A$7:$R$65536,IN_DTK!J$6,0),""),"")</f>
        <v>0</v>
      </c>
      <c r="K360" s="183">
        <f>IF(ISNA(VLOOKUP($A360,DSSV!$A$7:$R$65536,IN_DTK!K$6,0))=FALSE,IF(K$9&lt;&gt;0,VLOOKUP($A360,DSSV!$A$7:$R$65536,IN_DTK!K$6,0),""),"")</f>
        <v>0</v>
      </c>
      <c r="L360" s="183">
        <f>IF(ISNA(VLOOKUP($A360,DSSV!$A$7:$R$65536,IN_DTK!L$6,0))=FALSE,IF(L$9&lt;&gt;0,VLOOKUP($A360,DSSV!$A$7:$R$65536,IN_DTK!L$6,0),""),"")</f>
        <v>0</v>
      </c>
      <c r="M360" s="183">
        <f>IF(ISNA(VLOOKUP($A360,DSSV!$A$7:$R$65536,IN_DTK!M$6,0))=FALSE,IF(M$9&lt;&gt;0,VLOOKUP($A360,DSSV!$A$7:$R$65536,IN_DTK!M$6,0),""),"")</f>
        <v>0</v>
      </c>
      <c r="N360" s="183">
        <f>IF(ISNA(VLOOKUP($A360,DSSV!$A$7:$R$65536,IN_DTK!N$6,0))=FALSE,IF(N$9&lt;&gt;0,VLOOKUP($A360,DSSV!$A$7:$R$65536,IN_DTK!N$6,0),""),"")</f>
        <v>0</v>
      </c>
      <c r="O360" s="183">
        <f>IF(ISNA(VLOOKUP($A360,DSSV!$A$7:$R$65536,IN_DTK!O$6,0))=FALSE,IF(O$9&lt;&gt;0,VLOOKUP($A360,DSSV!$A$7:$R$65536,IN_DTK!O$6,0),""),"")</f>
        <v>0</v>
      </c>
      <c r="P360" s="183">
        <f>IF(ISNA(VLOOKUP($A360,DSSV!$A$7:$R$65536,IN_DTK!P$6,0))=FALSE,IF(P$9&lt;&gt;0,VLOOKUP($A360,DSSV!$A$7:$R$65536,IN_DTK!P$6,0),""),"")</f>
        <v>0</v>
      </c>
      <c r="Q360" s="184">
        <f>IF(ISNA(VLOOKUP($A360,DSSV!$A$7:$R$65536,IN_DTK!Q$6,0))=FALSE,VLOOKUP($A360,DSSV!$A$7:$R$65536,IN_DTK!Q$6,0),"")</f>
        <v>0</v>
      </c>
      <c r="R360" s="175" t="str">
        <f>IF(ISNA(VLOOKUP($A360,DSSV!$A$7:$R$65536,IN_DTK!R$6,0))=FALSE,VLOOKUP($A360,DSSV!$A$7:$R$65536,IN_DTK!R$6,0),"")</f>
        <v>Không</v>
      </c>
      <c r="S360" s="185" t="str">
        <f>IF(ISNA(VLOOKUP($A360,DSSV!$A$7:$R$65536,IN_DTK!S$6,0))=FALSE,VLOOKUP($A360,DSSV!$A$7:$R$65536,IN_DTK!S$6,0),"")</f>
        <v/>
      </c>
      <c r="T360" s="156" t="str">
        <f t="shared" si="10"/>
        <v/>
      </c>
      <c r="U360" s="156" t="str">
        <f t="shared" si="11"/>
        <v/>
      </c>
    </row>
    <row r="361" spans="1:21" s="156" customFormat="1" ht="20.25" customHeight="1">
      <c r="A361" s="154">
        <v>352</v>
      </c>
      <c r="B361" s="178">
        <f>--SUBTOTAL(2,C$7:C361)</f>
        <v>352</v>
      </c>
      <c r="C361" s="157">
        <f>IF(ISNA(VLOOKUP($A361,DSSV!$A$7:$R$65536,IN_DTK!C$6,0))=FALSE,VLOOKUP($A361,DSSV!$A$7:$R$65536,IN_DTK!C$6,0),"")</f>
        <v>0</v>
      </c>
      <c r="D361" s="181" t="str">
        <f>IF(ISNA(VLOOKUP($A361,DSSV!$A$7:$R$65536,IN_DTK!D$6,0))=FALSE,VLOOKUP($A361,DSSV!$A$7:$R$65536,IN_DTK!D$6,0),"")</f>
        <v/>
      </c>
      <c r="E361" s="182" t="str">
        <f>IF(ISNA(VLOOKUP($A361,DSSV!$A$7:$R$65536,IN_DTK!E$6,0))=FALSE,VLOOKUP($A361,DSSV!$A$7:$R$65536,IN_DTK!E$6,0),"")</f>
        <v/>
      </c>
      <c r="F361" s="187" t="str">
        <f>IF(ISNA(VLOOKUP($A361,DSSV!$A$7:$R$65536,IN_DTK!F$6,0))=FALSE,VLOOKUP($A361,DSSV!$A$7:$R$65536,IN_DTK!F$6,0),"")</f>
        <v/>
      </c>
      <c r="G361" s="187" t="str">
        <f>IF(ISNA(VLOOKUP($A361,DSSV!$A$7:$R$65536,IN_DTK!G$6,0))=FALSE,VLOOKUP($A361,DSSV!$A$7:$R$65536,IN_DTK!G$6,0),"")</f>
        <v/>
      </c>
      <c r="H361" s="183">
        <f>IF(ISNA(VLOOKUP($A361,DSSV!$A$7:$R$65536,IN_DTK!H$6,0))=FALSE,IF(H$9&lt;&gt;0,VLOOKUP($A361,DSSV!$A$7:$R$65536,IN_DTK!H$6,0),""),"")</f>
        <v>0</v>
      </c>
      <c r="I361" s="183">
        <f>IF(ISNA(VLOOKUP($A361,DSSV!$A$7:$R$65536,IN_DTK!I$6,0))=FALSE,IF(I$9&lt;&gt;0,VLOOKUP($A361,DSSV!$A$7:$R$65536,IN_DTK!I$6,0),""),"")</f>
        <v>0</v>
      </c>
      <c r="J361" s="183">
        <f>IF(ISNA(VLOOKUP($A361,DSSV!$A$7:$R$65536,IN_DTK!J$6,0))=FALSE,IF(J$9&lt;&gt;0,VLOOKUP($A361,DSSV!$A$7:$R$65536,IN_DTK!J$6,0),""),"")</f>
        <v>0</v>
      </c>
      <c r="K361" s="183">
        <f>IF(ISNA(VLOOKUP($A361,DSSV!$A$7:$R$65536,IN_DTK!K$6,0))=FALSE,IF(K$9&lt;&gt;0,VLOOKUP($A361,DSSV!$A$7:$R$65536,IN_DTK!K$6,0),""),"")</f>
        <v>0</v>
      </c>
      <c r="L361" s="183">
        <f>IF(ISNA(VLOOKUP($A361,DSSV!$A$7:$R$65536,IN_DTK!L$6,0))=FALSE,IF(L$9&lt;&gt;0,VLOOKUP($A361,DSSV!$A$7:$R$65536,IN_DTK!L$6,0),""),"")</f>
        <v>0</v>
      </c>
      <c r="M361" s="183">
        <f>IF(ISNA(VLOOKUP($A361,DSSV!$A$7:$R$65536,IN_DTK!M$6,0))=FALSE,IF(M$9&lt;&gt;0,VLOOKUP($A361,DSSV!$A$7:$R$65536,IN_DTK!M$6,0),""),"")</f>
        <v>0</v>
      </c>
      <c r="N361" s="183">
        <f>IF(ISNA(VLOOKUP($A361,DSSV!$A$7:$R$65536,IN_DTK!N$6,0))=FALSE,IF(N$9&lt;&gt;0,VLOOKUP($A361,DSSV!$A$7:$R$65536,IN_DTK!N$6,0),""),"")</f>
        <v>0</v>
      </c>
      <c r="O361" s="183">
        <f>IF(ISNA(VLOOKUP($A361,DSSV!$A$7:$R$65536,IN_DTK!O$6,0))=FALSE,IF(O$9&lt;&gt;0,VLOOKUP($A361,DSSV!$A$7:$R$65536,IN_DTK!O$6,0),""),"")</f>
        <v>0</v>
      </c>
      <c r="P361" s="183">
        <f>IF(ISNA(VLOOKUP($A361,DSSV!$A$7:$R$65536,IN_DTK!P$6,0))=FALSE,IF(P$9&lt;&gt;0,VLOOKUP($A361,DSSV!$A$7:$R$65536,IN_DTK!P$6,0),""),"")</f>
        <v>0</v>
      </c>
      <c r="Q361" s="184">
        <f>IF(ISNA(VLOOKUP($A361,DSSV!$A$7:$R$65536,IN_DTK!Q$6,0))=FALSE,VLOOKUP($A361,DSSV!$A$7:$R$65536,IN_DTK!Q$6,0),"")</f>
        <v>0</v>
      </c>
      <c r="R361" s="175" t="str">
        <f>IF(ISNA(VLOOKUP($A361,DSSV!$A$7:$R$65536,IN_DTK!R$6,0))=FALSE,VLOOKUP($A361,DSSV!$A$7:$R$65536,IN_DTK!R$6,0),"")</f>
        <v>Không</v>
      </c>
      <c r="S361" s="185" t="str">
        <f>IF(ISNA(VLOOKUP($A361,DSSV!$A$7:$R$65536,IN_DTK!S$6,0))=FALSE,VLOOKUP($A361,DSSV!$A$7:$R$65536,IN_DTK!S$6,0),"")</f>
        <v/>
      </c>
      <c r="T361" s="156" t="str">
        <f t="shared" si="10"/>
        <v/>
      </c>
      <c r="U361" s="156" t="str">
        <f t="shared" si="11"/>
        <v/>
      </c>
    </row>
    <row r="362" spans="1:21" s="156" customFormat="1" ht="20.25" customHeight="1">
      <c r="A362" s="154">
        <v>353</v>
      </c>
      <c r="B362" s="178">
        <f>--SUBTOTAL(2,C$7:C362)</f>
        <v>353</v>
      </c>
      <c r="C362" s="157">
        <f>IF(ISNA(VLOOKUP($A362,DSSV!$A$7:$R$65536,IN_DTK!C$6,0))=FALSE,VLOOKUP($A362,DSSV!$A$7:$R$65536,IN_DTK!C$6,0),"")</f>
        <v>0</v>
      </c>
      <c r="D362" s="181" t="str">
        <f>IF(ISNA(VLOOKUP($A362,DSSV!$A$7:$R$65536,IN_DTK!D$6,0))=FALSE,VLOOKUP($A362,DSSV!$A$7:$R$65536,IN_DTK!D$6,0),"")</f>
        <v/>
      </c>
      <c r="E362" s="182" t="str">
        <f>IF(ISNA(VLOOKUP($A362,DSSV!$A$7:$R$65536,IN_DTK!E$6,0))=FALSE,VLOOKUP($A362,DSSV!$A$7:$R$65536,IN_DTK!E$6,0),"")</f>
        <v/>
      </c>
      <c r="F362" s="187" t="str">
        <f>IF(ISNA(VLOOKUP($A362,DSSV!$A$7:$R$65536,IN_DTK!F$6,0))=FALSE,VLOOKUP($A362,DSSV!$A$7:$R$65536,IN_DTK!F$6,0),"")</f>
        <v/>
      </c>
      <c r="G362" s="187" t="str">
        <f>IF(ISNA(VLOOKUP($A362,DSSV!$A$7:$R$65536,IN_DTK!G$6,0))=FALSE,VLOOKUP($A362,DSSV!$A$7:$R$65536,IN_DTK!G$6,0),"")</f>
        <v/>
      </c>
      <c r="H362" s="183">
        <f>IF(ISNA(VLOOKUP($A362,DSSV!$A$7:$R$65536,IN_DTK!H$6,0))=FALSE,IF(H$9&lt;&gt;0,VLOOKUP($A362,DSSV!$A$7:$R$65536,IN_DTK!H$6,0),""),"")</f>
        <v>0</v>
      </c>
      <c r="I362" s="183">
        <f>IF(ISNA(VLOOKUP($A362,DSSV!$A$7:$R$65536,IN_DTK!I$6,0))=FALSE,IF(I$9&lt;&gt;0,VLOOKUP($A362,DSSV!$A$7:$R$65536,IN_DTK!I$6,0),""),"")</f>
        <v>0</v>
      </c>
      <c r="J362" s="183">
        <f>IF(ISNA(VLOOKUP($A362,DSSV!$A$7:$R$65536,IN_DTK!J$6,0))=FALSE,IF(J$9&lt;&gt;0,VLOOKUP($A362,DSSV!$A$7:$R$65536,IN_DTK!J$6,0),""),"")</f>
        <v>0</v>
      </c>
      <c r="K362" s="183">
        <f>IF(ISNA(VLOOKUP($A362,DSSV!$A$7:$R$65536,IN_DTK!K$6,0))=FALSE,IF(K$9&lt;&gt;0,VLOOKUP($A362,DSSV!$A$7:$R$65536,IN_DTK!K$6,0),""),"")</f>
        <v>0</v>
      </c>
      <c r="L362" s="183">
        <f>IF(ISNA(VLOOKUP($A362,DSSV!$A$7:$R$65536,IN_DTK!L$6,0))=FALSE,IF(L$9&lt;&gt;0,VLOOKUP($A362,DSSV!$A$7:$R$65536,IN_DTK!L$6,0),""),"")</f>
        <v>0</v>
      </c>
      <c r="M362" s="183">
        <f>IF(ISNA(VLOOKUP($A362,DSSV!$A$7:$R$65536,IN_DTK!M$6,0))=FALSE,IF(M$9&lt;&gt;0,VLOOKUP($A362,DSSV!$A$7:$R$65536,IN_DTK!M$6,0),""),"")</f>
        <v>0</v>
      </c>
      <c r="N362" s="183">
        <f>IF(ISNA(VLOOKUP($A362,DSSV!$A$7:$R$65536,IN_DTK!N$6,0))=FALSE,IF(N$9&lt;&gt;0,VLOOKUP($A362,DSSV!$A$7:$R$65536,IN_DTK!N$6,0),""),"")</f>
        <v>0</v>
      </c>
      <c r="O362" s="183">
        <f>IF(ISNA(VLOOKUP($A362,DSSV!$A$7:$R$65536,IN_DTK!O$6,0))=FALSE,IF(O$9&lt;&gt;0,VLOOKUP($A362,DSSV!$A$7:$R$65536,IN_DTK!O$6,0),""),"")</f>
        <v>0</v>
      </c>
      <c r="P362" s="183">
        <f>IF(ISNA(VLOOKUP($A362,DSSV!$A$7:$R$65536,IN_DTK!P$6,0))=FALSE,IF(P$9&lt;&gt;0,VLOOKUP($A362,DSSV!$A$7:$R$65536,IN_DTK!P$6,0),""),"")</f>
        <v>0</v>
      </c>
      <c r="Q362" s="184">
        <f>IF(ISNA(VLOOKUP($A362,DSSV!$A$7:$R$65536,IN_DTK!Q$6,0))=FALSE,VLOOKUP($A362,DSSV!$A$7:$R$65536,IN_DTK!Q$6,0),"")</f>
        <v>0</v>
      </c>
      <c r="R362" s="175" t="str">
        <f>IF(ISNA(VLOOKUP($A362,DSSV!$A$7:$R$65536,IN_DTK!R$6,0))=FALSE,VLOOKUP($A362,DSSV!$A$7:$R$65536,IN_DTK!R$6,0),"")</f>
        <v>Không</v>
      </c>
      <c r="S362" s="185" t="str">
        <f>IF(ISNA(VLOOKUP($A362,DSSV!$A$7:$R$65536,IN_DTK!S$6,0))=FALSE,VLOOKUP($A362,DSSV!$A$7:$R$65536,IN_DTK!S$6,0),"")</f>
        <v/>
      </c>
      <c r="T362" s="156" t="str">
        <f t="shared" si="10"/>
        <v/>
      </c>
      <c r="U362" s="156" t="str">
        <f t="shared" si="11"/>
        <v/>
      </c>
    </row>
    <row r="363" spans="1:21" s="156" customFormat="1" ht="20.25" customHeight="1">
      <c r="A363" s="154">
        <v>354</v>
      </c>
      <c r="B363" s="178">
        <f>--SUBTOTAL(2,C$7:C363)</f>
        <v>354</v>
      </c>
      <c r="C363" s="157">
        <f>IF(ISNA(VLOOKUP($A363,DSSV!$A$7:$R$65536,IN_DTK!C$6,0))=FALSE,VLOOKUP($A363,DSSV!$A$7:$R$65536,IN_DTK!C$6,0),"")</f>
        <v>0</v>
      </c>
      <c r="D363" s="181" t="str">
        <f>IF(ISNA(VLOOKUP($A363,DSSV!$A$7:$R$65536,IN_DTK!D$6,0))=FALSE,VLOOKUP($A363,DSSV!$A$7:$R$65536,IN_DTK!D$6,0),"")</f>
        <v/>
      </c>
      <c r="E363" s="182" t="str">
        <f>IF(ISNA(VLOOKUP($A363,DSSV!$A$7:$R$65536,IN_DTK!E$6,0))=FALSE,VLOOKUP($A363,DSSV!$A$7:$R$65536,IN_DTK!E$6,0),"")</f>
        <v/>
      </c>
      <c r="F363" s="187" t="str">
        <f>IF(ISNA(VLOOKUP($A363,DSSV!$A$7:$R$65536,IN_DTK!F$6,0))=FALSE,VLOOKUP($A363,DSSV!$A$7:$R$65536,IN_DTK!F$6,0),"")</f>
        <v/>
      </c>
      <c r="G363" s="187" t="str">
        <f>IF(ISNA(VLOOKUP($A363,DSSV!$A$7:$R$65536,IN_DTK!G$6,0))=FALSE,VLOOKUP($A363,DSSV!$A$7:$R$65536,IN_DTK!G$6,0),"")</f>
        <v/>
      </c>
      <c r="H363" s="183">
        <f>IF(ISNA(VLOOKUP($A363,DSSV!$A$7:$R$65536,IN_DTK!H$6,0))=FALSE,IF(H$9&lt;&gt;0,VLOOKUP($A363,DSSV!$A$7:$R$65536,IN_DTK!H$6,0),""),"")</f>
        <v>0</v>
      </c>
      <c r="I363" s="183">
        <f>IF(ISNA(VLOOKUP($A363,DSSV!$A$7:$R$65536,IN_DTK!I$6,0))=FALSE,IF(I$9&lt;&gt;0,VLOOKUP($A363,DSSV!$A$7:$R$65536,IN_DTK!I$6,0),""),"")</f>
        <v>0</v>
      </c>
      <c r="J363" s="183">
        <f>IF(ISNA(VLOOKUP($A363,DSSV!$A$7:$R$65536,IN_DTK!J$6,0))=FALSE,IF(J$9&lt;&gt;0,VLOOKUP($A363,DSSV!$A$7:$R$65536,IN_DTK!J$6,0),""),"")</f>
        <v>0</v>
      </c>
      <c r="K363" s="183">
        <f>IF(ISNA(VLOOKUP($A363,DSSV!$A$7:$R$65536,IN_DTK!K$6,0))=FALSE,IF(K$9&lt;&gt;0,VLOOKUP($A363,DSSV!$A$7:$R$65536,IN_DTK!K$6,0),""),"")</f>
        <v>0</v>
      </c>
      <c r="L363" s="183">
        <f>IF(ISNA(VLOOKUP($A363,DSSV!$A$7:$R$65536,IN_DTK!L$6,0))=FALSE,IF(L$9&lt;&gt;0,VLOOKUP($A363,DSSV!$A$7:$R$65536,IN_DTK!L$6,0),""),"")</f>
        <v>0</v>
      </c>
      <c r="M363" s="183">
        <f>IF(ISNA(VLOOKUP($A363,DSSV!$A$7:$R$65536,IN_DTK!M$6,0))=FALSE,IF(M$9&lt;&gt;0,VLOOKUP($A363,DSSV!$A$7:$R$65536,IN_DTK!M$6,0),""),"")</f>
        <v>0</v>
      </c>
      <c r="N363" s="183">
        <f>IF(ISNA(VLOOKUP($A363,DSSV!$A$7:$R$65536,IN_DTK!N$6,0))=FALSE,IF(N$9&lt;&gt;0,VLOOKUP($A363,DSSV!$A$7:$R$65536,IN_DTK!N$6,0),""),"")</f>
        <v>0</v>
      </c>
      <c r="O363" s="183">
        <f>IF(ISNA(VLOOKUP($A363,DSSV!$A$7:$R$65536,IN_DTK!O$6,0))=FALSE,IF(O$9&lt;&gt;0,VLOOKUP($A363,DSSV!$A$7:$R$65536,IN_DTK!O$6,0),""),"")</f>
        <v>0</v>
      </c>
      <c r="P363" s="183">
        <f>IF(ISNA(VLOOKUP($A363,DSSV!$A$7:$R$65536,IN_DTK!P$6,0))=FALSE,IF(P$9&lt;&gt;0,VLOOKUP($A363,DSSV!$A$7:$R$65536,IN_DTK!P$6,0),""),"")</f>
        <v>0</v>
      </c>
      <c r="Q363" s="184">
        <f>IF(ISNA(VLOOKUP($A363,DSSV!$A$7:$R$65536,IN_DTK!Q$6,0))=FALSE,VLOOKUP($A363,DSSV!$A$7:$R$65536,IN_DTK!Q$6,0),"")</f>
        <v>0</v>
      </c>
      <c r="R363" s="175" t="str">
        <f>IF(ISNA(VLOOKUP($A363,DSSV!$A$7:$R$65536,IN_DTK!R$6,0))=FALSE,VLOOKUP($A363,DSSV!$A$7:$R$65536,IN_DTK!R$6,0),"")</f>
        <v>Không</v>
      </c>
      <c r="S363" s="185" t="str">
        <f>IF(ISNA(VLOOKUP($A363,DSSV!$A$7:$R$65536,IN_DTK!S$6,0))=FALSE,VLOOKUP($A363,DSSV!$A$7:$R$65536,IN_DTK!S$6,0),"")</f>
        <v/>
      </c>
      <c r="T363" s="156" t="str">
        <f t="shared" si="10"/>
        <v/>
      </c>
      <c r="U363" s="156" t="str">
        <f t="shared" si="11"/>
        <v/>
      </c>
    </row>
    <row r="364" spans="1:21" s="156" customFormat="1" ht="20.25" customHeight="1">
      <c r="A364" s="154">
        <v>355</v>
      </c>
      <c r="B364" s="178">
        <f>--SUBTOTAL(2,C$7:C364)</f>
        <v>355</v>
      </c>
      <c r="C364" s="157">
        <f>IF(ISNA(VLOOKUP($A364,DSSV!$A$7:$R$65536,IN_DTK!C$6,0))=FALSE,VLOOKUP($A364,DSSV!$A$7:$R$65536,IN_DTK!C$6,0),"")</f>
        <v>0</v>
      </c>
      <c r="D364" s="181" t="str">
        <f>IF(ISNA(VLOOKUP($A364,DSSV!$A$7:$R$65536,IN_DTK!D$6,0))=FALSE,VLOOKUP($A364,DSSV!$A$7:$R$65536,IN_DTK!D$6,0),"")</f>
        <v/>
      </c>
      <c r="E364" s="182" t="str">
        <f>IF(ISNA(VLOOKUP($A364,DSSV!$A$7:$R$65536,IN_DTK!E$6,0))=FALSE,VLOOKUP($A364,DSSV!$A$7:$R$65536,IN_DTK!E$6,0),"")</f>
        <v/>
      </c>
      <c r="F364" s="187" t="str">
        <f>IF(ISNA(VLOOKUP($A364,DSSV!$A$7:$R$65536,IN_DTK!F$6,0))=FALSE,VLOOKUP($A364,DSSV!$A$7:$R$65536,IN_DTK!F$6,0),"")</f>
        <v/>
      </c>
      <c r="G364" s="187" t="str">
        <f>IF(ISNA(VLOOKUP($A364,DSSV!$A$7:$R$65536,IN_DTK!G$6,0))=FALSE,VLOOKUP($A364,DSSV!$A$7:$R$65536,IN_DTK!G$6,0),"")</f>
        <v/>
      </c>
      <c r="H364" s="183">
        <f>IF(ISNA(VLOOKUP($A364,DSSV!$A$7:$R$65536,IN_DTK!H$6,0))=FALSE,IF(H$9&lt;&gt;0,VLOOKUP($A364,DSSV!$A$7:$R$65536,IN_DTK!H$6,0),""),"")</f>
        <v>0</v>
      </c>
      <c r="I364" s="183">
        <f>IF(ISNA(VLOOKUP($A364,DSSV!$A$7:$R$65536,IN_DTK!I$6,0))=FALSE,IF(I$9&lt;&gt;0,VLOOKUP($A364,DSSV!$A$7:$R$65536,IN_DTK!I$6,0),""),"")</f>
        <v>0</v>
      </c>
      <c r="J364" s="183">
        <f>IF(ISNA(VLOOKUP($A364,DSSV!$A$7:$R$65536,IN_DTK!J$6,0))=FALSE,IF(J$9&lt;&gt;0,VLOOKUP($A364,DSSV!$A$7:$R$65536,IN_DTK!J$6,0),""),"")</f>
        <v>0</v>
      </c>
      <c r="K364" s="183">
        <f>IF(ISNA(VLOOKUP($A364,DSSV!$A$7:$R$65536,IN_DTK!K$6,0))=FALSE,IF(K$9&lt;&gt;0,VLOOKUP($A364,DSSV!$A$7:$R$65536,IN_DTK!K$6,0),""),"")</f>
        <v>0</v>
      </c>
      <c r="L364" s="183">
        <f>IF(ISNA(VLOOKUP($A364,DSSV!$A$7:$R$65536,IN_DTK!L$6,0))=FALSE,IF(L$9&lt;&gt;0,VLOOKUP($A364,DSSV!$A$7:$R$65536,IN_DTK!L$6,0),""),"")</f>
        <v>0</v>
      </c>
      <c r="M364" s="183">
        <f>IF(ISNA(VLOOKUP($A364,DSSV!$A$7:$R$65536,IN_DTK!M$6,0))=FALSE,IF(M$9&lt;&gt;0,VLOOKUP($A364,DSSV!$A$7:$R$65536,IN_DTK!M$6,0),""),"")</f>
        <v>0</v>
      </c>
      <c r="N364" s="183">
        <f>IF(ISNA(VLOOKUP($A364,DSSV!$A$7:$R$65536,IN_DTK!N$6,0))=FALSE,IF(N$9&lt;&gt;0,VLOOKUP($A364,DSSV!$A$7:$R$65536,IN_DTK!N$6,0),""),"")</f>
        <v>0</v>
      </c>
      <c r="O364" s="183">
        <f>IF(ISNA(VLOOKUP($A364,DSSV!$A$7:$R$65536,IN_DTK!O$6,0))=FALSE,IF(O$9&lt;&gt;0,VLOOKUP($A364,DSSV!$A$7:$R$65536,IN_DTK!O$6,0),""),"")</f>
        <v>0</v>
      </c>
      <c r="P364" s="183">
        <f>IF(ISNA(VLOOKUP($A364,DSSV!$A$7:$R$65536,IN_DTK!P$6,0))=FALSE,IF(P$9&lt;&gt;0,VLOOKUP($A364,DSSV!$A$7:$R$65536,IN_DTK!P$6,0),""),"")</f>
        <v>0</v>
      </c>
      <c r="Q364" s="184">
        <f>IF(ISNA(VLOOKUP($A364,DSSV!$A$7:$R$65536,IN_DTK!Q$6,0))=FALSE,VLOOKUP($A364,DSSV!$A$7:$R$65536,IN_DTK!Q$6,0),"")</f>
        <v>0</v>
      </c>
      <c r="R364" s="175" t="str">
        <f>IF(ISNA(VLOOKUP($A364,DSSV!$A$7:$R$65536,IN_DTK!R$6,0))=FALSE,VLOOKUP($A364,DSSV!$A$7:$R$65536,IN_DTK!R$6,0),"")</f>
        <v>Không</v>
      </c>
      <c r="S364" s="185" t="str">
        <f>IF(ISNA(VLOOKUP($A364,DSSV!$A$7:$R$65536,IN_DTK!S$6,0))=FALSE,VLOOKUP($A364,DSSV!$A$7:$R$65536,IN_DTK!S$6,0),"")</f>
        <v/>
      </c>
      <c r="T364" s="156" t="str">
        <f t="shared" si="10"/>
        <v/>
      </c>
      <c r="U364" s="156" t="str">
        <f t="shared" si="11"/>
        <v/>
      </c>
    </row>
    <row r="365" spans="1:21" s="156" customFormat="1" ht="20.25" customHeight="1">
      <c r="A365" s="154">
        <v>356</v>
      </c>
      <c r="B365" s="178">
        <f>--SUBTOTAL(2,C$7:C365)</f>
        <v>356</v>
      </c>
      <c r="C365" s="157">
        <f>IF(ISNA(VLOOKUP($A365,DSSV!$A$7:$R$65536,IN_DTK!C$6,0))=FALSE,VLOOKUP($A365,DSSV!$A$7:$R$65536,IN_DTK!C$6,0),"")</f>
        <v>0</v>
      </c>
      <c r="D365" s="181" t="str">
        <f>IF(ISNA(VLOOKUP($A365,DSSV!$A$7:$R$65536,IN_DTK!D$6,0))=FALSE,VLOOKUP($A365,DSSV!$A$7:$R$65536,IN_DTK!D$6,0),"")</f>
        <v/>
      </c>
      <c r="E365" s="182" t="str">
        <f>IF(ISNA(VLOOKUP($A365,DSSV!$A$7:$R$65536,IN_DTK!E$6,0))=FALSE,VLOOKUP($A365,DSSV!$A$7:$R$65536,IN_DTK!E$6,0),"")</f>
        <v/>
      </c>
      <c r="F365" s="187" t="str">
        <f>IF(ISNA(VLOOKUP($A365,DSSV!$A$7:$R$65536,IN_DTK!F$6,0))=FALSE,VLOOKUP($A365,DSSV!$A$7:$R$65536,IN_DTK!F$6,0),"")</f>
        <v/>
      </c>
      <c r="G365" s="187" t="str">
        <f>IF(ISNA(VLOOKUP($A365,DSSV!$A$7:$R$65536,IN_DTK!G$6,0))=FALSE,VLOOKUP($A365,DSSV!$A$7:$R$65536,IN_DTK!G$6,0),"")</f>
        <v/>
      </c>
      <c r="H365" s="183">
        <f>IF(ISNA(VLOOKUP($A365,DSSV!$A$7:$R$65536,IN_DTK!H$6,0))=FALSE,IF(H$9&lt;&gt;0,VLOOKUP($A365,DSSV!$A$7:$R$65536,IN_DTK!H$6,0),""),"")</f>
        <v>0</v>
      </c>
      <c r="I365" s="183">
        <f>IF(ISNA(VLOOKUP($A365,DSSV!$A$7:$R$65536,IN_DTK!I$6,0))=FALSE,IF(I$9&lt;&gt;0,VLOOKUP($A365,DSSV!$A$7:$R$65536,IN_DTK!I$6,0),""),"")</f>
        <v>0</v>
      </c>
      <c r="J365" s="183">
        <f>IF(ISNA(VLOOKUP($A365,DSSV!$A$7:$R$65536,IN_DTK!J$6,0))=FALSE,IF(J$9&lt;&gt;0,VLOOKUP($A365,DSSV!$A$7:$R$65536,IN_DTK!J$6,0),""),"")</f>
        <v>0</v>
      </c>
      <c r="K365" s="183">
        <f>IF(ISNA(VLOOKUP($A365,DSSV!$A$7:$R$65536,IN_DTK!K$6,0))=FALSE,IF(K$9&lt;&gt;0,VLOOKUP($A365,DSSV!$A$7:$R$65536,IN_DTK!K$6,0),""),"")</f>
        <v>0</v>
      </c>
      <c r="L365" s="183">
        <f>IF(ISNA(VLOOKUP($A365,DSSV!$A$7:$R$65536,IN_DTK!L$6,0))=FALSE,IF(L$9&lt;&gt;0,VLOOKUP($A365,DSSV!$A$7:$R$65536,IN_DTK!L$6,0),""),"")</f>
        <v>0</v>
      </c>
      <c r="M365" s="183">
        <f>IF(ISNA(VLOOKUP($A365,DSSV!$A$7:$R$65536,IN_DTK!M$6,0))=FALSE,IF(M$9&lt;&gt;0,VLOOKUP($A365,DSSV!$A$7:$R$65536,IN_DTK!M$6,0),""),"")</f>
        <v>0</v>
      </c>
      <c r="N365" s="183">
        <f>IF(ISNA(VLOOKUP($A365,DSSV!$A$7:$R$65536,IN_DTK!N$6,0))=FALSE,IF(N$9&lt;&gt;0,VLOOKUP($A365,DSSV!$A$7:$R$65536,IN_DTK!N$6,0),""),"")</f>
        <v>0</v>
      </c>
      <c r="O365" s="183">
        <f>IF(ISNA(VLOOKUP($A365,DSSV!$A$7:$R$65536,IN_DTK!O$6,0))=FALSE,IF(O$9&lt;&gt;0,VLOOKUP($A365,DSSV!$A$7:$R$65536,IN_DTK!O$6,0),""),"")</f>
        <v>0</v>
      </c>
      <c r="P365" s="183">
        <f>IF(ISNA(VLOOKUP($A365,DSSV!$A$7:$R$65536,IN_DTK!P$6,0))=FALSE,IF(P$9&lt;&gt;0,VLOOKUP($A365,DSSV!$A$7:$R$65536,IN_DTK!P$6,0),""),"")</f>
        <v>0</v>
      </c>
      <c r="Q365" s="184">
        <f>IF(ISNA(VLOOKUP($A365,DSSV!$A$7:$R$65536,IN_DTK!Q$6,0))=FALSE,VLOOKUP($A365,DSSV!$A$7:$R$65536,IN_DTK!Q$6,0),"")</f>
        <v>0</v>
      </c>
      <c r="R365" s="175" t="str">
        <f>IF(ISNA(VLOOKUP($A365,DSSV!$A$7:$R$65536,IN_DTK!R$6,0))=FALSE,VLOOKUP($A365,DSSV!$A$7:$R$65536,IN_DTK!R$6,0),"")</f>
        <v>Không</v>
      </c>
      <c r="S365" s="185" t="str">
        <f>IF(ISNA(VLOOKUP($A365,DSSV!$A$7:$R$65536,IN_DTK!S$6,0))=FALSE,VLOOKUP($A365,DSSV!$A$7:$R$65536,IN_DTK!S$6,0),"")</f>
        <v/>
      </c>
      <c r="T365" s="156" t="str">
        <f t="shared" si="10"/>
        <v/>
      </c>
      <c r="U365" s="156" t="str">
        <f t="shared" si="11"/>
        <v/>
      </c>
    </row>
    <row r="366" spans="1:21" s="156" customFormat="1" ht="20.25" customHeight="1">
      <c r="A366" s="154">
        <v>357</v>
      </c>
      <c r="B366" s="178">
        <f>--SUBTOTAL(2,C$7:C366)</f>
        <v>357</v>
      </c>
      <c r="C366" s="157">
        <f>IF(ISNA(VLOOKUP($A366,DSSV!$A$7:$R$65536,IN_DTK!C$6,0))=FALSE,VLOOKUP($A366,DSSV!$A$7:$R$65536,IN_DTK!C$6,0),"")</f>
        <v>0</v>
      </c>
      <c r="D366" s="181" t="str">
        <f>IF(ISNA(VLOOKUP($A366,DSSV!$A$7:$R$65536,IN_DTK!D$6,0))=FALSE,VLOOKUP($A366,DSSV!$A$7:$R$65536,IN_DTK!D$6,0),"")</f>
        <v/>
      </c>
      <c r="E366" s="182" t="str">
        <f>IF(ISNA(VLOOKUP($A366,DSSV!$A$7:$R$65536,IN_DTK!E$6,0))=FALSE,VLOOKUP($A366,DSSV!$A$7:$R$65536,IN_DTK!E$6,0),"")</f>
        <v/>
      </c>
      <c r="F366" s="187" t="str">
        <f>IF(ISNA(VLOOKUP($A366,DSSV!$A$7:$R$65536,IN_DTK!F$6,0))=FALSE,VLOOKUP($A366,DSSV!$A$7:$R$65536,IN_DTK!F$6,0),"")</f>
        <v/>
      </c>
      <c r="G366" s="187" t="str">
        <f>IF(ISNA(VLOOKUP($A366,DSSV!$A$7:$R$65536,IN_DTK!G$6,0))=FALSE,VLOOKUP($A366,DSSV!$A$7:$R$65536,IN_DTK!G$6,0),"")</f>
        <v/>
      </c>
      <c r="H366" s="183">
        <f>IF(ISNA(VLOOKUP($A366,DSSV!$A$7:$R$65536,IN_DTK!H$6,0))=FALSE,IF(H$9&lt;&gt;0,VLOOKUP($A366,DSSV!$A$7:$R$65536,IN_DTK!H$6,0),""),"")</f>
        <v>0</v>
      </c>
      <c r="I366" s="183">
        <f>IF(ISNA(VLOOKUP($A366,DSSV!$A$7:$R$65536,IN_DTK!I$6,0))=FALSE,IF(I$9&lt;&gt;0,VLOOKUP($A366,DSSV!$A$7:$R$65536,IN_DTK!I$6,0),""),"")</f>
        <v>0</v>
      </c>
      <c r="J366" s="183">
        <f>IF(ISNA(VLOOKUP($A366,DSSV!$A$7:$R$65536,IN_DTK!J$6,0))=FALSE,IF(J$9&lt;&gt;0,VLOOKUP($A366,DSSV!$A$7:$R$65536,IN_DTK!J$6,0),""),"")</f>
        <v>0</v>
      </c>
      <c r="K366" s="183">
        <f>IF(ISNA(VLOOKUP($A366,DSSV!$A$7:$R$65536,IN_DTK!K$6,0))=FALSE,IF(K$9&lt;&gt;0,VLOOKUP($A366,DSSV!$A$7:$R$65536,IN_DTK!K$6,0),""),"")</f>
        <v>0</v>
      </c>
      <c r="L366" s="183">
        <f>IF(ISNA(VLOOKUP($A366,DSSV!$A$7:$R$65536,IN_DTK!L$6,0))=FALSE,IF(L$9&lt;&gt;0,VLOOKUP($A366,DSSV!$A$7:$R$65536,IN_DTK!L$6,0),""),"")</f>
        <v>0</v>
      </c>
      <c r="M366" s="183">
        <f>IF(ISNA(VLOOKUP($A366,DSSV!$A$7:$R$65536,IN_DTK!M$6,0))=FALSE,IF(M$9&lt;&gt;0,VLOOKUP($A366,DSSV!$A$7:$R$65536,IN_DTK!M$6,0),""),"")</f>
        <v>0</v>
      </c>
      <c r="N366" s="183">
        <f>IF(ISNA(VLOOKUP($A366,DSSV!$A$7:$R$65536,IN_DTK!N$6,0))=FALSE,IF(N$9&lt;&gt;0,VLOOKUP($A366,DSSV!$A$7:$R$65536,IN_DTK!N$6,0),""),"")</f>
        <v>0</v>
      </c>
      <c r="O366" s="183">
        <f>IF(ISNA(VLOOKUP($A366,DSSV!$A$7:$R$65536,IN_DTK!O$6,0))=FALSE,IF(O$9&lt;&gt;0,VLOOKUP($A366,DSSV!$A$7:$R$65536,IN_DTK!O$6,0),""),"")</f>
        <v>0</v>
      </c>
      <c r="P366" s="183">
        <f>IF(ISNA(VLOOKUP($A366,DSSV!$A$7:$R$65536,IN_DTK!P$6,0))=FALSE,IF(P$9&lt;&gt;0,VLOOKUP($A366,DSSV!$A$7:$R$65536,IN_DTK!P$6,0),""),"")</f>
        <v>0</v>
      </c>
      <c r="Q366" s="184">
        <f>IF(ISNA(VLOOKUP($A366,DSSV!$A$7:$R$65536,IN_DTK!Q$6,0))=FALSE,VLOOKUP($A366,DSSV!$A$7:$R$65536,IN_DTK!Q$6,0),"")</f>
        <v>0</v>
      </c>
      <c r="R366" s="175" t="str">
        <f>IF(ISNA(VLOOKUP($A366,DSSV!$A$7:$R$65536,IN_DTK!R$6,0))=FALSE,VLOOKUP($A366,DSSV!$A$7:$R$65536,IN_DTK!R$6,0),"")</f>
        <v>Không</v>
      </c>
      <c r="S366" s="185" t="str">
        <f>IF(ISNA(VLOOKUP($A366,DSSV!$A$7:$R$65536,IN_DTK!S$6,0))=FALSE,VLOOKUP($A366,DSSV!$A$7:$R$65536,IN_DTK!S$6,0),"")</f>
        <v/>
      </c>
      <c r="T366" s="156" t="str">
        <f t="shared" si="10"/>
        <v/>
      </c>
      <c r="U366" s="156" t="str">
        <f t="shared" si="11"/>
        <v/>
      </c>
    </row>
    <row r="367" spans="1:21" s="156" customFormat="1" ht="20.25" customHeight="1">
      <c r="A367" s="154">
        <v>358</v>
      </c>
      <c r="B367" s="178">
        <f>--SUBTOTAL(2,C$7:C367)</f>
        <v>358</v>
      </c>
      <c r="C367" s="157">
        <f>IF(ISNA(VLOOKUP($A367,DSSV!$A$7:$R$65536,IN_DTK!C$6,0))=FALSE,VLOOKUP($A367,DSSV!$A$7:$R$65536,IN_DTK!C$6,0),"")</f>
        <v>0</v>
      </c>
      <c r="D367" s="181" t="str">
        <f>IF(ISNA(VLOOKUP($A367,DSSV!$A$7:$R$65536,IN_DTK!D$6,0))=FALSE,VLOOKUP($A367,DSSV!$A$7:$R$65536,IN_DTK!D$6,0),"")</f>
        <v/>
      </c>
      <c r="E367" s="182" t="str">
        <f>IF(ISNA(VLOOKUP($A367,DSSV!$A$7:$R$65536,IN_DTK!E$6,0))=FALSE,VLOOKUP($A367,DSSV!$A$7:$R$65536,IN_DTK!E$6,0),"")</f>
        <v/>
      </c>
      <c r="F367" s="187" t="str">
        <f>IF(ISNA(VLOOKUP($A367,DSSV!$A$7:$R$65536,IN_DTK!F$6,0))=FALSE,VLOOKUP($A367,DSSV!$A$7:$R$65536,IN_DTK!F$6,0),"")</f>
        <v/>
      </c>
      <c r="G367" s="187" t="str">
        <f>IF(ISNA(VLOOKUP($A367,DSSV!$A$7:$R$65536,IN_DTK!G$6,0))=FALSE,VLOOKUP($A367,DSSV!$A$7:$R$65536,IN_DTK!G$6,0),"")</f>
        <v/>
      </c>
      <c r="H367" s="183">
        <f>IF(ISNA(VLOOKUP($A367,DSSV!$A$7:$R$65536,IN_DTK!H$6,0))=FALSE,IF(H$9&lt;&gt;0,VLOOKUP($A367,DSSV!$A$7:$R$65536,IN_DTK!H$6,0),""),"")</f>
        <v>0</v>
      </c>
      <c r="I367" s="183">
        <f>IF(ISNA(VLOOKUP($A367,DSSV!$A$7:$R$65536,IN_DTK!I$6,0))=FALSE,IF(I$9&lt;&gt;0,VLOOKUP($A367,DSSV!$A$7:$R$65536,IN_DTK!I$6,0),""),"")</f>
        <v>0</v>
      </c>
      <c r="J367" s="183">
        <f>IF(ISNA(VLOOKUP($A367,DSSV!$A$7:$R$65536,IN_DTK!J$6,0))=FALSE,IF(J$9&lt;&gt;0,VLOOKUP($A367,DSSV!$A$7:$R$65536,IN_DTK!J$6,0),""),"")</f>
        <v>0</v>
      </c>
      <c r="K367" s="183">
        <f>IF(ISNA(VLOOKUP($A367,DSSV!$A$7:$R$65536,IN_DTK!K$6,0))=FALSE,IF(K$9&lt;&gt;0,VLOOKUP($A367,DSSV!$A$7:$R$65536,IN_DTK!K$6,0),""),"")</f>
        <v>0</v>
      </c>
      <c r="L367" s="183">
        <f>IF(ISNA(VLOOKUP($A367,DSSV!$A$7:$R$65536,IN_DTK!L$6,0))=FALSE,IF(L$9&lt;&gt;0,VLOOKUP($A367,DSSV!$A$7:$R$65536,IN_DTK!L$6,0),""),"")</f>
        <v>0</v>
      </c>
      <c r="M367" s="183">
        <f>IF(ISNA(VLOOKUP($A367,DSSV!$A$7:$R$65536,IN_DTK!M$6,0))=FALSE,IF(M$9&lt;&gt;0,VLOOKUP($A367,DSSV!$A$7:$R$65536,IN_DTK!M$6,0),""),"")</f>
        <v>0</v>
      </c>
      <c r="N367" s="183">
        <f>IF(ISNA(VLOOKUP($A367,DSSV!$A$7:$R$65536,IN_DTK!N$6,0))=FALSE,IF(N$9&lt;&gt;0,VLOOKUP($A367,DSSV!$A$7:$R$65536,IN_DTK!N$6,0),""),"")</f>
        <v>0</v>
      </c>
      <c r="O367" s="183">
        <f>IF(ISNA(VLOOKUP($A367,DSSV!$A$7:$R$65536,IN_DTK!O$6,0))=FALSE,IF(O$9&lt;&gt;0,VLOOKUP($A367,DSSV!$A$7:$R$65536,IN_DTK!O$6,0),""),"")</f>
        <v>0</v>
      </c>
      <c r="P367" s="183">
        <f>IF(ISNA(VLOOKUP($A367,DSSV!$A$7:$R$65536,IN_DTK!P$6,0))=FALSE,IF(P$9&lt;&gt;0,VLOOKUP($A367,DSSV!$A$7:$R$65536,IN_DTK!P$6,0),""),"")</f>
        <v>0</v>
      </c>
      <c r="Q367" s="184">
        <f>IF(ISNA(VLOOKUP($A367,DSSV!$A$7:$R$65536,IN_DTK!Q$6,0))=FALSE,VLOOKUP($A367,DSSV!$A$7:$R$65536,IN_DTK!Q$6,0),"")</f>
        <v>0</v>
      </c>
      <c r="R367" s="175" t="str">
        <f>IF(ISNA(VLOOKUP($A367,DSSV!$A$7:$R$65536,IN_DTK!R$6,0))=FALSE,VLOOKUP($A367,DSSV!$A$7:$R$65536,IN_DTK!R$6,0),"")</f>
        <v>Không</v>
      </c>
      <c r="S367" s="185" t="str">
        <f>IF(ISNA(VLOOKUP($A367,DSSV!$A$7:$R$65536,IN_DTK!S$6,0))=FALSE,VLOOKUP($A367,DSSV!$A$7:$R$65536,IN_DTK!S$6,0),"")</f>
        <v/>
      </c>
      <c r="T367" s="156" t="str">
        <f t="shared" si="10"/>
        <v/>
      </c>
      <c r="U367" s="156" t="str">
        <f t="shared" si="11"/>
        <v/>
      </c>
    </row>
    <row r="368" spans="1:21" s="156" customFormat="1" ht="20.25" customHeight="1">
      <c r="A368" s="154">
        <v>359</v>
      </c>
      <c r="B368" s="178">
        <f>--SUBTOTAL(2,C$7:C368)</f>
        <v>359</v>
      </c>
      <c r="C368" s="157">
        <f>IF(ISNA(VLOOKUP($A368,DSSV!$A$7:$R$65536,IN_DTK!C$6,0))=FALSE,VLOOKUP($A368,DSSV!$A$7:$R$65536,IN_DTK!C$6,0),"")</f>
        <v>0</v>
      </c>
      <c r="D368" s="181" t="str">
        <f>IF(ISNA(VLOOKUP($A368,DSSV!$A$7:$R$65536,IN_DTK!D$6,0))=FALSE,VLOOKUP($A368,DSSV!$A$7:$R$65536,IN_DTK!D$6,0),"")</f>
        <v/>
      </c>
      <c r="E368" s="182" t="str">
        <f>IF(ISNA(VLOOKUP($A368,DSSV!$A$7:$R$65536,IN_DTK!E$6,0))=FALSE,VLOOKUP($A368,DSSV!$A$7:$R$65536,IN_DTK!E$6,0),"")</f>
        <v/>
      </c>
      <c r="F368" s="187" t="str">
        <f>IF(ISNA(VLOOKUP($A368,DSSV!$A$7:$R$65536,IN_DTK!F$6,0))=FALSE,VLOOKUP($A368,DSSV!$A$7:$R$65536,IN_DTK!F$6,0),"")</f>
        <v/>
      </c>
      <c r="G368" s="187" t="str">
        <f>IF(ISNA(VLOOKUP($A368,DSSV!$A$7:$R$65536,IN_DTK!G$6,0))=FALSE,VLOOKUP($A368,DSSV!$A$7:$R$65536,IN_DTK!G$6,0),"")</f>
        <v/>
      </c>
      <c r="H368" s="183">
        <f>IF(ISNA(VLOOKUP($A368,DSSV!$A$7:$R$65536,IN_DTK!H$6,0))=FALSE,IF(H$9&lt;&gt;0,VLOOKUP($A368,DSSV!$A$7:$R$65536,IN_DTK!H$6,0),""),"")</f>
        <v>0</v>
      </c>
      <c r="I368" s="183">
        <f>IF(ISNA(VLOOKUP($A368,DSSV!$A$7:$R$65536,IN_DTK!I$6,0))=FALSE,IF(I$9&lt;&gt;0,VLOOKUP($A368,DSSV!$A$7:$R$65536,IN_DTK!I$6,0),""),"")</f>
        <v>0</v>
      </c>
      <c r="J368" s="183">
        <f>IF(ISNA(VLOOKUP($A368,DSSV!$A$7:$R$65536,IN_DTK!J$6,0))=FALSE,IF(J$9&lt;&gt;0,VLOOKUP($A368,DSSV!$A$7:$R$65536,IN_DTK!J$6,0),""),"")</f>
        <v>0</v>
      </c>
      <c r="K368" s="183">
        <f>IF(ISNA(VLOOKUP($A368,DSSV!$A$7:$R$65536,IN_DTK!K$6,0))=FALSE,IF(K$9&lt;&gt;0,VLOOKUP($A368,DSSV!$A$7:$R$65536,IN_DTK!K$6,0),""),"")</f>
        <v>0</v>
      </c>
      <c r="L368" s="183">
        <f>IF(ISNA(VLOOKUP($A368,DSSV!$A$7:$R$65536,IN_DTK!L$6,0))=FALSE,IF(L$9&lt;&gt;0,VLOOKUP($A368,DSSV!$A$7:$R$65536,IN_DTK!L$6,0),""),"")</f>
        <v>0</v>
      </c>
      <c r="M368" s="183">
        <f>IF(ISNA(VLOOKUP($A368,DSSV!$A$7:$R$65536,IN_DTK!M$6,0))=FALSE,IF(M$9&lt;&gt;0,VLOOKUP($A368,DSSV!$A$7:$R$65536,IN_DTK!M$6,0),""),"")</f>
        <v>0</v>
      </c>
      <c r="N368" s="183">
        <f>IF(ISNA(VLOOKUP($A368,DSSV!$A$7:$R$65536,IN_DTK!N$6,0))=FALSE,IF(N$9&lt;&gt;0,VLOOKUP($A368,DSSV!$A$7:$R$65536,IN_DTK!N$6,0),""),"")</f>
        <v>0</v>
      </c>
      <c r="O368" s="183">
        <f>IF(ISNA(VLOOKUP($A368,DSSV!$A$7:$R$65536,IN_DTK!O$6,0))=FALSE,IF(O$9&lt;&gt;0,VLOOKUP($A368,DSSV!$A$7:$R$65536,IN_DTK!O$6,0),""),"")</f>
        <v>0</v>
      </c>
      <c r="P368" s="183">
        <f>IF(ISNA(VLOOKUP($A368,DSSV!$A$7:$R$65536,IN_DTK!P$6,0))=FALSE,IF(P$9&lt;&gt;0,VLOOKUP($A368,DSSV!$A$7:$R$65536,IN_DTK!P$6,0),""),"")</f>
        <v>0</v>
      </c>
      <c r="Q368" s="184">
        <f>IF(ISNA(VLOOKUP($A368,DSSV!$A$7:$R$65536,IN_DTK!Q$6,0))=FALSE,VLOOKUP($A368,DSSV!$A$7:$R$65536,IN_DTK!Q$6,0),"")</f>
        <v>0</v>
      </c>
      <c r="R368" s="175" t="str">
        <f>IF(ISNA(VLOOKUP($A368,DSSV!$A$7:$R$65536,IN_DTK!R$6,0))=FALSE,VLOOKUP($A368,DSSV!$A$7:$R$65536,IN_DTK!R$6,0),"")</f>
        <v>Không</v>
      </c>
      <c r="S368" s="185" t="str">
        <f>IF(ISNA(VLOOKUP($A368,DSSV!$A$7:$R$65536,IN_DTK!S$6,0))=FALSE,VLOOKUP($A368,DSSV!$A$7:$R$65536,IN_DTK!S$6,0),"")</f>
        <v/>
      </c>
      <c r="T368" s="156" t="str">
        <f t="shared" si="10"/>
        <v/>
      </c>
      <c r="U368" s="156" t="str">
        <f t="shared" si="11"/>
        <v/>
      </c>
    </row>
    <row r="369" spans="1:21" s="156" customFormat="1" ht="20.25" customHeight="1">
      <c r="A369" s="154">
        <v>360</v>
      </c>
      <c r="B369" s="178">
        <f>--SUBTOTAL(2,C$7:C369)</f>
        <v>360</v>
      </c>
      <c r="C369" s="157">
        <f>IF(ISNA(VLOOKUP($A369,DSSV!$A$7:$R$65536,IN_DTK!C$6,0))=FALSE,VLOOKUP($A369,DSSV!$A$7:$R$65536,IN_DTK!C$6,0),"")</f>
        <v>0</v>
      </c>
      <c r="D369" s="181" t="str">
        <f>IF(ISNA(VLOOKUP($A369,DSSV!$A$7:$R$65536,IN_DTK!D$6,0))=FALSE,VLOOKUP($A369,DSSV!$A$7:$R$65536,IN_DTK!D$6,0),"")</f>
        <v/>
      </c>
      <c r="E369" s="182" t="str">
        <f>IF(ISNA(VLOOKUP($A369,DSSV!$A$7:$R$65536,IN_DTK!E$6,0))=FALSE,VLOOKUP($A369,DSSV!$A$7:$R$65536,IN_DTK!E$6,0),"")</f>
        <v/>
      </c>
      <c r="F369" s="187" t="str">
        <f>IF(ISNA(VLOOKUP($A369,DSSV!$A$7:$R$65536,IN_DTK!F$6,0))=FALSE,VLOOKUP($A369,DSSV!$A$7:$R$65536,IN_DTK!F$6,0),"")</f>
        <v/>
      </c>
      <c r="G369" s="187" t="str">
        <f>IF(ISNA(VLOOKUP($A369,DSSV!$A$7:$R$65536,IN_DTK!G$6,0))=FALSE,VLOOKUP($A369,DSSV!$A$7:$R$65536,IN_DTK!G$6,0),"")</f>
        <v/>
      </c>
      <c r="H369" s="183">
        <f>IF(ISNA(VLOOKUP($A369,DSSV!$A$7:$R$65536,IN_DTK!H$6,0))=FALSE,IF(H$9&lt;&gt;0,VLOOKUP($A369,DSSV!$A$7:$R$65536,IN_DTK!H$6,0),""),"")</f>
        <v>0</v>
      </c>
      <c r="I369" s="183">
        <f>IF(ISNA(VLOOKUP($A369,DSSV!$A$7:$R$65536,IN_DTK!I$6,0))=FALSE,IF(I$9&lt;&gt;0,VLOOKUP($A369,DSSV!$A$7:$R$65536,IN_DTK!I$6,0),""),"")</f>
        <v>0</v>
      </c>
      <c r="J369" s="183">
        <f>IF(ISNA(VLOOKUP($A369,DSSV!$A$7:$R$65536,IN_DTK!J$6,0))=FALSE,IF(J$9&lt;&gt;0,VLOOKUP($A369,DSSV!$A$7:$R$65536,IN_DTK!J$6,0),""),"")</f>
        <v>0</v>
      </c>
      <c r="K369" s="183">
        <f>IF(ISNA(VLOOKUP($A369,DSSV!$A$7:$R$65536,IN_DTK!K$6,0))=FALSE,IF(K$9&lt;&gt;0,VLOOKUP($A369,DSSV!$A$7:$R$65536,IN_DTK!K$6,0),""),"")</f>
        <v>0</v>
      </c>
      <c r="L369" s="183">
        <f>IF(ISNA(VLOOKUP($A369,DSSV!$A$7:$R$65536,IN_DTK!L$6,0))=FALSE,IF(L$9&lt;&gt;0,VLOOKUP($A369,DSSV!$A$7:$R$65536,IN_DTK!L$6,0),""),"")</f>
        <v>0</v>
      </c>
      <c r="M369" s="183">
        <f>IF(ISNA(VLOOKUP($A369,DSSV!$A$7:$R$65536,IN_DTK!M$6,0))=FALSE,IF(M$9&lt;&gt;0,VLOOKUP($A369,DSSV!$A$7:$R$65536,IN_DTK!M$6,0),""),"")</f>
        <v>0</v>
      </c>
      <c r="N369" s="183">
        <f>IF(ISNA(VLOOKUP($A369,DSSV!$A$7:$R$65536,IN_DTK!N$6,0))=FALSE,IF(N$9&lt;&gt;0,VLOOKUP($A369,DSSV!$A$7:$R$65536,IN_DTK!N$6,0),""),"")</f>
        <v>0</v>
      </c>
      <c r="O369" s="183">
        <f>IF(ISNA(VLOOKUP($A369,DSSV!$A$7:$R$65536,IN_DTK!O$6,0))=FALSE,IF(O$9&lt;&gt;0,VLOOKUP($A369,DSSV!$A$7:$R$65536,IN_DTK!O$6,0),""),"")</f>
        <v>0</v>
      </c>
      <c r="P369" s="183">
        <f>IF(ISNA(VLOOKUP($A369,DSSV!$A$7:$R$65536,IN_DTK!P$6,0))=FALSE,IF(P$9&lt;&gt;0,VLOOKUP($A369,DSSV!$A$7:$R$65536,IN_DTK!P$6,0),""),"")</f>
        <v>0</v>
      </c>
      <c r="Q369" s="184">
        <f>IF(ISNA(VLOOKUP($A369,DSSV!$A$7:$R$65536,IN_DTK!Q$6,0))=FALSE,VLOOKUP($A369,DSSV!$A$7:$R$65536,IN_DTK!Q$6,0),"")</f>
        <v>0</v>
      </c>
      <c r="R369" s="175" t="str">
        <f>IF(ISNA(VLOOKUP($A369,DSSV!$A$7:$R$65536,IN_DTK!R$6,0))=FALSE,VLOOKUP($A369,DSSV!$A$7:$R$65536,IN_DTK!R$6,0),"")</f>
        <v>Không</v>
      </c>
      <c r="S369" s="185" t="str">
        <f>IF(ISNA(VLOOKUP($A369,DSSV!$A$7:$R$65536,IN_DTK!S$6,0))=FALSE,VLOOKUP($A369,DSSV!$A$7:$R$65536,IN_DTK!S$6,0),"")</f>
        <v/>
      </c>
      <c r="T369" s="156" t="str">
        <f t="shared" si="10"/>
        <v/>
      </c>
      <c r="U369" s="156" t="str">
        <f t="shared" si="11"/>
        <v/>
      </c>
    </row>
    <row r="370" spans="1:21" s="156" customFormat="1" ht="20.25" customHeight="1">
      <c r="A370" s="154">
        <v>361</v>
      </c>
      <c r="B370" s="178">
        <f>--SUBTOTAL(2,C$7:C370)</f>
        <v>361</v>
      </c>
      <c r="C370" s="157">
        <f>IF(ISNA(VLOOKUP($A370,DSSV!$A$7:$R$65536,IN_DTK!C$6,0))=FALSE,VLOOKUP($A370,DSSV!$A$7:$R$65536,IN_DTK!C$6,0),"")</f>
        <v>0</v>
      </c>
      <c r="D370" s="181" t="str">
        <f>IF(ISNA(VLOOKUP($A370,DSSV!$A$7:$R$65536,IN_DTK!D$6,0))=FALSE,VLOOKUP($A370,DSSV!$A$7:$R$65536,IN_DTK!D$6,0),"")</f>
        <v/>
      </c>
      <c r="E370" s="182" t="str">
        <f>IF(ISNA(VLOOKUP($A370,DSSV!$A$7:$R$65536,IN_DTK!E$6,0))=FALSE,VLOOKUP($A370,DSSV!$A$7:$R$65536,IN_DTK!E$6,0),"")</f>
        <v/>
      </c>
      <c r="F370" s="187" t="str">
        <f>IF(ISNA(VLOOKUP($A370,DSSV!$A$7:$R$65536,IN_DTK!F$6,0))=FALSE,VLOOKUP($A370,DSSV!$A$7:$R$65536,IN_DTK!F$6,0),"")</f>
        <v/>
      </c>
      <c r="G370" s="187" t="str">
        <f>IF(ISNA(VLOOKUP($A370,DSSV!$A$7:$R$65536,IN_DTK!G$6,0))=FALSE,VLOOKUP($A370,DSSV!$A$7:$R$65536,IN_DTK!G$6,0),"")</f>
        <v/>
      </c>
      <c r="H370" s="183">
        <f>IF(ISNA(VLOOKUP($A370,DSSV!$A$7:$R$65536,IN_DTK!H$6,0))=FALSE,IF(H$9&lt;&gt;0,VLOOKUP($A370,DSSV!$A$7:$R$65536,IN_DTK!H$6,0),""),"")</f>
        <v>0</v>
      </c>
      <c r="I370" s="183">
        <f>IF(ISNA(VLOOKUP($A370,DSSV!$A$7:$R$65536,IN_DTK!I$6,0))=FALSE,IF(I$9&lt;&gt;0,VLOOKUP($A370,DSSV!$A$7:$R$65536,IN_DTK!I$6,0),""),"")</f>
        <v>0</v>
      </c>
      <c r="J370" s="183">
        <f>IF(ISNA(VLOOKUP($A370,DSSV!$A$7:$R$65536,IN_DTK!J$6,0))=FALSE,IF(J$9&lt;&gt;0,VLOOKUP($A370,DSSV!$A$7:$R$65536,IN_DTK!J$6,0),""),"")</f>
        <v>0</v>
      </c>
      <c r="K370" s="183">
        <f>IF(ISNA(VLOOKUP($A370,DSSV!$A$7:$R$65536,IN_DTK!K$6,0))=FALSE,IF(K$9&lt;&gt;0,VLOOKUP($A370,DSSV!$A$7:$R$65536,IN_DTK!K$6,0),""),"")</f>
        <v>0</v>
      </c>
      <c r="L370" s="183">
        <f>IF(ISNA(VLOOKUP($A370,DSSV!$A$7:$R$65536,IN_DTK!L$6,0))=FALSE,IF(L$9&lt;&gt;0,VLOOKUP($A370,DSSV!$A$7:$R$65536,IN_DTK!L$6,0),""),"")</f>
        <v>0</v>
      </c>
      <c r="M370" s="183">
        <f>IF(ISNA(VLOOKUP($A370,DSSV!$A$7:$R$65536,IN_DTK!M$6,0))=FALSE,IF(M$9&lt;&gt;0,VLOOKUP($A370,DSSV!$A$7:$R$65536,IN_DTK!M$6,0),""),"")</f>
        <v>0</v>
      </c>
      <c r="N370" s="183">
        <f>IF(ISNA(VLOOKUP($A370,DSSV!$A$7:$R$65536,IN_DTK!N$6,0))=FALSE,IF(N$9&lt;&gt;0,VLOOKUP($A370,DSSV!$A$7:$R$65536,IN_DTK!N$6,0),""),"")</f>
        <v>0</v>
      </c>
      <c r="O370" s="183">
        <f>IF(ISNA(VLOOKUP($A370,DSSV!$A$7:$R$65536,IN_DTK!O$6,0))=FALSE,IF(O$9&lt;&gt;0,VLOOKUP($A370,DSSV!$A$7:$R$65536,IN_DTK!O$6,0),""),"")</f>
        <v>0</v>
      </c>
      <c r="P370" s="183">
        <f>IF(ISNA(VLOOKUP($A370,DSSV!$A$7:$R$65536,IN_DTK!P$6,0))=FALSE,IF(P$9&lt;&gt;0,VLOOKUP($A370,DSSV!$A$7:$R$65536,IN_DTK!P$6,0),""),"")</f>
        <v>0</v>
      </c>
      <c r="Q370" s="184">
        <f>IF(ISNA(VLOOKUP($A370,DSSV!$A$7:$R$65536,IN_DTK!Q$6,0))=FALSE,VLOOKUP($A370,DSSV!$A$7:$R$65536,IN_DTK!Q$6,0),"")</f>
        <v>0</v>
      </c>
      <c r="R370" s="175" t="str">
        <f>IF(ISNA(VLOOKUP($A370,DSSV!$A$7:$R$65536,IN_DTK!R$6,0))=FALSE,VLOOKUP($A370,DSSV!$A$7:$R$65536,IN_DTK!R$6,0),"")</f>
        <v>Không</v>
      </c>
      <c r="S370" s="185" t="str">
        <f>IF(ISNA(VLOOKUP($A370,DSSV!$A$7:$R$65536,IN_DTK!S$6,0))=FALSE,VLOOKUP($A370,DSSV!$A$7:$R$65536,IN_DTK!S$6,0),"")</f>
        <v/>
      </c>
      <c r="T370" s="156" t="str">
        <f t="shared" si="10"/>
        <v/>
      </c>
      <c r="U370" s="156" t="str">
        <f t="shared" si="11"/>
        <v/>
      </c>
    </row>
    <row r="371" spans="1:21" s="156" customFormat="1" ht="20.25" customHeight="1">
      <c r="A371" s="154">
        <v>362</v>
      </c>
      <c r="B371" s="178">
        <f>--SUBTOTAL(2,C$7:C371)</f>
        <v>362</v>
      </c>
      <c r="C371" s="157">
        <f>IF(ISNA(VLOOKUP($A371,DSSV!$A$7:$R$65536,IN_DTK!C$6,0))=FALSE,VLOOKUP($A371,DSSV!$A$7:$R$65536,IN_DTK!C$6,0),"")</f>
        <v>0</v>
      </c>
      <c r="D371" s="181" t="str">
        <f>IF(ISNA(VLOOKUP($A371,DSSV!$A$7:$R$65536,IN_DTK!D$6,0))=FALSE,VLOOKUP($A371,DSSV!$A$7:$R$65536,IN_DTK!D$6,0),"")</f>
        <v/>
      </c>
      <c r="E371" s="182" t="str">
        <f>IF(ISNA(VLOOKUP($A371,DSSV!$A$7:$R$65536,IN_DTK!E$6,0))=FALSE,VLOOKUP($A371,DSSV!$A$7:$R$65536,IN_DTK!E$6,0),"")</f>
        <v/>
      </c>
      <c r="F371" s="187" t="str">
        <f>IF(ISNA(VLOOKUP($A371,DSSV!$A$7:$R$65536,IN_DTK!F$6,0))=FALSE,VLOOKUP($A371,DSSV!$A$7:$R$65536,IN_DTK!F$6,0),"")</f>
        <v/>
      </c>
      <c r="G371" s="187" t="str">
        <f>IF(ISNA(VLOOKUP($A371,DSSV!$A$7:$R$65536,IN_DTK!G$6,0))=FALSE,VLOOKUP($A371,DSSV!$A$7:$R$65536,IN_DTK!G$6,0),"")</f>
        <v/>
      </c>
      <c r="H371" s="183">
        <f>IF(ISNA(VLOOKUP($A371,DSSV!$A$7:$R$65536,IN_DTK!H$6,0))=FALSE,IF(H$9&lt;&gt;0,VLOOKUP($A371,DSSV!$A$7:$R$65536,IN_DTK!H$6,0),""),"")</f>
        <v>0</v>
      </c>
      <c r="I371" s="183">
        <f>IF(ISNA(VLOOKUP($A371,DSSV!$A$7:$R$65536,IN_DTK!I$6,0))=FALSE,IF(I$9&lt;&gt;0,VLOOKUP($A371,DSSV!$A$7:$R$65536,IN_DTK!I$6,0),""),"")</f>
        <v>0</v>
      </c>
      <c r="J371" s="183">
        <f>IF(ISNA(VLOOKUP($A371,DSSV!$A$7:$R$65536,IN_DTK!J$6,0))=FALSE,IF(J$9&lt;&gt;0,VLOOKUP($A371,DSSV!$A$7:$R$65536,IN_DTK!J$6,0),""),"")</f>
        <v>0</v>
      </c>
      <c r="K371" s="183">
        <f>IF(ISNA(VLOOKUP($A371,DSSV!$A$7:$R$65536,IN_DTK!K$6,0))=FALSE,IF(K$9&lt;&gt;0,VLOOKUP($A371,DSSV!$A$7:$R$65536,IN_DTK!K$6,0),""),"")</f>
        <v>0</v>
      </c>
      <c r="L371" s="183">
        <f>IF(ISNA(VLOOKUP($A371,DSSV!$A$7:$R$65536,IN_DTK!L$6,0))=FALSE,IF(L$9&lt;&gt;0,VLOOKUP($A371,DSSV!$A$7:$R$65536,IN_DTK!L$6,0),""),"")</f>
        <v>0</v>
      </c>
      <c r="M371" s="183">
        <f>IF(ISNA(VLOOKUP($A371,DSSV!$A$7:$R$65536,IN_DTK!M$6,0))=FALSE,IF(M$9&lt;&gt;0,VLOOKUP($A371,DSSV!$A$7:$R$65536,IN_DTK!M$6,0),""),"")</f>
        <v>0</v>
      </c>
      <c r="N371" s="183">
        <f>IF(ISNA(VLOOKUP($A371,DSSV!$A$7:$R$65536,IN_DTK!N$6,0))=FALSE,IF(N$9&lt;&gt;0,VLOOKUP($A371,DSSV!$A$7:$R$65536,IN_DTK!N$6,0),""),"")</f>
        <v>0</v>
      </c>
      <c r="O371" s="183">
        <f>IF(ISNA(VLOOKUP($A371,DSSV!$A$7:$R$65536,IN_DTK!O$6,0))=FALSE,IF(O$9&lt;&gt;0,VLOOKUP($A371,DSSV!$A$7:$R$65536,IN_DTK!O$6,0),""),"")</f>
        <v>0</v>
      </c>
      <c r="P371" s="183">
        <f>IF(ISNA(VLOOKUP($A371,DSSV!$A$7:$R$65536,IN_DTK!P$6,0))=FALSE,IF(P$9&lt;&gt;0,VLOOKUP($A371,DSSV!$A$7:$R$65536,IN_DTK!P$6,0),""),"")</f>
        <v>0</v>
      </c>
      <c r="Q371" s="184">
        <f>IF(ISNA(VLOOKUP($A371,DSSV!$A$7:$R$65536,IN_DTK!Q$6,0))=FALSE,VLOOKUP($A371,DSSV!$A$7:$R$65536,IN_DTK!Q$6,0),"")</f>
        <v>0</v>
      </c>
      <c r="R371" s="175" t="str">
        <f>IF(ISNA(VLOOKUP($A371,DSSV!$A$7:$R$65536,IN_DTK!R$6,0))=FALSE,VLOOKUP($A371,DSSV!$A$7:$R$65536,IN_DTK!R$6,0),"")</f>
        <v>Không</v>
      </c>
      <c r="S371" s="185" t="str">
        <f>IF(ISNA(VLOOKUP($A371,DSSV!$A$7:$R$65536,IN_DTK!S$6,0))=FALSE,VLOOKUP($A371,DSSV!$A$7:$R$65536,IN_DTK!S$6,0),"")</f>
        <v/>
      </c>
      <c r="T371" s="156" t="str">
        <f t="shared" si="10"/>
        <v/>
      </c>
      <c r="U371" s="156" t="str">
        <f t="shared" si="11"/>
        <v/>
      </c>
    </row>
    <row r="372" spans="1:21" s="156" customFormat="1" ht="20.25" customHeight="1">
      <c r="A372" s="154">
        <v>363</v>
      </c>
      <c r="B372" s="178">
        <f>--SUBTOTAL(2,C$7:C372)</f>
        <v>363</v>
      </c>
      <c r="C372" s="157">
        <f>IF(ISNA(VLOOKUP($A372,DSSV!$A$7:$R$65536,IN_DTK!C$6,0))=FALSE,VLOOKUP($A372,DSSV!$A$7:$R$65536,IN_DTK!C$6,0),"")</f>
        <v>0</v>
      </c>
      <c r="D372" s="181" t="str">
        <f>IF(ISNA(VLOOKUP($A372,DSSV!$A$7:$R$65536,IN_DTK!D$6,0))=FALSE,VLOOKUP($A372,DSSV!$A$7:$R$65536,IN_DTK!D$6,0),"")</f>
        <v/>
      </c>
      <c r="E372" s="182" t="str">
        <f>IF(ISNA(VLOOKUP($A372,DSSV!$A$7:$R$65536,IN_DTK!E$6,0))=FALSE,VLOOKUP($A372,DSSV!$A$7:$R$65536,IN_DTK!E$6,0),"")</f>
        <v/>
      </c>
      <c r="F372" s="187" t="str">
        <f>IF(ISNA(VLOOKUP($A372,DSSV!$A$7:$R$65536,IN_DTK!F$6,0))=FALSE,VLOOKUP($A372,DSSV!$A$7:$R$65536,IN_DTK!F$6,0),"")</f>
        <v/>
      </c>
      <c r="G372" s="187" t="str">
        <f>IF(ISNA(VLOOKUP($A372,DSSV!$A$7:$R$65536,IN_DTK!G$6,0))=FALSE,VLOOKUP($A372,DSSV!$A$7:$R$65536,IN_DTK!G$6,0),"")</f>
        <v/>
      </c>
      <c r="H372" s="183">
        <f>IF(ISNA(VLOOKUP($A372,DSSV!$A$7:$R$65536,IN_DTK!H$6,0))=FALSE,IF(H$9&lt;&gt;0,VLOOKUP($A372,DSSV!$A$7:$R$65536,IN_DTK!H$6,0),""),"")</f>
        <v>0</v>
      </c>
      <c r="I372" s="183">
        <f>IF(ISNA(VLOOKUP($A372,DSSV!$A$7:$R$65536,IN_DTK!I$6,0))=FALSE,IF(I$9&lt;&gt;0,VLOOKUP($A372,DSSV!$A$7:$R$65536,IN_DTK!I$6,0),""),"")</f>
        <v>0</v>
      </c>
      <c r="J372" s="183">
        <f>IF(ISNA(VLOOKUP($A372,DSSV!$A$7:$R$65536,IN_DTK!J$6,0))=FALSE,IF(J$9&lt;&gt;0,VLOOKUP($A372,DSSV!$A$7:$R$65536,IN_DTK!J$6,0),""),"")</f>
        <v>0</v>
      </c>
      <c r="K372" s="183">
        <f>IF(ISNA(VLOOKUP($A372,DSSV!$A$7:$R$65536,IN_DTK!K$6,0))=FALSE,IF(K$9&lt;&gt;0,VLOOKUP($A372,DSSV!$A$7:$R$65536,IN_DTK!K$6,0),""),"")</f>
        <v>0</v>
      </c>
      <c r="L372" s="183">
        <f>IF(ISNA(VLOOKUP($A372,DSSV!$A$7:$R$65536,IN_DTK!L$6,0))=FALSE,IF(L$9&lt;&gt;0,VLOOKUP($A372,DSSV!$A$7:$R$65536,IN_DTK!L$6,0),""),"")</f>
        <v>0</v>
      </c>
      <c r="M372" s="183">
        <f>IF(ISNA(VLOOKUP($A372,DSSV!$A$7:$R$65536,IN_DTK!M$6,0))=FALSE,IF(M$9&lt;&gt;0,VLOOKUP($A372,DSSV!$A$7:$R$65536,IN_DTK!M$6,0),""),"")</f>
        <v>0</v>
      </c>
      <c r="N372" s="183">
        <f>IF(ISNA(VLOOKUP($A372,DSSV!$A$7:$R$65536,IN_DTK!N$6,0))=FALSE,IF(N$9&lt;&gt;0,VLOOKUP($A372,DSSV!$A$7:$R$65536,IN_DTK!N$6,0),""),"")</f>
        <v>0</v>
      </c>
      <c r="O372" s="183">
        <f>IF(ISNA(VLOOKUP($A372,DSSV!$A$7:$R$65536,IN_DTK!O$6,0))=FALSE,IF(O$9&lt;&gt;0,VLOOKUP($A372,DSSV!$A$7:$R$65536,IN_DTK!O$6,0),""),"")</f>
        <v>0</v>
      </c>
      <c r="P372" s="183">
        <f>IF(ISNA(VLOOKUP($A372,DSSV!$A$7:$R$65536,IN_DTK!P$6,0))=FALSE,IF(P$9&lt;&gt;0,VLOOKUP($A372,DSSV!$A$7:$R$65536,IN_DTK!P$6,0),""),"")</f>
        <v>0</v>
      </c>
      <c r="Q372" s="184">
        <f>IF(ISNA(VLOOKUP($A372,DSSV!$A$7:$R$65536,IN_DTK!Q$6,0))=FALSE,VLOOKUP($A372,DSSV!$A$7:$R$65536,IN_DTK!Q$6,0),"")</f>
        <v>0</v>
      </c>
      <c r="R372" s="175" t="str">
        <f>IF(ISNA(VLOOKUP($A372,DSSV!$A$7:$R$65536,IN_DTK!R$6,0))=FALSE,VLOOKUP($A372,DSSV!$A$7:$R$65536,IN_DTK!R$6,0),"")</f>
        <v>Không</v>
      </c>
      <c r="S372" s="185" t="str">
        <f>IF(ISNA(VLOOKUP($A372,DSSV!$A$7:$R$65536,IN_DTK!S$6,0))=FALSE,VLOOKUP($A372,DSSV!$A$7:$R$65536,IN_DTK!S$6,0),"")</f>
        <v/>
      </c>
      <c r="T372" s="156" t="str">
        <f t="shared" si="10"/>
        <v/>
      </c>
      <c r="U372" s="156" t="str">
        <f t="shared" si="11"/>
        <v/>
      </c>
    </row>
    <row r="373" spans="1:21" s="156" customFormat="1" ht="20.25" customHeight="1">
      <c r="A373" s="154">
        <v>364</v>
      </c>
      <c r="B373" s="178">
        <f>--SUBTOTAL(2,C$7:C373)</f>
        <v>364</v>
      </c>
      <c r="C373" s="157">
        <f>IF(ISNA(VLOOKUP($A373,DSSV!$A$7:$R$65536,IN_DTK!C$6,0))=FALSE,VLOOKUP($A373,DSSV!$A$7:$R$65536,IN_DTK!C$6,0),"")</f>
        <v>0</v>
      </c>
      <c r="D373" s="181" t="str">
        <f>IF(ISNA(VLOOKUP($A373,DSSV!$A$7:$R$65536,IN_DTK!D$6,0))=FALSE,VLOOKUP($A373,DSSV!$A$7:$R$65536,IN_DTK!D$6,0),"")</f>
        <v/>
      </c>
      <c r="E373" s="182" t="str">
        <f>IF(ISNA(VLOOKUP($A373,DSSV!$A$7:$R$65536,IN_DTK!E$6,0))=FALSE,VLOOKUP($A373,DSSV!$A$7:$R$65536,IN_DTK!E$6,0),"")</f>
        <v/>
      </c>
      <c r="F373" s="187" t="str">
        <f>IF(ISNA(VLOOKUP($A373,DSSV!$A$7:$R$65536,IN_DTK!F$6,0))=FALSE,VLOOKUP($A373,DSSV!$A$7:$R$65536,IN_DTK!F$6,0),"")</f>
        <v/>
      </c>
      <c r="G373" s="187" t="str">
        <f>IF(ISNA(VLOOKUP($A373,DSSV!$A$7:$R$65536,IN_DTK!G$6,0))=FALSE,VLOOKUP($A373,DSSV!$A$7:$R$65536,IN_DTK!G$6,0),"")</f>
        <v/>
      </c>
      <c r="H373" s="183">
        <f>IF(ISNA(VLOOKUP($A373,DSSV!$A$7:$R$65536,IN_DTK!H$6,0))=FALSE,IF(H$9&lt;&gt;0,VLOOKUP($A373,DSSV!$A$7:$R$65536,IN_DTK!H$6,0),""),"")</f>
        <v>0</v>
      </c>
      <c r="I373" s="183">
        <f>IF(ISNA(VLOOKUP($A373,DSSV!$A$7:$R$65536,IN_DTK!I$6,0))=FALSE,IF(I$9&lt;&gt;0,VLOOKUP($A373,DSSV!$A$7:$R$65536,IN_DTK!I$6,0),""),"")</f>
        <v>0</v>
      </c>
      <c r="J373" s="183">
        <f>IF(ISNA(VLOOKUP($A373,DSSV!$A$7:$R$65536,IN_DTK!J$6,0))=FALSE,IF(J$9&lt;&gt;0,VLOOKUP($A373,DSSV!$A$7:$R$65536,IN_DTK!J$6,0),""),"")</f>
        <v>0</v>
      </c>
      <c r="K373" s="183">
        <f>IF(ISNA(VLOOKUP($A373,DSSV!$A$7:$R$65536,IN_DTK!K$6,0))=FALSE,IF(K$9&lt;&gt;0,VLOOKUP($A373,DSSV!$A$7:$R$65536,IN_DTK!K$6,0),""),"")</f>
        <v>0</v>
      </c>
      <c r="L373" s="183">
        <f>IF(ISNA(VLOOKUP($A373,DSSV!$A$7:$R$65536,IN_DTK!L$6,0))=FALSE,IF(L$9&lt;&gt;0,VLOOKUP($A373,DSSV!$A$7:$R$65536,IN_DTK!L$6,0),""),"")</f>
        <v>0</v>
      </c>
      <c r="M373" s="183">
        <f>IF(ISNA(VLOOKUP($A373,DSSV!$A$7:$R$65536,IN_DTK!M$6,0))=FALSE,IF(M$9&lt;&gt;0,VLOOKUP($A373,DSSV!$A$7:$R$65536,IN_DTK!M$6,0),""),"")</f>
        <v>0</v>
      </c>
      <c r="N373" s="183">
        <f>IF(ISNA(VLOOKUP($A373,DSSV!$A$7:$R$65536,IN_DTK!N$6,0))=FALSE,IF(N$9&lt;&gt;0,VLOOKUP($A373,DSSV!$A$7:$R$65536,IN_DTK!N$6,0),""),"")</f>
        <v>0</v>
      </c>
      <c r="O373" s="183">
        <f>IF(ISNA(VLOOKUP($A373,DSSV!$A$7:$R$65536,IN_DTK!O$6,0))=FALSE,IF(O$9&lt;&gt;0,VLOOKUP($A373,DSSV!$A$7:$R$65536,IN_DTK!O$6,0),""),"")</f>
        <v>0</v>
      </c>
      <c r="P373" s="183">
        <f>IF(ISNA(VLOOKUP($A373,DSSV!$A$7:$R$65536,IN_DTK!P$6,0))=FALSE,IF(P$9&lt;&gt;0,VLOOKUP($A373,DSSV!$A$7:$R$65536,IN_DTK!P$6,0),""),"")</f>
        <v>0</v>
      </c>
      <c r="Q373" s="184">
        <f>IF(ISNA(VLOOKUP($A373,DSSV!$A$7:$R$65536,IN_DTK!Q$6,0))=FALSE,VLOOKUP($A373,DSSV!$A$7:$R$65536,IN_DTK!Q$6,0),"")</f>
        <v>0</v>
      </c>
      <c r="R373" s="175" t="str">
        <f>IF(ISNA(VLOOKUP($A373,DSSV!$A$7:$R$65536,IN_DTK!R$6,0))=FALSE,VLOOKUP($A373,DSSV!$A$7:$R$65536,IN_DTK!R$6,0),"")</f>
        <v>Không</v>
      </c>
      <c r="S373" s="185" t="str">
        <f>IF(ISNA(VLOOKUP($A373,DSSV!$A$7:$R$65536,IN_DTK!S$6,0))=FALSE,VLOOKUP($A373,DSSV!$A$7:$R$65536,IN_DTK!S$6,0),"")</f>
        <v/>
      </c>
      <c r="T373" s="156" t="str">
        <f t="shared" si="10"/>
        <v/>
      </c>
      <c r="U373" s="156" t="str">
        <f t="shared" si="11"/>
        <v/>
      </c>
    </row>
    <row r="374" spans="1:21" s="156" customFormat="1" ht="20.25" customHeight="1">
      <c r="A374" s="154">
        <v>365</v>
      </c>
      <c r="B374" s="178">
        <f>--SUBTOTAL(2,C$7:C374)</f>
        <v>365</v>
      </c>
      <c r="C374" s="157">
        <f>IF(ISNA(VLOOKUP($A374,DSSV!$A$7:$R$65536,IN_DTK!C$6,0))=FALSE,VLOOKUP($A374,DSSV!$A$7:$R$65536,IN_DTK!C$6,0),"")</f>
        <v>0</v>
      </c>
      <c r="D374" s="181" t="str">
        <f>IF(ISNA(VLOOKUP($A374,DSSV!$A$7:$R$65536,IN_DTK!D$6,0))=FALSE,VLOOKUP($A374,DSSV!$A$7:$R$65536,IN_DTK!D$6,0),"")</f>
        <v/>
      </c>
      <c r="E374" s="182" t="str">
        <f>IF(ISNA(VLOOKUP($A374,DSSV!$A$7:$R$65536,IN_DTK!E$6,0))=FALSE,VLOOKUP($A374,DSSV!$A$7:$R$65536,IN_DTK!E$6,0),"")</f>
        <v/>
      </c>
      <c r="F374" s="187" t="str">
        <f>IF(ISNA(VLOOKUP($A374,DSSV!$A$7:$R$65536,IN_DTK!F$6,0))=FALSE,VLOOKUP($A374,DSSV!$A$7:$R$65536,IN_DTK!F$6,0),"")</f>
        <v/>
      </c>
      <c r="G374" s="187" t="str">
        <f>IF(ISNA(VLOOKUP($A374,DSSV!$A$7:$R$65536,IN_DTK!G$6,0))=FALSE,VLOOKUP($A374,DSSV!$A$7:$R$65536,IN_DTK!G$6,0),"")</f>
        <v/>
      </c>
      <c r="H374" s="183">
        <f>IF(ISNA(VLOOKUP($A374,DSSV!$A$7:$R$65536,IN_DTK!H$6,0))=FALSE,IF(H$9&lt;&gt;0,VLOOKUP($A374,DSSV!$A$7:$R$65536,IN_DTK!H$6,0),""),"")</f>
        <v>0</v>
      </c>
      <c r="I374" s="183">
        <f>IF(ISNA(VLOOKUP($A374,DSSV!$A$7:$R$65536,IN_DTK!I$6,0))=FALSE,IF(I$9&lt;&gt;0,VLOOKUP($A374,DSSV!$A$7:$R$65536,IN_DTK!I$6,0),""),"")</f>
        <v>0</v>
      </c>
      <c r="J374" s="183">
        <f>IF(ISNA(VLOOKUP($A374,DSSV!$A$7:$R$65536,IN_DTK!J$6,0))=FALSE,IF(J$9&lt;&gt;0,VLOOKUP($A374,DSSV!$A$7:$R$65536,IN_DTK!J$6,0),""),"")</f>
        <v>0</v>
      </c>
      <c r="K374" s="183">
        <f>IF(ISNA(VLOOKUP($A374,DSSV!$A$7:$R$65536,IN_DTK!K$6,0))=FALSE,IF(K$9&lt;&gt;0,VLOOKUP($A374,DSSV!$A$7:$R$65536,IN_DTK!K$6,0),""),"")</f>
        <v>0</v>
      </c>
      <c r="L374" s="183">
        <f>IF(ISNA(VLOOKUP($A374,DSSV!$A$7:$R$65536,IN_DTK!L$6,0))=FALSE,IF(L$9&lt;&gt;0,VLOOKUP($A374,DSSV!$A$7:$R$65536,IN_DTK!L$6,0),""),"")</f>
        <v>0</v>
      </c>
      <c r="M374" s="183">
        <f>IF(ISNA(VLOOKUP($A374,DSSV!$A$7:$R$65536,IN_DTK!M$6,0))=FALSE,IF(M$9&lt;&gt;0,VLOOKUP($A374,DSSV!$A$7:$R$65536,IN_DTK!M$6,0),""),"")</f>
        <v>0</v>
      </c>
      <c r="N374" s="183">
        <f>IF(ISNA(VLOOKUP($A374,DSSV!$A$7:$R$65536,IN_DTK!N$6,0))=FALSE,IF(N$9&lt;&gt;0,VLOOKUP($A374,DSSV!$A$7:$R$65536,IN_DTK!N$6,0),""),"")</f>
        <v>0</v>
      </c>
      <c r="O374" s="183">
        <f>IF(ISNA(VLOOKUP($A374,DSSV!$A$7:$R$65536,IN_DTK!O$6,0))=FALSE,IF(O$9&lt;&gt;0,VLOOKUP($A374,DSSV!$A$7:$R$65536,IN_DTK!O$6,0),""),"")</f>
        <v>0</v>
      </c>
      <c r="P374" s="183">
        <f>IF(ISNA(VLOOKUP($A374,DSSV!$A$7:$R$65536,IN_DTK!P$6,0))=FALSE,IF(P$9&lt;&gt;0,VLOOKUP($A374,DSSV!$A$7:$R$65536,IN_DTK!P$6,0),""),"")</f>
        <v>0</v>
      </c>
      <c r="Q374" s="184">
        <f>IF(ISNA(VLOOKUP($A374,DSSV!$A$7:$R$65536,IN_DTK!Q$6,0))=FALSE,VLOOKUP($A374,DSSV!$A$7:$R$65536,IN_DTK!Q$6,0),"")</f>
        <v>0</v>
      </c>
      <c r="R374" s="175" t="str">
        <f>IF(ISNA(VLOOKUP($A374,DSSV!$A$7:$R$65536,IN_DTK!R$6,0))=FALSE,VLOOKUP($A374,DSSV!$A$7:$R$65536,IN_DTK!R$6,0),"")</f>
        <v>Không</v>
      </c>
      <c r="S374" s="185" t="str">
        <f>IF(ISNA(VLOOKUP($A374,DSSV!$A$7:$R$65536,IN_DTK!S$6,0))=FALSE,VLOOKUP($A374,DSSV!$A$7:$R$65536,IN_DTK!S$6,0),"")</f>
        <v/>
      </c>
      <c r="T374" s="156" t="str">
        <f t="shared" si="10"/>
        <v/>
      </c>
      <c r="U374" s="156" t="str">
        <f t="shared" si="11"/>
        <v/>
      </c>
    </row>
    <row r="375" spans="1:21" s="156" customFormat="1" ht="20.25" customHeight="1">
      <c r="A375" s="154">
        <v>366</v>
      </c>
      <c r="B375" s="178">
        <f>--SUBTOTAL(2,C$7:C375)</f>
        <v>366</v>
      </c>
      <c r="C375" s="157">
        <f>IF(ISNA(VLOOKUP($A375,DSSV!$A$7:$R$65536,IN_DTK!C$6,0))=FALSE,VLOOKUP($A375,DSSV!$A$7:$R$65536,IN_DTK!C$6,0),"")</f>
        <v>0</v>
      </c>
      <c r="D375" s="181" t="str">
        <f>IF(ISNA(VLOOKUP($A375,DSSV!$A$7:$R$65536,IN_DTK!D$6,0))=FALSE,VLOOKUP($A375,DSSV!$A$7:$R$65536,IN_DTK!D$6,0),"")</f>
        <v/>
      </c>
      <c r="E375" s="182" t="str">
        <f>IF(ISNA(VLOOKUP($A375,DSSV!$A$7:$R$65536,IN_DTK!E$6,0))=FALSE,VLOOKUP($A375,DSSV!$A$7:$R$65536,IN_DTK!E$6,0),"")</f>
        <v/>
      </c>
      <c r="F375" s="187" t="str">
        <f>IF(ISNA(VLOOKUP($A375,DSSV!$A$7:$R$65536,IN_DTK!F$6,0))=FALSE,VLOOKUP($A375,DSSV!$A$7:$R$65536,IN_DTK!F$6,0),"")</f>
        <v/>
      </c>
      <c r="G375" s="187" t="str">
        <f>IF(ISNA(VLOOKUP($A375,DSSV!$A$7:$R$65536,IN_DTK!G$6,0))=FALSE,VLOOKUP($A375,DSSV!$A$7:$R$65536,IN_DTK!G$6,0),"")</f>
        <v/>
      </c>
      <c r="H375" s="183">
        <f>IF(ISNA(VLOOKUP($A375,DSSV!$A$7:$R$65536,IN_DTK!H$6,0))=FALSE,IF(H$9&lt;&gt;0,VLOOKUP($A375,DSSV!$A$7:$R$65536,IN_DTK!H$6,0),""),"")</f>
        <v>0</v>
      </c>
      <c r="I375" s="183">
        <f>IF(ISNA(VLOOKUP($A375,DSSV!$A$7:$R$65536,IN_DTK!I$6,0))=FALSE,IF(I$9&lt;&gt;0,VLOOKUP($A375,DSSV!$A$7:$R$65536,IN_DTK!I$6,0),""),"")</f>
        <v>0</v>
      </c>
      <c r="J375" s="183">
        <f>IF(ISNA(VLOOKUP($A375,DSSV!$A$7:$R$65536,IN_DTK!J$6,0))=FALSE,IF(J$9&lt;&gt;0,VLOOKUP($A375,DSSV!$A$7:$R$65536,IN_DTK!J$6,0),""),"")</f>
        <v>0</v>
      </c>
      <c r="K375" s="183">
        <f>IF(ISNA(VLOOKUP($A375,DSSV!$A$7:$R$65536,IN_DTK!K$6,0))=FALSE,IF(K$9&lt;&gt;0,VLOOKUP($A375,DSSV!$A$7:$R$65536,IN_DTK!K$6,0),""),"")</f>
        <v>0</v>
      </c>
      <c r="L375" s="183">
        <f>IF(ISNA(VLOOKUP($A375,DSSV!$A$7:$R$65536,IN_DTK!L$6,0))=FALSE,IF(L$9&lt;&gt;0,VLOOKUP($A375,DSSV!$A$7:$R$65536,IN_DTK!L$6,0),""),"")</f>
        <v>0</v>
      </c>
      <c r="M375" s="183">
        <f>IF(ISNA(VLOOKUP($A375,DSSV!$A$7:$R$65536,IN_DTK!M$6,0))=FALSE,IF(M$9&lt;&gt;0,VLOOKUP($A375,DSSV!$A$7:$R$65536,IN_DTK!M$6,0),""),"")</f>
        <v>0</v>
      </c>
      <c r="N375" s="183">
        <f>IF(ISNA(VLOOKUP($A375,DSSV!$A$7:$R$65536,IN_DTK!N$6,0))=FALSE,IF(N$9&lt;&gt;0,VLOOKUP($A375,DSSV!$A$7:$R$65536,IN_DTK!N$6,0),""),"")</f>
        <v>0</v>
      </c>
      <c r="O375" s="183">
        <f>IF(ISNA(VLOOKUP($A375,DSSV!$A$7:$R$65536,IN_DTK!O$6,0))=FALSE,IF(O$9&lt;&gt;0,VLOOKUP($A375,DSSV!$A$7:$R$65536,IN_DTK!O$6,0),""),"")</f>
        <v>0</v>
      </c>
      <c r="P375" s="183">
        <f>IF(ISNA(VLOOKUP($A375,DSSV!$A$7:$R$65536,IN_DTK!P$6,0))=FALSE,IF(P$9&lt;&gt;0,VLOOKUP($A375,DSSV!$A$7:$R$65536,IN_DTK!P$6,0),""),"")</f>
        <v>0</v>
      </c>
      <c r="Q375" s="184">
        <f>IF(ISNA(VLOOKUP($A375,DSSV!$A$7:$R$65536,IN_DTK!Q$6,0))=FALSE,VLOOKUP($A375,DSSV!$A$7:$R$65536,IN_DTK!Q$6,0),"")</f>
        <v>0</v>
      </c>
      <c r="R375" s="175" t="str">
        <f>IF(ISNA(VLOOKUP($A375,DSSV!$A$7:$R$65536,IN_DTK!R$6,0))=FALSE,VLOOKUP($A375,DSSV!$A$7:$R$65536,IN_DTK!R$6,0),"")</f>
        <v>Không</v>
      </c>
      <c r="S375" s="185" t="str">
        <f>IF(ISNA(VLOOKUP($A375,DSSV!$A$7:$R$65536,IN_DTK!S$6,0))=FALSE,VLOOKUP($A375,DSSV!$A$7:$R$65536,IN_DTK!S$6,0),"")</f>
        <v/>
      </c>
      <c r="T375" s="156" t="str">
        <f t="shared" si="10"/>
        <v/>
      </c>
      <c r="U375" s="156" t="str">
        <f t="shared" si="11"/>
        <v/>
      </c>
    </row>
    <row r="376" spans="1:21" s="156" customFormat="1" ht="20.25" customHeight="1">
      <c r="A376" s="154">
        <v>367</v>
      </c>
      <c r="B376" s="178">
        <f>--SUBTOTAL(2,C$7:C376)</f>
        <v>367</v>
      </c>
      <c r="C376" s="157">
        <f>IF(ISNA(VLOOKUP($A376,DSSV!$A$7:$R$65536,IN_DTK!C$6,0))=FALSE,VLOOKUP($A376,DSSV!$A$7:$R$65536,IN_DTK!C$6,0),"")</f>
        <v>0</v>
      </c>
      <c r="D376" s="181" t="str">
        <f>IF(ISNA(VLOOKUP($A376,DSSV!$A$7:$R$65536,IN_DTK!D$6,0))=FALSE,VLOOKUP($A376,DSSV!$A$7:$R$65536,IN_DTK!D$6,0),"")</f>
        <v/>
      </c>
      <c r="E376" s="182" t="str">
        <f>IF(ISNA(VLOOKUP($A376,DSSV!$A$7:$R$65536,IN_DTK!E$6,0))=FALSE,VLOOKUP($A376,DSSV!$A$7:$R$65536,IN_DTK!E$6,0),"")</f>
        <v/>
      </c>
      <c r="F376" s="187" t="str">
        <f>IF(ISNA(VLOOKUP($A376,DSSV!$A$7:$R$65536,IN_DTK!F$6,0))=FALSE,VLOOKUP($A376,DSSV!$A$7:$R$65536,IN_DTK!F$6,0),"")</f>
        <v/>
      </c>
      <c r="G376" s="187" t="str">
        <f>IF(ISNA(VLOOKUP($A376,DSSV!$A$7:$R$65536,IN_DTK!G$6,0))=FALSE,VLOOKUP($A376,DSSV!$A$7:$R$65536,IN_DTK!G$6,0),"")</f>
        <v/>
      </c>
      <c r="H376" s="183">
        <f>IF(ISNA(VLOOKUP($A376,DSSV!$A$7:$R$65536,IN_DTK!H$6,0))=FALSE,IF(H$9&lt;&gt;0,VLOOKUP($A376,DSSV!$A$7:$R$65536,IN_DTK!H$6,0),""),"")</f>
        <v>0</v>
      </c>
      <c r="I376" s="183">
        <f>IF(ISNA(VLOOKUP($A376,DSSV!$A$7:$R$65536,IN_DTK!I$6,0))=FALSE,IF(I$9&lt;&gt;0,VLOOKUP($A376,DSSV!$A$7:$R$65536,IN_DTK!I$6,0),""),"")</f>
        <v>0</v>
      </c>
      <c r="J376" s="183">
        <f>IF(ISNA(VLOOKUP($A376,DSSV!$A$7:$R$65536,IN_DTK!J$6,0))=FALSE,IF(J$9&lt;&gt;0,VLOOKUP($A376,DSSV!$A$7:$R$65536,IN_DTK!J$6,0),""),"")</f>
        <v>0</v>
      </c>
      <c r="K376" s="183">
        <f>IF(ISNA(VLOOKUP($A376,DSSV!$A$7:$R$65536,IN_DTK!K$6,0))=FALSE,IF(K$9&lt;&gt;0,VLOOKUP($A376,DSSV!$A$7:$R$65536,IN_DTK!K$6,0),""),"")</f>
        <v>0</v>
      </c>
      <c r="L376" s="183">
        <f>IF(ISNA(VLOOKUP($A376,DSSV!$A$7:$R$65536,IN_DTK!L$6,0))=FALSE,IF(L$9&lt;&gt;0,VLOOKUP($A376,DSSV!$A$7:$R$65536,IN_DTK!L$6,0),""),"")</f>
        <v>0</v>
      </c>
      <c r="M376" s="183">
        <f>IF(ISNA(VLOOKUP($A376,DSSV!$A$7:$R$65536,IN_DTK!M$6,0))=FALSE,IF(M$9&lt;&gt;0,VLOOKUP($A376,DSSV!$A$7:$R$65536,IN_DTK!M$6,0),""),"")</f>
        <v>0</v>
      </c>
      <c r="N376" s="183">
        <f>IF(ISNA(VLOOKUP($A376,DSSV!$A$7:$R$65536,IN_DTK!N$6,0))=FALSE,IF(N$9&lt;&gt;0,VLOOKUP($A376,DSSV!$A$7:$R$65536,IN_DTK!N$6,0),""),"")</f>
        <v>0</v>
      </c>
      <c r="O376" s="183">
        <f>IF(ISNA(VLOOKUP($A376,DSSV!$A$7:$R$65536,IN_DTK!O$6,0))=FALSE,IF(O$9&lt;&gt;0,VLOOKUP($A376,DSSV!$A$7:$R$65536,IN_DTK!O$6,0),""),"")</f>
        <v>0</v>
      </c>
      <c r="P376" s="183">
        <f>IF(ISNA(VLOOKUP($A376,DSSV!$A$7:$R$65536,IN_DTK!P$6,0))=FALSE,IF(P$9&lt;&gt;0,VLOOKUP($A376,DSSV!$A$7:$R$65536,IN_DTK!P$6,0),""),"")</f>
        <v>0</v>
      </c>
      <c r="Q376" s="184">
        <f>IF(ISNA(VLOOKUP($A376,DSSV!$A$7:$R$65536,IN_DTK!Q$6,0))=FALSE,VLOOKUP($A376,DSSV!$A$7:$R$65536,IN_DTK!Q$6,0),"")</f>
        <v>0</v>
      </c>
      <c r="R376" s="175" t="str">
        <f>IF(ISNA(VLOOKUP($A376,DSSV!$A$7:$R$65536,IN_DTK!R$6,0))=FALSE,VLOOKUP($A376,DSSV!$A$7:$R$65536,IN_DTK!R$6,0),"")</f>
        <v>Không</v>
      </c>
      <c r="S376" s="185" t="str">
        <f>IF(ISNA(VLOOKUP($A376,DSSV!$A$7:$R$65536,IN_DTK!S$6,0))=FALSE,VLOOKUP($A376,DSSV!$A$7:$R$65536,IN_DTK!S$6,0),"")</f>
        <v/>
      </c>
      <c r="T376" s="156" t="str">
        <f t="shared" si="10"/>
        <v/>
      </c>
      <c r="U376" s="156" t="str">
        <f t="shared" si="11"/>
        <v/>
      </c>
    </row>
    <row r="377" spans="1:21" s="156" customFormat="1" ht="20.25" customHeight="1">
      <c r="A377" s="154">
        <v>368</v>
      </c>
      <c r="B377" s="178">
        <f>--SUBTOTAL(2,C$7:C377)</f>
        <v>368</v>
      </c>
      <c r="C377" s="157">
        <f>IF(ISNA(VLOOKUP($A377,DSSV!$A$7:$R$65536,IN_DTK!C$6,0))=FALSE,VLOOKUP($A377,DSSV!$A$7:$R$65536,IN_DTK!C$6,0),"")</f>
        <v>0</v>
      </c>
      <c r="D377" s="181" t="str">
        <f>IF(ISNA(VLOOKUP($A377,DSSV!$A$7:$R$65536,IN_DTK!D$6,0))=FALSE,VLOOKUP($A377,DSSV!$A$7:$R$65536,IN_DTK!D$6,0),"")</f>
        <v/>
      </c>
      <c r="E377" s="182" t="str">
        <f>IF(ISNA(VLOOKUP($A377,DSSV!$A$7:$R$65536,IN_DTK!E$6,0))=FALSE,VLOOKUP($A377,DSSV!$A$7:$R$65536,IN_DTK!E$6,0),"")</f>
        <v/>
      </c>
      <c r="F377" s="187" t="str">
        <f>IF(ISNA(VLOOKUP($A377,DSSV!$A$7:$R$65536,IN_DTK!F$6,0))=FALSE,VLOOKUP($A377,DSSV!$A$7:$R$65536,IN_DTK!F$6,0),"")</f>
        <v/>
      </c>
      <c r="G377" s="187" t="str">
        <f>IF(ISNA(VLOOKUP($A377,DSSV!$A$7:$R$65536,IN_DTK!G$6,0))=FALSE,VLOOKUP($A377,DSSV!$A$7:$R$65536,IN_DTK!G$6,0),"")</f>
        <v/>
      </c>
      <c r="H377" s="183">
        <f>IF(ISNA(VLOOKUP($A377,DSSV!$A$7:$R$65536,IN_DTK!H$6,0))=FALSE,IF(H$9&lt;&gt;0,VLOOKUP($A377,DSSV!$A$7:$R$65536,IN_DTK!H$6,0),""),"")</f>
        <v>0</v>
      </c>
      <c r="I377" s="183">
        <f>IF(ISNA(VLOOKUP($A377,DSSV!$A$7:$R$65536,IN_DTK!I$6,0))=FALSE,IF(I$9&lt;&gt;0,VLOOKUP($A377,DSSV!$A$7:$R$65536,IN_DTK!I$6,0),""),"")</f>
        <v>0</v>
      </c>
      <c r="J377" s="183">
        <f>IF(ISNA(VLOOKUP($A377,DSSV!$A$7:$R$65536,IN_DTK!J$6,0))=FALSE,IF(J$9&lt;&gt;0,VLOOKUP($A377,DSSV!$A$7:$R$65536,IN_DTK!J$6,0),""),"")</f>
        <v>0</v>
      </c>
      <c r="K377" s="183">
        <f>IF(ISNA(VLOOKUP($A377,DSSV!$A$7:$R$65536,IN_DTK!K$6,0))=FALSE,IF(K$9&lt;&gt;0,VLOOKUP($A377,DSSV!$A$7:$R$65536,IN_DTK!K$6,0),""),"")</f>
        <v>0</v>
      </c>
      <c r="L377" s="183">
        <f>IF(ISNA(VLOOKUP($A377,DSSV!$A$7:$R$65536,IN_DTK!L$6,0))=FALSE,IF(L$9&lt;&gt;0,VLOOKUP($A377,DSSV!$A$7:$R$65536,IN_DTK!L$6,0),""),"")</f>
        <v>0</v>
      </c>
      <c r="M377" s="183">
        <f>IF(ISNA(VLOOKUP($A377,DSSV!$A$7:$R$65536,IN_DTK!M$6,0))=FALSE,IF(M$9&lt;&gt;0,VLOOKUP($A377,DSSV!$A$7:$R$65536,IN_DTK!M$6,0),""),"")</f>
        <v>0</v>
      </c>
      <c r="N377" s="183">
        <f>IF(ISNA(VLOOKUP($A377,DSSV!$A$7:$R$65536,IN_DTK!N$6,0))=FALSE,IF(N$9&lt;&gt;0,VLOOKUP($A377,DSSV!$A$7:$R$65536,IN_DTK!N$6,0),""),"")</f>
        <v>0</v>
      </c>
      <c r="O377" s="183">
        <f>IF(ISNA(VLOOKUP($A377,DSSV!$A$7:$R$65536,IN_DTK!O$6,0))=FALSE,IF(O$9&lt;&gt;0,VLOOKUP($A377,DSSV!$A$7:$R$65536,IN_DTK!O$6,0),""),"")</f>
        <v>0</v>
      </c>
      <c r="P377" s="183">
        <f>IF(ISNA(VLOOKUP($A377,DSSV!$A$7:$R$65536,IN_DTK!P$6,0))=FALSE,IF(P$9&lt;&gt;0,VLOOKUP($A377,DSSV!$A$7:$R$65536,IN_DTK!P$6,0),""),"")</f>
        <v>0</v>
      </c>
      <c r="Q377" s="184">
        <f>IF(ISNA(VLOOKUP($A377,DSSV!$A$7:$R$65536,IN_DTK!Q$6,0))=FALSE,VLOOKUP($A377,DSSV!$A$7:$R$65536,IN_DTK!Q$6,0),"")</f>
        <v>0</v>
      </c>
      <c r="R377" s="175" t="str">
        <f>IF(ISNA(VLOOKUP($A377,DSSV!$A$7:$R$65536,IN_DTK!R$6,0))=FALSE,VLOOKUP($A377,DSSV!$A$7:$R$65536,IN_DTK!R$6,0),"")</f>
        <v>Không</v>
      </c>
      <c r="S377" s="185" t="str">
        <f>IF(ISNA(VLOOKUP($A377,DSSV!$A$7:$R$65536,IN_DTK!S$6,0))=FALSE,VLOOKUP($A377,DSSV!$A$7:$R$65536,IN_DTK!S$6,0),"")</f>
        <v/>
      </c>
      <c r="T377" s="156" t="str">
        <f t="shared" si="10"/>
        <v/>
      </c>
      <c r="U377" s="156" t="str">
        <f t="shared" si="11"/>
        <v/>
      </c>
    </row>
    <row r="378" spans="1:21" s="156" customFormat="1" ht="20.25" customHeight="1">
      <c r="A378" s="154">
        <v>369</v>
      </c>
      <c r="B378" s="178">
        <f>--SUBTOTAL(2,C$7:C378)</f>
        <v>369</v>
      </c>
      <c r="C378" s="157">
        <f>IF(ISNA(VLOOKUP($A378,DSSV!$A$7:$R$65536,IN_DTK!C$6,0))=FALSE,VLOOKUP($A378,DSSV!$A$7:$R$65536,IN_DTK!C$6,0),"")</f>
        <v>0</v>
      </c>
      <c r="D378" s="181" t="str">
        <f>IF(ISNA(VLOOKUP($A378,DSSV!$A$7:$R$65536,IN_DTK!D$6,0))=FALSE,VLOOKUP($A378,DSSV!$A$7:$R$65536,IN_DTK!D$6,0),"")</f>
        <v/>
      </c>
      <c r="E378" s="182" t="str">
        <f>IF(ISNA(VLOOKUP($A378,DSSV!$A$7:$R$65536,IN_DTK!E$6,0))=FALSE,VLOOKUP($A378,DSSV!$A$7:$R$65536,IN_DTK!E$6,0),"")</f>
        <v/>
      </c>
      <c r="F378" s="187" t="str">
        <f>IF(ISNA(VLOOKUP($A378,DSSV!$A$7:$R$65536,IN_DTK!F$6,0))=FALSE,VLOOKUP($A378,DSSV!$A$7:$R$65536,IN_DTK!F$6,0),"")</f>
        <v/>
      </c>
      <c r="G378" s="187" t="str">
        <f>IF(ISNA(VLOOKUP($A378,DSSV!$A$7:$R$65536,IN_DTK!G$6,0))=FALSE,VLOOKUP($A378,DSSV!$A$7:$R$65536,IN_DTK!G$6,0),"")</f>
        <v/>
      </c>
      <c r="H378" s="183">
        <f>IF(ISNA(VLOOKUP($A378,DSSV!$A$7:$R$65536,IN_DTK!H$6,0))=FALSE,IF(H$9&lt;&gt;0,VLOOKUP($A378,DSSV!$A$7:$R$65536,IN_DTK!H$6,0),""),"")</f>
        <v>0</v>
      </c>
      <c r="I378" s="183">
        <f>IF(ISNA(VLOOKUP($A378,DSSV!$A$7:$R$65536,IN_DTK!I$6,0))=FALSE,IF(I$9&lt;&gt;0,VLOOKUP($A378,DSSV!$A$7:$R$65536,IN_DTK!I$6,0),""),"")</f>
        <v>0</v>
      </c>
      <c r="J378" s="183">
        <f>IF(ISNA(VLOOKUP($A378,DSSV!$A$7:$R$65536,IN_DTK!J$6,0))=FALSE,IF(J$9&lt;&gt;0,VLOOKUP($A378,DSSV!$A$7:$R$65536,IN_DTK!J$6,0),""),"")</f>
        <v>0</v>
      </c>
      <c r="K378" s="183">
        <f>IF(ISNA(VLOOKUP($A378,DSSV!$A$7:$R$65536,IN_DTK!K$6,0))=FALSE,IF(K$9&lt;&gt;0,VLOOKUP($A378,DSSV!$A$7:$R$65536,IN_DTK!K$6,0),""),"")</f>
        <v>0</v>
      </c>
      <c r="L378" s="183">
        <f>IF(ISNA(VLOOKUP($A378,DSSV!$A$7:$R$65536,IN_DTK!L$6,0))=FALSE,IF(L$9&lt;&gt;0,VLOOKUP($A378,DSSV!$A$7:$R$65536,IN_DTK!L$6,0),""),"")</f>
        <v>0</v>
      </c>
      <c r="M378" s="183">
        <f>IF(ISNA(VLOOKUP($A378,DSSV!$A$7:$R$65536,IN_DTK!M$6,0))=FALSE,IF(M$9&lt;&gt;0,VLOOKUP($A378,DSSV!$A$7:$R$65536,IN_DTK!M$6,0),""),"")</f>
        <v>0</v>
      </c>
      <c r="N378" s="183">
        <f>IF(ISNA(VLOOKUP($A378,DSSV!$A$7:$R$65536,IN_DTK!N$6,0))=FALSE,IF(N$9&lt;&gt;0,VLOOKUP($A378,DSSV!$A$7:$R$65536,IN_DTK!N$6,0),""),"")</f>
        <v>0</v>
      </c>
      <c r="O378" s="183">
        <f>IF(ISNA(VLOOKUP($A378,DSSV!$A$7:$R$65536,IN_DTK!O$6,0))=FALSE,IF(O$9&lt;&gt;0,VLOOKUP($A378,DSSV!$A$7:$R$65536,IN_DTK!O$6,0),""),"")</f>
        <v>0</v>
      </c>
      <c r="P378" s="183">
        <f>IF(ISNA(VLOOKUP($A378,DSSV!$A$7:$R$65536,IN_DTK!P$6,0))=FALSE,IF(P$9&lt;&gt;0,VLOOKUP($A378,DSSV!$A$7:$R$65536,IN_DTK!P$6,0),""),"")</f>
        <v>0</v>
      </c>
      <c r="Q378" s="184">
        <f>IF(ISNA(VLOOKUP($A378,DSSV!$A$7:$R$65536,IN_DTK!Q$6,0))=FALSE,VLOOKUP($A378,DSSV!$A$7:$R$65536,IN_DTK!Q$6,0),"")</f>
        <v>0</v>
      </c>
      <c r="R378" s="175" t="str">
        <f>IF(ISNA(VLOOKUP($A378,DSSV!$A$7:$R$65536,IN_DTK!R$6,0))=FALSE,VLOOKUP($A378,DSSV!$A$7:$R$65536,IN_DTK!R$6,0),"")</f>
        <v>Không</v>
      </c>
      <c r="S378" s="185" t="str">
        <f>IF(ISNA(VLOOKUP($A378,DSSV!$A$7:$R$65536,IN_DTK!S$6,0))=FALSE,VLOOKUP($A378,DSSV!$A$7:$R$65536,IN_DTK!S$6,0),"")</f>
        <v/>
      </c>
      <c r="T378" s="156" t="str">
        <f t="shared" si="10"/>
        <v/>
      </c>
      <c r="U378" s="156" t="str">
        <f t="shared" si="11"/>
        <v/>
      </c>
    </row>
    <row r="379" spans="1:21" s="156" customFormat="1" ht="20.25" customHeight="1">
      <c r="A379" s="154">
        <v>370</v>
      </c>
      <c r="B379" s="178">
        <f>--SUBTOTAL(2,C$7:C379)</f>
        <v>370</v>
      </c>
      <c r="C379" s="157">
        <f>IF(ISNA(VLOOKUP($A379,DSSV!$A$7:$R$65536,IN_DTK!C$6,0))=FALSE,VLOOKUP($A379,DSSV!$A$7:$R$65536,IN_DTK!C$6,0),"")</f>
        <v>0</v>
      </c>
      <c r="D379" s="181" t="str">
        <f>IF(ISNA(VLOOKUP($A379,DSSV!$A$7:$R$65536,IN_DTK!D$6,0))=FALSE,VLOOKUP($A379,DSSV!$A$7:$R$65536,IN_DTK!D$6,0),"")</f>
        <v/>
      </c>
      <c r="E379" s="182" t="str">
        <f>IF(ISNA(VLOOKUP($A379,DSSV!$A$7:$R$65536,IN_DTK!E$6,0))=FALSE,VLOOKUP($A379,DSSV!$A$7:$R$65536,IN_DTK!E$6,0),"")</f>
        <v/>
      </c>
      <c r="F379" s="187" t="str">
        <f>IF(ISNA(VLOOKUP($A379,DSSV!$A$7:$R$65536,IN_DTK!F$6,0))=FALSE,VLOOKUP($A379,DSSV!$A$7:$R$65536,IN_DTK!F$6,0),"")</f>
        <v/>
      </c>
      <c r="G379" s="187" t="str">
        <f>IF(ISNA(VLOOKUP($A379,DSSV!$A$7:$R$65536,IN_DTK!G$6,0))=FALSE,VLOOKUP($A379,DSSV!$A$7:$R$65536,IN_DTK!G$6,0),"")</f>
        <v/>
      </c>
      <c r="H379" s="183">
        <f>IF(ISNA(VLOOKUP($A379,DSSV!$A$7:$R$65536,IN_DTK!H$6,0))=FALSE,IF(H$9&lt;&gt;0,VLOOKUP($A379,DSSV!$A$7:$R$65536,IN_DTK!H$6,0),""),"")</f>
        <v>0</v>
      </c>
      <c r="I379" s="183">
        <f>IF(ISNA(VLOOKUP($A379,DSSV!$A$7:$R$65536,IN_DTK!I$6,0))=FALSE,IF(I$9&lt;&gt;0,VLOOKUP($A379,DSSV!$A$7:$R$65536,IN_DTK!I$6,0),""),"")</f>
        <v>0</v>
      </c>
      <c r="J379" s="183">
        <f>IF(ISNA(VLOOKUP($A379,DSSV!$A$7:$R$65536,IN_DTK!J$6,0))=FALSE,IF(J$9&lt;&gt;0,VLOOKUP($A379,DSSV!$A$7:$R$65536,IN_DTK!J$6,0),""),"")</f>
        <v>0</v>
      </c>
      <c r="K379" s="183">
        <f>IF(ISNA(VLOOKUP($A379,DSSV!$A$7:$R$65536,IN_DTK!K$6,0))=FALSE,IF(K$9&lt;&gt;0,VLOOKUP($A379,DSSV!$A$7:$R$65536,IN_DTK!K$6,0),""),"")</f>
        <v>0</v>
      </c>
      <c r="L379" s="183">
        <f>IF(ISNA(VLOOKUP($A379,DSSV!$A$7:$R$65536,IN_DTK!L$6,0))=FALSE,IF(L$9&lt;&gt;0,VLOOKUP($A379,DSSV!$A$7:$R$65536,IN_DTK!L$6,0),""),"")</f>
        <v>0</v>
      </c>
      <c r="M379" s="183">
        <f>IF(ISNA(VLOOKUP($A379,DSSV!$A$7:$R$65536,IN_DTK!M$6,0))=FALSE,IF(M$9&lt;&gt;0,VLOOKUP($A379,DSSV!$A$7:$R$65536,IN_DTK!M$6,0),""),"")</f>
        <v>0</v>
      </c>
      <c r="N379" s="183">
        <f>IF(ISNA(VLOOKUP($A379,DSSV!$A$7:$R$65536,IN_DTK!N$6,0))=FALSE,IF(N$9&lt;&gt;0,VLOOKUP($A379,DSSV!$A$7:$R$65536,IN_DTK!N$6,0),""),"")</f>
        <v>0</v>
      </c>
      <c r="O379" s="183">
        <f>IF(ISNA(VLOOKUP($A379,DSSV!$A$7:$R$65536,IN_DTK!O$6,0))=FALSE,IF(O$9&lt;&gt;0,VLOOKUP($A379,DSSV!$A$7:$R$65536,IN_DTK!O$6,0),""),"")</f>
        <v>0</v>
      </c>
      <c r="P379" s="183">
        <f>IF(ISNA(VLOOKUP($A379,DSSV!$A$7:$R$65536,IN_DTK!P$6,0))=FALSE,IF(P$9&lt;&gt;0,VLOOKUP($A379,DSSV!$A$7:$R$65536,IN_DTK!P$6,0),""),"")</f>
        <v>0</v>
      </c>
      <c r="Q379" s="184">
        <f>IF(ISNA(VLOOKUP($A379,DSSV!$A$7:$R$65536,IN_DTK!Q$6,0))=FALSE,VLOOKUP($A379,DSSV!$A$7:$R$65536,IN_DTK!Q$6,0),"")</f>
        <v>0</v>
      </c>
      <c r="R379" s="175" t="str">
        <f>IF(ISNA(VLOOKUP($A379,DSSV!$A$7:$R$65536,IN_DTK!R$6,0))=FALSE,VLOOKUP($A379,DSSV!$A$7:$R$65536,IN_DTK!R$6,0),"")</f>
        <v>Không</v>
      </c>
      <c r="S379" s="185" t="str">
        <f>IF(ISNA(VLOOKUP($A379,DSSV!$A$7:$R$65536,IN_DTK!S$6,0))=FALSE,VLOOKUP($A379,DSSV!$A$7:$R$65536,IN_DTK!S$6,0),"")</f>
        <v/>
      </c>
      <c r="T379" s="156" t="str">
        <f t="shared" si="10"/>
        <v/>
      </c>
      <c r="U379" s="156" t="str">
        <f t="shared" si="11"/>
        <v/>
      </c>
    </row>
    <row r="380" spans="1:21" s="156" customFormat="1" ht="20.25" customHeight="1">
      <c r="A380" s="154">
        <v>371</v>
      </c>
      <c r="B380" s="178">
        <f>--SUBTOTAL(2,C$7:C380)</f>
        <v>371</v>
      </c>
      <c r="C380" s="157">
        <f>IF(ISNA(VLOOKUP($A380,DSSV!$A$7:$R$65536,IN_DTK!C$6,0))=FALSE,VLOOKUP($A380,DSSV!$A$7:$R$65536,IN_DTK!C$6,0),"")</f>
        <v>0</v>
      </c>
      <c r="D380" s="181" t="str">
        <f>IF(ISNA(VLOOKUP($A380,DSSV!$A$7:$R$65536,IN_DTK!D$6,0))=FALSE,VLOOKUP($A380,DSSV!$A$7:$R$65536,IN_DTK!D$6,0),"")</f>
        <v/>
      </c>
      <c r="E380" s="182" t="str">
        <f>IF(ISNA(VLOOKUP($A380,DSSV!$A$7:$R$65536,IN_DTK!E$6,0))=FALSE,VLOOKUP($A380,DSSV!$A$7:$R$65536,IN_DTK!E$6,0),"")</f>
        <v/>
      </c>
      <c r="F380" s="187" t="str">
        <f>IF(ISNA(VLOOKUP($A380,DSSV!$A$7:$R$65536,IN_DTK!F$6,0))=FALSE,VLOOKUP($A380,DSSV!$A$7:$R$65536,IN_DTK!F$6,0),"")</f>
        <v/>
      </c>
      <c r="G380" s="187" t="str">
        <f>IF(ISNA(VLOOKUP($A380,DSSV!$A$7:$R$65536,IN_DTK!G$6,0))=FALSE,VLOOKUP($A380,DSSV!$A$7:$R$65536,IN_DTK!G$6,0),"")</f>
        <v/>
      </c>
      <c r="H380" s="183">
        <f>IF(ISNA(VLOOKUP($A380,DSSV!$A$7:$R$65536,IN_DTK!H$6,0))=FALSE,IF(H$9&lt;&gt;0,VLOOKUP($A380,DSSV!$A$7:$R$65536,IN_DTK!H$6,0),""),"")</f>
        <v>0</v>
      </c>
      <c r="I380" s="183">
        <f>IF(ISNA(VLOOKUP($A380,DSSV!$A$7:$R$65536,IN_DTK!I$6,0))=FALSE,IF(I$9&lt;&gt;0,VLOOKUP($A380,DSSV!$A$7:$R$65536,IN_DTK!I$6,0),""),"")</f>
        <v>0</v>
      </c>
      <c r="J380" s="183">
        <f>IF(ISNA(VLOOKUP($A380,DSSV!$A$7:$R$65536,IN_DTK!J$6,0))=FALSE,IF(J$9&lt;&gt;0,VLOOKUP($A380,DSSV!$A$7:$R$65536,IN_DTK!J$6,0),""),"")</f>
        <v>0</v>
      </c>
      <c r="K380" s="183">
        <f>IF(ISNA(VLOOKUP($A380,DSSV!$A$7:$R$65536,IN_DTK!K$6,0))=FALSE,IF(K$9&lt;&gt;0,VLOOKUP($A380,DSSV!$A$7:$R$65536,IN_DTK!K$6,0),""),"")</f>
        <v>0</v>
      </c>
      <c r="L380" s="183">
        <f>IF(ISNA(VLOOKUP($A380,DSSV!$A$7:$R$65536,IN_DTK!L$6,0))=FALSE,IF(L$9&lt;&gt;0,VLOOKUP($A380,DSSV!$A$7:$R$65536,IN_DTK!L$6,0),""),"")</f>
        <v>0</v>
      </c>
      <c r="M380" s="183">
        <f>IF(ISNA(VLOOKUP($A380,DSSV!$A$7:$R$65536,IN_DTK!M$6,0))=FALSE,IF(M$9&lt;&gt;0,VLOOKUP($A380,DSSV!$A$7:$R$65536,IN_DTK!M$6,0),""),"")</f>
        <v>0</v>
      </c>
      <c r="N380" s="183">
        <f>IF(ISNA(VLOOKUP($A380,DSSV!$A$7:$R$65536,IN_DTK!N$6,0))=FALSE,IF(N$9&lt;&gt;0,VLOOKUP($A380,DSSV!$A$7:$R$65536,IN_DTK!N$6,0),""),"")</f>
        <v>0</v>
      </c>
      <c r="O380" s="183">
        <f>IF(ISNA(VLOOKUP($A380,DSSV!$A$7:$R$65536,IN_DTK!O$6,0))=FALSE,IF(O$9&lt;&gt;0,VLOOKUP($A380,DSSV!$A$7:$R$65536,IN_DTK!O$6,0),""),"")</f>
        <v>0</v>
      </c>
      <c r="P380" s="183">
        <f>IF(ISNA(VLOOKUP($A380,DSSV!$A$7:$R$65536,IN_DTK!P$6,0))=FALSE,IF(P$9&lt;&gt;0,VLOOKUP($A380,DSSV!$A$7:$R$65536,IN_DTK!P$6,0),""),"")</f>
        <v>0</v>
      </c>
      <c r="Q380" s="184">
        <f>IF(ISNA(VLOOKUP($A380,DSSV!$A$7:$R$65536,IN_DTK!Q$6,0))=FALSE,VLOOKUP($A380,DSSV!$A$7:$R$65536,IN_DTK!Q$6,0),"")</f>
        <v>0</v>
      </c>
      <c r="R380" s="175" t="str">
        <f>IF(ISNA(VLOOKUP($A380,DSSV!$A$7:$R$65536,IN_DTK!R$6,0))=FALSE,VLOOKUP($A380,DSSV!$A$7:$R$65536,IN_DTK!R$6,0),"")</f>
        <v>Không</v>
      </c>
      <c r="S380" s="185" t="str">
        <f>IF(ISNA(VLOOKUP($A380,DSSV!$A$7:$R$65536,IN_DTK!S$6,0))=FALSE,VLOOKUP($A380,DSSV!$A$7:$R$65536,IN_DTK!S$6,0),"")</f>
        <v/>
      </c>
      <c r="T380" s="156" t="str">
        <f t="shared" si="10"/>
        <v/>
      </c>
      <c r="U380" s="156" t="str">
        <f t="shared" si="11"/>
        <v/>
      </c>
    </row>
    <row r="381" spans="1:21" s="156" customFormat="1" ht="20.25" customHeight="1">
      <c r="A381" s="154">
        <v>372</v>
      </c>
      <c r="B381" s="178">
        <f>--SUBTOTAL(2,C$7:C381)</f>
        <v>372</v>
      </c>
      <c r="C381" s="157">
        <f>IF(ISNA(VLOOKUP($A381,DSSV!$A$7:$R$65536,IN_DTK!C$6,0))=FALSE,VLOOKUP($A381,DSSV!$A$7:$R$65536,IN_DTK!C$6,0),"")</f>
        <v>0</v>
      </c>
      <c r="D381" s="181" t="str">
        <f>IF(ISNA(VLOOKUP($A381,DSSV!$A$7:$R$65536,IN_DTK!D$6,0))=FALSE,VLOOKUP($A381,DSSV!$A$7:$R$65536,IN_DTK!D$6,0),"")</f>
        <v/>
      </c>
      <c r="E381" s="182" t="str">
        <f>IF(ISNA(VLOOKUP($A381,DSSV!$A$7:$R$65536,IN_DTK!E$6,0))=FALSE,VLOOKUP($A381,DSSV!$A$7:$R$65536,IN_DTK!E$6,0),"")</f>
        <v/>
      </c>
      <c r="F381" s="187" t="str">
        <f>IF(ISNA(VLOOKUP($A381,DSSV!$A$7:$R$65536,IN_DTK!F$6,0))=FALSE,VLOOKUP($A381,DSSV!$A$7:$R$65536,IN_DTK!F$6,0),"")</f>
        <v/>
      </c>
      <c r="G381" s="187" t="str">
        <f>IF(ISNA(VLOOKUP($A381,DSSV!$A$7:$R$65536,IN_DTK!G$6,0))=FALSE,VLOOKUP($A381,DSSV!$A$7:$R$65536,IN_DTK!G$6,0),"")</f>
        <v/>
      </c>
      <c r="H381" s="183">
        <f>IF(ISNA(VLOOKUP($A381,DSSV!$A$7:$R$65536,IN_DTK!H$6,0))=FALSE,IF(H$9&lt;&gt;0,VLOOKUP($A381,DSSV!$A$7:$R$65536,IN_DTK!H$6,0),""),"")</f>
        <v>0</v>
      </c>
      <c r="I381" s="183">
        <f>IF(ISNA(VLOOKUP($A381,DSSV!$A$7:$R$65536,IN_DTK!I$6,0))=FALSE,IF(I$9&lt;&gt;0,VLOOKUP($A381,DSSV!$A$7:$R$65536,IN_DTK!I$6,0),""),"")</f>
        <v>0</v>
      </c>
      <c r="J381" s="183">
        <f>IF(ISNA(VLOOKUP($A381,DSSV!$A$7:$R$65536,IN_DTK!J$6,0))=FALSE,IF(J$9&lt;&gt;0,VLOOKUP($A381,DSSV!$A$7:$R$65536,IN_DTK!J$6,0),""),"")</f>
        <v>0</v>
      </c>
      <c r="K381" s="183">
        <f>IF(ISNA(VLOOKUP($A381,DSSV!$A$7:$R$65536,IN_DTK!K$6,0))=FALSE,IF(K$9&lt;&gt;0,VLOOKUP($A381,DSSV!$A$7:$R$65536,IN_DTK!K$6,0),""),"")</f>
        <v>0</v>
      </c>
      <c r="L381" s="183">
        <f>IF(ISNA(VLOOKUP($A381,DSSV!$A$7:$R$65536,IN_DTK!L$6,0))=FALSE,IF(L$9&lt;&gt;0,VLOOKUP($A381,DSSV!$A$7:$R$65536,IN_DTK!L$6,0),""),"")</f>
        <v>0</v>
      </c>
      <c r="M381" s="183">
        <f>IF(ISNA(VLOOKUP($A381,DSSV!$A$7:$R$65536,IN_DTK!M$6,0))=FALSE,IF(M$9&lt;&gt;0,VLOOKUP($A381,DSSV!$A$7:$R$65536,IN_DTK!M$6,0),""),"")</f>
        <v>0</v>
      </c>
      <c r="N381" s="183">
        <f>IF(ISNA(VLOOKUP($A381,DSSV!$A$7:$R$65536,IN_DTK!N$6,0))=FALSE,IF(N$9&lt;&gt;0,VLOOKUP($A381,DSSV!$A$7:$R$65536,IN_DTK!N$6,0),""),"")</f>
        <v>0</v>
      </c>
      <c r="O381" s="183">
        <f>IF(ISNA(VLOOKUP($A381,DSSV!$A$7:$R$65536,IN_DTK!O$6,0))=FALSE,IF(O$9&lt;&gt;0,VLOOKUP($A381,DSSV!$A$7:$R$65536,IN_DTK!O$6,0),""),"")</f>
        <v>0</v>
      </c>
      <c r="P381" s="183">
        <f>IF(ISNA(VLOOKUP($A381,DSSV!$A$7:$R$65536,IN_DTK!P$6,0))=FALSE,IF(P$9&lt;&gt;0,VLOOKUP($A381,DSSV!$A$7:$R$65536,IN_DTK!P$6,0),""),"")</f>
        <v>0</v>
      </c>
      <c r="Q381" s="184">
        <f>IF(ISNA(VLOOKUP($A381,DSSV!$A$7:$R$65536,IN_DTK!Q$6,0))=FALSE,VLOOKUP($A381,DSSV!$A$7:$R$65536,IN_DTK!Q$6,0),"")</f>
        <v>0</v>
      </c>
      <c r="R381" s="175" t="str">
        <f>IF(ISNA(VLOOKUP($A381,DSSV!$A$7:$R$65536,IN_DTK!R$6,0))=FALSE,VLOOKUP($A381,DSSV!$A$7:$R$65536,IN_DTK!R$6,0),"")</f>
        <v>Không</v>
      </c>
      <c r="S381" s="185" t="str">
        <f>IF(ISNA(VLOOKUP($A381,DSSV!$A$7:$R$65536,IN_DTK!S$6,0))=FALSE,VLOOKUP($A381,DSSV!$A$7:$R$65536,IN_DTK!S$6,0),"")</f>
        <v/>
      </c>
      <c r="T381" s="156" t="str">
        <f t="shared" si="10"/>
        <v/>
      </c>
      <c r="U381" s="156" t="str">
        <f t="shared" si="11"/>
        <v/>
      </c>
    </row>
    <row r="382" spans="1:21" s="156" customFormat="1" ht="20.25" customHeight="1">
      <c r="A382" s="154">
        <v>373</v>
      </c>
      <c r="B382" s="178">
        <f>--SUBTOTAL(2,C$7:C382)</f>
        <v>373</v>
      </c>
      <c r="C382" s="157">
        <f>IF(ISNA(VLOOKUP($A382,DSSV!$A$7:$R$65536,IN_DTK!C$6,0))=FALSE,VLOOKUP($A382,DSSV!$A$7:$R$65536,IN_DTK!C$6,0),"")</f>
        <v>0</v>
      </c>
      <c r="D382" s="181" t="str">
        <f>IF(ISNA(VLOOKUP($A382,DSSV!$A$7:$R$65536,IN_DTK!D$6,0))=FALSE,VLOOKUP($A382,DSSV!$A$7:$R$65536,IN_DTK!D$6,0),"")</f>
        <v/>
      </c>
      <c r="E382" s="182" t="str">
        <f>IF(ISNA(VLOOKUP($A382,DSSV!$A$7:$R$65536,IN_DTK!E$6,0))=FALSE,VLOOKUP($A382,DSSV!$A$7:$R$65536,IN_DTK!E$6,0),"")</f>
        <v/>
      </c>
      <c r="F382" s="187" t="str">
        <f>IF(ISNA(VLOOKUP($A382,DSSV!$A$7:$R$65536,IN_DTK!F$6,0))=FALSE,VLOOKUP($A382,DSSV!$A$7:$R$65536,IN_DTK!F$6,0),"")</f>
        <v/>
      </c>
      <c r="G382" s="187" t="str">
        <f>IF(ISNA(VLOOKUP($A382,DSSV!$A$7:$R$65536,IN_DTK!G$6,0))=FALSE,VLOOKUP($A382,DSSV!$A$7:$R$65536,IN_DTK!G$6,0),"")</f>
        <v/>
      </c>
      <c r="H382" s="183">
        <f>IF(ISNA(VLOOKUP($A382,DSSV!$A$7:$R$65536,IN_DTK!H$6,0))=FALSE,IF(H$9&lt;&gt;0,VLOOKUP($A382,DSSV!$A$7:$R$65536,IN_DTK!H$6,0),""),"")</f>
        <v>0</v>
      </c>
      <c r="I382" s="183">
        <f>IF(ISNA(VLOOKUP($A382,DSSV!$A$7:$R$65536,IN_DTK!I$6,0))=FALSE,IF(I$9&lt;&gt;0,VLOOKUP($A382,DSSV!$A$7:$R$65536,IN_DTK!I$6,0),""),"")</f>
        <v>0</v>
      </c>
      <c r="J382" s="183">
        <f>IF(ISNA(VLOOKUP($A382,DSSV!$A$7:$R$65536,IN_DTK!J$6,0))=FALSE,IF(J$9&lt;&gt;0,VLOOKUP($A382,DSSV!$A$7:$R$65536,IN_DTK!J$6,0),""),"")</f>
        <v>0</v>
      </c>
      <c r="K382" s="183">
        <f>IF(ISNA(VLOOKUP($A382,DSSV!$A$7:$R$65536,IN_DTK!K$6,0))=FALSE,IF(K$9&lt;&gt;0,VLOOKUP($A382,DSSV!$A$7:$R$65536,IN_DTK!K$6,0),""),"")</f>
        <v>0</v>
      </c>
      <c r="L382" s="183">
        <f>IF(ISNA(VLOOKUP($A382,DSSV!$A$7:$R$65536,IN_DTK!L$6,0))=FALSE,IF(L$9&lt;&gt;0,VLOOKUP($A382,DSSV!$A$7:$R$65536,IN_DTK!L$6,0),""),"")</f>
        <v>0</v>
      </c>
      <c r="M382" s="183">
        <f>IF(ISNA(VLOOKUP($A382,DSSV!$A$7:$R$65536,IN_DTK!M$6,0))=FALSE,IF(M$9&lt;&gt;0,VLOOKUP($A382,DSSV!$A$7:$R$65536,IN_DTK!M$6,0),""),"")</f>
        <v>0</v>
      </c>
      <c r="N382" s="183">
        <f>IF(ISNA(VLOOKUP($A382,DSSV!$A$7:$R$65536,IN_DTK!N$6,0))=FALSE,IF(N$9&lt;&gt;0,VLOOKUP($A382,DSSV!$A$7:$R$65536,IN_DTK!N$6,0),""),"")</f>
        <v>0</v>
      </c>
      <c r="O382" s="183">
        <f>IF(ISNA(VLOOKUP($A382,DSSV!$A$7:$R$65536,IN_DTK!O$6,0))=FALSE,IF(O$9&lt;&gt;0,VLOOKUP($A382,DSSV!$A$7:$R$65536,IN_DTK!O$6,0),""),"")</f>
        <v>0</v>
      </c>
      <c r="P382" s="183">
        <f>IF(ISNA(VLOOKUP($A382,DSSV!$A$7:$R$65536,IN_DTK!P$6,0))=FALSE,IF(P$9&lt;&gt;0,VLOOKUP($A382,DSSV!$A$7:$R$65536,IN_DTK!P$6,0),""),"")</f>
        <v>0</v>
      </c>
      <c r="Q382" s="184">
        <f>IF(ISNA(VLOOKUP($A382,DSSV!$A$7:$R$65536,IN_DTK!Q$6,0))=FALSE,VLOOKUP($A382,DSSV!$A$7:$R$65536,IN_DTK!Q$6,0),"")</f>
        <v>0</v>
      </c>
      <c r="R382" s="175" t="str">
        <f>IF(ISNA(VLOOKUP($A382,DSSV!$A$7:$R$65536,IN_DTK!R$6,0))=FALSE,VLOOKUP($A382,DSSV!$A$7:$R$65536,IN_DTK!R$6,0),"")</f>
        <v>Không</v>
      </c>
      <c r="S382" s="185" t="str">
        <f>IF(ISNA(VLOOKUP($A382,DSSV!$A$7:$R$65536,IN_DTK!S$6,0))=FALSE,VLOOKUP($A382,DSSV!$A$7:$R$65536,IN_DTK!S$6,0),"")</f>
        <v/>
      </c>
      <c r="T382" s="156" t="str">
        <f t="shared" si="10"/>
        <v/>
      </c>
      <c r="U382" s="156" t="str">
        <f t="shared" si="11"/>
        <v/>
      </c>
    </row>
    <row r="383" spans="1:21" s="156" customFormat="1" ht="20.25" customHeight="1">
      <c r="A383" s="154">
        <v>374</v>
      </c>
      <c r="B383" s="178">
        <f>--SUBTOTAL(2,C$7:C383)</f>
        <v>374</v>
      </c>
      <c r="C383" s="157">
        <f>IF(ISNA(VLOOKUP($A383,DSSV!$A$7:$R$65536,IN_DTK!C$6,0))=FALSE,VLOOKUP($A383,DSSV!$A$7:$R$65536,IN_DTK!C$6,0),"")</f>
        <v>0</v>
      </c>
      <c r="D383" s="181" t="str">
        <f>IF(ISNA(VLOOKUP($A383,DSSV!$A$7:$R$65536,IN_DTK!D$6,0))=FALSE,VLOOKUP($A383,DSSV!$A$7:$R$65536,IN_DTK!D$6,0),"")</f>
        <v/>
      </c>
      <c r="E383" s="182" t="str">
        <f>IF(ISNA(VLOOKUP($A383,DSSV!$A$7:$R$65536,IN_DTK!E$6,0))=FALSE,VLOOKUP($A383,DSSV!$A$7:$R$65536,IN_DTK!E$6,0),"")</f>
        <v/>
      </c>
      <c r="F383" s="187" t="str">
        <f>IF(ISNA(VLOOKUP($A383,DSSV!$A$7:$R$65536,IN_DTK!F$6,0))=FALSE,VLOOKUP($A383,DSSV!$A$7:$R$65536,IN_DTK!F$6,0),"")</f>
        <v/>
      </c>
      <c r="G383" s="187" t="str">
        <f>IF(ISNA(VLOOKUP($A383,DSSV!$A$7:$R$65536,IN_DTK!G$6,0))=FALSE,VLOOKUP($A383,DSSV!$A$7:$R$65536,IN_DTK!G$6,0),"")</f>
        <v/>
      </c>
      <c r="H383" s="183">
        <f>IF(ISNA(VLOOKUP($A383,DSSV!$A$7:$R$65536,IN_DTK!H$6,0))=FALSE,IF(H$9&lt;&gt;0,VLOOKUP($A383,DSSV!$A$7:$R$65536,IN_DTK!H$6,0),""),"")</f>
        <v>0</v>
      </c>
      <c r="I383" s="183">
        <f>IF(ISNA(VLOOKUP($A383,DSSV!$A$7:$R$65536,IN_DTK!I$6,0))=FALSE,IF(I$9&lt;&gt;0,VLOOKUP($A383,DSSV!$A$7:$R$65536,IN_DTK!I$6,0),""),"")</f>
        <v>0</v>
      </c>
      <c r="J383" s="183">
        <f>IF(ISNA(VLOOKUP($A383,DSSV!$A$7:$R$65536,IN_DTK!J$6,0))=FALSE,IF(J$9&lt;&gt;0,VLOOKUP($A383,DSSV!$A$7:$R$65536,IN_DTK!J$6,0),""),"")</f>
        <v>0</v>
      </c>
      <c r="K383" s="183">
        <f>IF(ISNA(VLOOKUP($A383,DSSV!$A$7:$R$65536,IN_DTK!K$6,0))=FALSE,IF(K$9&lt;&gt;0,VLOOKUP($A383,DSSV!$A$7:$R$65536,IN_DTK!K$6,0),""),"")</f>
        <v>0</v>
      </c>
      <c r="L383" s="183">
        <f>IF(ISNA(VLOOKUP($A383,DSSV!$A$7:$R$65536,IN_DTK!L$6,0))=FALSE,IF(L$9&lt;&gt;0,VLOOKUP($A383,DSSV!$A$7:$R$65536,IN_DTK!L$6,0),""),"")</f>
        <v>0</v>
      </c>
      <c r="M383" s="183">
        <f>IF(ISNA(VLOOKUP($A383,DSSV!$A$7:$R$65536,IN_DTK!M$6,0))=FALSE,IF(M$9&lt;&gt;0,VLOOKUP($A383,DSSV!$A$7:$R$65536,IN_DTK!M$6,0),""),"")</f>
        <v>0</v>
      </c>
      <c r="N383" s="183">
        <f>IF(ISNA(VLOOKUP($A383,DSSV!$A$7:$R$65536,IN_DTK!N$6,0))=FALSE,IF(N$9&lt;&gt;0,VLOOKUP($A383,DSSV!$A$7:$R$65536,IN_DTK!N$6,0),""),"")</f>
        <v>0</v>
      </c>
      <c r="O383" s="183">
        <f>IF(ISNA(VLOOKUP($A383,DSSV!$A$7:$R$65536,IN_DTK!O$6,0))=FALSE,IF(O$9&lt;&gt;0,VLOOKUP($A383,DSSV!$A$7:$R$65536,IN_DTK!O$6,0),""),"")</f>
        <v>0</v>
      </c>
      <c r="P383" s="183">
        <f>IF(ISNA(VLOOKUP($A383,DSSV!$A$7:$R$65536,IN_DTK!P$6,0))=FALSE,IF(P$9&lt;&gt;0,VLOOKUP($A383,DSSV!$A$7:$R$65536,IN_DTK!P$6,0),""),"")</f>
        <v>0</v>
      </c>
      <c r="Q383" s="184">
        <f>IF(ISNA(VLOOKUP($A383,DSSV!$A$7:$R$65536,IN_DTK!Q$6,0))=FALSE,VLOOKUP($A383,DSSV!$A$7:$R$65536,IN_DTK!Q$6,0),"")</f>
        <v>0</v>
      </c>
      <c r="R383" s="175" t="str">
        <f>IF(ISNA(VLOOKUP($A383,DSSV!$A$7:$R$65536,IN_DTK!R$6,0))=FALSE,VLOOKUP($A383,DSSV!$A$7:$R$65536,IN_DTK!R$6,0),"")</f>
        <v>Không</v>
      </c>
      <c r="S383" s="185" t="str">
        <f>IF(ISNA(VLOOKUP($A383,DSSV!$A$7:$R$65536,IN_DTK!S$6,0))=FALSE,VLOOKUP($A383,DSSV!$A$7:$R$65536,IN_DTK!S$6,0),"")</f>
        <v/>
      </c>
      <c r="T383" s="156" t="str">
        <f t="shared" si="10"/>
        <v/>
      </c>
      <c r="U383" s="156" t="str">
        <f t="shared" si="11"/>
        <v/>
      </c>
    </row>
    <row r="384" spans="1:21" s="156" customFormat="1" ht="20.25" customHeight="1">
      <c r="A384" s="154">
        <v>375</v>
      </c>
      <c r="B384" s="178">
        <f>--SUBTOTAL(2,C$7:C384)</f>
        <v>375</v>
      </c>
      <c r="C384" s="157">
        <f>IF(ISNA(VLOOKUP($A384,DSSV!$A$7:$R$65536,IN_DTK!C$6,0))=FALSE,VLOOKUP($A384,DSSV!$A$7:$R$65536,IN_DTK!C$6,0),"")</f>
        <v>0</v>
      </c>
      <c r="D384" s="181" t="str">
        <f>IF(ISNA(VLOOKUP($A384,DSSV!$A$7:$R$65536,IN_DTK!D$6,0))=FALSE,VLOOKUP($A384,DSSV!$A$7:$R$65536,IN_DTK!D$6,0),"")</f>
        <v/>
      </c>
      <c r="E384" s="182" t="str">
        <f>IF(ISNA(VLOOKUP($A384,DSSV!$A$7:$R$65536,IN_DTK!E$6,0))=FALSE,VLOOKUP($A384,DSSV!$A$7:$R$65536,IN_DTK!E$6,0),"")</f>
        <v/>
      </c>
      <c r="F384" s="187" t="str">
        <f>IF(ISNA(VLOOKUP($A384,DSSV!$A$7:$R$65536,IN_DTK!F$6,0))=FALSE,VLOOKUP($A384,DSSV!$A$7:$R$65536,IN_DTK!F$6,0),"")</f>
        <v/>
      </c>
      <c r="G384" s="187" t="str">
        <f>IF(ISNA(VLOOKUP($A384,DSSV!$A$7:$R$65536,IN_DTK!G$6,0))=FALSE,VLOOKUP($A384,DSSV!$A$7:$R$65536,IN_DTK!G$6,0),"")</f>
        <v/>
      </c>
      <c r="H384" s="183">
        <f>IF(ISNA(VLOOKUP($A384,DSSV!$A$7:$R$65536,IN_DTK!H$6,0))=FALSE,IF(H$9&lt;&gt;0,VLOOKUP($A384,DSSV!$A$7:$R$65536,IN_DTK!H$6,0),""),"")</f>
        <v>0</v>
      </c>
      <c r="I384" s="183">
        <f>IF(ISNA(VLOOKUP($A384,DSSV!$A$7:$R$65536,IN_DTK!I$6,0))=FALSE,IF(I$9&lt;&gt;0,VLOOKUP($A384,DSSV!$A$7:$R$65536,IN_DTK!I$6,0),""),"")</f>
        <v>0</v>
      </c>
      <c r="J384" s="183">
        <f>IF(ISNA(VLOOKUP($A384,DSSV!$A$7:$R$65536,IN_DTK!J$6,0))=FALSE,IF(J$9&lt;&gt;0,VLOOKUP($A384,DSSV!$A$7:$R$65536,IN_DTK!J$6,0),""),"")</f>
        <v>0</v>
      </c>
      <c r="K384" s="183">
        <f>IF(ISNA(VLOOKUP($A384,DSSV!$A$7:$R$65536,IN_DTK!K$6,0))=FALSE,IF(K$9&lt;&gt;0,VLOOKUP($A384,DSSV!$A$7:$R$65536,IN_DTK!K$6,0),""),"")</f>
        <v>0</v>
      </c>
      <c r="L384" s="183">
        <f>IF(ISNA(VLOOKUP($A384,DSSV!$A$7:$R$65536,IN_DTK!L$6,0))=FALSE,IF(L$9&lt;&gt;0,VLOOKUP($A384,DSSV!$A$7:$R$65536,IN_DTK!L$6,0),""),"")</f>
        <v>0</v>
      </c>
      <c r="M384" s="183">
        <f>IF(ISNA(VLOOKUP($A384,DSSV!$A$7:$R$65536,IN_DTK!M$6,0))=FALSE,IF(M$9&lt;&gt;0,VLOOKUP($A384,DSSV!$A$7:$R$65536,IN_DTK!M$6,0),""),"")</f>
        <v>0</v>
      </c>
      <c r="N384" s="183">
        <f>IF(ISNA(VLOOKUP($A384,DSSV!$A$7:$R$65536,IN_DTK!N$6,0))=FALSE,IF(N$9&lt;&gt;0,VLOOKUP($A384,DSSV!$A$7:$R$65536,IN_DTK!N$6,0),""),"")</f>
        <v>0</v>
      </c>
      <c r="O384" s="183">
        <f>IF(ISNA(VLOOKUP($A384,DSSV!$A$7:$R$65536,IN_DTK!O$6,0))=FALSE,IF(O$9&lt;&gt;0,VLOOKUP($A384,DSSV!$A$7:$R$65536,IN_DTK!O$6,0),""),"")</f>
        <v>0</v>
      </c>
      <c r="P384" s="183">
        <f>IF(ISNA(VLOOKUP($A384,DSSV!$A$7:$R$65536,IN_DTK!P$6,0))=FALSE,IF(P$9&lt;&gt;0,VLOOKUP($A384,DSSV!$A$7:$R$65536,IN_DTK!P$6,0),""),"")</f>
        <v>0</v>
      </c>
      <c r="Q384" s="184">
        <f>IF(ISNA(VLOOKUP($A384,DSSV!$A$7:$R$65536,IN_DTK!Q$6,0))=FALSE,VLOOKUP($A384,DSSV!$A$7:$R$65536,IN_DTK!Q$6,0),"")</f>
        <v>0</v>
      </c>
      <c r="R384" s="175" t="str">
        <f>IF(ISNA(VLOOKUP($A384,DSSV!$A$7:$R$65536,IN_DTK!R$6,0))=FALSE,VLOOKUP($A384,DSSV!$A$7:$R$65536,IN_DTK!R$6,0),"")</f>
        <v>Không</v>
      </c>
      <c r="S384" s="185" t="str">
        <f>IF(ISNA(VLOOKUP($A384,DSSV!$A$7:$R$65536,IN_DTK!S$6,0))=FALSE,VLOOKUP($A384,DSSV!$A$7:$R$65536,IN_DTK!S$6,0),"")</f>
        <v/>
      </c>
      <c r="T384" s="156" t="str">
        <f t="shared" si="10"/>
        <v/>
      </c>
      <c r="U384" s="156" t="str">
        <f t="shared" si="11"/>
        <v/>
      </c>
    </row>
    <row r="385" spans="1:21" s="156" customFormat="1" ht="20.25" customHeight="1">
      <c r="A385" s="154">
        <v>376</v>
      </c>
      <c r="B385" s="178">
        <f>--SUBTOTAL(2,C$7:C385)</f>
        <v>376</v>
      </c>
      <c r="C385" s="157">
        <f>IF(ISNA(VLOOKUP($A385,DSSV!$A$7:$R$65536,IN_DTK!C$6,0))=FALSE,VLOOKUP($A385,DSSV!$A$7:$R$65536,IN_DTK!C$6,0),"")</f>
        <v>0</v>
      </c>
      <c r="D385" s="181" t="str">
        <f>IF(ISNA(VLOOKUP($A385,DSSV!$A$7:$R$65536,IN_DTK!D$6,0))=FALSE,VLOOKUP($A385,DSSV!$A$7:$R$65536,IN_DTK!D$6,0),"")</f>
        <v/>
      </c>
      <c r="E385" s="182" t="str">
        <f>IF(ISNA(VLOOKUP($A385,DSSV!$A$7:$R$65536,IN_DTK!E$6,0))=FALSE,VLOOKUP($A385,DSSV!$A$7:$R$65536,IN_DTK!E$6,0),"")</f>
        <v/>
      </c>
      <c r="F385" s="187" t="str">
        <f>IF(ISNA(VLOOKUP($A385,DSSV!$A$7:$R$65536,IN_DTK!F$6,0))=FALSE,VLOOKUP($A385,DSSV!$A$7:$R$65536,IN_DTK!F$6,0),"")</f>
        <v/>
      </c>
      <c r="G385" s="187" t="str">
        <f>IF(ISNA(VLOOKUP($A385,DSSV!$A$7:$R$65536,IN_DTK!G$6,0))=FALSE,VLOOKUP($A385,DSSV!$A$7:$R$65536,IN_DTK!G$6,0),"")</f>
        <v/>
      </c>
      <c r="H385" s="183">
        <f>IF(ISNA(VLOOKUP($A385,DSSV!$A$7:$R$65536,IN_DTK!H$6,0))=FALSE,IF(H$9&lt;&gt;0,VLOOKUP($A385,DSSV!$A$7:$R$65536,IN_DTK!H$6,0),""),"")</f>
        <v>0</v>
      </c>
      <c r="I385" s="183">
        <f>IF(ISNA(VLOOKUP($A385,DSSV!$A$7:$R$65536,IN_DTK!I$6,0))=FALSE,IF(I$9&lt;&gt;0,VLOOKUP($A385,DSSV!$A$7:$R$65536,IN_DTK!I$6,0),""),"")</f>
        <v>0</v>
      </c>
      <c r="J385" s="183">
        <f>IF(ISNA(VLOOKUP($A385,DSSV!$A$7:$R$65536,IN_DTK!J$6,0))=FALSE,IF(J$9&lt;&gt;0,VLOOKUP($A385,DSSV!$A$7:$R$65536,IN_DTK!J$6,0),""),"")</f>
        <v>0</v>
      </c>
      <c r="K385" s="183">
        <f>IF(ISNA(VLOOKUP($A385,DSSV!$A$7:$R$65536,IN_DTK!K$6,0))=FALSE,IF(K$9&lt;&gt;0,VLOOKUP($A385,DSSV!$A$7:$R$65536,IN_DTK!K$6,0),""),"")</f>
        <v>0</v>
      </c>
      <c r="L385" s="183">
        <f>IF(ISNA(VLOOKUP($A385,DSSV!$A$7:$R$65536,IN_DTK!L$6,0))=FALSE,IF(L$9&lt;&gt;0,VLOOKUP($A385,DSSV!$A$7:$R$65536,IN_DTK!L$6,0),""),"")</f>
        <v>0</v>
      </c>
      <c r="M385" s="183">
        <f>IF(ISNA(VLOOKUP($A385,DSSV!$A$7:$R$65536,IN_DTK!M$6,0))=FALSE,IF(M$9&lt;&gt;0,VLOOKUP($A385,DSSV!$A$7:$R$65536,IN_DTK!M$6,0),""),"")</f>
        <v>0</v>
      </c>
      <c r="N385" s="183">
        <f>IF(ISNA(VLOOKUP($A385,DSSV!$A$7:$R$65536,IN_DTK!N$6,0))=FALSE,IF(N$9&lt;&gt;0,VLOOKUP($A385,DSSV!$A$7:$R$65536,IN_DTK!N$6,0),""),"")</f>
        <v>0</v>
      </c>
      <c r="O385" s="183">
        <f>IF(ISNA(VLOOKUP($A385,DSSV!$A$7:$R$65536,IN_DTK!O$6,0))=FALSE,IF(O$9&lt;&gt;0,VLOOKUP($A385,DSSV!$A$7:$R$65536,IN_DTK!O$6,0),""),"")</f>
        <v>0</v>
      </c>
      <c r="P385" s="183">
        <f>IF(ISNA(VLOOKUP($A385,DSSV!$A$7:$R$65536,IN_DTK!P$6,0))=FALSE,IF(P$9&lt;&gt;0,VLOOKUP($A385,DSSV!$A$7:$R$65536,IN_DTK!P$6,0),""),"")</f>
        <v>0</v>
      </c>
      <c r="Q385" s="184">
        <f>IF(ISNA(VLOOKUP($A385,DSSV!$A$7:$R$65536,IN_DTK!Q$6,0))=FALSE,VLOOKUP($A385,DSSV!$A$7:$R$65536,IN_DTK!Q$6,0),"")</f>
        <v>0</v>
      </c>
      <c r="R385" s="175" t="str">
        <f>IF(ISNA(VLOOKUP($A385,DSSV!$A$7:$R$65536,IN_DTK!R$6,0))=FALSE,VLOOKUP($A385,DSSV!$A$7:$R$65536,IN_DTK!R$6,0),"")</f>
        <v>Không</v>
      </c>
      <c r="S385" s="185" t="str">
        <f>IF(ISNA(VLOOKUP($A385,DSSV!$A$7:$R$65536,IN_DTK!S$6,0))=FALSE,VLOOKUP($A385,DSSV!$A$7:$R$65536,IN_DTK!S$6,0),"")</f>
        <v/>
      </c>
      <c r="T385" s="156" t="str">
        <f t="shared" si="10"/>
        <v/>
      </c>
      <c r="U385" s="156" t="str">
        <f t="shared" si="11"/>
        <v/>
      </c>
    </row>
    <row r="386" spans="1:21" s="156" customFormat="1" ht="20.25" customHeight="1">
      <c r="A386" s="154">
        <v>377</v>
      </c>
      <c r="B386" s="178">
        <f>--SUBTOTAL(2,C$7:C386)</f>
        <v>377</v>
      </c>
      <c r="C386" s="157">
        <f>IF(ISNA(VLOOKUP($A386,DSSV!$A$7:$R$65536,IN_DTK!C$6,0))=FALSE,VLOOKUP($A386,DSSV!$A$7:$R$65536,IN_DTK!C$6,0),"")</f>
        <v>0</v>
      </c>
      <c r="D386" s="181" t="str">
        <f>IF(ISNA(VLOOKUP($A386,DSSV!$A$7:$R$65536,IN_DTK!D$6,0))=FALSE,VLOOKUP($A386,DSSV!$A$7:$R$65536,IN_DTK!D$6,0),"")</f>
        <v/>
      </c>
      <c r="E386" s="182" t="str">
        <f>IF(ISNA(VLOOKUP($A386,DSSV!$A$7:$R$65536,IN_DTK!E$6,0))=FALSE,VLOOKUP($A386,DSSV!$A$7:$R$65536,IN_DTK!E$6,0),"")</f>
        <v/>
      </c>
      <c r="F386" s="187" t="str">
        <f>IF(ISNA(VLOOKUP($A386,DSSV!$A$7:$R$65536,IN_DTK!F$6,0))=FALSE,VLOOKUP($A386,DSSV!$A$7:$R$65536,IN_DTK!F$6,0),"")</f>
        <v/>
      </c>
      <c r="G386" s="187" t="str">
        <f>IF(ISNA(VLOOKUP($A386,DSSV!$A$7:$R$65536,IN_DTK!G$6,0))=FALSE,VLOOKUP($A386,DSSV!$A$7:$R$65536,IN_DTK!G$6,0),"")</f>
        <v/>
      </c>
      <c r="H386" s="183">
        <f>IF(ISNA(VLOOKUP($A386,DSSV!$A$7:$R$65536,IN_DTK!H$6,0))=FALSE,IF(H$9&lt;&gt;0,VLOOKUP($A386,DSSV!$A$7:$R$65536,IN_DTK!H$6,0),""),"")</f>
        <v>0</v>
      </c>
      <c r="I386" s="183">
        <f>IF(ISNA(VLOOKUP($A386,DSSV!$A$7:$R$65536,IN_DTK!I$6,0))=FALSE,IF(I$9&lt;&gt;0,VLOOKUP($A386,DSSV!$A$7:$R$65536,IN_DTK!I$6,0),""),"")</f>
        <v>0</v>
      </c>
      <c r="J386" s="183">
        <f>IF(ISNA(VLOOKUP($A386,DSSV!$A$7:$R$65536,IN_DTK!J$6,0))=FALSE,IF(J$9&lt;&gt;0,VLOOKUP($A386,DSSV!$A$7:$R$65536,IN_DTK!J$6,0),""),"")</f>
        <v>0</v>
      </c>
      <c r="K386" s="183">
        <f>IF(ISNA(VLOOKUP($A386,DSSV!$A$7:$R$65536,IN_DTK!K$6,0))=FALSE,IF(K$9&lt;&gt;0,VLOOKUP($A386,DSSV!$A$7:$R$65536,IN_DTK!K$6,0),""),"")</f>
        <v>0</v>
      </c>
      <c r="L386" s="183">
        <f>IF(ISNA(VLOOKUP($A386,DSSV!$A$7:$R$65536,IN_DTK!L$6,0))=FALSE,IF(L$9&lt;&gt;0,VLOOKUP($A386,DSSV!$A$7:$R$65536,IN_DTK!L$6,0),""),"")</f>
        <v>0</v>
      </c>
      <c r="M386" s="183">
        <f>IF(ISNA(VLOOKUP($A386,DSSV!$A$7:$R$65536,IN_DTK!M$6,0))=FALSE,IF(M$9&lt;&gt;0,VLOOKUP($A386,DSSV!$A$7:$R$65536,IN_DTK!M$6,0),""),"")</f>
        <v>0</v>
      </c>
      <c r="N386" s="183">
        <f>IF(ISNA(VLOOKUP($A386,DSSV!$A$7:$R$65536,IN_DTK!N$6,0))=FALSE,IF(N$9&lt;&gt;0,VLOOKUP($A386,DSSV!$A$7:$R$65536,IN_DTK!N$6,0),""),"")</f>
        <v>0</v>
      </c>
      <c r="O386" s="183">
        <f>IF(ISNA(VLOOKUP($A386,DSSV!$A$7:$R$65536,IN_DTK!O$6,0))=FALSE,IF(O$9&lt;&gt;0,VLOOKUP($A386,DSSV!$A$7:$R$65536,IN_DTK!O$6,0),""),"")</f>
        <v>0</v>
      </c>
      <c r="P386" s="183">
        <f>IF(ISNA(VLOOKUP($A386,DSSV!$A$7:$R$65536,IN_DTK!P$6,0))=FALSE,IF(P$9&lt;&gt;0,VLOOKUP($A386,DSSV!$A$7:$R$65536,IN_DTK!P$6,0),""),"")</f>
        <v>0</v>
      </c>
      <c r="Q386" s="184">
        <f>IF(ISNA(VLOOKUP($A386,DSSV!$A$7:$R$65536,IN_DTK!Q$6,0))=FALSE,VLOOKUP($A386,DSSV!$A$7:$R$65536,IN_DTK!Q$6,0),"")</f>
        <v>0</v>
      </c>
      <c r="R386" s="175" t="str">
        <f>IF(ISNA(VLOOKUP($A386,DSSV!$A$7:$R$65536,IN_DTK!R$6,0))=FALSE,VLOOKUP($A386,DSSV!$A$7:$R$65536,IN_DTK!R$6,0),"")</f>
        <v>Không</v>
      </c>
      <c r="S386" s="185" t="str">
        <f>IF(ISNA(VLOOKUP($A386,DSSV!$A$7:$R$65536,IN_DTK!S$6,0))=FALSE,VLOOKUP($A386,DSSV!$A$7:$R$65536,IN_DTK!S$6,0),"")</f>
        <v/>
      </c>
      <c r="T386" s="156" t="str">
        <f t="shared" si="10"/>
        <v/>
      </c>
      <c r="U386" s="156" t="str">
        <f t="shared" si="11"/>
        <v/>
      </c>
    </row>
    <row r="387" spans="1:21" s="156" customFormat="1" ht="20.25" customHeight="1">
      <c r="A387" s="154">
        <v>378</v>
      </c>
      <c r="B387" s="178">
        <f>--SUBTOTAL(2,C$7:C387)</f>
        <v>378</v>
      </c>
      <c r="C387" s="157">
        <f>IF(ISNA(VLOOKUP($A387,DSSV!$A$7:$R$65536,IN_DTK!C$6,0))=FALSE,VLOOKUP($A387,DSSV!$A$7:$R$65536,IN_DTK!C$6,0),"")</f>
        <v>0</v>
      </c>
      <c r="D387" s="181" t="str">
        <f>IF(ISNA(VLOOKUP($A387,DSSV!$A$7:$R$65536,IN_DTK!D$6,0))=FALSE,VLOOKUP($A387,DSSV!$A$7:$R$65536,IN_DTK!D$6,0),"")</f>
        <v/>
      </c>
      <c r="E387" s="182" t="str">
        <f>IF(ISNA(VLOOKUP($A387,DSSV!$A$7:$R$65536,IN_DTK!E$6,0))=FALSE,VLOOKUP($A387,DSSV!$A$7:$R$65536,IN_DTK!E$6,0),"")</f>
        <v/>
      </c>
      <c r="F387" s="187" t="str">
        <f>IF(ISNA(VLOOKUP($A387,DSSV!$A$7:$R$65536,IN_DTK!F$6,0))=FALSE,VLOOKUP($A387,DSSV!$A$7:$R$65536,IN_DTK!F$6,0),"")</f>
        <v/>
      </c>
      <c r="G387" s="187" t="str">
        <f>IF(ISNA(VLOOKUP($A387,DSSV!$A$7:$R$65536,IN_DTK!G$6,0))=FALSE,VLOOKUP($A387,DSSV!$A$7:$R$65536,IN_DTK!G$6,0),"")</f>
        <v/>
      </c>
      <c r="H387" s="183">
        <f>IF(ISNA(VLOOKUP($A387,DSSV!$A$7:$R$65536,IN_DTK!H$6,0))=FALSE,IF(H$9&lt;&gt;0,VLOOKUP($A387,DSSV!$A$7:$R$65536,IN_DTK!H$6,0),""),"")</f>
        <v>0</v>
      </c>
      <c r="I387" s="183">
        <f>IF(ISNA(VLOOKUP($A387,DSSV!$A$7:$R$65536,IN_DTK!I$6,0))=FALSE,IF(I$9&lt;&gt;0,VLOOKUP($A387,DSSV!$A$7:$R$65536,IN_DTK!I$6,0),""),"")</f>
        <v>0</v>
      </c>
      <c r="J387" s="183">
        <f>IF(ISNA(VLOOKUP($A387,DSSV!$A$7:$R$65536,IN_DTK!J$6,0))=FALSE,IF(J$9&lt;&gt;0,VLOOKUP($A387,DSSV!$A$7:$R$65536,IN_DTK!J$6,0),""),"")</f>
        <v>0</v>
      </c>
      <c r="K387" s="183">
        <f>IF(ISNA(VLOOKUP($A387,DSSV!$A$7:$R$65536,IN_DTK!K$6,0))=FALSE,IF(K$9&lt;&gt;0,VLOOKUP($A387,DSSV!$A$7:$R$65536,IN_DTK!K$6,0),""),"")</f>
        <v>0</v>
      </c>
      <c r="L387" s="183">
        <f>IF(ISNA(VLOOKUP($A387,DSSV!$A$7:$R$65536,IN_DTK!L$6,0))=FALSE,IF(L$9&lt;&gt;0,VLOOKUP($A387,DSSV!$A$7:$R$65536,IN_DTK!L$6,0),""),"")</f>
        <v>0</v>
      </c>
      <c r="M387" s="183">
        <f>IF(ISNA(VLOOKUP($A387,DSSV!$A$7:$R$65536,IN_DTK!M$6,0))=FALSE,IF(M$9&lt;&gt;0,VLOOKUP($A387,DSSV!$A$7:$R$65536,IN_DTK!M$6,0),""),"")</f>
        <v>0</v>
      </c>
      <c r="N387" s="183">
        <f>IF(ISNA(VLOOKUP($A387,DSSV!$A$7:$R$65536,IN_DTK!N$6,0))=FALSE,IF(N$9&lt;&gt;0,VLOOKUP($A387,DSSV!$A$7:$R$65536,IN_DTK!N$6,0),""),"")</f>
        <v>0</v>
      </c>
      <c r="O387" s="183">
        <f>IF(ISNA(VLOOKUP($A387,DSSV!$A$7:$R$65536,IN_DTK!O$6,0))=FALSE,IF(O$9&lt;&gt;0,VLOOKUP($A387,DSSV!$A$7:$R$65536,IN_DTK!O$6,0),""),"")</f>
        <v>0</v>
      </c>
      <c r="P387" s="183">
        <f>IF(ISNA(VLOOKUP($A387,DSSV!$A$7:$R$65536,IN_DTK!P$6,0))=FALSE,IF(P$9&lt;&gt;0,VLOOKUP($A387,DSSV!$A$7:$R$65536,IN_DTK!P$6,0),""),"")</f>
        <v>0</v>
      </c>
      <c r="Q387" s="184">
        <f>IF(ISNA(VLOOKUP($A387,DSSV!$A$7:$R$65536,IN_DTK!Q$6,0))=FALSE,VLOOKUP($A387,DSSV!$A$7:$R$65536,IN_DTK!Q$6,0),"")</f>
        <v>0</v>
      </c>
      <c r="R387" s="175" t="str">
        <f>IF(ISNA(VLOOKUP($A387,DSSV!$A$7:$R$65536,IN_DTK!R$6,0))=FALSE,VLOOKUP($A387,DSSV!$A$7:$R$65536,IN_DTK!R$6,0),"")</f>
        <v>Không</v>
      </c>
      <c r="S387" s="185" t="str">
        <f>IF(ISNA(VLOOKUP($A387,DSSV!$A$7:$R$65536,IN_DTK!S$6,0))=FALSE,VLOOKUP($A387,DSSV!$A$7:$R$65536,IN_DTK!S$6,0),"")</f>
        <v/>
      </c>
      <c r="T387" s="156" t="str">
        <f t="shared" si="10"/>
        <v/>
      </c>
      <c r="U387" s="156" t="str">
        <f t="shared" si="11"/>
        <v/>
      </c>
    </row>
    <row r="388" spans="1:21" s="156" customFormat="1" ht="20.25" customHeight="1">
      <c r="A388" s="154">
        <v>379</v>
      </c>
      <c r="B388" s="178">
        <f>--SUBTOTAL(2,C$7:C388)</f>
        <v>379</v>
      </c>
      <c r="C388" s="157">
        <f>IF(ISNA(VLOOKUP($A388,DSSV!$A$7:$R$65536,IN_DTK!C$6,0))=FALSE,VLOOKUP($A388,DSSV!$A$7:$R$65536,IN_DTK!C$6,0),"")</f>
        <v>0</v>
      </c>
      <c r="D388" s="181" t="str">
        <f>IF(ISNA(VLOOKUP($A388,DSSV!$A$7:$R$65536,IN_DTK!D$6,0))=FALSE,VLOOKUP($A388,DSSV!$A$7:$R$65536,IN_DTK!D$6,0),"")</f>
        <v/>
      </c>
      <c r="E388" s="182" t="str">
        <f>IF(ISNA(VLOOKUP($A388,DSSV!$A$7:$R$65536,IN_DTK!E$6,0))=FALSE,VLOOKUP($A388,DSSV!$A$7:$R$65536,IN_DTK!E$6,0),"")</f>
        <v/>
      </c>
      <c r="F388" s="187" t="str">
        <f>IF(ISNA(VLOOKUP($A388,DSSV!$A$7:$R$65536,IN_DTK!F$6,0))=FALSE,VLOOKUP($A388,DSSV!$A$7:$R$65536,IN_DTK!F$6,0),"")</f>
        <v/>
      </c>
      <c r="G388" s="187" t="str">
        <f>IF(ISNA(VLOOKUP($A388,DSSV!$A$7:$R$65536,IN_DTK!G$6,0))=FALSE,VLOOKUP($A388,DSSV!$A$7:$R$65536,IN_DTK!G$6,0),"")</f>
        <v/>
      </c>
      <c r="H388" s="183">
        <f>IF(ISNA(VLOOKUP($A388,DSSV!$A$7:$R$65536,IN_DTK!H$6,0))=FALSE,IF(H$9&lt;&gt;0,VLOOKUP($A388,DSSV!$A$7:$R$65536,IN_DTK!H$6,0),""),"")</f>
        <v>0</v>
      </c>
      <c r="I388" s="183">
        <f>IF(ISNA(VLOOKUP($A388,DSSV!$A$7:$R$65536,IN_DTK!I$6,0))=FALSE,IF(I$9&lt;&gt;0,VLOOKUP($A388,DSSV!$A$7:$R$65536,IN_DTK!I$6,0),""),"")</f>
        <v>0</v>
      </c>
      <c r="J388" s="183">
        <f>IF(ISNA(VLOOKUP($A388,DSSV!$A$7:$R$65536,IN_DTK!J$6,0))=FALSE,IF(J$9&lt;&gt;0,VLOOKUP($A388,DSSV!$A$7:$R$65536,IN_DTK!J$6,0),""),"")</f>
        <v>0</v>
      </c>
      <c r="K388" s="183">
        <f>IF(ISNA(VLOOKUP($A388,DSSV!$A$7:$R$65536,IN_DTK!K$6,0))=FALSE,IF(K$9&lt;&gt;0,VLOOKUP($A388,DSSV!$A$7:$R$65536,IN_DTK!K$6,0),""),"")</f>
        <v>0</v>
      </c>
      <c r="L388" s="183">
        <f>IF(ISNA(VLOOKUP($A388,DSSV!$A$7:$R$65536,IN_DTK!L$6,0))=FALSE,IF(L$9&lt;&gt;0,VLOOKUP($A388,DSSV!$A$7:$R$65536,IN_DTK!L$6,0),""),"")</f>
        <v>0</v>
      </c>
      <c r="M388" s="183">
        <f>IF(ISNA(VLOOKUP($A388,DSSV!$A$7:$R$65536,IN_DTK!M$6,0))=FALSE,IF(M$9&lt;&gt;0,VLOOKUP($A388,DSSV!$A$7:$R$65536,IN_DTK!M$6,0),""),"")</f>
        <v>0</v>
      </c>
      <c r="N388" s="183">
        <f>IF(ISNA(VLOOKUP($A388,DSSV!$A$7:$R$65536,IN_DTK!N$6,0))=FALSE,IF(N$9&lt;&gt;0,VLOOKUP($A388,DSSV!$A$7:$R$65536,IN_DTK!N$6,0),""),"")</f>
        <v>0</v>
      </c>
      <c r="O388" s="183">
        <f>IF(ISNA(VLOOKUP($A388,DSSV!$A$7:$R$65536,IN_DTK!O$6,0))=FALSE,IF(O$9&lt;&gt;0,VLOOKUP($A388,DSSV!$A$7:$R$65536,IN_DTK!O$6,0),""),"")</f>
        <v>0</v>
      </c>
      <c r="P388" s="183">
        <f>IF(ISNA(VLOOKUP($A388,DSSV!$A$7:$R$65536,IN_DTK!P$6,0))=FALSE,IF(P$9&lt;&gt;0,VLOOKUP($A388,DSSV!$A$7:$R$65536,IN_DTK!P$6,0),""),"")</f>
        <v>0</v>
      </c>
      <c r="Q388" s="184">
        <f>IF(ISNA(VLOOKUP($A388,DSSV!$A$7:$R$65536,IN_DTK!Q$6,0))=FALSE,VLOOKUP($A388,DSSV!$A$7:$R$65536,IN_DTK!Q$6,0),"")</f>
        <v>0</v>
      </c>
      <c r="R388" s="175" t="str">
        <f>IF(ISNA(VLOOKUP($A388,DSSV!$A$7:$R$65536,IN_DTK!R$6,0))=FALSE,VLOOKUP($A388,DSSV!$A$7:$R$65536,IN_DTK!R$6,0),"")</f>
        <v>Không</v>
      </c>
      <c r="S388" s="185" t="str">
        <f>IF(ISNA(VLOOKUP($A388,DSSV!$A$7:$R$65536,IN_DTK!S$6,0))=FALSE,VLOOKUP($A388,DSSV!$A$7:$R$65536,IN_DTK!S$6,0),"")</f>
        <v/>
      </c>
      <c r="T388" s="156" t="str">
        <f t="shared" si="10"/>
        <v/>
      </c>
      <c r="U388" s="156" t="str">
        <f t="shared" si="11"/>
        <v/>
      </c>
    </row>
    <row r="389" spans="1:21" s="156" customFormat="1" ht="20.25" customHeight="1">
      <c r="A389" s="154">
        <v>380</v>
      </c>
      <c r="B389" s="178">
        <f>--SUBTOTAL(2,C$7:C389)</f>
        <v>380</v>
      </c>
      <c r="C389" s="157">
        <f>IF(ISNA(VLOOKUP($A389,DSSV!$A$7:$R$65536,IN_DTK!C$6,0))=FALSE,VLOOKUP($A389,DSSV!$A$7:$R$65536,IN_DTK!C$6,0),"")</f>
        <v>0</v>
      </c>
      <c r="D389" s="181" t="str">
        <f>IF(ISNA(VLOOKUP($A389,DSSV!$A$7:$R$65536,IN_DTK!D$6,0))=FALSE,VLOOKUP($A389,DSSV!$A$7:$R$65536,IN_DTK!D$6,0),"")</f>
        <v/>
      </c>
      <c r="E389" s="182" t="str">
        <f>IF(ISNA(VLOOKUP($A389,DSSV!$A$7:$R$65536,IN_DTK!E$6,0))=FALSE,VLOOKUP($A389,DSSV!$A$7:$R$65536,IN_DTK!E$6,0),"")</f>
        <v/>
      </c>
      <c r="F389" s="187" t="str">
        <f>IF(ISNA(VLOOKUP($A389,DSSV!$A$7:$R$65536,IN_DTK!F$6,0))=FALSE,VLOOKUP($A389,DSSV!$A$7:$R$65536,IN_DTK!F$6,0),"")</f>
        <v/>
      </c>
      <c r="G389" s="187" t="str">
        <f>IF(ISNA(VLOOKUP($A389,DSSV!$A$7:$R$65536,IN_DTK!G$6,0))=FALSE,VLOOKUP($A389,DSSV!$A$7:$R$65536,IN_DTK!G$6,0),"")</f>
        <v/>
      </c>
      <c r="H389" s="183">
        <f>IF(ISNA(VLOOKUP($A389,DSSV!$A$7:$R$65536,IN_DTK!H$6,0))=FALSE,IF(H$9&lt;&gt;0,VLOOKUP($A389,DSSV!$A$7:$R$65536,IN_DTK!H$6,0),""),"")</f>
        <v>0</v>
      </c>
      <c r="I389" s="183">
        <f>IF(ISNA(VLOOKUP($A389,DSSV!$A$7:$R$65536,IN_DTK!I$6,0))=FALSE,IF(I$9&lt;&gt;0,VLOOKUP($A389,DSSV!$A$7:$R$65536,IN_DTK!I$6,0),""),"")</f>
        <v>0</v>
      </c>
      <c r="J389" s="183">
        <f>IF(ISNA(VLOOKUP($A389,DSSV!$A$7:$R$65536,IN_DTK!J$6,0))=FALSE,IF(J$9&lt;&gt;0,VLOOKUP($A389,DSSV!$A$7:$R$65536,IN_DTK!J$6,0),""),"")</f>
        <v>0</v>
      </c>
      <c r="K389" s="183">
        <f>IF(ISNA(VLOOKUP($A389,DSSV!$A$7:$R$65536,IN_DTK!K$6,0))=FALSE,IF(K$9&lt;&gt;0,VLOOKUP($A389,DSSV!$A$7:$R$65536,IN_DTK!K$6,0),""),"")</f>
        <v>0</v>
      </c>
      <c r="L389" s="183">
        <f>IF(ISNA(VLOOKUP($A389,DSSV!$A$7:$R$65536,IN_DTK!L$6,0))=FALSE,IF(L$9&lt;&gt;0,VLOOKUP($A389,DSSV!$A$7:$R$65536,IN_DTK!L$6,0),""),"")</f>
        <v>0</v>
      </c>
      <c r="M389" s="183">
        <f>IF(ISNA(VLOOKUP($A389,DSSV!$A$7:$R$65536,IN_DTK!M$6,0))=FALSE,IF(M$9&lt;&gt;0,VLOOKUP($A389,DSSV!$A$7:$R$65536,IN_DTK!M$6,0),""),"")</f>
        <v>0</v>
      </c>
      <c r="N389" s="183">
        <f>IF(ISNA(VLOOKUP($A389,DSSV!$A$7:$R$65536,IN_DTK!N$6,0))=FALSE,IF(N$9&lt;&gt;0,VLOOKUP($A389,DSSV!$A$7:$R$65536,IN_DTK!N$6,0),""),"")</f>
        <v>0</v>
      </c>
      <c r="O389" s="183">
        <f>IF(ISNA(VLOOKUP($A389,DSSV!$A$7:$R$65536,IN_DTK!O$6,0))=FALSE,IF(O$9&lt;&gt;0,VLOOKUP($A389,DSSV!$A$7:$R$65536,IN_DTK!O$6,0),""),"")</f>
        <v>0</v>
      </c>
      <c r="P389" s="183">
        <f>IF(ISNA(VLOOKUP($A389,DSSV!$A$7:$R$65536,IN_DTK!P$6,0))=FALSE,IF(P$9&lt;&gt;0,VLOOKUP($A389,DSSV!$A$7:$R$65536,IN_DTK!P$6,0),""),"")</f>
        <v>0</v>
      </c>
      <c r="Q389" s="184">
        <f>IF(ISNA(VLOOKUP($A389,DSSV!$A$7:$R$65536,IN_DTK!Q$6,0))=FALSE,VLOOKUP($A389,DSSV!$A$7:$R$65536,IN_DTK!Q$6,0),"")</f>
        <v>0</v>
      </c>
      <c r="R389" s="175" t="str">
        <f>IF(ISNA(VLOOKUP($A389,DSSV!$A$7:$R$65536,IN_DTK!R$6,0))=FALSE,VLOOKUP($A389,DSSV!$A$7:$R$65536,IN_DTK!R$6,0),"")</f>
        <v>Không</v>
      </c>
      <c r="S389" s="185" t="str">
        <f>IF(ISNA(VLOOKUP($A389,DSSV!$A$7:$R$65536,IN_DTK!S$6,0))=FALSE,VLOOKUP($A389,DSSV!$A$7:$R$65536,IN_DTK!S$6,0),"")</f>
        <v/>
      </c>
      <c r="T389" s="156" t="str">
        <f t="shared" si="10"/>
        <v/>
      </c>
      <c r="U389" s="156" t="str">
        <f t="shared" si="11"/>
        <v/>
      </c>
    </row>
    <row r="390" spans="1:21" s="156" customFormat="1" ht="20.25" customHeight="1">
      <c r="A390" s="154">
        <v>381</v>
      </c>
      <c r="B390" s="178">
        <f>--SUBTOTAL(2,C$7:C390)</f>
        <v>381</v>
      </c>
      <c r="C390" s="157">
        <f>IF(ISNA(VLOOKUP($A390,DSSV!$A$7:$R$65536,IN_DTK!C$6,0))=FALSE,VLOOKUP($A390,DSSV!$A$7:$R$65536,IN_DTK!C$6,0),"")</f>
        <v>0</v>
      </c>
      <c r="D390" s="181" t="str">
        <f>IF(ISNA(VLOOKUP($A390,DSSV!$A$7:$R$65536,IN_DTK!D$6,0))=FALSE,VLOOKUP($A390,DSSV!$A$7:$R$65536,IN_DTK!D$6,0),"")</f>
        <v/>
      </c>
      <c r="E390" s="182" t="str">
        <f>IF(ISNA(VLOOKUP($A390,DSSV!$A$7:$R$65536,IN_DTK!E$6,0))=FALSE,VLOOKUP($A390,DSSV!$A$7:$R$65536,IN_DTK!E$6,0),"")</f>
        <v/>
      </c>
      <c r="F390" s="187" t="str">
        <f>IF(ISNA(VLOOKUP($A390,DSSV!$A$7:$R$65536,IN_DTK!F$6,0))=FALSE,VLOOKUP($A390,DSSV!$A$7:$R$65536,IN_DTK!F$6,0),"")</f>
        <v/>
      </c>
      <c r="G390" s="187" t="str">
        <f>IF(ISNA(VLOOKUP($A390,DSSV!$A$7:$R$65536,IN_DTK!G$6,0))=FALSE,VLOOKUP($A390,DSSV!$A$7:$R$65536,IN_DTK!G$6,0),"")</f>
        <v/>
      </c>
      <c r="H390" s="183">
        <f>IF(ISNA(VLOOKUP($A390,DSSV!$A$7:$R$65536,IN_DTK!H$6,0))=FALSE,IF(H$9&lt;&gt;0,VLOOKUP($A390,DSSV!$A$7:$R$65536,IN_DTK!H$6,0),""),"")</f>
        <v>0</v>
      </c>
      <c r="I390" s="183">
        <f>IF(ISNA(VLOOKUP($A390,DSSV!$A$7:$R$65536,IN_DTK!I$6,0))=FALSE,IF(I$9&lt;&gt;0,VLOOKUP($A390,DSSV!$A$7:$R$65536,IN_DTK!I$6,0),""),"")</f>
        <v>0</v>
      </c>
      <c r="J390" s="183">
        <f>IF(ISNA(VLOOKUP($A390,DSSV!$A$7:$R$65536,IN_DTK!J$6,0))=FALSE,IF(J$9&lt;&gt;0,VLOOKUP($A390,DSSV!$A$7:$R$65536,IN_DTK!J$6,0),""),"")</f>
        <v>0</v>
      </c>
      <c r="K390" s="183">
        <f>IF(ISNA(VLOOKUP($A390,DSSV!$A$7:$R$65536,IN_DTK!K$6,0))=FALSE,IF(K$9&lt;&gt;0,VLOOKUP($A390,DSSV!$A$7:$R$65536,IN_DTK!K$6,0),""),"")</f>
        <v>0</v>
      </c>
      <c r="L390" s="183">
        <f>IF(ISNA(VLOOKUP($A390,DSSV!$A$7:$R$65536,IN_DTK!L$6,0))=FALSE,IF(L$9&lt;&gt;0,VLOOKUP($A390,DSSV!$A$7:$R$65536,IN_DTK!L$6,0),""),"")</f>
        <v>0</v>
      </c>
      <c r="M390" s="183">
        <f>IF(ISNA(VLOOKUP($A390,DSSV!$A$7:$R$65536,IN_DTK!M$6,0))=FALSE,IF(M$9&lt;&gt;0,VLOOKUP($A390,DSSV!$A$7:$R$65536,IN_DTK!M$6,0),""),"")</f>
        <v>0</v>
      </c>
      <c r="N390" s="183">
        <f>IF(ISNA(VLOOKUP($A390,DSSV!$A$7:$R$65536,IN_DTK!N$6,0))=FALSE,IF(N$9&lt;&gt;0,VLOOKUP($A390,DSSV!$A$7:$R$65536,IN_DTK!N$6,0),""),"")</f>
        <v>0</v>
      </c>
      <c r="O390" s="183">
        <f>IF(ISNA(VLOOKUP($A390,DSSV!$A$7:$R$65536,IN_DTK!O$6,0))=FALSE,IF(O$9&lt;&gt;0,VLOOKUP($A390,DSSV!$A$7:$R$65536,IN_DTK!O$6,0),""),"")</f>
        <v>0</v>
      </c>
      <c r="P390" s="183">
        <f>IF(ISNA(VLOOKUP($A390,DSSV!$A$7:$R$65536,IN_DTK!P$6,0))=FALSE,IF(P$9&lt;&gt;0,VLOOKUP($A390,DSSV!$A$7:$R$65536,IN_DTK!P$6,0),""),"")</f>
        <v>0</v>
      </c>
      <c r="Q390" s="184">
        <f>IF(ISNA(VLOOKUP($A390,DSSV!$A$7:$R$65536,IN_DTK!Q$6,0))=FALSE,VLOOKUP($A390,DSSV!$A$7:$R$65536,IN_DTK!Q$6,0),"")</f>
        <v>0</v>
      </c>
      <c r="R390" s="175" t="str">
        <f>IF(ISNA(VLOOKUP($A390,DSSV!$A$7:$R$65536,IN_DTK!R$6,0))=FALSE,VLOOKUP($A390,DSSV!$A$7:$R$65536,IN_DTK!R$6,0),"")</f>
        <v>Không</v>
      </c>
      <c r="S390" s="185" t="str">
        <f>IF(ISNA(VLOOKUP($A390,DSSV!$A$7:$R$65536,IN_DTK!S$6,0))=FALSE,VLOOKUP($A390,DSSV!$A$7:$R$65536,IN_DTK!S$6,0),"")</f>
        <v/>
      </c>
      <c r="T390" s="156" t="str">
        <f t="shared" si="10"/>
        <v/>
      </c>
      <c r="U390" s="156" t="str">
        <f t="shared" si="11"/>
        <v/>
      </c>
    </row>
    <row r="391" spans="1:21" s="156" customFormat="1" ht="20.25" customHeight="1">
      <c r="A391" s="154">
        <v>382</v>
      </c>
      <c r="B391" s="178">
        <f>--SUBTOTAL(2,C$7:C391)</f>
        <v>382</v>
      </c>
      <c r="C391" s="157">
        <f>IF(ISNA(VLOOKUP($A391,DSSV!$A$7:$R$65536,IN_DTK!C$6,0))=FALSE,VLOOKUP($A391,DSSV!$A$7:$R$65536,IN_DTK!C$6,0),"")</f>
        <v>0</v>
      </c>
      <c r="D391" s="181" t="str">
        <f>IF(ISNA(VLOOKUP($A391,DSSV!$A$7:$R$65536,IN_DTK!D$6,0))=FALSE,VLOOKUP($A391,DSSV!$A$7:$R$65536,IN_DTK!D$6,0),"")</f>
        <v/>
      </c>
      <c r="E391" s="182" t="str">
        <f>IF(ISNA(VLOOKUP($A391,DSSV!$A$7:$R$65536,IN_DTK!E$6,0))=FALSE,VLOOKUP($A391,DSSV!$A$7:$R$65536,IN_DTK!E$6,0),"")</f>
        <v/>
      </c>
      <c r="F391" s="187" t="str">
        <f>IF(ISNA(VLOOKUP($A391,DSSV!$A$7:$R$65536,IN_DTK!F$6,0))=FALSE,VLOOKUP($A391,DSSV!$A$7:$R$65536,IN_DTK!F$6,0),"")</f>
        <v/>
      </c>
      <c r="G391" s="187" t="str">
        <f>IF(ISNA(VLOOKUP($A391,DSSV!$A$7:$R$65536,IN_DTK!G$6,0))=FALSE,VLOOKUP($A391,DSSV!$A$7:$R$65536,IN_DTK!G$6,0),"")</f>
        <v/>
      </c>
      <c r="H391" s="183">
        <f>IF(ISNA(VLOOKUP($A391,DSSV!$A$7:$R$65536,IN_DTK!H$6,0))=FALSE,IF(H$9&lt;&gt;0,VLOOKUP($A391,DSSV!$A$7:$R$65536,IN_DTK!H$6,0),""),"")</f>
        <v>0</v>
      </c>
      <c r="I391" s="183">
        <f>IF(ISNA(VLOOKUP($A391,DSSV!$A$7:$R$65536,IN_DTK!I$6,0))=FALSE,IF(I$9&lt;&gt;0,VLOOKUP($A391,DSSV!$A$7:$R$65536,IN_DTK!I$6,0),""),"")</f>
        <v>0</v>
      </c>
      <c r="J391" s="183">
        <f>IF(ISNA(VLOOKUP($A391,DSSV!$A$7:$R$65536,IN_DTK!J$6,0))=FALSE,IF(J$9&lt;&gt;0,VLOOKUP($A391,DSSV!$A$7:$R$65536,IN_DTK!J$6,0),""),"")</f>
        <v>0</v>
      </c>
      <c r="K391" s="183">
        <f>IF(ISNA(VLOOKUP($A391,DSSV!$A$7:$R$65536,IN_DTK!K$6,0))=FALSE,IF(K$9&lt;&gt;0,VLOOKUP($A391,DSSV!$A$7:$R$65536,IN_DTK!K$6,0),""),"")</f>
        <v>0</v>
      </c>
      <c r="L391" s="183">
        <f>IF(ISNA(VLOOKUP($A391,DSSV!$A$7:$R$65536,IN_DTK!L$6,0))=FALSE,IF(L$9&lt;&gt;0,VLOOKUP($A391,DSSV!$A$7:$R$65536,IN_DTK!L$6,0),""),"")</f>
        <v>0</v>
      </c>
      <c r="M391" s="183">
        <f>IF(ISNA(VLOOKUP($A391,DSSV!$A$7:$R$65536,IN_DTK!M$6,0))=FALSE,IF(M$9&lt;&gt;0,VLOOKUP($A391,DSSV!$A$7:$R$65536,IN_DTK!M$6,0),""),"")</f>
        <v>0</v>
      </c>
      <c r="N391" s="183">
        <f>IF(ISNA(VLOOKUP($A391,DSSV!$A$7:$R$65536,IN_DTK!N$6,0))=FALSE,IF(N$9&lt;&gt;0,VLOOKUP($A391,DSSV!$A$7:$R$65536,IN_DTK!N$6,0),""),"")</f>
        <v>0</v>
      </c>
      <c r="O391" s="183">
        <f>IF(ISNA(VLOOKUP($A391,DSSV!$A$7:$R$65536,IN_DTK!O$6,0))=FALSE,IF(O$9&lt;&gt;0,VLOOKUP($A391,DSSV!$A$7:$R$65536,IN_DTK!O$6,0),""),"")</f>
        <v>0</v>
      </c>
      <c r="P391" s="183">
        <f>IF(ISNA(VLOOKUP($A391,DSSV!$A$7:$R$65536,IN_DTK!P$6,0))=FALSE,IF(P$9&lt;&gt;0,VLOOKUP($A391,DSSV!$A$7:$R$65536,IN_DTK!P$6,0),""),"")</f>
        <v>0</v>
      </c>
      <c r="Q391" s="184">
        <f>IF(ISNA(VLOOKUP($A391,DSSV!$A$7:$R$65536,IN_DTK!Q$6,0))=FALSE,VLOOKUP($A391,DSSV!$A$7:$R$65536,IN_DTK!Q$6,0),"")</f>
        <v>0</v>
      </c>
      <c r="R391" s="175" t="str">
        <f>IF(ISNA(VLOOKUP($A391,DSSV!$A$7:$R$65536,IN_DTK!R$6,0))=FALSE,VLOOKUP($A391,DSSV!$A$7:$R$65536,IN_DTK!R$6,0),"")</f>
        <v>Không</v>
      </c>
      <c r="S391" s="185" t="str">
        <f>IF(ISNA(VLOOKUP($A391,DSSV!$A$7:$R$65536,IN_DTK!S$6,0))=FALSE,VLOOKUP($A391,DSSV!$A$7:$R$65536,IN_DTK!S$6,0),"")</f>
        <v/>
      </c>
      <c r="T391" s="156" t="str">
        <f t="shared" si="10"/>
        <v/>
      </c>
      <c r="U391" s="156" t="str">
        <f t="shared" si="11"/>
        <v/>
      </c>
    </row>
    <row r="392" spans="1:21" s="156" customFormat="1" ht="20.25" customHeight="1">
      <c r="A392" s="154">
        <v>383</v>
      </c>
      <c r="B392" s="178">
        <f>--SUBTOTAL(2,C$7:C392)</f>
        <v>383</v>
      </c>
      <c r="C392" s="157">
        <f>IF(ISNA(VLOOKUP($A392,DSSV!$A$7:$R$65536,IN_DTK!C$6,0))=FALSE,VLOOKUP($A392,DSSV!$A$7:$R$65536,IN_DTK!C$6,0),"")</f>
        <v>0</v>
      </c>
      <c r="D392" s="181" t="str">
        <f>IF(ISNA(VLOOKUP($A392,DSSV!$A$7:$R$65536,IN_DTK!D$6,0))=FALSE,VLOOKUP($A392,DSSV!$A$7:$R$65536,IN_DTK!D$6,0),"")</f>
        <v/>
      </c>
      <c r="E392" s="182" t="str">
        <f>IF(ISNA(VLOOKUP($A392,DSSV!$A$7:$R$65536,IN_DTK!E$6,0))=FALSE,VLOOKUP($A392,DSSV!$A$7:$R$65536,IN_DTK!E$6,0),"")</f>
        <v/>
      </c>
      <c r="F392" s="187" t="str">
        <f>IF(ISNA(VLOOKUP($A392,DSSV!$A$7:$R$65536,IN_DTK!F$6,0))=FALSE,VLOOKUP($A392,DSSV!$A$7:$R$65536,IN_DTK!F$6,0),"")</f>
        <v/>
      </c>
      <c r="G392" s="187" t="str">
        <f>IF(ISNA(VLOOKUP($A392,DSSV!$A$7:$R$65536,IN_DTK!G$6,0))=FALSE,VLOOKUP($A392,DSSV!$A$7:$R$65536,IN_DTK!G$6,0),"")</f>
        <v/>
      </c>
      <c r="H392" s="183">
        <f>IF(ISNA(VLOOKUP($A392,DSSV!$A$7:$R$65536,IN_DTK!H$6,0))=FALSE,IF(H$9&lt;&gt;0,VLOOKUP($A392,DSSV!$A$7:$R$65536,IN_DTK!H$6,0),""),"")</f>
        <v>0</v>
      </c>
      <c r="I392" s="183">
        <f>IF(ISNA(VLOOKUP($A392,DSSV!$A$7:$R$65536,IN_DTK!I$6,0))=FALSE,IF(I$9&lt;&gt;0,VLOOKUP($A392,DSSV!$A$7:$R$65536,IN_DTK!I$6,0),""),"")</f>
        <v>0</v>
      </c>
      <c r="J392" s="183">
        <f>IF(ISNA(VLOOKUP($A392,DSSV!$A$7:$R$65536,IN_DTK!J$6,0))=FALSE,IF(J$9&lt;&gt;0,VLOOKUP($A392,DSSV!$A$7:$R$65536,IN_DTK!J$6,0),""),"")</f>
        <v>0</v>
      </c>
      <c r="K392" s="183">
        <f>IF(ISNA(VLOOKUP($A392,DSSV!$A$7:$R$65536,IN_DTK!K$6,0))=FALSE,IF(K$9&lt;&gt;0,VLOOKUP($A392,DSSV!$A$7:$R$65536,IN_DTK!K$6,0),""),"")</f>
        <v>0</v>
      </c>
      <c r="L392" s="183">
        <f>IF(ISNA(VLOOKUP($A392,DSSV!$A$7:$R$65536,IN_DTK!L$6,0))=FALSE,IF(L$9&lt;&gt;0,VLOOKUP($A392,DSSV!$A$7:$R$65536,IN_DTK!L$6,0),""),"")</f>
        <v>0</v>
      </c>
      <c r="M392" s="183">
        <f>IF(ISNA(VLOOKUP($A392,DSSV!$A$7:$R$65536,IN_DTK!M$6,0))=FALSE,IF(M$9&lt;&gt;0,VLOOKUP($A392,DSSV!$A$7:$R$65536,IN_DTK!M$6,0),""),"")</f>
        <v>0</v>
      </c>
      <c r="N392" s="183">
        <f>IF(ISNA(VLOOKUP($A392,DSSV!$A$7:$R$65536,IN_DTK!N$6,0))=FALSE,IF(N$9&lt;&gt;0,VLOOKUP($A392,DSSV!$A$7:$R$65536,IN_DTK!N$6,0),""),"")</f>
        <v>0</v>
      </c>
      <c r="O392" s="183">
        <f>IF(ISNA(VLOOKUP($A392,DSSV!$A$7:$R$65536,IN_DTK!O$6,0))=FALSE,IF(O$9&lt;&gt;0,VLOOKUP($A392,DSSV!$A$7:$R$65536,IN_DTK!O$6,0),""),"")</f>
        <v>0</v>
      </c>
      <c r="P392" s="183">
        <f>IF(ISNA(VLOOKUP($A392,DSSV!$A$7:$R$65536,IN_DTK!P$6,0))=FALSE,IF(P$9&lt;&gt;0,VLOOKUP($A392,DSSV!$A$7:$R$65536,IN_DTK!P$6,0),""),"")</f>
        <v>0</v>
      </c>
      <c r="Q392" s="184">
        <f>IF(ISNA(VLOOKUP($A392,DSSV!$A$7:$R$65536,IN_DTK!Q$6,0))=FALSE,VLOOKUP($A392,DSSV!$A$7:$R$65536,IN_DTK!Q$6,0),"")</f>
        <v>0</v>
      </c>
      <c r="R392" s="175" t="str">
        <f>IF(ISNA(VLOOKUP($A392,DSSV!$A$7:$R$65536,IN_DTK!R$6,0))=FALSE,VLOOKUP($A392,DSSV!$A$7:$R$65536,IN_DTK!R$6,0),"")</f>
        <v>Không</v>
      </c>
      <c r="S392" s="185" t="str">
        <f>IF(ISNA(VLOOKUP($A392,DSSV!$A$7:$R$65536,IN_DTK!S$6,0))=FALSE,VLOOKUP($A392,DSSV!$A$7:$R$65536,IN_DTK!S$6,0),"")</f>
        <v/>
      </c>
      <c r="T392" s="156" t="str">
        <f t="shared" si="10"/>
        <v/>
      </c>
      <c r="U392" s="156" t="str">
        <f t="shared" si="11"/>
        <v/>
      </c>
    </row>
    <row r="393" spans="1:21" s="156" customFormat="1" ht="20.25" customHeight="1">
      <c r="A393" s="154">
        <v>384</v>
      </c>
      <c r="B393" s="178">
        <f>--SUBTOTAL(2,C$7:C393)</f>
        <v>384</v>
      </c>
      <c r="C393" s="157">
        <f>IF(ISNA(VLOOKUP($A393,DSSV!$A$7:$R$65536,IN_DTK!C$6,0))=FALSE,VLOOKUP($A393,DSSV!$A$7:$R$65536,IN_DTK!C$6,0),"")</f>
        <v>0</v>
      </c>
      <c r="D393" s="181" t="str">
        <f>IF(ISNA(VLOOKUP($A393,DSSV!$A$7:$R$65536,IN_DTK!D$6,0))=FALSE,VLOOKUP($A393,DSSV!$A$7:$R$65536,IN_DTK!D$6,0),"")</f>
        <v/>
      </c>
      <c r="E393" s="182" t="str">
        <f>IF(ISNA(VLOOKUP($A393,DSSV!$A$7:$R$65536,IN_DTK!E$6,0))=FALSE,VLOOKUP($A393,DSSV!$A$7:$R$65536,IN_DTK!E$6,0),"")</f>
        <v/>
      </c>
      <c r="F393" s="187" t="str">
        <f>IF(ISNA(VLOOKUP($A393,DSSV!$A$7:$R$65536,IN_DTK!F$6,0))=FALSE,VLOOKUP($A393,DSSV!$A$7:$R$65536,IN_DTK!F$6,0),"")</f>
        <v/>
      </c>
      <c r="G393" s="187" t="str">
        <f>IF(ISNA(VLOOKUP($A393,DSSV!$A$7:$R$65536,IN_DTK!G$6,0))=FALSE,VLOOKUP($A393,DSSV!$A$7:$R$65536,IN_DTK!G$6,0),"")</f>
        <v/>
      </c>
      <c r="H393" s="183">
        <f>IF(ISNA(VLOOKUP($A393,DSSV!$A$7:$R$65536,IN_DTK!H$6,0))=FALSE,IF(H$9&lt;&gt;0,VLOOKUP($A393,DSSV!$A$7:$R$65536,IN_DTK!H$6,0),""),"")</f>
        <v>0</v>
      </c>
      <c r="I393" s="183">
        <f>IF(ISNA(VLOOKUP($A393,DSSV!$A$7:$R$65536,IN_DTK!I$6,0))=FALSE,IF(I$9&lt;&gt;0,VLOOKUP($A393,DSSV!$A$7:$R$65536,IN_DTK!I$6,0),""),"")</f>
        <v>0</v>
      </c>
      <c r="J393" s="183">
        <f>IF(ISNA(VLOOKUP($A393,DSSV!$A$7:$R$65536,IN_DTK!J$6,0))=FALSE,IF(J$9&lt;&gt;0,VLOOKUP($A393,DSSV!$A$7:$R$65536,IN_DTK!J$6,0),""),"")</f>
        <v>0</v>
      </c>
      <c r="K393" s="183">
        <f>IF(ISNA(VLOOKUP($A393,DSSV!$A$7:$R$65536,IN_DTK!K$6,0))=FALSE,IF(K$9&lt;&gt;0,VLOOKUP($A393,DSSV!$A$7:$R$65536,IN_DTK!K$6,0),""),"")</f>
        <v>0</v>
      </c>
      <c r="L393" s="183">
        <f>IF(ISNA(VLOOKUP($A393,DSSV!$A$7:$R$65536,IN_DTK!L$6,0))=FALSE,IF(L$9&lt;&gt;0,VLOOKUP($A393,DSSV!$A$7:$R$65536,IN_DTK!L$6,0),""),"")</f>
        <v>0</v>
      </c>
      <c r="M393" s="183">
        <f>IF(ISNA(VLOOKUP($A393,DSSV!$A$7:$R$65536,IN_DTK!M$6,0))=FALSE,IF(M$9&lt;&gt;0,VLOOKUP($A393,DSSV!$A$7:$R$65536,IN_DTK!M$6,0),""),"")</f>
        <v>0</v>
      </c>
      <c r="N393" s="183">
        <f>IF(ISNA(VLOOKUP($A393,DSSV!$A$7:$R$65536,IN_DTK!N$6,0))=FALSE,IF(N$9&lt;&gt;0,VLOOKUP($A393,DSSV!$A$7:$R$65536,IN_DTK!N$6,0),""),"")</f>
        <v>0</v>
      </c>
      <c r="O393" s="183">
        <f>IF(ISNA(VLOOKUP($A393,DSSV!$A$7:$R$65536,IN_DTK!O$6,0))=FALSE,IF(O$9&lt;&gt;0,VLOOKUP($A393,DSSV!$A$7:$R$65536,IN_DTK!O$6,0),""),"")</f>
        <v>0</v>
      </c>
      <c r="P393" s="183">
        <f>IF(ISNA(VLOOKUP($A393,DSSV!$A$7:$R$65536,IN_DTK!P$6,0))=FALSE,IF(P$9&lt;&gt;0,VLOOKUP($A393,DSSV!$A$7:$R$65536,IN_DTK!P$6,0),""),"")</f>
        <v>0</v>
      </c>
      <c r="Q393" s="184">
        <f>IF(ISNA(VLOOKUP($A393,DSSV!$A$7:$R$65536,IN_DTK!Q$6,0))=FALSE,VLOOKUP($A393,DSSV!$A$7:$R$65536,IN_DTK!Q$6,0),"")</f>
        <v>0</v>
      </c>
      <c r="R393" s="175" t="str">
        <f>IF(ISNA(VLOOKUP($A393,DSSV!$A$7:$R$65536,IN_DTK!R$6,0))=FALSE,VLOOKUP($A393,DSSV!$A$7:$R$65536,IN_DTK!R$6,0),"")</f>
        <v>Không</v>
      </c>
      <c r="S393" s="185" t="str">
        <f>IF(ISNA(VLOOKUP($A393,DSSV!$A$7:$R$65536,IN_DTK!S$6,0))=FALSE,VLOOKUP($A393,DSSV!$A$7:$R$65536,IN_DTK!S$6,0),"")</f>
        <v/>
      </c>
      <c r="T393" s="156" t="str">
        <f t="shared" si="10"/>
        <v/>
      </c>
      <c r="U393" s="156" t="str">
        <f t="shared" si="11"/>
        <v/>
      </c>
    </row>
    <row r="394" spans="1:21" s="156" customFormat="1" ht="20.25" customHeight="1">
      <c r="A394" s="154">
        <v>385</v>
      </c>
      <c r="B394" s="178">
        <f>--SUBTOTAL(2,C$7:C394)</f>
        <v>385</v>
      </c>
      <c r="C394" s="157">
        <f>IF(ISNA(VLOOKUP($A394,DSSV!$A$7:$R$65536,IN_DTK!C$6,0))=FALSE,VLOOKUP($A394,DSSV!$A$7:$R$65536,IN_DTK!C$6,0),"")</f>
        <v>0</v>
      </c>
      <c r="D394" s="181" t="str">
        <f>IF(ISNA(VLOOKUP($A394,DSSV!$A$7:$R$65536,IN_DTK!D$6,0))=FALSE,VLOOKUP($A394,DSSV!$A$7:$R$65536,IN_DTK!D$6,0),"")</f>
        <v/>
      </c>
      <c r="E394" s="182" t="str">
        <f>IF(ISNA(VLOOKUP($A394,DSSV!$A$7:$R$65536,IN_DTK!E$6,0))=FALSE,VLOOKUP($A394,DSSV!$A$7:$R$65536,IN_DTK!E$6,0),"")</f>
        <v/>
      </c>
      <c r="F394" s="187" t="str">
        <f>IF(ISNA(VLOOKUP($A394,DSSV!$A$7:$R$65536,IN_DTK!F$6,0))=FALSE,VLOOKUP($A394,DSSV!$A$7:$R$65536,IN_DTK!F$6,0),"")</f>
        <v/>
      </c>
      <c r="G394" s="187" t="str">
        <f>IF(ISNA(VLOOKUP($A394,DSSV!$A$7:$R$65536,IN_DTK!G$6,0))=FALSE,VLOOKUP($A394,DSSV!$A$7:$R$65536,IN_DTK!G$6,0),"")</f>
        <v/>
      </c>
      <c r="H394" s="183">
        <f>IF(ISNA(VLOOKUP($A394,DSSV!$A$7:$R$65536,IN_DTK!H$6,0))=FALSE,IF(H$9&lt;&gt;0,VLOOKUP($A394,DSSV!$A$7:$R$65536,IN_DTK!H$6,0),""),"")</f>
        <v>0</v>
      </c>
      <c r="I394" s="183">
        <f>IF(ISNA(VLOOKUP($A394,DSSV!$A$7:$R$65536,IN_DTK!I$6,0))=FALSE,IF(I$9&lt;&gt;0,VLOOKUP($A394,DSSV!$A$7:$R$65536,IN_DTK!I$6,0),""),"")</f>
        <v>0</v>
      </c>
      <c r="J394" s="183">
        <f>IF(ISNA(VLOOKUP($A394,DSSV!$A$7:$R$65536,IN_DTK!J$6,0))=FALSE,IF(J$9&lt;&gt;0,VLOOKUP($A394,DSSV!$A$7:$R$65536,IN_DTK!J$6,0),""),"")</f>
        <v>0</v>
      </c>
      <c r="K394" s="183">
        <f>IF(ISNA(VLOOKUP($A394,DSSV!$A$7:$R$65536,IN_DTK!K$6,0))=FALSE,IF(K$9&lt;&gt;0,VLOOKUP($A394,DSSV!$A$7:$R$65536,IN_DTK!K$6,0),""),"")</f>
        <v>0</v>
      </c>
      <c r="L394" s="183">
        <f>IF(ISNA(VLOOKUP($A394,DSSV!$A$7:$R$65536,IN_DTK!L$6,0))=FALSE,IF(L$9&lt;&gt;0,VLOOKUP($A394,DSSV!$A$7:$R$65536,IN_DTK!L$6,0),""),"")</f>
        <v>0</v>
      </c>
      <c r="M394" s="183">
        <f>IF(ISNA(VLOOKUP($A394,DSSV!$A$7:$R$65536,IN_DTK!M$6,0))=FALSE,IF(M$9&lt;&gt;0,VLOOKUP($A394,DSSV!$A$7:$R$65536,IN_DTK!M$6,0),""),"")</f>
        <v>0</v>
      </c>
      <c r="N394" s="183">
        <f>IF(ISNA(VLOOKUP($A394,DSSV!$A$7:$R$65536,IN_DTK!N$6,0))=FALSE,IF(N$9&lt;&gt;0,VLOOKUP($A394,DSSV!$A$7:$R$65536,IN_DTK!N$6,0),""),"")</f>
        <v>0</v>
      </c>
      <c r="O394" s="183">
        <f>IF(ISNA(VLOOKUP($A394,DSSV!$A$7:$R$65536,IN_DTK!O$6,0))=FALSE,IF(O$9&lt;&gt;0,VLOOKUP($A394,DSSV!$A$7:$R$65536,IN_DTK!O$6,0),""),"")</f>
        <v>0</v>
      </c>
      <c r="P394" s="183">
        <f>IF(ISNA(VLOOKUP($A394,DSSV!$A$7:$R$65536,IN_DTK!P$6,0))=FALSE,IF(P$9&lt;&gt;0,VLOOKUP($A394,DSSV!$A$7:$R$65536,IN_DTK!P$6,0),""),"")</f>
        <v>0</v>
      </c>
      <c r="Q394" s="184">
        <f>IF(ISNA(VLOOKUP($A394,DSSV!$A$7:$R$65536,IN_DTK!Q$6,0))=FALSE,VLOOKUP($A394,DSSV!$A$7:$R$65536,IN_DTK!Q$6,0),"")</f>
        <v>0</v>
      </c>
      <c r="R394" s="175" t="str">
        <f>IF(ISNA(VLOOKUP($A394,DSSV!$A$7:$R$65536,IN_DTK!R$6,0))=FALSE,VLOOKUP($A394,DSSV!$A$7:$R$65536,IN_DTK!R$6,0),"")</f>
        <v>Không</v>
      </c>
      <c r="S394" s="185" t="str">
        <f>IF(ISNA(VLOOKUP($A394,DSSV!$A$7:$R$65536,IN_DTK!S$6,0))=FALSE,VLOOKUP($A394,DSSV!$A$7:$R$65536,IN_DTK!S$6,0),"")</f>
        <v/>
      </c>
      <c r="T394" s="156" t="str">
        <f t="shared" si="10"/>
        <v/>
      </c>
      <c r="U394" s="156" t="str">
        <f t="shared" si="11"/>
        <v/>
      </c>
    </row>
    <row r="395" spans="1:21" s="156" customFormat="1" ht="20.25" customHeight="1">
      <c r="A395" s="154">
        <v>386</v>
      </c>
      <c r="B395" s="178">
        <f>--SUBTOTAL(2,C$7:C395)</f>
        <v>386</v>
      </c>
      <c r="C395" s="157">
        <f>IF(ISNA(VLOOKUP($A395,DSSV!$A$7:$R$65536,IN_DTK!C$6,0))=FALSE,VLOOKUP($A395,DSSV!$A$7:$R$65536,IN_DTK!C$6,0),"")</f>
        <v>0</v>
      </c>
      <c r="D395" s="181" t="str">
        <f>IF(ISNA(VLOOKUP($A395,DSSV!$A$7:$R$65536,IN_DTK!D$6,0))=FALSE,VLOOKUP($A395,DSSV!$A$7:$R$65536,IN_DTK!D$6,0),"")</f>
        <v/>
      </c>
      <c r="E395" s="182" t="str">
        <f>IF(ISNA(VLOOKUP($A395,DSSV!$A$7:$R$65536,IN_DTK!E$6,0))=FALSE,VLOOKUP($A395,DSSV!$A$7:$R$65536,IN_DTK!E$6,0),"")</f>
        <v/>
      </c>
      <c r="F395" s="187" t="str">
        <f>IF(ISNA(VLOOKUP($A395,DSSV!$A$7:$R$65536,IN_DTK!F$6,0))=FALSE,VLOOKUP($A395,DSSV!$A$7:$R$65536,IN_DTK!F$6,0),"")</f>
        <v/>
      </c>
      <c r="G395" s="187" t="str">
        <f>IF(ISNA(VLOOKUP($A395,DSSV!$A$7:$R$65536,IN_DTK!G$6,0))=FALSE,VLOOKUP($A395,DSSV!$A$7:$R$65536,IN_DTK!G$6,0),"")</f>
        <v/>
      </c>
      <c r="H395" s="183">
        <f>IF(ISNA(VLOOKUP($A395,DSSV!$A$7:$R$65536,IN_DTK!H$6,0))=FALSE,IF(H$9&lt;&gt;0,VLOOKUP($A395,DSSV!$A$7:$R$65536,IN_DTK!H$6,0),""),"")</f>
        <v>0</v>
      </c>
      <c r="I395" s="183">
        <f>IF(ISNA(VLOOKUP($A395,DSSV!$A$7:$R$65536,IN_DTK!I$6,0))=FALSE,IF(I$9&lt;&gt;0,VLOOKUP($A395,DSSV!$A$7:$R$65536,IN_DTK!I$6,0),""),"")</f>
        <v>0</v>
      </c>
      <c r="J395" s="183">
        <f>IF(ISNA(VLOOKUP($A395,DSSV!$A$7:$R$65536,IN_DTK!J$6,0))=FALSE,IF(J$9&lt;&gt;0,VLOOKUP($A395,DSSV!$A$7:$R$65536,IN_DTK!J$6,0),""),"")</f>
        <v>0</v>
      </c>
      <c r="K395" s="183">
        <f>IF(ISNA(VLOOKUP($A395,DSSV!$A$7:$R$65536,IN_DTK!K$6,0))=FALSE,IF(K$9&lt;&gt;0,VLOOKUP($A395,DSSV!$A$7:$R$65536,IN_DTK!K$6,0),""),"")</f>
        <v>0</v>
      </c>
      <c r="L395" s="183">
        <f>IF(ISNA(VLOOKUP($A395,DSSV!$A$7:$R$65536,IN_DTK!L$6,0))=FALSE,IF(L$9&lt;&gt;0,VLOOKUP($A395,DSSV!$A$7:$R$65536,IN_DTK!L$6,0),""),"")</f>
        <v>0</v>
      </c>
      <c r="M395" s="183">
        <f>IF(ISNA(VLOOKUP($A395,DSSV!$A$7:$R$65536,IN_DTK!M$6,0))=FALSE,IF(M$9&lt;&gt;0,VLOOKUP($A395,DSSV!$A$7:$R$65536,IN_DTK!M$6,0),""),"")</f>
        <v>0</v>
      </c>
      <c r="N395" s="183">
        <f>IF(ISNA(VLOOKUP($A395,DSSV!$A$7:$R$65536,IN_DTK!N$6,0))=FALSE,IF(N$9&lt;&gt;0,VLOOKUP($A395,DSSV!$A$7:$R$65536,IN_DTK!N$6,0),""),"")</f>
        <v>0</v>
      </c>
      <c r="O395" s="183">
        <f>IF(ISNA(VLOOKUP($A395,DSSV!$A$7:$R$65536,IN_DTK!O$6,0))=FALSE,IF(O$9&lt;&gt;0,VLOOKUP($A395,DSSV!$A$7:$R$65536,IN_DTK!O$6,0),""),"")</f>
        <v>0</v>
      </c>
      <c r="P395" s="183">
        <f>IF(ISNA(VLOOKUP($A395,DSSV!$A$7:$R$65536,IN_DTK!P$6,0))=FALSE,IF(P$9&lt;&gt;0,VLOOKUP($A395,DSSV!$A$7:$R$65536,IN_DTK!P$6,0),""),"")</f>
        <v>0</v>
      </c>
      <c r="Q395" s="184">
        <f>IF(ISNA(VLOOKUP($A395,DSSV!$A$7:$R$65536,IN_DTK!Q$6,0))=FALSE,VLOOKUP($A395,DSSV!$A$7:$R$65536,IN_DTK!Q$6,0),"")</f>
        <v>0</v>
      </c>
      <c r="R395" s="175" t="str">
        <f>IF(ISNA(VLOOKUP($A395,DSSV!$A$7:$R$65536,IN_DTK!R$6,0))=FALSE,VLOOKUP($A395,DSSV!$A$7:$R$65536,IN_DTK!R$6,0),"")</f>
        <v>Không</v>
      </c>
      <c r="S395" s="185" t="str">
        <f>IF(ISNA(VLOOKUP($A395,DSSV!$A$7:$R$65536,IN_DTK!S$6,0))=FALSE,VLOOKUP($A395,DSSV!$A$7:$R$65536,IN_DTK!S$6,0),"")</f>
        <v/>
      </c>
      <c r="T395" s="156" t="str">
        <f t="shared" ref="T395:T458" si="12">MID(G395,4,10)</f>
        <v/>
      </c>
      <c r="U395" s="156" t="str">
        <f t="shared" ref="U395:U458" si="13">LEFT(T395,3)</f>
        <v/>
      </c>
    </row>
    <row r="396" spans="1:21" s="156" customFormat="1" ht="20.25" customHeight="1">
      <c r="A396" s="154">
        <v>387</v>
      </c>
      <c r="B396" s="178">
        <f>--SUBTOTAL(2,C$7:C396)</f>
        <v>387</v>
      </c>
      <c r="C396" s="157">
        <f>IF(ISNA(VLOOKUP($A396,DSSV!$A$7:$R$65536,IN_DTK!C$6,0))=FALSE,VLOOKUP($A396,DSSV!$A$7:$R$65536,IN_DTK!C$6,0),"")</f>
        <v>0</v>
      </c>
      <c r="D396" s="181" t="str">
        <f>IF(ISNA(VLOOKUP($A396,DSSV!$A$7:$R$65536,IN_DTK!D$6,0))=FALSE,VLOOKUP($A396,DSSV!$A$7:$R$65536,IN_DTK!D$6,0),"")</f>
        <v/>
      </c>
      <c r="E396" s="182" t="str">
        <f>IF(ISNA(VLOOKUP($A396,DSSV!$A$7:$R$65536,IN_DTK!E$6,0))=FALSE,VLOOKUP($A396,DSSV!$A$7:$R$65536,IN_DTK!E$6,0),"")</f>
        <v/>
      </c>
      <c r="F396" s="187" t="str">
        <f>IF(ISNA(VLOOKUP($A396,DSSV!$A$7:$R$65536,IN_DTK!F$6,0))=FALSE,VLOOKUP($A396,DSSV!$A$7:$R$65536,IN_DTK!F$6,0),"")</f>
        <v/>
      </c>
      <c r="G396" s="187" t="str">
        <f>IF(ISNA(VLOOKUP($A396,DSSV!$A$7:$R$65536,IN_DTK!G$6,0))=FALSE,VLOOKUP($A396,DSSV!$A$7:$R$65536,IN_DTK!G$6,0),"")</f>
        <v/>
      </c>
      <c r="H396" s="183">
        <f>IF(ISNA(VLOOKUP($A396,DSSV!$A$7:$R$65536,IN_DTK!H$6,0))=FALSE,IF(H$9&lt;&gt;0,VLOOKUP($A396,DSSV!$A$7:$R$65536,IN_DTK!H$6,0),""),"")</f>
        <v>0</v>
      </c>
      <c r="I396" s="183">
        <f>IF(ISNA(VLOOKUP($A396,DSSV!$A$7:$R$65536,IN_DTK!I$6,0))=FALSE,IF(I$9&lt;&gt;0,VLOOKUP($A396,DSSV!$A$7:$R$65536,IN_DTK!I$6,0),""),"")</f>
        <v>0</v>
      </c>
      <c r="J396" s="183">
        <f>IF(ISNA(VLOOKUP($A396,DSSV!$A$7:$R$65536,IN_DTK!J$6,0))=FALSE,IF(J$9&lt;&gt;0,VLOOKUP($A396,DSSV!$A$7:$R$65536,IN_DTK!J$6,0),""),"")</f>
        <v>0</v>
      </c>
      <c r="K396" s="183">
        <f>IF(ISNA(VLOOKUP($A396,DSSV!$A$7:$R$65536,IN_DTK!K$6,0))=FALSE,IF(K$9&lt;&gt;0,VLOOKUP($A396,DSSV!$A$7:$R$65536,IN_DTK!K$6,0),""),"")</f>
        <v>0</v>
      </c>
      <c r="L396" s="183">
        <f>IF(ISNA(VLOOKUP($A396,DSSV!$A$7:$R$65536,IN_DTK!L$6,0))=FALSE,IF(L$9&lt;&gt;0,VLOOKUP($A396,DSSV!$A$7:$R$65536,IN_DTK!L$6,0),""),"")</f>
        <v>0</v>
      </c>
      <c r="M396" s="183">
        <f>IF(ISNA(VLOOKUP($A396,DSSV!$A$7:$R$65536,IN_DTK!M$6,0))=FALSE,IF(M$9&lt;&gt;0,VLOOKUP($A396,DSSV!$A$7:$R$65536,IN_DTK!M$6,0),""),"")</f>
        <v>0</v>
      </c>
      <c r="N396" s="183">
        <f>IF(ISNA(VLOOKUP($A396,DSSV!$A$7:$R$65536,IN_DTK!N$6,0))=FALSE,IF(N$9&lt;&gt;0,VLOOKUP($A396,DSSV!$A$7:$R$65536,IN_DTK!N$6,0),""),"")</f>
        <v>0</v>
      </c>
      <c r="O396" s="183">
        <f>IF(ISNA(VLOOKUP($A396,DSSV!$A$7:$R$65536,IN_DTK!O$6,0))=FALSE,IF(O$9&lt;&gt;0,VLOOKUP($A396,DSSV!$A$7:$R$65536,IN_DTK!O$6,0),""),"")</f>
        <v>0</v>
      </c>
      <c r="P396" s="183">
        <f>IF(ISNA(VLOOKUP($A396,DSSV!$A$7:$R$65536,IN_DTK!P$6,0))=FALSE,IF(P$9&lt;&gt;0,VLOOKUP($A396,DSSV!$A$7:$R$65536,IN_DTK!P$6,0),""),"")</f>
        <v>0</v>
      </c>
      <c r="Q396" s="184">
        <f>IF(ISNA(VLOOKUP($A396,DSSV!$A$7:$R$65536,IN_DTK!Q$6,0))=FALSE,VLOOKUP($A396,DSSV!$A$7:$R$65536,IN_DTK!Q$6,0),"")</f>
        <v>0</v>
      </c>
      <c r="R396" s="175" t="str">
        <f>IF(ISNA(VLOOKUP($A396,DSSV!$A$7:$R$65536,IN_DTK!R$6,0))=FALSE,VLOOKUP($A396,DSSV!$A$7:$R$65536,IN_DTK!R$6,0),"")</f>
        <v>Không</v>
      </c>
      <c r="S396" s="185" t="str">
        <f>IF(ISNA(VLOOKUP($A396,DSSV!$A$7:$R$65536,IN_DTK!S$6,0))=FALSE,VLOOKUP($A396,DSSV!$A$7:$R$65536,IN_DTK!S$6,0),"")</f>
        <v/>
      </c>
      <c r="T396" s="156" t="str">
        <f t="shared" si="12"/>
        <v/>
      </c>
      <c r="U396" s="156" t="str">
        <f t="shared" si="13"/>
        <v/>
      </c>
    </row>
    <row r="397" spans="1:21" s="156" customFormat="1" ht="20.25" customHeight="1">
      <c r="A397" s="154">
        <v>388</v>
      </c>
      <c r="B397" s="178">
        <f>--SUBTOTAL(2,C$7:C397)</f>
        <v>388</v>
      </c>
      <c r="C397" s="157">
        <f>IF(ISNA(VLOOKUP($A397,DSSV!$A$7:$R$65536,IN_DTK!C$6,0))=FALSE,VLOOKUP($A397,DSSV!$A$7:$R$65536,IN_DTK!C$6,0),"")</f>
        <v>0</v>
      </c>
      <c r="D397" s="181" t="str">
        <f>IF(ISNA(VLOOKUP($A397,DSSV!$A$7:$R$65536,IN_DTK!D$6,0))=FALSE,VLOOKUP($A397,DSSV!$A$7:$R$65536,IN_DTK!D$6,0),"")</f>
        <v/>
      </c>
      <c r="E397" s="182" t="str">
        <f>IF(ISNA(VLOOKUP($A397,DSSV!$A$7:$R$65536,IN_DTK!E$6,0))=FALSE,VLOOKUP($A397,DSSV!$A$7:$R$65536,IN_DTK!E$6,0),"")</f>
        <v/>
      </c>
      <c r="F397" s="187" t="str">
        <f>IF(ISNA(VLOOKUP($A397,DSSV!$A$7:$R$65536,IN_DTK!F$6,0))=FALSE,VLOOKUP($A397,DSSV!$A$7:$R$65536,IN_DTK!F$6,0),"")</f>
        <v/>
      </c>
      <c r="G397" s="187" t="str">
        <f>IF(ISNA(VLOOKUP($A397,DSSV!$A$7:$R$65536,IN_DTK!G$6,0))=FALSE,VLOOKUP($A397,DSSV!$A$7:$R$65536,IN_DTK!G$6,0),"")</f>
        <v/>
      </c>
      <c r="H397" s="183">
        <f>IF(ISNA(VLOOKUP($A397,DSSV!$A$7:$R$65536,IN_DTK!H$6,0))=FALSE,IF(H$9&lt;&gt;0,VLOOKUP($A397,DSSV!$A$7:$R$65536,IN_DTK!H$6,0),""),"")</f>
        <v>0</v>
      </c>
      <c r="I397" s="183">
        <f>IF(ISNA(VLOOKUP($A397,DSSV!$A$7:$R$65536,IN_DTK!I$6,0))=FALSE,IF(I$9&lt;&gt;0,VLOOKUP($A397,DSSV!$A$7:$R$65536,IN_DTK!I$6,0),""),"")</f>
        <v>0</v>
      </c>
      <c r="J397" s="183">
        <f>IF(ISNA(VLOOKUP($A397,DSSV!$A$7:$R$65536,IN_DTK!J$6,0))=FALSE,IF(J$9&lt;&gt;0,VLOOKUP($A397,DSSV!$A$7:$R$65536,IN_DTK!J$6,0),""),"")</f>
        <v>0</v>
      </c>
      <c r="K397" s="183">
        <f>IF(ISNA(VLOOKUP($A397,DSSV!$A$7:$R$65536,IN_DTK!K$6,0))=FALSE,IF(K$9&lt;&gt;0,VLOOKUP($A397,DSSV!$A$7:$R$65536,IN_DTK!K$6,0),""),"")</f>
        <v>0</v>
      </c>
      <c r="L397" s="183">
        <f>IF(ISNA(VLOOKUP($A397,DSSV!$A$7:$R$65536,IN_DTK!L$6,0))=FALSE,IF(L$9&lt;&gt;0,VLOOKUP($A397,DSSV!$A$7:$R$65536,IN_DTK!L$6,0),""),"")</f>
        <v>0</v>
      </c>
      <c r="M397" s="183">
        <f>IF(ISNA(VLOOKUP($A397,DSSV!$A$7:$R$65536,IN_DTK!M$6,0))=FALSE,IF(M$9&lt;&gt;0,VLOOKUP($A397,DSSV!$A$7:$R$65536,IN_DTK!M$6,0),""),"")</f>
        <v>0</v>
      </c>
      <c r="N397" s="183">
        <f>IF(ISNA(VLOOKUP($A397,DSSV!$A$7:$R$65536,IN_DTK!N$6,0))=FALSE,IF(N$9&lt;&gt;0,VLOOKUP($A397,DSSV!$A$7:$R$65536,IN_DTK!N$6,0),""),"")</f>
        <v>0</v>
      </c>
      <c r="O397" s="183">
        <f>IF(ISNA(VLOOKUP($A397,DSSV!$A$7:$R$65536,IN_DTK!O$6,0))=FALSE,IF(O$9&lt;&gt;0,VLOOKUP($A397,DSSV!$A$7:$R$65536,IN_DTK!O$6,0),""),"")</f>
        <v>0</v>
      </c>
      <c r="P397" s="183">
        <f>IF(ISNA(VLOOKUP($A397,DSSV!$A$7:$R$65536,IN_DTK!P$6,0))=FALSE,IF(P$9&lt;&gt;0,VLOOKUP($A397,DSSV!$A$7:$R$65536,IN_DTK!P$6,0),""),"")</f>
        <v>0</v>
      </c>
      <c r="Q397" s="184">
        <f>IF(ISNA(VLOOKUP($A397,DSSV!$A$7:$R$65536,IN_DTK!Q$6,0))=FALSE,VLOOKUP($A397,DSSV!$A$7:$R$65536,IN_DTK!Q$6,0),"")</f>
        <v>0</v>
      </c>
      <c r="R397" s="175" t="str">
        <f>IF(ISNA(VLOOKUP($A397,DSSV!$A$7:$R$65536,IN_DTK!R$6,0))=FALSE,VLOOKUP($A397,DSSV!$A$7:$R$65536,IN_DTK!R$6,0),"")</f>
        <v>Không</v>
      </c>
      <c r="S397" s="185" t="str">
        <f>IF(ISNA(VLOOKUP($A397,DSSV!$A$7:$R$65536,IN_DTK!S$6,0))=FALSE,VLOOKUP($A397,DSSV!$A$7:$R$65536,IN_DTK!S$6,0),"")</f>
        <v/>
      </c>
      <c r="T397" s="156" t="str">
        <f t="shared" si="12"/>
        <v/>
      </c>
      <c r="U397" s="156" t="str">
        <f t="shared" si="13"/>
        <v/>
      </c>
    </row>
    <row r="398" spans="1:21" s="156" customFormat="1" ht="20.25" customHeight="1">
      <c r="A398" s="154">
        <v>389</v>
      </c>
      <c r="B398" s="178">
        <f>--SUBTOTAL(2,C$7:C398)</f>
        <v>389</v>
      </c>
      <c r="C398" s="157">
        <f>IF(ISNA(VLOOKUP($A398,DSSV!$A$7:$R$65536,IN_DTK!C$6,0))=FALSE,VLOOKUP($A398,DSSV!$A$7:$R$65536,IN_DTK!C$6,0),"")</f>
        <v>0</v>
      </c>
      <c r="D398" s="181" t="str">
        <f>IF(ISNA(VLOOKUP($A398,DSSV!$A$7:$R$65536,IN_DTK!D$6,0))=FALSE,VLOOKUP($A398,DSSV!$A$7:$R$65536,IN_DTK!D$6,0),"")</f>
        <v/>
      </c>
      <c r="E398" s="182" t="str">
        <f>IF(ISNA(VLOOKUP($A398,DSSV!$A$7:$R$65536,IN_DTK!E$6,0))=FALSE,VLOOKUP($A398,DSSV!$A$7:$R$65536,IN_DTK!E$6,0),"")</f>
        <v/>
      </c>
      <c r="F398" s="187" t="str">
        <f>IF(ISNA(VLOOKUP($A398,DSSV!$A$7:$R$65536,IN_DTK!F$6,0))=FALSE,VLOOKUP($A398,DSSV!$A$7:$R$65536,IN_DTK!F$6,0),"")</f>
        <v/>
      </c>
      <c r="G398" s="187" t="str">
        <f>IF(ISNA(VLOOKUP($A398,DSSV!$A$7:$R$65536,IN_DTK!G$6,0))=FALSE,VLOOKUP($A398,DSSV!$A$7:$R$65536,IN_DTK!G$6,0),"")</f>
        <v/>
      </c>
      <c r="H398" s="183">
        <f>IF(ISNA(VLOOKUP($A398,DSSV!$A$7:$R$65536,IN_DTK!H$6,0))=FALSE,IF(H$9&lt;&gt;0,VLOOKUP($A398,DSSV!$A$7:$R$65536,IN_DTK!H$6,0),""),"")</f>
        <v>0</v>
      </c>
      <c r="I398" s="183">
        <f>IF(ISNA(VLOOKUP($A398,DSSV!$A$7:$R$65536,IN_DTK!I$6,0))=FALSE,IF(I$9&lt;&gt;0,VLOOKUP($A398,DSSV!$A$7:$R$65536,IN_DTK!I$6,0),""),"")</f>
        <v>0</v>
      </c>
      <c r="J398" s="183">
        <f>IF(ISNA(VLOOKUP($A398,DSSV!$A$7:$R$65536,IN_DTK!J$6,0))=FALSE,IF(J$9&lt;&gt;0,VLOOKUP($A398,DSSV!$A$7:$R$65536,IN_DTK!J$6,0),""),"")</f>
        <v>0</v>
      </c>
      <c r="K398" s="183">
        <f>IF(ISNA(VLOOKUP($A398,DSSV!$A$7:$R$65536,IN_DTK!K$6,0))=FALSE,IF(K$9&lt;&gt;0,VLOOKUP($A398,DSSV!$A$7:$R$65536,IN_DTK!K$6,0),""),"")</f>
        <v>0</v>
      </c>
      <c r="L398" s="183">
        <f>IF(ISNA(VLOOKUP($A398,DSSV!$A$7:$R$65536,IN_DTK!L$6,0))=FALSE,IF(L$9&lt;&gt;0,VLOOKUP($A398,DSSV!$A$7:$R$65536,IN_DTK!L$6,0),""),"")</f>
        <v>0</v>
      </c>
      <c r="M398" s="183">
        <f>IF(ISNA(VLOOKUP($A398,DSSV!$A$7:$R$65536,IN_DTK!M$6,0))=FALSE,IF(M$9&lt;&gt;0,VLOOKUP($A398,DSSV!$A$7:$R$65536,IN_DTK!M$6,0),""),"")</f>
        <v>0</v>
      </c>
      <c r="N398" s="183">
        <f>IF(ISNA(VLOOKUP($A398,DSSV!$A$7:$R$65536,IN_DTK!N$6,0))=FALSE,IF(N$9&lt;&gt;0,VLOOKUP($A398,DSSV!$A$7:$R$65536,IN_DTK!N$6,0),""),"")</f>
        <v>0</v>
      </c>
      <c r="O398" s="183">
        <f>IF(ISNA(VLOOKUP($A398,DSSV!$A$7:$R$65536,IN_DTK!O$6,0))=FALSE,IF(O$9&lt;&gt;0,VLOOKUP($A398,DSSV!$A$7:$R$65536,IN_DTK!O$6,0),""),"")</f>
        <v>0</v>
      </c>
      <c r="P398" s="183">
        <f>IF(ISNA(VLOOKUP($A398,DSSV!$A$7:$R$65536,IN_DTK!P$6,0))=FALSE,IF(P$9&lt;&gt;0,VLOOKUP($A398,DSSV!$A$7:$R$65536,IN_DTK!P$6,0),""),"")</f>
        <v>0</v>
      </c>
      <c r="Q398" s="184">
        <f>IF(ISNA(VLOOKUP($A398,DSSV!$A$7:$R$65536,IN_DTK!Q$6,0))=FALSE,VLOOKUP($A398,DSSV!$A$7:$R$65536,IN_DTK!Q$6,0),"")</f>
        <v>0</v>
      </c>
      <c r="R398" s="175" t="str">
        <f>IF(ISNA(VLOOKUP($A398,DSSV!$A$7:$R$65536,IN_DTK!R$6,0))=FALSE,VLOOKUP($A398,DSSV!$A$7:$R$65536,IN_DTK!R$6,0),"")</f>
        <v>Không</v>
      </c>
      <c r="S398" s="185" t="str">
        <f>IF(ISNA(VLOOKUP($A398,DSSV!$A$7:$R$65536,IN_DTK!S$6,0))=FALSE,VLOOKUP($A398,DSSV!$A$7:$R$65536,IN_DTK!S$6,0),"")</f>
        <v/>
      </c>
      <c r="T398" s="156" t="str">
        <f t="shared" si="12"/>
        <v/>
      </c>
      <c r="U398" s="156" t="str">
        <f t="shared" si="13"/>
        <v/>
      </c>
    </row>
    <row r="399" spans="1:21" s="156" customFormat="1" ht="20.25" customHeight="1">
      <c r="A399" s="154">
        <v>390</v>
      </c>
      <c r="B399" s="178">
        <f>--SUBTOTAL(2,C$7:C399)</f>
        <v>390</v>
      </c>
      <c r="C399" s="157">
        <f>IF(ISNA(VLOOKUP($A399,DSSV!$A$7:$R$65536,IN_DTK!C$6,0))=FALSE,VLOOKUP($A399,DSSV!$A$7:$R$65536,IN_DTK!C$6,0),"")</f>
        <v>0</v>
      </c>
      <c r="D399" s="181" t="str">
        <f>IF(ISNA(VLOOKUP($A399,DSSV!$A$7:$R$65536,IN_DTK!D$6,0))=FALSE,VLOOKUP($A399,DSSV!$A$7:$R$65536,IN_DTK!D$6,0),"")</f>
        <v/>
      </c>
      <c r="E399" s="182" t="str">
        <f>IF(ISNA(VLOOKUP($A399,DSSV!$A$7:$R$65536,IN_DTK!E$6,0))=FALSE,VLOOKUP($A399,DSSV!$A$7:$R$65536,IN_DTK!E$6,0),"")</f>
        <v/>
      </c>
      <c r="F399" s="187" t="str">
        <f>IF(ISNA(VLOOKUP($A399,DSSV!$A$7:$R$65536,IN_DTK!F$6,0))=FALSE,VLOOKUP($A399,DSSV!$A$7:$R$65536,IN_DTK!F$6,0),"")</f>
        <v/>
      </c>
      <c r="G399" s="187" t="str">
        <f>IF(ISNA(VLOOKUP($A399,DSSV!$A$7:$R$65536,IN_DTK!G$6,0))=FALSE,VLOOKUP($A399,DSSV!$A$7:$R$65536,IN_DTK!G$6,0),"")</f>
        <v/>
      </c>
      <c r="H399" s="183">
        <f>IF(ISNA(VLOOKUP($A399,DSSV!$A$7:$R$65536,IN_DTK!H$6,0))=FALSE,IF(H$9&lt;&gt;0,VLOOKUP($A399,DSSV!$A$7:$R$65536,IN_DTK!H$6,0),""),"")</f>
        <v>0</v>
      </c>
      <c r="I399" s="183">
        <f>IF(ISNA(VLOOKUP($A399,DSSV!$A$7:$R$65536,IN_DTK!I$6,0))=FALSE,IF(I$9&lt;&gt;0,VLOOKUP($A399,DSSV!$A$7:$R$65536,IN_DTK!I$6,0),""),"")</f>
        <v>0</v>
      </c>
      <c r="J399" s="183">
        <f>IF(ISNA(VLOOKUP($A399,DSSV!$A$7:$R$65536,IN_DTK!J$6,0))=FALSE,IF(J$9&lt;&gt;0,VLOOKUP($A399,DSSV!$A$7:$R$65536,IN_DTK!J$6,0),""),"")</f>
        <v>0</v>
      </c>
      <c r="K399" s="183">
        <f>IF(ISNA(VLOOKUP($A399,DSSV!$A$7:$R$65536,IN_DTK!K$6,0))=FALSE,IF(K$9&lt;&gt;0,VLOOKUP($A399,DSSV!$A$7:$R$65536,IN_DTK!K$6,0),""),"")</f>
        <v>0</v>
      </c>
      <c r="L399" s="183">
        <f>IF(ISNA(VLOOKUP($A399,DSSV!$A$7:$R$65536,IN_DTK!L$6,0))=FALSE,IF(L$9&lt;&gt;0,VLOOKUP($A399,DSSV!$A$7:$R$65536,IN_DTK!L$6,0),""),"")</f>
        <v>0</v>
      </c>
      <c r="M399" s="183">
        <f>IF(ISNA(VLOOKUP($A399,DSSV!$A$7:$R$65536,IN_DTK!M$6,0))=FALSE,IF(M$9&lt;&gt;0,VLOOKUP($A399,DSSV!$A$7:$R$65536,IN_DTK!M$6,0),""),"")</f>
        <v>0</v>
      </c>
      <c r="N399" s="183">
        <f>IF(ISNA(VLOOKUP($A399,DSSV!$A$7:$R$65536,IN_DTK!N$6,0))=FALSE,IF(N$9&lt;&gt;0,VLOOKUP($A399,DSSV!$A$7:$R$65536,IN_DTK!N$6,0),""),"")</f>
        <v>0</v>
      </c>
      <c r="O399" s="183">
        <f>IF(ISNA(VLOOKUP($A399,DSSV!$A$7:$R$65536,IN_DTK!O$6,0))=FALSE,IF(O$9&lt;&gt;0,VLOOKUP($A399,DSSV!$A$7:$R$65536,IN_DTK!O$6,0),""),"")</f>
        <v>0</v>
      </c>
      <c r="P399" s="183">
        <f>IF(ISNA(VLOOKUP($A399,DSSV!$A$7:$R$65536,IN_DTK!P$6,0))=FALSE,IF(P$9&lt;&gt;0,VLOOKUP($A399,DSSV!$A$7:$R$65536,IN_DTK!P$6,0),""),"")</f>
        <v>0</v>
      </c>
      <c r="Q399" s="184">
        <f>IF(ISNA(VLOOKUP($A399,DSSV!$A$7:$R$65536,IN_DTK!Q$6,0))=FALSE,VLOOKUP($A399,DSSV!$A$7:$R$65536,IN_DTK!Q$6,0),"")</f>
        <v>0</v>
      </c>
      <c r="R399" s="175" t="str">
        <f>IF(ISNA(VLOOKUP($A399,DSSV!$A$7:$R$65536,IN_DTK!R$6,0))=FALSE,VLOOKUP($A399,DSSV!$A$7:$R$65536,IN_DTK!R$6,0),"")</f>
        <v>Không</v>
      </c>
      <c r="S399" s="185" t="str">
        <f>IF(ISNA(VLOOKUP($A399,DSSV!$A$7:$R$65536,IN_DTK!S$6,0))=FALSE,VLOOKUP($A399,DSSV!$A$7:$R$65536,IN_DTK!S$6,0),"")</f>
        <v/>
      </c>
      <c r="T399" s="156" t="str">
        <f t="shared" si="12"/>
        <v/>
      </c>
      <c r="U399" s="156" t="str">
        <f t="shared" si="13"/>
        <v/>
      </c>
    </row>
    <row r="400" spans="1:21" s="156" customFormat="1" ht="20.25" customHeight="1">
      <c r="A400" s="154">
        <v>391</v>
      </c>
      <c r="B400" s="178">
        <f>--SUBTOTAL(2,C$7:C400)</f>
        <v>391</v>
      </c>
      <c r="C400" s="157">
        <f>IF(ISNA(VLOOKUP($A400,DSSV!$A$7:$R$65536,IN_DTK!C$6,0))=FALSE,VLOOKUP($A400,DSSV!$A$7:$R$65536,IN_DTK!C$6,0),"")</f>
        <v>0</v>
      </c>
      <c r="D400" s="181" t="str">
        <f>IF(ISNA(VLOOKUP($A400,DSSV!$A$7:$R$65536,IN_DTK!D$6,0))=FALSE,VLOOKUP($A400,DSSV!$A$7:$R$65536,IN_DTK!D$6,0),"")</f>
        <v/>
      </c>
      <c r="E400" s="182" t="str">
        <f>IF(ISNA(VLOOKUP($A400,DSSV!$A$7:$R$65536,IN_DTK!E$6,0))=FALSE,VLOOKUP($A400,DSSV!$A$7:$R$65536,IN_DTK!E$6,0),"")</f>
        <v/>
      </c>
      <c r="F400" s="187" t="str">
        <f>IF(ISNA(VLOOKUP($A400,DSSV!$A$7:$R$65536,IN_DTK!F$6,0))=FALSE,VLOOKUP($A400,DSSV!$A$7:$R$65536,IN_DTK!F$6,0),"")</f>
        <v/>
      </c>
      <c r="G400" s="187" t="str">
        <f>IF(ISNA(VLOOKUP($A400,DSSV!$A$7:$R$65536,IN_DTK!G$6,0))=FALSE,VLOOKUP($A400,DSSV!$A$7:$R$65536,IN_DTK!G$6,0),"")</f>
        <v/>
      </c>
      <c r="H400" s="183">
        <f>IF(ISNA(VLOOKUP($A400,DSSV!$A$7:$R$65536,IN_DTK!H$6,0))=FALSE,IF(H$9&lt;&gt;0,VLOOKUP($A400,DSSV!$A$7:$R$65536,IN_DTK!H$6,0),""),"")</f>
        <v>0</v>
      </c>
      <c r="I400" s="183">
        <f>IF(ISNA(VLOOKUP($A400,DSSV!$A$7:$R$65536,IN_DTK!I$6,0))=FALSE,IF(I$9&lt;&gt;0,VLOOKUP($A400,DSSV!$A$7:$R$65536,IN_DTK!I$6,0),""),"")</f>
        <v>0</v>
      </c>
      <c r="J400" s="183">
        <f>IF(ISNA(VLOOKUP($A400,DSSV!$A$7:$R$65536,IN_DTK!J$6,0))=FALSE,IF(J$9&lt;&gt;0,VLOOKUP($A400,DSSV!$A$7:$R$65536,IN_DTK!J$6,0),""),"")</f>
        <v>0</v>
      </c>
      <c r="K400" s="183">
        <f>IF(ISNA(VLOOKUP($A400,DSSV!$A$7:$R$65536,IN_DTK!K$6,0))=FALSE,IF(K$9&lt;&gt;0,VLOOKUP($A400,DSSV!$A$7:$R$65536,IN_DTK!K$6,0),""),"")</f>
        <v>0</v>
      </c>
      <c r="L400" s="183">
        <f>IF(ISNA(VLOOKUP($A400,DSSV!$A$7:$R$65536,IN_DTK!L$6,0))=FALSE,IF(L$9&lt;&gt;0,VLOOKUP($A400,DSSV!$A$7:$R$65536,IN_DTK!L$6,0),""),"")</f>
        <v>0</v>
      </c>
      <c r="M400" s="183">
        <f>IF(ISNA(VLOOKUP($A400,DSSV!$A$7:$R$65536,IN_DTK!M$6,0))=FALSE,IF(M$9&lt;&gt;0,VLOOKUP($A400,DSSV!$A$7:$R$65536,IN_DTK!M$6,0),""),"")</f>
        <v>0</v>
      </c>
      <c r="N400" s="183">
        <f>IF(ISNA(VLOOKUP($A400,DSSV!$A$7:$R$65536,IN_DTK!N$6,0))=FALSE,IF(N$9&lt;&gt;0,VLOOKUP($A400,DSSV!$A$7:$R$65536,IN_DTK!N$6,0),""),"")</f>
        <v>0</v>
      </c>
      <c r="O400" s="183">
        <f>IF(ISNA(VLOOKUP($A400,DSSV!$A$7:$R$65536,IN_DTK!O$6,0))=FALSE,IF(O$9&lt;&gt;0,VLOOKUP($A400,DSSV!$A$7:$R$65536,IN_DTK!O$6,0),""),"")</f>
        <v>0</v>
      </c>
      <c r="P400" s="183">
        <f>IF(ISNA(VLOOKUP($A400,DSSV!$A$7:$R$65536,IN_DTK!P$6,0))=FALSE,IF(P$9&lt;&gt;0,VLOOKUP($A400,DSSV!$A$7:$R$65536,IN_DTK!P$6,0),""),"")</f>
        <v>0</v>
      </c>
      <c r="Q400" s="184">
        <f>IF(ISNA(VLOOKUP($A400,DSSV!$A$7:$R$65536,IN_DTK!Q$6,0))=FALSE,VLOOKUP($A400,DSSV!$A$7:$R$65536,IN_DTK!Q$6,0),"")</f>
        <v>0</v>
      </c>
      <c r="R400" s="175" t="str">
        <f>IF(ISNA(VLOOKUP($A400,DSSV!$A$7:$R$65536,IN_DTK!R$6,0))=FALSE,VLOOKUP($A400,DSSV!$A$7:$R$65536,IN_DTK!R$6,0),"")</f>
        <v>Không</v>
      </c>
      <c r="S400" s="185" t="str">
        <f>IF(ISNA(VLOOKUP($A400,DSSV!$A$7:$R$65536,IN_DTK!S$6,0))=FALSE,VLOOKUP($A400,DSSV!$A$7:$R$65536,IN_DTK!S$6,0),"")</f>
        <v/>
      </c>
      <c r="T400" s="156" t="str">
        <f t="shared" si="12"/>
        <v/>
      </c>
      <c r="U400" s="156" t="str">
        <f t="shared" si="13"/>
        <v/>
      </c>
    </row>
    <row r="401" spans="1:21" s="156" customFormat="1" ht="20.25" customHeight="1">
      <c r="A401" s="154">
        <v>392</v>
      </c>
      <c r="B401" s="178">
        <f>--SUBTOTAL(2,C$7:C401)</f>
        <v>392</v>
      </c>
      <c r="C401" s="157">
        <f>IF(ISNA(VLOOKUP($A401,DSSV!$A$7:$R$65536,IN_DTK!C$6,0))=FALSE,VLOOKUP($A401,DSSV!$A$7:$R$65536,IN_DTK!C$6,0),"")</f>
        <v>0</v>
      </c>
      <c r="D401" s="181" t="str">
        <f>IF(ISNA(VLOOKUP($A401,DSSV!$A$7:$R$65536,IN_DTK!D$6,0))=FALSE,VLOOKUP($A401,DSSV!$A$7:$R$65536,IN_DTK!D$6,0),"")</f>
        <v/>
      </c>
      <c r="E401" s="182" t="str">
        <f>IF(ISNA(VLOOKUP($A401,DSSV!$A$7:$R$65536,IN_DTK!E$6,0))=FALSE,VLOOKUP($A401,DSSV!$A$7:$R$65536,IN_DTK!E$6,0),"")</f>
        <v/>
      </c>
      <c r="F401" s="187" t="str">
        <f>IF(ISNA(VLOOKUP($A401,DSSV!$A$7:$R$65536,IN_DTK!F$6,0))=FALSE,VLOOKUP($A401,DSSV!$A$7:$R$65536,IN_DTK!F$6,0),"")</f>
        <v/>
      </c>
      <c r="G401" s="187" t="str">
        <f>IF(ISNA(VLOOKUP($A401,DSSV!$A$7:$R$65536,IN_DTK!G$6,0))=FALSE,VLOOKUP($A401,DSSV!$A$7:$R$65536,IN_DTK!G$6,0),"")</f>
        <v/>
      </c>
      <c r="H401" s="183">
        <f>IF(ISNA(VLOOKUP($A401,DSSV!$A$7:$R$65536,IN_DTK!H$6,0))=FALSE,IF(H$9&lt;&gt;0,VLOOKUP($A401,DSSV!$A$7:$R$65536,IN_DTK!H$6,0),""),"")</f>
        <v>0</v>
      </c>
      <c r="I401" s="183">
        <f>IF(ISNA(VLOOKUP($A401,DSSV!$A$7:$R$65536,IN_DTK!I$6,0))=FALSE,IF(I$9&lt;&gt;0,VLOOKUP($A401,DSSV!$A$7:$R$65536,IN_DTK!I$6,0),""),"")</f>
        <v>0</v>
      </c>
      <c r="J401" s="183">
        <f>IF(ISNA(VLOOKUP($A401,DSSV!$A$7:$R$65536,IN_DTK!J$6,0))=FALSE,IF(J$9&lt;&gt;0,VLOOKUP($A401,DSSV!$A$7:$R$65536,IN_DTK!J$6,0),""),"")</f>
        <v>0</v>
      </c>
      <c r="K401" s="183">
        <f>IF(ISNA(VLOOKUP($A401,DSSV!$A$7:$R$65536,IN_DTK!K$6,0))=FALSE,IF(K$9&lt;&gt;0,VLOOKUP($A401,DSSV!$A$7:$R$65536,IN_DTK!K$6,0),""),"")</f>
        <v>0</v>
      </c>
      <c r="L401" s="183">
        <f>IF(ISNA(VLOOKUP($A401,DSSV!$A$7:$R$65536,IN_DTK!L$6,0))=FALSE,IF(L$9&lt;&gt;0,VLOOKUP($A401,DSSV!$A$7:$R$65536,IN_DTK!L$6,0),""),"")</f>
        <v>0</v>
      </c>
      <c r="M401" s="183">
        <f>IF(ISNA(VLOOKUP($A401,DSSV!$A$7:$R$65536,IN_DTK!M$6,0))=FALSE,IF(M$9&lt;&gt;0,VLOOKUP($A401,DSSV!$A$7:$R$65536,IN_DTK!M$6,0),""),"")</f>
        <v>0</v>
      </c>
      <c r="N401" s="183">
        <f>IF(ISNA(VLOOKUP($A401,DSSV!$A$7:$R$65536,IN_DTK!N$6,0))=FALSE,IF(N$9&lt;&gt;0,VLOOKUP($A401,DSSV!$A$7:$R$65536,IN_DTK!N$6,0),""),"")</f>
        <v>0</v>
      </c>
      <c r="O401" s="183">
        <f>IF(ISNA(VLOOKUP($A401,DSSV!$A$7:$R$65536,IN_DTK!O$6,0))=FALSE,IF(O$9&lt;&gt;0,VLOOKUP($A401,DSSV!$A$7:$R$65536,IN_DTK!O$6,0),""),"")</f>
        <v>0</v>
      </c>
      <c r="P401" s="183">
        <f>IF(ISNA(VLOOKUP($A401,DSSV!$A$7:$R$65536,IN_DTK!P$6,0))=FALSE,IF(P$9&lt;&gt;0,VLOOKUP($A401,DSSV!$A$7:$R$65536,IN_DTK!P$6,0),""),"")</f>
        <v>0</v>
      </c>
      <c r="Q401" s="184">
        <f>IF(ISNA(VLOOKUP($A401,DSSV!$A$7:$R$65536,IN_DTK!Q$6,0))=FALSE,VLOOKUP($A401,DSSV!$A$7:$R$65536,IN_DTK!Q$6,0),"")</f>
        <v>0</v>
      </c>
      <c r="R401" s="175" t="str">
        <f>IF(ISNA(VLOOKUP($A401,DSSV!$A$7:$R$65536,IN_DTK!R$6,0))=FALSE,VLOOKUP($A401,DSSV!$A$7:$R$65536,IN_DTK!R$6,0),"")</f>
        <v>Không</v>
      </c>
      <c r="S401" s="185" t="str">
        <f>IF(ISNA(VLOOKUP($A401,DSSV!$A$7:$R$65536,IN_DTK!S$6,0))=FALSE,VLOOKUP($A401,DSSV!$A$7:$R$65536,IN_DTK!S$6,0),"")</f>
        <v/>
      </c>
      <c r="T401" s="156" t="str">
        <f t="shared" si="12"/>
        <v/>
      </c>
      <c r="U401" s="156" t="str">
        <f t="shared" si="13"/>
        <v/>
      </c>
    </row>
    <row r="402" spans="1:21" s="156" customFormat="1" ht="20.25" customHeight="1">
      <c r="A402" s="154">
        <v>393</v>
      </c>
      <c r="B402" s="178">
        <f>--SUBTOTAL(2,C$7:C402)</f>
        <v>393</v>
      </c>
      <c r="C402" s="157">
        <f>IF(ISNA(VLOOKUP($A402,DSSV!$A$7:$R$65536,IN_DTK!C$6,0))=FALSE,VLOOKUP($A402,DSSV!$A$7:$R$65536,IN_DTK!C$6,0),"")</f>
        <v>0</v>
      </c>
      <c r="D402" s="181" t="str">
        <f>IF(ISNA(VLOOKUP($A402,DSSV!$A$7:$R$65536,IN_DTK!D$6,0))=FALSE,VLOOKUP($A402,DSSV!$A$7:$R$65536,IN_DTK!D$6,0),"")</f>
        <v/>
      </c>
      <c r="E402" s="182" t="str">
        <f>IF(ISNA(VLOOKUP($A402,DSSV!$A$7:$R$65536,IN_DTK!E$6,0))=FALSE,VLOOKUP($A402,DSSV!$A$7:$R$65536,IN_DTK!E$6,0),"")</f>
        <v/>
      </c>
      <c r="F402" s="187" t="str">
        <f>IF(ISNA(VLOOKUP($A402,DSSV!$A$7:$R$65536,IN_DTK!F$6,0))=FALSE,VLOOKUP($A402,DSSV!$A$7:$R$65536,IN_DTK!F$6,0),"")</f>
        <v/>
      </c>
      <c r="G402" s="187" t="str">
        <f>IF(ISNA(VLOOKUP($A402,DSSV!$A$7:$R$65536,IN_DTK!G$6,0))=FALSE,VLOOKUP($A402,DSSV!$A$7:$R$65536,IN_DTK!G$6,0),"")</f>
        <v/>
      </c>
      <c r="H402" s="183">
        <f>IF(ISNA(VLOOKUP($A402,DSSV!$A$7:$R$65536,IN_DTK!H$6,0))=FALSE,IF(H$9&lt;&gt;0,VLOOKUP($A402,DSSV!$A$7:$R$65536,IN_DTK!H$6,0),""),"")</f>
        <v>0</v>
      </c>
      <c r="I402" s="183">
        <f>IF(ISNA(VLOOKUP($A402,DSSV!$A$7:$R$65536,IN_DTK!I$6,0))=FALSE,IF(I$9&lt;&gt;0,VLOOKUP($A402,DSSV!$A$7:$R$65536,IN_DTK!I$6,0),""),"")</f>
        <v>0</v>
      </c>
      <c r="J402" s="183">
        <f>IF(ISNA(VLOOKUP($A402,DSSV!$A$7:$R$65536,IN_DTK!J$6,0))=FALSE,IF(J$9&lt;&gt;0,VLOOKUP($A402,DSSV!$A$7:$R$65536,IN_DTK!J$6,0),""),"")</f>
        <v>0</v>
      </c>
      <c r="K402" s="183">
        <f>IF(ISNA(VLOOKUP($A402,DSSV!$A$7:$R$65536,IN_DTK!K$6,0))=FALSE,IF(K$9&lt;&gt;0,VLOOKUP($A402,DSSV!$A$7:$R$65536,IN_DTK!K$6,0),""),"")</f>
        <v>0</v>
      </c>
      <c r="L402" s="183">
        <f>IF(ISNA(VLOOKUP($A402,DSSV!$A$7:$R$65536,IN_DTK!L$6,0))=FALSE,IF(L$9&lt;&gt;0,VLOOKUP($A402,DSSV!$A$7:$R$65536,IN_DTK!L$6,0),""),"")</f>
        <v>0</v>
      </c>
      <c r="M402" s="183">
        <f>IF(ISNA(VLOOKUP($A402,DSSV!$A$7:$R$65536,IN_DTK!M$6,0))=FALSE,IF(M$9&lt;&gt;0,VLOOKUP($A402,DSSV!$A$7:$R$65536,IN_DTK!M$6,0),""),"")</f>
        <v>0</v>
      </c>
      <c r="N402" s="183">
        <f>IF(ISNA(VLOOKUP($A402,DSSV!$A$7:$R$65536,IN_DTK!N$6,0))=FALSE,IF(N$9&lt;&gt;0,VLOOKUP($A402,DSSV!$A$7:$R$65536,IN_DTK!N$6,0),""),"")</f>
        <v>0</v>
      </c>
      <c r="O402" s="183">
        <f>IF(ISNA(VLOOKUP($A402,DSSV!$A$7:$R$65536,IN_DTK!O$6,0))=FALSE,IF(O$9&lt;&gt;0,VLOOKUP($A402,DSSV!$A$7:$R$65536,IN_DTK!O$6,0),""),"")</f>
        <v>0</v>
      </c>
      <c r="P402" s="183">
        <f>IF(ISNA(VLOOKUP($A402,DSSV!$A$7:$R$65536,IN_DTK!P$6,0))=FALSE,IF(P$9&lt;&gt;0,VLOOKUP($A402,DSSV!$A$7:$R$65536,IN_DTK!P$6,0),""),"")</f>
        <v>0</v>
      </c>
      <c r="Q402" s="184">
        <f>IF(ISNA(VLOOKUP($A402,DSSV!$A$7:$R$65536,IN_DTK!Q$6,0))=FALSE,VLOOKUP($A402,DSSV!$A$7:$R$65536,IN_DTK!Q$6,0),"")</f>
        <v>0</v>
      </c>
      <c r="R402" s="175" t="str">
        <f>IF(ISNA(VLOOKUP($A402,DSSV!$A$7:$R$65536,IN_DTK!R$6,0))=FALSE,VLOOKUP($A402,DSSV!$A$7:$R$65536,IN_DTK!R$6,0),"")</f>
        <v>Không</v>
      </c>
      <c r="S402" s="185" t="str">
        <f>IF(ISNA(VLOOKUP($A402,DSSV!$A$7:$R$65536,IN_DTK!S$6,0))=FALSE,VLOOKUP($A402,DSSV!$A$7:$R$65536,IN_DTK!S$6,0),"")</f>
        <v/>
      </c>
      <c r="T402" s="156" t="str">
        <f t="shared" si="12"/>
        <v/>
      </c>
      <c r="U402" s="156" t="str">
        <f t="shared" si="13"/>
        <v/>
      </c>
    </row>
    <row r="403" spans="1:21" s="156" customFormat="1" ht="20.25" customHeight="1">
      <c r="A403" s="154">
        <v>394</v>
      </c>
      <c r="B403" s="178">
        <f>--SUBTOTAL(2,C$7:C403)</f>
        <v>394</v>
      </c>
      <c r="C403" s="157">
        <f>IF(ISNA(VLOOKUP($A403,DSSV!$A$7:$R$65536,IN_DTK!C$6,0))=FALSE,VLOOKUP($A403,DSSV!$A$7:$R$65536,IN_DTK!C$6,0),"")</f>
        <v>0</v>
      </c>
      <c r="D403" s="181" t="str">
        <f>IF(ISNA(VLOOKUP($A403,DSSV!$A$7:$R$65536,IN_DTK!D$6,0))=FALSE,VLOOKUP($A403,DSSV!$A$7:$R$65536,IN_DTK!D$6,0),"")</f>
        <v/>
      </c>
      <c r="E403" s="182" t="str">
        <f>IF(ISNA(VLOOKUP($A403,DSSV!$A$7:$R$65536,IN_DTK!E$6,0))=FALSE,VLOOKUP($A403,DSSV!$A$7:$R$65536,IN_DTK!E$6,0),"")</f>
        <v/>
      </c>
      <c r="F403" s="187" t="str">
        <f>IF(ISNA(VLOOKUP($A403,DSSV!$A$7:$R$65536,IN_DTK!F$6,0))=FALSE,VLOOKUP($A403,DSSV!$A$7:$R$65536,IN_DTK!F$6,0),"")</f>
        <v/>
      </c>
      <c r="G403" s="187" t="str">
        <f>IF(ISNA(VLOOKUP($A403,DSSV!$A$7:$R$65536,IN_DTK!G$6,0))=FALSE,VLOOKUP($A403,DSSV!$A$7:$R$65536,IN_DTK!G$6,0),"")</f>
        <v/>
      </c>
      <c r="H403" s="183">
        <f>IF(ISNA(VLOOKUP($A403,DSSV!$A$7:$R$65536,IN_DTK!H$6,0))=FALSE,IF(H$9&lt;&gt;0,VLOOKUP($A403,DSSV!$A$7:$R$65536,IN_DTK!H$6,0),""),"")</f>
        <v>0</v>
      </c>
      <c r="I403" s="183">
        <f>IF(ISNA(VLOOKUP($A403,DSSV!$A$7:$R$65536,IN_DTK!I$6,0))=FALSE,IF(I$9&lt;&gt;0,VLOOKUP($A403,DSSV!$A$7:$R$65536,IN_DTK!I$6,0),""),"")</f>
        <v>0</v>
      </c>
      <c r="J403" s="183">
        <f>IF(ISNA(VLOOKUP($A403,DSSV!$A$7:$R$65536,IN_DTK!J$6,0))=FALSE,IF(J$9&lt;&gt;0,VLOOKUP($A403,DSSV!$A$7:$R$65536,IN_DTK!J$6,0),""),"")</f>
        <v>0</v>
      </c>
      <c r="K403" s="183">
        <f>IF(ISNA(VLOOKUP($A403,DSSV!$A$7:$R$65536,IN_DTK!K$6,0))=FALSE,IF(K$9&lt;&gt;0,VLOOKUP($A403,DSSV!$A$7:$R$65536,IN_DTK!K$6,0),""),"")</f>
        <v>0</v>
      </c>
      <c r="L403" s="183">
        <f>IF(ISNA(VLOOKUP($A403,DSSV!$A$7:$R$65536,IN_DTK!L$6,0))=FALSE,IF(L$9&lt;&gt;0,VLOOKUP($A403,DSSV!$A$7:$R$65536,IN_DTK!L$6,0),""),"")</f>
        <v>0</v>
      </c>
      <c r="M403" s="183">
        <f>IF(ISNA(VLOOKUP($A403,DSSV!$A$7:$R$65536,IN_DTK!M$6,0))=FALSE,IF(M$9&lt;&gt;0,VLOOKUP($A403,DSSV!$A$7:$R$65536,IN_DTK!M$6,0),""),"")</f>
        <v>0</v>
      </c>
      <c r="N403" s="183">
        <f>IF(ISNA(VLOOKUP($A403,DSSV!$A$7:$R$65536,IN_DTK!N$6,0))=FALSE,IF(N$9&lt;&gt;0,VLOOKUP($A403,DSSV!$A$7:$R$65536,IN_DTK!N$6,0),""),"")</f>
        <v>0</v>
      </c>
      <c r="O403" s="183">
        <f>IF(ISNA(VLOOKUP($A403,DSSV!$A$7:$R$65536,IN_DTK!O$6,0))=FALSE,IF(O$9&lt;&gt;0,VLOOKUP($A403,DSSV!$A$7:$R$65536,IN_DTK!O$6,0),""),"")</f>
        <v>0</v>
      </c>
      <c r="P403" s="183">
        <f>IF(ISNA(VLOOKUP($A403,DSSV!$A$7:$R$65536,IN_DTK!P$6,0))=FALSE,IF(P$9&lt;&gt;0,VLOOKUP($A403,DSSV!$A$7:$R$65536,IN_DTK!P$6,0),""),"")</f>
        <v>0</v>
      </c>
      <c r="Q403" s="184">
        <f>IF(ISNA(VLOOKUP($A403,DSSV!$A$7:$R$65536,IN_DTK!Q$6,0))=FALSE,VLOOKUP($A403,DSSV!$A$7:$R$65536,IN_DTK!Q$6,0),"")</f>
        <v>0</v>
      </c>
      <c r="R403" s="175" t="str">
        <f>IF(ISNA(VLOOKUP($A403,DSSV!$A$7:$R$65536,IN_DTK!R$6,0))=FALSE,VLOOKUP($A403,DSSV!$A$7:$R$65536,IN_DTK!R$6,0),"")</f>
        <v>Không</v>
      </c>
      <c r="S403" s="185" t="str">
        <f>IF(ISNA(VLOOKUP($A403,DSSV!$A$7:$R$65536,IN_DTK!S$6,0))=FALSE,VLOOKUP($A403,DSSV!$A$7:$R$65536,IN_DTK!S$6,0),"")</f>
        <v/>
      </c>
      <c r="T403" s="156" t="str">
        <f t="shared" si="12"/>
        <v/>
      </c>
      <c r="U403" s="156" t="str">
        <f t="shared" si="13"/>
        <v/>
      </c>
    </row>
    <row r="404" spans="1:21" s="156" customFormat="1" ht="20.25" customHeight="1">
      <c r="A404" s="154">
        <v>395</v>
      </c>
      <c r="B404" s="178">
        <f>--SUBTOTAL(2,C$7:C404)</f>
        <v>395</v>
      </c>
      <c r="C404" s="157">
        <f>IF(ISNA(VLOOKUP($A404,DSSV!$A$7:$R$65536,IN_DTK!C$6,0))=FALSE,VLOOKUP($A404,DSSV!$A$7:$R$65536,IN_DTK!C$6,0),"")</f>
        <v>0</v>
      </c>
      <c r="D404" s="181" t="str">
        <f>IF(ISNA(VLOOKUP($A404,DSSV!$A$7:$R$65536,IN_DTK!D$6,0))=FALSE,VLOOKUP($A404,DSSV!$A$7:$R$65536,IN_DTK!D$6,0),"")</f>
        <v/>
      </c>
      <c r="E404" s="182" t="str">
        <f>IF(ISNA(VLOOKUP($A404,DSSV!$A$7:$R$65536,IN_DTK!E$6,0))=FALSE,VLOOKUP($A404,DSSV!$A$7:$R$65536,IN_DTK!E$6,0),"")</f>
        <v/>
      </c>
      <c r="F404" s="187" t="str">
        <f>IF(ISNA(VLOOKUP($A404,DSSV!$A$7:$R$65536,IN_DTK!F$6,0))=FALSE,VLOOKUP($A404,DSSV!$A$7:$R$65536,IN_DTK!F$6,0),"")</f>
        <v/>
      </c>
      <c r="G404" s="187" t="str">
        <f>IF(ISNA(VLOOKUP($A404,DSSV!$A$7:$R$65536,IN_DTK!G$6,0))=FALSE,VLOOKUP($A404,DSSV!$A$7:$R$65536,IN_DTK!G$6,0),"")</f>
        <v/>
      </c>
      <c r="H404" s="183">
        <f>IF(ISNA(VLOOKUP($A404,DSSV!$A$7:$R$65536,IN_DTK!H$6,0))=FALSE,IF(H$9&lt;&gt;0,VLOOKUP($A404,DSSV!$A$7:$R$65536,IN_DTK!H$6,0),""),"")</f>
        <v>0</v>
      </c>
      <c r="I404" s="183">
        <f>IF(ISNA(VLOOKUP($A404,DSSV!$A$7:$R$65536,IN_DTK!I$6,0))=FALSE,IF(I$9&lt;&gt;0,VLOOKUP($A404,DSSV!$A$7:$R$65536,IN_DTK!I$6,0),""),"")</f>
        <v>0</v>
      </c>
      <c r="J404" s="183">
        <f>IF(ISNA(VLOOKUP($A404,DSSV!$A$7:$R$65536,IN_DTK!J$6,0))=FALSE,IF(J$9&lt;&gt;0,VLOOKUP($A404,DSSV!$A$7:$R$65536,IN_DTK!J$6,0),""),"")</f>
        <v>0</v>
      </c>
      <c r="K404" s="183">
        <f>IF(ISNA(VLOOKUP($A404,DSSV!$A$7:$R$65536,IN_DTK!K$6,0))=FALSE,IF(K$9&lt;&gt;0,VLOOKUP($A404,DSSV!$A$7:$R$65536,IN_DTK!K$6,0),""),"")</f>
        <v>0</v>
      </c>
      <c r="L404" s="183">
        <f>IF(ISNA(VLOOKUP($A404,DSSV!$A$7:$R$65536,IN_DTK!L$6,0))=FALSE,IF(L$9&lt;&gt;0,VLOOKUP($A404,DSSV!$A$7:$R$65536,IN_DTK!L$6,0),""),"")</f>
        <v>0</v>
      </c>
      <c r="M404" s="183">
        <f>IF(ISNA(VLOOKUP($A404,DSSV!$A$7:$R$65536,IN_DTK!M$6,0))=FALSE,IF(M$9&lt;&gt;0,VLOOKUP($A404,DSSV!$A$7:$R$65536,IN_DTK!M$6,0),""),"")</f>
        <v>0</v>
      </c>
      <c r="N404" s="183">
        <f>IF(ISNA(VLOOKUP($A404,DSSV!$A$7:$R$65536,IN_DTK!N$6,0))=FALSE,IF(N$9&lt;&gt;0,VLOOKUP($A404,DSSV!$A$7:$R$65536,IN_DTK!N$6,0),""),"")</f>
        <v>0</v>
      </c>
      <c r="O404" s="183">
        <f>IF(ISNA(VLOOKUP($A404,DSSV!$A$7:$R$65536,IN_DTK!O$6,0))=FALSE,IF(O$9&lt;&gt;0,VLOOKUP($A404,DSSV!$A$7:$R$65536,IN_DTK!O$6,0),""),"")</f>
        <v>0</v>
      </c>
      <c r="P404" s="183">
        <f>IF(ISNA(VLOOKUP($A404,DSSV!$A$7:$R$65536,IN_DTK!P$6,0))=FALSE,IF(P$9&lt;&gt;0,VLOOKUP($A404,DSSV!$A$7:$R$65536,IN_DTK!P$6,0),""),"")</f>
        <v>0</v>
      </c>
      <c r="Q404" s="184">
        <f>IF(ISNA(VLOOKUP($A404,DSSV!$A$7:$R$65536,IN_DTK!Q$6,0))=FALSE,VLOOKUP($A404,DSSV!$A$7:$R$65536,IN_DTK!Q$6,0),"")</f>
        <v>0</v>
      </c>
      <c r="R404" s="175" t="str">
        <f>IF(ISNA(VLOOKUP($A404,DSSV!$A$7:$R$65536,IN_DTK!R$6,0))=FALSE,VLOOKUP($A404,DSSV!$A$7:$R$65536,IN_DTK!R$6,0),"")</f>
        <v>Không</v>
      </c>
      <c r="S404" s="185" t="str">
        <f>IF(ISNA(VLOOKUP($A404,DSSV!$A$7:$R$65536,IN_DTK!S$6,0))=FALSE,VLOOKUP($A404,DSSV!$A$7:$R$65536,IN_DTK!S$6,0),"")</f>
        <v/>
      </c>
      <c r="T404" s="156" t="str">
        <f t="shared" si="12"/>
        <v/>
      </c>
      <c r="U404" s="156" t="str">
        <f t="shared" si="13"/>
        <v/>
      </c>
    </row>
    <row r="405" spans="1:21" s="156" customFormat="1" ht="20.25" customHeight="1">
      <c r="A405" s="154">
        <v>396</v>
      </c>
      <c r="B405" s="178">
        <f>--SUBTOTAL(2,C$7:C405)</f>
        <v>396</v>
      </c>
      <c r="C405" s="157">
        <f>IF(ISNA(VLOOKUP($A405,DSSV!$A$7:$R$65536,IN_DTK!C$6,0))=FALSE,VLOOKUP($A405,DSSV!$A$7:$R$65536,IN_DTK!C$6,0),"")</f>
        <v>0</v>
      </c>
      <c r="D405" s="181" t="str">
        <f>IF(ISNA(VLOOKUP($A405,DSSV!$A$7:$R$65536,IN_DTK!D$6,0))=FALSE,VLOOKUP($A405,DSSV!$A$7:$R$65536,IN_DTK!D$6,0),"")</f>
        <v/>
      </c>
      <c r="E405" s="182" t="str">
        <f>IF(ISNA(VLOOKUP($A405,DSSV!$A$7:$R$65536,IN_DTK!E$6,0))=FALSE,VLOOKUP($A405,DSSV!$A$7:$R$65536,IN_DTK!E$6,0),"")</f>
        <v/>
      </c>
      <c r="F405" s="187" t="str">
        <f>IF(ISNA(VLOOKUP($A405,DSSV!$A$7:$R$65536,IN_DTK!F$6,0))=FALSE,VLOOKUP($A405,DSSV!$A$7:$R$65536,IN_DTK!F$6,0),"")</f>
        <v/>
      </c>
      <c r="G405" s="187" t="str">
        <f>IF(ISNA(VLOOKUP($A405,DSSV!$A$7:$R$65536,IN_DTK!G$6,0))=FALSE,VLOOKUP($A405,DSSV!$A$7:$R$65536,IN_DTK!G$6,0),"")</f>
        <v/>
      </c>
      <c r="H405" s="183">
        <f>IF(ISNA(VLOOKUP($A405,DSSV!$A$7:$R$65536,IN_DTK!H$6,0))=FALSE,IF(H$9&lt;&gt;0,VLOOKUP($A405,DSSV!$A$7:$R$65536,IN_DTK!H$6,0),""),"")</f>
        <v>0</v>
      </c>
      <c r="I405" s="183">
        <f>IF(ISNA(VLOOKUP($A405,DSSV!$A$7:$R$65536,IN_DTK!I$6,0))=FALSE,IF(I$9&lt;&gt;0,VLOOKUP($A405,DSSV!$A$7:$R$65536,IN_DTK!I$6,0),""),"")</f>
        <v>0</v>
      </c>
      <c r="J405" s="183">
        <f>IF(ISNA(VLOOKUP($A405,DSSV!$A$7:$R$65536,IN_DTK!J$6,0))=FALSE,IF(J$9&lt;&gt;0,VLOOKUP($A405,DSSV!$A$7:$R$65536,IN_DTK!J$6,0),""),"")</f>
        <v>0</v>
      </c>
      <c r="K405" s="183">
        <f>IF(ISNA(VLOOKUP($A405,DSSV!$A$7:$R$65536,IN_DTK!K$6,0))=FALSE,IF(K$9&lt;&gt;0,VLOOKUP($A405,DSSV!$A$7:$R$65536,IN_DTK!K$6,0),""),"")</f>
        <v>0</v>
      </c>
      <c r="L405" s="183">
        <f>IF(ISNA(VLOOKUP($A405,DSSV!$A$7:$R$65536,IN_DTK!L$6,0))=FALSE,IF(L$9&lt;&gt;0,VLOOKUP($A405,DSSV!$A$7:$R$65536,IN_DTK!L$6,0),""),"")</f>
        <v>0</v>
      </c>
      <c r="M405" s="183">
        <f>IF(ISNA(VLOOKUP($A405,DSSV!$A$7:$R$65536,IN_DTK!M$6,0))=FALSE,IF(M$9&lt;&gt;0,VLOOKUP($A405,DSSV!$A$7:$R$65536,IN_DTK!M$6,0),""),"")</f>
        <v>0</v>
      </c>
      <c r="N405" s="183">
        <f>IF(ISNA(VLOOKUP($A405,DSSV!$A$7:$R$65536,IN_DTK!N$6,0))=FALSE,IF(N$9&lt;&gt;0,VLOOKUP($A405,DSSV!$A$7:$R$65536,IN_DTK!N$6,0),""),"")</f>
        <v>0</v>
      </c>
      <c r="O405" s="183">
        <f>IF(ISNA(VLOOKUP($A405,DSSV!$A$7:$R$65536,IN_DTK!O$6,0))=FALSE,IF(O$9&lt;&gt;0,VLOOKUP($A405,DSSV!$A$7:$R$65536,IN_DTK!O$6,0),""),"")</f>
        <v>0</v>
      </c>
      <c r="P405" s="183">
        <f>IF(ISNA(VLOOKUP($A405,DSSV!$A$7:$R$65536,IN_DTK!P$6,0))=FALSE,IF(P$9&lt;&gt;0,VLOOKUP($A405,DSSV!$A$7:$R$65536,IN_DTK!P$6,0),""),"")</f>
        <v>0</v>
      </c>
      <c r="Q405" s="184">
        <f>IF(ISNA(VLOOKUP($A405,DSSV!$A$7:$R$65536,IN_DTK!Q$6,0))=FALSE,VLOOKUP($A405,DSSV!$A$7:$R$65536,IN_DTK!Q$6,0),"")</f>
        <v>0</v>
      </c>
      <c r="R405" s="175" t="str">
        <f>IF(ISNA(VLOOKUP($A405,DSSV!$A$7:$R$65536,IN_DTK!R$6,0))=FALSE,VLOOKUP($A405,DSSV!$A$7:$R$65536,IN_DTK!R$6,0),"")</f>
        <v>Không</v>
      </c>
      <c r="S405" s="185" t="str">
        <f>IF(ISNA(VLOOKUP($A405,DSSV!$A$7:$R$65536,IN_DTK!S$6,0))=FALSE,VLOOKUP($A405,DSSV!$A$7:$R$65536,IN_DTK!S$6,0),"")</f>
        <v/>
      </c>
      <c r="T405" s="156" t="str">
        <f t="shared" si="12"/>
        <v/>
      </c>
      <c r="U405" s="156" t="str">
        <f t="shared" si="13"/>
        <v/>
      </c>
    </row>
    <row r="406" spans="1:21" s="156" customFormat="1" ht="20.25" customHeight="1">
      <c r="A406" s="154">
        <v>397</v>
      </c>
      <c r="B406" s="178">
        <f>--SUBTOTAL(2,C$7:C406)</f>
        <v>397</v>
      </c>
      <c r="C406" s="157">
        <f>IF(ISNA(VLOOKUP($A406,DSSV!$A$7:$R$65536,IN_DTK!C$6,0))=FALSE,VLOOKUP($A406,DSSV!$A$7:$R$65536,IN_DTK!C$6,0),"")</f>
        <v>0</v>
      </c>
      <c r="D406" s="181" t="str">
        <f>IF(ISNA(VLOOKUP($A406,DSSV!$A$7:$R$65536,IN_DTK!D$6,0))=FALSE,VLOOKUP($A406,DSSV!$A$7:$R$65536,IN_DTK!D$6,0),"")</f>
        <v/>
      </c>
      <c r="E406" s="182" t="str">
        <f>IF(ISNA(VLOOKUP($A406,DSSV!$A$7:$R$65536,IN_DTK!E$6,0))=FALSE,VLOOKUP($A406,DSSV!$A$7:$R$65536,IN_DTK!E$6,0),"")</f>
        <v/>
      </c>
      <c r="F406" s="187" t="str">
        <f>IF(ISNA(VLOOKUP($A406,DSSV!$A$7:$R$65536,IN_DTK!F$6,0))=FALSE,VLOOKUP($A406,DSSV!$A$7:$R$65536,IN_DTK!F$6,0),"")</f>
        <v/>
      </c>
      <c r="G406" s="187" t="str">
        <f>IF(ISNA(VLOOKUP($A406,DSSV!$A$7:$R$65536,IN_DTK!G$6,0))=FALSE,VLOOKUP($A406,DSSV!$A$7:$R$65536,IN_DTK!G$6,0),"")</f>
        <v/>
      </c>
      <c r="H406" s="183">
        <f>IF(ISNA(VLOOKUP($A406,DSSV!$A$7:$R$65536,IN_DTK!H$6,0))=FALSE,IF(H$9&lt;&gt;0,VLOOKUP($A406,DSSV!$A$7:$R$65536,IN_DTK!H$6,0),""),"")</f>
        <v>0</v>
      </c>
      <c r="I406" s="183">
        <f>IF(ISNA(VLOOKUP($A406,DSSV!$A$7:$R$65536,IN_DTK!I$6,0))=FALSE,IF(I$9&lt;&gt;0,VLOOKUP($A406,DSSV!$A$7:$R$65536,IN_DTK!I$6,0),""),"")</f>
        <v>0</v>
      </c>
      <c r="J406" s="183">
        <f>IF(ISNA(VLOOKUP($A406,DSSV!$A$7:$R$65536,IN_DTK!J$6,0))=FALSE,IF(J$9&lt;&gt;0,VLOOKUP($A406,DSSV!$A$7:$R$65536,IN_DTK!J$6,0),""),"")</f>
        <v>0</v>
      </c>
      <c r="K406" s="183">
        <f>IF(ISNA(VLOOKUP($A406,DSSV!$A$7:$R$65536,IN_DTK!K$6,0))=FALSE,IF(K$9&lt;&gt;0,VLOOKUP($A406,DSSV!$A$7:$R$65536,IN_DTK!K$6,0),""),"")</f>
        <v>0</v>
      </c>
      <c r="L406" s="183">
        <f>IF(ISNA(VLOOKUP($A406,DSSV!$A$7:$R$65536,IN_DTK!L$6,0))=FALSE,IF(L$9&lt;&gt;0,VLOOKUP($A406,DSSV!$A$7:$R$65536,IN_DTK!L$6,0),""),"")</f>
        <v>0</v>
      </c>
      <c r="M406" s="183">
        <f>IF(ISNA(VLOOKUP($A406,DSSV!$A$7:$R$65536,IN_DTK!M$6,0))=FALSE,IF(M$9&lt;&gt;0,VLOOKUP($A406,DSSV!$A$7:$R$65536,IN_DTK!M$6,0),""),"")</f>
        <v>0</v>
      </c>
      <c r="N406" s="183">
        <f>IF(ISNA(VLOOKUP($A406,DSSV!$A$7:$R$65536,IN_DTK!N$6,0))=FALSE,IF(N$9&lt;&gt;0,VLOOKUP($A406,DSSV!$A$7:$R$65536,IN_DTK!N$6,0),""),"")</f>
        <v>0</v>
      </c>
      <c r="O406" s="183">
        <f>IF(ISNA(VLOOKUP($A406,DSSV!$A$7:$R$65536,IN_DTK!O$6,0))=FALSE,IF(O$9&lt;&gt;0,VLOOKUP($A406,DSSV!$A$7:$R$65536,IN_DTK!O$6,0),""),"")</f>
        <v>0</v>
      </c>
      <c r="P406" s="183">
        <f>IF(ISNA(VLOOKUP($A406,DSSV!$A$7:$R$65536,IN_DTK!P$6,0))=FALSE,IF(P$9&lt;&gt;0,VLOOKUP($A406,DSSV!$A$7:$R$65536,IN_DTK!P$6,0),""),"")</f>
        <v>0</v>
      </c>
      <c r="Q406" s="184">
        <f>IF(ISNA(VLOOKUP($A406,DSSV!$A$7:$R$65536,IN_DTK!Q$6,0))=FALSE,VLOOKUP($A406,DSSV!$A$7:$R$65536,IN_DTK!Q$6,0),"")</f>
        <v>0</v>
      </c>
      <c r="R406" s="175" t="str">
        <f>IF(ISNA(VLOOKUP($A406,DSSV!$A$7:$R$65536,IN_DTK!R$6,0))=FALSE,VLOOKUP($A406,DSSV!$A$7:$R$65536,IN_DTK!R$6,0),"")</f>
        <v>Không</v>
      </c>
      <c r="S406" s="185" t="str">
        <f>IF(ISNA(VLOOKUP($A406,DSSV!$A$7:$R$65536,IN_DTK!S$6,0))=FALSE,VLOOKUP($A406,DSSV!$A$7:$R$65536,IN_DTK!S$6,0),"")</f>
        <v/>
      </c>
      <c r="T406" s="156" t="str">
        <f t="shared" si="12"/>
        <v/>
      </c>
      <c r="U406" s="156" t="str">
        <f t="shared" si="13"/>
        <v/>
      </c>
    </row>
    <row r="407" spans="1:21" s="156" customFormat="1" ht="20.25" customHeight="1">
      <c r="A407" s="154">
        <v>398</v>
      </c>
      <c r="B407" s="178">
        <f>--SUBTOTAL(2,C$7:C407)</f>
        <v>398</v>
      </c>
      <c r="C407" s="157">
        <f>IF(ISNA(VLOOKUP($A407,DSSV!$A$7:$R$65536,IN_DTK!C$6,0))=FALSE,VLOOKUP($A407,DSSV!$A$7:$R$65536,IN_DTK!C$6,0),"")</f>
        <v>0</v>
      </c>
      <c r="D407" s="181" t="str">
        <f>IF(ISNA(VLOOKUP($A407,DSSV!$A$7:$R$65536,IN_DTK!D$6,0))=FALSE,VLOOKUP($A407,DSSV!$A$7:$R$65536,IN_DTK!D$6,0),"")</f>
        <v/>
      </c>
      <c r="E407" s="182" t="str">
        <f>IF(ISNA(VLOOKUP($A407,DSSV!$A$7:$R$65536,IN_DTK!E$6,0))=FALSE,VLOOKUP($A407,DSSV!$A$7:$R$65536,IN_DTK!E$6,0),"")</f>
        <v/>
      </c>
      <c r="F407" s="187" t="str">
        <f>IF(ISNA(VLOOKUP($A407,DSSV!$A$7:$R$65536,IN_DTK!F$6,0))=FALSE,VLOOKUP($A407,DSSV!$A$7:$R$65536,IN_DTK!F$6,0),"")</f>
        <v/>
      </c>
      <c r="G407" s="187" t="str">
        <f>IF(ISNA(VLOOKUP($A407,DSSV!$A$7:$R$65536,IN_DTK!G$6,0))=FALSE,VLOOKUP($A407,DSSV!$A$7:$R$65536,IN_DTK!G$6,0),"")</f>
        <v/>
      </c>
      <c r="H407" s="183">
        <f>IF(ISNA(VLOOKUP($A407,DSSV!$A$7:$R$65536,IN_DTK!H$6,0))=FALSE,IF(H$9&lt;&gt;0,VLOOKUP($A407,DSSV!$A$7:$R$65536,IN_DTK!H$6,0),""),"")</f>
        <v>0</v>
      </c>
      <c r="I407" s="183">
        <f>IF(ISNA(VLOOKUP($A407,DSSV!$A$7:$R$65536,IN_DTK!I$6,0))=FALSE,IF(I$9&lt;&gt;0,VLOOKUP($A407,DSSV!$A$7:$R$65536,IN_DTK!I$6,0),""),"")</f>
        <v>0</v>
      </c>
      <c r="J407" s="183">
        <f>IF(ISNA(VLOOKUP($A407,DSSV!$A$7:$R$65536,IN_DTK!J$6,0))=FALSE,IF(J$9&lt;&gt;0,VLOOKUP($A407,DSSV!$A$7:$R$65536,IN_DTK!J$6,0),""),"")</f>
        <v>0</v>
      </c>
      <c r="K407" s="183">
        <f>IF(ISNA(VLOOKUP($A407,DSSV!$A$7:$R$65536,IN_DTK!K$6,0))=FALSE,IF(K$9&lt;&gt;0,VLOOKUP($A407,DSSV!$A$7:$R$65536,IN_DTK!K$6,0),""),"")</f>
        <v>0</v>
      </c>
      <c r="L407" s="183">
        <f>IF(ISNA(VLOOKUP($A407,DSSV!$A$7:$R$65536,IN_DTK!L$6,0))=FALSE,IF(L$9&lt;&gt;0,VLOOKUP($A407,DSSV!$A$7:$R$65536,IN_DTK!L$6,0),""),"")</f>
        <v>0</v>
      </c>
      <c r="M407" s="183">
        <f>IF(ISNA(VLOOKUP($A407,DSSV!$A$7:$R$65536,IN_DTK!M$6,0))=FALSE,IF(M$9&lt;&gt;0,VLOOKUP($A407,DSSV!$A$7:$R$65536,IN_DTK!M$6,0),""),"")</f>
        <v>0</v>
      </c>
      <c r="N407" s="183">
        <f>IF(ISNA(VLOOKUP($A407,DSSV!$A$7:$R$65536,IN_DTK!N$6,0))=FALSE,IF(N$9&lt;&gt;0,VLOOKUP($A407,DSSV!$A$7:$R$65536,IN_DTK!N$6,0),""),"")</f>
        <v>0</v>
      </c>
      <c r="O407" s="183">
        <f>IF(ISNA(VLOOKUP($A407,DSSV!$A$7:$R$65536,IN_DTK!O$6,0))=FALSE,IF(O$9&lt;&gt;0,VLOOKUP($A407,DSSV!$A$7:$R$65536,IN_DTK!O$6,0),""),"")</f>
        <v>0</v>
      </c>
      <c r="P407" s="183">
        <f>IF(ISNA(VLOOKUP($A407,DSSV!$A$7:$R$65536,IN_DTK!P$6,0))=FALSE,IF(P$9&lt;&gt;0,VLOOKUP($A407,DSSV!$A$7:$R$65536,IN_DTK!P$6,0),""),"")</f>
        <v>0</v>
      </c>
      <c r="Q407" s="184">
        <f>IF(ISNA(VLOOKUP($A407,DSSV!$A$7:$R$65536,IN_DTK!Q$6,0))=FALSE,VLOOKUP($A407,DSSV!$A$7:$R$65536,IN_DTK!Q$6,0),"")</f>
        <v>0</v>
      </c>
      <c r="R407" s="175" t="str">
        <f>IF(ISNA(VLOOKUP($A407,DSSV!$A$7:$R$65536,IN_DTK!R$6,0))=FALSE,VLOOKUP($A407,DSSV!$A$7:$R$65536,IN_DTK!R$6,0),"")</f>
        <v>Không</v>
      </c>
      <c r="S407" s="185" t="str">
        <f>IF(ISNA(VLOOKUP($A407,DSSV!$A$7:$R$65536,IN_DTK!S$6,0))=FALSE,VLOOKUP($A407,DSSV!$A$7:$R$65536,IN_DTK!S$6,0),"")</f>
        <v/>
      </c>
      <c r="T407" s="156" t="str">
        <f t="shared" si="12"/>
        <v/>
      </c>
      <c r="U407" s="156" t="str">
        <f t="shared" si="13"/>
        <v/>
      </c>
    </row>
    <row r="408" spans="1:21" s="156" customFormat="1" ht="20.25" customHeight="1">
      <c r="A408" s="154">
        <v>399</v>
      </c>
      <c r="B408" s="178">
        <f>--SUBTOTAL(2,C$7:C408)</f>
        <v>399</v>
      </c>
      <c r="C408" s="157">
        <f>IF(ISNA(VLOOKUP($A408,DSSV!$A$7:$R$65536,IN_DTK!C$6,0))=FALSE,VLOOKUP($A408,DSSV!$A$7:$R$65536,IN_DTK!C$6,0),"")</f>
        <v>0</v>
      </c>
      <c r="D408" s="181" t="str">
        <f>IF(ISNA(VLOOKUP($A408,DSSV!$A$7:$R$65536,IN_DTK!D$6,0))=FALSE,VLOOKUP($A408,DSSV!$A$7:$R$65536,IN_DTK!D$6,0),"")</f>
        <v/>
      </c>
      <c r="E408" s="182" t="str">
        <f>IF(ISNA(VLOOKUP($A408,DSSV!$A$7:$R$65536,IN_DTK!E$6,0))=FALSE,VLOOKUP($A408,DSSV!$A$7:$R$65536,IN_DTK!E$6,0),"")</f>
        <v/>
      </c>
      <c r="F408" s="187" t="str">
        <f>IF(ISNA(VLOOKUP($A408,DSSV!$A$7:$R$65536,IN_DTK!F$6,0))=FALSE,VLOOKUP($A408,DSSV!$A$7:$R$65536,IN_DTK!F$6,0),"")</f>
        <v/>
      </c>
      <c r="G408" s="187" t="str">
        <f>IF(ISNA(VLOOKUP($A408,DSSV!$A$7:$R$65536,IN_DTK!G$6,0))=FALSE,VLOOKUP($A408,DSSV!$A$7:$R$65536,IN_DTK!G$6,0),"")</f>
        <v/>
      </c>
      <c r="H408" s="183">
        <f>IF(ISNA(VLOOKUP($A408,DSSV!$A$7:$R$65536,IN_DTK!H$6,0))=FALSE,IF(H$9&lt;&gt;0,VLOOKUP($A408,DSSV!$A$7:$R$65536,IN_DTK!H$6,0),""),"")</f>
        <v>0</v>
      </c>
      <c r="I408" s="183">
        <f>IF(ISNA(VLOOKUP($A408,DSSV!$A$7:$R$65536,IN_DTK!I$6,0))=FALSE,IF(I$9&lt;&gt;0,VLOOKUP($A408,DSSV!$A$7:$R$65536,IN_DTK!I$6,0),""),"")</f>
        <v>0</v>
      </c>
      <c r="J408" s="183">
        <f>IF(ISNA(VLOOKUP($A408,DSSV!$A$7:$R$65536,IN_DTK!J$6,0))=FALSE,IF(J$9&lt;&gt;0,VLOOKUP($A408,DSSV!$A$7:$R$65536,IN_DTK!J$6,0),""),"")</f>
        <v>0</v>
      </c>
      <c r="K408" s="183">
        <f>IF(ISNA(VLOOKUP($A408,DSSV!$A$7:$R$65536,IN_DTK!K$6,0))=FALSE,IF(K$9&lt;&gt;0,VLOOKUP($A408,DSSV!$A$7:$R$65536,IN_DTK!K$6,0),""),"")</f>
        <v>0</v>
      </c>
      <c r="L408" s="183">
        <f>IF(ISNA(VLOOKUP($A408,DSSV!$A$7:$R$65536,IN_DTK!L$6,0))=FALSE,IF(L$9&lt;&gt;0,VLOOKUP($A408,DSSV!$A$7:$R$65536,IN_DTK!L$6,0),""),"")</f>
        <v>0</v>
      </c>
      <c r="M408" s="183">
        <f>IF(ISNA(VLOOKUP($A408,DSSV!$A$7:$R$65536,IN_DTK!M$6,0))=FALSE,IF(M$9&lt;&gt;0,VLOOKUP($A408,DSSV!$A$7:$R$65536,IN_DTK!M$6,0),""),"")</f>
        <v>0</v>
      </c>
      <c r="N408" s="183">
        <f>IF(ISNA(VLOOKUP($A408,DSSV!$A$7:$R$65536,IN_DTK!N$6,0))=FALSE,IF(N$9&lt;&gt;0,VLOOKUP($A408,DSSV!$A$7:$R$65536,IN_DTK!N$6,0),""),"")</f>
        <v>0</v>
      </c>
      <c r="O408" s="183">
        <f>IF(ISNA(VLOOKUP($A408,DSSV!$A$7:$R$65536,IN_DTK!O$6,0))=FALSE,IF(O$9&lt;&gt;0,VLOOKUP($A408,DSSV!$A$7:$R$65536,IN_DTK!O$6,0),""),"")</f>
        <v>0</v>
      </c>
      <c r="P408" s="183">
        <f>IF(ISNA(VLOOKUP($A408,DSSV!$A$7:$R$65536,IN_DTK!P$6,0))=FALSE,IF(P$9&lt;&gt;0,VLOOKUP($A408,DSSV!$A$7:$R$65536,IN_DTK!P$6,0),""),"")</f>
        <v>0</v>
      </c>
      <c r="Q408" s="184">
        <f>IF(ISNA(VLOOKUP($A408,DSSV!$A$7:$R$65536,IN_DTK!Q$6,0))=FALSE,VLOOKUP($A408,DSSV!$A$7:$R$65536,IN_DTK!Q$6,0),"")</f>
        <v>0</v>
      </c>
      <c r="R408" s="175" t="str">
        <f>IF(ISNA(VLOOKUP($A408,DSSV!$A$7:$R$65536,IN_DTK!R$6,0))=FALSE,VLOOKUP($A408,DSSV!$A$7:$R$65536,IN_DTK!R$6,0),"")</f>
        <v>Không</v>
      </c>
      <c r="S408" s="185" t="str">
        <f>IF(ISNA(VLOOKUP($A408,DSSV!$A$7:$R$65536,IN_DTK!S$6,0))=FALSE,VLOOKUP($A408,DSSV!$A$7:$R$65536,IN_DTK!S$6,0),"")</f>
        <v/>
      </c>
      <c r="T408" s="156" t="str">
        <f t="shared" si="12"/>
        <v/>
      </c>
      <c r="U408" s="156" t="str">
        <f t="shared" si="13"/>
        <v/>
      </c>
    </row>
    <row r="409" spans="1:21" s="156" customFormat="1" ht="20.25" customHeight="1">
      <c r="A409" s="154">
        <v>400</v>
      </c>
      <c r="B409" s="178">
        <f>--SUBTOTAL(2,C$7:C409)</f>
        <v>400</v>
      </c>
      <c r="C409" s="157">
        <f>IF(ISNA(VLOOKUP($A409,DSSV!$A$7:$R$65536,IN_DTK!C$6,0))=FALSE,VLOOKUP($A409,DSSV!$A$7:$R$65536,IN_DTK!C$6,0),"")</f>
        <v>0</v>
      </c>
      <c r="D409" s="181" t="str">
        <f>IF(ISNA(VLOOKUP($A409,DSSV!$A$7:$R$65536,IN_DTK!D$6,0))=FALSE,VLOOKUP($A409,DSSV!$A$7:$R$65536,IN_DTK!D$6,0),"")</f>
        <v/>
      </c>
      <c r="E409" s="182" t="str">
        <f>IF(ISNA(VLOOKUP($A409,DSSV!$A$7:$R$65536,IN_DTK!E$6,0))=FALSE,VLOOKUP($A409,DSSV!$A$7:$R$65536,IN_DTK!E$6,0),"")</f>
        <v/>
      </c>
      <c r="F409" s="187" t="str">
        <f>IF(ISNA(VLOOKUP($A409,DSSV!$A$7:$R$65536,IN_DTK!F$6,0))=FALSE,VLOOKUP($A409,DSSV!$A$7:$R$65536,IN_DTK!F$6,0),"")</f>
        <v/>
      </c>
      <c r="G409" s="187" t="str">
        <f>IF(ISNA(VLOOKUP($A409,DSSV!$A$7:$R$65536,IN_DTK!G$6,0))=FALSE,VLOOKUP($A409,DSSV!$A$7:$R$65536,IN_DTK!G$6,0),"")</f>
        <v/>
      </c>
      <c r="H409" s="183">
        <f>IF(ISNA(VLOOKUP($A409,DSSV!$A$7:$R$65536,IN_DTK!H$6,0))=FALSE,IF(H$9&lt;&gt;0,VLOOKUP($A409,DSSV!$A$7:$R$65536,IN_DTK!H$6,0),""),"")</f>
        <v>0</v>
      </c>
      <c r="I409" s="183">
        <f>IF(ISNA(VLOOKUP($A409,DSSV!$A$7:$R$65536,IN_DTK!I$6,0))=FALSE,IF(I$9&lt;&gt;0,VLOOKUP($A409,DSSV!$A$7:$R$65536,IN_DTK!I$6,0),""),"")</f>
        <v>0</v>
      </c>
      <c r="J409" s="183">
        <f>IF(ISNA(VLOOKUP($A409,DSSV!$A$7:$R$65536,IN_DTK!J$6,0))=FALSE,IF(J$9&lt;&gt;0,VLOOKUP($A409,DSSV!$A$7:$R$65536,IN_DTK!J$6,0),""),"")</f>
        <v>0</v>
      </c>
      <c r="K409" s="183">
        <f>IF(ISNA(VLOOKUP($A409,DSSV!$A$7:$R$65536,IN_DTK!K$6,0))=FALSE,IF(K$9&lt;&gt;0,VLOOKUP($A409,DSSV!$A$7:$R$65536,IN_DTK!K$6,0),""),"")</f>
        <v>0</v>
      </c>
      <c r="L409" s="183">
        <f>IF(ISNA(VLOOKUP($A409,DSSV!$A$7:$R$65536,IN_DTK!L$6,0))=FALSE,IF(L$9&lt;&gt;0,VLOOKUP($A409,DSSV!$A$7:$R$65536,IN_DTK!L$6,0),""),"")</f>
        <v>0</v>
      </c>
      <c r="M409" s="183">
        <f>IF(ISNA(VLOOKUP($A409,DSSV!$A$7:$R$65536,IN_DTK!M$6,0))=FALSE,IF(M$9&lt;&gt;0,VLOOKUP($A409,DSSV!$A$7:$R$65536,IN_DTK!M$6,0),""),"")</f>
        <v>0</v>
      </c>
      <c r="N409" s="183">
        <f>IF(ISNA(VLOOKUP($A409,DSSV!$A$7:$R$65536,IN_DTK!N$6,0))=FALSE,IF(N$9&lt;&gt;0,VLOOKUP($A409,DSSV!$A$7:$R$65536,IN_DTK!N$6,0),""),"")</f>
        <v>0</v>
      </c>
      <c r="O409" s="183">
        <f>IF(ISNA(VLOOKUP($A409,DSSV!$A$7:$R$65536,IN_DTK!O$6,0))=FALSE,IF(O$9&lt;&gt;0,VLOOKUP($A409,DSSV!$A$7:$R$65536,IN_DTK!O$6,0),""),"")</f>
        <v>0</v>
      </c>
      <c r="P409" s="183">
        <f>IF(ISNA(VLOOKUP($A409,DSSV!$A$7:$R$65536,IN_DTK!P$6,0))=FALSE,IF(P$9&lt;&gt;0,VLOOKUP($A409,DSSV!$A$7:$R$65536,IN_DTK!P$6,0),""),"")</f>
        <v>0</v>
      </c>
      <c r="Q409" s="184">
        <f>IF(ISNA(VLOOKUP($A409,DSSV!$A$7:$R$65536,IN_DTK!Q$6,0))=FALSE,VLOOKUP($A409,DSSV!$A$7:$R$65536,IN_DTK!Q$6,0),"")</f>
        <v>0</v>
      </c>
      <c r="R409" s="175" t="str">
        <f>IF(ISNA(VLOOKUP($A409,DSSV!$A$7:$R$65536,IN_DTK!R$6,0))=FALSE,VLOOKUP($A409,DSSV!$A$7:$R$65536,IN_DTK!R$6,0),"")</f>
        <v>Không</v>
      </c>
      <c r="S409" s="185" t="str">
        <f>IF(ISNA(VLOOKUP($A409,DSSV!$A$7:$R$65536,IN_DTK!S$6,0))=FALSE,VLOOKUP($A409,DSSV!$A$7:$R$65536,IN_DTK!S$6,0),"")</f>
        <v/>
      </c>
      <c r="T409" s="156" t="str">
        <f t="shared" si="12"/>
        <v/>
      </c>
      <c r="U409" s="156" t="str">
        <f t="shared" si="13"/>
        <v/>
      </c>
    </row>
    <row r="410" spans="1:21" s="156" customFormat="1" ht="20.25" customHeight="1">
      <c r="A410" s="154">
        <v>401</v>
      </c>
      <c r="B410" s="178">
        <f>--SUBTOTAL(2,C$7:C410)</f>
        <v>401</v>
      </c>
      <c r="C410" s="157">
        <f>IF(ISNA(VLOOKUP($A410,DSSV!$A$7:$R$65536,IN_DTK!C$6,0))=FALSE,VLOOKUP($A410,DSSV!$A$7:$R$65536,IN_DTK!C$6,0),"")</f>
        <v>0</v>
      </c>
      <c r="D410" s="181" t="str">
        <f>IF(ISNA(VLOOKUP($A410,DSSV!$A$7:$R$65536,IN_DTK!D$6,0))=FALSE,VLOOKUP($A410,DSSV!$A$7:$R$65536,IN_DTK!D$6,0),"")</f>
        <v/>
      </c>
      <c r="E410" s="182" t="str">
        <f>IF(ISNA(VLOOKUP($A410,DSSV!$A$7:$R$65536,IN_DTK!E$6,0))=FALSE,VLOOKUP($A410,DSSV!$A$7:$R$65536,IN_DTK!E$6,0),"")</f>
        <v/>
      </c>
      <c r="F410" s="187" t="str">
        <f>IF(ISNA(VLOOKUP($A410,DSSV!$A$7:$R$65536,IN_DTK!F$6,0))=FALSE,VLOOKUP($A410,DSSV!$A$7:$R$65536,IN_DTK!F$6,0),"")</f>
        <v/>
      </c>
      <c r="G410" s="187" t="str">
        <f>IF(ISNA(VLOOKUP($A410,DSSV!$A$7:$R$65536,IN_DTK!G$6,0))=FALSE,VLOOKUP($A410,DSSV!$A$7:$R$65536,IN_DTK!G$6,0),"")</f>
        <v/>
      </c>
      <c r="H410" s="183">
        <f>IF(ISNA(VLOOKUP($A410,DSSV!$A$7:$R$65536,IN_DTK!H$6,0))=FALSE,IF(H$9&lt;&gt;0,VLOOKUP($A410,DSSV!$A$7:$R$65536,IN_DTK!H$6,0),""),"")</f>
        <v>0</v>
      </c>
      <c r="I410" s="183">
        <f>IF(ISNA(VLOOKUP($A410,DSSV!$A$7:$R$65536,IN_DTK!I$6,0))=FALSE,IF(I$9&lt;&gt;0,VLOOKUP($A410,DSSV!$A$7:$R$65536,IN_DTK!I$6,0),""),"")</f>
        <v>0</v>
      </c>
      <c r="J410" s="183">
        <f>IF(ISNA(VLOOKUP($A410,DSSV!$A$7:$R$65536,IN_DTK!J$6,0))=FALSE,IF(J$9&lt;&gt;0,VLOOKUP($A410,DSSV!$A$7:$R$65536,IN_DTK!J$6,0),""),"")</f>
        <v>0</v>
      </c>
      <c r="K410" s="183">
        <f>IF(ISNA(VLOOKUP($A410,DSSV!$A$7:$R$65536,IN_DTK!K$6,0))=FALSE,IF(K$9&lt;&gt;0,VLOOKUP($A410,DSSV!$A$7:$R$65536,IN_DTK!K$6,0),""),"")</f>
        <v>0</v>
      </c>
      <c r="L410" s="183">
        <f>IF(ISNA(VLOOKUP($A410,DSSV!$A$7:$R$65536,IN_DTK!L$6,0))=FALSE,IF(L$9&lt;&gt;0,VLOOKUP($A410,DSSV!$A$7:$R$65536,IN_DTK!L$6,0),""),"")</f>
        <v>0</v>
      </c>
      <c r="M410" s="183">
        <f>IF(ISNA(VLOOKUP($A410,DSSV!$A$7:$R$65536,IN_DTK!M$6,0))=FALSE,IF(M$9&lt;&gt;0,VLOOKUP($A410,DSSV!$A$7:$R$65536,IN_DTK!M$6,0),""),"")</f>
        <v>0</v>
      </c>
      <c r="N410" s="183">
        <f>IF(ISNA(VLOOKUP($A410,DSSV!$A$7:$R$65536,IN_DTK!N$6,0))=FALSE,IF(N$9&lt;&gt;0,VLOOKUP($A410,DSSV!$A$7:$R$65536,IN_DTK!N$6,0),""),"")</f>
        <v>0</v>
      </c>
      <c r="O410" s="183">
        <f>IF(ISNA(VLOOKUP($A410,DSSV!$A$7:$R$65536,IN_DTK!O$6,0))=FALSE,IF(O$9&lt;&gt;0,VLOOKUP($A410,DSSV!$A$7:$R$65536,IN_DTK!O$6,0),""),"")</f>
        <v>0</v>
      </c>
      <c r="P410" s="183">
        <f>IF(ISNA(VLOOKUP($A410,DSSV!$A$7:$R$65536,IN_DTK!P$6,0))=FALSE,IF(P$9&lt;&gt;0,VLOOKUP($A410,DSSV!$A$7:$R$65536,IN_DTK!P$6,0),""),"")</f>
        <v>0</v>
      </c>
      <c r="Q410" s="184">
        <f>IF(ISNA(VLOOKUP($A410,DSSV!$A$7:$R$65536,IN_DTK!Q$6,0))=FALSE,VLOOKUP($A410,DSSV!$A$7:$R$65536,IN_DTK!Q$6,0),"")</f>
        <v>0</v>
      </c>
      <c r="R410" s="175" t="str">
        <f>IF(ISNA(VLOOKUP($A410,DSSV!$A$7:$R$65536,IN_DTK!R$6,0))=FALSE,VLOOKUP($A410,DSSV!$A$7:$R$65536,IN_DTK!R$6,0),"")</f>
        <v>Không</v>
      </c>
      <c r="S410" s="185" t="str">
        <f>IF(ISNA(VLOOKUP($A410,DSSV!$A$7:$R$65536,IN_DTK!S$6,0))=FALSE,VLOOKUP($A410,DSSV!$A$7:$R$65536,IN_DTK!S$6,0),"")</f>
        <v/>
      </c>
      <c r="T410" s="156" t="str">
        <f t="shared" si="12"/>
        <v/>
      </c>
      <c r="U410" s="156" t="str">
        <f t="shared" si="13"/>
        <v/>
      </c>
    </row>
    <row r="411" spans="1:21" s="156" customFormat="1" ht="20.25" customHeight="1">
      <c r="A411" s="154">
        <v>402</v>
      </c>
      <c r="B411" s="178">
        <f>--SUBTOTAL(2,C$7:C411)</f>
        <v>402</v>
      </c>
      <c r="C411" s="157">
        <f>IF(ISNA(VLOOKUP($A411,DSSV!$A$7:$R$65536,IN_DTK!C$6,0))=FALSE,VLOOKUP($A411,DSSV!$A$7:$R$65536,IN_DTK!C$6,0),"")</f>
        <v>0</v>
      </c>
      <c r="D411" s="181" t="str">
        <f>IF(ISNA(VLOOKUP($A411,DSSV!$A$7:$R$65536,IN_DTK!D$6,0))=FALSE,VLOOKUP($A411,DSSV!$A$7:$R$65536,IN_DTK!D$6,0),"")</f>
        <v/>
      </c>
      <c r="E411" s="182" t="str">
        <f>IF(ISNA(VLOOKUP($A411,DSSV!$A$7:$R$65536,IN_DTK!E$6,0))=FALSE,VLOOKUP($A411,DSSV!$A$7:$R$65536,IN_DTK!E$6,0),"")</f>
        <v/>
      </c>
      <c r="F411" s="187" t="str">
        <f>IF(ISNA(VLOOKUP($A411,DSSV!$A$7:$R$65536,IN_DTK!F$6,0))=FALSE,VLOOKUP($A411,DSSV!$A$7:$R$65536,IN_DTK!F$6,0),"")</f>
        <v/>
      </c>
      <c r="G411" s="187" t="str">
        <f>IF(ISNA(VLOOKUP($A411,DSSV!$A$7:$R$65536,IN_DTK!G$6,0))=FALSE,VLOOKUP($A411,DSSV!$A$7:$R$65536,IN_DTK!G$6,0),"")</f>
        <v/>
      </c>
      <c r="H411" s="183">
        <f>IF(ISNA(VLOOKUP($A411,DSSV!$A$7:$R$65536,IN_DTK!H$6,0))=FALSE,IF(H$9&lt;&gt;0,VLOOKUP($A411,DSSV!$A$7:$R$65536,IN_DTK!H$6,0),""),"")</f>
        <v>0</v>
      </c>
      <c r="I411" s="183">
        <f>IF(ISNA(VLOOKUP($A411,DSSV!$A$7:$R$65536,IN_DTK!I$6,0))=FALSE,IF(I$9&lt;&gt;0,VLOOKUP($A411,DSSV!$A$7:$R$65536,IN_DTK!I$6,0),""),"")</f>
        <v>0</v>
      </c>
      <c r="J411" s="183">
        <f>IF(ISNA(VLOOKUP($A411,DSSV!$A$7:$R$65536,IN_DTK!J$6,0))=FALSE,IF(J$9&lt;&gt;0,VLOOKUP($A411,DSSV!$A$7:$R$65536,IN_DTK!J$6,0),""),"")</f>
        <v>0</v>
      </c>
      <c r="K411" s="183">
        <f>IF(ISNA(VLOOKUP($A411,DSSV!$A$7:$R$65536,IN_DTK!K$6,0))=FALSE,IF(K$9&lt;&gt;0,VLOOKUP($A411,DSSV!$A$7:$R$65536,IN_DTK!K$6,0),""),"")</f>
        <v>0</v>
      </c>
      <c r="L411" s="183">
        <f>IF(ISNA(VLOOKUP($A411,DSSV!$A$7:$R$65536,IN_DTK!L$6,0))=FALSE,IF(L$9&lt;&gt;0,VLOOKUP($A411,DSSV!$A$7:$R$65536,IN_DTK!L$6,0),""),"")</f>
        <v>0</v>
      </c>
      <c r="M411" s="183">
        <f>IF(ISNA(VLOOKUP($A411,DSSV!$A$7:$R$65536,IN_DTK!M$6,0))=FALSE,IF(M$9&lt;&gt;0,VLOOKUP($A411,DSSV!$A$7:$R$65536,IN_DTK!M$6,0),""),"")</f>
        <v>0</v>
      </c>
      <c r="N411" s="183">
        <f>IF(ISNA(VLOOKUP($A411,DSSV!$A$7:$R$65536,IN_DTK!N$6,0))=FALSE,IF(N$9&lt;&gt;0,VLOOKUP($A411,DSSV!$A$7:$R$65536,IN_DTK!N$6,0),""),"")</f>
        <v>0</v>
      </c>
      <c r="O411" s="183">
        <f>IF(ISNA(VLOOKUP($A411,DSSV!$A$7:$R$65536,IN_DTK!O$6,0))=FALSE,IF(O$9&lt;&gt;0,VLOOKUP($A411,DSSV!$A$7:$R$65536,IN_DTK!O$6,0),""),"")</f>
        <v>0</v>
      </c>
      <c r="P411" s="183">
        <f>IF(ISNA(VLOOKUP($A411,DSSV!$A$7:$R$65536,IN_DTK!P$6,0))=FALSE,IF(P$9&lt;&gt;0,VLOOKUP($A411,DSSV!$A$7:$R$65536,IN_DTK!P$6,0),""),"")</f>
        <v>0</v>
      </c>
      <c r="Q411" s="184">
        <f>IF(ISNA(VLOOKUP($A411,DSSV!$A$7:$R$65536,IN_DTK!Q$6,0))=FALSE,VLOOKUP($A411,DSSV!$A$7:$R$65536,IN_DTK!Q$6,0),"")</f>
        <v>0</v>
      </c>
      <c r="R411" s="175" t="str">
        <f>IF(ISNA(VLOOKUP($A411,DSSV!$A$7:$R$65536,IN_DTK!R$6,0))=FALSE,VLOOKUP($A411,DSSV!$A$7:$R$65536,IN_DTK!R$6,0),"")</f>
        <v>Không</v>
      </c>
      <c r="S411" s="185" t="str">
        <f>IF(ISNA(VLOOKUP($A411,DSSV!$A$7:$R$65536,IN_DTK!S$6,0))=FALSE,VLOOKUP($A411,DSSV!$A$7:$R$65536,IN_DTK!S$6,0),"")</f>
        <v/>
      </c>
      <c r="T411" s="156" t="str">
        <f t="shared" si="12"/>
        <v/>
      </c>
      <c r="U411" s="156" t="str">
        <f t="shared" si="13"/>
        <v/>
      </c>
    </row>
    <row r="412" spans="1:21" s="156" customFormat="1" ht="20.25" customHeight="1">
      <c r="A412" s="154">
        <v>403</v>
      </c>
      <c r="B412" s="178">
        <f>--SUBTOTAL(2,C$7:C412)</f>
        <v>403</v>
      </c>
      <c r="C412" s="157">
        <f>IF(ISNA(VLOOKUP($A412,DSSV!$A$7:$R$65536,IN_DTK!C$6,0))=FALSE,VLOOKUP($A412,DSSV!$A$7:$R$65536,IN_DTK!C$6,0),"")</f>
        <v>0</v>
      </c>
      <c r="D412" s="181" t="str">
        <f>IF(ISNA(VLOOKUP($A412,DSSV!$A$7:$R$65536,IN_DTK!D$6,0))=FALSE,VLOOKUP($A412,DSSV!$A$7:$R$65536,IN_DTK!D$6,0),"")</f>
        <v/>
      </c>
      <c r="E412" s="182" t="str">
        <f>IF(ISNA(VLOOKUP($A412,DSSV!$A$7:$R$65536,IN_DTK!E$6,0))=FALSE,VLOOKUP($A412,DSSV!$A$7:$R$65536,IN_DTK!E$6,0),"")</f>
        <v/>
      </c>
      <c r="F412" s="187" t="str">
        <f>IF(ISNA(VLOOKUP($A412,DSSV!$A$7:$R$65536,IN_DTK!F$6,0))=FALSE,VLOOKUP($A412,DSSV!$A$7:$R$65536,IN_DTK!F$6,0),"")</f>
        <v/>
      </c>
      <c r="G412" s="187" t="str">
        <f>IF(ISNA(VLOOKUP($A412,DSSV!$A$7:$R$65536,IN_DTK!G$6,0))=FALSE,VLOOKUP($A412,DSSV!$A$7:$R$65536,IN_DTK!G$6,0),"")</f>
        <v/>
      </c>
      <c r="H412" s="183">
        <f>IF(ISNA(VLOOKUP($A412,DSSV!$A$7:$R$65536,IN_DTK!H$6,0))=FALSE,IF(H$9&lt;&gt;0,VLOOKUP($A412,DSSV!$A$7:$R$65536,IN_DTK!H$6,0),""),"")</f>
        <v>0</v>
      </c>
      <c r="I412" s="183">
        <f>IF(ISNA(VLOOKUP($A412,DSSV!$A$7:$R$65536,IN_DTK!I$6,0))=FALSE,IF(I$9&lt;&gt;0,VLOOKUP($A412,DSSV!$A$7:$R$65536,IN_DTK!I$6,0),""),"")</f>
        <v>0</v>
      </c>
      <c r="J412" s="183">
        <f>IF(ISNA(VLOOKUP($A412,DSSV!$A$7:$R$65536,IN_DTK!J$6,0))=FALSE,IF(J$9&lt;&gt;0,VLOOKUP($A412,DSSV!$A$7:$R$65536,IN_DTK!J$6,0),""),"")</f>
        <v>0</v>
      </c>
      <c r="K412" s="183">
        <f>IF(ISNA(VLOOKUP($A412,DSSV!$A$7:$R$65536,IN_DTK!K$6,0))=FALSE,IF(K$9&lt;&gt;0,VLOOKUP($A412,DSSV!$A$7:$R$65536,IN_DTK!K$6,0),""),"")</f>
        <v>0</v>
      </c>
      <c r="L412" s="183">
        <f>IF(ISNA(VLOOKUP($A412,DSSV!$A$7:$R$65536,IN_DTK!L$6,0))=FALSE,IF(L$9&lt;&gt;0,VLOOKUP($A412,DSSV!$A$7:$R$65536,IN_DTK!L$6,0),""),"")</f>
        <v>0</v>
      </c>
      <c r="M412" s="183">
        <f>IF(ISNA(VLOOKUP($A412,DSSV!$A$7:$R$65536,IN_DTK!M$6,0))=FALSE,IF(M$9&lt;&gt;0,VLOOKUP($A412,DSSV!$A$7:$R$65536,IN_DTK!M$6,0),""),"")</f>
        <v>0</v>
      </c>
      <c r="N412" s="183">
        <f>IF(ISNA(VLOOKUP($A412,DSSV!$A$7:$R$65536,IN_DTK!N$6,0))=FALSE,IF(N$9&lt;&gt;0,VLOOKUP($A412,DSSV!$A$7:$R$65536,IN_DTK!N$6,0),""),"")</f>
        <v>0</v>
      </c>
      <c r="O412" s="183">
        <f>IF(ISNA(VLOOKUP($A412,DSSV!$A$7:$R$65536,IN_DTK!O$6,0))=FALSE,IF(O$9&lt;&gt;0,VLOOKUP($A412,DSSV!$A$7:$R$65536,IN_DTK!O$6,0),""),"")</f>
        <v>0</v>
      </c>
      <c r="P412" s="183">
        <f>IF(ISNA(VLOOKUP($A412,DSSV!$A$7:$R$65536,IN_DTK!P$6,0))=FALSE,IF(P$9&lt;&gt;0,VLOOKUP($A412,DSSV!$A$7:$R$65536,IN_DTK!P$6,0),""),"")</f>
        <v>0</v>
      </c>
      <c r="Q412" s="184">
        <f>IF(ISNA(VLOOKUP($A412,DSSV!$A$7:$R$65536,IN_DTK!Q$6,0))=FALSE,VLOOKUP($A412,DSSV!$A$7:$R$65536,IN_DTK!Q$6,0),"")</f>
        <v>0</v>
      </c>
      <c r="R412" s="175" t="str">
        <f>IF(ISNA(VLOOKUP($A412,DSSV!$A$7:$R$65536,IN_DTK!R$6,0))=FALSE,VLOOKUP($A412,DSSV!$A$7:$R$65536,IN_DTK!R$6,0),"")</f>
        <v>Không</v>
      </c>
      <c r="S412" s="185" t="str">
        <f>IF(ISNA(VLOOKUP($A412,DSSV!$A$7:$R$65536,IN_DTK!S$6,0))=FALSE,VLOOKUP($A412,DSSV!$A$7:$R$65536,IN_DTK!S$6,0),"")</f>
        <v/>
      </c>
      <c r="T412" s="156" t="str">
        <f t="shared" si="12"/>
        <v/>
      </c>
      <c r="U412" s="156" t="str">
        <f t="shared" si="13"/>
        <v/>
      </c>
    </row>
    <row r="413" spans="1:21" s="156" customFormat="1" ht="20.25" customHeight="1">
      <c r="A413" s="154">
        <v>404</v>
      </c>
      <c r="B413" s="178">
        <f>--SUBTOTAL(2,C$7:C413)</f>
        <v>404</v>
      </c>
      <c r="C413" s="157">
        <f>IF(ISNA(VLOOKUP($A413,DSSV!$A$7:$R$65536,IN_DTK!C$6,0))=FALSE,VLOOKUP($A413,DSSV!$A$7:$R$65536,IN_DTK!C$6,0),"")</f>
        <v>0</v>
      </c>
      <c r="D413" s="181" t="str">
        <f>IF(ISNA(VLOOKUP($A413,DSSV!$A$7:$R$65536,IN_DTK!D$6,0))=FALSE,VLOOKUP($A413,DSSV!$A$7:$R$65536,IN_DTK!D$6,0),"")</f>
        <v/>
      </c>
      <c r="E413" s="182" t="str">
        <f>IF(ISNA(VLOOKUP($A413,DSSV!$A$7:$R$65536,IN_DTK!E$6,0))=FALSE,VLOOKUP($A413,DSSV!$A$7:$R$65536,IN_DTK!E$6,0),"")</f>
        <v/>
      </c>
      <c r="F413" s="187" t="str">
        <f>IF(ISNA(VLOOKUP($A413,DSSV!$A$7:$R$65536,IN_DTK!F$6,0))=FALSE,VLOOKUP($A413,DSSV!$A$7:$R$65536,IN_DTK!F$6,0),"")</f>
        <v/>
      </c>
      <c r="G413" s="187" t="str">
        <f>IF(ISNA(VLOOKUP($A413,DSSV!$A$7:$R$65536,IN_DTK!G$6,0))=FALSE,VLOOKUP($A413,DSSV!$A$7:$R$65536,IN_DTK!G$6,0),"")</f>
        <v/>
      </c>
      <c r="H413" s="183">
        <f>IF(ISNA(VLOOKUP($A413,DSSV!$A$7:$R$65536,IN_DTK!H$6,0))=FALSE,IF(H$9&lt;&gt;0,VLOOKUP($A413,DSSV!$A$7:$R$65536,IN_DTK!H$6,0),""),"")</f>
        <v>0</v>
      </c>
      <c r="I413" s="183">
        <f>IF(ISNA(VLOOKUP($A413,DSSV!$A$7:$R$65536,IN_DTK!I$6,0))=FALSE,IF(I$9&lt;&gt;0,VLOOKUP($A413,DSSV!$A$7:$R$65536,IN_DTK!I$6,0),""),"")</f>
        <v>0</v>
      </c>
      <c r="J413" s="183">
        <f>IF(ISNA(VLOOKUP($A413,DSSV!$A$7:$R$65536,IN_DTK!J$6,0))=FALSE,IF(J$9&lt;&gt;0,VLOOKUP($A413,DSSV!$A$7:$R$65536,IN_DTK!J$6,0),""),"")</f>
        <v>0</v>
      </c>
      <c r="K413" s="183">
        <f>IF(ISNA(VLOOKUP($A413,DSSV!$A$7:$R$65536,IN_DTK!K$6,0))=FALSE,IF(K$9&lt;&gt;0,VLOOKUP($A413,DSSV!$A$7:$R$65536,IN_DTK!K$6,0),""),"")</f>
        <v>0</v>
      </c>
      <c r="L413" s="183">
        <f>IF(ISNA(VLOOKUP($A413,DSSV!$A$7:$R$65536,IN_DTK!L$6,0))=FALSE,IF(L$9&lt;&gt;0,VLOOKUP($A413,DSSV!$A$7:$R$65536,IN_DTK!L$6,0),""),"")</f>
        <v>0</v>
      </c>
      <c r="M413" s="183">
        <f>IF(ISNA(VLOOKUP($A413,DSSV!$A$7:$R$65536,IN_DTK!M$6,0))=FALSE,IF(M$9&lt;&gt;0,VLOOKUP($A413,DSSV!$A$7:$R$65536,IN_DTK!M$6,0),""),"")</f>
        <v>0</v>
      </c>
      <c r="N413" s="183">
        <f>IF(ISNA(VLOOKUP($A413,DSSV!$A$7:$R$65536,IN_DTK!N$6,0))=FALSE,IF(N$9&lt;&gt;0,VLOOKUP($A413,DSSV!$A$7:$R$65536,IN_DTK!N$6,0),""),"")</f>
        <v>0</v>
      </c>
      <c r="O413" s="183">
        <f>IF(ISNA(VLOOKUP($A413,DSSV!$A$7:$R$65536,IN_DTK!O$6,0))=FALSE,IF(O$9&lt;&gt;0,VLOOKUP($A413,DSSV!$A$7:$R$65536,IN_DTK!O$6,0),""),"")</f>
        <v>0</v>
      </c>
      <c r="P413" s="183">
        <f>IF(ISNA(VLOOKUP($A413,DSSV!$A$7:$R$65536,IN_DTK!P$6,0))=FALSE,IF(P$9&lt;&gt;0,VLOOKUP($A413,DSSV!$A$7:$R$65536,IN_DTK!P$6,0),""),"")</f>
        <v>0</v>
      </c>
      <c r="Q413" s="184">
        <f>IF(ISNA(VLOOKUP($A413,DSSV!$A$7:$R$65536,IN_DTK!Q$6,0))=FALSE,VLOOKUP($A413,DSSV!$A$7:$R$65536,IN_DTK!Q$6,0),"")</f>
        <v>0</v>
      </c>
      <c r="R413" s="175" t="str">
        <f>IF(ISNA(VLOOKUP($A413,DSSV!$A$7:$R$65536,IN_DTK!R$6,0))=FALSE,VLOOKUP($A413,DSSV!$A$7:$R$65536,IN_DTK!R$6,0),"")</f>
        <v>Không</v>
      </c>
      <c r="S413" s="185" t="str">
        <f>IF(ISNA(VLOOKUP($A413,DSSV!$A$7:$R$65536,IN_DTK!S$6,0))=FALSE,VLOOKUP($A413,DSSV!$A$7:$R$65536,IN_DTK!S$6,0),"")</f>
        <v/>
      </c>
      <c r="T413" s="156" t="str">
        <f t="shared" si="12"/>
        <v/>
      </c>
      <c r="U413" s="156" t="str">
        <f t="shared" si="13"/>
        <v/>
      </c>
    </row>
    <row r="414" spans="1:21" s="156" customFormat="1" ht="20.25" customHeight="1">
      <c r="A414" s="154">
        <v>405</v>
      </c>
      <c r="B414" s="178">
        <f>--SUBTOTAL(2,C$7:C414)</f>
        <v>405</v>
      </c>
      <c r="C414" s="157">
        <f>IF(ISNA(VLOOKUP($A414,DSSV!$A$7:$R$65536,IN_DTK!C$6,0))=FALSE,VLOOKUP($A414,DSSV!$A$7:$R$65536,IN_DTK!C$6,0),"")</f>
        <v>0</v>
      </c>
      <c r="D414" s="181" t="str">
        <f>IF(ISNA(VLOOKUP($A414,DSSV!$A$7:$R$65536,IN_DTK!D$6,0))=FALSE,VLOOKUP($A414,DSSV!$A$7:$R$65536,IN_DTK!D$6,0),"")</f>
        <v/>
      </c>
      <c r="E414" s="182" t="str">
        <f>IF(ISNA(VLOOKUP($A414,DSSV!$A$7:$R$65536,IN_DTK!E$6,0))=FALSE,VLOOKUP($A414,DSSV!$A$7:$R$65536,IN_DTK!E$6,0),"")</f>
        <v/>
      </c>
      <c r="F414" s="187" t="str">
        <f>IF(ISNA(VLOOKUP($A414,DSSV!$A$7:$R$65536,IN_DTK!F$6,0))=FALSE,VLOOKUP($A414,DSSV!$A$7:$R$65536,IN_DTK!F$6,0),"")</f>
        <v/>
      </c>
      <c r="G414" s="187" t="str">
        <f>IF(ISNA(VLOOKUP($A414,DSSV!$A$7:$R$65536,IN_DTK!G$6,0))=FALSE,VLOOKUP($A414,DSSV!$A$7:$R$65536,IN_DTK!G$6,0),"")</f>
        <v/>
      </c>
      <c r="H414" s="183">
        <f>IF(ISNA(VLOOKUP($A414,DSSV!$A$7:$R$65536,IN_DTK!H$6,0))=FALSE,IF(H$9&lt;&gt;0,VLOOKUP($A414,DSSV!$A$7:$R$65536,IN_DTK!H$6,0),""),"")</f>
        <v>0</v>
      </c>
      <c r="I414" s="183">
        <f>IF(ISNA(VLOOKUP($A414,DSSV!$A$7:$R$65536,IN_DTK!I$6,0))=FALSE,IF(I$9&lt;&gt;0,VLOOKUP($A414,DSSV!$A$7:$R$65536,IN_DTK!I$6,0),""),"")</f>
        <v>0</v>
      </c>
      <c r="J414" s="183">
        <f>IF(ISNA(VLOOKUP($A414,DSSV!$A$7:$R$65536,IN_DTK!J$6,0))=FALSE,IF(J$9&lt;&gt;0,VLOOKUP($A414,DSSV!$A$7:$R$65536,IN_DTK!J$6,0),""),"")</f>
        <v>0</v>
      </c>
      <c r="K414" s="183">
        <f>IF(ISNA(VLOOKUP($A414,DSSV!$A$7:$R$65536,IN_DTK!K$6,0))=FALSE,IF(K$9&lt;&gt;0,VLOOKUP($A414,DSSV!$A$7:$R$65536,IN_DTK!K$6,0),""),"")</f>
        <v>0</v>
      </c>
      <c r="L414" s="183">
        <f>IF(ISNA(VLOOKUP($A414,DSSV!$A$7:$R$65536,IN_DTK!L$6,0))=FALSE,IF(L$9&lt;&gt;0,VLOOKUP($A414,DSSV!$A$7:$R$65536,IN_DTK!L$6,0),""),"")</f>
        <v>0</v>
      </c>
      <c r="M414" s="183">
        <f>IF(ISNA(VLOOKUP($A414,DSSV!$A$7:$R$65536,IN_DTK!M$6,0))=FALSE,IF(M$9&lt;&gt;0,VLOOKUP($A414,DSSV!$A$7:$R$65536,IN_DTK!M$6,0),""),"")</f>
        <v>0</v>
      </c>
      <c r="N414" s="183">
        <f>IF(ISNA(VLOOKUP($A414,DSSV!$A$7:$R$65536,IN_DTK!N$6,0))=FALSE,IF(N$9&lt;&gt;0,VLOOKUP($A414,DSSV!$A$7:$R$65536,IN_DTK!N$6,0),""),"")</f>
        <v>0</v>
      </c>
      <c r="O414" s="183">
        <f>IF(ISNA(VLOOKUP($A414,DSSV!$A$7:$R$65536,IN_DTK!O$6,0))=FALSE,IF(O$9&lt;&gt;0,VLOOKUP($A414,DSSV!$A$7:$R$65536,IN_DTK!O$6,0),""),"")</f>
        <v>0</v>
      </c>
      <c r="P414" s="183">
        <f>IF(ISNA(VLOOKUP($A414,DSSV!$A$7:$R$65536,IN_DTK!P$6,0))=FALSE,IF(P$9&lt;&gt;0,VLOOKUP($A414,DSSV!$A$7:$R$65536,IN_DTK!P$6,0),""),"")</f>
        <v>0</v>
      </c>
      <c r="Q414" s="184">
        <f>IF(ISNA(VLOOKUP($A414,DSSV!$A$7:$R$65536,IN_DTK!Q$6,0))=FALSE,VLOOKUP($A414,DSSV!$A$7:$R$65536,IN_DTK!Q$6,0),"")</f>
        <v>0</v>
      </c>
      <c r="R414" s="175" t="str">
        <f>IF(ISNA(VLOOKUP($A414,DSSV!$A$7:$R$65536,IN_DTK!R$6,0))=FALSE,VLOOKUP($A414,DSSV!$A$7:$R$65536,IN_DTK!R$6,0),"")</f>
        <v>Không</v>
      </c>
      <c r="S414" s="185" t="str">
        <f>IF(ISNA(VLOOKUP($A414,DSSV!$A$7:$R$65536,IN_DTK!S$6,0))=FALSE,VLOOKUP($A414,DSSV!$A$7:$R$65536,IN_DTK!S$6,0),"")</f>
        <v/>
      </c>
      <c r="T414" s="156" t="str">
        <f t="shared" si="12"/>
        <v/>
      </c>
      <c r="U414" s="156" t="str">
        <f t="shared" si="13"/>
        <v/>
      </c>
    </row>
    <row r="415" spans="1:21" s="156" customFormat="1" ht="20.25" customHeight="1">
      <c r="A415" s="154">
        <v>406</v>
      </c>
      <c r="B415" s="178">
        <f>--SUBTOTAL(2,C$7:C415)</f>
        <v>406</v>
      </c>
      <c r="C415" s="157">
        <f>IF(ISNA(VLOOKUP($A415,DSSV!$A$7:$R$65536,IN_DTK!C$6,0))=FALSE,VLOOKUP($A415,DSSV!$A$7:$R$65536,IN_DTK!C$6,0),"")</f>
        <v>0</v>
      </c>
      <c r="D415" s="181" t="str">
        <f>IF(ISNA(VLOOKUP($A415,DSSV!$A$7:$R$65536,IN_DTK!D$6,0))=FALSE,VLOOKUP($A415,DSSV!$A$7:$R$65536,IN_DTK!D$6,0),"")</f>
        <v/>
      </c>
      <c r="E415" s="182" t="str">
        <f>IF(ISNA(VLOOKUP($A415,DSSV!$A$7:$R$65536,IN_DTK!E$6,0))=FALSE,VLOOKUP($A415,DSSV!$A$7:$R$65536,IN_DTK!E$6,0),"")</f>
        <v/>
      </c>
      <c r="F415" s="187" t="str">
        <f>IF(ISNA(VLOOKUP($A415,DSSV!$A$7:$R$65536,IN_DTK!F$6,0))=FALSE,VLOOKUP($A415,DSSV!$A$7:$R$65536,IN_DTK!F$6,0),"")</f>
        <v/>
      </c>
      <c r="G415" s="187" t="str">
        <f>IF(ISNA(VLOOKUP($A415,DSSV!$A$7:$R$65536,IN_DTK!G$6,0))=FALSE,VLOOKUP($A415,DSSV!$A$7:$R$65536,IN_DTK!G$6,0),"")</f>
        <v/>
      </c>
      <c r="H415" s="183">
        <f>IF(ISNA(VLOOKUP($A415,DSSV!$A$7:$R$65536,IN_DTK!H$6,0))=FALSE,IF(H$9&lt;&gt;0,VLOOKUP($A415,DSSV!$A$7:$R$65536,IN_DTK!H$6,0),""),"")</f>
        <v>0</v>
      </c>
      <c r="I415" s="183">
        <f>IF(ISNA(VLOOKUP($A415,DSSV!$A$7:$R$65536,IN_DTK!I$6,0))=FALSE,IF(I$9&lt;&gt;0,VLOOKUP($A415,DSSV!$A$7:$R$65536,IN_DTK!I$6,0),""),"")</f>
        <v>0</v>
      </c>
      <c r="J415" s="183">
        <f>IF(ISNA(VLOOKUP($A415,DSSV!$A$7:$R$65536,IN_DTK!J$6,0))=FALSE,IF(J$9&lt;&gt;0,VLOOKUP($A415,DSSV!$A$7:$R$65536,IN_DTK!J$6,0),""),"")</f>
        <v>0</v>
      </c>
      <c r="K415" s="183">
        <f>IF(ISNA(VLOOKUP($A415,DSSV!$A$7:$R$65536,IN_DTK!K$6,0))=FALSE,IF(K$9&lt;&gt;0,VLOOKUP($A415,DSSV!$A$7:$R$65536,IN_DTK!K$6,0),""),"")</f>
        <v>0</v>
      </c>
      <c r="L415" s="183">
        <f>IF(ISNA(VLOOKUP($A415,DSSV!$A$7:$R$65536,IN_DTK!L$6,0))=FALSE,IF(L$9&lt;&gt;0,VLOOKUP($A415,DSSV!$A$7:$R$65536,IN_DTK!L$6,0),""),"")</f>
        <v>0</v>
      </c>
      <c r="M415" s="183">
        <f>IF(ISNA(VLOOKUP($A415,DSSV!$A$7:$R$65536,IN_DTK!M$6,0))=FALSE,IF(M$9&lt;&gt;0,VLOOKUP($A415,DSSV!$A$7:$R$65536,IN_DTK!M$6,0),""),"")</f>
        <v>0</v>
      </c>
      <c r="N415" s="183">
        <f>IF(ISNA(VLOOKUP($A415,DSSV!$A$7:$R$65536,IN_DTK!N$6,0))=FALSE,IF(N$9&lt;&gt;0,VLOOKUP($A415,DSSV!$A$7:$R$65536,IN_DTK!N$6,0),""),"")</f>
        <v>0</v>
      </c>
      <c r="O415" s="183">
        <f>IF(ISNA(VLOOKUP($A415,DSSV!$A$7:$R$65536,IN_DTK!O$6,0))=FALSE,IF(O$9&lt;&gt;0,VLOOKUP($A415,DSSV!$A$7:$R$65536,IN_DTK!O$6,0),""),"")</f>
        <v>0</v>
      </c>
      <c r="P415" s="183">
        <f>IF(ISNA(VLOOKUP($A415,DSSV!$A$7:$R$65536,IN_DTK!P$6,0))=FALSE,IF(P$9&lt;&gt;0,VLOOKUP($A415,DSSV!$A$7:$R$65536,IN_DTK!P$6,0),""),"")</f>
        <v>0</v>
      </c>
      <c r="Q415" s="184">
        <f>IF(ISNA(VLOOKUP($A415,DSSV!$A$7:$R$65536,IN_DTK!Q$6,0))=FALSE,VLOOKUP($A415,DSSV!$A$7:$R$65536,IN_DTK!Q$6,0),"")</f>
        <v>0</v>
      </c>
      <c r="R415" s="175" t="str">
        <f>IF(ISNA(VLOOKUP($A415,DSSV!$A$7:$R$65536,IN_DTK!R$6,0))=FALSE,VLOOKUP($A415,DSSV!$A$7:$R$65536,IN_DTK!R$6,0),"")</f>
        <v>Không</v>
      </c>
      <c r="S415" s="185" t="str">
        <f>IF(ISNA(VLOOKUP($A415,DSSV!$A$7:$R$65536,IN_DTK!S$6,0))=FALSE,VLOOKUP($A415,DSSV!$A$7:$R$65536,IN_DTK!S$6,0),"")</f>
        <v/>
      </c>
      <c r="T415" s="156" t="str">
        <f t="shared" si="12"/>
        <v/>
      </c>
      <c r="U415" s="156" t="str">
        <f t="shared" si="13"/>
        <v/>
      </c>
    </row>
    <row r="416" spans="1:21" s="156" customFormat="1" ht="20.25" customHeight="1">
      <c r="A416" s="154">
        <v>407</v>
      </c>
      <c r="B416" s="178">
        <f>--SUBTOTAL(2,C$7:C416)</f>
        <v>407</v>
      </c>
      <c r="C416" s="157">
        <f>IF(ISNA(VLOOKUP($A416,DSSV!$A$7:$R$65536,IN_DTK!C$6,0))=FALSE,VLOOKUP($A416,DSSV!$A$7:$R$65536,IN_DTK!C$6,0),"")</f>
        <v>0</v>
      </c>
      <c r="D416" s="181" t="str">
        <f>IF(ISNA(VLOOKUP($A416,DSSV!$A$7:$R$65536,IN_DTK!D$6,0))=FALSE,VLOOKUP($A416,DSSV!$A$7:$R$65536,IN_DTK!D$6,0),"")</f>
        <v/>
      </c>
      <c r="E416" s="182" t="str">
        <f>IF(ISNA(VLOOKUP($A416,DSSV!$A$7:$R$65536,IN_DTK!E$6,0))=FALSE,VLOOKUP($A416,DSSV!$A$7:$R$65536,IN_DTK!E$6,0),"")</f>
        <v/>
      </c>
      <c r="F416" s="187" t="str">
        <f>IF(ISNA(VLOOKUP($A416,DSSV!$A$7:$R$65536,IN_DTK!F$6,0))=FALSE,VLOOKUP($A416,DSSV!$A$7:$R$65536,IN_DTK!F$6,0),"")</f>
        <v/>
      </c>
      <c r="G416" s="187" t="str">
        <f>IF(ISNA(VLOOKUP($A416,DSSV!$A$7:$R$65536,IN_DTK!G$6,0))=FALSE,VLOOKUP($A416,DSSV!$A$7:$R$65536,IN_DTK!G$6,0),"")</f>
        <v/>
      </c>
      <c r="H416" s="183">
        <f>IF(ISNA(VLOOKUP($A416,DSSV!$A$7:$R$65536,IN_DTK!H$6,0))=FALSE,IF(H$9&lt;&gt;0,VLOOKUP($A416,DSSV!$A$7:$R$65536,IN_DTK!H$6,0),""),"")</f>
        <v>0</v>
      </c>
      <c r="I416" s="183">
        <f>IF(ISNA(VLOOKUP($A416,DSSV!$A$7:$R$65536,IN_DTK!I$6,0))=FALSE,IF(I$9&lt;&gt;0,VLOOKUP($A416,DSSV!$A$7:$R$65536,IN_DTK!I$6,0),""),"")</f>
        <v>0</v>
      </c>
      <c r="J416" s="183">
        <f>IF(ISNA(VLOOKUP($A416,DSSV!$A$7:$R$65536,IN_DTK!J$6,0))=FALSE,IF(J$9&lt;&gt;0,VLOOKUP($A416,DSSV!$A$7:$R$65536,IN_DTK!J$6,0),""),"")</f>
        <v>0</v>
      </c>
      <c r="K416" s="183">
        <f>IF(ISNA(VLOOKUP($A416,DSSV!$A$7:$R$65536,IN_DTK!K$6,0))=FALSE,IF(K$9&lt;&gt;0,VLOOKUP($A416,DSSV!$A$7:$R$65536,IN_DTK!K$6,0),""),"")</f>
        <v>0</v>
      </c>
      <c r="L416" s="183">
        <f>IF(ISNA(VLOOKUP($A416,DSSV!$A$7:$R$65536,IN_DTK!L$6,0))=FALSE,IF(L$9&lt;&gt;0,VLOOKUP($A416,DSSV!$A$7:$R$65536,IN_DTK!L$6,0),""),"")</f>
        <v>0</v>
      </c>
      <c r="M416" s="183">
        <f>IF(ISNA(VLOOKUP($A416,DSSV!$A$7:$R$65536,IN_DTK!M$6,0))=FALSE,IF(M$9&lt;&gt;0,VLOOKUP($A416,DSSV!$A$7:$R$65536,IN_DTK!M$6,0),""),"")</f>
        <v>0</v>
      </c>
      <c r="N416" s="183">
        <f>IF(ISNA(VLOOKUP($A416,DSSV!$A$7:$R$65536,IN_DTK!N$6,0))=FALSE,IF(N$9&lt;&gt;0,VLOOKUP($A416,DSSV!$A$7:$R$65536,IN_DTK!N$6,0),""),"")</f>
        <v>0</v>
      </c>
      <c r="O416" s="183">
        <f>IF(ISNA(VLOOKUP($A416,DSSV!$A$7:$R$65536,IN_DTK!O$6,0))=FALSE,IF(O$9&lt;&gt;0,VLOOKUP($A416,DSSV!$A$7:$R$65536,IN_DTK!O$6,0),""),"")</f>
        <v>0</v>
      </c>
      <c r="P416" s="183">
        <f>IF(ISNA(VLOOKUP($A416,DSSV!$A$7:$R$65536,IN_DTK!P$6,0))=FALSE,IF(P$9&lt;&gt;0,VLOOKUP($A416,DSSV!$A$7:$R$65536,IN_DTK!P$6,0),""),"")</f>
        <v>0</v>
      </c>
      <c r="Q416" s="184">
        <f>IF(ISNA(VLOOKUP($A416,DSSV!$A$7:$R$65536,IN_DTK!Q$6,0))=FALSE,VLOOKUP($A416,DSSV!$A$7:$R$65536,IN_DTK!Q$6,0),"")</f>
        <v>0</v>
      </c>
      <c r="R416" s="175" t="str">
        <f>IF(ISNA(VLOOKUP($A416,DSSV!$A$7:$R$65536,IN_DTK!R$6,0))=FALSE,VLOOKUP($A416,DSSV!$A$7:$R$65536,IN_DTK!R$6,0),"")</f>
        <v>Không</v>
      </c>
      <c r="S416" s="185" t="str">
        <f>IF(ISNA(VLOOKUP($A416,DSSV!$A$7:$R$65536,IN_DTK!S$6,0))=FALSE,VLOOKUP($A416,DSSV!$A$7:$R$65536,IN_DTK!S$6,0),"")</f>
        <v/>
      </c>
      <c r="T416" s="156" t="str">
        <f t="shared" si="12"/>
        <v/>
      </c>
      <c r="U416" s="156" t="str">
        <f t="shared" si="13"/>
        <v/>
      </c>
    </row>
    <row r="417" spans="1:21" s="156" customFormat="1" ht="20.25" customHeight="1">
      <c r="A417" s="154">
        <v>408</v>
      </c>
      <c r="B417" s="178">
        <f>--SUBTOTAL(2,C$7:C417)</f>
        <v>408</v>
      </c>
      <c r="C417" s="157">
        <f>IF(ISNA(VLOOKUP($A417,DSSV!$A$7:$R$65536,IN_DTK!C$6,0))=FALSE,VLOOKUP($A417,DSSV!$A$7:$R$65536,IN_DTK!C$6,0),"")</f>
        <v>0</v>
      </c>
      <c r="D417" s="181" t="str">
        <f>IF(ISNA(VLOOKUP($A417,DSSV!$A$7:$R$65536,IN_DTK!D$6,0))=FALSE,VLOOKUP($A417,DSSV!$A$7:$R$65536,IN_DTK!D$6,0),"")</f>
        <v/>
      </c>
      <c r="E417" s="182" t="str">
        <f>IF(ISNA(VLOOKUP($A417,DSSV!$A$7:$R$65536,IN_DTK!E$6,0))=FALSE,VLOOKUP($A417,DSSV!$A$7:$R$65536,IN_DTK!E$6,0),"")</f>
        <v/>
      </c>
      <c r="F417" s="187" t="str">
        <f>IF(ISNA(VLOOKUP($A417,DSSV!$A$7:$R$65536,IN_DTK!F$6,0))=FALSE,VLOOKUP($A417,DSSV!$A$7:$R$65536,IN_DTK!F$6,0),"")</f>
        <v/>
      </c>
      <c r="G417" s="187" t="str">
        <f>IF(ISNA(VLOOKUP($A417,DSSV!$A$7:$R$65536,IN_DTK!G$6,0))=FALSE,VLOOKUP($A417,DSSV!$A$7:$R$65536,IN_DTK!G$6,0),"")</f>
        <v/>
      </c>
      <c r="H417" s="183">
        <f>IF(ISNA(VLOOKUP($A417,DSSV!$A$7:$R$65536,IN_DTK!H$6,0))=FALSE,IF(H$9&lt;&gt;0,VLOOKUP($A417,DSSV!$A$7:$R$65536,IN_DTK!H$6,0),""),"")</f>
        <v>0</v>
      </c>
      <c r="I417" s="183">
        <f>IF(ISNA(VLOOKUP($A417,DSSV!$A$7:$R$65536,IN_DTK!I$6,0))=FALSE,IF(I$9&lt;&gt;0,VLOOKUP($A417,DSSV!$A$7:$R$65536,IN_DTK!I$6,0),""),"")</f>
        <v>0</v>
      </c>
      <c r="J417" s="183">
        <f>IF(ISNA(VLOOKUP($A417,DSSV!$A$7:$R$65536,IN_DTK!J$6,0))=FALSE,IF(J$9&lt;&gt;0,VLOOKUP($A417,DSSV!$A$7:$R$65536,IN_DTK!J$6,0),""),"")</f>
        <v>0</v>
      </c>
      <c r="K417" s="183">
        <f>IF(ISNA(VLOOKUP($A417,DSSV!$A$7:$R$65536,IN_DTK!K$6,0))=FALSE,IF(K$9&lt;&gt;0,VLOOKUP($A417,DSSV!$A$7:$R$65536,IN_DTK!K$6,0),""),"")</f>
        <v>0</v>
      </c>
      <c r="L417" s="183">
        <f>IF(ISNA(VLOOKUP($A417,DSSV!$A$7:$R$65536,IN_DTK!L$6,0))=FALSE,IF(L$9&lt;&gt;0,VLOOKUP($A417,DSSV!$A$7:$R$65536,IN_DTK!L$6,0),""),"")</f>
        <v>0</v>
      </c>
      <c r="M417" s="183">
        <f>IF(ISNA(VLOOKUP($A417,DSSV!$A$7:$R$65536,IN_DTK!M$6,0))=FALSE,IF(M$9&lt;&gt;0,VLOOKUP($A417,DSSV!$A$7:$R$65536,IN_DTK!M$6,0),""),"")</f>
        <v>0</v>
      </c>
      <c r="N417" s="183">
        <f>IF(ISNA(VLOOKUP($A417,DSSV!$A$7:$R$65536,IN_DTK!N$6,0))=FALSE,IF(N$9&lt;&gt;0,VLOOKUP($A417,DSSV!$A$7:$R$65536,IN_DTK!N$6,0),""),"")</f>
        <v>0</v>
      </c>
      <c r="O417" s="183">
        <f>IF(ISNA(VLOOKUP($A417,DSSV!$A$7:$R$65536,IN_DTK!O$6,0))=FALSE,IF(O$9&lt;&gt;0,VLOOKUP($A417,DSSV!$A$7:$R$65536,IN_DTK!O$6,0),""),"")</f>
        <v>0</v>
      </c>
      <c r="P417" s="183">
        <f>IF(ISNA(VLOOKUP($A417,DSSV!$A$7:$R$65536,IN_DTK!P$6,0))=FALSE,IF(P$9&lt;&gt;0,VLOOKUP($A417,DSSV!$A$7:$R$65536,IN_DTK!P$6,0),""),"")</f>
        <v>0</v>
      </c>
      <c r="Q417" s="184">
        <f>IF(ISNA(VLOOKUP($A417,DSSV!$A$7:$R$65536,IN_DTK!Q$6,0))=FALSE,VLOOKUP($A417,DSSV!$A$7:$R$65536,IN_DTK!Q$6,0),"")</f>
        <v>0</v>
      </c>
      <c r="R417" s="175" t="str">
        <f>IF(ISNA(VLOOKUP($A417,DSSV!$A$7:$R$65536,IN_DTK!R$6,0))=FALSE,VLOOKUP($A417,DSSV!$A$7:$R$65536,IN_DTK!R$6,0),"")</f>
        <v>Không</v>
      </c>
      <c r="S417" s="185" t="str">
        <f>IF(ISNA(VLOOKUP($A417,DSSV!$A$7:$R$65536,IN_DTK!S$6,0))=FALSE,VLOOKUP($A417,DSSV!$A$7:$R$65536,IN_DTK!S$6,0),"")</f>
        <v/>
      </c>
      <c r="T417" s="156" t="str">
        <f t="shared" si="12"/>
        <v/>
      </c>
      <c r="U417" s="156" t="str">
        <f t="shared" si="13"/>
        <v/>
      </c>
    </row>
    <row r="418" spans="1:21" s="156" customFormat="1" ht="20.25" customHeight="1">
      <c r="A418" s="154">
        <v>409</v>
      </c>
      <c r="B418" s="178">
        <f>--SUBTOTAL(2,C$7:C418)</f>
        <v>409</v>
      </c>
      <c r="C418" s="157">
        <f>IF(ISNA(VLOOKUP($A418,DSSV!$A$7:$R$65536,IN_DTK!C$6,0))=FALSE,VLOOKUP($A418,DSSV!$A$7:$R$65536,IN_DTK!C$6,0),"")</f>
        <v>0</v>
      </c>
      <c r="D418" s="181" t="str">
        <f>IF(ISNA(VLOOKUP($A418,DSSV!$A$7:$R$65536,IN_DTK!D$6,0))=FALSE,VLOOKUP($A418,DSSV!$A$7:$R$65536,IN_DTK!D$6,0),"")</f>
        <v/>
      </c>
      <c r="E418" s="182" t="str">
        <f>IF(ISNA(VLOOKUP($A418,DSSV!$A$7:$R$65536,IN_DTK!E$6,0))=FALSE,VLOOKUP($A418,DSSV!$A$7:$R$65536,IN_DTK!E$6,0),"")</f>
        <v/>
      </c>
      <c r="F418" s="187" t="str">
        <f>IF(ISNA(VLOOKUP($A418,DSSV!$A$7:$R$65536,IN_DTK!F$6,0))=FALSE,VLOOKUP($A418,DSSV!$A$7:$R$65536,IN_DTK!F$6,0),"")</f>
        <v/>
      </c>
      <c r="G418" s="187" t="str">
        <f>IF(ISNA(VLOOKUP($A418,DSSV!$A$7:$R$65536,IN_DTK!G$6,0))=FALSE,VLOOKUP($A418,DSSV!$A$7:$R$65536,IN_DTK!G$6,0),"")</f>
        <v/>
      </c>
      <c r="H418" s="183">
        <f>IF(ISNA(VLOOKUP($A418,DSSV!$A$7:$R$65536,IN_DTK!H$6,0))=FALSE,IF(H$9&lt;&gt;0,VLOOKUP($A418,DSSV!$A$7:$R$65536,IN_DTK!H$6,0),""),"")</f>
        <v>0</v>
      </c>
      <c r="I418" s="183">
        <f>IF(ISNA(VLOOKUP($A418,DSSV!$A$7:$R$65536,IN_DTK!I$6,0))=FALSE,IF(I$9&lt;&gt;0,VLOOKUP($A418,DSSV!$A$7:$R$65536,IN_DTK!I$6,0),""),"")</f>
        <v>0</v>
      </c>
      <c r="J418" s="183">
        <f>IF(ISNA(VLOOKUP($A418,DSSV!$A$7:$R$65536,IN_DTK!J$6,0))=FALSE,IF(J$9&lt;&gt;0,VLOOKUP($A418,DSSV!$A$7:$R$65536,IN_DTK!J$6,0),""),"")</f>
        <v>0</v>
      </c>
      <c r="K418" s="183">
        <f>IF(ISNA(VLOOKUP($A418,DSSV!$A$7:$R$65536,IN_DTK!K$6,0))=FALSE,IF(K$9&lt;&gt;0,VLOOKUP($A418,DSSV!$A$7:$R$65536,IN_DTK!K$6,0),""),"")</f>
        <v>0</v>
      </c>
      <c r="L418" s="183">
        <f>IF(ISNA(VLOOKUP($A418,DSSV!$A$7:$R$65536,IN_DTK!L$6,0))=FALSE,IF(L$9&lt;&gt;0,VLOOKUP($A418,DSSV!$A$7:$R$65536,IN_DTK!L$6,0),""),"")</f>
        <v>0</v>
      </c>
      <c r="M418" s="183">
        <f>IF(ISNA(VLOOKUP($A418,DSSV!$A$7:$R$65536,IN_DTK!M$6,0))=FALSE,IF(M$9&lt;&gt;0,VLOOKUP($A418,DSSV!$A$7:$R$65536,IN_DTK!M$6,0),""),"")</f>
        <v>0</v>
      </c>
      <c r="N418" s="183">
        <f>IF(ISNA(VLOOKUP($A418,DSSV!$A$7:$R$65536,IN_DTK!N$6,0))=FALSE,IF(N$9&lt;&gt;0,VLOOKUP($A418,DSSV!$A$7:$R$65536,IN_DTK!N$6,0),""),"")</f>
        <v>0</v>
      </c>
      <c r="O418" s="183">
        <f>IF(ISNA(VLOOKUP($A418,DSSV!$A$7:$R$65536,IN_DTK!O$6,0))=FALSE,IF(O$9&lt;&gt;0,VLOOKUP($A418,DSSV!$A$7:$R$65536,IN_DTK!O$6,0),""),"")</f>
        <v>0</v>
      </c>
      <c r="P418" s="183">
        <f>IF(ISNA(VLOOKUP($A418,DSSV!$A$7:$R$65536,IN_DTK!P$6,0))=FALSE,IF(P$9&lt;&gt;0,VLOOKUP($A418,DSSV!$A$7:$R$65536,IN_DTK!P$6,0),""),"")</f>
        <v>0</v>
      </c>
      <c r="Q418" s="184">
        <f>IF(ISNA(VLOOKUP($A418,DSSV!$A$7:$R$65536,IN_DTK!Q$6,0))=FALSE,VLOOKUP($A418,DSSV!$A$7:$R$65536,IN_DTK!Q$6,0),"")</f>
        <v>0</v>
      </c>
      <c r="R418" s="175" t="str">
        <f>IF(ISNA(VLOOKUP($A418,DSSV!$A$7:$R$65536,IN_DTK!R$6,0))=FALSE,VLOOKUP($A418,DSSV!$A$7:$R$65536,IN_DTK!R$6,0),"")</f>
        <v>Không</v>
      </c>
      <c r="S418" s="185" t="str">
        <f>IF(ISNA(VLOOKUP($A418,DSSV!$A$7:$R$65536,IN_DTK!S$6,0))=FALSE,VLOOKUP($A418,DSSV!$A$7:$R$65536,IN_DTK!S$6,0),"")</f>
        <v/>
      </c>
      <c r="T418" s="156" t="str">
        <f t="shared" si="12"/>
        <v/>
      </c>
      <c r="U418" s="156" t="str">
        <f t="shared" si="13"/>
        <v/>
      </c>
    </row>
    <row r="419" spans="1:21" s="156" customFormat="1" ht="20.25" customHeight="1">
      <c r="A419" s="154">
        <v>410</v>
      </c>
      <c r="B419" s="178">
        <f>--SUBTOTAL(2,C$7:C419)</f>
        <v>410</v>
      </c>
      <c r="C419" s="157">
        <f>IF(ISNA(VLOOKUP($A419,DSSV!$A$7:$R$65536,IN_DTK!C$6,0))=FALSE,VLOOKUP($A419,DSSV!$A$7:$R$65536,IN_DTK!C$6,0),"")</f>
        <v>0</v>
      </c>
      <c r="D419" s="181" t="str">
        <f>IF(ISNA(VLOOKUP($A419,DSSV!$A$7:$R$65536,IN_DTK!D$6,0))=FALSE,VLOOKUP($A419,DSSV!$A$7:$R$65536,IN_DTK!D$6,0),"")</f>
        <v/>
      </c>
      <c r="E419" s="182" t="str">
        <f>IF(ISNA(VLOOKUP($A419,DSSV!$A$7:$R$65536,IN_DTK!E$6,0))=FALSE,VLOOKUP($A419,DSSV!$A$7:$R$65536,IN_DTK!E$6,0),"")</f>
        <v/>
      </c>
      <c r="F419" s="187" t="str">
        <f>IF(ISNA(VLOOKUP($A419,DSSV!$A$7:$R$65536,IN_DTK!F$6,0))=FALSE,VLOOKUP($A419,DSSV!$A$7:$R$65536,IN_DTK!F$6,0),"")</f>
        <v/>
      </c>
      <c r="G419" s="187" t="str">
        <f>IF(ISNA(VLOOKUP($A419,DSSV!$A$7:$R$65536,IN_DTK!G$6,0))=FALSE,VLOOKUP($A419,DSSV!$A$7:$R$65536,IN_DTK!G$6,0),"")</f>
        <v/>
      </c>
      <c r="H419" s="183">
        <f>IF(ISNA(VLOOKUP($A419,DSSV!$A$7:$R$65536,IN_DTK!H$6,0))=FALSE,IF(H$9&lt;&gt;0,VLOOKUP($A419,DSSV!$A$7:$R$65536,IN_DTK!H$6,0),""),"")</f>
        <v>0</v>
      </c>
      <c r="I419" s="183">
        <f>IF(ISNA(VLOOKUP($A419,DSSV!$A$7:$R$65536,IN_DTK!I$6,0))=FALSE,IF(I$9&lt;&gt;0,VLOOKUP($A419,DSSV!$A$7:$R$65536,IN_DTK!I$6,0),""),"")</f>
        <v>0</v>
      </c>
      <c r="J419" s="183">
        <f>IF(ISNA(VLOOKUP($A419,DSSV!$A$7:$R$65536,IN_DTK!J$6,0))=FALSE,IF(J$9&lt;&gt;0,VLOOKUP($A419,DSSV!$A$7:$R$65536,IN_DTK!J$6,0),""),"")</f>
        <v>0</v>
      </c>
      <c r="K419" s="183">
        <f>IF(ISNA(VLOOKUP($A419,DSSV!$A$7:$R$65536,IN_DTK!K$6,0))=FALSE,IF(K$9&lt;&gt;0,VLOOKUP($A419,DSSV!$A$7:$R$65536,IN_DTK!K$6,0),""),"")</f>
        <v>0</v>
      </c>
      <c r="L419" s="183">
        <f>IF(ISNA(VLOOKUP($A419,DSSV!$A$7:$R$65536,IN_DTK!L$6,0))=FALSE,IF(L$9&lt;&gt;0,VLOOKUP($A419,DSSV!$A$7:$R$65536,IN_DTK!L$6,0),""),"")</f>
        <v>0</v>
      </c>
      <c r="M419" s="183">
        <f>IF(ISNA(VLOOKUP($A419,DSSV!$A$7:$R$65536,IN_DTK!M$6,0))=FALSE,IF(M$9&lt;&gt;0,VLOOKUP($A419,DSSV!$A$7:$R$65536,IN_DTK!M$6,0),""),"")</f>
        <v>0</v>
      </c>
      <c r="N419" s="183">
        <f>IF(ISNA(VLOOKUP($A419,DSSV!$A$7:$R$65536,IN_DTK!N$6,0))=FALSE,IF(N$9&lt;&gt;0,VLOOKUP($A419,DSSV!$A$7:$R$65536,IN_DTK!N$6,0),""),"")</f>
        <v>0</v>
      </c>
      <c r="O419" s="183">
        <f>IF(ISNA(VLOOKUP($A419,DSSV!$A$7:$R$65536,IN_DTK!O$6,0))=FALSE,IF(O$9&lt;&gt;0,VLOOKUP($A419,DSSV!$A$7:$R$65536,IN_DTK!O$6,0),""),"")</f>
        <v>0</v>
      </c>
      <c r="P419" s="183">
        <f>IF(ISNA(VLOOKUP($A419,DSSV!$A$7:$R$65536,IN_DTK!P$6,0))=FALSE,IF(P$9&lt;&gt;0,VLOOKUP($A419,DSSV!$A$7:$R$65536,IN_DTK!P$6,0),""),"")</f>
        <v>0</v>
      </c>
      <c r="Q419" s="184">
        <f>IF(ISNA(VLOOKUP($A419,DSSV!$A$7:$R$65536,IN_DTK!Q$6,0))=FALSE,VLOOKUP($A419,DSSV!$A$7:$R$65536,IN_DTK!Q$6,0),"")</f>
        <v>0</v>
      </c>
      <c r="R419" s="175" t="str">
        <f>IF(ISNA(VLOOKUP($A419,DSSV!$A$7:$R$65536,IN_DTK!R$6,0))=FALSE,VLOOKUP($A419,DSSV!$A$7:$R$65536,IN_DTK!R$6,0),"")</f>
        <v>Không</v>
      </c>
      <c r="S419" s="185" t="str">
        <f>IF(ISNA(VLOOKUP($A419,DSSV!$A$7:$R$65536,IN_DTK!S$6,0))=FALSE,VLOOKUP($A419,DSSV!$A$7:$R$65536,IN_DTK!S$6,0),"")</f>
        <v/>
      </c>
      <c r="T419" s="156" t="str">
        <f t="shared" si="12"/>
        <v/>
      </c>
      <c r="U419" s="156" t="str">
        <f t="shared" si="13"/>
        <v/>
      </c>
    </row>
    <row r="420" spans="1:21" s="156" customFormat="1" ht="20.25" customHeight="1">
      <c r="A420" s="154">
        <v>411</v>
      </c>
      <c r="B420" s="178">
        <f>--SUBTOTAL(2,C$7:C420)</f>
        <v>411</v>
      </c>
      <c r="C420" s="157">
        <f>IF(ISNA(VLOOKUP($A420,DSSV!$A$7:$R$65536,IN_DTK!C$6,0))=FALSE,VLOOKUP($A420,DSSV!$A$7:$R$65536,IN_DTK!C$6,0),"")</f>
        <v>0</v>
      </c>
      <c r="D420" s="181" t="str">
        <f>IF(ISNA(VLOOKUP($A420,DSSV!$A$7:$R$65536,IN_DTK!D$6,0))=FALSE,VLOOKUP($A420,DSSV!$A$7:$R$65536,IN_DTK!D$6,0),"")</f>
        <v/>
      </c>
      <c r="E420" s="182" t="str">
        <f>IF(ISNA(VLOOKUP($A420,DSSV!$A$7:$R$65536,IN_DTK!E$6,0))=FALSE,VLOOKUP($A420,DSSV!$A$7:$R$65536,IN_DTK!E$6,0),"")</f>
        <v/>
      </c>
      <c r="F420" s="187" t="str">
        <f>IF(ISNA(VLOOKUP($A420,DSSV!$A$7:$R$65536,IN_DTK!F$6,0))=FALSE,VLOOKUP($A420,DSSV!$A$7:$R$65536,IN_DTK!F$6,0),"")</f>
        <v/>
      </c>
      <c r="G420" s="187" t="str">
        <f>IF(ISNA(VLOOKUP($A420,DSSV!$A$7:$R$65536,IN_DTK!G$6,0))=FALSE,VLOOKUP($A420,DSSV!$A$7:$R$65536,IN_DTK!G$6,0),"")</f>
        <v/>
      </c>
      <c r="H420" s="183">
        <f>IF(ISNA(VLOOKUP($A420,DSSV!$A$7:$R$65536,IN_DTK!H$6,0))=FALSE,IF(H$9&lt;&gt;0,VLOOKUP($A420,DSSV!$A$7:$R$65536,IN_DTK!H$6,0),""),"")</f>
        <v>0</v>
      </c>
      <c r="I420" s="183">
        <f>IF(ISNA(VLOOKUP($A420,DSSV!$A$7:$R$65536,IN_DTK!I$6,0))=FALSE,IF(I$9&lt;&gt;0,VLOOKUP($A420,DSSV!$A$7:$R$65536,IN_DTK!I$6,0),""),"")</f>
        <v>0</v>
      </c>
      <c r="J420" s="183">
        <f>IF(ISNA(VLOOKUP($A420,DSSV!$A$7:$R$65536,IN_DTK!J$6,0))=FALSE,IF(J$9&lt;&gt;0,VLOOKUP($A420,DSSV!$A$7:$R$65536,IN_DTK!J$6,0),""),"")</f>
        <v>0</v>
      </c>
      <c r="K420" s="183">
        <f>IF(ISNA(VLOOKUP($A420,DSSV!$A$7:$R$65536,IN_DTK!K$6,0))=FALSE,IF(K$9&lt;&gt;0,VLOOKUP($A420,DSSV!$A$7:$R$65536,IN_DTK!K$6,0),""),"")</f>
        <v>0</v>
      </c>
      <c r="L420" s="183">
        <f>IF(ISNA(VLOOKUP($A420,DSSV!$A$7:$R$65536,IN_DTK!L$6,0))=FALSE,IF(L$9&lt;&gt;0,VLOOKUP($A420,DSSV!$A$7:$R$65536,IN_DTK!L$6,0),""),"")</f>
        <v>0</v>
      </c>
      <c r="M420" s="183">
        <f>IF(ISNA(VLOOKUP($A420,DSSV!$A$7:$R$65536,IN_DTK!M$6,0))=FALSE,IF(M$9&lt;&gt;0,VLOOKUP($A420,DSSV!$A$7:$R$65536,IN_DTK!M$6,0),""),"")</f>
        <v>0</v>
      </c>
      <c r="N420" s="183">
        <f>IF(ISNA(VLOOKUP($A420,DSSV!$A$7:$R$65536,IN_DTK!N$6,0))=FALSE,IF(N$9&lt;&gt;0,VLOOKUP($A420,DSSV!$A$7:$R$65536,IN_DTK!N$6,0),""),"")</f>
        <v>0</v>
      </c>
      <c r="O420" s="183">
        <f>IF(ISNA(VLOOKUP($A420,DSSV!$A$7:$R$65536,IN_DTK!O$6,0))=FALSE,IF(O$9&lt;&gt;0,VLOOKUP($A420,DSSV!$A$7:$R$65536,IN_DTK!O$6,0),""),"")</f>
        <v>0</v>
      </c>
      <c r="P420" s="183">
        <f>IF(ISNA(VLOOKUP($A420,DSSV!$A$7:$R$65536,IN_DTK!P$6,0))=FALSE,IF(P$9&lt;&gt;0,VLOOKUP($A420,DSSV!$A$7:$R$65536,IN_DTK!P$6,0),""),"")</f>
        <v>0</v>
      </c>
      <c r="Q420" s="184">
        <f>IF(ISNA(VLOOKUP($A420,DSSV!$A$7:$R$65536,IN_DTK!Q$6,0))=FALSE,VLOOKUP($A420,DSSV!$A$7:$R$65536,IN_DTK!Q$6,0),"")</f>
        <v>0</v>
      </c>
      <c r="R420" s="175" t="str">
        <f>IF(ISNA(VLOOKUP($A420,DSSV!$A$7:$R$65536,IN_DTK!R$6,0))=FALSE,VLOOKUP($A420,DSSV!$A$7:$R$65536,IN_DTK!R$6,0),"")</f>
        <v>Không</v>
      </c>
      <c r="S420" s="185" t="str">
        <f>IF(ISNA(VLOOKUP($A420,DSSV!$A$7:$R$65536,IN_DTK!S$6,0))=FALSE,VLOOKUP($A420,DSSV!$A$7:$R$65536,IN_DTK!S$6,0),"")</f>
        <v/>
      </c>
      <c r="T420" s="156" t="str">
        <f t="shared" si="12"/>
        <v/>
      </c>
      <c r="U420" s="156" t="str">
        <f t="shared" si="13"/>
        <v/>
      </c>
    </row>
    <row r="421" spans="1:21" s="156" customFormat="1" ht="20.25" customHeight="1">
      <c r="A421" s="154">
        <v>412</v>
      </c>
      <c r="B421" s="178">
        <f>--SUBTOTAL(2,C$7:C421)</f>
        <v>412</v>
      </c>
      <c r="C421" s="157">
        <f>IF(ISNA(VLOOKUP($A421,DSSV!$A$7:$R$65536,IN_DTK!C$6,0))=FALSE,VLOOKUP($A421,DSSV!$A$7:$R$65536,IN_DTK!C$6,0),"")</f>
        <v>0</v>
      </c>
      <c r="D421" s="181" t="str">
        <f>IF(ISNA(VLOOKUP($A421,DSSV!$A$7:$R$65536,IN_DTK!D$6,0))=FALSE,VLOOKUP($A421,DSSV!$A$7:$R$65536,IN_DTK!D$6,0),"")</f>
        <v/>
      </c>
      <c r="E421" s="182" t="str">
        <f>IF(ISNA(VLOOKUP($A421,DSSV!$A$7:$R$65536,IN_DTK!E$6,0))=FALSE,VLOOKUP($A421,DSSV!$A$7:$R$65536,IN_DTK!E$6,0),"")</f>
        <v/>
      </c>
      <c r="F421" s="187" t="str">
        <f>IF(ISNA(VLOOKUP($A421,DSSV!$A$7:$R$65536,IN_DTK!F$6,0))=FALSE,VLOOKUP($A421,DSSV!$A$7:$R$65536,IN_DTK!F$6,0),"")</f>
        <v/>
      </c>
      <c r="G421" s="187" t="str">
        <f>IF(ISNA(VLOOKUP($A421,DSSV!$A$7:$R$65536,IN_DTK!G$6,0))=FALSE,VLOOKUP($A421,DSSV!$A$7:$R$65536,IN_DTK!G$6,0),"")</f>
        <v/>
      </c>
      <c r="H421" s="183">
        <f>IF(ISNA(VLOOKUP($A421,DSSV!$A$7:$R$65536,IN_DTK!H$6,0))=FALSE,IF(H$9&lt;&gt;0,VLOOKUP($A421,DSSV!$A$7:$R$65536,IN_DTK!H$6,0),""),"")</f>
        <v>0</v>
      </c>
      <c r="I421" s="183">
        <f>IF(ISNA(VLOOKUP($A421,DSSV!$A$7:$R$65536,IN_DTK!I$6,0))=FALSE,IF(I$9&lt;&gt;0,VLOOKUP($A421,DSSV!$A$7:$R$65536,IN_DTK!I$6,0),""),"")</f>
        <v>0</v>
      </c>
      <c r="J421" s="183">
        <f>IF(ISNA(VLOOKUP($A421,DSSV!$A$7:$R$65536,IN_DTK!J$6,0))=FALSE,IF(J$9&lt;&gt;0,VLOOKUP($A421,DSSV!$A$7:$R$65536,IN_DTK!J$6,0),""),"")</f>
        <v>0</v>
      </c>
      <c r="K421" s="183">
        <f>IF(ISNA(VLOOKUP($A421,DSSV!$A$7:$R$65536,IN_DTK!K$6,0))=FALSE,IF(K$9&lt;&gt;0,VLOOKUP($A421,DSSV!$A$7:$R$65536,IN_DTK!K$6,0),""),"")</f>
        <v>0</v>
      </c>
      <c r="L421" s="183">
        <f>IF(ISNA(VLOOKUP($A421,DSSV!$A$7:$R$65536,IN_DTK!L$6,0))=FALSE,IF(L$9&lt;&gt;0,VLOOKUP($A421,DSSV!$A$7:$R$65536,IN_DTK!L$6,0),""),"")</f>
        <v>0</v>
      </c>
      <c r="M421" s="183">
        <f>IF(ISNA(VLOOKUP($A421,DSSV!$A$7:$R$65536,IN_DTK!M$6,0))=FALSE,IF(M$9&lt;&gt;0,VLOOKUP($A421,DSSV!$A$7:$R$65536,IN_DTK!M$6,0),""),"")</f>
        <v>0</v>
      </c>
      <c r="N421" s="183">
        <f>IF(ISNA(VLOOKUP($A421,DSSV!$A$7:$R$65536,IN_DTK!N$6,0))=FALSE,IF(N$9&lt;&gt;0,VLOOKUP($A421,DSSV!$A$7:$R$65536,IN_DTK!N$6,0),""),"")</f>
        <v>0</v>
      </c>
      <c r="O421" s="183">
        <f>IF(ISNA(VLOOKUP($A421,DSSV!$A$7:$R$65536,IN_DTK!O$6,0))=FALSE,IF(O$9&lt;&gt;0,VLOOKUP($A421,DSSV!$A$7:$R$65536,IN_DTK!O$6,0),""),"")</f>
        <v>0</v>
      </c>
      <c r="P421" s="183">
        <f>IF(ISNA(VLOOKUP($A421,DSSV!$A$7:$R$65536,IN_DTK!P$6,0))=FALSE,IF(P$9&lt;&gt;0,VLOOKUP($A421,DSSV!$A$7:$R$65536,IN_DTK!P$6,0),""),"")</f>
        <v>0</v>
      </c>
      <c r="Q421" s="184">
        <f>IF(ISNA(VLOOKUP($A421,DSSV!$A$7:$R$65536,IN_DTK!Q$6,0))=FALSE,VLOOKUP($A421,DSSV!$A$7:$R$65536,IN_DTK!Q$6,0),"")</f>
        <v>0</v>
      </c>
      <c r="R421" s="175" t="str">
        <f>IF(ISNA(VLOOKUP($A421,DSSV!$A$7:$R$65536,IN_DTK!R$6,0))=FALSE,VLOOKUP($A421,DSSV!$A$7:$R$65536,IN_DTK!R$6,0),"")</f>
        <v>Không</v>
      </c>
      <c r="S421" s="185" t="str">
        <f>IF(ISNA(VLOOKUP($A421,DSSV!$A$7:$R$65536,IN_DTK!S$6,0))=FALSE,VLOOKUP($A421,DSSV!$A$7:$R$65536,IN_DTK!S$6,0),"")</f>
        <v/>
      </c>
      <c r="T421" s="156" t="str">
        <f t="shared" si="12"/>
        <v/>
      </c>
      <c r="U421" s="156" t="str">
        <f t="shared" si="13"/>
        <v/>
      </c>
    </row>
    <row r="422" spans="1:21" s="156" customFormat="1" ht="20.25" customHeight="1">
      <c r="A422" s="154">
        <v>413</v>
      </c>
      <c r="B422" s="178">
        <f>--SUBTOTAL(2,C$7:C422)</f>
        <v>413</v>
      </c>
      <c r="C422" s="157">
        <f>IF(ISNA(VLOOKUP($A422,DSSV!$A$7:$R$65536,IN_DTK!C$6,0))=FALSE,VLOOKUP($A422,DSSV!$A$7:$R$65536,IN_DTK!C$6,0),"")</f>
        <v>0</v>
      </c>
      <c r="D422" s="181" t="str">
        <f>IF(ISNA(VLOOKUP($A422,DSSV!$A$7:$R$65536,IN_DTK!D$6,0))=FALSE,VLOOKUP($A422,DSSV!$A$7:$R$65536,IN_DTK!D$6,0),"")</f>
        <v/>
      </c>
      <c r="E422" s="182" t="str">
        <f>IF(ISNA(VLOOKUP($A422,DSSV!$A$7:$R$65536,IN_DTK!E$6,0))=FALSE,VLOOKUP($A422,DSSV!$A$7:$R$65536,IN_DTK!E$6,0),"")</f>
        <v/>
      </c>
      <c r="F422" s="187" t="str">
        <f>IF(ISNA(VLOOKUP($A422,DSSV!$A$7:$R$65536,IN_DTK!F$6,0))=FALSE,VLOOKUP($A422,DSSV!$A$7:$R$65536,IN_DTK!F$6,0),"")</f>
        <v/>
      </c>
      <c r="G422" s="187" t="str">
        <f>IF(ISNA(VLOOKUP($A422,DSSV!$A$7:$R$65536,IN_DTK!G$6,0))=FALSE,VLOOKUP($A422,DSSV!$A$7:$R$65536,IN_DTK!G$6,0),"")</f>
        <v/>
      </c>
      <c r="H422" s="183">
        <f>IF(ISNA(VLOOKUP($A422,DSSV!$A$7:$R$65536,IN_DTK!H$6,0))=FALSE,IF(H$9&lt;&gt;0,VLOOKUP($A422,DSSV!$A$7:$R$65536,IN_DTK!H$6,0),""),"")</f>
        <v>0</v>
      </c>
      <c r="I422" s="183">
        <f>IF(ISNA(VLOOKUP($A422,DSSV!$A$7:$R$65536,IN_DTK!I$6,0))=FALSE,IF(I$9&lt;&gt;0,VLOOKUP($A422,DSSV!$A$7:$R$65536,IN_DTK!I$6,0),""),"")</f>
        <v>0</v>
      </c>
      <c r="J422" s="183">
        <f>IF(ISNA(VLOOKUP($A422,DSSV!$A$7:$R$65536,IN_DTK!J$6,0))=FALSE,IF(J$9&lt;&gt;0,VLOOKUP($A422,DSSV!$A$7:$R$65536,IN_DTK!J$6,0),""),"")</f>
        <v>0</v>
      </c>
      <c r="K422" s="183">
        <f>IF(ISNA(VLOOKUP($A422,DSSV!$A$7:$R$65536,IN_DTK!K$6,0))=FALSE,IF(K$9&lt;&gt;0,VLOOKUP($A422,DSSV!$A$7:$R$65536,IN_DTK!K$6,0),""),"")</f>
        <v>0</v>
      </c>
      <c r="L422" s="183">
        <f>IF(ISNA(VLOOKUP($A422,DSSV!$A$7:$R$65536,IN_DTK!L$6,0))=FALSE,IF(L$9&lt;&gt;0,VLOOKUP($A422,DSSV!$A$7:$R$65536,IN_DTK!L$6,0),""),"")</f>
        <v>0</v>
      </c>
      <c r="M422" s="183">
        <f>IF(ISNA(VLOOKUP($A422,DSSV!$A$7:$R$65536,IN_DTK!M$6,0))=FALSE,IF(M$9&lt;&gt;0,VLOOKUP($A422,DSSV!$A$7:$R$65536,IN_DTK!M$6,0),""),"")</f>
        <v>0</v>
      </c>
      <c r="N422" s="183">
        <f>IF(ISNA(VLOOKUP($A422,DSSV!$A$7:$R$65536,IN_DTK!N$6,0))=FALSE,IF(N$9&lt;&gt;0,VLOOKUP($A422,DSSV!$A$7:$R$65536,IN_DTK!N$6,0),""),"")</f>
        <v>0</v>
      </c>
      <c r="O422" s="183">
        <f>IF(ISNA(VLOOKUP($A422,DSSV!$A$7:$R$65536,IN_DTK!O$6,0))=FALSE,IF(O$9&lt;&gt;0,VLOOKUP($A422,DSSV!$A$7:$R$65536,IN_DTK!O$6,0),""),"")</f>
        <v>0</v>
      </c>
      <c r="P422" s="183">
        <f>IF(ISNA(VLOOKUP($A422,DSSV!$A$7:$R$65536,IN_DTK!P$6,0))=FALSE,IF(P$9&lt;&gt;0,VLOOKUP($A422,DSSV!$A$7:$R$65536,IN_DTK!P$6,0),""),"")</f>
        <v>0</v>
      </c>
      <c r="Q422" s="184">
        <f>IF(ISNA(VLOOKUP($A422,DSSV!$A$7:$R$65536,IN_DTK!Q$6,0))=FALSE,VLOOKUP($A422,DSSV!$A$7:$R$65536,IN_DTK!Q$6,0),"")</f>
        <v>0</v>
      </c>
      <c r="R422" s="175" t="str">
        <f>IF(ISNA(VLOOKUP($A422,DSSV!$A$7:$R$65536,IN_DTK!R$6,0))=FALSE,VLOOKUP($A422,DSSV!$A$7:$R$65536,IN_DTK!R$6,0),"")</f>
        <v>Không</v>
      </c>
      <c r="S422" s="185" t="str">
        <f>IF(ISNA(VLOOKUP($A422,DSSV!$A$7:$R$65536,IN_DTK!S$6,0))=FALSE,VLOOKUP($A422,DSSV!$A$7:$R$65536,IN_DTK!S$6,0),"")</f>
        <v/>
      </c>
      <c r="T422" s="156" t="str">
        <f t="shared" si="12"/>
        <v/>
      </c>
      <c r="U422" s="156" t="str">
        <f t="shared" si="13"/>
        <v/>
      </c>
    </row>
    <row r="423" spans="1:21" s="156" customFormat="1" ht="20.25" customHeight="1">
      <c r="A423" s="154">
        <v>414</v>
      </c>
      <c r="B423" s="178">
        <f>--SUBTOTAL(2,C$7:C423)</f>
        <v>414</v>
      </c>
      <c r="C423" s="157">
        <f>IF(ISNA(VLOOKUP($A423,DSSV!$A$7:$R$65536,IN_DTK!C$6,0))=FALSE,VLOOKUP($A423,DSSV!$A$7:$R$65536,IN_DTK!C$6,0),"")</f>
        <v>0</v>
      </c>
      <c r="D423" s="181" t="str">
        <f>IF(ISNA(VLOOKUP($A423,DSSV!$A$7:$R$65536,IN_DTK!D$6,0))=FALSE,VLOOKUP($A423,DSSV!$A$7:$R$65536,IN_DTK!D$6,0),"")</f>
        <v/>
      </c>
      <c r="E423" s="182" t="str">
        <f>IF(ISNA(VLOOKUP($A423,DSSV!$A$7:$R$65536,IN_DTK!E$6,0))=FALSE,VLOOKUP($A423,DSSV!$A$7:$R$65536,IN_DTK!E$6,0),"")</f>
        <v/>
      </c>
      <c r="F423" s="187" t="str">
        <f>IF(ISNA(VLOOKUP($A423,DSSV!$A$7:$R$65536,IN_DTK!F$6,0))=FALSE,VLOOKUP($A423,DSSV!$A$7:$R$65536,IN_DTK!F$6,0),"")</f>
        <v/>
      </c>
      <c r="G423" s="187" t="str">
        <f>IF(ISNA(VLOOKUP($A423,DSSV!$A$7:$R$65536,IN_DTK!G$6,0))=FALSE,VLOOKUP($A423,DSSV!$A$7:$R$65536,IN_DTK!G$6,0),"")</f>
        <v/>
      </c>
      <c r="H423" s="183">
        <f>IF(ISNA(VLOOKUP($A423,DSSV!$A$7:$R$65536,IN_DTK!H$6,0))=FALSE,IF(H$9&lt;&gt;0,VLOOKUP($A423,DSSV!$A$7:$R$65536,IN_DTK!H$6,0),""),"")</f>
        <v>0</v>
      </c>
      <c r="I423" s="183">
        <f>IF(ISNA(VLOOKUP($A423,DSSV!$A$7:$R$65536,IN_DTK!I$6,0))=FALSE,IF(I$9&lt;&gt;0,VLOOKUP($A423,DSSV!$A$7:$R$65536,IN_DTK!I$6,0),""),"")</f>
        <v>0</v>
      </c>
      <c r="J423" s="183">
        <f>IF(ISNA(VLOOKUP($A423,DSSV!$A$7:$R$65536,IN_DTK!J$6,0))=FALSE,IF(J$9&lt;&gt;0,VLOOKUP($A423,DSSV!$A$7:$R$65536,IN_DTK!J$6,0),""),"")</f>
        <v>0</v>
      </c>
      <c r="K423" s="183">
        <f>IF(ISNA(VLOOKUP($A423,DSSV!$A$7:$R$65536,IN_DTK!K$6,0))=FALSE,IF(K$9&lt;&gt;0,VLOOKUP($A423,DSSV!$A$7:$R$65536,IN_DTK!K$6,0),""),"")</f>
        <v>0</v>
      </c>
      <c r="L423" s="183">
        <f>IF(ISNA(VLOOKUP($A423,DSSV!$A$7:$R$65536,IN_DTK!L$6,0))=FALSE,IF(L$9&lt;&gt;0,VLOOKUP($A423,DSSV!$A$7:$R$65536,IN_DTK!L$6,0),""),"")</f>
        <v>0</v>
      </c>
      <c r="M423" s="183">
        <f>IF(ISNA(VLOOKUP($A423,DSSV!$A$7:$R$65536,IN_DTK!M$6,0))=FALSE,IF(M$9&lt;&gt;0,VLOOKUP($A423,DSSV!$A$7:$R$65536,IN_DTK!M$6,0),""),"")</f>
        <v>0</v>
      </c>
      <c r="N423" s="183">
        <f>IF(ISNA(VLOOKUP($A423,DSSV!$A$7:$R$65536,IN_DTK!N$6,0))=FALSE,IF(N$9&lt;&gt;0,VLOOKUP($A423,DSSV!$A$7:$R$65536,IN_DTK!N$6,0),""),"")</f>
        <v>0</v>
      </c>
      <c r="O423" s="183">
        <f>IF(ISNA(VLOOKUP($A423,DSSV!$A$7:$R$65536,IN_DTK!O$6,0))=FALSE,IF(O$9&lt;&gt;0,VLOOKUP($A423,DSSV!$A$7:$R$65536,IN_DTK!O$6,0),""),"")</f>
        <v>0</v>
      </c>
      <c r="P423" s="183">
        <f>IF(ISNA(VLOOKUP($A423,DSSV!$A$7:$R$65536,IN_DTK!P$6,0))=FALSE,IF(P$9&lt;&gt;0,VLOOKUP($A423,DSSV!$A$7:$R$65536,IN_DTK!P$6,0),""),"")</f>
        <v>0</v>
      </c>
      <c r="Q423" s="184">
        <f>IF(ISNA(VLOOKUP($A423,DSSV!$A$7:$R$65536,IN_DTK!Q$6,0))=FALSE,VLOOKUP($A423,DSSV!$A$7:$R$65536,IN_DTK!Q$6,0),"")</f>
        <v>0</v>
      </c>
      <c r="R423" s="175" t="str">
        <f>IF(ISNA(VLOOKUP($A423,DSSV!$A$7:$R$65536,IN_DTK!R$6,0))=FALSE,VLOOKUP($A423,DSSV!$A$7:$R$65536,IN_DTK!R$6,0),"")</f>
        <v>Không</v>
      </c>
      <c r="S423" s="185" t="str">
        <f>IF(ISNA(VLOOKUP($A423,DSSV!$A$7:$R$65536,IN_DTK!S$6,0))=FALSE,VLOOKUP($A423,DSSV!$A$7:$R$65536,IN_DTK!S$6,0),"")</f>
        <v/>
      </c>
      <c r="T423" s="156" t="str">
        <f t="shared" si="12"/>
        <v/>
      </c>
      <c r="U423" s="156" t="str">
        <f t="shared" si="13"/>
        <v/>
      </c>
    </row>
    <row r="424" spans="1:21" s="156" customFormat="1" ht="20.25" customHeight="1">
      <c r="A424" s="154">
        <v>415</v>
      </c>
      <c r="B424" s="178">
        <f>--SUBTOTAL(2,C$7:C424)</f>
        <v>415</v>
      </c>
      <c r="C424" s="157">
        <f>IF(ISNA(VLOOKUP($A424,DSSV!$A$7:$R$65536,IN_DTK!C$6,0))=FALSE,VLOOKUP($A424,DSSV!$A$7:$R$65536,IN_DTK!C$6,0),"")</f>
        <v>0</v>
      </c>
      <c r="D424" s="181" t="str">
        <f>IF(ISNA(VLOOKUP($A424,DSSV!$A$7:$R$65536,IN_DTK!D$6,0))=FALSE,VLOOKUP($A424,DSSV!$A$7:$R$65536,IN_DTK!D$6,0),"")</f>
        <v/>
      </c>
      <c r="E424" s="182" t="str">
        <f>IF(ISNA(VLOOKUP($A424,DSSV!$A$7:$R$65536,IN_DTK!E$6,0))=FALSE,VLOOKUP($A424,DSSV!$A$7:$R$65536,IN_DTK!E$6,0),"")</f>
        <v/>
      </c>
      <c r="F424" s="187" t="str">
        <f>IF(ISNA(VLOOKUP($A424,DSSV!$A$7:$R$65536,IN_DTK!F$6,0))=FALSE,VLOOKUP($A424,DSSV!$A$7:$R$65536,IN_DTK!F$6,0),"")</f>
        <v/>
      </c>
      <c r="G424" s="187" t="str">
        <f>IF(ISNA(VLOOKUP($A424,DSSV!$A$7:$R$65536,IN_DTK!G$6,0))=FALSE,VLOOKUP($A424,DSSV!$A$7:$R$65536,IN_DTK!G$6,0),"")</f>
        <v/>
      </c>
      <c r="H424" s="183">
        <f>IF(ISNA(VLOOKUP($A424,DSSV!$A$7:$R$65536,IN_DTK!H$6,0))=FALSE,IF(H$9&lt;&gt;0,VLOOKUP($A424,DSSV!$A$7:$R$65536,IN_DTK!H$6,0),""),"")</f>
        <v>0</v>
      </c>
      <c r="I424" s="183">
        <f>IF(ISNA(VLOOKUP($A424,DSSV!$A$7:$R$65536,IN_DTK!I$6,0))=FALSE,IF(I$9&lt;&gt;0,VLOOKUP($A424,DSSV!$A$7:$R$65536,IN_DTK!I$6,0),""),"")</f>
        <v>0</v>
      </c>
      <c r="J424" s="183">
        <f>IF(ISNA(VLOOKUP($A424,DSSV!$A$7:$R$65536,IN_DTK!J$6,0))=FALSE,IF(J$9&lt;&gt;0,VLOOKUP($A424,DSSV!$A$7:$R$65536,IN_DTK!J$6,0),""),"")</f>
        <v>0</v>
      </c>
      <c r="K424" s="183">
        <f>IF(ISNA(VLOOKUP($A424,DSSV!$A$7:$R$65536,IN_DTK!K$6,0))=FALSE,IF(K$9&lt;&gt;0,VLOOKUP($A424,DSSV!$A$7:$R$65536,IN_DTK!K$6,0),""),"")</f>
        <v>0</v>
      </c>
      <c r="L424" s="183">
        <f>IF(ISNA(VLOOKUP($A424,DSSV!$A$7:$R$65536,IN_DTK!L$6,0))=FALSE,IF(L$9&lt;&gt;0,VLOOKUP($A424,DSSV!$A$7:$R$65536,IN_DTK!L$6,0),""),"")</f>
        <v>0</v>
      </c>
      <c r="M424" s="183">
        <f>IF(ISNA(VLOOKUP($A424,DSSV!$A$7:$R$65536,IN_DTK!M$6,0))=FALSE,IF(M$9&lt;&gt;0,VLOOKUP($A424,DSSV!$A$7:$R$65536,IN_DTK!M$6,0),""),"")</f>
        <v>0</v>
      </c>
      <c r="N424" s="183">
        <f>IF(ISNA(VLOOKUP($A424,DSSV!$A$7:$R$65536,IN_DTK!N$6,0))=FALSE,IF(N$9&lt;&gt;0,VLOOKUP($A424,DSSV!$A$7:$R$65536,IN_DTK!N$6,0),""),"")</f>
        <v>0</v>
      </c>
      <c r="O424" s="183">
        <f>IF(ISNA(VLOOKUP($A424,DSSV!$A$7:$R$65536,IN_DTK!O$6,0))=FALSE,IF(O$9&lt;&gt;0,VLOOKUP($A424,DSSV!$A$7:$R$65536,IN_DTK!O$6,0),""),"")</f>
        <v>0</v>
      </c>
      <c r="P424" s="183">
        <f>IF(ISNA(VLOOKUP($A424,DSSV!$A$7:$R$65536,IN_DTK!P$6,0))=FALSE,IF(P$9&lt;&gt;0,VLOOKUP($A424,DSSV!$A$7:$R$65536,IN_DTK!P$6,0),""),"")</f>
        <v>0</v>
      </c>
      <c r="Q424" s="184">
        <f>IF(ISNA(VLOOKUP($A424,DSSV!$A$7:$R$65536,IN_DTK!Q$6,0))=FALSE,VLOOKUP($A424,DSSV!$A$7:$R$65536,IN_DTK!Q$6,0),"")</f>
        <v>0</v>
      </c>
      <c r="R424" s="175" t="str">
        <f>IF(ISNA(VLOOKUP($A424,DSSV!$A$7:$R$65536,IN_DTK!R$6,0))=FALSE,VLOOKUP($A424,DSSV!$A$7:$R$65536,IN_DTK!R$6,0),"")</f>
        <v>Không</v>
      </c>
      <c r="S424" s="185" t="str">
        <f>IF(ISNA(VLOOKUP($A424,DSSV!$A$7:$R$65536,IN_DTK!S$6,0))=FALSE,VLOOKUP($A424,DSSV!$A$7:$R$65536,IN_DTK!S$6,0),"")</f>
        <v/>
      </c>
      <c r="T424" s="156" t="str">
        <f t="shared" si="12"/>
        <v/>
      </c>
      <c r="U424" s="156" t="str">
        <f t="shared" si="13"/>
        <v/>
      </c>
    </row>
    <row r="425" spans="1:21" s="156" customFormat="1" ht="20.25" customHeight="1">
      <c r="A425" s="154">
        <v>416</v>
      </c>
      <c r="B425" s="178">
        <f>--SUBTOTAL(2,C$7:C425)</f>
        <v>416</v>
      </c>
      <c r="C425" s="157">
        <f>IF(ISNA(VLOOKUP($A425,DSSV!$A$7:$R$65536,IN_DTK!C$6,0))=FALSE,VLOOKUP($A425,DSSV!$A$7:$R$65536,IN_DTK!C$6,0),"")</f>
        <v>0</v>
      </c>
      <c r="D425" s="181" t="str">
        <f>IF(ISNA(VLOOKUP($A425,DSSV!$A$7:$R$65536,IN_DTK!D$6,0))=FALSE,VLOOKUP($A425,DSSV!$A$7:$R$65536,IN_DTK!D$6,0),"")</f>
        <v/>
      </c>
      <c r="E425" s="182" t="str">
        <f>IF(ISNA(VLOOKUP($A425,DSSV!$A$7:$R$65536,IN_DTK!E$6,0))=FALSE,VLOOKUP($A425,DSSV!$A$7:$R$65536,IN_DTK!E$6,0),"")</f>
        <v/>
      </c>
      <c r="F425" s="187" t="str">
        <f>IF(ISNA(VLOOKUP($A425,DSSV!$A$7:$R$65536,IN_DTK!F$6,0))=FALSE,VLOOKUP($A425,DSSV!$A$7:$R$65536,IN_DTK!F$6,0),"")</f>
        <v/>
      </c>
      <c r="G425" s="187" t="str">
        <f>IF(ISNA(VLOOKUP($A425,DSSV!$A$7:$R$65536,IN_DTK!G$6,0))=FALSE,VLOOKUP($A425,DSSV!$A$7:$R$65536,IN_DTK!G$6,0),"")</f>
        <v/>
      </c>
      <c r="H425" s="183">
        <f>IF(ISNA(VLOOKUP($A425,DSSV!$A$7:$R$65536,IN_DTK!H$6,0))=FALSE,IF(H$9&lt;&gt;0,VLOOKUP($A425,DSSV!$A$7:$R$65536,IN_DTK!H$6,0),""),"")</f>
        <v>0</v>
      </c>
      <c r="I425" s="183">
        <f>IF(ISNA(VLOOKUP($A425,DSSV!$A$7:$R$65536,IN_DTK!I$6,0))=FALSE,IF(I$9&lt;&gt;0,VLOOKUP($A425,DSSV!$A$7:$R$65536,IN_DTK!I$6,0),""),"")</f>
        <v>0</v>
      </c>
      <c r="J425" s="183">
        <f>IF(ISNA(VLOOKUP($A425,DSSV!$A$7:$R$65536,IN_DTK!J$6,0))=FALSE,IF(J$9&lt;&gt;0,VLOOKUP($A425,DSSV!$A$7:$R$65536,IN_DTK!J$6,0),""),"")</f>
        <v>0</v>
      </c>
      <c r="K425" s="183">
        <f>IF(ISNA(VLOOKUP($A425,DSSV!$A$7:$R$65536,IN_DTK!K$6,0))=FALSE,IF(K$9&lt;&gt;0,VLOOKUP($A425,DSSV!$A$7:$R$65536,IN_DTK!K$6,0),""),"")</f>
        <v>0</v>
      </c>
      <c r="L425" s="183">
        <f>IF(ISNA(VLOOKUP($A425,DSSV!$A$7:$R$65536,IN_DTK!L$6,0))=FALSE,IF(L$9&lt;&gt;0,VLOOKUP($A425,DSSV!$A$7:$R$65536,IN_DTK!L$6,0),""),"")</f>
        <v>0</v>
      </c>
      <c r="M425" s="183">
        <f>IF(ISNA(VLOOKUP($A425,DSSV!$A$7:$R$65536,IN_DTK!M$6,0))=FALSE,IF(M$9&lt;&gt;0,VLOOKUP($A425,DSSV!$A$7:$R$65536,IN_DTK!M$6,0),""),"")</f>
        <v>0</v>
      </c>
      <c r="N425" s="183">
        <f>IF(ISNA(VLOOKUP($A425,DSSV!$A$7:$R$65536,IN_DTK!N$6,0))=FALSE,IF(N$9&lt;&gt;0,VLOOKUP($A425,DSSV!$A$7:$R$65536,IN_DTK!N$6,0),""),"")</f>
        <v>0</v>
      </c>
      <c r="O425" s="183">
        <f>IF(ISNA(VLOOKUP($A425,DSSV!$A$7:$R$65536,IN_DTK!O$6,0))=FALSE,IF(O$9&lt;&gt;0,VLOOKUP($A425,DSSV!$A$7:$R$65536,IN_DTK!O$6,0),""),"")</f>
        <v>0</v>
      </c>
      <c r="P425" s="183">
        <f>IF(ISNA(VLOOKUP($A425,DSSV!$A$7:$R$65536,IN_DTK!P$6,0))=FALSE,IF(P$9&lt;&gt;0,VLOOKUP($A425,DSSV!$A$7:$R$65536,IN_DTK!P$6,0),""),"")</f>
        <v>0</v>
      </c>
      <c r="Q425" s="184">
        <f>IF(ISNA(VLOOKUP($A425,DSSV!$A$7:$R$65536,IN_DTK!Q$6,0))=FALSE,VLOOKUP($A425,DSSV!$A$7:$R$65536,IN_DTK!Q$6,0),"")</f>
        <v>0</v>
      </c>
      <c r="R425" s="175" t="str">
        <f>IF(ISNA(VLOOKUP($A425,DSSV!$A$7:$R$65536,IN_DTK!R$6,0))=FALSE,VLOOKUP($A425,DSSV!$A$7:$R$65536,IN_DTK!R$6,0),"")</f>
        <v>Không</v>
      </c>
      <c r="S425" s="185" t="str">
        <f>IF(ISNA(VLOOKUP($A425,DSSV!$A$7:$R$65536,IN_DTK!S$6,0))=FALSE,VLOOKUP($A425,DSSV!$A$7:$R$65536,IN_DTK!S$6,0),"")</f>
        <v/>
      </c>
      <c r="T425" s="156" t="str">
        <f t="shared" si="12"/>
        <v/>
      </c>
      <c r="U425" s="156" t="str">
        <f t="shared" si="13"/>
        <v/>
      </c>
    </row>
    <row r="426" spans="1:21" s="156" customFormat="1" ht="20.25" customHeight="1">
      <c r="A426" s="154">
        <v>417</v>
      </c>
      <c r="B426" s="178">
        <f>--SUBTOTAL(2,C$7:C426)</f>
        <v>417</v>
      </c>
      <c r="C426" s="157">
        <f>IF(ISNA(VLOOKUP($A426,DSSV!$A$7:$R$65536,IN_DTK!C$6,0))=FALSE,VLOOKUP($A426,DSSV!$A$7:$R$65536,IN_DTK!C$6,0),"")</f>
        <v>0</v>
      </c>
      <c r="D426" s="181" t="str">
        <f>IF(ISNA(VLOOKUP($A426,DSSV!$A$7:$R$65536,IN_DTK!D$6,0))=FALSE,VLOOKUP($A426,DSSV!$A$7:$R$65536,IN_DTK!D$6,0),"")</f>
        <v/>
      </c>
      <c r="E426" s="182" t="str">
        <f>IF(ISNA(VLOOKUP($A426,DSSV!$A$7:$R$65536,IN_DTK!E$6,0))=FALSE,VLOOKUP($A426,DSSV!$A$7:$R$65536,IN_DTK!E$6,0),"")</f>
        <v/>
      </c>
      <c r="F426" s="187" t="str">
        <f>IF(ISNA(VLOOKUP($A426,DSSV!$A$7:$R$65536,IN_DTK!F$6,0))=FALSE,VLOOKUP($A426,DSSV!$A$7:$R$65536,IN_DTK!F$6,0),"")</f>
        <v/>
      </c>
      <c r="G426" s="187" t="str">
        <f>IF(ISNA(VLOOKUP($A426,DSSV!$A$7:$R$65536,IN_DTK!G$6,0))=FALSE,VLOOKUP($A426,DSSV!$A$7:$R$65536,IN_DTK!G$6,0),"")</f>
        <v/>
      </c>
      <c r="H426" s="183">
        <f>IF(ISNA(VLOOKUP($A426,DSSV!$A$7:$R$65536,IN_DTK!H$6,0))=FALSE,IF(H$9&lt;&gt;0,VLOOKUP($A426,DSSV!$A$7:$R$65536,IN_DTK!H$6,0),""),"")</f>
        <v>0</v>
      </c>
      <c r="I426" s="183">
        <f>IF(ISNA(VLOOKUP($A426,DSSV!$A$7:$R$65536,IN_DTK!I$6,0))=FALSE,IF(I$9&lt;&gt;0,VLOOKUP($A426,DSSV!$A$7:$R$65536,IN_DTK!I$6,0),""),"")</f>
        <v>0</v>
      </c>
      <c r="J426" s="183">
        <f>IF(ISNA(VLOOKUP($A426,DSSV!$A$7:$R$65536,IN_DTK!J$6,0))=FALSE,IF(J$9&lt;&gt;0,VLOOKUP($A426,DSSV!$A$7:$R$65536,IN_DTK!J$6,0),""),"")</f>
        <v>0</v>
      </c>
      <c r="K426" s="183">
        <f>IF(ISNA(VLOOKUP($A426,DSSV!$A$7:$R$65536,IN_DTK!K$6,0))=FALSE,IF(K$9&lt;&gt;0,VLOOKUP($A426,DSSV!$A$7:$R$65536,IN_DTK!K$6,0),""),"")</f>
        <v>0</v>
      </c>
      <c r="L426" s="183">
        <f>IF(ISNA(VLOOKUP($A426,DSSV!$A$7:$R$65536,IN_DTK!L$6,0))=FALSE,IF(L$9&lt;&gt;0,VLOOKUP($A426,DSSV!$A$7:$R$65536,IN_DTK!L$6,0),""),"")</f>
        <v>0</v>
      </c>
      <c r="M426" s="183">
        <f>IF(ISNA(VLOOKUP($A426,DSSV!$A$7:$R$65536,IN_DTK!M$6,0))=FALSE,IF(M$9&lt;&gt;0,VLOOKUP($A426,DSSV!$A$7:$R$65536,IN_DTK!M$6,0),""),"")</f>
        <v>0</v>
      </c>
      <c r="N426" s="183">
        <f>IF(ISNA(VLOOKUP($A426,DSSV!$A$7:$R$65536,IN_DTK!N$6,0))=FALSE,IF(N$9&lt;&gt;0,VLOOKUP($A426,DSSV!$A$7:$R$65536,IN_DTK!N$6,0),""),"")</f>
        <v>0</v>
      </c>
      <c r="O426" s="183">
        <f>IF(ISNA(VLOOKUP($A426,DSSV!$A$7:$R$65536,IN_DTK!O$6,0))=FALSE,IF(O$9&lt;&gt;0,VLOOKUP($A426,DSSV!$A$7:$R$65536,IN_DTK!O$6,0),""),"")</f>
        <v>0</v>
      </c>
      <c r="P426" s="183">
        <f>IF(ISNA(VLOOKUP($A426,DSSV!$A$7:$R$65536,IN_DTK!P$6,0))=FALSE,IF(P$9&lt;&gt;0,VLOOKUP($A426,DSSV!$A$7:$R$65536,IN_DTK!P$6,0),""),"")</f>
        <v>0</v>
      </c>
      <c r="Q426" s="184">
        <f>IF(ISNA(VLOOKUP($A426,DSSV!$A$7:$R$65536,IN_DTK!Q$6,0))=FALSE,VLOOKUP($A426,DSSV!$A$7:$R$65536,IN_DTK!Q$6,0),"")</f>
        <v>0</v>
      </c>
      <c r="R426" s="175" t="str">
        <f>IF(ISNA(VLOOKUP($A426,DSSV!$A$7:$R$65536,IN_DTK!R$6,0))=FALSE,VLOOKUP($A426,DSSV!$A$7:$R$65536,IN_DTK!R$6,0),"")</f>
        <v>Không</v>
      </c>
      <c r="S426" s="185" t="str">
        <f>IF(ISNA(VLOOKUP($A426,DSSV!$A$7:$R$65536,IN_DTK!S$6,0))=FALSE,VLOOKUP($A426,DSSV!$A$7:$R$65536,IN_DTK!S$6,0),"")</f>
        <v/>
      </c>
      <c r="T426" s="156" t="str">
        <f t="shared" si="12"/>
        <v/>
      </c>
      <c r="U426" s="156" t="str">
        <f t="shared" si="13"/>
        <v/>
      </c>
    </row>
    <row r="427" spans="1:21" s="156" customFormat="1" ht="20.25" customHeight="1">
      <c r="A427" s="154">
        <v>418</v>
      </c>
      <c r="B427" s="178">
        <f>--SUBTOTAL(2,C$7:C427)</f>
        <v>418</v>
      </c>
      <c r="C427" s="157">
        <f>IF(ISNA(VLOOKUP($A427,DSSV!$A$7:$R$65536,IN_DTK!C$6,0))=FALSE,VLOOKUP($A427,DSSV!$A$7:$R$65536,IN_DTK!C$6,0),"")</f>
        <v>0</v>
      </c>
      <c r="D427" s="181" t="str">
        <f>IF(ISNA(VLOOKUP($A427,DSSV!$A$7:$R$65536,IN_DTK!D$6,0))=FALSE,VLOOKUP($A427,DSSV!$A$7:$R$65536,IN_DTK!D$6,0),"")</f>
        <v/>
      </c>
      <c r="E427" s="182" t="str">
        <f>IF(ISNA(VLOOKUP($A427,DSSV!$A$7:$R$65536,IN_DTK!E$6,0))=FALSE,VLOOKUP($A427,DSSV!$A$7:$R$65536,IN_DTK!E$6,0),"")</f>
        <v/>
      </c>
      <c r="F427" s="187" t="str">
        <f>IF(ISNA(VLOOKUP($A427,DSSV!$A$7:$R$65536,IN_DTK!F$6,0))=FALSE,VLOOKUP($A427,DSSV!$A$7:$R$65536,IN_DTK!F$6,0),"")</f>
        <v/>
      </c>
      <c r="G427" s="187" t="str">
        <f>IF(ISNA(VLOOKUP($A427,DSSV!$A$7:$R$65536,IN_DTK!G$6,0))=FALSE,VLOOKUP($A427,DSSV!$A$7:$R$65536,IN_DTK!G$6,0),"")</f>
        <v/>
      </c>
      <c r="H427" s="183">
        <f>IF(ISNA(VLOOKUP($A427,DSSV!$A$7:$R$65536,IN_DTK!H$6,0))=FALSE,IF(H$9&lt;&gt;0,VLOOKUP($A427,DSSV!$A$7:$R$65536,IN_DTK!H$6,0),""),"")</f>
        <v>0</v>
      </c>
      <c r="I427" s="183">
        <f>IF(ISNA(VLOOKUP($A427,DSSV!$A$7:$R$65536,IN_DTK!I$6,0))=FALSE,IF(I$9&lt;&gt;0,VLOOKUP($A427,DSSV!$A$7:$R$65536,IN_DTK!I$6,0),""),"")</f>
        <v>0</v>
      </c>
      <c r="J427" s="183">
        <f>IF(ISNA(VLOOKUP($A427,DSSV!$A$7:$R$65536,IN_DTK!J$6,0))=FALSE,IF(J$9&lt;&gt;0,VLOOKUP($A427,DSSV!$A$7:$R$65536,IN_DTK!J$6,0),""),"")</f>
        <v>0</v>
      </c>
      <c r="K427" s="183">
        <f>IF(ISNA(VLOOKUP($A427,DSSV!$A$7:$R$65536,IN_DTK!K$6,0))=FALSE,IF(K$9&lt;&gt;0,VLOOKUP($A427,DSSV!$A$7:$R$65536,IN_DTK!K$6,0),""),"")</f>
        <v>0</v>
      </c>
      <c r="L427" s="183">
        <f>IF(ISNA(VLOOKUP($A427,DSSV!$A$7:$R$65536,IN_DTK!L$6,0))=FALSE,IF(L$9&lt;&gt;0,VLOOKUP($A427,DSSV!$A$7:$R$65536,IN_DTK!L$6,0),""),"")</f>
        <v>0</v>
      </c>
      <c r="M427" s="183">
        <f>IF(ISNA(VLOOKUP($A427,DSSV!$A$7:$R$65536,IN_DTK!M$6,0))=FALSE,IF(M$9&lt;&gt;0,VLOOKUP($A427,DSSV!$A$7:$R$65536,IN_DTK!M$6,0),""),"")</f>
        <v>0</v>
      </c>
      <c r="N427" s="183">
        <f>IF(ISNA(VLOOKUP($A427,DSSV!$A$7:$R$65536,IN_DTK!N$6,0))=FALSE,IF(N$9&lt;&gt;0,VLOOKUP($A427,DSSV!$A$7:$R$65536,IN_DTK!N$6,0),""),"")</f>
        <v>0</v>
      </c>
      <c r="O427" s="183">
        <f>IF(ISNA(VLOOKUP($A427,DSSV!$A$7:$R$65536,IN_DTK!O$6,0))=FALSE,IF(O$9&lt;&gt;0,VLOOKUP($A427,DSSV!$A$7:$R$65536,IN_DTK!O$6,0),""),"")</f>
        <v>0</v>
      </c>
      <c r="P427" s="183">
        <f>IF(ISNA(VLOOKUP($A427,DSSV!$A$7:$R$65536,IN_DTK!P$6,0))=FALSE,IF(P$9&lt;&gt;0,VLOOKUP($A427,DSSV!$A$7:$R$65536,IN_DTK!P$6,0),""),"")</f>
        <v>0</v>
      </c>
      <c r="Q427" s="184">
        <f>IF(ISNA(VLOOKUP($A427,DSSV!$A$7:$R$65536,IN_DTK!Q$6,0))=FALSE,VLOOKUP($A427,DSSV!$A$7:$R$65536,IN_DTK!Q$6,0),"")</f>
        <v>0</v>
      </c>
      <c r="R427" s="175" t="str">
        <f>IF(ISNA(VLOOKUP($A427,DSSV!$A$7:$R$65536,IN_DTK!R$6,0))=FALSE,VLOOKUP($A427,DSSV!$A$7:$R$65536,IN_DTK!R$6,0),"")</f>
        <v>Không</v>
      </c>
      <c r="S427" s="185" t="str">
        <f>IF(ISNA(VLOOKUP($A427,DSSV!$A$7:$R$65536,IN_DTK!S$6,0))=FALSE,VLOOKUP($A427,DSSV!$A$7:$R$65536,IN_DTK!S$6,0),"")</f>
        <v/>
      </c>
      <c r="T427" s="156" t="str">
        <f t="shared" si="12"/>
        <v/>
      </c>
      <c r="U427" s="156" t="str">
        <f t="shared" si="13"/>
        <v/>
      </c>
    </row>
    <row r="428" spans="1:21" s="156" customFormat="1" ht="20.25" customHeight="1">
      <c r="A428" s="154">
        <v>419</v>
      </c>
      <c r="B428" s="178">
        <f>--SUBTOTAL(2,C$7:C428)</f>
        <v>419</v>
      </c>
      <c r="C428" s="157">
        <f>IF(ISNA(VLOOKUP($A428,DSSV!$A$7:$R$65536,IN_DTK!C$6,0))=FALSE,VLOOKUP($A428,DSSV!$A$7:$R$65536,IN_DTK!C$6,0),"")</f>
        <v>0</v>
      </c>
      <c r="D428" s="181" t="str">
        <f>IF(ISNA(VLOOKUP($A428,DSSV!$A$7:$R$65536,IN_DTK!D$6,0))=FALSE,VLOOKUP($A428,DSSV!$A$7:$R$65536,IN_DTK!D$6,0),"")</f>
        <v/>
      </c>
      <c r="E428" s="182" t="str">
        <f>IF(ISNA(VLOOKUP($A428,DSSV!$A$7:$R$65536,IN_DTK!E$6,0))=FALSE,VLOOKUP($A428,DSSV!$A$7:$R$65536,IN_DTK!E$6,0),"")</f>
        <v/>
      </c>
      <c r="F428" s="187" t="str">
        <f>IF(ISNA(VLOOKUP($A428,DSSV!$A$7:$R$65536,IN_DTK!F$6,0))=FALSE,VLOOKUP($A428,DSSV!$A$7:$R$65536,IN_DTK!F$6,0),"")</f>
        <v/>
      </c>
      <c r="G428" s="187" t="str">
        <f>IF(ISNA(VLOOKUP($A428,DSSV!$A$7:$R$65536,IN_DTK!G$6,0))=FALSE,VLOOKUP($A428,DSSV!$A$7:$R$65536,IN_DTK!G$6,0),"")</f>
        <v/>
      </c>
      <c r="H428" s="183">
        <f>IF(ISNA(VLOOKUP($A428,DSSV!$A$7:$R$65536,IN_DTK!H$6,0))=FALSE,IF(H$9&lt;&gt;0,VLOOKUP($A428,DSSV!$A$7:$R$65536,IN_DTK!H$6,0),""),"")</f>
        <v>0</v>
      </c>
      <c r="I428" s="183">
        <f>IF(ISNA(VLOOKUP($A428,DSSV!$A$7:$R$65536,IN_DTK!I$6,0))=FALSE,IF(I$9&lt;&gt;0,VLOOKUP($A428,DSSV!$A$7:$R$65536,IN_DTK!I$6,0),""),"")</f>
        <v>0</v>
      </c>
      <c r="J428" s="183">
        <f>IF(ISNA(VLOOKUP($A428,DSSV!$A$7:$R$65536,IN_DTK!J$6,0))=FALSE,IF(J$9&lt;&gt;0,VLOOKUP($A428,DSSV!$A$7:$R$65536,IN_DTK!J$6,0),""),"")</f>
        <v>0</v>
      </c>
      <c r="K428" s="183">
        <f>IF(ISNA(VLOOKUP($A428,DSSV!$A$7:$R$65536,IN_DTK!K$6,0))=FALSE,IF(K$9&lt;&gt;0,VLOOKUP($A428,DSSV!$A$7:$R$65536,IN_DTK!K$6,0),""),"")</f>
        <v>0</v>
      </c>
      <c r="L428" s="183">
        <f>IF(ISNA(VLOOKUP($A428,DSSV!$A$7:$R$65536,IN_DTK!L$6,0))=FALSE,IF(L$9&lt;&gt;0,VLOOKUP($A428,DSSV!$A$7:$R$65536,IN_DTK!L$6,0),""),"")</f>
        <v>0</v>
      </c>
      <c r="M428" s="183">
        <f>IF(ISNA(VLOOKUP($A428,DSSV!$A$7:$R$65536,IN_DTK!M$6,0))=FALSE,IF(M$9&lt;&gt;0,VLOOKUP($A428,DSSV!$A$7:$R$65536,IN_DTK!M$6,0),""),"")</f>
        <v>0</v>
      </c>
      <c r="N428" s="183">
        <f>IF(ISNA(VLOOKUP($A428,DSSV!$A$7:$R$65536,IN_DTK!N$6,0))=FALSE,IF(N$9&lt;&gt;0,VLOOKUP($A428,DSSV!$A$7:$R$65536,IN_DTK!N$6,0),""),"")</f>
        <v>0</v>
      </c>
      <c r="O428" s="183">
        <f>IF(ISNA(VLOOKUP($A428,DSSV!$A$7:$R$65536,IN_DTK!O$6,0))=FALSE,IF(O$9&lt;&gt;0,VLOOKUP($A428,DSSV!$A$7:$R$65536,IN_DTK!O$6,0),""),"")</f>
        <v>0</v>
      </c>
      <c r="P428" s="183">
        <f>IF(ISNA(VLOOKUP($A428,DSSV!$A$7:$R$65536,IN_DTK!P$6,0))=FALSE,IF(P$9&lt;&gt;0,VLOOKUP($A428,DSSV!$A$7:$R$65536,IN_DTK!P$6,0),""),"")</f>
        <v>0</v>
      </c>
      <c r="Q428" s="184">
        <f>IF(ISNA(VLOOKUP($A428,DSSV!$A$7:$R$65536,IN_DTK!Q$6,0))=FALSE,VLOOKUP($A428,DSSV!$A$7:$R$65536,IN_DTK!Q$6,0),"")</f>
        <v>0</v>
      </c>
      <c r="R428" s="175" t="str">
        <f>IF(ISNA(VLOOKUP($A428,DSSV!$A$7:$R$65536,IN_DTK!R$6,0))=FALSE,VLOOKUP($A428,DSSV!$A$7:$R$65536,IN_DTK!R$6,0),"")</f>
        <v>Không</v>
      </c>
      <c r="S428" s="185" t="str">
        <f>IF(ISNA(VLOOKUP($A428,DSSV!$A$7:$R$65536,IN_DTK!S$6,0))=FALSE,VLOOKUP($A428,DSSV!$A$7:$R$65536,IN_DTK!S$6,0),"")</f>
        <v/>
      </c>
      <c r="T428" s="156" t="str">
        <f t="shared" si="12"/>
        <v/>
      </c>
      <c r="U428" s="156" t="str">
        <f t="shared" si="13"/>
        <v/>
      </c>
    </row>
    <row r="429" spans="1:21" s="156" customFormat="1" ht="20.25" customHeight="1">
      <c r="A429" s="154">
        <v>420</v>
      </c>
      <c r="B429" s="178">
        <f>--SUBTOTAL(2,C$7:C429)</f>
        <v>420</v>
      </c>
      <c r="C429" s="157">
        <f>IF(ISNA(VLOOKUP($A429,DSSV!$A$7:$R$65536,IN_DTK!C$6,0))=FALSE,VLOOKUP($A429,DSSV!$A$7:$R$65536,IN_DTK!C$6,0),"")</f>
        <v>0</v>
      </c>
      <c r="D429" s="181" t="str">
        <f>IF(ISNA(VLOOKUP($A429,DSSV!$A$7:$R$65536,IN_DTK!D$6,0))=FALSE,VLOOKUP($A429,DSSV!$A$7:$R$65536,IN_DTK!D$6,0),"")</f>
        <v/>
      </c>
      <c r="E429" s="182" t="str">
        <f>IF(ISNA(VLOOKUP($A429,DSSV!$A$7:$R$65536,IN_DTK!E$6,0))=FALSE,VLOOKUP($A429,DSSV!$A$7:$R$65536,IN_DTK!E$6,0),"")</f>
        <v/>
      </c>
      <c r="F429" s="187" t="str">
        <f>IF(ISNA(VLOOKUP($A429,DSSV!$A$7:$R$65536,IN_DTK!F$6,0))=FALSE,VLOOKUP($A429,DSSV!$A$7:$R$65536,IN_DTK!F$6,0),"")</f>
        <v/>
      </c>
      <c r="G429" s="187" t="str">
        <f>IF(ISNA(VLOOKUP($A429,DSSV!$A$7:$R$65536,IN_DTK!G$6,0))=FALSE,VLOOKUP($A429,DSSV!$A$7:$R$65536,IN_DTK!G$6,0),"")</f>
        <v/>
      </c>
      <c r="H429" s="183">
        <f>IF(ISNA(VLOOKUP($A429,DSSV!$A$7:$R$65536,IN_DTK!H$6,0))=FALSE,IF(H$9&lt;&gt;0,VLOOKUP($A429,DSSV!$A$7:$R$65536,IN_DTK!H$6,0),""),"")</f>
        <v>0</v>
      </c>
      <c r="I429" s="183">
        <f>IF(ISNA(VLOOKUP($A429,DSSV!$A$7:$R$65536,IN_DTK!I$6,0))=FALSE,IF(I$9&lt;&gt;0,VLOOKUP($A429,DSSV!$A$7:$R$65536,IN_DTK!I$6,0),""),"")</f>
        <v>0</v>
      </c>
      <c r="J429" s="183">
        <f>IF(ISNA(VLOOKUP($A429,DSSV!$A$7:$R$65536,IN_DTK!J$6,0))=FALSE,IF(J$9&lt;&gt;0,VLOOKUP($A429,DSSV!$A$7:$R$65536,IN_DTK!J$6,0),""),"")</f>
        <v>0</v>
      </c>
      <c r="K429" s="183">
        <f>IF(ISNA(VLOOKUP($A429,DSSV!$A$7:$R$65536,IN_DTK!K$6,0))=FALSE,IF(K$9&lt;&gt;0,VLOOKUP($A429,DSSV!$A$7:$R$65536,IN_DTK!K$6,0),""),"")</f>
        <v>0</v>
      </c>
      <c r="L429" s="183">
        <f>IF(ISNA(VLOOKUP($A429,DSSV!$A$7:$R$65536,IN_DTK!L$6,0))=FALSE,IF(L$9&lt;&gt;0,VLOOKUP($A429,DSSV!$A$7:$R$65536,IN_DTK!L$6,0),""),"")</f>
        <v>0</v>
      </c>
      <c r="M429" s="183">
        <f>IF(ISNA(VLOOKUP($A429,DSSV!$A$7:$R$65536,IN_DTK!M$6,0))=FALSE,IF(M$9&lt;&gt;0,VLOOKUP($A429,DSSV!$A$7:$R$65536,IN_DTK!M$6,0),""),"")</f>
        <v>0</v>
      </c>
      <c r="N429" s="183">
        <f>IF(ISNA(VLOOKUP($A429,DSSV!$A$7:$R$65536,IN_DTK!N$6,0))=FALSE,IF(N$9&lt;&gt;0,VLOOKUP($A429,DSSV!$A$7:$R$65536,IN_DTK!N$6,0),""),"")</f>
        <v>0</v>
      </c>
      <c r="O429" s="183">
        <f>IF(ISNA(VLOOKUP($A429,DSSV!$A$7:$R$65536,IN_DTK!O$6,0))=FALSE,IF(O$9&lt;&gt;0,VLOOKUP($A429,DSSV!$A$7:$R$65536,IN_DTK!O$6,0),""),"")</f>
        <v>0</v>
      </c>
      <c r="P429" s="183">
        <f>IF(ISNA(VLOOKUP($A429,DSSV!$A$7:$R$65536,IN_DTK!P$6,0))=FALSE,IF(P$9&lt;&gt;0,VLOOKUP($A429,DSSV!$A$7:$R$65536,IN_DTK!P$6,0),""),"")</f>
        <v>0</v>
      </c>
      <c r="Q429" s="184">
        <f>IF(ISNA(VLOOKUP($A429,DSSV!$A$7:$R$65536,IN_DTK!Q$6,0))=FALSE,VLOOKUP($A429,DSSV!$A$7:$R$65536,IN_DTK!Q$6,0),"")</f>
        <v>0</v>
      </c>
      <c r="R429" s="175" t="str">
        <f>IF(ISNA(VLOOKUP($A429,DSSV!$A$7:$R$65536,IN_DTK!R$6,0))=FALSE,VLOOKUP($A429,DSSV!$A$7:$R$65536,IN_DTK!R$6,0),"")</f>
        <v>Không</v>
      </c>
      <c r="S429" s="185" t="str">
        <f>IF(ISNA(VLOOKUP($A429,DSSV!$A$7:$R$65536,IN_DTK!S$6,0))=FALSE,VLOOKUP($A429,DSSV!$A$7:$R$65536,IN_DTK!S$6,0),"")</f>
        <v/>
      </c>
      <c r="T429" s="156" t="str">
        <f t="shared" si="12"/>
        <v/>
      </c>
      <c r="U429" s="156" t="str">
        <f t="shared" si="13"/>
        <v/>
      </c>
    </row>
    <row r="430" spans="1:21" s="156" customFormat="1" ht="20.25" customHeight="1">
      <c r="A430" s="154">
        <v>421</v>
      </c>
      <c r="B430" s="178">
        <f>--SUBTOTAL(2,C$7:C430)</f>
        <v>421</v>
      </c>
      <c r="C430" s="157">
        <f>IF(ISNA(VLOOKUP($A430,DSSV!$A$7:$R$65536,IN_DTK!C$6,0))=FALSE,VLOOKUP($A430,DSSV!$A$7:$R$65536,IN_DTK!C$6,0),"")</f>
        <v>0</v>
      </c>
      <c r="D430" s="181" t="str">
        <f>IF(ISNA(VLOOKUP($A430,DSSV!$A$7:$R$65536,IN_DTK!D$6,0))=FALSE,VLOOKUP($A430,DSSV!$A$7:$R$65536,IN_DTK!D$6,0),"")</f>
        <v/>
      </c>
      <c r="E430" s="182" t="str">
        <f>IF(ISNA(VLOOKUP($A430,DSSV!$A$7:$R$65536,IN_DTK!E$6,0))=FALSE,VLOOKUP($A430,DSSV!$A$7:$R$65536,IN_DTK!E$6,0),"")</f>
        <v/>
      </c>
      <c r="F430" s="187" t="str">
        <f>IF(ISNA(VLOOKUP($A430,DSSV!$A$7:$R$65536,IN_DTK!F$6,0))=FALSE,VLOOKUP($A430,DSSV!$A$7:$R$65536,IN_DTK!F$6,0),"")</f>
        <v/>
      </c>
      <c r="G430" s="187" t="str">
        <f>IF(ISNA(VLOOKUP($A430,DSSV!$A$7:$R$65536,IN_DTK!G$6,0))=FALSE,VLOOKUP($A430,DSSV!$A$7:$R$65536,IN_DTK!G$6,0),"")</f>
        <v/>
      </c>
      <c r="H430" s="183">
        <f>IF(ISNA(VLOOKUP($A430,DSSV!$A$7:$R$65536,IN_DTK!H$6,0))=FALSE,IF(H$9&lt;&gt;0,VLOOKUP($A430,DSSV!$A$7:$R$65536,IN_DTK!H$6,0),""),"")</f>
        <v>0</v>
      </c>
      <c r="I430" s="183">
        <f>IF(ISNA(VLOOKUP($A430,DSSV!$A$7:$R$65536,IN_DTK!I$6,0))=FALSE,IF(I$9&lt;&gt;0,VLOOKUP($A430,DSSV!$A$7:$R$65536,IN_DTK!I$6,0),""),"")</f>
        <v>0</v>
      </c>
      <c r="J430" s="183">
        <f>IF(ISNA(VLOOKUP($A430,DSSV!$A$7:$R$65536,IN_DTK!J$6,0))=FALSE,IF(J$9&lt;&gt;0,VLOOKUP($A430,DSSV!$A$7:$R$65536,IN_DTK!J$6,0),""),"")</f>
        <v>0</v>
      </c>
      <c r="K430" s="183">
        <f>IF(ISNA(VLOOKUP($A430,DSSV!$A$7:$R$65536,IN_DTK!K$6,0))=FALSE,IF(K$9&lt;&gt;0,VLOOKUP($A430,DSSV!$A$7:$R$65536,IN_DTK!K$6,0),""),"")</f>
        <v>0</v>
      </c>
      <c r="L430" s="183">
        <f>IF(ISNA(VLOOKUP($A430,DSSV!$A$7:$R$65536,IN_DTK!L$6,0))=FALSE,IF(L$9&lt;&gt;0,VLOOKUP($A430,DSSV!$A$7:$R$65536,IN_DTK!L$6,0),""),"")</f>
        <v>0</v>
      </c>
      <c r="M430" s="183">
        <f>IF(ISNA(VLOOKUP($A430,DSSV!$A$7:$R$65536,IN_DTK!M$6,0))=FALSE,IF(M$9&lt;&gt;0,VLOOKUP($A430,DSSV!$A$7:$R$65536,IN_DTK!M$6,0),""),"")</f>
        <v>0</v>
      </c>
      <c r="N430" s="183">
        <f>IF(ISNA(VLOOKUP($A430,DSSV!$A$7:$R$65536,IN_DTK!N$6,0))=FALSE,IF(N$9&lt;&gt;0,VLOOKUP($A430,DSSV!$A$7:$R$65536,IN_DTK!N$6,0),""),"")</f>
        <v>0</v>
      </c>
      <c r="O430" s="183">
        <f>IF(ISNA(VLOOKUP($A430,DSSV!$A$7:$R$65536,IN_DTK!O$6,0))=FALSE,IF(O$9&lt;&gt;0,VLOOKUP($A430,DSSV!$A$7:$R$65536,IN_DTK!O$6,0),""),"")</f>
        <v>0</v>
      </c>
      <c r="P430" s="183">
        <f>IF(ISNA(VLOOKUP($A430,DSSV!$A$7:$R$65536,IN_DTK!P$6,0))=FALSE,IF(P$9&lt;&gt;0,VLOOKUP($A430,DSSV!$A$7:$R$65536,IN_DTK!P$6,0),""),"")</f>
        <v>0</v>
      </c>
      <c r="Q430" s="184">
        <f>IF(ISNA(VLOOKUP($A430,DSSV!$A$7:$R$65536,IN_DTK!Q$6,0))=FALSE,VLOOKUP($A430,DSSV!$A$7:$R$65536,IN_DTK!Q$6,0),"")</f>
        <v>0</v>
      </c>
      <c r="R430" s="175" t="str">
        <f>IF(ISNA(VLOOKUP($A430,DSSV!$A$7:$R$65536,IN_DTK!R$6,0))=FALSE,VLOOKUP($A430,DSSV!$A$7:$R$65536,IN_DTK!R$6,0),"")</f>
        <v>Không</v>
      </c>
      <c r="S430" s="185" t="str">
        <f>IF(ISNA(VLOOKUP($A430,DSSV!$A$7:$R$65536,IN_DTK!S$6,0))=FALSE,VLOOKUP($A430,DSSV!$A$7:$R$65536,IN_DTK!S$6,0),"")</f>
        <v/>
      </c>
      <c r="T430" s="156" t="str">
        <f t="shared" si="12"/>
        <v/>
      </c>
      <c r="U430" s="156" t="str">
        <f t="shared" si="13"/>
        <v/>
      </c>
    </row>
    <row r="431" spans="1:21" s="156" customFormat="1" ht="20.25" customHeight="1">
      <c r="A431" s="154">
        <v>422</v>
      </c>
      <c r="B431" s="178">
        <f>--SUBTOTAL(2,C$7:C431)</f>
        <v>422</v>
      </c>
      <c r="C431" s="157">
        <f>IF(ISNA(VLOOKUP($A431,DSSV!$A$7:$R$65536,IN_DTK!C$6,0))=FALSE,VLOOKUP($A431,DSSV!$A$7:$R$65536,IN_DTK!C$6,0),"")</f>
        <v>0</v>
      </c>
      <c r="D431" s="181" t="str">
        <f>IF(ISNA(VLOOKUP($A431,DSSV!$A$7:$R$65536,IN_DTK!D$6,0))=FALSE,VLOOKUP($A431,DSSV!$A$7:$R$65536,IN_DTK!D$6,0),"")</f>
        <v/>
      </c>
      <c r="E431" s="182" t="str">
        <f>IF(ISNA(VLOOKUP($A431,DSSV!$A$7:$R$65536,IN_DTK!E$6,0))=FALSE,VLOOKUP($A431,DSSV!$A$7:$R$65536,IN_DTK!E$6,0),"")</f>
        <v/>
      </c>
      <c r="F431" s="187" t="str">
        <f>IF(ISNA(VLOOKUP($A431,DSSV!$A$7:$R$65536,IN_DTK!F$6,0))=FALSE,VLOOKUP($A431,DSSV!$A$7:$R$65536,IN_DTK!F$6,0),"")</f>
        <v/>
      </c>
      <c r="G431" s="187" t="str">
        <f>IF(ISNA(VLOOKUP($A431,DSSV!$A$7:$R$65536,IN_DTK!G$6,0))=FALSE,VLOOKUP($A431,DSSV!$A$7:$R$65536,IN_DTK!G$6,0),"")</f>
        <v/>
      </c>
      <c r="H431" s="183">
        <f>IF(ISNA(VLOOKUP($A431,DSSV!$A$7:$R$65536,IN_DTK!H$6,0))=FALSE,IF(H$9&lt;&gt;0,VLOOKUP($A431,DSSV!$A$7:$R$65536,IN_DTK!H$6,0),""),"")</f>
        <v>0</v>
      </c>
      <c r="I431" s="183">
        <f>IF(ISNA(VLOOKUP($A431,DSSV!$A$7:$R$65536,IN_DTK!I$6,0))=FALSE,IF(I$9&lt;&gt;0,VLOOKUP($A431,DSSV!$A$7:$R$65536,IN_DTK!I$6,0),""),"")</f>
        <v>0</v>
      </c>
      <c r="J431" s="183">
        <f>IF(ISNA(VLOOKUP($A431,DSSV!$A$7:$R$65536,IN_DTK!J$6,0))=FALSE,IF(J$9&lt;&gt;0,VLOOKUP($A431,DSSV!$A$7:$R$65536,IN_DTK!J$6,0),""),"")</f>
        <v>0</v>
      </c>
      <c r="K431" s="183">
        <f>IF(ISNA(VLOOKUP($A431,DSSV!$A$7:$R$65536,IN_DTK!K$6,0))=FALSE,IF(K$9&lt;&gt;0,VLOOKUP($A431,DSSV!$A$7:$R$65536,IN_DTK!K$6,0),""),"")</f>
        <v>0</v>
      </c>
      <c r="L431" s="183">
        <f>IF(ISNA(VLOOKUP($A431,DSSV!$A$7:$R$65536,IN_DTK!L$6,0))=FALSE,IF(L$9&lt;&gt;0,VLOOKUP($A431,DSSV!$A$7:$R$65536,IN_DTK!L$6,0),""),"")</f>
        <v>0</v>
      </c>
      <c r="M431" s="183">
        <f>IF(ISNA(VLOOKUP($A431,DSSV!$A$7:$R$65536,IN_DTK!M$6,0))=FALSE,IF(M$9&lt;&gt;0,VLOOKUP($A431,DSSV!$A$7:$R$65536,IN_DTK!M$6,0),""),"")</f>
        <v>0</v>
      </c>
      <c r="N431" s="183">
        <f>IF(ISNA(VLOOKUP($A431,DSSV!$A$7:$R$65536,IN_DTK!N$6,0))=FALSE,IF(N$9&lt;&gt;0,VLOOKUP($A431,DSSV!$A$7:$R$65536,IN_DTK!N$6,0),""),"")</f>
        <v>0</v>
      </c>
      <c r="O431" s="183">
        <f>IF(ISNA(VLOOKUP($A431,DSSV!$A$7:$R$65536,IN_DTK!O$6,0))=FALSE,IF(O$9&lt;&gt;0,VLOOKUP($A431,DSSV!$A$7:$R$65536,IN_DTK!O$6,0),""),"")</f>
        <v>0</v>
      </c>
      <c r="P431" s="183">
        <f>IF(ISNA(VLOOKUP($A431,DSSV!$A$7:$R$65536,IN_DTK!P$6,0))=FALSE,IF(P$9&lt;&gt;0,VLOOKUP($A431,DSSV!$A$7:$R$65536,IN_DTK!P$6,0),""),"")</f>
        <v>0</v>
      </c>
      <c r="Q431" s="184">
        <f>IF(ISNA(VLOOKUP($A431,DSSV!$A$7:$R$65536,IN_DTK!Q$6,0))=FALSE,VLOOKUP($A431,DSSV!$A$7:$R$65536,IN_DTK!Q$6,0),"")</f>
        <v>0</v>
      </c>
      <c r="R431" s="175" t="str">
        <f>IF(ISNA(VLOOKUP($A431,DSSV!$A$7:$R$65536,IN_DTK!R$6,0))=FALSE,VLOOKUP($A431,DSSV!$A$7:$R$65536,IN_DTK!R$6,0),"")</f>
        <v>Không</v>
      </c>
      <c r="S431" s="185" t="str">
        <f>IF(ISNA(VLOOKUP($A431,DSSV!$A$7:$R$65536,IN_DTK!S$6,0))=FALSE,VLOOKUP($A431,DSSV!$A$7:$R$65536,IN_DTK!S$6,0),"")</f>
        <v/>
      </c>
      <c r="T431" s="156" t="str">
        <f t="shared" si="12"/>
        <v/>
      </c>
      <c r="U431" s="156" t="str">
        <f t="shared" si="13"/>
        <v/>
      </c>
    </row>
    <row r="432" spans="1:21" s="156" customFormat="1" ht="20.25" customHeight="1">
      <c r="A432" s="154">
        <v>423</v>
      </c>
      <c r="B432" s="178">
        <f>--SUBTOTAL(2,C$7:C432)</f>
        <v>423</v>
      </c>
      <c r="C432" s="157">
        <f>IF(ISNA(VLOOKUP($A432,DSSV!$A$7:$R$65536,IN_DTK!C$6,0))=FALSE,VLOOKUP($A432,DSSV!$A$7:$R$65536,IN_DTK!C$6,0),"")</f>
        <v>0</v>
      </c>
      <c r="D432" s="181" t="str">
        <f>IF(ISNA(VLOOKUP($A432,DSSV!$A$7:$R$65536,IN_DTK!D$6,0))=FALSE,VLOOKUP($A432,DSSV!$A$7:$R$65536,IN_DTK!D$6,0),"")</f>
        <v/>
      </c>
      <c r="E432" s="182" t="str">
        <f>IF(ISNA(VLOOKUP($A432,DSSV!$A$7:$R$65536,IN_DTK!E$6,0))=FALSE,VLOOKUP($A432,DSSV!$A$7:$R$65536,IN_DTK!E$6,0),"")</f>
        <v/>
      </c>
      <c r="F432" s="187" t="str">
        <f>IF(ISNA(VLOOKUP($A432,DSSV!$A$7:$R$65536,IN_DTK!F$6,0))=FALSE,VLOOKUP($A432,DSSV!$A$7:$R$65536,IN_DTK!F$6,0),"")</f>
        <v/>
      </c>
      <c r="G432" s="187" t="str">
        <f>IF(ISNA(VLOOKUP($A432,DSSV!$A$7:$R$65536,IN_DTK!G$6,0))=FALSE,VLOOKUP($A432,DSSV!$A$7:$R$65536,IN_DTK!G$6,0),"")</f>
        <v/>
      </c>
      <c r="H432" s="183">
        <f>IF(ISNA(VLOOKUP($A432,DSSV!$A$7:$R$65536,IN_DTK!H$6,0))=FALSE,IF(H$9&lt;&gt;0,VLOOKUP($A432,DSSV!$A$7:$R$65536,IN_DTK!H$6,0),""),"")</f>
        <v>0</v>
      </c>
      <c r="I432" s="183">
        <f>IF(ISNA(VLOOKUP($A432,DSSV!$A$7:$R$65536,IN_DTK!I$6,0))=FALSE,IF(I$9&lt;&gt;0,VLOOKUP($A432,DSSV!$A$7:$R$65536,IN_DTK!I$6,0),""),"")</f>
        <v>0</v>
      </c>
      <c r="J432" s="183">
        <f>IF(ISNA(VLOOKUP($A432,DSSV!$A$7:$R$65536,IN_DTK!J$6,0))=FALSE,IF(J$9&lt;&gt;0,VLOOKUP($A432,DSSV!$A$7:$R$65536,IN_DTK!J$6,0),""),"")</f>
        <v>0</v>
      </c>
      <c r="K432" s="183">
        <f>IF(ISNA(VLOOKUP($A432,DSSV!$A$7:$R$65536,IN_DTK!K$6,0))=FALSE,IF(K$9&lt;&gt;0,VLOOKUP($A432,DSSV!$A$7:$R$65536,IN_DTK!K$6,0),""),"")</f>
        <v>0</v>
      </c>
      <c r="L432" s="183">
        <f>IF(ISNA(VLOOKUP($A432,DSSV!$A$7:$R$65536,IN_DTK!L$6,0))=FALSE,IF(L$9&lt;&gt;0,VLOOKUP($A432,DSSV!$A$7:$R$65536,IN_DTK!L$6,0),""),"")</f>
        <v>0</v>
      </c>
      <c r="M432" s="183">
        <f>IF(ISNA(VLOOKUP($A432,DSSV!$A$7:$R$65536,IN_DTK!M$6,0))=FALSE,IF(M$9&lt;&gt;0,VLOOKUP($A432,DSSV!$A$7:$R$65536,IN_DTK!M$6,0),""),"")</f>
        <v>0</v>
      </c>
      <c r="N432" s="183">
        <f>IF(ISNA(VLOOKUP($A432,DSSV!$A$7:$R$65536,IN_DTK!N$6,0))=FALSE,IF(N$9&lt;&gt;0,VLOOKUP($A432,DSSV!$A$7:$R$65536,IN_DTK!N$6,0),""),"")</f>
        <v>0</v>
      </c>
      <c r="O432" s="183">
        <f>IF(ISNA(VLOOKUP($A432,DSSV!$A$7:$R$65536,IN_DTK!O$6,0))=FALSE,IF(O$9&lt;&gt;0,VLOOKUP($A432,DSSV!$A$7:$R$65536,IN_DTK!O$6,0),""),"")</f>
        <v>0</v>
      </c>
      <c r="P432" s="183">
        <f>IF(ISNA(VLOOKUP($A432,DSSV!$A$7:$R$65536,IN_DTK!P$6,0))=FALSE,IF(P$9&lt;&gt;0,VLOOKUP($A432,DSSV!$A$7:$R$65536,IN_DTK!P$6,0),""),"")</f>
        <v>0</v>
      </c>
      <c r="Q432" s="184">
        <f>IF(ISNA(VLOOKUP($A432,DSSV!$A$7:$R$65536,IN_DTK!Q$6,0))=FALSE,VLOOKUP($A432,DSSV!$A$7:$R$65536,IN_DTK!Q$6,0),"")</f>
        <v>0</v>
      </c>
      <c r="R432" s="175" t="str">
        <f>IF(ISNA(VLOOKUP($A432,DSSV!$A$7:$R$65536,IN_DTK!R$6,0))=FALSE,VLOOKUP($A432,DSSV!$A$7:$R$65536,IN_DTK!R$6,0),"")</f>
        <v>Không</v>
      </c>
      <c r="S432" s="185" t="str">
        <f>IF(ISNA(VLOOKUP($A432,DSSV!$A$7:$R$65536,IN_DTK!S$6,0))=FALSE,VLOOKUP($A432,DSSV!$A$7:$R$65536,IN_DTK!S$6,0),"")</f>
        <v/>
      </c>
      <c r="T432" s="156" t="str">
        <f t="shared" si="12"/>
        <v/>
      </c>
      <c r="U432" s="156" t="str">
        <f t="shared" si="13"/>
        <v/>
      </c>
    </row>
    <row r="433" spans="1:21" s="156" customFormat="1" ht="20.25" customHeight="1">
      <c r="A433" s="154">
        <v>424</v>
      </c>
      <c r="B433" s="178">
        <f>--SUBTOTAL(2,C$7:C433)</f>
        <v>424</v>
      </c>
      <c r="C433" s="157">
        <f>IF(ISNA(VLOOKUP($A433,DSSV!$A$7:$R$65536,IN_DTK!C$6,0))=FALSE,VLOOKUP($A433,DSSV!$A$7:$R$65536,IN_DTK!C$6,0),"")</f>
        <v>0</v>
      </c>
      <c r="D433" s="181" t="str">
        <f>IF(ISNA(VLOOKUP($A433,DSSV!$A$7:$R$65536,IN_DTK!D$6,0))=FALSE,VLOOKUP($A433,DSSV!$A$7:$R$65536,IN_DTK!D$6,0),"")</f>
        <v/>
      </c>
      <c r="E433" s="182" t="str">
        <f>IF(ISNA(VLOOKUP($A433,DSSV!$A$7:$R$65536,IN_DTK!E$6,0))=FALSE,VLOOKUP($A433,DSSV!$A$7:$R$65536,IN_DTK!E$6,0),"")</f>
        <v/>
      </c>
      <c r="F433" s="187" t="str">
        <f>IF(ISNA(VLOOKUP($A433,DSSV!$A$7:$R$65536,IN_DTK!F$6,0))=FALSE,VLOOKUP($A433,DSSV!$A$7:$R$65536,IN_DTK!F$6,0),"")</f>
        <v/>
      </c>
      <c r="G433" s="187" t="str">
        <f>IF(ISNA(VLOOKUP($A433,DSSV!$A$7:$R$65536,IN_DTK!G$6,0))=FALSE,VLOOKUP($A433,DSSV!$A$7:$R$65536,IN_DTK!G$6,0),"")</f>
        <v/>
      </c>
      <c r="H433" s="183">
        <f>IF(ISNA(VLOOKUP($A433,DSSV!$A$7:$R$65536,IN_DTK!H$6,0))=FALSE,IF(H$9&lt;&gt;0,VLOOKUP($A433,DSSV!$A$7:$R$65536,IN_DTK!H$6,0),""),"")</f>
        <v>0</v>
      </c>
      <c r="I433" s="183">
        <f>IF(ISNA(VLOOKUP($A433,DSSV!$A$7:$R$65536,IN_DTK!I$6,0))=FALSE,IF(I$9&lt;&gt;0,VLOOKUP($A433,DSSV!$A$7:$R$65536,IN_DTK!I$6,0),""),"")</f>
        <v>0</v>
      </c>
      <c r="J433" s="183">
        <f>IF(ISNA(VLOOKUP($A433,DSSV!$A$7:$R$65536,IN_DTK!J$6,0))=FALSE,IF(J$9&lt;&gt;0,VLOOKUP($A433,DSSV!$A$7:$R$65536,IN_DTK!J$6,0),""),"")</f>
        <v>0</v>
      </c>
      <c r="K433" s="183">
        <f>IF(ISNA(VLOOKUP($A433,DSSV!$A$7:$R$65536,IN_DTK!K$6,0))=FALSE,IF(K$9&lt;&gt;0,VLOOKUP($A433,DSSV!$A$7:$R$65536,IN_DTK!K$6,0),""),"")</f>
        <v>0</v>
      </c>
      <c r="L433" s="183">
        <f>IF(ISNA(VLOOKUP($A433,DSSV!$A$7:$R$65536,IN_DTK!L$6,0))=FALSE,IF(L$9&lt;&gt;0,VLOOKUP($A433,DSSV!$A$7:$R$65536,IN_DTK!L$6,0),""),"")</f>
        <v>0</v>
      </c>
      <c r="M433" s="183">
        <f>IF(ISNA(VLOOKUP($A433,DSSV!$A$7:$R$65536,IN_DTK!M$6,0))=FALSE,IF(M$9&lt;&gt;0,VLOOKUP($A433,DSSV!$A$7:$R$65536,IN_DTK!M$6,0),""),"")</f>
        <v>0</v>
      </c>
      <c r="N433" s="183">
        <f>IF(ISNA(VLOOKUP($A433,DSSV!$A$7:$R$65536,IN_DTK!N$6,0))=FALSE,IF(N$9&lt;&gt;0,VLOOKUP($A433,DSSV!$A$7:$R$65536,IN_DTK!N$6,0),""),"")</f>
        <v>0</v>
      </c>
      <c r="O433" s="183">
        <f>IF(ISNA(VLOOKUP($A433,DSSV!$A$7:$R$65536,IN_DTK!O$6,0))=FALSE,IF(O$9&lt;&gt;0,VLOOKUP($A433,DSSV!$A$7:$R$65536,IN_DTK!O$6,0),""),"")</f>
        <v>0</v>
      </c>
      <c r="P433" s="183">
        <f>IF(ISNA(VLOOKUP($A433,DSSV!$A$7:$R$65536,IN_DTK!P$6,0))=FALSE,IF(P$9&lt;&gt;0,VLOOKUP($A433,DSSV!$A$7:$R$65536,IN_DTK!P$6,0),""),"")</f>
        <v>0</v>
      </c>
      <c r="Q433" s="184">
        <f>IF(ISNA(VLOOKUP($A433,DSSV!$A$7:$R$65536,IN_DTK!Q$6,0))=FALSE,VLOOKUP($A433,DSSV!$A$7:$R$65536,IN_DTK!Q$6,0),"")</f>
        <v>0</v>
      </c>
      <c r="R433" s="175" t="str">
        <f>IF(ISNA(VLOOKUP($A433,DSSV!$A$7:$R$65536,IN_DTK!R$6,0))=FALSE,VLOOKUP($A433,DSSV!$A$7:$R$65536,IN_DTK!R$6,0),"")</f>
        <v>Không</v>
      </c>
      <c r="S433" s="185" t="str">
        <f>IF(ISNA(VLOOKUP($A433,DSSV!$A$7:$R$65536,IN_DTK!S$6,0))=FALSE,VLOOKUP($A433,DSSV!$A$7:$R$65536,IN_DTK!S$6,0),"")</f>
        <v/>
      </c>
      <c r="T433" s="156" t="str">
        <f t="shared" si="12"/>
        <v/>
      </c>
      <c r="U433" s="156" t="str">
        <f t="shared" si="13"/>
        <v/>
      </c>
    </row>
    <row r="434" spans="1:21" s="156" customFormat="1" ht="20.25" customHeight="1">
      <c r="A434" s="154">
        <v>425</v>
      </c>
      <c r="B434" s="178">
        <f>--SUBTOTAL(2,C$7:C434)</f>
        <v>425</v>
      </c>
      <c r="C434" s="157">
        <f>IF(ISNA(VLOOKUP($A434,DSSV!$A$7:$R$65536,IN_DTK!C$6,0))=FALSE,VLOOKUP($A434,DSSV!$A$7:$R$65536,IN_DTK!C$6,0),"")</f>
        <v>0</v>
      </c>
      <c r="D434" s="181" t="str">
        <f>IF(ISNA(VLOOKUP($A434,DSSV!$A$7:$R$65536,IN_DTK!D$6,0))=FALSE,VLOOKUP($A434,DSSV!$A$7:$R$65536,IN_DTK!D$6,0),"")</f>
        <v/>
      </c>
      <c r="E434" s="182" t="str">
        <f>IF(ISNA(VLOOKUP($A434,DSSV!$A$7:$R$65536,IN_DTK!E$6,0))=FALSE,VLOOKUP($A434,DSSV!$A$7:$R$65536,IN_DTK!E$6,0),"")</f>
        <v/>
      </c>
      <c r="F434" s="187" t="str">
        <f>IF(ISNA(VLOOKUP($A434,DSSV!$A$7:$R$65536,IN_DTK!F$6,0))=FALSE,VLOOKUP($A434,DSSV!$A$7:$R$65536,IN_DTK!F$6,0),"")</f>
        <v/>
      </c>
      <c r="G434" s="187" t="str">
        <f>IF(ISNA(VLOOKUP($A434,DSSV!$A$7:$R$65536,IN_DTK!G$6,0))=FALSE,VLOOKUP($A434,DSSV!$A$7:$R$65536,IN_DTK!G$6,0),"")</f>
        <v/>
      </c>
      <c r="H434" s="183">
        <f>IF(ISNA(VLOOKUP($A434,DSSV!$A$7:$R$65536,IN_DTK!H$6,0))=FALSE,IF(H$9&lt;&gt;0,VLOOKUP($A434,DSSV!$A$7:$R$65536,IN_DTK!H$6,0),""),"")</f>
        <v>0</v>
      </c>
      <c r="I434" s="183">
        <f>IF(ISNA(VLOOKUP($A434,DSSV!$A$7:$R$65536,IN_DTK!I$6,0))=FALSE,IF(I$9&lt;&gt;0,VLOOKUP($A434,DSSV!$A$7:$R$65536,IN_DTK!I$6,0),""),"")</f>
        <v>0</v>
      </c>
      <c r="J434" s="183">
        <f>IF(ISNA(VLOOKUP($A434,DSSV!$A$7:$R$65536,IN_DTK!J$6,0))=FALSE,IF(J$9&lt;&gt;0,VLOOKUP($A434,DSSV!$A$7:$R$65536,IN_DTK!J$6,0),""),"")</f>
        <v>0</v>
      </c>
      <c r="K434" s="183">
        <f>IF(ISNA(VLOOKUP($A434,DSSV!$A$7:$R$65536,IN_DTK!K$6,0))=FALSE,IF(K$9&lt;&gt;0,VLOOKUP($A434,DSSV!$A$7:$R$65536,IN_DTK!K$6,0),""),"")</f>
        <v>0</v>
      </c>
      <c r="L434" s="183">
        <f>IF(ISNA(VLOOKUP($A434,DSSV!$A$7:$R$65536,IN_DTK!L$6,0))=FALSE,IF(L$9&lt;&gt;0,VLOOKUP($A434,DSSV!$A$7:$R$65536,IN_DTK!L$6,0),""),"")</f>
        <v>0</v>
      </c>
      <c r="M434" s="183">
        <f>IF(ISNA(VLOOKUP($A434,DSSV!$A$7:$R$65536,IN_DTK!M$6,0))=FALSE,IF(M$9&lt;&gt;0,VLOOKUP($A434,DSSV!$A$7:$R$65536,IN_DTK!M$6,0),""),"")</f>
        <v>0</v>
      </c>
      <c r="N434" s="183">
        <f>IF(ISNA(VLOOKUP($A434,DSSV!$A$7:$R$65536,IN_DTK!N$6,0))=FALSE,IF(N$9&lt;&gt;0,VLOOKUP($A434,DSSV!$A$7:$R$65536,IN_DTK!N$6,0),""),"")</f>
        <v>0</v>
      </c>
      <c r="O434" s="183">
        <f>IF(ISNA(VLOOKUP($A434,DSSV!$A$7:$R$65536,IN_DTK!O$6,0))=FALSE,IF(O$9&lt;&gt;0,VLOOKUP($A434,DSSV!$A$7:$R$65536,IN_DTK!O$6,0),""),"")</f>
        <v>0</v>
      </c>
      <c r="P434" s="183">
        <f>IF(ISNA(VLOOKUP($A434,DSSV!$A$7:$R$65536,IN_DTK!P$6,0))=FALSE,IF(P$9&lt;&gt;0,VLOOKUP($A434,DSSV!$A$7:$R$65536,IN_DTK!P$6,0),""),"")</f>
        <v>0</v>
      </c>
      <c r="Q434" s="184">
        <f>IF(ISNA(VLOOKUP($A434,DSSV!$A$7:$R$65536,IN_DTK!Q$6,0))=FALSE,VLOOKUP($A434,DSSV!$A$7:$R$65536,IN_DTK!Q$6,0),"")</f>
        <v>0</v>
      </c>
      <c r="R434" s="175" t="str">
        <f>IF(ISNA(VLOOKUP($A434,DSSV!$A$7:$R$65536,IN_DTK!R$6,0))=FALSE,VLOOKUP($A434,DSSV!$A$7:$R$65536,IN_DTK!R$6,0),"")</f>
        <v>Không</v>
      </c>
      <c r="S434" s="185" t="str">
        <f>IF(ISNA(VLOOKUP($A434,DSSV!$A$7:$R$65536,IN_DTK!S$6,0))=FALSE,VLOOKUP($A434,DSSV!$A$7:$R$65536,IN_DTK!S$6,0),"")</f>
        <v/>
      </c>
      <c r="T434" s="156" t="str">
        <f t="shared" si="12"/>
        <v/>
      </c>
      <c r="U434" s="156" t="str">
        <f t="shared" si="13"/>
        <v/>
      </c>
    </row>
    <row r="435" spans="1:21" s="156" customFormat="1" ht="20.25" customHeight="1">
      <c r="A435" s="154">
        <v>426</v>
      </c>
      <c r="B435" s="178">
        <f>--SUBTOTAL(2,C$7:C435)</f>
        <v>426</v>
      </c>
      <c r="C435" s="157">
        <f>IF(ISNA(VLOOKUP($A435,DSSV!$A$7:$R$65536,IN_DTK!C$6,0))=FALSE,VLOOKUP($A435,DSSV!$A$7:$R$65536,IN_DTK!C$6,0),"")</f>
        <v>0</v>
      </c>
      <c r="D435" s="181" t="str">
        <f>IF(ISNA(VLOOKUP($A435,DSSV!$A$7:$R$65536,IN_DTK!D$6,0))=FALSE,VLOOKUP($A435,DSSV!$A$7:$R$65536,IN_DTK!D$6,0),"")</f>
        <v/>
      </c>
      <c r="E435" s="182" t="str">
        <f>IF(ISNA(VLOOKUP($A435,DSSV!$A$7:$R$65536,IN_DTK!E$6,0))=FALSE,VLOOKUP($A435,DSSV!$A$7:$R$65536,IN_DTK!E$6,0),"")</f>
        <v/>
      </c>
      <c r="F435" s="187" t="str">
        <f>IF(ISNA(VLOOKUP($A435,DSSV!$A$7:$R$65536,IN_DTK!F$6,0))=FALSE,VLOOKUP($A435,DSSV!$A$7:$R$65536,IN_DTK!F$6,0),"")</f>
        <v/>
      </c>
      <c r="G435" s="187" t="str">
        <f>IF(ISNA(VLOOKUP($A435,DSSV!$A$7:$R$65536,IN_DTK!G$6,0))=FALSE,VLOOKUP($A435,DSSV!$A$7:$R$65536,IN_DTK!G$6,0),"")</f>
        <v/>
      </c>
      <c r="H435" s="183">
        <f>IF(ISNA(VLOOKUP($A435,DSSV!$A$7:$R$65536,IN_DTK!H$6,0))=FALSE,IF(H$9&lt;&gt;0,VLOOKUP($A435,DSSV!$A$7:$R$65536,IN_DTK!H$6,0),""),"")</f>
        <v>0</v>
      </c>
      <c r="I435" s="183">
        <f>IF(ISNA(VLOOKUP($A435,DSSV!$A$7:$R$65536,IN_DTK!I$6,0))=FALSE,IF(I$9&lt;&gt;0,VLOOKUP($A435,DSSV!$A$7:$R$65536,IN_DTK!I$6,0),""),"")</f>
        <v>0</v>
      </c>
      <c r="J435" s="183">
        <f>IF(ISNA(VLOOKUP($A435,DSSV!$A$7:$R$65536,IN_DTK!J$6,0))=FALSE,IF(J$9&lt;&gt;0,VLOOKUP($A435,DSSV!$A$7:$R$65536,IN_DTK!J$6,0),""),"")</f>
        <v>0</v>
      </c>
      <c r="K435" s="183">
        <f>IF(ISNA(VLOOKUP($A435,DSSV!$A$7:$R$65536,IN_DTK!K$6,0))=FALSE,IF(K$9&lt;&gt;0,VLOOKUP($A435,DSSV!$A$7:$R$65536,IN_DTK!K$6,0),""),"")</f>
        <v>0</v>
      </c>
      <c r="L435" s="183">
        <f>IF(ISNA(VLOOKUP($A435,DSSV!$A$7:$R$65536,IN_DTK!L$6,0))=FALSE,IF(L$9&lt;&gt;0,VLOOKUP($A435,DSSV!$A$7:$R$65536,IN_DTK!L$6,0),""),"")</f>
        <v>0</v>
      </c>
      <c r="M435" s="183">
        <f>IF(ISNA(VLOOKUP($A435,DSSV!$A$7:$R$65536,IN_DTK!M$6,0))=FALSE,IF(M$9&lt;&gt;0,VLOOKUP($A435,DSSV!$A$7:$R$65536,IN_DTK!M$6,0),""),"")</f>
        <v>0</v>
      </c>
      <c r="N435" s="183">
        <f>IF(ISNA(VLOOKUP($A435,DSSV!$A$7:$R$65536,IN_DTK!N$6,0))=FALSE,IF(N$9&lt;&gt;0,VLOOKUP($A435,DSSV!$A$7:$R$65536,IN_DTK!N$6,0),""),"")</f>
        <v>0</v>
      </c>
      <c r="O435" s="183">
        <f>IF(ISNA(VLOOKUP($A435,DSSV!$A$7:$R$65536,IN_DTK!O$6,0))=FALSE,IF(O$9&lt;&gt;0,VLOOKUP($A435,DSSV!$A$7:$R$65536,IN_DTK!O$6,0),""),"")</f>
        <v>0</v>
      </c>
      <c r="P435" s="183">
        <f>IF(ISNA(VLOOKUP($A435,DSSV!$A$7:$R$65536,IN_DTK!P$6,0))=FALSE,IF(P$9&lt;&gt;0,VLOOKUP($A435,DSSV!$A$7:$R$65536,IN_DTK!P$6,0),""),"")</f>
        <v>0</v>
      </c>
      <c r="Q435" s="184">
        <f>IF(ISNA(VLOOKUP($A435,DSSV!$A$7:$R$65536,IN_DTK!Q$6,0))=FALSE,VLOOKUP($A435,DSSV!$A$7:$R$65536,IN_DTK!Q$6,0),"")</f>
        <v>0</v>
      </c>
      <c r="R435" s="175" t="str">
        <f>IF(ISNA(VLOOKUP($A435,DSSV!$A$7:$R$65536,IN_DTK!R$6,0))=FALSE,VLOOKUP($A435,DSSV!$A$7:$R$65536,IN_DTK!R$6,0),"")</f>
        <v>Không</v>
      </c>
      <c r="S435" s="185" t="str">
        <f>IF(ISNA(VLOOKUP($A435,DSSV!$A$7:$R$65536,IN_DTK!S$6,0))=FALSE,VLOOKUP($A435,DSSV!$A$7:$R$65536,IN_DTK!S$6,0),"")</f>
        <v/>
      </c>
      <c r="T435" s="156" t="str">
        <f t="shared" si="12"/>
        <v/>
      </c>
      <c r="U435" s="156" t="str">
        <f t="shared" si="13"/>
        <v/>
      </c>
    </row>
    <row r="436" spans="1:21" s="156" customFormat="1" ht="20.25" customHeight="1">
      <c r="A436" s="154">
        <v>427</v>
      </c>
      <c r="B436" s="178">
        <f>--SUBTOTAL(2,C$7:C436)</f>
        <v>427</v>
      </c>
      <c r="C436" s="157">
        <f>IF(ISNA(VLOOKUP($A436,DSSV!$A$7:$R$65536,IN_DTK!C$6,0))=FALSE,VLOOKUP($A436,DSSV!$A$7:$R$65536,IN_DTK!C$6,0),"")</f>
        <v>0</v>
      </c>
      <c r="D436" s="181" t="str">
        <f>IF(ISNA(VLOOKUP($A436,DSSV!$A$7:$R$65536,IN_DTK!D$6,0))=FALSE,VLOOKUP($A436,DSSV!$A$7:$R$65536,IN_DTK!D$6,0),"")</f>
        <v/>
      </c>
      <c r="E436" s="182" t="str">
        <f>IF(ISNA(VLOOKUP($A436,DSSV!$A$7:$R$65536,IN_DTK!E$6,0))=FALSE,VLOOKUP($A436,DSSV!$A$7:$R$65536,IN_DTK!E$6,0),"")</f>
        <v/>
      </c>
      <c r="F436" s="187" t="str">
        <f>IF(ISNA(VLOOKUP($A436,DSSV!$A$7:$R$65536,IN_DTK!F$6,0))=FALSE,VLOOKUP($A436,DSSV!$A$7:$R$65536,IN_DTK!F$6,0),"")</f>
        <v/>
      </c>
      <c r="G436" s="187" t="str">
        <f>IF(ISNA(VLOOKUP($A436,DSSV!$A$7:$R$65536,IN_DTK!G$6,0))=FALSE,VLOOKUP($A436,DSSV!$A$7:$R$65536,IN_DTK!G$6,0),"")</f>
        <v/>
      </c>
      <c r="H436" s="183">
        <f>IF(ISNA(VLOOKUP($A436,DSSV!$A$7:$R$65536,IN_DTK!H$6,0))=FALSE,IF(H$9&lt;&gt;0,VLOOKUP($A436,DSSV!$A$7:$R$65536,IN_DTK!H$6,0),""),"")</f>
        <v>0</v>
      </c>
      <c r="I436" s="183">
        <f>IF(ISNA(VLOOKUP($A436,DSSV!$A$7:$R$65536,IN_DTK!I$6,0))=FALSE,IF(I$9&lt;&gt;0,VLOOKUP($A436,DSSV!$A$7:$R$65536,IN_DTK!I$6,0),""),"")</f>
        <v>0</v>
      </c>
      <c r="J436" s="183">
        <f>IF(ISNA(VLOOKUP($A436,DSSV!$A$7:$R$65536,IN_DTK!J$6,0))=FALSE,IF(J$9&lt;&gt;0,VLOOKUP($A436,DSSV!$A$7:$R$65536,IN_DTK!J$6,0),""),"")</f>
        <v>0</v>
      </c>
      <c r="K436" s="183">
        <f>IF(ISNA(VLOOKUP($A436,DSSV!$A$7:$R$65536,IN_DTK!K$6,0))=FALSE,IF(K$9&lt;&gt;0,VLOOKUP($A436,DSSV!$A$7:$R$65536,IN_DTK!K$6,0),""),"")</f>
        <v>0</v>
      </c>
      <c r="L436" s="183">
        <f>IF(ISNA(VLOOKUP($A436,DSSV!$A$7:$R$65536,IN_DTK!L$6,0))=FALSE,IF(L$9&lt;&gt;0,VLOOKUP($A436,DSSV!$A$7:$R$65536,IN_DTK!L$6,0),""),"")</f>
        <v>0</v>
      </c>
      <c r="M436" s="183">
        <f>IF(ISNA(VLOOKUP($A436,DSSV!$A$7:$R$65536,IN_DTK!M$6,0))=FALSE,IF(M$9&lt;&gt;0,VLOOKUP($A436,DSSV!$A$7:$R$65536,IN_DTK!M$6,0),""),"")</f>
        <v>0</v>
      </c>
      <c r="N436" s="183">
        <f>IF(ISNA(VLOOKUP($A436,DSSV!$A$7:$R$65536,IN_DTK!N$6,0))=FALSE,IF(N$9&lt;&gt;0,VLOOKUP($A436,DSSV!$A$7:$R$65536,IN_DTK!N$6,0),""),"")</f>
        <v>0</v>
      </c>
      <c r="O436" s="183">
        <f>IF(ISNA(VLOOKUP($A436,DSSV!$A$7:$R$65536,IN_DTK!O$6,0))=FALSE,IF(O$9&lt;&gt;0,VLOOKUP($A436,DSSV!$A$7:$R$65536,IN_DTK!O$6,0),""),"")</f>
        <v>0</v>
      </c>
      <c r="P436" s="183">
        <f>IF(ISNA(VLOOKUP($A436,DSSV!$A$7:$R$65536,IN_DTK!P$6,0))=FALSE,IF(P$9&lt;&gt;0,VLOOKUP($A436,DSSV!$A$7:$R$65536,IN_DTK!P$6,0),""),"")</f>
        <v>0</v>
      </c>
      <c r="Q436" s="184">
        <f>IF(ISNA(VLOOKUP($A436,DSSV!$A$7:$R$65536,IN_DTK!Q$6,0))=FALSE,VLOOKUP($A436,DSSV!$A$7:$R$65536,IN_DTK!Q$6,0),"")</f>
        <v>0</v>
      </c>
      <c r="R436" s="175" t="str">
        <f>IF(ISNA(VLOOKUP($A436,DSSV!$A$7:$R$65536,IN_DTK!R$6,0))=FALSE,VLOOKUP($A436,DSSV!$A$7:$R$65536,IN_DTK!R$6,0),"")</f>
        <v>Không</v>
      </c>
      <c r="S436" s="185" t="str">
        <f>IF(ISNA(VLOOKUP($A436,DSSV!$A$7:$R$65536,IN_DTK!S$6,0))=FALSE,VLOOKUP($A436,DSSV!$A$7:$R$65536,IN_DTK!S$6,0),"")</f>
        <v/>
      </c>
      <c r="T436" s="156" t="str">
        <f t="shared" si="12"/>
        <v/>
      </c>
      <c r="U436" s="156" t="str">
        <f t="shared" si="13"/>
        <v/>
      </c>
    </row>
    <row r="437" spans="1:21" s="156" customFormat="1" ht="20.25" customHeight="1">
      <c r="A437" s="154">
        <v>428</v>
      </c>
      <c r="B437" s="178">
        <f>--SUBTOTAL(2,C$7:C437)</f>
        <v>428</v>
      </c>
      <c r="C437" s="157">
        <f>IF(ISNA(VLOOKUP($A437,DSSV!$A$7:$R$65536,IN_DTK!C$6,0))=FALSE,VLOOKUP($A437,DSSV!$A$7:$R$65536,IN_DTK!C$6,0),"")</f>
        <v>0</v>
      </c>
      <c r="D437" s="181" t="str">
        <f>IF(ISNA(VLOOKUP($A437,DSSV!$A$7:$R$65536,IN_DTK!D$6,0))=FALSE,VLOOKUP($A437,DSSV!$A$7:$R$65536,IN_DTK!D$6,0),"")</f>
        <v/>
      </c>
      <c r="E437" s="182" t="str">
        <f>IF(ISNA(VLOOKUP($A437,DSSV!$A$7:$R$65536,IN_DTK!E$6,0))=FALSE,VLOOKUP($A437,DSSV!$A$7:$R$65536,IN_DTK!E$6,0),"")</f>
        <v/>
      </c>
      <c r="F437" s="187" t="str">
        <f>IF(ISNA(VLOOKUP($A437,DSSV!$A$7:$R$65536,IN_DTK!F$6,0))=FALSE,VLOOKUP($A437,DSSV!$A$7:$R$65536,IN_DTK!F$6,0),"")</f>
        <v/>
      </c>
      <c r="G437" s="187" t="str">
        <f>IF(ISNA(VLOOKUP($A437,DSSV!$A$7:$R$65536,IN_DTK!G$6,0))=FALSE,VLOOKUP($A437,DSSV!$A$7:$R$65536,IN_DTK!G$6,0),"")</f>
        <v/>
      </c>
      <c r="H437" s="183">
        <f>IF(ISNA(VLOOKUP($A437,DSSV!$A$7:$R$65536,IN_DTK!H$6,0))=FALSE,IF(H$9&lt;&gt;0,VLOOKUP($A437,DSSV!$A$7:$R$65536,IN_DTK!H$6,0),""),"")</f>
        <v>0</v>
      </c>
      <c r="I437" s="183">
        <f>IF(ISNA(VLOOKUP($A437,DSSV!$A$7:$R$65536,IN_DTK!I$6,0))=FALSE,IF(I$9&lt;&gt;0,VLOOKUP($A437,DSSV!$A$7:$R$65536,IN_DTK!I$6,0),""),"")</f>
        <v>0</v>
      </c>
      <c r="J437" s="183">
        <f>IF(ISNA(VLOOKUP($A437,DSSV!$A$7:$R$65536,IN_DTK!J$6,0))=FALSE,IF(J$9&lt;&gt;0,VLOOKUP($A437,DSSV!$A$7:$R$65536,IN_DTK!J$6,0),""),"")</f>
        <v>0</v>
      </c>
      <c r="K437" s="183">
        <f>IF(ISNA(VLOOKUP($A437,DSSV!$A$7:$R$65536,IN_DTK!K$6,0))=FALSE,IF(K$9&lt;&gt;0,VLOOKUP($A437,DSSV!$A$7:$R$65536,IN_DTK!K$6,0),""),"")</f>
        <v>0</v>
      </c>
      <c r="L437" s="183">
        <f>IF(ISNA(VLOOKUP($A437,DSSV!$A$7:$R$65536,IN_DTK!L$6,0))=FALSE,IF(L$9&lt;&gt;0,VLOOKUP($A437,DSSV!$A$7:$R$65536,IN_DTK!L$6,0),""),"")</f>
        <v>0</v>
      </c>
      <c r="M437" s="183">
        <f>IF(ISNA(VLOOKUP($A437,DSSV!$A$7:$R$65536,IN_DTK!M$6,0))=FALSE,IF(M$9&lt;&gt;0,VLOOKUP($A437,DSSV!$A$7:$R$65536,IN_DTK!M$6,0),""),"")</f>
        <v>0</v>
      </c>
      <c r="N437" s="183">
        <f>IF(ISNA(VLOOKUP($A437,DSSV!$A$7:$R$65536,IN_DTK!N$6,0))=FALSE,IF(N$9&lt;&gt;0,VLOOKUP($A437,DSSV!$A$7:$R$65536,IN_DTK!N$6,0),""),"")</f>
        <v>0</v>
      </c>
      <c r="O437" s="183">
        <f>IF(ISNA(VLOOKUP($A437,DSSV!$A$7:$R$65536,IN_DTK!O$6,0))=FALSE,IF(O$9&lt;&gt;0,VLOOKUP($A437,DSSV!$A$7:$R$65536,IN_DTK!O$6,0),""),"")</f>
        <v>0</v>
      </c>
      <c r="P437" s="183">
        <f>IF(ISNA(VLOOKUP($A437,DSSV!$A$7:$R$65536,IN_DTK!P$6,0))=FALSE,IF(P$9&lt;&gt;0,VLOOKUP($A437,DSSV!$A$7:$R$65536,IN_DTK!P$6,0),""),"")</f>
        <v>0</v>
      </c>
      <c r="Q437" s="184">
        <f>IF(ISNA(VLOOKUP($A437,DSSV!$A$7:$R$65536,IN_DTK!Q$6,0))=FALSE,VLOOKUP($A437,DSSV!$A$7:$R$65536,IN_DTK!Q$6,0),"")</f>
        <v>0</v>
      </c>
      <c r="R437" s="175" t="str">
        <f>IF(ISNA(VLOOKUP($A437,DSSV!$A$7:$R$65536,IN_DTK!R$6,0))=FALSE,VLOOKUP($A437,DSSV!$A$7:$R$65536,IN_DTK!R$6,0),"")</f>
        <v>Không</v>
      </c>
      <c r="S437" s="185" t="str">
        <f>IF(ISNA(VLOOKUP($A437,DSSV!$A$7:$R$65536,IN_DTK!S$6,0))=FALSE,VLOOKUP($A437,DSSV!$A$7:$R$65536,IN_DTK!S$6,0),"")</f>
        <v/>
      </c>
      <c r="T437" s="156" t="str">
        <f t="shared" si="12"/>
        <v/>
      </c>
      <c r="U437" s="156" t="str">
        <f t="shared" si="13"/>
        <v/>
      </c>
    </row>
    <row r="438" spans="1:21" s="156" customFormat="1" ht="20.25" customHeight="1">
      <c r="A438" s="154">
        <v>429</v>
      </c>
      <c r="B438" s="178">
        <f>--SUBTOTAL(2,C$7:C438)</f>
        <v>429</v>
      </c>
      <c r="C438" s="157">
        <f>IF(ISNA(VLOOKUP($A438,DSSV!$A$7:$R$65536,IN_DTK!C$6,0))=FALSE,VLOOKUP($A438,DSSV!$A$7:$R$65536,IN_DTK!C$6,0),"")</f>
        <v>0</v>
      </c>
      <c r="D438" s="181" t="str">
        <f>IF(ISNA(VLOOKUP($A438,DSSV!$A$7:$R$65536,IN_DTK!D$6,0))=FALSE,VLOOKUP($A438,DSSV!$A$7:$R$65536,IN_DTK!D$6,0),"")</f>
        <v/>
      </c>
      <c r="E438" s="182" t="str">
        <f>IF(ISNA(VLOOKUP($A438,DSSV!$A$7:$R$65536,IN_DTK!E$6,0))=FALSE,VLOOKUP($A438,DSSV!$A$7:$R$65536,IN_DTK!E$6,0),"")</f>
        <v/>
      </c>
      <c r="F438" s="187" t="str">
        <f>IF(ISNA(VLOOKUP($A438,DSSV!$A$7:$R$65536,IN_DTK!F$6,0))=FALSE,VLOOKUP($A438,DSSV!$A$7:$R$65536,IN_DTK!F$6,0),"")</f>
        <v/>
      </c>
      <c r="G438" s="187" t="str">
        <f>IF(ISNA(VLOOKUP($A438,DSSV!$A$7:$R$65536,IN_DTK!G$6,0))=FALSE,VLOOKUP($A438,DSSV!$A$7:$R$65536,IN_DTK!G$6,0),"")</f>
        <v/>
      </c>
      <c r="H438" s="183">
        <f>IF(ISNA(VLOOKUP($A438,DSSV!$A$7:$R$65536,IN_DTK!H$6,0))=FALSE,IF(H$9&lt;&gt;0,VLOOKUP($A438,DSSV!$A$7:$R$65536,IN_DTK!H$6,0),""),"")</f>
        <v>0</v>
      </c>
      <c r="I438" s="183">
        <f>IF(ISNA(VLOOKUP($A438,DSSV!$A$7:$R$65536,IN_DTK!I$6,0))=FALSE,IF(I$9&lt;&gt;0,VLOOKUP($A438,DSSV!$A$7:$R$65536,IN_DTK!I$6,0),""),"")</f>
        <v>0</v>
      </c>
      <c r="J438" s="183">
        <f>IF(ISNA(VLOOKUP($A438,DSSV!$A$7:$R$65536,IN_DTK!J$6,0))=FALSE,IF(J$9&lt;&gt;0,VLOOKUP($A438,DSSV!$A$7:$R$65536,IN_DTK!J$6,0),""),"")</f>
        <v>0</v>
      </c>
      <c r="K438" s="183">
        <f>IF(ISNA(VLOOKUP($A438,DSSV!$A$7:$R$65536,IN_DTK!K$6,0))=FALSE,IF(K$9&lt;&gt;0,VLOOKUP($A438,DSSV!$A$7:$R$65536,IN_DTK!K$6,0),""),"")</f>
        <v>0</v>
      </c>
      <c r="L438" s="183">
        <f>IF(ISNA(VLOOKUP($A438,DSSV!$A$7:$R$65536,IN_DTK!L$6,0))=FALSE,IF(L$9&lt;&gt;0,VLOOKUP($A438,DSSV!$A$7:$R$65536,IN_DTK!L$6,0),""),"")</f>
        <v>0</v>
      </c>
      <c r="M438" s="183">
        <f>IF(ISNA(VLOOKUP($A438,DSSV!$A$7:$R$65536,IN_DTK!M$6,0))=FALSE,IF(M$9&lt;&gt;0,VLOOKUP($A438,DSSV!$A$7:$R$65536,IN_DTK!M$6,0),""),"")</f>
        <v>0</v>
      </c>
      <c r="N438" s="183">
        <f>IF(ISNA(VLOOKUP($A438,DSSV!$A$7:$R$65536,IN_DTK!N$6,0))=FALSE,IF(N$9&lt;&gt;0,VLOOKUP($A438,DSSV!$A$7:$R$65536,IN_DTK!N$6,0),""),"")</f>
        <v>0</v>
      </c>
      <c r="O438" s="183">
        <f>IF(ISNA(VLOOKUP($A438,DSSV!$A$7:$R$65536,IN_DTK!O$6,0))=FALSE,IF(O$9&lt;&gt;0,VLOOKUP($A438,DSSV!$A$7:$R$65536,IN_DTK!O$6,0),""),"")</f>
        <v>0</v>
      </c>
      <c r="P438" s="183">
        <f>IF(ISNA(VLOOKUP($A438,DSSV!$A$7:$R$65536,IN_DTK!P$6,0))=FALSE,IF(P$9&lt;&gt;0,VLOOKUP($A438,DSSV!$A$7:$R$65536,IN_DTK!P$6,0),""),"")</f>
        <v>0</v>
      </c>
      <c r="Q438" s="184">
        <f>IF(ISNA(VLOOKUP($A438,DSSV!$A$7:$R$65536,IN_DTK!Q$6,0))=FALSE,VLOOKUP($A438,DSSV!$A$7:$R$65536,IN_DTK!Q$6,0),"")</f>
        <v>0</v>
      </c>
      <c r="R438" s="175" t="str">
        <f>IF(ISNA(VLOOKUP($A438,DSSV!$A$7:$R$65536,IN_DTK!R$6,0))=FALSE,VLOOKUP($A438,DSSV!$A$7:$R$65536,IN_DTK!R$6,0),"")</f>
        <v>Không</v>
      </c>
      <c r="S438" s="185" t="str">
        <f>IF(ISNA(VLOOKUP($A438,DSSV!$A$7:$R$65536,IN_DTK!S$6,0))=FALSE,VLOOKUP($A438,DSSV!$A$7:$R$65536,IN_DTK!S$6,0),"")</f>
        <v/>
      </c>
      <c r="T438" s="156" t="str">
        <f t="shared" si="12"/>
        <v/>
      </c>
      <c r="U438" s="156" t="str">
        <f t="shared" si="13"/>
        <v/>
      </c>
    </row>
    <row r="439" spans="1:21" s="156" customFormat="1" ht="20.25" customHeight="1">
      <c r="A439" s="154">
        <v>430</v>
      </c>
      <c r="B439" s="178">
        <f>--SUBTOTAL(2,C$7:C439)</f>
        <v>430</v>
      </c>
      <c r="C439" s="157">
        <f>IF(ISNA(VLOOKUP($A439,DSSV!$A$7:$R$65536,IN_DTK!C$6,0))=FALSE,VLOOKUP($A439,DSSV!$A$7:$R$65536,IN_DTK!C$6,0),"")</f>
        <v>0</v>
      </c>
      <c r="D439" s="181" t="str">
        <f>IF(ISNA(VLOOKUP($A439,DSSV!$A$7:$R$65536,IN_DTK!D$6,0))=FALSE,VLOOKUP($A439,DSSV!$A$7:$R$65536,IN_DTK!D$6,0),"")</f>
        <v/>
      </c>
      <c r="E439" s="182" t="str">
        <f>IF(ISNA(VLOOKUP($A439,DSSV!$A$7:$R$65536,IN_DTK!E$6,0))=FALSE,VLOOKUP($A439,DSSV!$A$7:$R$65536,IN_DTK!E$6,0),"")</f>
        <v/>
      </c>
      <c r="F439" s="187" t="str">
        <f>IF(ISNA(VLOOKUP($A439,DSSV!$A$7:$R$65536,IN_DTK!F$6,0))=FALSE,VLOOKUP($A439,DSSV!$A$7:$R$65536,IN_DTK!F$6,0),"")</f>
        <v/>
      </c>
      <c r="G439" s="187" t="str">
        <f>IF(ISNA(VLOOKUP($A439,DSSV!$A$7:$R$65536,IN_DTK!G$6,0))=FALSE,VLOOKUP($A439,DSSV!$A$7:$R$65536,IN_DTK!G$6,0),"")</f>
        <v/>
      </c>
      <c r="H439" s="183">
        <f>IF(ISNA(VLOOKUP($A439,DSSV!$A$7:$R$65536,IN_DTK!H$6,0))=FALSE,IF(H$9&lt;&gt;0,VLOOKUP($A439,DSSV!$A$7:$R$65536,IN_DTK!H$6,0),""),"")</f>
        <v>0</v>
      </c>
      <c r="I439" s="183">
        <f>IF(ISNA(VLOOKUP($A439,DSSV!$A$7:$R$65536,IN_DTK!I$6,0))=FALSE,IF(I$9&lt;&gt;0,VLOOKUP($A439,DSSV!$A$7:$R$65536,IN_DTK!I$6,0),""),"")</f>
        <v>0</v>
      </c>
      <c r="J439" s="183">
        <f>IF(ISNA(VLOOKUP($A439,DSSV!$A$7:$R$65536,IN_DTK!J$6,0))=FALSE,IF(J$9&lt;&gt;0,VLOOKUP($A439,DSSV!$A$7:$R$65536,IN_DTK!J$6,0),""),"")</f>
        <v>0</v>
      </c>
      <c r="K439" s="183">
        <f>IF(ISNA(VLOOKUP($A439,DSSV!$A$7:$R$65536,IN_DTK!K$6,0))=FALSE,IF(K$9&lt;&gt;0,VLOOKUP($A439,DSSV!$A$7:$R$65536,IN_DTK!K$6,0),""),"")</f>
        <v>0</v>
      </c>
      <c r="L439" s="183">
        <f>IF(ISNA(VLOOKUP($A439,DSSV!$A$7:$R$65536,IN_DTK!L$6,0))=FALSE,IF(L$9&lt;&gt;0,VLOOKUP($A439,DSSV!$A$7:$R$65536,IN_DTK!L$6,0),""),"")</f>
        <v>0</v>
      </c>
      <c r="M439" s="183">
        <f>IF(ISNA(VLOOKUP($A439,DSSV!$A$7:$R$65536,IN_DTK!M$6,0))=FALSE,IF(M$9&lt;&gt;0,VLOOKUP($A439,DSSV!$A$7:$R$65536,IN_DTK!M$6,0),""),"")</f>
        <v>0</v>
      </c>
      <c r="N439" s="183">
        <f>IF(ISNA(VLOOKUP($A439,DSSV!$A$7:$R$65536,IN_DTK!N$6,0))=FALSE,IF(N$9&lt;&gt;0,VLOOKUP($A439,DSSV!$A$7:$R$65536,IN_DTK!N$6,0),""),"")</f>
        <v>0</v>
      </c>
      <c r="O439" s="183">
        <f>IF(ISNA(VLOOKUP($A439,DSSV!$A$7:$R$65536,IN_DTK!O$6,0))=FALSE,IF(O$9&lt;&gt;0,VLOOKUP($A439,DSSV!$A$7:$R$65536,IN_DTK!O$6,0),""),"")</f>
        <v>0</v>
      </c>
      <c r="P439" s="183">
        <f>IF(ISNA(VLOOKUP($A439,DSSV!$A$7:$R$65536,IN_DTK!P$6,0))=FALSE,IF(P$9&lt;&gt;0,VLOOKUP($A439,DSSV!$A$7:$R$65536,IN_DTK!P$6,0),""),"")</f>
        <v>0</v>
      </c>
      <c r="Q439" s="184">
        <f>IF(ISNA(VLOOKUP($A439,DSSV!$A$7:$R$65536,IN_DTK!Q$6,0))=FALSE,VLOOKUP($A439,DSSV!$A$7:$R$65536,IN_DTK!Q$6,0),"")</f>
        <v>0</v>
      </c>
      <c r="R439" s="175" t="str">
        <f>IF(ISNA(VLOOKUP($A439,DSSV!$A$7:$R$65536,IN_DTK!R$6,0))=FALSE,VLOOKUP($A439,DSSV!$A$7:$R$65536,IN_DTK!R$6,0),"")</f>
        <v>Không</v>
      </c>
      <c r="S439" s="185" t="str">
        <f>IF(ISNA(VLOOKUP($A439,DSSV!$A$7:$R$65536,IN_DTK!S$6,0))=FALSE,VLOOKUP($A439,DSSV!$A$7:$R$65536,IN_DTK!S$6,0),"")</f>
        <v/>
      </c>
      <c r="T439" s="156" t="str">
        <f t="shared" si="12"/>
        <v/>
      </c>
      <c r="U439" s="156" t="str">
        <f t="shared" si="13"/>
        <v/>
      </c>
    </row>
    <row r="440" spans="1:21" s="156" customFormat="1" ht="20.25" customHeight="1">
      <c r="A440" s="154">
        <v>431</v>
      </c>
      <c r="B440" s="178">
        <f>--SUBTOTAL(2,C$7:C440)</f>
        <v>431</v>
      </c>
      <c r="C440" s="157">
        <f>IF(ISNA(VLOOKUP($A440,DSSV!$A$7:$R$65536,IN_DTK!C$6,0))=FALSE,VLOOKUP($A440,DSSV!$A$7:$R$65536,IN_DTK!C$6,0),"")</f>
        <v>0</v>
      </c>
      <c r="D440" s="181" t="str">
        <f>IF(ISNA(VLOOKUP($A440,DSSV!$A$7:$R$65536,IN_DTK!D$6,0))=FALSE,VLOOKUP($A440,DSSV!$A$7:$R$65536,IN_DTK!D$6,0),"")</f>
        <v/>
      </c>
      <c r="E440" s="182" t="str">
        <f>IF(ISNA(VLOOKUP($A440,DSSV!$A$7:$R$65536,IN_DTK!E$6,0))=FALSE,VLOOKUP($A440,DSSV!$A$7:$R$65536,IN_DTK!E$6,0),"")</f>
        <v/>
      </c>
      <c r="F440" s="187" t="str">
        <f>IF(ISNA(VLOOKUP($A440,DSSV!$A$7:$R$65536,IN_DTK!F$6,0))=FALSE,VLOOKUP($A440,DSSV!$A$7:$R$65536,IN_DTK!F$6,0),"")</f>
        <v/>
      </c>
      <c r="G440" s="187" t="str">
        <f>IF(ISNA(VLOOKUP($A440,DSSV!$A$7:$R$65536,IN_DTK!G$6,0))=FALSE,VLOOKUP($A440,DSSV!$A$7:$R$65536,IN_DTK!G$6,0),"")</f>
        <v/>
      </c>
      <c r="H440" s="183">
        <f>IF(ISNA(VLOOKUP($A440,DSSV!$A$7:$R$65536,IN_DTK!H$6,0))=FALSE,IF(H$9&lt;&gt;0,VLOOKUP($A440,DSSV!$A$7:$R$65536,IN_DTK!H$6,0),""),"")</f>
        <v>0</v>
      </c>
      <c r="I440" s="183">
        <f>IF(ISNA(VLOOKUP($A440,DSSV!$A$7:$R$65536,IN_DTK!I$6,0))=FALSE,IF(I$9&lt;&gt;0,VLOOKUP($A440,DSSV!$A$7:$R$65536,IN_DTK!I$6,0),""),"")</f>
        <v>0</v>
      </c>
      <c r="J440" s="183">
        <f>IF(ISNA(VLOOKUP($A440,DSSV!$A$7:$R$65536,IN_DTK!J$6,0))=FALSE,IF(J$9&lt;&gt;0,VLOOKUP($A440,DSSV!$A$7:$R$65536,IN_DTK!J$6,0),""),"")</f>
        <v>0</v>
      </c>
      <c r="K440" s="183">
        <f>IF(ISNA(VLOOKUP($A440,DSSV!$A$7:$R$65536,IN_DTK!K$6,0))=FALSE,IF(K$9&lt;&gt;0,VLOOKUP($A440,DSSV!$A$7:$R$65536,IN_DTK!K$6,0),""),"")</f>
        <v>0</v>
      </c>
      <c r="L440" s="183">
        <f>IF(ISNA(VLOOKUP($A440,DSSV!$A$7:$R$65536,IN_DTK!L$6,0))=FALSE,IF(L$9&lt;&gt;0,VLOOKUP($A440,DSSV!$A$7:$R$65536,IN_DTK!L$6,0),""),"")</f>
        <v>0</v>
      </c>
      <c r="M440" s="183">
        <f>IF(ISNA(VLOOKUP($A440,DSSV!$A$7:$R$65536,IN_DTK!M$6,0))=FALSE,IF(M$9&lt;&gt;0,VLOOKUP($A440,DSSV!$A$7:$R$65536,IN_DTK!M$6,0),""),"")</f>
        <v>0</v>
      </c>
      <c r="N440" s="183">
        <f>IF(ISNA(VLOOKUP($A440,DSSV!$A$7:$R$65536,IN_DTK!N$6,0))=FALSE,IF(N$9&lt;&gt;0,VLOOKUP($A440,DSSV!$A$7:$R$65536,IN_DTK!N$6,0),""),"")</f>
        <v>0</v>
      </c>
      <c r="O440" s="183">
        <f>IF(ISNA(VLOOKUP($A440,DSSV!$A$7:$R$65536,IN_DTK!O$6,0))=FALSE,IF(O$9&lt;&gt;0,VLOOKUP($A440,DSSV!$A$7:$R$65536,IN_DTK!O$6,0),""),"")</f>
        <v>0</v>
      </c>
      <c r="P440" s="183">
        <f>IF(ISNA(VLOOKUP($A440,DSSV!$A$7:$R$65536,IN_DTK!P$6,0))=FALSE,IF(P$9&lt;&gt;0,VLOOKUP($A440,DSSV!$A$7:$R$65536,IN_DTK!P$6,0),""),"")</f>
        <v>0</v>
      </c>
      <c r="Q440" s="184">
        <f>IF(ISNA(VLOOKUP($A440,DSSV!$A$7:$R$65536,IN_DTK!Q$6,0))=FALSE,VLOOKUP($A440,DSSV!$A$7:$R$65536,IN_DTK!Q$6,0),"")</f>
        <v>0</v>
      </c>
      <c r="R440" s="175" t="str">
        <f>IF(ISNA(VLOOKUP($A440,DSSV!$A$7:$R$65536,IN_DTK!R$6,0))=FALSE,VLOOKUP($A440,DSSV!$A$7:$R$65536,IN_DTK!R$6,0),"")</f>
        <v>Không</v>
      </c>
      <c r="S440" s="185" t="str">
        <f>IF(ISNA(VLOOKUP($A440,DSSV!$A$7:$R$65536,IN_DTK!S$6,0))=FALSE,VLOOKUP($A440,DSSV!$A$7:$R$65536,IN_DTK!S$6,0),"")</f>
        <v/>
      </c>
      <c r="T440" s="156" t="str">
        <f t="shared" si="12"/>
        <v/>
      </c>
      <c r="U440" s="156" t="str">
        <f t="shared" si="13"/>
        <v/>
      </c>
    </row>
    <row r="441" spans="1:21" s="156" customFormat="1" ht="20.25" customHeight="1">
      <c r="A441" s="154">
        <v>432</v>
      </c>
      <c r="B441" s="178">
        <f>--SUBTOTAL(2,C$7:C441)</f>
        <v>432</v>
      </c>
      <c r="C441" s="157">
        <f>IF(ISNA(VLOOKUP($A441,DSSV!$A$7:$R$65536,IN_DTK!C$6,0))=FALSE,VLOOKUP($A441,DSSV!$A$7:$R$65536,IN_DTK!C$6,0),"")</f>
        <v>0</v>
      </c>
      <c r="D441" s="181" t="str">
        <f>IF(ISNA(VLOOKUP($A441,DSSV!$A$7:$R$65536,IN_DTK!D$6,0))=FALSE,VLOOKUP($A441,DSSV!$A$7:$R$65536,IN_DTK!D$6,0),"")</f>
        <v/>
      </c>
      <c r="E441" s="182" t="str">
        <f>IF(ISNA(VLOOKUP($A441,DSSV!$A$7:$R$65536,IN_DTK!E$6,0))=FALSE,VLOOKUP($A441,DSSV!$A$7:$R$65536,IN_DTK!E$6,0),"")</f>
        <v/>
      </c>
      <c r="F441" s="187" t="str">
        <f>IF(ISNA(VLOOKUP($A441,DSSV!$A$7:$R$65536,IN_DTK!F$6,0))=FALSE,VLOOKUP($A441,DSSV!$A$7:$R$65536,IN_DTK!F$6,0),"")</f>
        <v/>
      </c>
      <c r="G441" s="187" t="str">
        <f>IF(ISNA(VLOOKUP($A441,DSSV!$A$7:$R$65536,IN_DTK!G$6,0))=FALSE,VLOOKUP($A441,DSSV!$A$7:$R$65536,IN_DTK!G$6,0),"")</f>
        <v/>
      </c>
      <c r="H441" s="183">
        <f>IF(ISNA(VLOOKUP($A441,DSSV!$A$7:$R$65536,IN_DTK!H$6,0))=FALSE,IF(H$9&lt;&gt;0,VLOOKUP($A441,DSSV!$A$7:$R$65536,IN_DTK!H$6,0),""),"")</f>
        <v>0</v>
      </c>
      <c r="I441" s="183">
        <f>IF(ISNA(VLOOKUP($A441,DSSV!$A$7:$R$65536,IN_DTK!I$6,0))=FALSE,IF(I$9&lt;&gt;0,VLOOKUP($A441,DSSV!$A$7:$R$65536,IN_DTK!I$6,0),""),"")</f>
        <v>0</v>
      </c>
      <c r="J441" s="183">
        <f>IF(ISNA(VLOOKUP($A441,DSSV!$A$7:$R$65536,IN_DTK!J$6,0))=FALSE,IF(J$9&lt;&gt;0,VLOOKUP($A441,DSSV!$A$7:$R$65536,IN_DTK!J$6,0),""),"")</f>
        <v>0</v>
      </c>
      <c r="K441" s="183">
        <f>IF(ISNA(VLOOKUP($A441,DSSV!$A$7:$R$65536,IN_DTK!K$6,0))=FALSE,IF(K$9&lt;&gt;0,VLOOKUP($A441,DSSV!$A$7:$R$65536,IN_DTK!K$6,0),""),"")</f>
        <v>0</v>
      </c>
      <c r="L441" s="183">
        <f>IF(ISNA(VLOOKUP($A441,DSSV!$A$7:$R$65536,IN_DTK!L$6,0))=FALSE,IF(L$9&lt;&gt;0,VLOOKUP($A441,DSSV!$A$7:$R$65536,IN_DTK!L$6,0),""),"")</f>
        <v>0</v>
      </c>
      <c r="M441" s="183">
        <f>IF(ISNA(VLOOKUP($A441,DSSV!$A$7:$R$65536,IN_DTK!M$6,0))=FALSE,IF(M$9&lt;&gt;0,VLOOKUP($A441,DSSV!$A$7:$R$65536,IN_DTK!M$6,0),""),"")</f>
        <v>0</v>
      </c>
      <c r="N441" s="183">
        <f>IF(ISNA(VLOOKUP($A441,DSSV!$A$7:$R$65536,IN_DTK!N$6,0))=FALSE,IF(N$9&lt;&gt;0,VLOOKUP($A441,DSSV!$A$7:$R$65536,IN_DTK!N$6,0),""),"")</f>
        <v>0</v>
      </c>
      <c r="O441" s="183">
        <f>IF(ISNA(VLOOKUP($A441,DSSV!$A$7:$R$65536,IN_DTK!O$6,0))=FALSE,IF(O$9&lt;&gt;0,VLOOKUP($A441,DSSV!$A$7:$R$65536,IN_DTK!O$6,0),""),"")</f>
        <v>0</v>
      </c>
      <c r="P441" s="183">
        <f>IF(ISNA(VLOOKUP($A441,DSSV!$A$7:$R$65536,IN_DTK!P$6,0))=FALSE,IF(P$9&lt;&gt;0,VLOOKUP($A441,DSSV!$A$7:$R$65536,IN_DTK!P$6,0),""),"")</f>
        <v>0</v>
      </c>
      <c r="Q441" s="184">
        <f>IF(ISNA(VLOOKUP($A441,DSSV!$A$7:$R$65536,IN_DTK!Q$6,0))=FALSE,VLOOKUP($A441,DSSV!$A$7:$R$65536,IN_DTK!Q$6,0),"")</f>
        <v>0</v>
      </c>
      <c r="R441" s="175" t="str">
        <f>IF(ISNA(VLOOKUP($A441,DSSV!$A$7:$R$65536,IN_DTK!R$6,0))=FALSE,VLOOKUP($A441,DSSV!$A$7:$R$65536,IN_DTK!R$6,0),"")</f>
        <v>Không</v>
      </c>
      <c r="S441" s="185" t="str">
        <f>IF(ISNA(VLOOKUP($A441,DSSV!$A$7:$R$65536,IN_DTK!S$6,0))=FALSE,VLOOKUP($A441,DSSV!$A$7:$R$65536,IN_DTK!S$6,0),"")</f>
        <v/>
      </c>
      <c r="T441" s="156" t="str">
        <f t="shared" si="12"/>
        <v/>
      </c>
      <c r="U441" s="156" t="str">
        <f t="shared" si="13"/>
        <v/>
      </c>
    </row>
    <row r="442" spans="1:21" s="156" customFormat="1" ht="20.25" customHeight="1">
      <c r="A442" s="154">
        <v>433</v>
      </c>
      <c r="B442" s="178">
        <f>--SUBTOTAL(2,C$7:C442)</f>
        <v>433</v>
      </c>
      <c r="C442" s="157">
        <f>IF(ISNA(VLOOKUP($A442,DSSV!$A$7:$R$65536,IN_DTK!C$6,0))=FALSE,VLOOKUP($A442,DSSV!$A$7:$R$65536,IN_DTK!C$6,0),"")</f>
        <v>0</v>
      </c>
      <c r="D442" s="181" t="str">
        <f>IF(ISNA(VLOOKUP($A442,DSSV!$A$7:$R$65536,IN_DTK!D$6,0))=FALSE,VLOOKUP($A442,DSSV!$A$7:$R$65536,IN_DTK!D$6,0),"")</f>
        <v/>
      </c>
      <c r="E442" s="182" t="str">
        <f>IF(ISNA(VLOOKUP($A442,DSSV!$A$7:$R$65536,IN_DTK!E$6,0))=FALSE,VLOOKUP($A442,DSSV!$A$7:$R$65536,IN_DTK!E$6,0),"")</f>
        <v/>
      </c>
      <c r="F442" s="187" t="str">
        <f>IF(ISNA(VLOOKUP($A442,DSSV!$A$7:$R$65536,IN_DTK!F$6,0))=FALSE,VLOOKUP($A442,DSSV!$A$7:$R$65536,IN_DTK!F$6,0),"")</f>
        <v/>
      </c>
      <c r="G442" s="187" t="str">
        <f>IF(ISNA(VLOOKUP($A442,DSSV!$A$7:$R$65536,IN_DTK!G$6,0))=FALSE,VLOOKUP($A442,DSSV!$A$7:$R$65536,IN_DTK!G$6,0),"")</f>
        <v/>
      </c>
      <c r="H442" s="183">
        <f>IF(ISNA(VLOOKUP($A442,DSSV!$A$7:$R$65536,IN_DTK!H$6,0))=FALSE,IF(H$9&lt;&gt;0,VLOOKUP($A442,DSSV!$A$7:$R$65536,IN_DTK!H$6,0),""),"")</f>
        <v>0</v>
      </c>
      <c r="I442" s="183">
        <f>IF(ISNA(VLOOKUP($A442,DSSV!$A$7:$R$65536,IN_DTK!I$6,0))=FALSE,IF(I$9&lt;&gt;0,VLOOKUP($A442,DSSV!$A$7:$R$65536,IN_DTK!I$6,0),""),"")</f>
        <v>0</v>
      </c>
      <c r="J442" s="183">
        <f>IF(ISNA(VLOOKUP($A442,DSSV!$A$7:$R$65536,IN_DTK!J$6,0))=FALSE,IF(J$9&lt;&gt;0,VLOOKUP($A442,DSSV!$A$7:$R$65536,IN_DTK!J$6,0),""),"")</f>
        <v>0</v>
      </c>
      <c r="K442" s="183">
        <f>IF(ISNA(VLOOKUP($A442,DSSV!$A$7:$R$65536,IN_DTK!K$6,0))=FALSE,IF(K$9&lt;&gt;0,VLOOKUP($A442,DSSV!$A$7:$R$65536,IN_DTK!K$6,0),""),"")</f>
        <v>0</v>
      </c>
      <c r="L442" s="183">
        <f>IF(ISNA(VLOOKUP($A442,DSSV!$A$7:$R$65536,IN_DTK!L$6,0))=FALSE,IF(L$9&lt;&gt;0,VLOOKUP($A442,DSSV!$A$7:$R$65536,IN_DTK!L$6,0),""),"")</f>
        <v>0</v>
      </c>
      <c r="M442" s="183">
        <f>IF(ISNA(VLOOKUP($A442,DSSV!$A$7:$R$65536,IN_DTK!M$6,0))=FALSE,IF(M$9&lt;&gt;0,VLOOKUP($A442,DSSV!$A$7:$R$65536,IN_DTK!M$6,0),""),"")</f>
        <v>0</v>
      </c>
      <c r="N442" s="183">
        <f>IF(ISNA(VLOOKUP($A442,DSSV!$A$7:$R$65536,IN_DTK!N$6,0))=FALSE,IF(N$9&lt;&gt;0,VLOOKUP($A442,DSSV!$A$7:$R$65536,IN_DTK!N$6,0),""),"")</f>
        <v>0</v>
      </c>
      <c r="O442" s="183">
        <f>IF(ISNA(VLOOKUP($A442,DSSV!$A$7:$R$65536,IN_DTK!O$6,0))=FALSE,IF(O$9&lt;&gt;0,VLOOKUP($A442,DSSV!$A$7:$R$65536,IN_DTK!O$6,0),""),"")</f>
        <v>0</v>
      </c>
      <c r="P442" s="183">
        <f>IF(ISNA(VLOOKUP($A442,DSSV!$A$7:$R$65536,IN_DTK!P$6,0))=FALSE,IF(P$9&lt;&gt;0,VLOOKUP($A442,DSSV!$A$7:$R$65536,IN_DTK!P$6,0),""),"")</f>
        <v>0</v>
      </c>
      <c r="Q442" s="184">
        <f>IF(ISNA(VLOOKUP($A442,DSSV!$A$7:$R$65536,IN_DTK!Q$6,0))=FALSE,VLOOKUP($A442,DSSV!$A$7:$R$65536,IN_DTK!Q$6,0),"")</f>
        <v>0</v>
      </c>
      <c r="R442" s="175" t="str">
        <f>IF(ISNA(VLOOKUP($A442,DSSV!$A$7:$R$65536,IN_DTK!R$6,0))=FALSE,VLOOKUP($A442,DSSV!$A$7:$R$65536,IN_DTK!R$6,0),"")</f>
        <v>Không</v>
      </c>
      <c r="S442" s="185" t="str">
        <f>IF(ISNA(VLOOKUP($A442,DSSV!$A$7:$R$65536,IN_DTK!S$6,0))=FALSE,VLOOKUP($A442,DSSV!$A$7:$R$65536,IN_DTK!S$6,0),"")</f>
        <v/>
      </c>
      <c r="T442" s="156" t="str">
        <f t="shared" si="12"/>
        <v/>
      </c>
      <c r="U442" s="156" t="str">
        <f t="shared" si="13"/>
        <v/>
      </c>
    </row>
    <row r="443" spans="1:21" s="156" customFormat="1" ht="20.25" customHeight="1">
      <c r="A443" s="154">
        <v>434</v>
      </c>
      <c r="B443" s="178">
        <f>--SUBTOTAL(2,C$7:C443)</f>
        <v>434</v>
      </c>
      <c r="C443" s="157">
        <f>IF(ISNA(VLOOKUP($A443,DSSV!$A$7:$R$65536,IN_DTK!C$6,0))=FALSE,VLOOKUP($A443,DSSV!$A$7:$R$65536,IN_DTK!C$6,0),"")</f>
        <v>0</v>
      </c>
      <c r="D443" s="181" t="str">
        <f>IF(ISNA(VLOOKUP($A443,DSSV!$A$7:$R$65536,IN_DTK!D$6,0))=FALSE,VLOOKUP($A443,DSSV!$A$7:$R$65536,IN_DTK!D$6,0),"")</f>
        <v/>
      </c>
      <c r="E443" s="182" t="str">
        <f>IF(ISNA(VLOOKUP($A443,DSSV!$A$7:$R$65536,IN_DTK!E$6,0))=FALSE,VLOOKUP($A443,DSSV!$A$7:$R$65536,IN_DTK!E$6,0),"")</f>
        <v/>
      </c>
      <c r="F443" s="187" t="str">
        <f>IF(ISNA(VLOOKUP($A443,DSSV!$A$7:$R$65536,IN_DTK!F$6,0))=FALSE,VLOOKUP($A443,DSSV!$A$7:$R$65536,IN_DTK!F$6,0),"")</f>
        <v/>
      </c>
      <c r="G443" s="187" t="str">
        <f>IF(ISNA(VLOOKUP($A443,DSSV!$A$7:$R$65536,IN_DTK!G$6,0))=FALSE,VLOOKUP($A443,DSSV!$A$7:$R$65536,IN_DTK!G$6,0),"")</f>
        <v/>
      </c>
      <c r="H443" s="183">
        <f>IF(ISNA(VLOOKUP($A443,DSSV!$A$7:$R$65536,IN_DTK!H$6,0))=FALSE,IF(H$9&lt;&gt;0,VLOOKUP($A443,DSSV!$A$7:$R$65536,IN_DTK!H$6,0),""),"")</f>
        <v>0</v>
      </c>
      <c r="I443" s="183">
        <f>IF(ISNA(VLOOKUP($A443,DSSV!$A$7:$R$65536,IN_DTK!I$6,0))=FALSE,IF(I$9&lt;&gt;0,VLOOKUP($A443,DSSV!$A$7:$R$65536,IN_DTK!I$6,0),""),"")</f>
        <v>0</v>
      </c>
      <c r="J443" s="183">
        <f>IF(ISNA(VLOOKUP($A443,DSSV!$A$7:$R$65536,IN_DTK!J$6,0))=FALSE,IF(J$9&lt;&gt;0,VLOOKUP($A443,DSSV!$A$7:$R$65536,IN_DTK!J$6,0),""),"")</f>
        <v>0</v>
      </c>
      <c r="K443" s="183">
        <f>IF(ISNA(VLOOKUP($A443,DSSV!$A$7:$R$65536,IN_DTK!K$6,0))=FALSE,IF(K$9&lt;&gt;0,VLOOKUP($A443,DSSV!$A$7:$R$65536,IN_DTK!K$6,0),""),"")</f>
        <v>0</v>
      </c>
      <c r="L443" s="183">
        <f>IF(ISNA(VLOOKUP($A443,DSSV!$A$7:$R$65536,IN_DTK!L$6,0))=FALSE,IF(L$9&lt;&gt;0,VLOOKUP($A443,DSSV!$A$7:$R$65536,IN_DTK!L$6,0),""),"")</f>
        <v>0</v>
      </c>
      <c r="M443" s="183">
        <f>IF(ISNA(VLOOKUP($A443,DSSV!$A$7:$R$65536,IN_DTK!M$6,0))=FALSE,IF(M$9&lt;&gt;0,VLOOKUP($A443,DSSV!$A$7:$R$65536,IN_DTK!M$6,0),""),"")</f>
        <v>0</v>
      </c>
      <c r="N443" s="183">
        <f>IF(ISNA(VLOOKUP($A443,DSSV!$A$7:$R$65536,IN_DTK!N$6,0))=FALSE,IF(N$9&lt;&gt;0,VLOOKUP($A443,DSSV!$A$7:$R$65536,IN_DTK!N$6,0),""),"")</f>
        <v>0</v>
      </c>
      <c r="O443" s="183">
        <f>IF(ISNA(VLOOKUP($A443,DSSV!$A$7:$R$65536,IN_DTK!O$6,0))=FALSE,IF(O$9&lt;&gt;0,VLOOKUP($A443,DSSV!$A$7:$R$65536,IN_DTK!O$6,0),""),"")</f>
        <v>0</v>
      </c>
      <c r="P443" s="183">
        <f>IF(ISNA(VLOOKUP($A443,DSSV!$A$7:$R$65536,IN_DTK!P$6,0))=FALSE,IF(P$9&lt;&gt;0,VLOOKUP($A443,DSSV!$A$7:$R$65536,IN_DTK!P$6,0),""),"")</f>
        <v>0</v>
      </c>
      <c r="Q443" s="184">
        <f>IF(ISNA(VLOOKUP($A443,DSSV!$A$7:$R$65536,IN_DTK!Q$6,0))=FALSE,VLOOKUP($A443,DSSV!$A$7:$R$65536,IN_DTK!Q$6,0),"")</f>
        <v>0</v>
      </c>
      <c r="R443" s="175" t="str">
        <f>IF(ISNA(VLOOKUP($A443,DSSV!$A$7:$R$65536,IN_DTK!R$6,0))=FALSE,VLOOKUP($A443,DSSV!$A$7:$R$65536,IN_DTK!R$6,0),"")</f>
        <v>Không</v>
      </c>
      <c r="S443" s="185" t="str">
        <f>IF(ISNA(VLOOKUP($A443,DSSV!$A$7:$R$65536,IN_DTK!S$6,0))=FALSE,VLOOKUP($A443,DSSV!$A$7:$R$65536,IN_DTK!S$6,0),"")</f>
        <v/>
      </c>
      <c r="T443" s="156" t="str">
        <f t="shared" si="12"/>
        <v/>
      </c>
      <c r="U443" s="156" t="str">
        <f t="shared" si="13"/>
        <v/>
      </c>
    </row>
    <row r="444" spans="1:21" s="156" customFormat="1" ht="20.25" customHeight="1">
      <c r="A444" s="154">
        <v>435</v>
      </c>
      <c r="B444" s="178">
        <f>--SUBTOTAL(2,C$7:C444)</f>
        <v>435</v>
      </c>
      <c r="C444" s="157">
        <f>IF(ISNA(VLOOKUP($A444,DSSV!$A$7:$R$65536,IN_DTK!C$6,0))=FALSE,VLOOKUP($A444,DSSV!$A$7:$R$65536,IN_DTK!C$6,0),"")</f>
        <v>0</v>
      </c>
      <c r="D444" s="181" t="str">
        <f>IF(ISNA(VLOOKUP($A444,DSSV!$A$7:$R$65536,IN_DTK!D$6,0))=FALSE,VLOOKUP($A444,DSSV!$A$7:$R$65536,IN_DTK!D$6,0),"")</f>
        <v/>
      </c>
      <c r="E444" s="182" t="str">
        <f>IF(ISNA(VLOOKUP($A444,DSSV!$A$7:$R$65536,IN_DTK!E$6,0))=FALSE,VLOOKUP($A444,DSSV!$A$7:$R$65536,IN_DTK!E$6,0),"")</f>
        <v/>
      </c>
      <c r="F444" s="187" t="str">
        <f>IF(ISNA(VLOOKUP($A444,DSSV!$A$7:$R$65536,IN_DTK!F$6,0))=FALSE,VLOOKUP($A444,DSSV!$A$7:$R$65536,IN_DTK!F$6,0),"")</f>
        <v/>
      </c>
      <c r="G444" s="187" t="str">
        <f>IF(ISNA(VLOOKUP($A444,DSSV!$A$7:$R$65536,IN_DTK!G$6,0))=FALSE,VLOOKUP($A444,DSSV!$A$7:$R$65536,IN_DTK!G$6,0),"")</f>
        <v/>
      </c>
      <c r="H444" s="183">
        <f>IF(ISNA(VLOOKUP($A444,DSSV!$A$7:$R$65536,IN_DTK!H$6,0))=FALSE,IF(H$9&lt;&gt;0,VLOOKUP($A444,DSSV!$A$7:$R$65536,IN_DTK!H$6,0),""),"")</f>
        <v>0</v>
      </c>
      <c r="I444" s="183">
        <f>IF(ISNA(VLOOKUP($A444,DSSV!$A$7:$R$65536,IN_DTK!I$6,0))=FALSE,IF(I$9&lt;&gt;0,VLOOKUP($A444,DSSV!$A$7:$R$65536,IN_DTK!I$6,0),""),"")</f>
        <v>0</v>
      </c>
      <c r="J444" s="183">
        <f>IF(ISNA(VLOOKUP($A444,DSSV!$A$7:$R$65536,IN_DTK!J$6,0))=FALSE,IF(J$9&lt;&gt;0,VLOOKUP($A444,DSSV!$A$7:$R$65536,IN_DTK!J$6,0),""),"")</f>
        <v>0</v>
      </c>
      <c r="K444" s="183">
        <f>IF(ISNA(VLOOKUP($A444,DSSV!$A$7:$R$65536,IN_DTK!K$6,0))=FALSE,IF(K$9&lt;&gt;0,VLOOKUP($A444,DSSV!$A$7:$R$65536,IN_DTK!K$6,0),""),"")</f>
        <v>0</v>
      </c>
      <c r="L444" s="183">
        <f>IF(ISNA(VLOOKUP($A444,DSSV!$A$7:$R$65536,IN_DTK!L$6,0))=FALSE,IF(L$9&lt;&gt;0,VLOOKUP($A444,DSSV!$A$7:$R$65536,IN_DTK!L$6,0),""),"")</f>
        <v>0</v>
      </c>
      <c r="M444" s="183">
        <f>IF(ISNA(VLOOKUP($A444,DSSV!$A$7:$R$65536,IN_DTK!M$6,0))=FALSE,IF(M$9&lt;&gt;0,VLOOKUP($A444,DSSV!$A$7:$R$65536,IN_DTK!M$6,0),""),"")</f>
        <v>0</v>
      </c>
      <c r="N444" s="183">
        <f>IF(ISNA(VLOOKUP($A444,DSSV!$A$7:$R$65536,IN_DTK!N$6,0))=FALSE,IF(N$9&lt;&gt;0,VLOOKUP($A444,DSSV!$A$7:$R$65536,IN_DTK!N$6,0),""),"")</f>
        <v>0</v>
      </c>
      <c r="O444" s="183">
        <f>IF(ISNA(VLOOKUP($A444,DSSV!$A$7:$R$65536,IN_DTK!O$6,0))=FALSE,IF(O$9&lt;&gt;0,VLOOKUP($A444,DSSV!$A$7:$R$65536,IN_DTK!O$6,0),""),"")</f>
        <v>0</v>
      </c>
      <c r="P444" s="183">
        <f>IF(ISNA(VLOOKUP($A444,DSSV!$A$7:$R$65536,IN_DTK!P$6,0))=FALSE,IF(P$9&lt;&gt;0,VLOOKUP($A444,DSSV!$A$7:$R$65536,IN_DTK!P$6,0),""),"")</f>
        <v>0</v>
      </c>
      <c r="Q444" s="184">
        <f>IF(ISNA(VLOOKUP($A444,DSSV!$A$7:$R$65536,IN_DTK!Q$6,0))=FALSE,VLOOKUP($A444,DSSV!$A$7:$R$65536,IN_DTK!Q$6,0),"")</f>
        <v>0</v>
      </c>
      <c r="R444" s="175" t="str">
        <f>IF(ISNA(VLOOKUP($A444,DSSV!$A$7:$R$65536,IN_DTK!R$6,0))=FALSE,VLOOKUP($A444,DSSV!$A$7:$R$65536,IN_DTK!R$6,0),"")</f>
        <v>Không</v>
      </c>
      <c r="S444" s="185" t="str">
        <f>IF(ISNA(VLOOKUP($A444,DSSV!$A$7:$R$65536,IN_DTK!S$6,0))=FALSE,VLOOKUP($A444,DSSV!$A$7:$R$65536,IN_DTK!S$6,0),"")</f>
        <v/>
      </c>
      <c r="T444" s="156" t="str">
        <f t="shared" si="12"/>
        <v/>
      </c>
      <c r="U444" s="156" t="str">
        <f t="shared" si="13"/>
        <v/>
      </c>
    </row>
    <row r="445" spans="1:21" s="156" customFormat="1" ht="20.25" customHeight="1">
      <c r="A445" s="154">
        <v>436</v>
      </c>
      <c r="B445" s="178">
        <f>--SUBTOTAL(2,C$7:C445)</f>
        <v>436</v>
      </c>
      <c r="C445" s="157">
        <f>IF(ISNA(VLOOKUP($A445,DSSV!$A$7:$R$65536,IN_DTK!C$6,0))=FALSE,VLOOKUP($A445,DSSV!$A$7:$R$65536,IN_DTK!C$6,0),"")</f>
        <v>0</v>
      </c>
      <c r="D445" s="181" t="str">
        <f>IF(ISNA(VLOOKUP($A445,DSSV!$A$7:$R$65536,IN_DTK!D$6,0))=FALSE,VLOOKUP($A445,DSSV!$A$7:$R$65536,IN_DTK!D$6,0),"")</f>
        <v/>
      </c>
      <c r="E445" s="182" t="str">
        <f>IF(ISNA(VLOOKUP($A445,DSSV!$A$7:$R$65536,IN_DTK!E$6,0))=FALSE,VLOOKUP($A445,DSSV!$A$7:$R$65536,IN_DTK!E$6,0),"")</f>
        <v/>
      </c>
      <c r="F445" s="187" t="str">
        <f>IF(ISNA(VLOOKUP($A445,DSSV!$A$7:$R$65536,IN_DTK!F$6,0))=FALSE,VLOOKUP($A445,DSSV!$A$7:$R$65536,IN_DTK!F$6,0),"")</f>
        <v/>
      </c>
      <c r="G445" s="187" t="str">
        <f>IF(ISNA(VLOOKUP($A445,DSSV!$A$7:$R$65536,IN_DTK!G$6,0))=FALSE,VLOOKUP($A445,DSSV!$A$7:$R$65536,IN_DTK!G$6,0),"")</f>
        <v/>
      </c>
      <c r="H445" s="183">
        <f>IF(ISNA(VLOOKUP($A445,DSSV!$A$7:$R$65536,IN_DTK!H$6,0))=FALSE,IF(H$9&lt;&gt;0,VLOOKUP($A445,DSSV!$A$7:$R$65536,IN_DTK!H$6,0),""),"")</f>
        <v>0</v>
      </c>
      <c r="I445" s="183">
        <f>IF(ISNA(VLOOKUP($A445,DSSV!$A$7:$R$65536,IN_DTK!I$6,0))=FALSE,IF(I$9&lt;&gt;0,VLOOKUP($A445,DSSV!$A$7:$R$65536,IN_DTK!I$6,0),""),"")</f>
        <v>0</v>
      </c>
      <c r="J445" s="183">
        <f>IF(ISNA(VLOOKUP($A445,DSSV!$A$7:$R$65536,IN_DTK!J$6,0))=FALSE,IF(J$9&lt;&gt;0,VLOOKUP($A445,DSSV!$A$7:$R$65536,IN_DTK!J$6,0),""),"")</f>
        <v>0</v>
      </c>
      <c r="K445" s="183">
        <f>IF(ISNA(VLOOKUP($A445,DSSV!$A$7:$R$65536,IN_DTK!K$6,0))=FALSE,IF(K$9&lt;&gt;0,VLOOKUP($A445,DSSV!$A$7:$R$65536,IN_DTK!K$6,0),""),"")</f>
        <v>0</v>
      </c>
      <c r="L445" s="183">
        <f>IF(ISNA(VLOOKUP($A445,DSSV!$A$7:$R$65536,IN_DTK!L$6,0))=FALSE,IF(L$9&lt;&gt;0,VLOOKUP($A445,DSSV!$A$7:$R$65536,IN_DTK!L$6,0),""),"")</f>
        <v>0</v>
      </c>
      <c r="M445" s="183">
        <f>IF(ISNA(VLOOKUP($A445,DSSV!$A$7:$R$65536,IN_DTK!M$6,0))=FALSE,IF(M$9&lt;&gt;0,VLOOKUP($A445,DSSV!$A$7:$R$65536,IN_DTK!M$6,0),""),"")</f>
        <v>0</v>
      </c>
      <c r="N445" s="183">
        <f>IF(ISNA(VLOOKUP($A445,DSSV!$A$7:$R$65536,IN_DTK!N$6,0))=FALSE,IF(N$9&lt;&gt;0,VLOOKUP($A445,DSSV!$A$7:$R$65536,IN_DTK!N$6,0),""),"")</f>
        <v>0</v>
      </c>
      <c r="O445" s="183">
        <f>IF(ISNA(VLOOKUP($A445,DSSV!$A$7:$R$65536,IN_DTK!O$6,0))=FALSE,IF(O$9&lt;&gt;0,VLOOKUP($A445,DSSV!$A$7:$R$65536,IN_DTK!O$6,0),""),"")</f>
        <v>0</v>
      </c>
      <c r="P445" s="183">
        <f>IF(ISNA(VLOOKUP($A445,DSSV!$A$7:$R$65536,IN_DTK!P$6,0))=FALSE,IF(P$9&lt;&gt;0,VLOOKUP($A445,DSSV!$A$7:$R$65536,IN_DTK!P$6,0),""),"")</f>
        <v>0</v>
      </c>
      <c r="Q445" s="184">
        <f>IF(ISNA(VLOOKUP($A445,DSSV!$A$7:$R$65536,IN_DTK!Q$6,0))=FALSE,VLOOKUP($A445,DSSV!$A$7:$R$65536,IN_DTK!Q$6,0),"")</f>
        <v>0</v>
      </c>
      <c r="R445" s="175" t="str">
        <f>IF(ISNA(VLOOKUP($A445,DSSV!$A$7:$R$65536,IN_DTK!R$6,0))=FALSE,VLOOKUP($A445,DSSV!$A$7:$R$65536,IN_DTK!R$6,0),"")</f>
        <v>Không</v>
      </c>
      <c r="S445" s="185" t="str">
        <f>IF(ISNA(VLOOKUP($A445,DSSV!$A$7:$R$65536,IN_DTK!S$6,0))=FALSE,VLOOKUP($A445,DSSV!$A$7:$R$65536,IN_DTK!S$6,0),"")</f>
        <v/>
      </c>
      <c r="T445" s="156" t="str">
        <f t="shared" si="12"/>
        <v/>
      </c>
      <c r="U445" s="156" t="str">
        <f t="shared" si="13"/>
        <v/>
      </c>
    </row>
    <row r="446" spans="1:21" s="156" customFormat="1" ht="20.25" customHeight="1">
      <c r="A446" s="154">
        <v>437</v>
      </c>
      <c r="B446" s="178">
        <f>--SUBTOTAL(2,C$7:C446)</f>
        <v>437</v>
      </c>
      <c r="C446" s="157">
        <f>IF(ISNA(VLOOKUP($A446,DSSV!$A$7:$R$65536,IN_DTK!C$6,0))=FALSE,VLOOKUP($A446,DSSV!$A$7:$R$65536,IN_DTK!C$6,0),"")</f>
        <v>0</v>
      </c>
      <c r="D446" s="181" t="str">
        <f>IF(ISNA(VLOOKUP($A446,DSSV!$A$7:$R$65536,IN_DTK!D$6,0))=FALSE,VLOOKUP($A446,DSSV!$A$7:$R$65536,IN_DTK!D$6,0),"")</f>
        <v/>
      </c>
      <c r="E446" s="182" t="str">
        <f>IF(ISNA(VLOOKUP($A446,DSSV!$A$7:$R$65536,IN_DTK!E$6,0))=FALSE,VLOOKUP($A446,DSSV!$A$7:$R$65536,IN_DTK!E$6,0),"")</f>
        <v/>
      </c>
      <c r="F446" s="187" t="str">
        <f>IF(ISNA(VLOOKUP($A446,DSSV!$A$7:$R$65536,IN_DTK!F$6,0))=FALSE,VLOOKUP($A446,DSSV!$A$7:$R$65536,IN_DTK!F$6,0),"")</f>
        <v/>
      </c>
      <c r="G446" s="187" t="str">
        <f>IF(ISNA(VLOOKUP($A446,DSSV!$A$7:$R$65536,IN_DTK!G$6,0))=FALSE,VLOOKUP($A446,DSSV!$A$7:$R$65536,IN_DTK!G$6,0),"")</f>
        <v/>
      </c>
      <c r="H446" s="183">
        <f>IF(ISNA(VLOOKUP($A446,DSSV!$A$7:$R$65536,IN_DTK!H$6,0))=FALSE,IF(H$9&lt;&gt;0,VLOOKUP($A446,DSSV!$A$7:$R$65536,IN_DTK!H$6,0),""),"")</f>
        <v>0</v>
      </c>
      <c r="I446" s="183">
        <f>IF(ISNA(VLOOKUP($A446,DSSV!$A$7:$R$65536,IN_DTK!I$6,0))=FALSE,IF(I$9&lt;&gt;0,VLOOKUP($A446,DSSV!$A$7:$R$65536,IN_DTK!I$6,0),""),"")</f>
        <v>0</v>
      </c>
      <c r="J446" s="183">
        <f>IF(ISNA(VLOOKUP($A446,DSSV!$A$7:$R$65536,IN_DTK!J$6,0))=FALSE,IF(J$9&lt;&gt;0,VLOOKUP($A446,DSSV!$A$7:$R$65536,IN_DTK!J$6,0),""),"")</f>
        <v>0</v>
      </c>
      <c r="K446" s="183">
        <f>IF(ISNA(VLOOKUP($A446,DSSV!$A$7:$R$65536,IN_DTK!K$6,0))=FALSE,IF(K$9&lt;&gt;0,VLOOKUP($A446,DSSV!$A$7:$R$65536,IN_DTK!K$6,0),""),"")</f>
        <v>0</v>
      </c>
      <c r="L446" s="183">
        <f>IF(ISNA(VLOOKUP($A446,DSSV!$A$7:$R$65536,IN_DTK!L$6,0))=FALSE,IF(L$9&lt;&gt;0,VLOOKUP($A446,DSSV!$A$7:$R$65536,IN_DTK!L$6,0),""),"")</f>
        <v>0</v>
      </c>
      <c r="M446" s="183">
        <f>IF(ISNA(VLOOKUP($A446,DSSV!$A$7:$R$65536,IN_DTK!M$6,0))=FALSE,IF(M$9&lt;&gt;0,VLOOKUP($A446,DSSV!$A$7:$R$65536,IN_DTK!M$6,0),""),"")</f>
        <v>0</v>
      </c>
      <c r="N446" s="183">
        <f>IF(ISNA(VLOOKUP($A446,DSSV!$A$7:$R$65536,IN_DTK!N$6,0))=FALSE,IF(N$9&lt;&gt;0,VLOOKUP($A446,DSSV!$A$7:$R$65536,IN_DTK!N$6,0),""),"")</f>
        <v>0</v>
      </c>
      <c r="O446" s="183">
        <f>IF(ISNA(VLOOKUP($A446,DSSV!$A$7:$R$65536,IN_DTK!O$6,0))=FALSE,IF(O$9&lt;&gt;0,VLOOKUP($A446,DSSV!$A$7:$R$65536,IN_DTK!O$6,0),""),"")</f>
        <v>0</v>
      </c>
      <c r="P446" s="183">
        <f>IF(ISNA(VLOOKUP($A446,DSSV!$A$7:$R$65536,IN_DTK!P$6,0))=FALSE,IF(P$9&lt;&gt;0,VLOOKUP($A446,DSSV!$A$7:$R$65536,IN_DTK!P$6,0),""),"")</f>
        <v>0</v>
      </c>
      <c r="Q446" s="184">
        <f>IF(ISNA(VLOOKUP($A446,DSSV!$A$7:$R$65536,IN_DTK!Q$6,0))=FALSE,VLOOKUP($A446,DSSV!$A$7:$R$65536,IN_DTK!Q$6,0),"")</f>
        <v>0</v>
      </c>
      <c r="R446" s="175" t="str">
        <f>IF(ISNA(VLOOKUP($A446,DSSV!$A$7:$R$65536,IN_DTK!R$6,0))=FALSE,VLOOKUP($A446,DSSV!$A$7:$R$65536,IN_DTK!R$6,0),"")</f>
        <v>Không</v>
      </c>
      <c r="S446" s="185" t="str">
        <f>IF(ISNA(VLOOKUP($A446,DSSV!$A$7:$R$65536,IN_DTK!S$6,0))=FALSE,VLOOKUP($A446,DSSV!$A$7:$R$65536,IN_DTK!S$6,0),"")</f>
        <v/>
      </c>
      <c r="T446" s="156" t="str">
        <f t="shared" si="12"/>
        <v/>
      </c>
      <c r="U446" s="156" t="str">
        <f t="shared" si="13"/>
        <v/>
      </c>
    </row>
    <row r="447" spans="1:21" s="156" customFormat="1" ht="20.25" customHeight="1">
      <c r="A447" s="154">
        <v>438</v>
      </c>
      <c r="B447" s="178">
        <f>--SUBTOTAL(2,C$7:C447)</f>
        <v>438</v>
      </c>
      <c r="C447" s="157">
        <f>IF(ISNA(VLOOKUP($A447,DSSV!$A$7:$R$65536,IN_DTK!C$6,0))=FALSE,VLOOKUP($A447,DSSV!$A$7:$R$65536,IN_DTK!C$6,0),"")</f>
        <v>0</v>
      </c>
      <c r="D447" s="181" t="str">
        <f>IF(ISNA(VLOOKUP($A447,DSSV!$A$7:$R$65536,IN_DTK!D$6,0))=FALSE,VLOOKUP($A447,DSSV!$A$7:$R$65536,IN_DTK!D$6,0),"")</f>
        <v/>
      </c>
      <c r="E447" s="182" t="str">
        <f>IF(ISNA(VLOOKUP($A447,DSSV!$A$7:$R$65536,IN_DTK!E$6,0))=FALSE,VLOOKUP($A447,DSSV!$A$7:$R$65536,IN_DTK!E$6,0),"")</f>
        <v/>
      </c>
      <c r="F447" s="187" t="str">
        <f>IF(ISNA(VLOOKUP($A447,DSSV!$A$7:$R$65536,IN_DTK!F$6,0))=FALSE,VLOOKUP($A447,DSSV!$A$7:$R$65536,IN_DTK!F$6,0),"")</f>
        <v/>
      </c>
      <c r="G447" s="187" t="str">
        <f>IF(ISNA(VLOOKUP($A447,DSSV!$A$7:$R$65536,IN_DTK!G$6,0))=FALSE,VLOOKUP($A447,DSSV!$A$7:$R$65536,IN_DTK!G$6,0),"")</f>
        <v/>
      </c>
      <c r="H447" s="183">
        <f>IF(ISNA(VLOOKUP($A447,DSSV!$A$7:$R$65536,IN_DTK!H$6,0))=FALSE,IF(H$9&lt;&gt;0,VLOOKUP($A447,DSSV!$A$7:$R$65536,IN_DTK!H$6,0),""),"")</f>
        <v>0</v>
      </c>
      <c r="I447" s="183">
        <f>IF(ISNA(VLOOKUP($A447,DSSV!$A$7:$R$65536,IN_DTK!I$6,0))=FALSE,IF(I$9&lt;&gt;0,VLOOKUP($A447,DSSV!$A$7:$R$65536,IN_DTK!I$6,0),""),"")</f>
        <v>0</v>
      </c>
      <c r="J447" s="183">
        <f>IF(ISNA(VLOOKUP($A447,DSSV!$A$7:$R$65536,IN_DTK!J$6,0))=FALSE,IF(J$9&lt;&gt;0,VLOOKUP($A447,DSSV!$A$7:$R$65536,IN_DTK!J$6,0),""),"")</f>
        <v>0</v>
      </c>
      <c r="K447" s="183">
        <f>IF(ISNA(VLOOKUP($A447,DSSV!$A$7:$R$65536,IN_DTK!K$6,0))=FALSE,IF(K$9&lt;&gt;0,VLOOKUP($A447,DSSV!$A$7:$R$65536,IN_DTK!K$6,0),""),"")</f>
        <v>0</v>
      </c>
      <c r="L447" s="183">
        <f>IF(ISNA(VLOOKUP($A447,DSSV!$A$7:$R$65536,IN_DTK!L$6,0))=FALSE,IF(L$9&lt;&gt;0,VLOOKUP($A447,DSSV!$A$7:$R$65536,IN_DTK!L$6,0),""),"")</f>
        <v>0</v>
      </c>
      <c r="M447" s="183">
        <f>IF(ISNA(VLOOKUP($A447,DSSV!$A$7:$R$65536,IN_DTK!M$6,0))=FALSE,IF(M$9&lt;&gt;0,VLOOKUP($A447,DSSV!$A$7:$R$65536,IN_DTK!M$6,0),""),"")</f>
        <v>0</v>
      </c>
      <c r="N447" s="183">
        <f>IF(ISNA(VLOOKUP($A447,DSSV!$A$7:$R$65536,IN_DTK!N$6,0))=FALSE,IF(N$9&lt;&gt;0,VLOOKUP($A447,DSSV!$A$7:$R$65536,IN_DTK!N$6,0),""),"")</f>
        <v>0</v>
      </c>
      <c r="O447" s="183">
        <f>IF(ISNA(VLOOKUP($A447,DSSV!$A$7:$R$65536,IN_DTK!O$6,0))=FALSE,IF(O$9&lt;&gt;0,VLOOKUP($A447,DSSV!$A$7:$R$65536,IN_DTK!O$6,0),""),"")</f>
        <v>0</v>
      </c>
      <c r="P447" s="183">
        <f>IF(ISNA(VLOOKUP($A447,DSSV!$A$7:$R$65536,IN_DTK!P$6,0))=FALSE,IF(P$9&lt;&gt;0,VLOOKUP($A447,DSSV!$A$7:$R$65536,IN_DTK!P$6,0),""),"")</f>
        <v>0</v>
      </c>
      <c r="Q447" s="184">
        <f>IF(ISNA(VLOOKUP($A447,DSSV!$A$7:$R$65536,IN_DTK!Q$6,0))=FALSE,VLOOKUP($A447,DSSV!$A$7:$R$65536,IN_DTK!Q$6,0),"")</f>
        <v>0</v>
      </c>
      <c r="R447" s="175" t="str">
        <f>IF(ISNA(VLOOKUP($A447,DSSV!$A$7:$R$65536,IN_DTK!R$6,0))=FALSE,VLOOKUP($A447,DSSV!$A$7:$R$65536,IN_DTK!R$6,0),"")</f>
        <v>Không</v>
      </c>
      <c r="S447" s="185" t="str">
        <f>IF(ISNA(VLOOKUP($A447,DSSV!$A$7:$R$65536,IN_DTK!S$6,0))=FALSE,VLOOKUP($A447,DSSV!$A$7:$R$65536,IN_DTK!S$6,0),"")</f>
        <v/>
      </c>
      <c r="T447" s="156" t="str">
        <f t="shared" si="12"/>
        <v/>
      </c>
      <c r="U447" s="156" t="str">
        <f t="shared" si="13"/>
        <v/>
      </c>
    </row>
    <row r="448" spans="1:21" s="156" customFormat="1" ht="20.25" customHeight="1">
      <c r="A448" s="154">
        <v>439</v>
      </c>
      <c r="B448" s="178">
        <f>--SUBTOTAL(2,C$7:C448)</f>
        <v>439</v>
      </c>
      <c r="C448" s="157">
        <f>IF(ISNA(VLOOKUP($A448,DSSV!$A$7:$R$65536,IN_DTK!C$6,0))=FALSE,VLOOKUP($A448,DSSV!$A$7:$R$65536,IN_DTK!C$6,0),"")</f>
        <v>0</v>
      </c>
      <c r="D448" s="181" t="str">
        <f>IF(ISNA(VLOOKUP($A448,DSSV!$A$7:$R$65536,IN_DTK!D$6,0))=FALSE,VLOOKUP($A448,DSSV!$A$7:$R$65536,IN_DTK!D$6,0),"")</f>
        <v/>
      </c>
      <c r="E448" s="182" t="str">
        <f>IF(ISNA(VLOOKUP($A448,DSSV!$A$7:$R$65536,IN_DTK!E$6,0))=FALSE,VLOOKUP($A448,DSSV!$A$7:$R$65536,IN_DTK!E$6,0),"")</f>
        <v/>
      </c>
      <c r="F448" s="187" t="str">
        <f>IF(ISNA(VLOOKUP($A448,DSSV!$A$7:$R$65536,IN_DTK!F$6,0))=FALSE,VLOOKUP($A448,DSSV!$A$7:$R$65536,IN_DTK!F$6,0),"")</f>
        <v/>
      </c>
      <c r="G448" s="187" t="str">
        <f>IF(ISNA(VLOOKUP($A448,DSSV!$A$7:$R$65536,IN_DTK!G$6,0))=FALSE,VLOOKUP($A448,DSSV!$A$7:$R$65536,IN_DTK!G$6,0),"")</f>
        <v/>
      </c>
      <c r="H448" s="183">
        <f>IF(ISNA(VLOOKUP($A448,DSSV!$A$7:$R$65536,IN_DTK!H$6,0))=FALSE,IF(H$9&lt;&gt;0,VLOOKUP($A448,DSSV!$A$7:$R$65536,IN_DTK!H$6,0),""),"")</f>
        <v>0</v>
      </c>
      <c r="I448" s="183">
        <f>IF(ISNA(VLOOKUP($A448,DSSV!$A$7:$R$65536,IN_DTK!I$6,0))=FALSE,IF(I$9&lt;&gt;0,VLOOKUP($A448,DSSV!$A$7:$R$65536,IN_DTK!I$6,0),""),"")</f>
        <v>0</v>
      </c>
      <c r="J448" s="183">
        <f>IF(ISNA(VLOOKUP($A448,DSSV!$A$7:$R$65536,IN_DTK!J$6,0))=FALSE,IF(J$9&lt;&gt;0,VLOOKUP($A448,DSSV!$A$7:$R$65536,IN_DTK!J$6,0),""),"")</f>
        <v>0</v>
      </c>
      <c r="K448" s="183">
        <f>IF(ISNA(VLOOKUP($A448,DSSV!$A$7:$R$65536,IN_DTK!K$6,0))=FALSE,IF(K$9&lt;&gt;0,VLOOKUP($A448,DSSV!$A$7:$R$65536,IN_DTK!K$6,0),""),"")</f>
        <v>0</v>
      </c>
      <c r="L448" s="183">
        <f>IF(ISNA(VLOOKUP($A448,DSSV!$A$7:$R$65536,IN_DTK!L$6,0))=FALSE,IF(L$9&lt;&gt;0,VLOOKUP($A448,DSSV!$A$7:$R$65536,IN_DTK!L$6,0),""),"")</f>
        <v>0</v>
      </c>
      <c r="M448" s="183">
        <f>IF(ISNA(VLOOKUP($A448,DSSV!$A$7:$R$65536,IN_DTK!M$6,0))=FALSE,IF(M$9&lt;&gt;0,VLOOKUP($A448,DSSV!$A$7:$R$65536,IN_DTK!M$6,0),""),"")</f>
        <v>0</v>
      </c>
      <c r="N448" s="183">
        <f>IF(ISNA(VLOOKUP($A448,DSSV!$A$7:$R$65536,IN_DTK!N$6,0))=FALSE,IF(N$9&lt;&gt;0,VLOOKUP($A448,DSSV!$A$7:$R$65536,IN_DTK!N$6,0),""),"")</f>
        <v>0</v>
      </c>
      <c r="O448" s="183">
        <f>IF(ISNA(VLOOKUP($A448,DSSV!$A$7:$R$65536,IN_DTK!O$6,0))=FALSE,IF(O$9&lt;&gt;0,VLOOKUP($A448,DSSV!$A$7:$R$65536,IN_DTK!O$6,0),""),"")</f>
        <v>0</v>
      </c>
      <c r="P448" s="183">
        <f>IF(ISNA(VLOOKUP($A448,DSSV!$A$7:$R$65536,IN_DTK!P$6,0))=FALSE,IF(P$9&lt;&gt;0,VLOOKUP($A448,DSSV!$A$7:$R$65536,IN_DTK!P$6,0),""),"")</f>
        <v>0</v>
      </c>
      <c r="Q448" s="184">
        <f>IF(ISNA(VLOOKUP($A448,DSSV!$A$7:$R$65536,IN_DTK!Q$6,0))=FALSE,VLOOKUP($A448,DSSV!$A$7:$R$65536,IN_DTK!Q$6,0),"")</f>
        <v>0</v>
      </c>
      <c r="R448" s="175" t="str">
        <f>IF(ISNA(VLOOKUP($A448,DSSV!$A$7:$R$65536,IN_DTK!R$6,0))=FALSE,VLOOKUP($A448,DSSV!$A$7:$R$65536,IN_DTK!R$6,0),"")</f>
        <v>Không</v>
      </c>
      <c r="S448" s="185" t="str">
        <f>IF(ISNA(VLOOKUP($A448,DSSV!$A$7:$R$65536,IN_DTK!S$6,0))=FALSE,VLOOKUP($A448,DSSV!$A$7:$R$65536,IN_DTK!S$6,0),"")</f>
        <v/>
      </c>
      <c r="T448" s="156" t="str">
        <f t="shared" si="12"/>
        <v/>
      </c>
      <c r="U448" s="156" t="str">
        <f t="shared" si="13"/>
        <v/>
      </c>
    </row>
    <row r="449" spans="1:21" s="156" customFormat="1" ht="20.25" customHeight="1">
      <c r="A449" s="154">
        <v>440</v>
      </c>
      <c r="B449" s="178">
        <f>--SUBTOTAL(2,C$7:C449)</f>
        <v>440</v>
      </c>
      <c r="C449" s="157">
        <f>IF(ISNA(VLOOKUP($A449,DSSV!$A$7:$R$65536,IN_DTK!C$6,0))=FALSE,VLOOKUP($A449,DSSV!$A$7:$R$65536,IN_DTK!C$6,0),"")</f>
        <v>0</v>
      </c>
      <c r="D449" s="181" t="str">
        <f>IF(ISNA(VLOOKUP($A449,DSSV!$A$7:$R$65536,IN_DTK!D$6,0))=FALSE,VLOOKUP($A449,DSSV!$A$7:$R$65536,IN_DTK!D$6,0),"")</f>
        <v/>
      </c>
      <c r="E449" s="182" t="str">
        <f>IF(ISNA(VLOOKUP($A449,DSSV!$A$7:$R$65536,IN_DTK!E$6,0))=FALSE,VLOOKUP($A449,DSSV!$A$7:$R$65536,IN_DTK!E$6,0),"")</f>
        <v/>
      </c>
      <c r="F449" s="187" t="str">
        <f>IF(ISNA(VLOOKUP($A449,DSSV!$A$7:$R$65536,IN_DTK!F$6,0))=FALSE,VLOOKUP($A449,DSSV!$A$7:$R$65536,IN_DTK!F$6,0),"")</f>
        <v/>
      </c>
      <c r="G449" s="187" t="str">
        <f>IF(ISNA(VLOOKUP($A449,DSSV!$A$7:$R$65536,IN_DTK!G$6,0))=FALSE,VLOOKUP($A449,DSSV!$A$7:$R$65536,IN_DTK!G$6,0),"")</f>
        <v/>
      </c>
      <c r="H449" s="183">
        <f>IF(ISNA(VLOOKUP($A449,DSSV!$A$7:$R$65536,IN_DTK!H$6,0))=FALSE,IF(H$9&lt;&gt;0,VLOOKUP($A449,DSSV!$A$7:$R$65536,IN_DTK!H$6,0),""),"")</f>
        <v>0</v>
      </c>
      <c r="I449" s="183">
        <f>IF(ISNA(VLOOKUP($A449,DSSV!$A$7:$R$65536,IN_DTK!I$6,0))=FALSE,IF(I$9&lt;&gt;0,VLOOKUP($A449,DSSV!$A$7:$R$65536,IN_DTK!I$6,0),""),"")</f>
        <v>0</v>
      </c>
      <c r="J449" s="183">
        <f>IF(ISNA(VLOOKUP($A449,DSSV!$A$7:$R$65536,IN_DTK!J$6,0))=FALSE,IF(J$9&lt;&gt;0,VLOOKUP($A449,DSSV!$A$7:$R$65536,IN_DTK!J$6,0),""),"")</f>
        <v>0</v>
      </c>
      <c r="K449" s="183">
        <f>IF(ISNA(VLOOKUP($A449,DSSV!$A$7:$R$65536,IN_DTK!K$6,0))=FALSE,IF(K$9&lt;&gt;0,VLOOKUP($A449,DSSV!$A$7:$R$65536,IN_DTK!K$6,0),""),"")</f>
        <v>0</v>
      </c>
      <c r="L449" s="183">
        <f>IF(ISNA(VLOOKUP($A449,DSSV!$A$7:$R$65536,IN_DTK!L$6,0))=FALSE,IF(L$9&lt;&gt;0,VLOOKUP($A449,DSSV!$A$7:$R$65536,IN_DTK!L$6,0),""),"")</f>
        <v>0</v>
      </c>
      <c r="M449" s="183">
        <f>IF(ISNA(VLOOKUP($A449,DSSV!$A$7:$R$65536,IN_DTK!M$6,0))=FALSE,IF(M$9&lt;&gt;0,VLOOKUP($A449,DSSV!$A$7:$R$65536,IN_DTK!M$6,0),""),"")</f>
        <v>0</v>
      </c>
      <c r="N449" s="183">
        <f>IF(ISNA(VLOOKUP($A449,DSSV!$A$7:$R$65536,IN_DTK!N$6,0))=FALSE,IF(N$9&lt;&gt;0,VLOOKUP($A449,DSSV!$A$7:$R$65536,IN_DTK!N$6,0),""),"")</f>
        <v>0</v>
      </c>
      <c r="O449" s="183">
        <f>IF(ISNA(VLOOKUP($A449,DSSV!$A$7:$R$65536,IN_DTK!O$6,0))=FALSE,IF(O$9&lt;&gt;0,VLOOKUP($A449,DSSV!$A$7:$R$65536,IN_DTK!O$6,0),""),"")</f>
        <v>0</v>
      </c>
      <c r="P449" s="183">
        <f>IF(ISNA(VLOOKUP($A449,DSSV!$A$7:$R$65536,IN_DTK!P$6,0))=FALSE,IF(P$9&lt;&gt;0,VLOOKUP($A449,DSSV!$A$7:$R$65536,IN_DTK!P$6,0),""),"")</f>
        <v>0</v>
      </c>
      <c r="Q449" s="184">
        <f>IF(ISNA(VLOOKUP($A449,DSSV!$A$7:$R$65536,IN_DTK!Q$6,0))=FALSE,VLOOKUP($A449,DSSV!$A$7:$R$65536,IN_DTK!Q$6,0),"")</f>
        <v>0</v>
      </c>
      <c r="R449" s="175" t="str">
        <f>IF(ISNA(VLOOKUP($A449,DSSV!$A$7:$R$65536,IN_DTK!R$6,0))=FALSE,VLOOKUP($A449,DSSV!$A$7:$R$65536,IN_DTK!R$6,0),"")</f>
        <v>Không</v>
      </c>
      <c r="S449" s="185" t="str">
        <f>IF(ISNA(VLOOKUP($A449,DSSV!$A$7:$R$65536,IN_DTK!S$6,0))=FALSE,VLOOKUP($A449,DSSV!$A$7:$R$65536,IN_DTK!S$6,0),"")</f>
        <v/>
      </c>
      <c r="T449" s="156" t="str">
        <f t="shared" si="12"/>
        <v/>
      </c>
      <c r="U449" s="156" t="str">
        <f t="shared" si="13"/>
        <v/>
      </c>
    </row>
    <row r="450" spans="1:21" s="156" customFormat="1" ht="20.25" customHeight="1">
      <c r="A450" s="154">
        <v>441</v>
      </c>
      <c r="B450" s="178">
        <f>--SUBTOTAL(2,C$7:C450)</f>
        <v>441</v>
      </c>
      <c r="C450" s="157">
        <f>IF(ISNA(VLOOKUP($A450,DSSV!$A$7:$R$65536,IN_DTK!C$6,0))=FALSE,VLOOKUP($A450,DSSV!$A$7:$R$65536,IN_DTK!C$6,0),"")</f>
        <v>0</v>
      </c>
      <c r="D450" s="181" t="str">
        <f>IF(ISNA(VLOOKUP($A450,DSSV!$A$7:$R$65536,IN_DTK!D$6,0))=FALSE,VLOOKUP($A450,DSSV!$A$7:$R$65536,IN_DTK!D$6,0),"")</f>
        <v/>
      </c>
      <c r="E450" s="182" t="str">
        <f>IF(ISNA(VLOOKUP($A450,DSSV!$A$7:$R$65536,IN_DTK!E$6,0))=FALSE,VLOOKUP($A450,DSSV!$A$7:$R$65536,IN_DTK!E$6,0),"")</f>
        <v/>
      </c>
      <c r="F450" s="187" t="str">
        <f>IF(ISNA(VLOOKUP($A450,DSSV!$A$7:$R$65536,IN_DTK!F$6,0))=FALSE,VLOOKUP($A450,DSSV!$A$7:$R$65536,IN_DTK!F$6,0),"")</f>
        <v/>
      </c>
      <c r="G450" s="187" t="str">
        <f>IF(ISNA(VLOOKUP($A450,DSSV!$A$7:$R$65536,IN_DTK!G$6,0))=FALSE,VLOOKUP($A450,DSSV!$A$7:$R$65536,IN_DTK!G$6,0),"")</f>
        <v/>
      </c>
      <c r="H450" s="183">
        <f>IF(ISNA(VLOOKUP($A450,DSSV!$A$7:$R$65536,IN_DTK!H$6,0))=FALSE,IF(H$9&lt;&gt;0,VLOOKUP($A450,DSSV!$A$7:$R$65536,IN_DTK!H$6,0),""),"")</f>
        <v>0</v>
      </c>
      <c r="I450" s="183">
        <f>IF(ISNA(VLOOKUP($A450,DSSV!$A$7:$R$65536,IN_DTK!I$6,0))=FALSE,IF(I$9&lt;&gt;0,VLOOKUP($A450,DSSV!$A$7:$R$65536,IN_DTK!I$6,0),""),"")</f>
        <v>0</v>
      </c>
      <c r="J450" s="183">
        <f>IF(ISNA(VLOOKUP($A450,DSSV!$A$7:$R$65536,IN_DTK!J$6,0))=FALSE,IF(J$9&lt;&gt;0,VLOOKUP($A450,DSSV!$A$7:$R$65536,IN_DTK!J$6,0),""),"")</f>
        <v>0</v>
      </c>
      <c r="K450" s="183">
        <f>IF(ISNA(VLOOKUP($A450,DSSV!$A$7:$R$65536,IN_DTK!K$6,0))=FALSE,IF(K$9&lt;&gt;0,VLOOKUP($A450,DSSV!$A$7:$R$65536,IN_DTK!K$6,0),""),"")</f>
        <v>0</v>
      </c>
      <c r="L450" s="183">
        <f>IF(ISNA(VLOOKUP($A450,DSSV!$A$7:$R$65536,IN_DTK!L$6,0))=FALSE,IF(L$9&lt;&gt;0,VLOOKUP($A450,DSSV!$A$7:$R$65536,IN_DTK!L$6,0),""),"")</f>
        <v>0</v>
      </c>
      <c r="M450" s="183">
        <f>IF(ISNA(VLOOKUP($A450,DSSV!$A$7:$R$65536,IN_DTK!M$6,0))=FALSE,IF(M$9&lt;&gt;0,VLOOKUP($A450,DSSV!$A$7:$R$65536,IN_DTK!M$6,0),""),"")</f>
        <v>0</v>
      </c>
      <c r="N450" s="183">
        <f>IF(ISNA(VLOOKUP($A450,DSSV!$A$7:$R$65536,IN_DTK!N$6,0))=FALSE,IF(N$9&lt;&gt;0,VLOOKUP($A450,DSSV!$A$7:$R$65536,IN_DTK!N$6,0),""),"")</f>
        <v>0</v>
      </c>
      <c r="O450" s="183">
        <f>IF(ISNA(VLOOKUP($A450,DSSV!$A$7:$R$65536,IN_DTK!O$6,0))=FALSE,IF(O$9&lt;&gt;0,VLOOKUP($A450,DSSV!$A$7:$R$65536,IN_DTK!O$6,0),""),"")</f>
        <v>0</v>
      </c>
      <c r="P450" s="183">
        <f>IF(ISNA(VLOOKUP($A450,DSSV!$A$7:$R$65536,IN_DTK!P$6,0))=FALSE,IF(P$9&lt;&gt;0,VLOOKUP($A450,DSSV!$A$7:$R$65536,IN_DTK!P$6,0),""),"")</f>
        <v>0</v>
      </c>
      <c r="Q450" s="184">
        <f>IF(ISNA(VLOOKUP($A450,DSSV!$A$7:$R$65536,IN_DTK!Q$6,0))=FALSE,VLOOKUP($A450,DSSV!$A$7:$R$65536,IN_DTK!Q$6,0),"")</f>
        <v>0</v>
      </c>
      <c r="R450" s="175" t="str">
        <f>IF(ISNA(VLOOKUP($A450,DSSV!$A$7:$R$65536,IN_DTK!R$6,0))=FALSE,VLOOKUP($A450,DSSV!$A$7:$R$65536,IN_DTK!R$6,0),"")</f>
        <v>Không</v>
      </c>
      <c r="S450" s="185" t="str">
        <f>IF(ISNA(VLOOKUP($A450,DSSV!$A$7:$R$65536,IN_DTK!S$6,0))=FALSE,VLOOKUP($A450,DSSV!$A$7:$R$65536,IN_DTK!S$6,0),"")</f>
        <v/>
      </c>
      <c r="T450" s="156" t="str">
        <f t="shared" si="12"/>
        <v/>
      </c>
      <c r="U450" s="156" t="str">
        <f t="shared" si="13"/>
        <v/>
      </c>
    </row>
    <row r="451" spans="1:21" s="156" customFormat="1" ht="20.25" customHeight="1">
      <c r="A451" s="154">
        <v>442</v>
      </c>
      <c r="B451" s="178">
        <f>--SUBTOTAL(2,C$7:C451)</f>
        <v>442</v>
      </c>
      <c r="C451" s="157">
        <f>IF(ISNA(VLOOKUP($A451,DSSV!$A$7:$R$65536,IN_DTK!C$6,0))=FALSE,VLOOKUP($A451,DSSV!$A$7:$R$65536,IN_DTK!C$6,0),"")</f>
        <v>0</v>
      </c>
      <c r="D451" s="181" t="str">
        <f>IF(ISNA(VLOOKUP($A451,DSSV!$A$7:$R$65536,IN_DTK!D$6,0))=FALSE,VLOOKUP($A451,DSSV!$A$7:$R$65536,IN_DTK!D$6,0),"")</f>
        <v/>
      </c>
      <c r="E451" s="182" t="str">
        <f>IF(ISNA(VLOOKUP($A451,DSSV!$A$7:$R$65536,IN_DTK!E$6,0))=FALSE,VLOOKUP($A451,DSSV!$A$7:$R$65536,IN_DTK!E$6,0),"")</f>
        <v/>
      </c>
      <c r="F451" s="187" t="str">
        <f>IF(ISNA(VLOOKUP($A451,DSSV!$A$7:$R$65536,IN_DTK!F$6,0))=FALSE,VLOOKUP($A451,DSSV!$A$7:$R$65536,IN_DTK!F$6,0),"")</f>
        <v/>
      </c>
      <c r="G451" s="187" t="str">
        <f>IF(ISNA(VLOOKUP($A451,DSSV!$A$7:$R$65536,IN_DTK!G$6,0))=FALSE,VLOOKUP($A451,DSSV!$A$7:$R$65536,IN_DTK!G$6,0),"")</f>
        <v/>
      </c>
      <c r="H451" s="183">
        <f>IF(ISNA(VLOOKUP($A451,DSSV!$A$7:$R$65536,IN_DTK!H$6,0))=FALSE,IF(H$9&lt;&gt;0,VLOOKUP($A451,DSSV!$A$7:$R$65536,IN_DTK!H$6,0),""),"")</f>
        <v>0</v>
      </c>
      <c r="I451" s="183">
        <f>IF(ISNA(VLOOKUP($A451,DSSV!$A$7:$R$65536,IN_DTK!I$6,0))=FALSE,IF(I$9&lt;&gt;0,VLOOKUP($A451,DSSV!$A$7:$R$65536,IN_DTK!I$6,0),""),"")</f>
        <v>0</v>
      </c>
      <c r="J451" s="183">
        <f>IF(ISNA(VLOOKUP($A451,DSSV!$A$7:$R$65536,IN_DTK!J$6,0))=FALSE,IF(J$9&lt;&gt;0,VLOOKUP($A451,DSSV!$A$7:$R$65536,IN_DTK!J$6,0),""),"")</f>
        <v>0</v>
      </c>
      <c r="K451" s="183">
        <f>IF(ISNA(VLOOKUP($A451,DSSV!$A$7:$R$65536,IN_DTK!K$6,0))=FALSE,IF(K$9&lt;&gt;0,VLOOKUP($A451,DSSV!$A$7:$R$65536,IN_DTK!K$6,0),""),"")</f>
        <v>0</v>
      </c>
      <c r="L451" s="183">
        <f>IF(ISNA(VLOOKUP($A451,DSSV!$A$7:$R$65536,IN_DTK!L$6,0))=FALSE,IF(L$9&lt;&gt;0,VLOOKUP($A451,DSSV!$A$7:$R$65536,IN_DTK!L$6,0),""),"")</f>
        <v>0</v>
      </c>
      <c r="M451" s="183">
        <f>IF(ISNA(VLOOKUP($A451,DSSV!$A$7:$R$65536,IN_DTK!M$6,0))=FALSE,IF(M$9&lt;&gt;0,VLOOKUP($A451,DSSV!$A$7:$R$65536,IN_DTK!M$6,0),""),"")</f>
        <v>0</v>
      </c>
      <c r="N451" s="183">
        <f>IF(ISNA(VLOOKUP($A451,DSSV!$A$7:$R$65536,IN_DTK!N$6,0))=FALSE,IF(N$9&lt;&gt;0,VLOOKUP($A451,DSSV!$A$7:$R$65536,IN_DTK!N$6,0),""),"")</f>
        <v>0</v>
      </c>
      <c r="O451" s="183">
        <f>IF(ISNA(VLOOKUP($A451,DSSV!$A$7:$R$65536,IN_DTK!O$6,0))=FALSE,IF(O$9&lt;&gt;0,VLOOKUP($A451,DSSV!$A$7:$R$65536,IN_DTK!O$6,0),""),"")</f>
        <v>0</v>
      </c>
      <c r="P451" s="183">
        <f>IF(ISNA(VLOOKUP($A451,DSSV!$A$7:$R$65536,IN_DTK!P$6,0))=FALSE,IF(P$9&lt;&gt;0,VLOOKUP($A451,DSSV!$A$7:$R$65536,IN_DTK!P$6,0),""),"")</f>
        <v>0</v>
      </c>
      <c r="Q451" s="184">
        <f>IF(ISNA(VLOOKUP($A451,DSSV!$A$7:$R$65536,IN_DTK!Q$6,0))=FALSE,VLOOKUP($A451,DSSV!$A$7:$R$65536,IN_DTK!Q$6,0),"")</f>
        <v>0</v>
      </c>
      <c r="R451" s="175" t="str">
        <f>IF(ISNA(VLOOKUP($A451,DSSV!$A$7:$R$65536,IN_DTK!R$6,0))=FALSE,VLOOKUP($A451,DSSV!$A$7:$R$65536,IN_DTK!R$6,0),"")</f>
        <v>Không</v>
      </c>
      <c r="S451" s="185" t="str">
        <f>IF(ISNA(VLOOKUP($A451,DSSV!$A$7:$R$65536,IN_DTK!S$6,0))=FALSE,VLOOKUP($A451,DSSV!$A$7:$R$65536,IN_DTK!S$6,0),"")</f>
        <v/>
      </c>
      <c r="T451" s="156" t="str">
        <f t="shared" si="12"/>
        <v/>
      </c>
      <c r="U451" s="156" t="str">
        <f t="shared" si="13"/>
        <v/>
      </c>
    </row>
    <row r="452" spans="1:21" s="156" customFormat="1" ht="20.25" customHeight="1">
      <c r="A452" s="154">
        <v>443</v>
      </c>
      <c r="B452" s="178">
        <f>--SUBTOTAL(2,C$7:C452)</f>
        <v>443</v>
      </c>
      <c r="C452" s="157">
        <f>IF(ISNA(VLOOKUP($A452,DSSV!$A$7:$R$65536,IN_DTK!C$6,0))=FALSE,VLOOKUP($A452,DSSV!$A$7:$R$65536,IN_DTK!C$6,0),"")</f>
        <v>0</v>
      </c>
      <c r="D452" s="181" t="str">
        <f>IF(ISNA(VLOOKUP($A452,DSSV!$A$7:$R$65536,IN_DTK!D$6,0))=FALSE,VLOOKUP($A452,DSSV!$A$7:$R$65536,IN_DTK!D$6,0),"")</f>
        <v/>
      </c>
      <c r="E452" s="182" t="str">
        <f>IF(ISNA(VLOOKUP($A452,DSSV!$A$7:$R$65536,IN_DTK!E$6,0))=FALSE,VLOOKUP($A452,DSSV!$A$7:$R$65536,IN_DTK!E$6,0),"")</f>
        <v/>
      </c>
      <c r="F452" s="187" t="str">
        <f>IF(ISNA(VLOOKUP($A452,DSSV!$A$7:$R$65536,IN_DTK!F$6,0))=FALSE,VLOOKUP($A452,DSSV!$A$7:$R$65536,IN_DTK!F$6,0),"")</f>
        <v/>
      </c>
      <c r="G452" s="187" t="str">
        <f>IF(ISNA(VLOOKUP($A452,DSSV!$A$7:$R$65536,IN_DTK!G$6,0))=FALSE,VLOOKUP($A452,DSSV!$A$7:$R$65536,IN_DTK!G$6,0),"")</f>
        <v/>
      </c>
      <c r="H452" s="183">
        <f>IF(ISNA(VLOOKUP($A452,DSSV!$A$7:$R$65536,IN_DTK!H$6,0))=FALSE,IF(H$9&lt;&gt;0,VLOOKUP($A452,DSSV!$A$7:$R$65536,IN_DTK!H$6,0),""),"")</f>
        <v>0</v>
      </c>
      <c r="I452" s="183">
        <f>IF(ISNA(VLOOKUP($A452,DSSV!$A$7:$R$65536,IN_DTK!I$6,0))=FALSE,IF(I$9&lt;&gt;0,VLOOKUP($A452,DSSV!$A$7:$R$65536,IN_DTK!I$6,0),""),"")</f>
        <v>0</v>
      </c>
      <c r="J452" s="183">
        <f>IF(ISNA(VLOOKUP($A452,DSSV!$A$7:$R$65536,IN_DTK!J$6,0))=FALSE,IF(J$9&lt;&gt;0,VLOOKUP($A452,DSSV!$A$7:$R$65536,IN_DTK!J$6,0),""),"")</f>
        <v>0</v>
      </c>
      <c r="K452" s="183">
        <f>IF(ISNA(VLOOKUP($A452,DSSV!$A$7:$R$65536,IN_DTK!K$6,0))=FALSE,IF(K$9&lt;&gt;0,VLOOKUP($A452,DSSV!$A$7:$R$65536,IN_DTK!K$6,0),""),"")</f>
        <v>0</v>
      </c>
      <c r="L452" s="183">
        <f>IF(ISNA(VLOOKUP($A452,DSSV!$A$7:$R$65536,IN_DTK!L$6,0))=FALSE,IF(L$9&lt;&gt;0,VLOOKUP($A452,DSSV!$A$7:$R$65536,IN_DTK!L$6,0),""),"")</f>
        <v>0</v>
      </c>
      <c r="M452" s="183">
        <f>IF(ISNA(VLOOKUP($A452,DSSV!$A$7:$R$65536,IN_DTK!M$6,0))=FALSE,IF(M$9&lt;&gt;0,VLOOKUP($A452,DSSV!$A$7:$R$65536,IN_DTK!M$6,0),""),"")</f>
        <v>0</v>
      </c>
      <c r="N452" s="183">
        <f>IF(ISNA(VLOOKUP($A452,DSSV!$A$7:$R$65536,IN_DTK!N$6,0))=FALSE,IF(N$9&lt;&gt;0,VLOOKUP($A452,DSSV!$A$7:$R$65536,IN_DTK!N$6,0),""),"")</f>
        <v>0</v>
      </c>
      <c r="O452" s="183">
        <f>IF(ISNA(VLOOKUP($A452,DSSV!$A$7:$R$65536,IN_DTK!O$6,0))=FALSE,IF(O$9&lt;&gt;0,VLOOKUP($A452,DSSV!$A$7:$R$65536,IN_DTK!O$6,0),""),"")</f>
        <v>0</v>
      </c>
      <c r="P452" s="183">
        <f>IF(ISNA(VLOOKUP($A452,DSSV!$A$7:$R$65536,IN_DTK!P$6,0))=FALSE,IF(P$9&lt;&gt;0,VLOOKUP($A452,DSSV!$A$7:$R$65536,IN_DTK!P$6,0),""),"")</f>
        <v>0</v>
      </c>
      <c r="Q452" s="184">
        <f>IF(ISNA(VLOOKUP($A452,DSSV!$A$7:$R$65536,IN_DTK!Q$6,0))=FALSE,VLOOKUP($A452,DSSV!$A$7:$R$65536,IN_DTK!Q$6,0),"")</f>
        <v>0</v>
      </c>
      <c r="R452" s="175" t="str">
        <f>IF(ISNA(VLOOKUP($A452,DSSV!$A$7:$R$65536,IN_DTK!R$6,0))=FALSE,VLOOKUP($A452,DSSV!$A$7:$R$65536,IN_DTK!R$6,0),"")</f>
        <v>Không</v>
      </c>
      <c r="S452" s="185" t="str">
        <f>IF(ISNA(VLOOKUP($A452,DSSV!$A$7:$R$65536,IN_DTK!S$6,0))=FALSE,VLOOKUP($A452,DSSV!$A$7:$R$65536,IN_DTK!S$6,0),"")</f>
        <v/>
      </c>
      <c r="T452" s="156" t="str">
        <f t="shared" si="12"/>
        <v/>
      </c>
      <c r="U452" s="156" t="str">
        <f t="shared" si="13"/>
        <v/>
      </c>
    </row>
    <row r="453" spans="1:21" s="156" customFormat="1" ht="20.25" customHeight="1">
      <c r="A453" s="154">
        <v>444</v>
      </c>
      <c r="B453" s="178">
        <f>--SUBTOTAL(2,C$7:C453)</f>
        <v>444</v>
      </c>
      <c r="C453" s="157">
        <f>IF(ISNA(VLOOKUP($A453,DSSV!$A$7:$R$65536,IN_DTK!C$6,0))=FALSE,VLOOKUP($A453,DSSV!$A$7:$R$65536,IN_DTK!C$6,0),"")</f>
        <v>0</v>
      </c>
      <c r="D453" s="181" t="str">
        <f>IF(ISNA(VLOOKUP($A453,DSSV!$A$7:$R$65536,IN_DTK!D$6,0))=FALSE,VLOOKUP($A453,DSSV!$A$7:$R$65536,IN_DTK!D$6,0),"")</f>
        <v/>
      </c>
      <c r="E453" s="182" t="str">
        <f>IF(ISNA(VLOOKUP($A453,DSSV!$A$7:$R$65536,IN_DTK!E$6,0))=FALSE,VLOOKUP($A453,DSSV!$A$7:$R$65536,IN_DTK!E$6,0),"")</f>
        <v/>
      </c>
      <c r="F453" s="187" t="str">
        <f>IF(ISNA(VLOOKUP($A453,DSSV!$A$7:$R$65536,IN_DTK!F$6,0))=FALSE,VLOOKUP($A453,DSSV!$A$7:$R$65536,IN_DTK!F$6,0),"")</f>
        <v/>
      </c>
      <c r="G453" s="187" t="str">
        <f>IF(ISNA(VLOOKUP($A453,DSSV!$A$7:$R$65536,IN_DTK!G$6,0))=FALSE,VLOOKUP($A453,DSSV!$A$7:$R$65536,IN_DTK!G$6,0),"")</f>
        <v/>
      </c>
      <c r="H453" s="183">
        <f>IF(ISNA(VLOOKUP($A453,DSSV!$A$7:$R$65536,IN_DTK!H$6,0))=FALSE,IF(H$9&lt;&gt;0,VLOOKUP($A453,DSSV!$A$7:$R$65536,IN_DTK!H$6,0),""),"")</f>
        <v>0</v>
      </c>
      <c r="I453" s="183">
        <f>IF(ISNA(VLOOKUP($A453,DSSV!$A$7:$R$65536,IN_DTK!I$6,0))=FALSE,IF(I$9&lt;&gt;0,VLOOKUP($A453,DSSV!$A$7:$R$65536,IN_DTK!I$6,0),""),"")</f>
        <v>0</v>
      </c>
      <c r="J453" s="183">
        <f>IF(ISNA(VLOOKUP($A453,DSSV!$A$7:$R$65536,IN_DTK!J$6,0))=FALSE,IF(J$9&lt;&gt;0,VLOOKUP($A453,DSSV!$A$7:$R$65536,IN_DTK!J$6,0),""),"")</f>
        <v>0</v>
      </c>
      <c r="K453" s="183">
        <f>IF(ISNA(VLOOKUP($A453,DSSV!$A$7:$R$65536,IN_DTK!K$6,0))=FALSE,IF(K$9&lt;&gt;0,VLOOKUP($A453,DSSV!$A$7:$R$65536,IN_DTK!K$6,0),""),"")</f>
        <v>0</v>
      </c>
      <c r="L453" s="183">
        <f>IF(ISNA(VLOOKUP($A453,DSSV!$A$7:$R$65536,IN_DTK!L$6,0))=FALSE,IF(L$9&lt;&gt;0,VLOOKUP($A453,DSSV!$A$7:$R$65536,IN_DTK!L$6,0),""),"")</f>
        <v>0</v>
      </c>
      <c r="M453" s="183">
        <f>IF(ISNA(VLOOKUP($A453,DSSV!$A$7:$R$65536,IN_DTK!M$6,0))=FALSE,IF(M$9&lt;&gt;0,VLOOKUP($A453,DSSV!$A$7:$R$65536,IN_DTK!M$6,0),""),"")</f>
        <v>0</v>
      </c>
      <c r="N453" s="183">
        <f>IF(ISNA(VLOOKUP($A453,DSSV!$A$7:$R$65536,IN_DTK!N$6,0))=FALSE,IF(N$9&lt;&gt;0,VLOOKUP($A453,DSSV!$A$7:$R$65536,IN_DTK!N$6,0),""),"")</f>
        <v>0</v>
      </c>
      <c r="O453" s="183">
        <f>IF(ISNA(VLOOKUP($A453,DSSV!$A$7:$R$65536,IN_DTK!O$6,0))=FALSE,IF(O$9&lt;&gt;0,VLOOKUP($A453,DSSV!$A$7:$R$65536,IN_DTK!O$6,0),""),"")</f>
        <v>0</v>
      </c>
      <c r="P453" s="183">
        <f>IF(ISNA(VLOOKUP($A453,DSSV!$A$7:$R$65536,IN_DTK!P$6,0))=FALSE,IF(P$9&lt;&gt;0,VLOOKUP($A453,DSSV!$A$7:$R$65536,IN_DTK!P$6,0),""),"")</f>
        <v>0</v>
      </c>
      <c r="Q453" s="184">
        <f>IF(ISNA(VLOOKUP($A453,DSSV!$A$7:$R$65536,IN_DTK!Q$6,0))=FALSE,VLOOKUP($A453,DSSV!$A$7:$R$65536,IN_DTK!Q$6,0),"")</f>
        <v>0</v>
      </c>
      <c r="R453" s="175" t="str">
        <f>IF(ISNA(VLOOKUP($A453,DSSV!$A$7:$R$65536,IN_DTK!R$6,0))=FALSE,VLOOKUP($A453,DSSV!$A$7:$R$65536,IN_DTK!R$6,0),"")</f>
        <v>Không</v>
      </c>
      <c r="S453" s="185" t="str">
        <f>IF(ISNA(VLOOKUP($A453,DSSV!$A$7:$R$65536,IN_DTK!S$6,0))=FALSE,VLOOKUP($A453,DSSV!$A$7:$R$65536,IN_DTK!S$6,0),"")</f>
        <v/>
      </c>
      <c r="T453" s="156" t="str">
        <f t="shared" si="12"/>
        <v/>
      </c>
      <c r="U453" s="156" t="str">
        <f t="shared" si="13"/>
        <v/>
      </c>
    </row>
    <row r="454" spans="1:21" s="156" customFormat="1" ht="20.25" customHeight="1">
      <c r="A454" s="154">
        <v>445</v>
      </c>
      <c r="B454" s="178">
        <f>--SUBTOTAL(2,C$7:C454)</f>
        <v>445</v>
      </c>
      <c r="C454" s="157">
        <f>IF(ISNA(VLOOKUP($A454,DSSV!$A$7:$R$65536,IN_DTK!C$6,0))=FALSE,VLOOKUP($A454,DSSV!$A$7:$R$65536,IN_DTK!C$6,0),"")</f>
        <v>0</v>
      </c>
      <c r="D454" s="181" t="str">
        <f>IF(ISNA(VLOOKUP($A454,DSSV!$A$7:$R$65536,IN_DTK!D$6,0))=FALSE,VLOOKUP($A454,DSSV!$A$7:$R$65536,IN_DTK!D$6,0),"")</f>
        <v/>
      </c>
      <c r="E454" s="182" t="str">
        <f>IF(ISNA(VLOOKUP($A454,DSSV!$A$7:$R$65536,IN_DTK!E$6,0))=FALSE,VLOOKUP($A454,DSSV!$A$7:$R$65536,IN_DTK!E$6,0),"")</f>
        <v/>
      </c>
      <c r="F454" s="187" t="str">
        <f>IF(ISNA(VLOOKUP($A454,DSSV!$A$7:$R$65536,IN_DTK!F$6,0))=FALSE,VLOOKUP($A454,DSSV!$A$7:$R$65536,IN_DTK!F$6,0),"")</f>
        <v/>
      </c>
      <c r="G454" s="187" t="str">
        <f>IF(ISNA(VLOOKUP($A454,DSSV!$A$7:$R$65536,IN_DTK!G$6,0))=FALSE,VLOOKUP($A454,DSSV!$A$7:$R$65536,IN_DTK!G$6,0),"")</f>
        <v/>
      </c>
      <c r="H454" s="183">
        <f>IF(ISNA(VLOOKUP($A454,DSSV!$A$7:$R$65536,IN_DTK!H$6,0))=FALSE,IF(H$9&lt;&gt;0,VLOOKUP($A454,DSSV!$A$7:$R$65536,IN_DTK!H$6,0),""),"")</f>
        <v>0</v>
      </c>
      <c r="I454" s="183">
        <f>IF(ISNA(VLOOKUP($A454,DSSV!$A$7:$R$65536,IN_DTK!I$6,0))=FALSE,IF(I$9&lt;&gt;0,VLOOKUP($A454,DSSV!$A$7:$R$65536,IN_DTK!I$6,0),""),"")</f>
        <v>0</v>
      </c>
      <c r="J454" s="183">
        <f>IF(ISNA(VLOOKUP($A454,DSSV!$A$7:$R$65536,IN_DTK!J$6,0))=FALSE,IF(J$9&lt;&gt;0,VLOOKUP($A454,DSSV!$A$7:$R$65536,IN_DTK!J$6,0),""),"")</f>
        <v>0</v>
      </c>
      <c r="K454" s="183">
        <f>IF(ISNA(VLOOKUP($A454,DSSV!$A$7:$R$65536,IN_DTK!K$6,0))=FALSE,IF(K$9&lt;&gt;0,VLOOKUP($A454,DSSV!$A$7:$R$65536,IN_DTK!K$6,0),""),"")</f>
        <v>0</v>
      </c>
      <c r="L454" s="183">
        <f>IF(ISNA(VLOOKUP($A454,DSSV!$A$7:$R$65536,IN_DTK!L$6,0))=FALSE,IF(L$9&lt;&gt;0,VLOOKUP($A454,DSSV!$A$7:$R$65536,IN_DTK!L$6,0),""),"")</f>
        <v>0</v>
      </c>
      <c r="M454" s="183">
        <f>IF(ISNA(VLOOKUP($A454,DSSV!$A$7:$R$65536,IN_DTK!M$6,0))=FALSE,IF(M$9&lt;&gt;0,VLOOKUP($A454,DSSV!$A$7:$R$65536,IN_DTK!M$6,0),""),"")</f>
        <v>0</v>
      </c>
      <c r="N454" s="183">
        <f>IF(ISNA(VLOOKUP($A454,DSSV!$A$7:$R$65536,IN_DTK!N$6,0))=FALSE,IF(N$9&lt;&gt;0,VLOOKUP($A454,DSSV!$A$7:$R$65536,IN_DTK!N$6,0),""),"")</f>
        <v>0</v>
      </c>
      <c r="O454" s="183">
        <f>IF(ISNA(VLOOKUP($A454,DSSV!$A$7:$R$65536,IN_DTK!O$6,0))=FALSE,IF(O$9&lt;&gt;0,VLOOKUP($A454,DSSV!$A$7:$R$65536,IN_DTK!O$6,0),""),"")</f>
        <v>0</v>
      </c>
      <c r="P454" s="183">
        <f>IF(ISNA(VLOOKUP($A454,DSSV!$A$7:$R$65536,IN_DTK!P$6,0))=FALSE,IF(P$9&lt;&gt;0,VLOOKUP($A454,DSSV!$A$7:$R$65536,IN_DTK!P$6,0),""),"")</f>
        <v>0</v>
      </c>
      <c r="Q454" s="184">
        <f>IF(ISNA(VLOOKUP($A454,DSSV!$A$7:$R$65536,IN_DTK!Q$6,0))=FALSE,VLOOKUP($A454,DSSV!$A$7:$R$65536,IN_DTK!Q$6,0),"")</f>
        <v>0</v>
      </c>
      <c r="R454" s="175" t="str">
        <f>IF(ISNA(VLOOKUP($A454,DSSV!$A$7:$R$65536,IN_DTK!R$6,0))=FALSE,VLOOKUP($A454,DSSV!$A$7:$R$65536,IN_DTK!R$6,0),"")</f>
        <v>Không</v>
      </c>
      <c r="S454" s="185" t="str">
        <f>IF(ISNA(VLOOKUP($A454,DSSV!$A$7:$R$65536,IN_DTK!S$6,0))=FALSE,VLOOKUP($A454,DSSV!$A$7:$R$65536,IN_DTK!S$6,0),"")</f>
        <v/>
      </c>
      <c r="T454" s="156" t="str">
        <f t="shared" si="12"/>
        <v/>
      </c>
      <c r="U454" s="156" t="str">
        <f t="shared" si="13"/>
        <v/>
      </c>
    </row>
    <row r="455" spans="1:21" s="156" customFormat="1" ht="20.25" customHeight="1">
      <c r="A455" s="154">
        <v>446</v>
      </c>
      <c r="B455" s="178">
        <f>--SUBTOTAL(2,C$7:C455)</f>
        <v>446</v>
      </c>
      <c r="C455" s="157">
        <f>IF(ISNA(VLOOKUP($A455,DSSV!$A$7:$R$65536,IN_DTK!C$6,0))=FALSE,VLOOKUP($A455,DSSV!$A$7:$R$65536,IN_DTK!C$6,0),"")</f>
        <v>0</v>
      </c>
      <c r="D455" s="181" t="str">
        <f>IF(ISNA(VLOOKUP($A455,DSSV!$A$7:$R$65536,IN_DTK!D$6,0))=FALSE,VLOOKUP($A455,DSSV!$A$7:$R$65536,IN_DTK!D$6,0),"")</f>
        <v/>
      </c>
      <c r="E455" s="182" t="str">
        <f>IF(ISNA(VLOOKUP($A455,DSSV!$A$7:$R$65536,IN_DTK!E$6,0))=FALSE,VLOOKUP($A455,DSSV!$A$7:$R$65536,IN_DTK!E$6,0),"")</f>
        <v/>
      </c>
      <c r="F455" s="187" t="str">
        <f>IF(ISNA(VLOOKUP($A455,DSSV!$A$7:$R$65536,IN_DTK!F$6,0))=FALSE,VLOOKUP($A455,DSSV!$A$7:$R$65536,IN_DTK!F$6,0),"")</f>
        <v/>
      </c>
      <c r="G455" s="187" t="str">
        <f>IF(ISNA(VLOOKUP($A455,DSSV!$A$7:$R$65536,IN_DTK!G$6,0))=FALSE,VLOOKUP($A455,DSSV!$A$7:$R$65536,IN_DTK!G$6,0),"")</f>
        <v/>
      </c>
      <c r="H455" s="183">
        <f>IF(ISNA(VLOOKUP($A455,DSSV!$A$7:$R$65536,IN_DTK!H$6,0))=FALSE,IF(H$9&lt;&gt;0,VLOOKUP($A455,DSSV!$A$7:$R$65536,IN_DTK!H$6,0),""),"")</f>
        <v>0</v>
      </c>
      <c r="I455" s="183">
        <f>IF(ISNA(VLOOKUP($A455,DSSV!$A$7:$R$65536,IN_DTK!I$6,0))=FALSE,IF(I$9&lt;&gt;0,VLOOKUP($A455,DSSV!$A$7:$R$65536,IN_DTK!I$6,0),""),"")</f>
        <v>0</v>
      </c>
      <c r="J455" s="183">
        <f>IF(ISNA(VLOOKUP($A455,DSSV!$A$7:$R$65536,IN_DTK!J$6,0))=FALSE,IF(J$9&lt;&gt;0,VLOOKUP($A455,DSSV!$A$7:$R$65536,IN_DTK!J$6,0),""),"")</f>
        <v>0</v>
      </c>
      <c r="K455" s="183">
        <f>IF(ISNA(VLOOKUP($A455,DSSV!$A$7:$R$65536,IN_DTK!K$6,0))=FALSE,IF(K$9&lt;&gt;0,VLOOKUP($A455,DSSV!$A$7:$R$65536,IN_DTK!K$6,0),""),"")</f>
        <v>0</v>
      </c>
      <c r="L455" s="183">
        <f>IF(ISNA(VLOOKUP($A455,DSSV!$A$7:$R$65536,IN_DTK!L$6,0))=FALSE,IF(L$9&lt;&gt;0,VLOOKUP($A455,DSSV!$A$7:$R$65536,IN_DTK!L$6,0),""),"")</f>
        <v>0</v>
      </c>
      <c r="M455" s="183">
        <f>IF(ISNA(VLOOKUP($A455,DSSV!$A$7:$R$65536,IN_DTK!M$6,0))=FALSE,IF(M$9&lt;&gt;0,VLOOKUP($A455,DSSV!$A$7:$R$65536,IN_DTK!M$6,0),""),"")</f>
        <v>0</v>
      </c>
      <c r="N455" s="183">
        <f>IF(ISNA(VLOOKUP($A455,DSSV!$A$7:$R$65536,IN_DTK!N$6,0))=FALSE,IF(N$9&lt;&gt;0,VLOOKUP($A455,DSSV!$A$7:$R$65536,IN_DTK!N$6,0),""),"")</f>
        <v>0</v>
      </c>
      <c r="O455" s="183">
        <f>IF(ISNA(VLOOKUP($A455,DSSV!$A$7:$R$65536,IN_DTK!O$6,0))=FALSE,IF(O$9&lt;&gt;0,VLOOKUP($A455,DSSV!$A$7:$R$65536,IN_DTK!O$6,0),""),"")</f>
        <v>0</v>
      </c>
      <c r="P455" s="183">
        <f>IF(ISNA(VLOOKUP($A455,DSSV!$A$7:$R$65536,IN_DTK!P$6,0))=FALSE,IF(P$9&lt;&gt;0,VLOOKUP($A455,DSSV!$A$7:$R$65536,IN_DTK!P$6,0),""),"")</f>
        <v>0</v>
      </c>
      <c r="Q455" s="184">
        <f>IF(ISNA(VLOOKUP($A455,DSSV!$A$7:$R$65536,IN_DTK!Q$6,0))=FALSE,VLOOKUP($A455,DSSV!$A$7:$R$65536,IN_DTK!Q$6,0),"")</f>
        <v>0</v>
      </c>
      <c r="R455" s="175" t="str">
        <f>IF(ISNA(VLOOKUP($A455,DSSV!$A$7:$R$65536,IN_DTK!R$6,0))=FALSE,VLOOKUP($A455,DSSV!$A$7:$R$65536,IN_DTK!R$6,0),"")</f>
        <v>Không</v>
      </c>
      <c r="S455" s="185" t="str">
        <f>IF(ISNA(VLOOKUP($A455,DSSV!$A$7:$R$65536,IN_DTK!S$6,0))=FALSE,VLOOKUP($A455,DSSV!$A$7:$R$65536,IN_DTK!S$6,0),"")</f>
        <v/>
      </c>
      <c r="T455" s="156" t="str">
        <f t="shared" si="12"/>
        <v/>
      </c>
      <c r="U455" s="156" t="str">
        <f t="shared" si="13"/>
        <v/>
      </c>
    </row>
    <row r="456" spans="1:21" s="156" customFormat="1" ht="20.25" customHeight="1">
      <c r="A456" s="154">
        <v>447</v>
      </c>
      <c r="B456" s="178">
        <f>--SUBTOTAL(2,C$7:C456)</f>
        <v>447</v>
      </c>
      <c r="C456" s="157">
        <f>IF(ISNA(VLOOKUP($A456,DSSV!$A$7:$R$65536,IN_DTK!C$6,0))=FALSE,VLOOKUP($A456,DSSV!$A$7:$R$65536,IN_DTK!C$6,0),"")</f>
        <v>0</v>
      </c>
      <c r="D456" s="181" t="str">
        <f>IF(ISNA(VLOOKUP($A456,DSSV!$A$7:$R$65536,IN_DTK!D$6,0))=FALSE,VLOOKUP($A456,DSSV!$A$7:$R$65536,IN_DTK!D$6,0),"")</f>
        <v/>
      </c>
      <c r="E456" s="182" t="str">
        <f>IF(ISNA(VLOOKUP($A456,DSSV!$A$7:$R$65536,IN_DTK!E$6,0))=FALSE,VLOOKUP($A456,DSSV!$A$7:$R$65536,IN_DTK!E$6,0),"")</f>
        <v/>
      </c>
      <c r="F456" s="187" t="str">
        <f>IF(ISNA(VLOOKUP($A456,DSSV!$A$7:$R$65536,IN_DTK!F$6,0))=FALSE,VLOOKUP($A456,DSSV!$A$7:$R$65536,IN_DTK!F$6,0),"")</f>
        <v/>
      </c>
      <c r="G456" s="187" t="str">
        <f>IF(ISNA(VLOOKUP($A456,DSSV!$A$7:$R$65536,IN_DTK!G$6,0))=FALSE,VLOOKUP($A456,DSSV!$A$7:$R$65536,IN_DTK!G$6,0),"")</f>
        <v/>
      </c>
      <c r="H456" s="183">
        <f>IF(ISNA(VLOOKUP($A456,DSSV!$A$7:$R$65536,IN_DTK!H$6,0))=FALSE,IF(H$9&lt;&gt;0,VLOOKUP($A456,DSSV!$A$7:$R$65536,IN_DTK!H$6,0),""),"")</f>
        <v>0</v>
      </c>
      <c r="I456" s="183">
        <f>IF(ISNA(VLOOKUP($A456,DSSV!$A$7:$R$65536,IN_DTK!I$6,0))=FALSE,IF(I$9&lt;&gt;0,VLOOKUP($A456,DSSV!$A$7:$R$65536,IN_DTK!I$6,0),""),"")</f>
        <v>0</v>
      </c>
      <c r="J456" s="183">
        <f>IF(ISNA(VLOOKUP($A456,DSSV!$A$7:$R$65536,IN_DTK!J$6,0))=FALSE,IF(J$9&lt;&gt;0,VLOOKUP($A456,DSSV!$A$7:$R$65536,IN_DTK!J$6,0),""),"")</f>
        <v>0</v>
      </c>
      <c r="K456" s="183">
        <f>IF(ISNA(VLOOKUP($A456,DSSV!$A$7:$R$65536,IN_DTK!K$6,0))=FALSE,IF(K$9&lt;&gt;0,VLOOKUP($A456,DSSV!$A$7:$R$65536,IN_DTK!K$6,0),""),"")</f>
        <v>0</v>
      </c>
      <c r="L456" s="183">
        <f>IF(ISNA(VLOOKUP($A456,DSSV!$A$7:$R$65536,IN_DTK!L$6,0))=FALSE,IF(L$9&lt;&gt;0,VLOOKUP($A456,DSSV!$A$7:$R$65536,IN_DTK!L$6,0),""),"")</f>
        <v>0</v>
      </c>
      <c r="M456" s="183">
        <f>IF(ISNA(VLOOKUP($A456,DSSV!$A$7:$R$65536,IN_DTK!M$6,0))=FALSE,IF(M$9&lt;&gt;0,VLOOKUP($A456,DSSV!$A$7:$R$65536,IN_DTK!M$6,0),""),"")</f>
        <v>0</v>
      </c>
      <c r="N456" s="183">
        <f>IF(ISNA(VLOOKUP($A456,DSSV!$A$7:$R$65536,IN_DTK!N$6,0))=FALSE,IF(N$9&lt;&gt;0,VLOOKUP($A456,DSSV!$A$7:$R$65536,IN_DTK!N$6,0),""),"")</f>
        <v>0</v>
      </c>
      <c r="O456" s="183">
        <f>IF(ISNA(VLOOKUP($A456,DSSV!$A$7:$R$65536,IN_DTK!O$6,0))=FALSE,IF(O$9&lt;&gt;0,VLOOKUP($A456,DSSV!$A$7:$R$65536,IN_DTK!O$6,0),""),"")</f>
        <v>0</v>
      </c>
      <c r="P456" s="183">
        <f>IF(ISNA(VLOOKUP($A456,DSSV!$A$7:$R$65536,IN_DTK!P$6,0))=FALSE,IF(P$9&lt;&gt;0,VLOOKUP($A456,DSSV!$A$7:$R$65536,IN_DTK!P$6,0),""),"")</f>
        <v>0</v>
      </c>
      <c r="Q456" s="184">
        <f>IF(ISNA(VLOOKUP($A456,DSSV!$A$7:$R$65536,IN_DTK!Q$6,0))=FALSE,VLOOKUP($A456,DSSV!$A$7:$R$65536,IN_DTK!Q$6,0),"")</f>
        <v>0</v>
      </c>
      <c r="R456" s="175" t="str">
        <f>IF(ISNA(VLOOKUP($A456,DSSV!$A$7:$R$65536,IN_DTK!R$6,0))=FALSE,VLOOKUP($A456,DSSV!$A$7:$R$65536,IN_DTK!R$6,0),"")</f>
        <v>Không</v>
      </c>
      <c r="S456" s="185" t="str">
        <f>IF(ISNA(VLOOKUP($A456,DSSV!$A$7:$R$65536,IN_DTK!S$6,0))=FALSE,VLOOKUP($A456,DSSV!$A$7:$R$65536,IN_DTK!S$6,0),"")</f>
        <v/>
      </c>
      <c r="T456" s="156" t="str">
        <f t="shared" si="12"/>
        <v/>
      </c>
      <c r="U456" s="156" t="str">
        <f t="shared" si="13"/>
        <v/>
      </c>
    </row>
    <row r="457" spans="1:21" s="156" customFormat="1" ht="20.25" customHeight="1">
      <c r="A457" s="154">
        <v>448</v>
      </c>
      <c r="B457" s="178">
        <f>--SUBTOTAL(2,C$7:C457)</f>
        <v>448</v>
      </c>
      <c r="C457" s="157">
        <f>IF(ISNA(VLOOKUP($A457,DSSV!$A$7:$R$65536,IN_DTK!C$6,0))=FALSE,VLOOKUP($A457,DSSV!$A$7:$R$65536,IN_DTK!C$6,0),"")</f>
        <v>0</v>
      </c>
      <c r="D457" s="181" t="str">
        <f>IF(ISNA(VLOOKUP($A457,DSSV!$A$7:$R$65536,IN_DTK!D$6,0))=FALSE,VLOOKUP($A457,DSSV!$A$7:$R$65536,IN_DTK!D$6,0),"")</f>
        <v/>
      </c>
      <c r="E457" s="182" t="str">
        <f>IF(ISNA(VLOOKUP($A457,DSSV!$A$7:$R$65536,IN_DTK!E$6,0))=FALSE,VLOOKUP($A457,DSSV!$A$7:$R$65536,IN_DTK!E$6,0),"")</f>
        <v/>
      </c>
      <c r="F457" s="187" t="str">
        <f>IF(ISNA(VLOOKUP($A457,DSSV!$A$7:$R$65536,IN_DTK!F$6,0))=FALSE,VLOOKUP($A457,DSSV!$A$7:$R$65536,IN_DTK!F$6,0),"")</f>
        <v/>
      </c>
      <c r="G457" s="187" t="str">
        <f>IF(ISNA(VLOOKUP($A457,DSSV!$A$7:$R$65536,IN_DTK!G$6,0))=FALSE,VLOOKUP($A457,DSSV!$A$7:$R$65536,IN_DTK!G$6,0),"")</f>
        <v/>
      </c>
      <c r="H457" s="183">
        <f>IF(ISNA(VLOOKUP($A457,DSSV!$A$7:$R$65536,IN_DTK!H$6,0))=FALSE,IF(H$9&lt;&gt;0,VLOOKUP($A457,DSSV!$A$7:$R$65536,IN_DTK!H$6,0),""),"")</f>
        <v>0</v>
      </c>
      <c r="I457" s="183">
        <f>IF(ISNA(VLOOKUP($A457,DSSV!$A$7:$R$65536,IN_DTK!I$6,0))=FALSE,IF(I$9&lt;&gt;0,VLOOKUP($A457,DSSV!$A$7:$R$65536,IN_DTK!I$6,0),""),"")</f>
        <v>0</v>
      </c>
      <c r="J457" s="183">
        <f>IF(ISNA(VLOOKUP($A457,DSSV!$A$7:$R$65536,IN_DTK!J$6,0))=FALSE,IF(J$9&lt;&gt;0,VLOOKUP($A457,DSSV!$A$7:$R$65536,IN_DTK!J$6,0),""),"")</f>
        <v>0</v>
      </c>
      <c r="K457" s="183">
        <f>IF(ISNA(VLOOKUP($A457,DSSV!$A$7:$R$65536,IN_DTK!K$6,0))=FALSE,IF(K$9&lt;&gt;0,VLOOKUP($A457,DSSV!$A$7:$R$65536,IN_DTK!K$6,0),""),"")</f>
        <v>0</v>
      </c>
      <c r="L457" s="183">
        <f>IF(ISNA(VLOOKUP($A457,DSSV!$A$7:$R$65536,IN_DTK!L$6,0))=FALSE,IF(L$9&lt;&gt;0,VLOOKUP($A457,DSSV!$A$7:$R$65536,IN_DTK!L$6,0),""),"")</f>
        <v>0</v>
      </c>
      <c r="M457" s="183">
        <f>IF(ISNA(VLOOKUP($A457,DSSV!$A$7:$R$65536,IN_DTK!M$6,0))=FALSE,IF(M$9&lt;&gt;0,VLOOKUP($A457,DSSV!$A$7:$R$65536,IN_DTK!M$6,0),""),"")</f>
        <v>0</v>
      </c>
      <c r="N457" s="183">
        <f>IF(ISNA(VLOOKUP($A457,DSSV!$A$7:$R$65536,IN_DTK!N$6,0))=FALSE,IF(N$9&lt;&gt;0,VLOOKUP($A457,DSSV!$A$7:$R$65536,IN_DTK!N$6,0),""),"")</f>
        <v>0</v>
      </c>
      <c r="O457" s="183">
        <f>IF(ISNA(VLOOKUP($A457,DSSV!$A$7:$R$65536,IN_DTK!O$6,0))=FALSE,IF(O$9&lt;&gt;0,VLOOKUP($A457,DSSV!$A$7:$R$65536,IN_DTK!O$6,0),""),"")</f>
        <v>0</v>
      </c>
      <c r="P457" s="183">
        <f>IF(ISNA(VLOOKUP($A457,DSSV!$A$7:$R$65536,IN_DTK!P$6,0))=FALSE,IF(P$9&lt;&gt;0,VLOOKUP($A457,DSSV!$A$7:$R$65536,IN_DTK!P$6,0),""),"")</f>
        <v>0</v>
      </c>
      <c r="Q457" s="184">
        <f>IF(ISNA(VLOOKUP($A457,DSSV!$A$7:$R$65536,IN_DTK!Q$6,0))=FALSE,VLOOKUP($A457,DSSV!$A$7:$R$65536,IN_DTK!Q$6,0),"")</f>
        <v>0</v>
      </c>
      <c r="R457" s="175" t="str">
        <f>IF(ISNA(VLOOKUP($A457,DSSV!$A$7:$R$65536,IN_DTK!R$6,0))=FALSE,VLOOKUP($A457,DSSV!$A$7:$R$65536,IN_DTK!R$6,0),"")</f>
        <v>Không</v>
      </c>
      <c r="S457" s="185" t="str">
        <f>IF(ISNA(VLOOKUP($A457,DSSV!$A$7:$R$65536,IN_DTK!S$6,0))=FALSE,VLOOKUP($A457,DSSV!$A$7:$R$65536,IN_DTK!S$6,0),"")</f>
        <v/>
      </c>
      <c r="T457" s="156" t="str">
        <f t="shared" si="12"/>
        <v/>
      </c>
      <c r="U457" s="156" t="str">
        <f t="shared" si="13"/>
        <v/>
      </c>
    </row>
    <row r="458" spans="1:21" s="156" customFormat="1" ht="20.25" customHeight="1">
      <c r="A458" s="154">
        <v>449</v>
      </c>
      <c r="B458" s="178">
        <f>--SUBTOTAL(2,C$7:C458)</f>
        <v>449</v>
      </c>
      <c r="C458" s="157">
        <f>IF(ISNA(VLOOKUP($A458,DSSV!$A$7:$R$65536,IN_DTK!C$6,0))=FALSE,VLOOKUP($A458,DSSV!$A$7:$R$65536,IN_DTK!C$6,0),"")</f>
        <v>0</v>
      </c>
      <c r="D458" s="181" t="str">
        <f>IF(ISNA(VLOOKUP($A458,DSSV!$A$7:$R$65536,IN_DTK!D$6,0))=FALSE,VLOOKUP($A458,DSSV!$A$7:$R$65536,IN_DTK!D$6,0),"")</f>
        <v/>
      </c>
      <c r="E458" s="182" t="str">
        <f>IF(ISNA(VLOOKUP($A458,DSSV!$A$7:$R$65536,IN_DTK!E$6,0))=FALSE,VLOOKUP($A458,DSSV!$A$7:$R$65536,IN_DTK!E$6,0),"")</f>
        <v/>
      </c>
      <c r="F458" s="187" t="str">
        <f>IF(ISNA(VLOOKUP($A458,DSSV!$A$7:$R$65536,IN_DTK!F$6,0))=FALSE,VLOOKUP($A458,DSSV!$A$7:$R$65536,IN_DTK!F$6,0),"")</f>
        <v/>
      </c>
      <c r="G458" s="187" t="str">
        <f>IF(ISNA(VLOOKUP($A458,DSSV!$A$7:$R$65536,IN_DTK!G$6,0))=FALSE,VLOOKUP($A458,DSSV!$A$7:$R$65536,IN_DTK!G$6,0),"")</f>
        <v/>
      </c>
      <c r="H458" s="183">
        <f>IF(ISNA(VLOOKUP($A458,DSSV!$A$7:$R$65536,IN_DTK!H$6,0))=FALSE,IF(H$9&lt;&gt;0,VLOOKUP($A458,DSSV!$A$7:$R$65536,IN_DTK!H$6,0),""),"")</f>
        <v>0</v>
      </c>
      <c r="I458" s="183">
        <f>IF(ISNA(VLOOKUP($A458,DSSV!$A$7:$R$65536,IN_DTK!I$6,0))=FALSE,IF(I$9&lt;&gt;0,VLOOKUP($A458,DSSV!$A$7:$R$65536,IN_DTK!I$6,0),""),"")</f>
        <v>0</v>
      </c>
      <c r="J458" s="183">
        <f>IF(ISNA(VLOOKUP($A458,DSSV!$A$7:$R$65536,IN_DTK!J$6,0))=FALSE,IF(J$9&lt;&gt;0,VLOOKUP($A458,DSSV!$A$7:$R$65536,IN_DTK!J$6,0),""),"")</f>
        <v>0</v>
      </c>
      <c r="K458" s="183">
        <f>IF(ISNA(VLOOKUP($A458,DSSV!$A$7:$R$65536,IN_DTK!K$6,0))=FALSE,IF(K$9&lt;&gt;0,VLOOKUP($A458,DSSV!$A$7:$R$65536,IN_DTK!K$6,0),""),"")</f>
        <v>0</v>
      </c>
      <c r="L458" s="183">
        <f>IF(ISNA(VLOOKUP($A458,DSSV!$A$7:$R$65536,IN_DTK!L$6,0))=FALSE,IF(L$9&lt;&gt;0,VLOOKUP($A458,DSSV!$A$7:$R$65536,IN_DTK!L$6,0),""),"")</f>
        <v>0</v>
      </c>
      <c r="M458" s="183">
        <f>IF(ISNA(VLOOKUP($A458,DSSV!$A$7:$R$65536,IN_DTK!M$6,0))=FALSE,IF(M$9&lt;&gt;0,VLOOKUP($A458,DSSV!$A$7:$R$65536,IN_DTK!M$6,0),""),"")</f>
        <v>0</v>
      </c>
      <c r="N458" s="183">
        <f>IF(ISNA(VLOOKUP($A458,DSSV!$A$7:$R$65536,IN_DTK!N$6,0))=FALSE,IF(N$9&lt;&gt;0,VLOOKUP($A458,DSSV!$A$7:$R$65536,IN_DTK!N$6,0),""),"")</f>
        <v>0</v>
      </c>
      <c r="O458" s="183">
        <f>IF(ISNA(VLOOKUP($A458,DSSV!$A$7:$R$65536,IN_DTK!O$6,0))=FALSE,IF(O$9&lt;&gt;0,VLOOKUP($A458,DSSV!$A$7:$R$65536,IN_DTK!O$6,0),""),"")</f>
        <v>0</v>
      </c>
      <c r="P458" s="183">
        <f>IF(ISNA(VLOOKUP($A458,DSSV!$A$7:$R$65536,IN_DTK!P$6,0))=FALSE,IF(P$9&lt;&gt;0,VLOOKUP($A458,DSSV!$A$7:$R$65536,IN_DTK!P$6,0),""),"")</f>
        <v>0</v>
      </c>
      <c r="Q458" s="184">
        <f>IF(ISNA(VLOOKUP($A458,DSSV!$A$7:$R$65536,IN_DTK!Q$6,0))=FALSE,VLOOKUP($A458,DSSV!$A$7:$R$65536,IN_DTK!Q$6,0),"")</f>
        <v>0</v>
      </c>
      <c r="R458" s="175" t="str">
        <f>IF(ISNA(VLOOKUP($A458,DSSV!$A$7:$R$65536,IN_DTK!R$6,0))=FALSE,VLOOKUP($A458,DSSV!$A$7:$R$65536,IN_DTK!R$6,0),"")</f>
        <v>Không</v>
      </c>
      <c r="S458" s="185" t="str">
        <f>IF(ISNA(VLOOKUP($A458,DSSV!$A$7:$R$65536,IN_DTK!S$6,0))=FALSE,VLOOKUP($A458,DSSV!$A$7:$R$65536,IN_DTK!S$6,0),"")</f>
        <v/>
      </c>
      <c r="T458" s="156" t="str">
        <f t="shared" si="12"/>
        <v/>
      </c>
      <c r="U458" s="156" t="str">
        <f t="shared" si="13"/>
        <v/>
      </c>
    </row>
    <row r="459" spans="1:21" s="156" customFormat="1" ht="20.25" customHeight="1">
      <c r="A459" s="154">
        <v>450</v>
      </c>
      <c r="B459" s="178">
        <f>--SUBTOTAL(2,C$7:C459)</f>
        <v>450</v>
      </c>
      <c r="C459" s="157">
        <f>IF(ISNA(VLOOKUP($A459,DSSV!$A$7:$R$65536,IN_DTK!C$6,0))=FALSE,VLOOKUP($A459,DSSV!$A$7:$R$65536,IN_DTK!C$6,0),"")</f>
        <v>0</v>
      </c>
      <c r="D459" s="181" t="str">
        <f>IF(ISNA(VLOOKUP($A459,DSSV!$A$7:$R$65536,IN_DTK!D$6,0))=FALSE,VLOOKUP($A459,DSSV!$A$7:$R$65536,IN_DTK!D$6,0),"")</f>
        <v/>
      </c>
      <c r="E459" s="182" t="str">
        <f>IF(ISNA(VLOOKUP($A459,DSSV!$A$7:$R$65536,IN_DTK!E$6,0))=FALSE,VLOOKUP($A459,DSSV!$A$7:$R$65536,IN_DTK!E$6,0),"")</f>
        <v/>
      </c>
      <c r="F459" s="187" t="str">
        <f>IF(ISNA(VLOOKUP($A459,DSSV!$A$7:$R$65536,IN_DTK!F$6,0))=FALSE,VLOOKUP($A459,DSSV!$A$7:$R$65536,IN_DTK!F$6,0),"")</f>
        <v/>
      </c>
      <c r="G459" s="187" t="str">
        <f>IF(ISNA(VLOOKUP($A459,DSSV!$A$7:$R$65536,IN_DTK!G$6,0))=FALSE,VLOOKUP($A459,DSSV!$A$7:$R$65536,IN_DTK!G$6,0),"")</f>
        <v/>
      </c>
      <c r="H459" s="183">
        <f>IF(ISNA(VLOOKUP($A459,DSSV!$A$7:$R$65536,IN_DTK!H$6,0))=FALSE,IF(H$9&lt;&gt;0,VLOOKUP($A459,DSSV!$A$7:$R$65536,IN_DTK!H$6,0),""),"")</f>
        <v>0</v>
      </c>
      <c r="I459" s="183">
        <f>IF(ISNA(VLOOKUP($A459,DSSV!$A$7:$R$65536,IN_DTK!I$6,0))=FALSE,IF(I$9&lt;&gt;0,VLOOKUP($A459,DSSV!$A$7:$R$65536,IN_DTK!I$6,0),""),"")</f>
        <v>0</v>
      </c>
      <c r="J459" s="183">
        <f>IF(ISNA(VLOOKUP($A459,DSSV!$A$7:$R$65536,IN_DTK!J$6,0))=FALSE,IF(J$9&lt;&gt;0,VLOOKUP($A459,DSSV!$A$7:$R$65536,IN_DTK!J$6,0),""),"")</f>
        <v>0</v>
      </c>
      <c r="K459" s="183">
        <f>IF(ISNA(VLOOKUP($A459,DSSV!$A$7:$R$65536,IN_DTK!K$6,0))=FALSE,IF(K$9&lt;&gt;0,VLOOKUP($A459,DSSV!$A$7:$R$65536,IN_DTK!K$6,0),""),"")</f>
        <v>0</v>
      </c>
      <c r="L459" s="183">
        <f>IF(ISNA(VLOOKUP($A459,DSSV!$A$7:$R$65536,IN_DTK!L$6,0))=FALSE,IF(L$9&lt;&gt;0,VLOOKUP($A459,DSSV!$A$7:$R$65536,IN_DTK!L$6,0),""),"")</f>
        <v>0</v>
      </c>
      <c r="M459" s="183">
        <f>IF(ISNA(VLOOKUP($A459,DSSV!$A$7:$R$65536,IN_DTK!M$6,0))=FALSE,IF(M$9&lt;&gt;0,VLOOKUP($A459,DSSV!$A$7:$R$65536,IN_DTK!M$6,0),""),"")</f>
        <v>0</v>
      </c>
      <c r="N459" s="183">
        <f>IF(ISNA(VLOOKUP($A459,DSSV!$A$7:$R$65536,IN_DTK!N$6,0))=FALSE,IF(N$9&lt;&gt;0,VLOOKUP($A459,DSSV!$A$7:$R$65536,IN_DTK!N$6,0),""),"")</f>
        <v>0</v>
      </c>
      <c r="O459" s="183">
        <f>IF(ISNA(VLOOKUP($A459,DSSV!$A$7:$R$65536,IN_DTK!O$6,0))=FALSE,IF(O$9&lt;&gt;0,VLOOKUP($A459,DSSV!$A$7:$R$65536,IN_DTK!O$6,0),""),"")</f>
        <v>0</v>
      </c>
      <c r="P459" s="183">
        <f>IF(ISNA(VLOOKUP($A459,DSSV!$A$7:$R$65536,IN_DTK!P$6,0))=FALSE,IF(P$9&lt;&gt;0,VLOOKUP($A459,DSSV!$A$7:$R$65536,IN_DTK!P$6,0),""),"")</f>
        <v>0</v>
      </c>
      <c r="Q459" s="184">
        <f>IF(ISNA(VLOOKUP($A459,DSSV!$A$7:$R$65536,IN_DTK!Q$6,0))=FALSE,VLOOKUP($A459,DSSV!$A$7:$R$65536,IN_DTK!Q$6,0),"")</f>
        <v>0</v>
      </c>
      <c r="R459" s="175" t="str">
        <f>IF(ISNA(VLOOKUP($A459,DSSV!$A$7:$R$65536,IN_DTK!R$6,0))=FALSE,VLOOKUP($A459,DSSV!$A$7:$R$65536,IN_DTK!R$6,0),"")</f>
        <v>Không</v>
      </c>
      <c r="S459" s="185" t="str">
        <f>IF(ISNA(VLOOKUP($A459,DSSV!$A$7:$R$65536,IN_DTK!S$6,0))=FALSE,VLOOKUP($A459,DSSV!$A$7:$R$65536,IN_DTK!S$6,0),"")</f>
        <v/>
      </c>
      <c r="T459" s="156" t="str">
        <f t="shared" ref="T459:T522" si="14">MID(G459,4,10)</f>
        <v/>
      </c>
      <c r="U459" s="156" t="str">
        <f t="shared" ref="U459:U522" si="15">LEFT(T459,3)</f>
        <v/>
      </c>
    </row>
    <row r="460" spans="1:21" s="156" customFormat="1" ht="20.25" customHeight="1">
      <c r="A460" s="154">
        <v>451</v>
      </c>
      <c r="B460" s="178">
        <f>--SUBTOTAL(2,C$7:C460)</f>
        <v>451</v>
      </c>
      <c r="C460" s="157">
        <f>IF(ISNA(VLOOKUP($A460,DSSV!$A$7:$R$65536,IN_DTK!C$6,0))=FALSE,VLOOKUP($A460,DSSV!$A$7:$R$65536,IN_DTK!C$6,0),"")</f>
        <v>0</v>
      </c>
      <c r="D460" s="181" t="str">
        <f>IF(ISNA(VLOOKUP($A460,DSSV!$A$7:$R$65536,IN_DTK!D$6,0))=FALSE,VLOOKUP($A460,DSSV!$A$7:$R$65536,IN_DTK!D$6,0),"")</f>
        <v/>
      </c>
      <c r="E460" s="182" t="str">
        <f>IF(ISNA(VLOOKUP($A460,DSSV!$A$7:$R$65536,IN_DTK!E$6,0))=FALSE,VLOOKUP($A460,DSSV!$A$7:$R$65536,IN_DTK!E$6,0),"")</f>
        <v/>
      </c>
      <c r="F460" s="187" t="str">
        <f>IF(ISNA(VLOOKUP($A460,DSSV!$A$7:$R$65536,IN_DTK!F$6,0))=FALSE,VLOOKUP($A460,DSSV!$A$7:$R$65536,IN_DTK!F$6,0),"")</f>
        <v/>
      </c>
      <c r="G460" s="187" t="str">
        <f>IF(ISNA(VLOOKUP($A460,DSSV!$A$7:$R$65536,IN_DTK!G$6,0))=FALSE,VLOOKUP($A460,DSSV!$A$7:$R$65536,IN_DTK!G$6,0),"")</f>
        <v/>
      </c>
      <c r="H460" s="183">
        <f>IF(ISNA(VLOOKUP($A460,DSSV!$A$7:$R$65536,IN_DTK!H$6,0))=FALSE,IF(H$9&lt;&gt;0,VLOOKUP($A460,DSSV!$A$7:$R$65536,IN_DTK!H$6,0),""),"")</f>
        <v>0</v>
      </c>
      <c r="I460" s="183">
        <f>IF(ISNA(VLOOKUP($A460,DSSV!$A$7:$R$65536,IN_DTK!I$6,0))=FALSE,IF(I$9&lt;&gt;0,VLOOKUP($A460,DSSV!$A$7:$R$65536,IN_DTK!I$6,0),""),"")</f>
        <v>0</v>
      </c>
      <c r="J460" s="183">
        <f>IF(ISNA(VLOOKUP($A460,DSSV!$A$7:$R$65536,IN_DTK!J$6,0))=FALSE,IF(J$9&lt;&gt;0,VLOOKUP($A460,DSSV!$A$7:$R$65536,IN_DTK!J$6,0),""),"")</f>
        <v>0</v>
      </c>
      <c r="K460" s="183">
        <f>IF(ISNA(VLOOKUP($A460,DSSV!$A$7:$R$65536,IN_DTK!K$6,0))=FALSE,IF(K$9&lt;&gt;0,VLOOKUP($A460,DSSV!$A$7:$R$65536,IN_DTK!K$6,0),""),"")</f>
        <v>0</v>
      </c>
      <c r="L460" s="183">
        <f>IF(ISNA(VLOOKUP($A460,DSSV!$A$7:$R$65536,IN_DTK!L$6,0))=FALSE,IF(L$9&lt;&gt;0,VLOOKUP($A460,DSSV!$A$7:$R$65536,IN_DTK!L$6,0),""),"")</f>
        <v>0</v>
      </c>
      <c r="M460" s="183">
        <f>IF(ISNA(VLOOKUP($A460,DSSV!$A$7:$R$65536,IN_DTK!M$6,0))=FALSE,IF(M$9&lt;&gt;0,VLOOKUP($A460,DSSV!$A$7:$R$65536,IN_DTK!M$6,0),""),"")</f>
        <v>0</v>
      </c>
      <c r="N460" s="183">
        <f>IF(ISNA(VLOOKUP($A460,DSSV!$A$7:$R$65536,IN_DTK!N$6,0))=FALSE,IF(N$9&lt;&gt;0,VLOOKUP($A460,DSSV!$A$7:$R$65536,IN_DTK!N$6,0),""),"")</f>
        <v>0</v>
      </c>
      <c r="O460" s="183">
        <f>IF(ISNA(VLOOKUP($A460,DSSV!$A$7:$R$65536,IN_DTK!O$6,0))=FALSE,IF(O$9&lt;&gt;0,VLOOKUP($A460,DSSV!$A$7:$R$65536,IN_DTK!O$6,0),""),"")</f>
        <v>0</v>
      </c>
      <c r="P460" s="183">
        <f>IF(ISNA(VLOOKUP($A460,DSSV!$A$7:$R$65536,IN_DTK!P$6,0))=FALSE,IF(P$9&lt;&gt;0,VLOOKUP($A460,DSSV!$A$7:$R$65536,IN_DTK!P$6,0),""),"")</f>
        <v>0</v>
      </c>
      <c r="Q460" s="184">
        <f>IF(ISNA(VLOOKUP($A460,DSSV!$A$7:$R$65536,IN_DTK!Q$6,0))=FALSE,VLOOKUP($A460,DSSV!$A$7:$R$65536,IN_DTK!Q$6,0),"")</f>
        <v>0</v>
      </c>
      <c r="R460" s="175" t="str">
        <f>IF(ISNA(VLOOKUP($A460,DSSV!$A$7:$R$65536,IN_DTK!R$6,0))=FALSE,VLOOKUP($A460,DSSV!$A$7:$R$65536,IN_DTK!R$6,0),"")</f>
        <v>Không</v>
      </c>
      <c r="S460" s="185" t="str">
        <f>IF(ISNA(VLOOKUP($A460,DSSV!$A$7:$R$65536,IN_DTK!S$6,0))=FALSE,VLOOKUP($A460,DSSV!$A$7:$R$65536,IN_DTK!S$6,0),"")</f>
        <v/>
      </c>
      <c r="T460" s="156" t="str">
        <f t="shared" si="14"/>
        <v/>
      </c>
      <c r="U460" s="156" t="str">
        <f t="shared" si="15"/>
        <v/>
      </c>
    </row>
    <row r="461" spans="1:21" s="156" customFormat="1" ht="20.25" customHeight="1">
      <c r="A461" s="154">
        <v>452</v>
      </c>
      <c r="B461" s="178">
        <f>--SUBTOTAL(2,C$7:C461)</f>
        <v>452</v>
      </c>
      <c r="C461" s="157">
        <f>IF(ISNA(VLOOKUP($A461,DSSV!$A$7:$R$65536,IN_DTK!C$6,0))=FALSE,VLOOKUP($A461,DSSV!$A$7:$R$65536,IN_DTK!C$6,0),"")</f>
        <v>0</v>
      </c>
      <c r="D461" s="181" t="str">
        <f>IF(ISNA(VLOOKUP($A461,DSSV!$A$7:$R$65536,IN_DTK!D$6,0))=FALSE,VLOOKUP($A461,DSSV!$A$7:$R$65536,IN_DTK!D$6,0),"")</f>
        <v/>
      </c>
      <c r="E461" s="182" t="str">
        <f>IF(ISNA(VLOOKUP($A461,DSSV!$A$7:$R$65536,IN_DTK!E$6,0))=FALSE,VLOOKUP($A461,DSSV!$A$7:$R$65536,IN_DTK!E$6,0),"")</f>
        <v/>
      </c>
      <c r="F461" s="187" t="str">
        <f>IF(ISNA(VLOOKUP($A461,DSSV!$A$7:$R$65536,IN_DTK!F$6,0))=FALSE,VLOOKUP($A461,DSSV!$A$7:$R$65536,IN_DTK!F$6,0),"")</f>
        <v/>
      </c>
      <c r="G461" s="187" t="str">
        <f>IF(ISNA(VLOOKUP($A461,DSSV!$A$7:$R$65536,IN_DTK!G$6,0))=FALSE,VLOOKUP($A461,DSSV!$A$7:$R$65536,IN_DTK!G$6,0),"")</f>
        <v/>
      </c>
      <c r="H461" s="183">
        <f>IF(ISNA(VLOOKUP($A461,DSSV!$A$7:$R$65536,IN_DTK!H$6,0))=FALSE,IF(H$9&lt;&gt;0,VLOOKUP($A461,DSSV!$A$7:$R$65536,IN_DTK!H$6,0),""),"")</f>
        <v>0</v>
      </c>
      <c r="I461" s="183">
        <f>IF(ISNA(VLOOKUP($A461,DSSV!$A$7:$R$65536,IN_DTK!I$6,0))=FALSE,IF(I$9&lt;&gt;0,VLOOKUP($A461,DSSV!$A$7:$R$65536,IN_DTK!I$6,0),""),"")</f>
        <v>0</v>
      </c>
      <c r="J461" s="183">
        <f>IF(ISNA(VLOOKUP($A461,DSSV!$A$7:$R$65536,IN_DTK!J$6,0))=FALSE,IF(J$9&lt;&gt;0,VLOOKUP($A461,DSSV!$A$7:$R$65536,IN_DTK!J$6,0),""),"")</f>
        <v>0</v>
      </c>
      <c r="K461" s="183">
        <f>IF(ISNA(VLOOKUP($A461,DSSV!$A$7:$R$65536,IN_DTK!K$6,0))=FALSE,IF(K$9&lt;&gt;0,VLOOKUP($A461,DSSV!$A$7:$R$65536,IN_DTK!K$6,0),""),"")</f>
        <v>0</v>
      </c>
      <c r="L461" s="183">
        <f>IF(ISNA(VLOOKUP($A461,DSSV!$A$7:$R$65536,IN_DTK!L$6,0))=FALSE,IF(L$9&lt;&gt;0,VLOOKUP($A461,DSSV!$A$7:$R$65536,IN_DTK!L$6,0),""),"")</f>
        <v>0</v>
      </c>
      <c r="M461" s="183">
        <f>IF(ISNA(VLOOKUP($A461,DSSV!$A$7:$R$65536,IN_DTK!M$6,0))=FALSE,IF(M$9&lt;&gt;0,VLOOKUP($A461,DSSV!$A$7:$R$65536,IN_DTK!M$6,0),""),"")</f>
        <v>0</v>
      </c>
      <c r="N461" s="183">
        <f>IF(ISNA(VLOOKUP($A461,DSSV!$A$7:$R$65536,IN_DTK!N$6,0))=FALSE,IF(N$9&lt;&gt;0,VLOOKUP($A461,DSSV!$A$7:$R$65536,IN_DTK!N$6,0),""),"")</f>
        <v>0</v>
      </c>
      <c r="O461" s="183">
        <f>IF(ISNA(VLOOKUP($A461,DSSV!$A$7:$R$65536,IN_DTK!O$6,0))=FALSE,IF(O$9&lt;&gt;0,VLOOKUP($A461,DSSV!$A$7:$R$65536,IN_DTK!O$6,0),""),"")</f>
        <v>0</v>
      </c>
      <c r="P461" s="183">
        <f>IF(ISNA(VLOOKUP($A461,DSSV!$A$7:$R$65536,IN_DTK!P$6,0))=FALSE,IF(P$9&lt;&gt;0,VLOOKUP($A461,DSSV!$A$7:$R$65536,IN_DTK!P$6,0),""),"")</f>
        <v>0</v>
      </c>
      <c r="Q461" s="184">
        <f>IF(ISNA(VLOOKUP($A461,DSSV!$A$7:$R$65536,IN_DTK!Q$6,0))=FALSE,VLOOKUP($A461,DSSV!$A$7:$R$65536,IN_DTK!Q$6,0),"")</f>
        <v>0</v>
      </c>
      <c r="R461" s="175" t="str">
        <f>IF(ISNA(VLOOKUP($A461,DSSV!$A$7:$R$65536,IN_DTK!R$6,0))=FALSE,VLOOKUP($A461,DSSV!$A$7:$R$65536,IN_DTK!R$6,0),"")</f>
        <v>Không</v>
      </c>
      <c r="S461" s="185" t="str">
        <f>IF(ISNA(VLOOKUP($A461,DSSV!$A$7:$R$65536,IN_DTK!S$6,0))=FALSE,VLOOKUP($A461,DSSV!$A$7:$R$65536,IN_DTK!S$6,0),"")</f>
        <v/>
      </c>
      <c r="T461" s="156" t="str">
        <f t="shared" si="14"/>
        <v/>
      </c>
      <c r="U461" s="156" t="str">
        <f t="shared" si="15"/>
        <v/>
      </c>
    </row>
    <row r="462" spans="1:21" s="156" customFormat="1" ht="20.25" customHeight="1">
      <c r="A462" s="154">
        <v>453</v>
      </c>
      <c r="B462" s="178">
        <f>--SUBTOTAL(2,C$7:C462)</f>
        <v>453</v>
      </c>
      <c r="C462" s="157">
        <f>IF(ISNA(VLOOKUP($A462,DSSV!$A$7:$R$65536,IN_DTK!C$6,0))=FALSE,VLOOKUP($A462,DSSV!$A$7:$R$65536,IN_DTK!C$6,0),"")</f>
        <v>0</v>
      </c>
      <c r="D462" s="181" t="str">
        <f>IF(ISNA(VLOOKUP($A462,DSSV!$A$7:$R$65536,IN_DTK!D$6,0))=FALSE,VLOOKUP($A462,DSSV!$A$7:$R$65536,IN_DTK!D$6,0),"")</f>
        <v/>
      </c>
      <c r="E462" s="182" t="str">
        <f>IF(ISNA(VLOOKUP($A462,DSSV!$A$7:$R$65536,IN_DTK!E$6,0))=FALSE,VLOOKUP($A462,DSSV!$A$7:$R$65536,IN_DTK!E$6,0),"")</f>
        <v/>
      </c>
      <c r="F462" s="187" t="str">
        <f>IF(ISNA(VLOOKUP($A462,DSSV!$A$7:$R$65536,IN_DTK!F$6,0))=FALSE,VLOOKUP($A462,DSSV!$A$7:$R$65536,IN_DTK!F$6,0),"")</f>
        <v/>
      </c>
      <c r="G462" s="187" t="str">
        <f>IF(ISNA(VLOOKUP($A462,DSSV!$A$7:$R$65536,IN_DTK!G$6,0))=FALSE,VLOOKUP($A462,DSSV!$A$7:$R$65536,IN_DTK!G$6,0),"")</f>
        <v/>
      </c>
      <c r="H462" s="183">
        <f>IF(ISNA(VLOOKUP($A462,DSSV!$A$7:$R$65536,IN_DTK!H$6,0))=FALSE,IF(H$9&lt;&gt;0,VLOOKUP($A462,DSSV!$A$7:$R$65536,IN_DTK!H$6,0),""),"")</f>
        <v>0</v>
      </c>
      <c r="I462" s="183">
        <f>IF(ISNA(VLOOKUP($A462,DSSV!$A$7:$R$65536,IN_DTK!I$6,0))=FALSE,IF(I$9&lt;&gt;0,VLOOKUP($A462,DSSV!$A$7:$R$65536,IN_DTK!I$6,0),""),"")</f>
        <v>0</v>
      </c>
      <c r="J462" s="183">
        <f>IF(ISNA(VLOOKUP($A462,DSSV!$A$7:$R$65536,IN_DTK!J$6,0))=FALSE,IF(J$9&lt;&gt;0,VLOOKUP($A462,DSSV!$A$7:$R$65536,IN_DTK!J$6,0),""),"")</f>
        <v>0</v>
      </c>
      <c r="K462" s="183">
        <f>IF(ISNA(VLOOKUP($A462,DSSV!$A$7:$R$65536,IN_DTK!K$6,0))=FALSE,IF(K$9&lt;&gt;0,VLOOKUP($A462,DSSV!$A$7:$R$65536,IN_DTK!K$6,0),""),"")</f>
        <v>0</v>
      </c>
      <c r="L462" s="183">
        <f>IF(ISNA(VLOOKUP($A462,DSSV!$A$7:$R$65536,IN_DTK!L$6,0))=FALSE,IF(L$9&lt;&gt;0,VLOOKUP($A462,DSSV!$A$7:$R$65536,IN_DTK!L$6,0),""),"")</f>
        <v>0</v>
      </c>
      <c r="M462" s="183">
        <f>IF(ISNA(VLOOKUP($A462,DSSV!$A$7:$R$65536,IN_DTK!M$6,0))=FALSE,IF(M$9&lt;&gt;0,VLOOKUP($A462,DSSV!$A$7:$R$65536,IN_DTK!M$6,0),""),"")</f>
        <v>0</v>
      </c>
      <c r="N462" s="183">
        <f>IF(ISNA(VLOOKUP($A462,DSSV!$A$7:$R$65536,IN_DTK!N$6,0))=FALSE,IF(N$9&lt;&gt;0,VLOOKUP($A462,DSSV!$A$7:$R$65536,IN_DTK!N$6,0),""),"")</f>
        <v>0</v>
      </c>
      <c r="O462" s="183">
        <f>IF(ISNA(VLOOKUP($A462,DSSV!$A$7:$R$65536,IN_DTK!O$6,0))=FALSE,IF(O$9&lt;&gt;0,VLOOKUP($A462,DSSV!$A$7:$R$65536,IN_DTK!O$6,0),""),"")</f>
        <v>0</v>
      </c>
      <c r="P462" s="183">
        <f>IF(ISNA(VLOOKUP($A462,DSSV!$A$7:$R$65536,IN_DTK!P$6,0))=FALSE,IF(P$9&lt;&gt;0,VLOOKUP($A462,DSSV!$A$7:$R$65536,IN_DTK!P$6,0),""),"")</f>
        <v>0</v>
      </c>
      <c r="Q462" s="184">
        <f>IF(ISNA(VLOOKUP($A462,DSSV!$A$7:$R$65536,IN_DTK!Q$6,0))=FALSE,VLOOKUP($A462,DSSV!$A$7:$R$65536,IN_DTK!Q$6,0),"")</f>
        <v>0</v>
      </c>
      <c r="R462" s="175" t="str">
        <f>IF(ISNA(VLOOKUP($A462,DSSV!$A$7:$R$65536,IN_DTK!R$6,0))=FALSE,VLOOKUP($A462,DSSV!$A$7:$R$65536,IN_DTK!R$6,0),"")</f>
        <v>Không</v>
      </c>
      <c r="S462" s="185" t="str">
        <f>IF(ISNA(VLOOKUP($A462,DSSV!$A$7:$R$65536,IN_DTK!S$6,0))=FALSE,VLOOKUP($A462,DSSV!$A$7:$R$65536,IN_DTK!S$6,0),"")</f>
        <v/>
      </c>
      <c r="T462" s="156" t="str">
        <f t="shared" si="14"/>
        <v/>
      </c>
      <c r="U462" s="156" t="str">
        <f t="shared" si="15"/>
        <v/>
      </c>
    </row>
    <row r="463" spans="1:21" s="156" customFormat="1" ht="20.25" customHeight="1">
      <c r="A463" s="154">
        <v>454</v>
      </c>
      <c r="B463" s="178">
        <f>--SUBTOTAL(2,C$7:C463)</f>
        <v>454</v>
      </c>
      <c r="C463" s="157">
        <f>IF(ISNA(VLOOKUP($A463,DSSV!$A$7:$R$65536,IN_DTK!C$6,0))=FALSE,VLOOKUP($A463,DSSV!$A$7:$R$65536,IN_DTK!C$6,0),"")</f>
        <v>0</v>
      </c>
      <c r="D463" s="181" t="str">
        <f>IF(ISNA(VLOOKUP($A463,DSSV!$A$7:$R$65536,IN_DTK!D$6,0))=FALSE,VLOOKUP($A463,DSSV!$A$7:$R$65536,IN_DTK!D$6,0),"")</f>
        <v/>
      </c>
      <c r="E463" s="182" t="str">
        <f>IF(ISNA(VLOOKUP($A463,DSSV!$A$7:$R$65536,IN_DTK!E$6,0))=FALSE,VLOOKUP($A463,DSSV!$A$7:$R$65536,IN_DTK!E$6,0),"")</f>
        <v/>
      </c>
      <c r="F463" s="187" t="str">
        <f>IF(ISNA(VLOOKUP($A463,DSSV!$A$7:$R$65536,IN_DTK!F$6,0))=FALSE,VLOOKUP($A463,DSSV!$A$7:$R$65536,IN_DTK!F$6,0),"")</f>
        <v/>
      </c>
      <c r="G463" s="187" t="str">
        <f>IF(ISNA(VLOOKUP($A463,DSSV!$A$7:$R$65536,IN_DTK!G$6,0))=FALSE,VLOOKUP($A463,DSSV!$A$7:$R$65536,IN_DTK!G$6,0),"")</f>
        <v/>
      </c>
      <c r="H463" s="183">
        <f>IF(ISNA(VLOOKUP($A463,DSSV!$A$7:$R$65536,IN_DTK!H$6,0))=FALSE,IF(H$9&lt;&gt;0,VLOOKUP($A463,DSSV!$A$7:$R$65536,IN_DTK!H$6,0),""),"")</f>
        <v>0</v>
      </c>
      <c r="I463" s="183">
        <f>IF(ISNA(VLOOKUP($A463,DSSV!$A$7:$R$65536,IN_DTK!I$6,0))=FALSE,IF(I$9&lt;&gt;0,VLOOKUP($A463,DSSV!$A$7:$R$65536,IN_DTK!I$6,0),""),"")</f>
        <v>0</v>
      </c>
      <c r="J463" s="183">
        <f>IF(ISNA(VLOOKUP($A463,DSSV!$A$7:$R$65536,IN_DTK!J$6,0))=FALSE,IF(J$9&lt;&gt;0,VLOOKUP($A463,DSSV!$A$7:$R$65536,IN_DTK!J$6,0),""),"")</f>
        <v>0</v>
      </c>
      <c r="K463" s="183">
        <f>IF(ISNA(VLOOKUP($A463,DSSV!$A$7:$R$65536,IN_DTK!K$6,0))=FALSE,IF(K$9&lt;&gt;0,VLOOKUP($A463,DSSV!$A$7:$R$65536,IN_DTK!K$6,0),""),"")</f>
        <v>0</v>
      </c>
      <c r="L463" s="183">
        <f>IF(ISNA(VLOOKUP($A463,DSSV!$A$7:$R$65536,IN_DTK!L$6,0))=FALSE,IF(L$9&lt;&gt;0,VLOOKUP($A463,DSSV!$A$7:$R$65536,IN_DTK!L$6,0),""),"")</f>
        <v>0</v>
      </c>
      <c r="M463" s="183">
        <f>IF(ISNA(VLOOKUP($A463,DSSV!$A$7:$R$65536,IN_DTK!M$6,0))=FALSE,IF(M$9&lt;&gt;0,VLOOKUP($A463,DSSV!$A$7:$R$65536,IN_DTK!M$6,0),""),"")</f>
        <v>0</v>
      </c>
      <c r="N463" s="183">
        <f>IF(ISNA(VLOOKUP($A463,DSSV!$A$7:$R$65536,IN_DTK!N$6,0))=FALSE,IF(N$9&lt;&gt;0,VLOOKUP($A463,DSSV!$A$7:$R$65536,IN_DTK!N$6,0),""),"")</f>
        <v>0</v>
      </c>
      <c r="O463" s="183">
        <f>IF(ISNA(VLOOKUP($A463,DSSV!$A$7:$R$65536,IN_DTK!O$6,0))=FALSE,IF(O$9&lt;&gt;0,VLOOKUP($A463,DSSV!$A$7:$R$65536,IN_DTK!O$6,0),""),"")</f>
        <v>0</v>
      </c>
      <c r="P463" s="183">
        <f>IF(ISNA(VLOOKUP($A463,DSSV!$A$7:$R$65536,IN_DTK!P$6,0))=FALSE,IF(P$9&lt;&gt;0,VLOOKUP($A463,DSSV!$A$7:$R$65536,IN_DTK!P$6,0),""),"")</f>
        <v>0</v>
      </c>
      <c r="Q463" s="184">
        <f>IF(ISNA(VLOOKUP($A463,DSSV!$A$7:$R$65536,IN_DTK!Q$6,0))=FALSE,VLOOKUP($A463,DSSV!$A$7:$R$65536,IN_DTK!Q$6,0),"")</f>
        <v>0</v>
      </c>
      <c r="R463" s="175" t="str">
        <f>IF(ISNA(VLOOKUP($A463,DSSV!$A$7:$R$65536,IN_DTK!R$6,0))=FALSE,VLOOKUP($A463,DSSV!$A$7:$R$65536,IN_DTK!R$6,0),"")</f>
        <v>Không</v>
      </c>
      <c r="S463" s="185" t="str">
        <f>IF(ISNA(VLOOKUP($A463,DSSV!$A$7:$R$65536,IN_DTK!S$6,0))=FALSE,VLOOKUP($A463,DSSV!$A$7:$R$65536,IN_DTK!S$6,0),"")</f>
        <v/>
      </c>
      <c r="T463" s="156" t="str">
        <f t="shared" si="14"/>
        <v/>
      </c>
      <c r="U463" s="156" t="str">
        <f t="shared" si="15"/>
        <v/>
      </c>
    </row>
    <row r="464" spans="1:21" s="156" customFormat="1" ht="20.25" customHeight="1">
      <c r="A464" s="154">
        <v>455</v>
      </c>
      <c r="B464" s="178">
        <f>--SUBTOTAL(2,C$7:C464)</f>
        <v>455</v>
      </c>
      <c r="C464" s="157">
        <f>IF(ISNA(VLOOKUP($A464,DSSV!$A$7:$R$65536,IN_DTK!C$6,0))=FALSE,VLOOKUP($A464,DSSV!$A$7:$R$65536,IN_DTK!C$6,0),"")</f>
        <v>0</v>
      </c>
      <c r="D464" s="181" t="str">
        <f>IF(ISNA(VLOOKUP($A464,DSSV!$A$7:$R$65536,IN_DTK!D$6,0))=FALSE,VLOOKUP($A464,DSSV!$A$7:$R$65536,IN_DTK!D$6,0),"")</f>
        <v/>
      </c>
      <c r="E464" s="182" t="str">
        <f>IF(ISNA(VLOOKUP($A464,DSSV!$A$7:$R$65536,IN_DTK!E$6,0))=FALSE,VLOOKUP($A464,DSSV!$A$7:$R$65536,IN_DTK!E$6,0),"")</f>
        <v/>
      </c>
      <c r="F464" s="187" t="str">
        <f>IF(ISNA(VLOOKUP($A464,DSSV!$A$7:$R$65536,IN_DTK!F$6,0))=FALSE,VLOOKUP($A464,DSSV!$A$7:$R$65536,IN_DTK!F$6,0),"")</f>
        <v/>
      </c>
      <c r="G464" s="187" t="str">
        <f>IF(ISNA(VLOOKUP($A464,DSSV!$A$7:$R$65536,IN_DTK!G$6,0))=FALSE,VLOOKUP($A464,DSSV!$A$7:$R$65536,IN_DTK!G$6,0),"")</f>
        <v/>
      </c>
      <c r="H464" s="183">
        <f>IF(ISNA(VLOOKUP($A464,DSSV!$A$7:$R$65536,IN_DTK!H$6,0))=FALSE,IF(H$9&lt;&gt;0,VLOOKUP($A464,DSSV!$A$7:$R$65536,IN_DTK!H$6,0),""),"")</f>
        <v>0</v>
      </c>
      <c r="I464" s="183">
        <f>IF(ISNA(VLOOKUP($A464,DSSV!$A$7:$R$65536,IN_DTK!I$6,0))=FALSE,IF(I$9&lt;&gt;0,VLOOKUP($A464,DSSV!$A$7:$R$65536,IN_DTK!I$6,0),""),"")</f>
        <v>0</v>
      </c>
      <c r="J464" s="183">
        <f>IF(ISNA(VLOOKUP($A464,DSSV!$A$7:$R$65536,IN_DTK!J$6,0))=FALSE,IF(J$9&lt;&gt;0,VLOOKUP($A464,DSSV!$A$7:$R$65536,IN_DTK!J$6,0),""),"")</f>
        <v>0</v>
      </c>
      <c r="K464" s="183">
        <f>IF(ISNA(VLOOKUP($A464,DSSV!$A$7:$R$65536,IN_DTK!K$6,0))=FALSE,IF(K$9&lt;&gt;0,VLOOKUP($A464,DSSV!$A$7:$R$65536,IN_DTK!K$6,0),""),"")</f>
        <v>0</v>
      </c>
      <c r="L464" s="183">
        <f>IF(ISNA(VLOOKUP($A464,DSSV!$A$7:$R$65536,IN_DTK!L$6,0))=FALSE,IF(L$9&lt;&gt;0,VLOOKUP($A464,DSSV!$A$7:$R$65536,IN_DTK!L$6,0),""),"")</f>
        <v>0</v>
      </c>
      <c r="M464" s="183">
        <f>IF(ISNA(VLOOKUP($A464,DSSV!$A$7:$R$65536,IN_DTK!M$6,0))=FALSE,IF(M$9&lt;&gt;0,VLOOKUP($A464,DSSV!$A$7:$R$65536,IN_DTK!M$6,0),""),"")</f>
        <v>0</v>
      </c>
      <c r="N464" s="183">
        <f>IF(ISNA(VLOOKUP($A464,DSSV!$A$7:$R$65536,IN_DTK!N$6,0))=FALSE,IF(N$9&lt;&gt;0,VLOOKUP($A464,DSSV!$A$7:$R$65536,IN_DTK!N$6,0),""),"")</f>
        <v>0</v>
      </c>
      <c r="O464" s="183">
        <f>IF(ISNA(VLOOKUP($A464,DSSV!$A$7:$R$65536,IN_DTK!O$6,0))=FALSE,IF(O$9&lt;&gt;0,VLOOKUP($A464,DSSV!$A$7:$R$65536,IN_DTK!O$6,0),""),"")</f>
        <v>0</v>
      </c>
      <c r="P464" s="183">
        <f>IF(ISNA(VLOOKUP($A464,DSSV!$A$7:$R$65536,IN_DTK!P$6,0))=FALSE,IF(P$9&lt;&gt;0,VLOOKUP($A464,DSSV!$A$7:$R$65536,IN_DTK!P$6,0),""),"")</f>
        <v>0</v>
      </c>
      <c r="Q464" s="184">
        <f>IF(ISNA(VLOOKUP($A464,DSSV!$A$7:$R$65536,IN_DTK!Q$6,0))=FALSE,VLOOKUP($A464,DSSV!$A$7:$R$65536,IN_DTK!Q$6,0),"")</f>
        <v>0</v>
      </c>
      <c r="R464" s="175" t="str">
        <f>IF(ISNA(VLOOKUP($A464,DSSV!$A$7:$R$65536,IN_DTK!R$6,0))=FALSE,VLOOKUP($A464,DSSV!$A$7:$R$65536,IN_DTK!R$6,0),"")</f>
        <v>Không</v>
      </c>
      <c r="S464" s="185" t="str">
        <f>IF(ISNA(VLOOKUP($A464,DSSV!$A$7:$R$65536,IN_DTK!S$6,0))=FALSE,VLOOKUP($A464,DSSV!$A$7:$R$65536,IN_DTK!S$6,0),"")</f>
        <v/>
      </c>
      <c r="T464" s="156" t="str">
        <f t="shared" si="14"/>
        <v/>
      </c>
      <c r="U464" s="156" t="str">
        <f t="shared" si="15"/>
        <v/>
      </c>
    </row>
    <row r="465" spans="1:21" s="156" customFormat="1" ht="20.25" customHeight="1">
      <c r="A465" s="154">
        <v>456</v>
      </c>
      <c r="B465" s="178">
        <f>--SUBTOTAL(2,C$7:C465)</f>
        <v>456</v>
      </c>
      <c r="C465" s="157">
        <f>IF(ISNA(VLOOKUP($A465,DSSV!$A$7:$R$65536,IN_DTK!C$6,0))=FALSE,VLOOKUP($A465,DSSV!$A$7:$R$65536,IN_DTK!C$6,0),"")</f>
        <v>0</v>
      </c>
      <c r="D465" s="181" t="str">
        <f>IF(ISNA(VLOOKUP($A465,DSSV!$A$7:$R$65536,IN_DTK!D$6,0))=FALSE,VLOOKUP($A465,DSSV!$A$7:$R$65536,IN_DTK!D$6,0),"")</f>
        <v/>
      </c>
      <c r="E465" s="182" t="str">
        <f>IF(ISNA(VLOOKUP($A465,DSSV!$A$7:$R$65536,IN_DTK!E$6,0))=FALSE,VLOOKUP($A465,DSSV!$A$7:$R$65536,IN_DTK!E$6,0),"")</f>
        <v/>
      </c>
      <c r="F465" s="187" t="str">
        <f>IF(ISNA(VLOOKUP($A465,DSSV!$A$7:$R$65536,IN_DTK!F$6,0))=FALSE,VLOOKUP($A465,DSSV!$A$7:$R$65536,IN_DTK!F$6,0),"")</f>
        <v/>
      </c>
      <c r="G465" s="187" t="str">
        <f>IF(ISNA(VLOOKUP($A465,DSSV!$A$7:$R$65536,IN_DTK!G$6,0))=FALSE,VLOOKUP($A465,DSSV!$A$7:$R$65536,IN_DTK!G$6,0),"")</f>
        <v/>
      </c>
      <c r="H465" s="183">
        <f>IF(ISNA(VLOOKUP($A465,DSSV!$A$7:$R$65536,IN_DTK!H$6,0))=FALSE,IF(H$9&lt;&gt;0,VLOOKUP($A465,DSSV!$A$7:$R$65536,IN_DTK!H$6,0),""),"")</f>
        <v>0</v>
      </c>
      <c r="I465" s="183">
        <f>IF(ISNA(VLOOKUP($A465,DSSV!$A$7:$R$65536,IN_DTK!I$6,0))=FALSE,IF(I$9&lt;&gt;0,VLOOKUP($A465,DSSV!$A$7:$R$65536,IN_DTK!I$6,0),""),"")</f>
        <v>0</v>
      </c>
      <c r="J465" s="183">
        <f>IF(ISNA(VLOOKUP($A465,DSSV!$A$7:$R$65536,IN_DTK!J$6,0))=FALSE,IF(J$9&lt;&gt;0,VLOOKUP($A465,DSSV!$A$7:$R$65536,IN_DTK!J$6,0),""),"")</f>
        <v>0</v>
      </c>
      <c r="K465" s="183">
        <f>IF(ISNA(VLOOKUP($A465,DSSV!$A$7:$R$65536,IN_DTK!K$6,0))=FALSE,IF(K$9&lt;&gt;0,VLOOKUP($A465,DSSV!$A$7:$R$65536,IN_DTK!K$6,0),""),"")</f>
        <v>0</v>
      </c>
      <c r="L465" s="183">
        <f>IF(ISNA(VLOOKUP($A465,DSSV!$A$7:$R$65536,IN_DTK!L$6,0))=FALSE,IF(L$9&lt;&gt;0,VLOOKUP($A465,DSSV!$A$7:$R$65536,IN_DTK!L$6,0),""),"")</f>
        <v>0</v>
      </c>
      <c r="M465" s="183">
        <f>IF(ISNA(VLOOKUP($A465,DSSV!$A$7:$R$65536,IN_DTK!M$6,0))=FALSE,IF(M$9&lt;&gt;0,VLOOKUP($A465,DSSV!$A$7:$R$65536,IN_DTK!M$6,0),""),"")</f>
        <v>0</v>
      </c>
      <c r="N465" s="183">
        <f>IF(ISNA(VLOOKUP($A465,DSSV!$A$7:$R$65536,IN_DTK!N$6,0))=FALSE,IF(N$9&lt;&gt;0,VLOOKUP($A465,DSSV!$A$7:$R$65536,IN_DTK!N$6,0),""),"")</f>
        <v>0</v>
      </c>
      <c r="O465" s="183">
        <f>IF(ISNA(VLOOKUP($A465,DSSV!$A$7:$R$65536,IN_DTK!O$6,0))=FALSE,IF(O$9&lt;&gt;0,VLOOKUP($A465,DSSV!$A$7:$R$65536,IN_DTK!O$6,0),""),"")</f>
        <v>0</v>
      </c>
      <c r="P465" s="183">
        <f>IF(ISNA(VLOOKUP($A465,DSSV!$A$7:$R$65536,IN_DTK!P$6,0))=FALSE,IF(P$9&lt;&gt;0,VLOOKUP($A465,DSSV!$A$7:$R$65536,IN_DTK!P$6,0),""),"")</f>
        <v>0</v>
      </c>
      <c r="Q465" s="184">
        <f>IF(ISNA(VLOOKUP($A465,DSSV!$A$7:$R$65536,IN_DTK!Q$6,0))=FALSE,VLOOKUP($A465,DSSV!$A$7:$R$65536,IN_DTK!Q$6,0),"")</f>
        <v>0</v>
      </c>
      <c r="R465" s="175" t="str">
        <f>IF(ISNA(VLOOKUP($A465,DSSV!$A$7:$R$65536,IN_DTK!R$6,0))=FALSE,VLOOKUP($A465,DSSV!$A$7:$R$65536,IN_DTK!R$6,0),"")</f>
        <v>Không</v>
      </c>
      <c r="S465" s="185" t="str">
        <f>IF(ISNA(VLOOKUP($A465,DSSV!$A$7:$R$65536,IN_DTK!S$6,0))=FALSE,VLOOKUP($A465,DSSV!$A$7:$R$65536,IN_DTK!S$6,0),"")</f>
        <v/>
      </c>
      <c r="T465" s="156" t="str">
        <f t="shared" si="14"/>
        <v/>
      </c>
      <c r="U465" s="156" t="str">
        <f t="shared" si="15"/>
        <v/>
      </c>
    </row>
    <row r="466" spans="1:21" s="156" customFormat="1" ht="20.25" customHeight="1">
      <c r="A466" s="154">
        <v>457</v>
      </c>
      <c r="B466" s="178">
        <f>--SUBTOTAL(2,C$7:C466)</f>
        <v>457</v>
      </c>
      <c r="C466" s="157">
        <f>IF(ISNA(VLOOKUP($A466,DSSV!$A$7:$R$65536,IN_DTK!C$6,0))=FALSE,VLOOKUP($A466,DSSV!$A$7:$R$65536,IN_DTK!C$6,0),"")</f>
        <v>0</v>
      </c>
      <c r="D466" s="181" t="str">
        <f>IF(ISNA(VLOOKUP($A466,DSSV!$A$7:$R$65536,IN_DTK!D$6,0))=FALSE,VLOOKUP($A466,DSSV!$A$7:$R$65536,IN_DTK!D$6,0),"")</f>
        <v/>
      </c>
      <c r="E466" s="182" t="str">
        <f>IF(ISNA(VLOOKUP($A466,DSSV!$A$7:$R$65536,IN_DTK!E$6,0))=FALSE,VLOOKUP($A466,DSSV!$A$7:$R$65536,IN_DTK!E$6,0),"")</f>
        <v/>
      </c>
      <c r="F466" s="187" t="str">
        <f>IF(ISNA(VLOOKUP($A466,DSSV!$A$7:$R$65536,IN_DTK!F$6,0))=FALSE,VLOOKUP($A466,DSSV!$A$7:$R$65536,IN_DTK!F$6,0),"")</f>
        <v/>
      </c>
      <c r="G466" s="187" t="str">
        <f>IF(ISNA(VLOOKUP($A466,DSSV!$A$7:$R$65536,IN_DTK!G$6,0))=FALSE,VLOOKUP($A466,DSSV!$A$7:$R$65536,IN_DTK!G$6,0),"")</f>
        <v/>
      </c>
      <c r="H466" s="183">
        <f>IF(ISNA(VLOOKUP($A466,DSSV!$A$7:$R$65536,IN_DTK!H$6,0))=FALSE,IF(H$9&lt;&gt;0,VLOOKUP($A466,DSSV!$A$7:$R$65536,IN_DTK!H$6,0),""),"")</f>
        <v>0</v>
      </c>
      <c r="I466" s="183">
        <f>IF(ISNA(VLOOKUP($A466,DSSV!$A$7:$R$65536,IN_DTK!I$6,0))=FALSE,IF(I$9&lt;&gt;0,VLOOKUP($A466,DSSV!$A$7:$R$65536,IN_DTK!I$6,0),""),"")</f>
        <v>0</v>
      </c>
      <c r="J466" s="183">
        <f>IF(ISNA(VLOOKUP($A466,DSSV!$A$7:$R$65536,IN_DTK!J$6,0))=FALSE,IF(J$9&lt;&gt;0,VLOOKUP($A466,DSSV!$A$7:$R$65536,IN_DTK!J$6,0),""),"")</f>
        <v>0</v>
      </c>
      <c r="K466" s="183">
        <f>IF(ISNA(VLOOKUP($A466,DSSV!$A$7:$R$65536,IN_DTK!K$6,0))=FALSE,IF(K$9&lt;&gt;0,VLOOKUP($A466,DSSV!$A$7:$R$65536,IN_DTK!K$6,0),""),"")</f>
        <v>0</v>
      </c>
      <c r="L466" s="183">
        <f>IF(ISNA(VLOOKUP($A466,DSSV!$A$7:$R$65536,IN_DTK!L$6,0))=FALSE,IF(L$9&lt;&gt;0,VLOOKUP($A466,DSSV!$A$7:$R$65536,IN_DTK!L$6,0),""),"")</f>
        <v>0</v>
      </c>
      <c r="M466" s="183">
        <f>IF(ISNA(VLOOKUP($A466,DSSV!$A$7:$R$65536,IN_DTK!M$6,0))=FALSE,IF(M$9&lt;&gt;0,VLOOKUP($A466,DSSV!$A$7:$R$65536,IN_DTK!M$6,0),""),"")</f>
        <v>0</v>
      </c>
      <c r="N466" s="183">
        <f>IF(ISNA(VLOOKUP($A466,DSSV!$A$7:$R$65536,IN_DTK!N$6,0))=FALSE,IF(N$9&lt;&gt;0,VLOOKUP($A466,DSSV!$A$7:$R$65536,IN_DTK!N$6,0),""),"")</f>
        <v>0</v>
      </c>
      <c r="O466" s="183">
        <f>IF(ISNA(VLOOKUP($A466,DSSV!$A$7:$R$65536,IN_DTK!O$6,0))=FALSE,IF(O$9&lt;&gt;0,VLOOKUP($A466,DSSV!$A$7:$R$65536,IN_DTK!O$6,0),""),"")</f>
        <v>0</v>
      </c>
      <c r="P466" s="183">
        <f>IF(ISNA(VLOOKUP($A466,DSSV!$A$7:$R$65536,IN_DTK!P$6,0))=FALSE,IF(P$9&lt;&gt;0,VLOOKUP($A466,DSSV!$A$7:$R$65536,IN_DTK!P$6,0),""),"")</f>
        <v>0</v>
      </c>
      <c r="Q466" s="184">
        <f>IF(ISNA(VLOOKUP($A466,DSSV!$A$7:$R$65536,IN_DTK!Q$6,0))=FALSE,VLOOKUP($A466,DSSV!$A$7:$R$65536,IN_DTK!Q$6,0),"")</f>
        <v>0</v>
      </c>
      <c r="R466" s="175" t="str">
        <f>IF(ISNA(VLOOKUP($A466,DSSV!$A$7:$R$65536,IN_DTK!R$6,0))=FALSE,VLOOKUP($A466,DSSV!$A$7:$R$65536,IN_DTK!R$6,0),"")</f>
        <v>Không</v>
      </c>
      <c r="S466" s="185" t="str">
        <f>IF(ISNA(VLOOKUP($A466,DSSV!$A$7:$R$65536,IN_DTK!S$6,0))=FALSE,VLOOKUP($A466,DSSV!$A$7:$R$65536,IN_DTK!S$6,0),"")</f>
        <v/>
      </c>
      <c r="T466" s="156" t="str">
        <f t="shared" si="14"/>
        <v/>
      </c>
      <c r="U466" s="156" t="str">
        <f t="shared" si="15"/>
        <v/>
      </c>
    </row>
    <row r="467" spans="1:21" s="156" customFormat="1" ht="20.25" customHeight="1">
      <c r="A467" s="154">
        <v>458</v>
      </c>
      <c r="B467" s="178">
        <f>--SUBTOTAL(2,C$7:C467)</f>
        <v>458</v>
      </c>
      <c r="C467" s="157">
        <f>IF(ISNA(VLOOKUP($A467,DSSV!$A$7:$R$65536,IN_DTK!C$6,0))=FALSE,VLOOKUP($A467,DSSV!$A$7:$R$65536,IN_DTK!C$6,0),"")</f>
        <v>0</v>
      </c>
      <c r="D467" s="181" t="str">
        <f>IF(ISNA(VLOOKUP($A467,DSSV!$A$7:$R$65536,IN_DTK!D$6,0))=FALSE,VLOOKUP($A467,DSSV!$A$7:$R$65536,IN_DTK!D$6,0),"")</f>
        <v/>
      </c>
      <c r="E467" s="182" t="str">
        <f>IF(ISNA(VLOOKUP($A467,DSSV!$A$7:$R$65536,IN_DTK!E$6,0))=FALSE,VLOOKUP($A467,DSSV!$A$7:$R$65536,IN_DTK!E$6,0),"")</f>
        <v/>
      </c>
      <c r="F467" s="187" t="str">
        <f>IF(ISNA(VLOOKUP($A467,DSSV!$A$7:$R$65536,IN_DTK!F$6,0))=FALSE,VLOOKUP($A467,DSSV!$A$7:$R$65536,IN_DTK!F$6,0),"")</f>
        <v/>
      </c>
      <c r="G467" s="187" t="str">
        <f>IF(ISNA(VLOOKUP($A467,DSSV!$A$7:$R$65536,IN_DTK!G$6,0))=FALSE,VLOOKUP($A467,DSSV!$A$7:$R$65536,IN_DTK!G$6,0),"")</f>
        <v/>
      </c>
      <c r="H467" s="183">
        <f>IF(ISNA(VLOOKUP($A467,DSSV!$A$7:$R$65536,IN_DTK!H$6,0))=FALSE,IF(H$9&lt;&gt;0,VLOOKUP($A467,DSSV!$A$7:$R$65536,IN_DTK!H$6,0),""),"")</f>
        <v>0</v>
      </c>
      <c r="I467" s="183">
        <f>IF(ISNA(VLOOKUP($A467,DSSV!$A$7:$R$65536,IN_DTK!I$6,0))=FALSE,IF(I$9&lt;&gt;0,VLOOKUP($A467,DSSV!$A$7:$R$65536,IN_DTK!I$6,0),""),"")</f>
        <v>0</v>
      </c>
      <c r="J467" s="183">
        <f>IF(ISNA(VLOOKUP($A467,DSSV!$A$7:$R$65536,IN_DTK!J$6,0))=FALSE,IF(J$9&lt;&gt;0,VLOOKUP($A467,DSSV!$A$7:$R$65536,IN_DTK!J$6,0),""),"")</f>
        <v>0</v>
      </c>
      <c r="K467" s="183">
        <f>IF(ISNA(VLOOKUP($A467,DSSV!$A$7:$R$65536,IN_DTK!K$6,0))=FALSE,IF(K$9&lt;&gt;0,VLOOKUP($A467,DSSV!$A$7:$R$65536,IN_DTK!K$6,0),""),"")</f>
        <v>0</v>
      </c>
      <c r="L467" s="183">
        <f>IF(ISNA(VLOOKUP($A467,DSSV!$A$7:$R$65536,IN_DTK!L$6,0))=FALSE,IF(L$9&lt;&gt;0,VLOOKUP($A467,DSSV!$A$7:$R$65536,IN_DTK!L$6,0),""),"")</f>
        <v>0</v>
      </c>
      <c r="M467" s="183">
        <f>IF(ISNA(VLOOKUP($A467,DSSV!$A$7:$R$65536,IN_DTK!M$6,0))=FALSE,IF(M$9&lt;&gt;0,VLOOKUP($A467,DSSV!$A$7:$R$65536,IN_DTK!M$6,0),""),"")</f>
        <v>0</v>
      </c>
      <c r="N467" s="183">
        <f>IF(ISNA(VLOOKUP($A467,DSSV!$A$7:$R$65536,IN_DTK!N$6,0))=FALSE,IF(N$9&lt;&gt;0,VLOOKUP($A467,DSSV!$A$7:$R$65536,IN_DTK!N$6,0),""),"")</f>
        <v>0</v>
      </c>
      <c r="O467" s="183">
        <f>IF(ISNA(VLOOKUP($A467,DSSV!$A$7:$R$65536,IN_DTK!O$6,0))=FALSE,IF(O$9&lt;&gt;0,VLOOKUP($A467,DSSV!$A$7:$R$65536,IN_DTK!O$6,0),""),"")</f>
        <v>0</v>
      </c>
      <c r="P467" s="183">
        <f>IF(ISNA(VLOOKUP($A467,DSSV!$A$7:$R$65536,IN_DTK!P$6,0))=FALSE,IF(P$9&lt;&gt;0,VLOOKUP($A467,DSSV!$A$7:$R$65536,IN_DTK!P$6,0),""),"")</f>
        <v>0</v>
      </c>
      <c r="Q467" s="184">
        <f>IF(ISNA(VLOOKUP($A467,DSSV!$A$7:$R$65536,IN_DTK!Q$6,0))=FALSE,VLOOKUP($A467,DSSV!$A$7:$R$65536,IN_DTK!Q$6,0),"")</f>
        <v>0</v>
      </c>
      <c r="R467" s="175" t="str">
        <f>IF(ISNA(VLOOKUP($A467,DSSV!$A$7:$R$65536,IN_DTK!R$6,0))=FALSE,VLOOKUP($A467,DSSV!$A$7:$R$65536,IN_DTK!R$6,0),"")</f>
        <v>Không</v>
      </c>
      <c r="S467" s="185" t="str">
        <f>IF(ISNA(VLOOKUP($A467,DSSV!$A$7:$R$65536,IN_DTK!S$6,0))=FALSE,VLOOKUP($A467,DSSV!$A$7:$R$65536,IN_DTK!S$6,0),"")</f>
        <v/>
      </c>
      <c r="T467" s="156" t="str">
        <f t="shared" si="14"/>
        <v/>
      </c>
      <c r="U467" s="156" t="str">
        <f t="shared" si="15"/>
        <v/>
      </c>
    </row>
    <row r="468" spans="1:21" s="156" customFormat="1" ht="20.25" customHeight="1">
      <c r="A468" s="154">
        <v>459</v>
      </c>
      <c r="B468" s="178">
        <f>--SUBTOTAL(2,C$7:C468)</f>
        <v>459</v>
      </c>
      <c r="C468" s="157">
        <f>IF(ISNA(VLOOKUP($A468,DSSV!$A$7:$R$65536,IN_DTK!C$6,0))=FALSE,VLOOKUP($A468,DSSV!$A$7:$R$65536,IN_DTK!C$6,0),"")</f>
        <v>0</v>
      </c>
      <c r="D468" s="181" t="str">
        <f>IF(ISNA(VLOOKUP($A468,DSSV!$A$7:$R$65536,IN_DTK!D$6,0))=FALSE,VLOOKUP($A468,DSSV!$A$7:$R$65536,IN_DTK!D$6,0),"")</f>
        <v/>
      </c>
      <c r="E468" s="182" t="str">
        <f>IF(ISNA(VLOOKUP($A468,DSSV!$A$7:$R$65536,IN_DTK!E$6,0))=FALSE,VLOOKUP($A468,DSSV!$A$7:$R$65536,IN_DTK!E$6,0),"")</f>
        <v/>
      </c>
      <c r="F468" s="187" t="str">
        <f>IF(ISNA(VLOOKUP($A468,DSSV!$A$7:$R$65536,IN_DTK!F$6,0))=FALSE,VLOOKUP($A468,DSSV!$A$7:$R$65536,IN_DTK!F$6,0),"")</f>
        <v/>
      </c>
      <c r="G468" s="187" t="str">
        <f>IF(ISNA(VLOOKUP($A468,DSSV!$A$7:$R$65536,IN_DTK!G$6,0))=FALSE,VLOOKUP($A468,DSSV!$A$7:$R$65536,IN_DTK!G$6,0),"")</f>
        <v/>
      </c>
      <c r="H468" s="183">
        <f>IF(ISNA(VLOOKUP($A468,DSSV!$A$7:$R$65536,IN_DTK!H$6,0))=FALSE,IF(H$9&lt;&gt;0,VLOOKUP($A468,DSSV!$A$7:$R$65536,IN_DTK!H$6,0),""),"")</f>
        <v>0</v>
      </c>
      <c r="I468" s="183">
        <f>IF(ISNA(VLOOKUP($A468,DSSV!$A$7:$R$65536,IN_DTK!I$6,0))=FALSE,IF(I$9&lt;&gt;0,VLOOKUP($A468,DSSV!$A$7:$R$65536,IN_DTK!I$6,0),""),"")</f>
        <v>0</v>
      </c>
      <c r="J468" s="183">
        <f>IF(ISNA(VLOOKUP($A468,DSSV!$A$7:$R$65536,IN_DTK!J$6,0))=FALSE,IF(J$9&lt;&gt;0,VLOOKUP($A468,DSSV!$A$7:$R$65536,IN_DTK!J$6,0),""),"")</f>
        <v>0</v>
      </c>
      <c r="K468" s="183">
        <f>IF(ISNA(VLOOKUP($A468,DSSV!$A$7:$R$65536,IN_DTK!K$6,0))=FALSE,IF(K$9&lt;&gt;0,VLOOKUP($A468,DSSV!$A$7:$R$65536,IN_DTK!K$6,0),""),"")</f>
        <v>0</v>
      </c>
      <c r="L468" s="183">
        <f>IF(ISNA(VLOOKUP($A468,DSSV!$A$7:$R$65536,IN_DTK!L$6,0))=FALSE,IF(L$9&lt;&gt;0,VLOOKUP($A468,DSSV!$A$7:$R$65536,IN_DTK!L$6,0),""),"")</f>
        <v>0</v>
      </c>
      <c r="M468" s="183">
        <f>IF(ISNA(VLOOKUP($A468,DSSV!$A$7:$R$65536,IN_DTK!M$6,0))=FALSE,IF(M$9&lt;&gt;0,VLOOKUP($A468,DSSV!$A$7:$R$65536,IN_DTK!M$6,0),""),"")</f>
        <v>0</v>
      </c>
      <c r="N468" s="183">
        <f>IF(ISNA(VLOOKUP($A468,DSSV!$A$7:$R$65536,IN_DTK!N$6,0))=FALSE,IF(N$9&lt;&gt;0,VLOOKUP($A468,DSSV!$A$7:$R$65536,IN_DTK!N$6,0),""),"")</f>
        <v>0</v>
      </c>
      <c r="O468" s="183">
        <f>IF(ISNA(VLOOKUP($A468,DSSV!$A$7:$R$65536,IN_DTK!O$6,0))=FALSE,IF(O$9&lt;&gt;0,VLOOKUP($A468,DSSV!$A$7:$R$65536,IN_DTK!O$6,0),""),"")</f>
        <v>0</v>
      </c>
      <c r="P468" s="183">
        <f>IF(ISNA(VLOOKUP($A468,DSSV!$A$7:$R$65536,IN_DTK!P$6,0))=FALSE,IF(P$9&lt;&gt;0,VLOOKUP($A468,DSSV!$A$7:$R$65536,IN_DTK!P$6,0),""),"")</f>
        <v>0</v>
      </c>
      <c r="Q468" s="184">
        <f>IF(ISNA(VLOOKUP($A468,DSSV!$A$7:$R$65536,IN_DTK!Q$6,0))=FALSE,VLOOKUP($A468,DSSV!$A$7:$R$65536,IN_DTK!Q$6,0),"")</f>
        <v>0</v>
      </c>
      <c r="R468" s="175" t="str">
        <f>IF(ISNA(VLOOKUP($A468,DSSV!$A$7:$R$65536,IN_DTK!R$6,0))=FALSE,VLOOKUP($A468,DSSV!$A$7:$R$65536,IN_DTK!R$6,0),"")</f>
        <v>Không</v>
      </c>
      <c r="S468" s="185" t="str">
        <f>IF(ISNA(VLOOKUP($A468,DSSV!$A$7:$R$65536,IN_DTK!S$6,0))=FALSE,VLOOKUP($A468,DSSV!$A$7:$R$65536,IN_DTK!S$6,0),"")</f>
        <v/>
      </c>
      <c r="T468" s="156" t="str">
        <f t="shared" si="14"/>
        <v/>
      </c>
      <c r="U468" s="156" t="str">
        <f t="shared" si="15"/>
        <v/>
      </c>
    </row>
    <row r="469" spans="1:21" s="156" customFormat="1" ht="20.25" customHeight="1">
      <c r="A469" s="154">
        <v>460</v>
      </c>
      <c r="B469" s="178">
        <f>--SUBTOTAL(2,C$7:C469)</f>
        <v>460</v>
      </c>
      <c r="C469" s="157">
        <f>IF(ISNA(VLOOKUP($A469,DSSV!$A$7:$R$65536,IN_DTK!C$6,0))=FALSE,VLOOKUP($A469,DSSV!$A$7:$R$65536,IN_DTK!C$6,0),"")</f>
        <v>0</v>
      </c>
      <c r="D469" s="181" t="str">
        <f>IF(ISNA(VLOOKUP($A469,DSSV!$A$7:$R$65536,IN_DTK!D$6,0))=FALSE,VLOOKUP($A469,DSSV!$A$7:$R$65536,IN_DTK!D$6,0),"")</f>
        <v/>
      </c>
      <c r="E469" s="182" t="str">
        <f>IF(ISNA(VLOOKUP($A469,DSSV!$A$7:$R$65536,IN_DTK!E$6,0))=FALSE,VLOOKUP($A469,DSSV!$A$7:$R$65536,IN_DTK!E$6,0),"")</f>
        <v/>
      </c>
      <c r="F469" s="187" t="str">
        <f>IF(ISNA(VLOOKUP($A469,DSSV!$A$7:$R$65536,IN_DTK!F$6,0))=FALSE,VLOOKUP($A469,DSSV!$A$7:$R$65536,IN_DTK!F$6,0),"")</f>
        <v/>
      </c>
      <c r="G469" s="187" t="str">
        <f>IF(ISNA(VLOOKUP($A469,DSSV!$A$7:$R$65536,IN_DTK!G$6,0))=FALSE,VLOOKUP($A469,DSSV!$A$7:$R$65536,IN_DTK!G$6,0),"")</f>
        <v/>
      </c>
      <c r="H469" s="183">
        <f>IF(ISNA(VLOOKUP($A469,DSSV!$A$7:$R$65536,IN_DTK!H$6,0))=FALSE,IF(H$9&lt;&gt;0,VLOOKUP($A469,DSSV!$A$7:$R$65536,IN_DTK!H$6,0),""),"")</f>
        <v>0</v>
      </c>
      <c r="I469" s="183">
        <f>IF(ISNA(VLOOKUP($A469,DSSV!$A$7:$R$65536,IN_DTK!I$6,0))=FALSE,IF(I$9&lt;&gt;0,VLOOKUP($A469,DSSV!$A$7:$R$65536,IN_DTK!I$6,0),""),"")</f>
        <v>0</v>
      </c>
      <c r="J469" s="183">
        <f>IF(ISNA(VLOOKUP($A469,DSSV!$A$7:$R$65536,IN_DTK!J$6,0))=FALSE,IF(J$9&lt;&gt;0,VLOOKUP($A469,DSSV!$A$7:$R$65536,IN_DTK!J$6,0),""),"")</f>
        <v>0</v>
      </c>
      <c r="K469" s="183">
        <f>IF(ISNA(VLOOKUP($A469,DSSV!$A$7:$R$65536,IN_DTK!K$6,0))=FALSE,IF(K$9&lt;&gt;0,VLOOKUP($A469,DSSV!$A$7:$R$65536,IN_DTK!K$6,0),""),"")</f>
        <v>0</v>
      </c>
      <c r="L469" s="183">
        <f>IF(ISNA(VLOOKUP($A469,DSSV!$A$7:$R$65536,IN_DTK!L$6,0))=FALSE,IF(L$9&lt;&gt;0,VLOOKUP($A469,DSSV!$A$7:$R$65536,IN_DTK!L$6,0),""),"")</f>
        <v>0</v>
      </c>
      <c r="M469" s="183">
        <f>IF(ISNA(VLOOKUP($A469,DSSV!$A$7:$R$65536,IN_DTK!M$6,0))=FALSE,IF(M$9&lt;&gt;0,VLOOKUP($A469,DSSV!$A$7:$R$65536,IN_DTK!M$6,0),""),"")</f>
        <v>0</v>
      </c>
      <c r="N469" s="183">
        <f>IF(ISNA(VLOOKUP($A469,DSSV!$A$7:$R$65536,IN_DTK!N$6,0))=FALSE,IF(N$9&lt;&gt;0,VLOOKUP($A469,DSSV!$A$7:$R$65536,IN_DTK!N$6,0),""),"")</f>
        <v>0</v>
      </c>
      <c r="O469" s="183">
        <f>IF(ISNA(VLOOKUP($A469,DSSV!$A$7:$R$65536,IN_DTK!O$6,0))=FALSE,IF(O$9&lt;&gt;0,VLOOKUP($A469,DSSV!$A$7:$R$65536,IN_DTK!O$6,0),""),"")</f>
        <v>0</v>
      </c>
      <c r="P469" s="183">
        <f>IF(ISNA(VLOOKUP($A469,DSSV!$A$7:$R$65536,IN_DTK!P$6,0))=FALSE,IF(P$9&lt;&gt;0,VLOOKUP($A469,DSSV!$A$7:$R$65536,IN_DTK!P$6,0),""),"")</f>
        <v>0</v>
      </c>
      <c r="Q469" s="184">
        <f>IF(ISNA(VLOOKUP($A469,DSSV!$A$7:$R$65536,IN_DTK!Q$6,0))=FALSE,VLOOKUP($A469,DSSV!$A$7:$R$65536,IN_DTK!Q$6,0),"")</f>
        <v>0</v>
      </c>
      <c r="R469" s="175" t="str">
        <f>IF(ISNA(VLOOKUP($A469,DSSV!$A$7:$R$65536,IN_DTK!R$6,0))=FALSE,VLOOKUP($A469,DSSV!$A$7:$R$65536,IN_DTK!R$6,0),"")</f>
        <v>Không</v>
      </c>
      <c r="S469" s="185" t="str">
        <f>IF(ISNA(VLOOKUP($A469,DSSV!$A$7:$R$65536,IN_DTK!S$6,0))=FALSE,VLOOKUP($A469,DSSV!$A$7:$R$65536,IN_DTK!S$6,0),"")</f>
        <v/>
      </c>
      <c r="T469" s="156" t="str">
        <f t="shared" si="14"/>
        <v/>
      </c>
      <c r="U469" s="156" t="str">
        <f t="shared" si="15"/>
        <v/>
      </c>
    </row>
    <row r="470" spans="1:21" s="156" customFormat="1" ht="20.25" customHeight="1">
      <c r="A470" s="154">
        <v>461</v>
      </c>
      <c r="B470" s="178">
        <f>--SUBTOTAL(2,C$7:C470)</f>
        <v>461</v>
      </c>
      <c r="C470" s="157">
        <f>IF(ISNA(VLOOKUP($A470,DSSV!$A$7:$R$65536,IN_DTK!C$6,0))=FALSE,VLOOKUP($A470,DSSV!$A$7:$R$65536,IN_DTK!C$6,0),"")</f>
        <v>0</v>
      </c>
      <c r="D470" s="181" t="str">
        <f>IF(ISNA(VLOOKUP($A470,DSSV!$A$7:$R$65536,IN_DTK!D$6,0))=FALSE,VLOOKUP($A470,DSSV!$A$7:$R$65536,IN_DTK!D$6,0),"")</f>
        <v/>
      </c>
      <c r="E470" s="182" t="str">
        <f>IF(ISNA(VLOOKUP($A470,DSSV!$A$7:$R$65536,IN_DTK!E$6,0))=FALSE,VLOOKUP($A470,DSSV!$A$7:$R$65536,IN_DTK!E$6,0),"")</f>
        <v/>
      </c>
      <c r="F470" s="187" t="str">
        <f>IF(ISNA(VLOOKUP($A470,DSSV!$A$7:$R$65536,IN_DTK!F$6,0))=FALSE,VLOOKUP($A470,DSSV!$A$7:$R$65536,IN_DTK!F$6,0),"")</f>
        <v/>
      </c>
      <c r="G470" s="187" t="str">
        <f>IF(ISNA(VLOOKUP($A470,DSSV!$A$7:$R$65536,IN_DTK!G$6,0))=FALSE,VLOOKUP($A470,DSSV!$A$7:$R$65536,IN_DTK!G$6,0),"")</f>
        <v/>
      </c>
      <c r="H470" s="183">
        <f>IF(ISNA(VLOOKUP($A470,DSSV!$A$7:$R$65536,IN_DTK!H$6,0))=FALSE,IF(H$9&lt;&gt;0,VLOOKUP($A470,DSSV!$A$7:$R$65536,IN_DTK!H$6,0),""),"")</f>
        <v>0</v>
      </c>
      <c r="I470" s="183">
        <f>IF(ISNA(VLOOKUP($A470,DSSV!$A$7:$R$65536,IN_DTK!I$6,0))=FALSE,IF(I$9&lt;&gt;0,VLOOKUP($A470,DSSV!$A$7:$R$65536,IN_DTK!I$6,0),""),"")</f>
        <v>0</v>
      </c>
      <c r="J470" s="183">
        <f>IF(ISNA(VLOOKUP($A470,DSSV!$A$7:$R$65536,IN_DTK!J$6,0))=FALSE,IF(J$9&lt;&gt;0,VLOOKUP($A470,DSSV!$A$7:$R$65536,IN_DTK!J$6,0),""),"")</f>
        <v>0</v>
      </c>
      <c r="K470" s="183">
        <f>IF(ISNA(VLOOKUP($A470,DSSV!$A$7:$R$65536,IN_DTK!K$6,0))=FALSE,IF(K$9&lt;&gt;0,VLOOKUP($A470,DSSV!$A$7:$R$65536,IN_DTK!K$6,0),""),"")</f>
        <v>0</v>
      </c>
      <c r="L470" s="183">
        <f>IF(ISNA(VLOOKUP($A470,DSSV!$A$7:$R$65536,IN_DTK!L$6,0))=FALSE,IF(L$9&lt;&gt;0,VLOOKUP($A470,DSSV!$A$7:$R$65536,IN_DTK!L$6,0),""),"")</f>
        <v>0</v>
      </c>
      <c r="M470" s="183">
        <f>IF(ISNA(VLOOKUP($A470,DSSV!$A$7:$R$65536,IN_DTK!M$6,0))=FALSE,IF(M$9&lt;&gt;0,VLOOKUP($A470,DSSV!$A$7:$R$65536,IN_DTK!M$6,0),""),"")</f>
        <v>0</v>
      </c>
      <c r="N470" s="183">
        <f>IF(ISNA(VLOOKUP($A470,DSSV!$A$7:$R$65536,IN_DTK!N$6,0))=FALSE,IF(N$9&lt;&gt;0,VLOOKUP($A470,DSSV!$A$7:$R$65536,IN_DTK!N$6,0),""),"")</f>
        <v>0</v>
      </c>
      <c r="O470" s="183">
        <f>IF(ISNA(VLOOKUP($A470,DSSV!$A$7:$R$65536,IN_DTK!O$6,0))=FALSE,IF(O$9&lt;&gt;0,VLOOKUP($A470,DSSV!$A$7:$R$65536,IN_DTK!O$6,0),""),"")</f>
        <v>0</v>
      </c>
      <c r="P470" s="183">
        <f>IF(ISNA(VLOOKUP($A470,DSSV!$A$7:$R$65536,IN_DTK!P$6,0))=FALSE,IF(P$9&lt;&gt;0,VLOOKUP($A470,DSSV!$A$7:$R$65536,IN_DTK!P$6,0),""),"")</f>
        <v>0</v>
      </c>
      <c r="Q470" s="184">
        <f>IF(ISNA(VLOOKUP($A470,DSSV!$A$7:$R$65536,IN_DTK!Q$6,0))=FALSE,VLOOKUP($A470,DSSV!$A$7:$R$65536,IN_DTK!Q$6,0),"")</f>
        <v>0</v>
      </c>
      <c r="R470" s="175" t="str">
        <f>IF(ISNA(VLOOKUP($A470,DSSV!$A$7:$R$65536,IN_DTK!R$6,0))=FALSE,VLOOKUP($A470,DSSV!$A$7:$R$65536,IN_DTK!R$6,0),"")</f>
        <v>Không</v>
      </c>
      <c r="S470" s="185" t="str">
        <f>IF(ISNA(VLOOKUP($A470,DSSV!$A$7:$R$65536,IN_DTK!S$6,0))=FALSE,VLOOKUP($A470,DSSV!$A$7:$R$65536,IN_DTK!S$6,0),"")</f>
        <v/>
      </c>
      <c r="T470" s="156" t="str">
        <f t="shared" si="14"/>
        <v/>
      </c>
      <c r="U470" s="156" t="str">
        <f t="shared" si="15"/>
        <v/>
      </c>
    </row>
    <row r="471" spans="1:21" s="156" customFormat="1" ht="20.25" customHeight="1">
      <c r="A471" s="154">
        <v>462</v>
      </c>
      <c r="B471" s="178">
        <f>--SUBTOTAL(2,C$7:C471)</f>
        <v>462</v>
      </c>
      <c r="C471" s="157">
        <f>IF(ISNA(VLOOKUP($A471,DSSV!$A$7:$R$65536,IN_DTK!C$6,0))=FALSE,VLOOKUP($A471,DSSV!$A$7:$R$65536,IN_DTK!C$6,0),"")</f>
        <v>0</v>
      </c>
      <c r="D471" s="181" t="str">
        <f>IF(ISNA(VLOOKUP($A471,DSSV!$A$7:$R$65536,IN_DTK!D$6,0))=FALSE,VLOOKUP($A471,DSSV!$A$7:$R$65536,IN_DTK!D$6,0),"")</f>
        <v/>
      </c>
      <c r="E471" s="182" t="str">
        <f>IF(ISNA(VLOOKUP($A471,DSSV!$A$7:$R$65536,IN_DTK!E$6,0))=FALSE,VLOOKUP($A471,DSSV!$A$7:$R$65536,IN_DTK!E$6,0),"")</f>
        <v/>
      </c>
      <c r="F471" s="187" t="str">
        <f>IF(ISNA(VLOOKUP($A471,DSSV!$A$7:$R$65536,IN_DTK!F$6,0))=FALSE,VLOOKUP($A471,DSSV!$A$7:$R$65536,IN_DTK!F$6,0),"")</f>
        <v/>
      </c>
      <c r="G471" s="187" t="str">
        <f>IF(ISNA(VLOOKUP($A471,DSSV!$A$7:$R$65536,IN_DTK!G$6,0))=FALSE,VLOOKUP($A471,DSSV!$A$7:$R$65536,IN_DTK!G$6,0),"")</f>
        <v/>
      </c>
      <c r="H471" s="183">
        <f>IF(ISNA(VLOOKUP($A471,DSSV!$A$7:$R$65536,IN_DTK!H$6,0))=FALSE,IF(H$9&lt;&gt;0,VLOOKUP($A471,DSSV!$A$7:$R$65536,IN_DTK!H$6,0),""),"")</f>
        <v>0</v>
      </c>
      <c r="I471" s="183">
        <f>IF(ISNA(VLOOKUP($A471,DSSV!$A$7:$R$65536,IN_DTK!I$6,0))=FALSE,IF(I$9&lt;&gt;0,VLOOKUP($A471,DSSV!$A$7:$R$65536,IN_DTK!I$6,0),""),"")</f>
        <v>0</v>
      </c>
      <c r="J471" s="183">
        <f>IF(ISNA(VLOOKUP($A471,DSSV!$A$7:$R$65536,IN_DTK!J$6,0))=FALSE,IF(J$9&lt;&gt;0,VLOOKUP($A471,DSSV!$A$7:$R$65536,IN_DTK!J$6,0),""),"")</f>
        <v>0</v>
      </c>
      <c r="K471" s="183">
        <f>IF(ISNA(VLOOKUP($A471,DSSV!$A$7:$R$65536,IN_DTK!K$6,0))=FALSE,IF(K$9&lt;&gt;0,VLOOKUP($A471,DSSV!$A$7:$R$65536,IN_DTK!K$6,0),""),"")</f>
        <v>0</v>
      </c>
      <c r="L471" s="183">
        <f>IF(ISNA(VLOOKUP($A471,DSSV!$A$7:$R$65536,IN_DTK!L$6,0))=FALSE,IF(L$9&lt;&gt;0,VLOOKUP($A471,DSSV!$A$7:$R$65536,IN_DTK!L$6,0),""),"")</f>
        <v>0</v>
      </c>
      <c r="M471" s="183">
        <f>IF(ISNA(VLOOKUP($A471,DSSV!$A$7:$R$65536,IN_DTK!M$6,0))=FALSE,IF(M$9&lt;&gt;0,VLOOKUP($A471,DSSV!$A$7:$R$65536,IN_DTK!M$6,0),""),"")</f>
        <v>0</v>
      </c>
      <c r="N471" s="183">
        <f>IF(ISNA(VLOOKUP($A471,DSSV!$A$7:$R$65536,IN_DTK!N$6,0))=FALSE,IF(N$9&lt;&gt;0,VLOOKUP($A471,DSSV!$A$7:$R$65536,IN_DTK!N$6,0),""),"")</f>
        <v>0</v>
      </c>
      <c r="O471" s="183">
        <f>IF(ISNA(VLOOKUP($A471,DSSV!$A$7:$R$65536,IN_DTK!O$6,0))=FALSE,IF(O$9&lt;&gt;0,VLOOKUP($A471,DSSV!$A$7:$R$65536,IN_DTK!O$6,0),""),"")</f>
        <v>0</v>
      </c>
      <c r="P471" s="183">
        <f>IF(ISNA(VLOOKUP($A471,DSSV!$A$7:$R$65536,IN_DTK!P$6,0))=FALSE,IF(P$9&lt;&gt;0,VLOOKUP($A471,DSSV!$A$7:$R$65536,IN_DTK!P$6,0),""),"")</f>
        <v>0</v>
      </c>
      <c r="Q471" s="184">
        <f>IF(ISNA(VLOOKUP($A471,DSSV!$A$7:$R$65536,IN_DTK!Q$6,0))=FALSE,VLOOKUP($A471,DSSV!$A$7:$R$65536,IN_DTK!Q$6,0),"")</f>
        <v>0</v>
      </c>
      <c r="R471" s="175" t="str">
        <f>IF(ISNA(VLOOKUP($A471,DSSV!$A$7:$R$65536,IN_DTK!R$6,0))=FALSE,VLOOKUP($A471,DSSV!$A$7:$R$65536,IN_DTK!R$6,0),"")</f>
        <v>Không</v>
      </c>
      <c r="S471" s="185" t="str">
        <f>IF(ISNA(VLOOKUP($A471,DSSV!$A$7:$R$65536,IN_DTK!S$6,0))=FALSE,VLOOKUP($A471,DSSV!$A$7:$R$65536,IN_DTK!S$6,0),"")</f>
        <v/>
      </c>
      <c r="T471" s="156" t="str">
        <f t="shared" si="14"/>
        <v/>
      </c>
      <c r="U471" s="156" t="str">
        <f t="shared" si="15"/>
        <v/>
      </c>
    </row>
    <row r="472" spans="1:21" s="156" customFormat="1" ht="20.25" customHeight="1">
      <c r="A472" s="154">
        <v>463</v>
      </c>
      <c r="B472" s="178">
        <f>--SUBTOTAL(2,C$7:C472)</f>
        <v>463</v>
      </c>
      <c r="C472" s="157">
        <f>IF(ISNA(VLOOKUP($A472,DSSV!$A$7:$R$65536,IN_DTK!C$6,0))=FALSE,VLOOKUP($A472,DSSV!$A$7:$R$65536,IN_DTK!C$6,0),"")</f>
        <v>0</v>
      </c>
      <c r="D472" s="181" t="str">
        <f>IF(ISNA(VLOOKUP($A472,DSSV!$A$7:$R$65536,IN_DTK!D$6,0))=FALSE,VLOOKUP($A472,DSSV!$A$7:$R$65536,IN_DTK!D$6,0),"")</f>
        <v/>
      </c>
      <c r="E472" s="182" t="str">
        <f>IF(ISNA(VLOOKUP($A472,DSSV!$A$7:$R$65536,IN_DTK!E$6,0))=FALSE,VLOOKUP($A472,DSSV!$A$7:$R$65536,IN_DTK!E$6,0),"")</f>
        <v/>
      </c>
      <c r="F472" s="187" t="str">
        <f>IF(ISNA(VLOOKUP($A472,DSSV!$A$7:$R$65536,IN_DTK!F$6,0))=FALSE,VLOOKUP($A472,DSSV!$A$7:$R$65536,IN_DTK!F$6,0),"")</f>
        <v/>
      </c>
      <c r="G472" s="187" t="str">
        <f>IF(ISNA(VLOOKUP($A472,DSSV!$A$7:$R$65536,IN_DTK!G$6,0))=FALSE,VLOOKUP($A472,DSSV!$A$7:$R$65536,IN_DTK!G$6,0),"")</f>
        <v/>
      </c>
      <c r="H472" s="183">
        <f>IF(ISNA(VLOOKUP($A472,DSSV!$A$7:$R$65536,IN_DTK!H$6,0))=FALSE,IF(H$9&lt;&gt;0,VLOOKUP($A472,DSSV!$A$7:$R$65536,IN_DTK!H$6,0),""),"")</f>
        <v>0</v>
      </c>
      <c r="I472" s="183">
        <f>IF(ISNA(VLOOKUP($A472,DSSV!$A$7:$R$65536,IN_DTK!I$6,0))=FALSE,IF(I$9&lt;&gt;0,VLOOKUP($A472,DSSV!$A$7:$R$65536,IN_DTK!I$6,0),""),"")</f>
        <v>0</v>
      </c>
      <c r="J472" s="183">
        <f>IF(ISNA(VLOOKUP($A472,DSSV!$A$7:$R$65536,IN_DTK!J$6,0))=FALSE,IF(J$9&lt;&gt;0,VLOOKUP($A472,DSSV!$A$7:$R$65536,IN_DTK!J$6,0),""),"")</f>
        <v>0</v>
      </c>
      <c r="K472" s="183">
        <f>IF(ISNA(VLOOKUP($A472,DSSV!$A$7:$R$65536,IN_DTK!K$6,0))=FALSE,IF(K$9&lt;&gt;0,VLOOKUP($A472,DSSV!$A$7:$R$65536,IN_DTK!K$6,0),""),"")</f>
        <v>0</v>
      </c>
      <c r="L472" s="183">
        <f>IF(ISNA(VLOOKUP($A472,DSSV!$A$7:$R$65536,IN_DTK!L$6,0))=FALSE,IF(L$9&lt;&gt;0,VLOOKUP($A472,DSSV!$A$7:$R$65536,IN_DTK!L$6,0),""),"")</f>
        <v>0</v>
      </c>
      <c r="M472" s="183">
        <f>IF(ISNA(VLOOKUP($A472,DSSV!$A$7:$R$65536,IN_DTK!M$6,0))=FALSE,IF(M$9&lt;&gt;0,VLOOKUP($A472,DSSV!$A$7:$R$65536,IN_DTK!M$6,0),""),"")</f>
        <v>0</v>
      </c>
      <c r="N472" s="183">
        <f>IF(ISNA(VLOOKUP($A472,DSSV!$A$7:$R$65536,IN_DTK!N$6,0))=FALSE,IF(N$9&lt;&gt;0,VLOOKUP($A472,DSSV!$A$7:$R$65536,IN_DTK!N$6,0),""),"")</f>
        <v>0</v>
      </c>
      <c r="O472" s="183">
        <f>IF(ISNA(VLOOKUP($A472,DSSV!$A$7:$R$65536,IN_DTK!O$6,0))=FALSE,IF(O$9&lt;&gt;0,VLOOKUP($A472,DSSV!$A$7:$R$65536,IN_DTK!O$6,0),""),"")</f>
        <v>0</v>
      </c>
      <c r="P472" s="183">
        <f>IF(ISNA(VLOOKUP($A472,DSSV!$A$7:$R$65536,IN_DTK!P$6,0))=FALSE,IF(P$9&lt;&gt;0,VLOOKUP($A472,DSSV!$A$7:$R$65536,IN_DTK!P$6,0),""),"")</f>
        <v>0</v>
      </c>
      <c r="Q472" s="184">
        <f>IF(ISNA(VLOOKUP($A472,DSSV!$A$7:$R$65536,IN_DTK!Q$6,0))=FALSE,VLOOKUP($A472,DSSV!$A$7:$R$65536,IN_DTK!Q$6,0),"")</f>
        <v>0</v>
      </c>
      <c r="R472" s="175" t="str">
        <f>IF(ISNA(VLOOKUP($A472,DSSV!$A$7:$R$65536,IN_DTK!R$6,0))=FALSE,VLOOKUP($A472,DSSV!$A$7:$R$65536,IN_DTK!R$6,0),"")</f>
        <v>Không</v>
      </c>
      <c r="S472" s="185" t="str">
        <f>IF(ISNA(VLOOKUP($A472,DSSV!$A$7:$R$65536,IN_DTK!S$6,0))=FALSE,VLOOKUP($A472,DSSV!$A$7:$R$65536,IN_DTK!S$6,0),"")</f>
        <v/>
      </c>
      <c r="T472" s="156" t="str">
        <f t="shared" si="14"/>
        <v/>
      </c>
      <c r="U472" s="156" t="str">
        <f t="shared" si="15"/>
        <v/>
      </c>
    </row>
    <row r="473" spans="1:21" s="156" customFormat="1" ht="20.25" customHeight="1">
      <c r="A473" s="154">
        <v>464</v>
      </c>
      <c r="B473" s="178">
        <f>--SUBTOTAL(2,C$7:C473)</f>
        <v>464</v>
      </c>
      <c r="C473" s="157">
        <f>IF(ISNA(VLOOKUP($A473,DSSV!$A$7:$R$65536,IN_DTK!C$6,0))=FALSE,VLOOKUP($A473,DSSV!$A$7:$R$65536,IN_DTK!C$6,0),"")</f>
        <v>0</v>
      </c>
      <c r="D473" s="181" t="str">
        <f>IF(ISNA(VLOOKUP($A473,DSSV!$A$7:$R$65536,IN_DTK!D$6,0))=FALSE,VLOOKUP($A473,DSSV!$A$7:$R$65536,IN_DTK!D$6,0),"")</f>
        <v/>
      </c>
      <c r="E473" s="182" t="str">
        <f>IF(ISNA(VLOOKUP($A473,DSSV!$A$7:$R$65536,IN_DTK!E$6,0))=FALSE,VLOOKUP($A473,DSSV!$A$7:$R$65536,IN_DTK!E$6,0),"")</f>
        <v/>
      </c>
      <c r="F473" s="187" t="str">
        <f>IF(ISNA(VLOOKUP($A473,DSSV!$A$7:$R$65536,IN_DTK!F$6,0))=FALSE,VLOOKUP($A473,DSSV!$A$7:$R$65536,IN_DTK!F$6,0),"")</f>
        <v/>
      </c>
      <c r="G473" s="187" t="str">
        <f>IF(ISNA(VLOOKUP($A473,DSSV!$A$7:$R$65536,IN_DTK!G$6,0))=FALSE,VLOOKUP($A473,DSSV!$A$7:$R$65536,IN_DTK!G$6,0),"")</f>
        <v/>
      </c>
      <c r="H473" s="183">
        <f>IF(ISNA(VLOOKUP($A473,DSSV!$A$7:$R$65536,IN_DTK!H$6,0))=FALSE,IF(H$9&lt;&gt;0,VLOOKUP($A473,DSSV!$A$7:$R$65536,IN_DTK!H$6,0),""),"")</f>
        <v>0</v>
      </c>
      <c r="I473" s="183">
        <f>IF(ISNA(VLOOKUP($A473,DSSV!$A$7:$R$65536,IN_DTK!I$6,0))=FALSE,IF(I$9&lt;&gt;0,VLOOKUP($A473,DSSV!$A$7:$R$65536,IN_DTK!I$6,0),""),"")</f>
        <v>0</v>
      </c>
      <c r="J473" s="183">
        <f>IF(ISNA(VLOOKUP($A473,DSSV!$A$7:$R$65536,IN_DTK!J$6,0))=FALSE,IF(J$9&lt;&gt;0,VLOOKUP($A473,DSSV!$A$7:$R$65536,IN_DTK!J$6,0),""),"")</f>
        <v>0</v>
      </c>
      <c r="K473" s="183">
        <f>IF(ISNA(VLOOKUP($A473,DSSV!$A$7:$R$65536,IN_DTK!K$6,0))=FALSE,IF(K$9&lt;&gt;0,VLOOKUP($A473,DSSV!$A$7:$R$65536,IN_DTK!K$6,0),""),"")</f>
        <v>0</v>
      </c>
      <c r="L473" s="183">
        <f>IF(ISNA(VLOOKUP($A473,DSSV!$A$7:$R$65536,IN_DTK!L$6,0))=FALSE,IF(L$9&lt;&gt;0,VLOOKUP($A473,DSSV!$A$7:$R$65536,IN_DTK!L$6,0),""),"")</f>
        <v>0</v>
      </c>
      <c r="M473" s="183">
        <f>IF(ISNA(VLOOKUP($A473,DSSV!$A$7:$R$65536,IN_DTK!M$6,0))=FALSE,IF(M$9&lt;&gt;0,VLOOKUP($A473,DSSV!$A$7:$R$65536,IN_DTK!M$6,0),""),"")</f>
        <v>0</v>
      </c>
      <c r="N473" s="183">
        <f>IF(ISNA(VLOOKUP($A473,DSSV!$A$7:$R$65536,IN_DTK!N$6,0))=FALSE,IF(N$9&lt;&gt;0,VLOOKUP($A473,DSSV!$A$7:$R$65536,IN_DTK!N$6,0),""),"")</f>
        <v>0</v>
      </c>
      <c r="O473" s="183">
        <f>IF(ISNA(VLOOKUP($A473,DSSV!$A$7:$R$65536,IN_DTK!O$6,0))=FALSE,IF(O$9&lt;&gt;0,VLOOKUP($A473,DSSV!$A$7:$R$65536,IN_DTK!O$6,0),""),"")</f>
        <v>0</v>
      </c>
      <c r="P473" s="183">
        <f>IF(ISNA(VLOOKUP($A473,DSSV!$A$7:$R$65536,IN_DTK!P$6,0))=FALSE,IF(P$9&lt;&gt;0,VLOOKUP($A473,DSSV!$A$7:$R$65536,IN_DTK!P$6,0),""),"")</f>
        <v>0</v>
      </c>
      <c r="Q473" s="184">
        <f>IF(ISNA(VLOOKUP($A473,DSSV!$A$7:$R$65536,IN_DTK!Q$6,0))=FALSE,VLOOKUP($A473,DSSV!$A$7:$R$65536,IN_DTK!Q$6,0),"")</f>
        <v>0</v>
      </c>
      <c r="R473" s="175" t="str">
        <f>IF(ISNA(VLOOKUP($A473,DSSV!$A$7:$R$65536,IN_DTK!R$6,0))=FALSE,VLOOKUP($A473,DSSV!$A$7:$R$65536,IN_DTK!R$6,0),"")</f>
        <v>Không</v>
      </c>
      <c r="S473" s="185" t="str">
        <f>IF(ISNA(VLOOKUP($A473,DSSV!$A$7:$R$65536,IN_DTK!S$6,0))=FALSE,VLOOKUP($A473,DSSV!$A$7:$R$65536,IN_DTK!S$6,0),"")</f>
        <v/>
      </c>
      <c r="T473" s="156" t="str">
        <f t="shared" si="14"/>
        <v/>
      </c>
      <c r="U473" s="156" t="str">
        <f t="shared" si="15"/>
        <v/>
      </c>
    </row>
    <row r="474" spans="1:21" s="156" customFormat="1" ht="20.25" customHeight="1">
      <c r="A474" s="154">
        <v>465</v>
      </c>
      <c r="B474" s="178">
        <f>--SUBTOTAL(2,C$7:C474)</f>
        <v>465</v>
      </c>
      <c r="C474" s="157">
        <f>IF(ISNA(VLOOKUP($A474,DSSV!$A$7:$R$65536,IN_DTK!C$6,0))=FALSE,VLOOKUP($A474,DSSV!$A$7:$R$65536,IN_DTK!C$6,0),"")</f>
        <v>0</v>
      </c>
      <c r="D474" s="181" t="str">
        <f>IF(ISNA(VLOOKUP($A474,DSSV!$A$7:$R$65536,IN_DTK!D$6,0))=FALSE,VLOOKUP($A474,DSSV!$A$7:$R$65536,IN_DTK!D$6,0),"")</f>
        <v/>
      </c>
      <c r="E474" s="182" t="str">
        <f>IF(ISNA(VLOOKUP($A474,DSSV!$A$7:$R$65536,IN_DTK!E$6,0))=FALSE,VLOOKUP($A474,DSSV!$A$7:$R$65536,IN_DTK!E$6,0),"")</f>
        <v/>
      </c>
      <c r="F474" s="187" t="str">
        <f>IF(ISNA(VLOOKUP($A474,DSSV!$A$7:$R$65536,IN_DTK!F$6,0))=FALSE,VLOOKUP($A474,DSSV!$A$7:$R$65536,IN_DTK!F$6,0),"")</f>
        <v/>
      </c>
      <c r="G474" s="187" t="str">
        <f>IF(ISNA(VLOOKUP($A474,DSSV!$A$7:$R$65536,IN_DTK!G$6,0))=FALSE,VLOOKUP($A474,DSSV!$A$7:$R$65536,IN_DTK!G$6,0),"")</f>
        <v/>
      </c>
      <c r="H474" s="183">
        <f>IF(ISNA(VLOOKUP($A474,DSSV!$A$7:$R$65536,IN_DTK!H$6,0))=FALSE,IF(H$9&lt;&gt;0,VLOOKUP($A474,DSSV!$A$7:$R$65536,IN_DTK!H$6,0),""),"")</f>
        <v>0</v>
      </c>
      <c r="I474" s="183">
        <f>IF(ISNA(VLOOKUP($A474,DSSV!$A$7:$R$65536,IN_DTK!I$6,0))=FALSE,IF(I$9&lt;&gt;0,VLOOKUP($A474,DSSV!$A$7:$R$65536,IN_DTK!I$6,0),""),"")</f>
        <v>0</v>
      </c>
      <c r="J474" s="183">
        <f>IF(ISNA(VLOOKUP($A474,DSSV!$A$7:$R$65536,IN_DTK!J$6,0))=FALSE,IF(J$9&lt;&gt;0,VLOOKUP($A474,DSSV!$A$7:$R$65536,IN_DTK!J$6,0),""),"")</f>
        <v>0</v>
      </c>
      <c r="K474" s="183">
        <f>IF(ISNA(VLOOKUP($A474,DSSV!$A$7:$R$65536,IN_DTK!K$6,0))=FALSE,IF(K$9&lt;&gt;0,VLOOKUP($A474,DSSV!$A$7:$R$65536,IN_DTK!K$6,0),""),"")</f>
        <v>0</v>
      </c>
      <c r="L474" s="183">
        <f>IF(ISNA(VLOOKUP($A474,DSSV!$A$7:$R$65536,IN_DTK!L$6,0))=FALSE,IF(L$9&lt;&gt;0,VLOOKUP($A474,DSSV!$A$7:$R$65536,IN_DTK!L$6,0),""),"")</f>
        <v>0</v>
      </c>
      <c r="M474" s="183">
        <f>IF(ISNA(VLOOKUP($A474,DSSV!$A$7:$R$65536,IN_DTK!M$6,0))=FALSE,IF(M$9&lt;&gt;0,VLOOKUP($A474,DSSV!$A$7:$R$65536,IN_DTK!M$6,0),""),"")</f>
        <v>0</v>
      </c>
      <c r="N474" s="183">
        <f>IF(ISNA(VLOOKUP($A474,DSSV!$A$7:$R$65536,IN_DTK!N$6,0))=FALSE,IF(N$9&lt;&gt;0,VLOOKUP($A474,DSSV!$A$7:$R$65536,IN_DTK!N$6,0),""),"")</f>
        <v>0</v>
      </c>
      <c r="O474" s="183">
        <f>IF(ISNA(VLOOKUP($A474,DSSV!$A$7:$R$65536,IN_DTK!O$6,0))=FALSE,IF(O$9&lt;&gt;0,VLOOKUP($A474,DSSV!$A$7:$R$65536,IN_DTK!O$6,0),""),"")</f>
        <v>0</v>
      </c>
      <c r="P474" s="183">
        <f>IF(ISNA(VLOOKUP($A474,DSSV!$A$7:$R$65536,IN_DTK!P$6,0))=FALSE,IF(P$9&lt;&gt;0,VLOOKUP($A474,DSSV!$A$7:$R$65536,IN_DTK!P$6,0),""),"")</f>
        <v>0</v>
      </c>
      <c r="Q474" s="184">
        <f>IF(ISNA(VLOOKUP($A474,DSSV!$A$7:$R$65536,IN_DTK!Q$6,0))=FALSE,VLOOKUP($A474,DSSV!$A$7:$R$65536,IN_DTK!Q$6,0),"")</f>
        <v>0</v>
      </c>
      <c r="R474" s="175" t="str">
        <f>IF(ISNA(VLOOKUP($A474,DSSV!$A$7:$R$65536,IN_DTK!R$6,0))=FALSE,VLOOKUP($A474,DSSV!$A$7:$R$65536,IN_DTK!R$6,0),"")</f>
        <v>Không</v>
      </c>
      <c r="S474" s="185" t="str">
        <f>IF(ISNA(VLOOKUP($A474,DSSV!$A$7:$R$65536,IN_DTK!S$6,0))=FALSE,VLOOKUP($A474,DSSV!$A$7:$R$65536,IN_DTK!S$6,0),"")</f>
        <v/>
      </c>
      <c r="T474" s="156" t="str">
        <f t="shared" si="14"/>
        <v/>
      </c>
      <c r="U474" s="156" t="str">
        <f t="shared" si="15"/>
        <v/>
      </c>
    </row>
    <row r="475" spans="1:21" s="156" customFormat="1" ht="20.25" customHeight="1">
      <c r="A475" s="154">
        <v>466</v>
      </c>
      <c r="B475" s="178">
        <f>--SUBTOTAL(2,C$7:C475)</f>
        <v>466</v>
      </c>
      <c r="C475" s="157">
        <f>IF(ISNA(VLOOKUP($A475,DSSV!$A$7:$R$65536,IN_DTK!C$6,0))=FALSE,VLOOKUP($A475,DSSV!$A$7:$R$65536,IN_DTK!C$6,0),"")</f>
        <v>0</v>
      </c>
      <c r="D475" s="181" t="str">
        <f>IF(ISNA(VLOOKUP($A475,DSSV!$A$7:$R$65536,IN_DTK!D$6,0))=FALSE,VLOOKUP($A475,DSSV!$A$7:$R$65536,IN_DTK!D$6,0),"")</f>
        <v/>
      </c>
      <c r="E475" s="182" t="str">
        <f>IF(ISNA(VLOOKUP($A475,DSSV!$A$7:$R$65536,IN_DTK!E$6,0))=FALSE,VLOOKUP($A475,DSSV!$A$7:$R$65536,IN_DTK!E$6,0),"")</f>
        <v/>
      </c>
      <c r="F475" s="187" t="str">
        <f>IF(ISNA(VLOOKUP($A475,DSSV!$A$7:$R$65536,IN_DTK!F$6,0))=FALSE,VLOOKUP($A475,DSSV!$A$7:$R$65536,IN_DTK!F$6,0),"")</f>
        <v/>
      </c>
      <c r="G475" s="187" t="str">
        <f>IF(ISNA(VLOOKUP($A475,DSSV!$A$7:$R$65536,IN_DTK!G$6,0))=FALSE,VLOOKUP($A475,DSSV!$A$7:$R$65536,IN_DTK!G$6,0),"")</f>
        <v/>
      </c>
      <c r="H475" s="183">
        <f>IF(ISNA(VLOOKUP($A475,DSSV!$A$7:$R$65536,IN_DTK!H$6,0))=FALSE,IF(H$9&lt;&gt;0,VLOOKUP($A475,DSSV!$A$7:$R$65536,IN_DTK!H$6,0),""),"")</f>
        <v>0</v>
      </c>
      <c r="I475" s="183">
        <f>IF(ISNA(VLOOKUP($A475,DSSV!$A$7:$R$65536,IN_DTK!I$6,0))=FALSE,IF(I$9&lt;&gt;0,VLOOKUP($A475,DSSV!$A$7:$R$65536,IN_DTK!I$6,0),""),"")</f>
        <v>0</v>
      </c>
      <c r="J475" s="183">
        <f>IF(ISNA(VLOOKUP($A475,DSSV!$A$7:$R$65536,IN_DTK!J$6,0))=FALSE,IF(J$9&lt;&gt;0,VLOOKUP($A475,DSSV!$A$7:$R$65536,IN_DTK!J$6,0),""),"")</f>
        <v>0</v>
      </c>
      <c r="K475" s="183">
        <f>IF(ISNA(VLOOKUP($A475,DSSV!$A$7:$R$65536,IN_DTK!K$6,0))=FALSE,IF(K$9&lt;&gt;0,VLOOKUP($A475,DSSV!$A$7:$R$65536,IN_DTK!K$6,0),""),"")</f>
        <v>0</v>
      </c>
      <c r="L475" s="183">
        <f>IF(ISNA(VLOOKUP($A475,DSSV!$A$7:$R$65536,IN_DTK!L$6,0))=FALSE,IF(L$9&lt;&gt;0,VLOOKUP($A475,DSSV!$A$7:$R$65536,IN_DTK!L$6,0),""),"")</f>
        <v>0</v>
      </c>
      <c r="M475" s="183">
        <f>IF(ISNA(VLOOKUP($A475,DSSV!$A$7:$R$65536,IN_DTK!M$6,0))=FALSE,IF(M$9&lt;&gt;0,VLOOKUP($A475,DSSV!$A$7:$R$65536,IN_DTK!M$6,0),""),"")</f>
        <v>0</v>
      </c>
      <c r="N475" s="183">
        <f>IF(ISNA(VLOOKUP($A475,DSSV!$A$7:$R$65536,IN_DTK!N$6,0))=FALSE,IF(N$9&lt;&gt;0,VLOOKUP($A475,DSSV!$A$7:$R$65536,IN_DTK!N$6,0),""),"")</f>
        <v>0</v>
      </c>
      <c r="O475" s="183">
        <f>IF(ISNA(VLOOKUP($A475,DSSV!$A$7:$R$65536,IN_DTK!O$6,0))=FALSE,IF(O$9&lt;&gt;0,VLOOKUP($A475,DSSV!$A$7:$R$65536,IN_DTK!O$6,0),""),"")</f>
        <v>0</v>
      </c>
      <c r="P475" s="183">
        <f>IF(ISNA(VLOOKUP($A475,DSSV!$A$7:$R$65536,IN_DTK!P$6,0))=FALSE,IF(P$9&lt;&gt;0,VLOOKUP($A475,DSSV!$A$7:$R$65536,IN_DTK!P$6,0),""),"")</f>
        <v>0</v>
      </c>
      <c r="Q475" s="184">
        <f>IF(ISNA(VLOOKUP($A475,DSSV!$A$7:$R$65536,IN_DTK!Q$6,0))=FALSE,VLOOKUP($A475,DSSV!$A$7:$R$65536,IN_DTK!Q$6,0),"")</f>
        <v>0</v>
      </c>
      <c r="R475" s="175" t="str">
        <f>IF(ISNA(VLOOKUP($A475,DSSV!$A$7:$R$65536,IN_DTK!R$6,0))=FALSE,VLOOKUP($A475,DSSV!$A$7:$R$65536,IN_DTK!R$6,0),"")</f>
        <v>Không</v>
      </c>
      <c r="S475" s="185" t="str">
        <f>IF(ISNA(VLOOKUP($A475,DSSV!$A$7:$R$65536,IN_DTK!S$6,0))=FALSE,VLOOKUP($A475,DSSV!$A$7:$R$65536,IN_DTK!S$6,0),"")</f>
        <v/>
      </c>
      <c r="T475" s="156" t="str">
        <f t="shared" si="14"/>
        <v/>
      </c>
      <c r="U475" s="156" t="str">
        <f t="shared" si="15"/>
        <v/>
      </c>
    </row>
    <row r="476" spans="1:21" s="156" customFormat="1" ht="20.25" customHeight="1">
      <c r="A476" s="154">
        <v>467</v>
      </c>
      <c r="B476" s="178">
        <f>--SUBTOTAL(2,C$7:C476)</f>
        <v>467</v>
      </c>
      <c r="C476" s="157">
        <f>IF(ISNA(VLOOKUP($A476,DSSV!$A$7:$R$65536,IN_DTK!C$6,0))=FALSE,VLOOKUP($A476,DSSV!$A$7:$R$65536,IN_DTK!C$6,0),"")</f>
        <v>0</v>
      </c>
      <c r="D476" s="181" t="str">
        <f>IF(ISNA(VLOOKUP($A476,DSSV!$A$7:$R$65536,IN_DTK!D$6,0))=FALSE,VLOOKUP($A476,DSSV!$A$7:$R$65536,IN_DTK!D$6,0),"")</f>
        <v/>
      </c>
      <c r="E476" s="182" t="str">
        <f>IF(ISNA(VLOOKUP($A476,DSSV!$A$7:$R$65536,IN_DTK!E$6,0))=FALSE,VLOOKUP($A476,DSSV!$A$7:$R$65536,IN_DTK!E$6,0),"")</f>
        <v/>
      </c>
      <c r="F476" s="187" t="str">
        <f>IF(ISNA(VLOOKUP($A476,DSSV!$A$7:$R$65536,IN_DTK!F$6,0))=FALSE,VLOOKUP($A476,DSSV!$A$7:$R$65536,IN_DTK!F$6,0),"")</f>
        <v/>
      </c>
      <c r="G476" s="187" t="str">
        <f>IF(ISNA(VLOOKUP($A476,DSSV!$A$7:$R$65536,IN_DTK!G$6,0))=FALSE,VLOOKUP($A476,DSSV!$A$7:$R$65536,IN_DTK!G$6,0),"")</f>
        <v/>
      </c>
      <c r="H476" s="183">
        <f>IF(ISNA(VLOOKUP($A476,DSSV!$A$7:$R$65536,IN_DTK!H$6,0))=FALSE,IF(H$9&lt;&gt;0,VLOOKUP($A476,DSSV!$A$7:$R$65536,IN_DTK!H$6,0),""),"")</f>
        <v>0</v>
      </c>
      <c r="I476" s="183">
        <f>IF(ISNA(VLOOKUP($A476,DSSV!$A$7:$R$65536,IN_DTK!I$6,0))=FALSE,IF(I$9&lt;&gt;0,VLOOKUP($A476,DSSV!$A$7:$R$65536,IN_DTK!I$6,0),""),"")</f>
        <v>0</v>
      </c>
      <c r="J476" s="183">
        <f>IF(ISNA(VLOOKUP($A476,DSSV!$A$7:$R$65536,IN_DTK!J$6,0))=FALSE,IF(J$9&lt;&gt;0,VLOOKUP($A476,DSSV!$A$7:$R$65536,IN_DTK!J$6,0),""),"")</f>
        <v>0</v>
      </c>
      <c r="K476" s="183">
        <f>IF(ISNA(VLOOKUP($A476,DSSV!$A$7:$R$65536,IN_DTK!K$6,0))=FALSE,IF(K$9&lt;&gt;0,VLOOKUP($A476,DSSV!$A$7:$R$65536,IN_DTK!K$6,0),""),"")</f>
        <v>0</v>
      </c>
      <c r="L476" s="183">
        <f>IF(ISNA(VLOOKUP($A476,DSSV!$A$7:$R$65536,IN_DTK!L$6,0))=FALSE,IF(L$9&lt;&gt;0,VLOOKUP($A476,DSSV!$A$7:$R$65536,IN_DTK!L$6,0),""),"")</f>
        <v>0</v>
      </c>
      <c r="M476" s="183">
        <f>IF(ISNA(VLOOKUP($A476,DSSV!$A$7:$R$65536,IN_DTK!M$6,0))=FALSE,IF(M$9&lt;&gt;0,VLOOKUP($A476,DSSV!$A$7:$R$65536,IN_DTK!M$6,0),""),"")</f>
        <v>0</v>
      </c>
      <c r="N476" s="183">
        <f>IF(ISNA(VLOOKUP($A476,DSSV!$A$7:$R$65536,IN_DTK!N$6,0))=FALSE,IF(N$9&lt;&gt;0,VLOOKUP($A476,DSSV!$A$7:$R$65536,IN_DTK!N$6,0),""),"")</f>
        <v>0</v>
      </c>
      <c r="O476" s="183">
        <f>IF(ISNA(VLOOKUP($A476,DSSV!$A$7:$R$65536,IN_DTK!O$6,0))=FALSE,IF(O$9&lt;&gt;0,VLOOKUP($A476,DSSV!$A$7:$R$65536,IN_DTK!O$6,0),""),"")</f>
        <v>0</v>
      </c>
      <c r="P476" s="183">
        <f>IF(ISNA(VLOOKUP($A476,DSSV!$A$7:$R$65536,IN_DTK!P$6,0))=FALSE,IF(P$9&lt;&gt;0,VLOOKUP($A476,DSSV!$A$7:$R$65536,IN_DTK!P$6,0),""),"")</f>
        <v>0</v>
      </c>
      <c r="Q476" s="184">
        <f>IF(ISNA(VLOOKUP($A476,DSSV!$A$7:$R$65536,IN_DTK!Q$6,0))=FALSE,VLOOKUP($A476,DSSV!$A$7:$R$65536,IN_DTK!Q$6,0),"")</f>
        <v>0</v>
      </c>
      <c r="R476" s="175" t="str">
        <f>IF(ISNA(VLOOKUP($A476,DSSV!$A$7:$R$65536,IN_DTK!R$6,0))=FALSE,VLOOKUP($A476,DSSV!$A$7:$R$65536,IN_DTK!R$6,0),"")</f>
        <v>Không</v>
      </c>
      <c r="S476" s="185" t="str">
        <f>IF(ISNA(VLOOKUP($A476,DSSV!$A$7:$R$65536,IN_DTK!S$6,0))=FALSE,VLOOKUP($A476,DSSV!$A$7:$R$65536,IN_DTK!S$6,0),"")</f>
        <v/>
      </c>
      <c r="T476" s="156" t="str">
        <f t="shared" si="14"/>
        <v/>
      </c>
      <c r="U476" s="156" t="str">
        <f t="shared" si="15"/>
        <v/>
      </c>
    </row>
    <row r="477" spans="1:21" s="156" customFormat="1" ht="20.25" customHeight="1">
      <c r="A477" s="154">
        <v>468</v>
      </c>
      <c r="B477" s="178">
        <f>--SUBTOTAL(2,C$7:C477)</f>
        <v>468</v>
      </c>
      <c r="C477" s="157">
        <f>IF(ISNA(VLOOKUP($A477,DSSV!$A$7:$R$65536,IN_DTK!C$6,0))=FALSE,VLOOKUP($A477,DSSV!$A$7:$R$65536,IN_DTK!C$6,0),"")</f>
        <v>0</v>
      </c>
      <c r="D477" s="181" t="str">
        <f>IF(ISNA(VLOOKUP($A477,DSSV!$A$7:$R$65536,IN_DTK!D$6,0))=FALSE,VLOOKUP($A477,DSSV!$A$7:$R$65536,IN_DTK!D$6,0),"")</f>
        <v/>
      </c>
      <c r="E477" s="182" t="str">
        <f>IF(ISNA(VLOOKUP($A477,DSSV!$A$7:$R$65536,IN_DTK!E$6,0))=FALSE,VLOOKUP($A477,DSSV!$A$7:$R$65536,IN_DTK!E$6,0),"")</f>
        <v/>
      </c>
      <c r="F477" s="187" t="str">
        <f>IF(ISNA(VLOOKUP($A477,DSSV!$A$7:$R$65536,IN_DTK!F$6,0))=FALSE,VLOOKUP($A477,DSSV!$A$7:$R$65536,IN_DTK!F$6,0),"")</f>
        <v/>
      </c>
      <c r="G477" s="187" t="str">
        <f>IF(ISNA(VLOOKUP($A477,DSSV!$A$7:$R$65536,IN_DTK!G$6,0))=FALSE,VLOOKUP($A477,DSSV!$A$7:$R$65536,IN_DTK!G$6,0),"")</f>
        <v/>
      </c>
      <c r="H477" s="183">
        <f>IF(ISNA(VLOOKUP($A477,DSSV!$A$7:$R$65536,IN_DTK!H$6,0))=FALSE,IF(H$9&lt;&gt;0,VLOOKUP($A477,DSSV!$A$7:$R$65536,IN_DTK!H$6,0),""),"")</f>
        <v>0</v>
      </c>
      <c r="I477" s="183">
        <f>IF(ISNA(VLOOKUP($A477,DSSV!$A$7:$R$65536,IN_DTK!I$6,0))=FALSE,IF(I$9&lt;&gt;0,VLOOKUP($A477,DSSV!$A$7:$R$65536,IN_DTK!I$6,0),""),"")</f>
        <v>0</v>
      </c>
      <c r="J477" s="183">
        <f>IF(ISNA(VLOOKUP($A477,DSSV!$A$7:$R$65536,IN_DTK!J$6,0))=FALSE,IF(J$9&lt;&gt;0,VLOOKUP($A477,DSSV!$A$7:$R$65536,IN_DTK!J$6,0),""),"")</f>
        <v>0</v>
      </c>
      <c r="K477" s="183">
        <f>IF(ISNA(VLOOKUP($A477,DSSV!$A$7:$R$65536,IN_DTK!K$6,0))=FALSE,IF(K$9&lt;&gt;0,VLOOKUP($A477,DSSV!$A$7:$R$65536,IN_DTK!K$6,0),""),"")</f>
        <v>0</v>
      </c>
      <c r="L477" s="183">
        <f>IF(ISNA(VLOOKUP($A477,DSSV!$A$7:$R$65536,IN_DTK!L$6,0))=FALSE,IF(L$9&lt;&gt;0,VLOOKUP($A477,DSSV!$A$7:$R$65536,IN_DTK!L$6,0),""),"")</f>
        <v>0</v>
      </c>
      <c r="M477" s="183">
        <f>IF(ISNA(VLOOKUP($A477,DSSV!$A$7:$R$65536,IN_DTK!M$6,0))=FALSE,IF(M$9&lt;&gt;0,VLOOKUP($A477,DSSV!$A$7:$R$65536,IN_DTK!M$6,0),""),"")</f>
        <v>0</v>
      </c>
      <c r="N477" s="183">
        <f>IF(ISNA(VLOOKUP($A477,DSSV!$A$7:$R$65536,IN_DTK!N$6,0))=FALSE,IF(N$9&lt;&gt;0,VLOOKUP($A477,DSSV!$A$7:$R$65536,IN_DTK!N$6,0),""),"")</f>
        <v>0</v>
      </c>
      <c r="O477" s="183">
        <f>IF(ISNA(VLOOKUP($A477,DSSV!$A$7:$R$65536,IN_DTK!O$6,0))=FALSE,IF(O$9&lt;&gt;0,VLOOKUP($A477,DSSV!$A$7:$R$65536,IN_DTK!O$6,0),""),"")</f>
        <v>0</v>
      </c>
      <c r="P477" s="183">
        <f>IF(ISNA(VLOOKUP($A477,DSSV!$A$7:$R$65536,IN_DTK!P$6,0))=FALSE,IF(P$9&lt;&gt;0,VLOOKUP($A477,DSSV!$A$7:$R$65536,IN_DTK!P$6,0),""),"")</f>
        <v>0</v>
      </c>
      <c r="Q477" s="184">
        <f>IF(ISNA(VLOOKUP($A477,DSSV!$A$7:$R$65536,IN_DTK!Q$6,0))=FALSE,VLOOKUP($A477,DSSV!$A$7:$R$65536,IN_DTK!Q$6,0),"")</f>
        <v>0</v>
      </c>
      <c r="R477" s="175" t="str">
        <f>IF(ISNA(VLOOKUP($A477,DSSV!$A$7:$R$65536,IN_DTK!R$6,0))=FALSE,VLOOKUP($A477,DSSV!$A$7:$R$65536,IN_DTK!R$6,0),"")</f>
        <v>Không</v>
      </c>
      <c r="S477" s="185" t="str">
        <f>IF(ISNA(VLOOKUP($A477,DSSV!$A$7:$R$65536,IN_DTK!S$6,0))=FALSE,VLOOKUP($A477,DSSV!$A$7:$R$65536,IN_DTK!S$6,0),"")</f>
        <v/>
      </c>
      <c r="T477" s="156" t="str">
        <f t="shared" si="14"/>
        <v/>
      </c>
      <c r="U477" s="156" t="str">
        <f t="shared" si="15"/>
        <v/>
      </c>
    </row>
    <row r="478" spans="1:21" s="156" customFormat="1" ht="20.25" customHeight="1">
      <c r="A478" s="154">
        <v>469</v>
      </c>
      <c r="B478" s="178">
        <f>--SUBTOTAL(2,C$7:C478)</f>
        <v>469</v>
      </c>
      <c r="C478" s="157">
        <f>IF(ISNA(VLOOKUP($A478,DSSV!$A$7:$R$65536,IN_DTK!C$6,0))=FALSE,VLOOKUP($A478,DSSV!$A$7:$R$65536,IN_DTK!C$6,0),"")</f>
        <v>0</v>
      </c>
      <c r="D478" s="181" t="str">
        <f>IF(ISNA(VLOOKUP($A478,DSSV!$A$7:$R$65536,IN_DTK!D$6,0))=FALSE,VLOOKUP($A478,DSSV!$A$7:$R$65536,IN_DTK!D$6,0),"")</f>
        <v/>
      </c>
      <c r="E478" s="182" t="str">
        <f>IF(ISNA(VLOOKUP($A478,DSSV!$A$7:$R$65536,IN_DTK!E$6,0))=FALSE,VLOOKUP($A478,DSSV!$A$7:$R$65536,IN_DTK!E$6,0),"")</f>
        <v/>
      </c>
      <c r="F478" s="187" t="str">
        <f>IF(ISNA(VLOOKUP($A478,DSSV!$A$7:$R$65536,IN_DTK!F$6,0))=FALSE,VLOOKUP($A478,DSSV!$A$7:$R$65536,IN_DTK!F$6,0),"")</f>
        <v/>
      </c>
      <c r="G478" s="187" t="str">
        <f>IF(ISNA(VLOOKUP($A478,DSSV!$A$7:$R$65536,IN_DTK!G$6,0))=FALSE,VLOOKUP($A478,DSSV!$A$7:$R$65536,IN_DTK!G$6,0),"")</f>
        <v/>
      </c>
      <c r="H478" s="183">
        <f>IF(ISNA(VLOOKUP($A478,DSSV!$A$7:$R$65536,IN_DTK!H$6,0))=FALSE,IF(H$9&lt;&gt;0,VLOOKUP($A478,DSSV!$A$7:$R$65536,IN_DTK!H$6,0),""),"")</f>
        <v>0</v>
      </c>
      <c r="I478" s="183">
        <f>IF(ISNA(VLOOKUP($A478,DSSV!$A$7:$R$65536,IN_DTK!I$6,0))=FALSE,IF(I$9&lt;&gt;0,VLOOKUP($A478,DSSV!$A$7:$R$65536,IN_DTK!I$6,0),""),"")</f>
        <v>0</v>
      </c>
      <c r="J478" s="183">
        <f>IF(ISNA(VLOOKUP($A478,DSSV!$A$7:$R$65536,IN_DTK!J$6,0))=FALSE,IF(J$9&lt;&gt;0,VLOOKUP($A478,DSSV!$A$7:$R$65536,IN_DTK!J$6,0),""),"")</f>
        <v>0</v>
      </c>
      <c r="K478" s="183">
        <f>IF(ISNA(VLOOKUP($A478,DSSV!$A$7:$R$65536,IN_DTK!K$6,0))=FALSE,IF(K$9&lt;&gt;0,VLOOKUP($A478,DSSV!$A$7:$R$65536,IN_DTK!K$6,0),""),"")</f>
        <v>0</v>
      </c>
      <c r="L478" s="183">
        <f>IF(ISNA(VLOOKUP($A478,DSSV!$A$7:$R$65536,IN_DTK!L$6,0))=FALSE,IF(L$9&lt;&gt;0,VLOOKUP($A478,DSSV!$A$7:$R$65536,IN_DTK!L$6,0),""),"")</f>
        <v>0</v>
      </c>
      <c r="M478" s="183">
        <f>IF(ISNA(VLOOKUP($A478,DSSV!$A$7:$R$65536,IN_DTK!M$6,0))=FALSE,IF(M$9&lt;&gt;0,VLOOKUP($A478,DSSV!$A$7:$R$65536,IN_DTK!M$6,0),""),"")</f>
        <v>0</v>
      </c>
      <c r="N478" s="183">
        <f>IF(ISNA(VLOOKUP($A478,DSSV!$A$7:$R$65536,IN_DTK!N$6,0))=FALSE,IF(N$9&lt;&gt;0,VLOOKUP($A478,DSSV!$A$7:$R$65536,IN_DTK!N$6,0),""),"")</f>
        <v>0</v>
      </c>
      <c r="O478" s="183">
        <f>IF(ISNA(VLOOKUP($A478,DSSV!$A$7:$R$65536,IN_DTK!O$6,0))=FALSE,IF(O$9&lt;&gt;0,VLOOKUP($A478,DSSV!$A$7:$R$65536,IN_DTK!O$6,0),""),"")</f>
        <v>0</v>
      </c>
      <c r="P478" s="183">
        <f>IF(ISNA(VLOOKUP($A478,DSSV!$A$7:$R$65536,IN_DTK!P$6,0))=FALSE,IF(P$9&lt;&gt;0,VLOOKUP($A478,DSSV!$A$7:$R$65536,IN_DTK!P$6,0),""),"")</f>
        <v>0</v>
      </c>
      <c r="Q478" s="184">
        <f>IF(ISNA(VLOOKUP($A478,DSSV!$A$7:$R$65536,IN_DTK!Q$6,0))=FALSE,VLOOKUP($A478,DSSV!$A$7:$R$65536,IN_DTK!Q$6,0),"")</f>
        <v>0</v>
      </c>
      <c r="R478" s="175" t="str">
        <f>IF(ISNA(VLOOKUP($A478,DSSV!$A$7:$R$65536,IN_DTK!R$6,0))=FALSE,VLOOKUP($A478,DSSV!$A$7:$R$65536,IN_DTK!R$6,0),"")</f>
        <v>Không</v>
      </c>
      <c r="S478" s="185" t="str">
        <f>IF(ISNA(VLOOKUP($A478,DSSV!$A$7:$R$65536,IN_DTK!S$6,0))=FALSE,VLOOKUP($A478,DSSV!$A$7:$R$65536,IN_DTK!S$6,0),"")</f>
        <v/>
      </c>
      <c r="T478" s="156" t="str">
        <f t="shared" si="14"/>
        <v/>
      </c>
      <c r="U478" s="156" t="str">
        <f t="shared" si="15"/>
        <v/>
      </c>
    </row>
    <row r="479" spans="1:21" s="156" customFormat="1" ht="20.25" customHeight="1">
      <c r="A479" s="154">
        <v>470</v>
      </c>
      <c r="B479" s="178">
        <f>--SUBTOTAL(2,C$7:C479)</f>
        <v>470</v>
      </c>
      <c r="C479" s="157">
        <f>IF(ISNA(VLOOKUP($A479,DSSV!$A$7:$R$65536,IN_DTK!C$6,0))=FALSE,VLOOKUP($A479,DSSV!$A$7:$R$65536,IN_DTK!C$6,0),"")</f>
        <v>0</v>
      </c>
      <c r="D479" s="181" t="str">
        <f>IF(ISNA(VLOOKUP($A479,DSSV!$A$7:$R$65536,IN_DTK!D$6,0))=FALSE,VLOOKUP($A479,DSSV!$A$7:$R$65536,IN_DTK!D$6,0),"")</f>
        <v/>
      </c>
      <c r="E479" s="182" t="str">
        <f>IF(ISNA(VLOOKUP($A479,DSSV!$A$7:$R$65536,IN_DTK!E$6,0))=FALSE,VLOOKUP($A479,DSSV!$A$7:$R$65536,IN_DTK!E$6,0),"")</f>
        <v/>
      </c>
      <c r="F479" s="187" t="str">
        <f>IF(ISNA(VLOOKUP($A479,DSSV!$A$7:$R$65536,IN_DTK!F$6,0))=FALSE,VLOOKUP($A479,DSSV!$A$7:$R$65536,IN_DTK!F$6,0),"")</f>
        <v/>
      </c>
      <c r="G479" s="187" t="str">
        <f>IF(ISNA(VLOOKUP($A479,DSSV!$A$7:$R$65536,IN_DTK!G$6,0))=FALSE,VLOOKUP($A479,DSSV!$A$7:$R$65536,IN_DTK!G$6,0),"")</f>
        <v/>
      </c>
      <c r="H479" s="183">
        <f>IF(ISNA(VLOOKUP($A479,DSSV!$A$7:$R$65536,IN_DTK!H$6,0))=FALSE,IF(H$9&lt;&gt;0,VLOOKUP($A479,DSSV!$A$7:$R$65536,IN_DTK!H$6,0),""),"")</f>
        <v>0</v>
      </c>
      <c r="I479" s="183">
        <f>IF(ISNA(VLOOKUP($A479,DSSV!$A$7:$R$65536,IN_DTK!I$6,0))=FALSE,IF(I$9&lt;&gt;0,VLOOKUP($A479,DSSV!$A$7:$R$65536,IN_DTK!I$6,0),""),"")</f>
        <v>0</v>
      </c>
      <c r="J479" s="183">
        <f>IF(ISNA(VLOOKUP($A479,DSSV!$A$7:$R$65536,IN_DTK!J$6,0))=FALSE,IF(J$9&lt;&gt;0,VLOOKUP($A479,DSSV!$A$7:$R$65536,IN_DTK!J$6,0),""),"")</f>
        <v>0</v>
      </c>
      <c r="K479" s="183">
        <f>IF(ISNA(VLOOKUP($A479,DSSV!$A$7:$R$65536,IN_DTK!K$6,0))=FALSE,IF(K$9&lt;&gt;0,VLOOKUP($A479,DSSV!$A$7:$R$65536,IN_DTK!K$6,0),""),"")</f>
        <v>0</v>
      </c>
      <c r="L479" s="183">
        <f>IF(ISNA(VLOOKUP($A479,DSSV!$A$7:$R$65536,IN_DTK!L$6,0))=FALSE,IF(L$9&lt;&gt;0,VLOOKUP($A479,DSSV!$A$7:$R$65536,IN_DTK!L$6,0),""),"")</f>
        <v>0</v>
      </c>
      <c r="M479" s="183">
        <f>IF(ISNA(VLOOKUP($A479,DSSV!$A$7:$R$65536,IN_DTK!M$6,0))=FALSE,IF(M$9&lt;&gt;0,VLOOKUP($A479,DSSV!$A$7:$R$65536,IN_DTK!M$6,0),""),"")</f>
        <v>0</v>
      </c>
      <c r="N479" s="183">
        <f>IF(ISNA(VLOOKUP($A479,DSSV!$A$7:$R$65536,IN_DTK!N$6,0))=FALSE,IF(N$9&lt;&gt;0,VLOOKUP($A479,DSSV!$A$7:$R$65536,IN_DTK!N$6,0),""),"")</f>
        <v>0</v>
      </c>
      <c r="O479" s="183">
        <f>IF(ISNA(VLOOKUP($A479,DSSV!$A$7:$R$65536,IN_DTK!O$6,0))=FALSE,IF(O$9&lt;&gt;0,VLOOKUP($A479,DSSV!$A$7:$R$65536,IN_DTK!O$6,0),""),"")</f>
        <v>0</v>
      </c>
      <c r="P479" s="183">
        <f>IF(ISNA(VLOOKUP($A479,DSSV!$A$7:$R$65536,IN_DTK!P$6,0))=FALSE,IF(P$9&lt;&gt;0,VLOOKUP($A479,DSSV!$A$7:$R$65536,IN_DTK!P$6,0),""),"")</f>
        <v>0</v>
      </c>
      <c r="Q479" s="184">
        <f>IF(ISNA(VLOOKUP($A479,DSSV!$A$7:$R$65536,IN_DTK!Q$6,0))=FALSE,VLOOKUP($A479,DSSV!$A$7:$R$65536,IN_DTK!Q$6,0),"")</f>
        <v>0</v>
      </c>
      <c r="R479" s="175" t="str">
        <f>IF(ISNA(VLOOKUP($A479,DSSV!$A$7:$R$65536,IN_DTK!R$6,0))=FALSE,VLOOKUP($A479,DSSV!$A$7:$R$65536,IN_DTK!R$6,0),"")</f>
        <v>Không</v>
      </c>
      <c r="S479" s="185" t="str">
        <f>IF(ISNA(VLOOKUP($A479,DSSV!$A$7:$R$65536,IN_DTK!S$6,0))=FALSE,VLOOKUP($A479,DSSV!$A$7:$R$65536,IN_DTK!S$6,0),"")</f>
        <v/>
      </c>
      <c r="T479" s="156" t="str">
        <f t="shared" si="14"/>
        <v/>
      </c>
      <c r="U479" s="156" t="str">
        <f t="shared" si="15"/>
        <v/>
      </c>
    </row>
    <row r="480" spans="1:21" s="156" customFormat="1" ht="20.25" customHeight="1">
      <c r="A480" s="154">
        <v>471</v>
      </c>
      <c r="B480" s="178">
        <f>--SUBTOTAL(2,C$7:C480)</f>
        <v>471</v>
      </c>
      <c r="C480" s="157">
        <f>IF(ISNA(VLOOKUP($A480,DSSV!$A$7:$R$65536,IN_DTK!C$6,0))=FALSE,VLOOKUP($A480,DSSV!$A$7:$R$65536,IN_DTK!C$6,0),"")</f>
        <v>0</v>
      </c>
      <c r="D480" s="181" t="str">
        <f>IF(ISNA(VLOOKUP($A480,DSSV!$A$7:$R$65536,IN_DTK!D$6,0))=FALSE,VLOOKUP($A480,DSSV!$A$7:$R$65536,IN_DTK!D$6,0),"")</f>
        <v/>
      </c>
      <c r="E480" s="182" t="str">
        <f>IF(ISNA(VLOOKUP($A480,DSSV!$A$7:$R$65536,IN_DTK!E$6,0))=FALSE,VLOOKUP($A480,DSSV!$A$7:$R$65536,IN_DTK!E$6,0),"")</f>
        <v/>
      </c>
      <c r="F480" s="187" t="str">
        <f>IF(ISNA(VLOOKUP($A480,DSSV!$A$7:$R$65536,IN_DTK!F$6,0))=FALSE,VLOOKUP($A480,DSSV!$A$7:$R$65536,IN_DTK!F$6,0),"")</f>
        <v/>
      </c>
      <c r="G480" s="187" t="str">
        <f>IF(ISNA(VLOOKUP($A480,DSSV!$A$7:$R$65536,IN_DTK!G$6,0))=FALSE,VLOOKUP($A480,DSSV!$A$7:$R$65536,IN_DTK!G$6,0),"")</f>
        <v/>
      </c>
      <c r="H480" s="183">
        <f>IF(ISNA(VLOOKUP($A480,DSSV!$A$7:$R$65536,IN_DTK!H$6,0))=FALSE,IF(H$9&lt;&gt;0,VLOOKUP($A480,DSSV!$A$7:$R$65536,IN_DTK!H$6,0),""),"")</f>
        <v>0</v>
      </c>
      <c r="I480" s="183">
        <f>IF(ISNA(VLOOKUP($A480,DSSV!$A$7:$R$65536,IN_DTK!I$6,0))=FALSE,IF(I$9&lt;&gt;0,VLOOKUP($A480,DSSV!$A$7:$R$65536,IN_DTK!I$6,0),""),"")</f>
        <v>0</v>
      </c>
      <c r="J480" s="183">
        <f>IF(ISNA(VLOOKUP($A480,DSSV!$A$7:$R$65536,IN_DTK!J$6,0))=FALSE,IF(J$9&lt;&gt;0,VLOOKUP($A480,DSSV!$A$7:$R$65536,IN_DTK!J$6,0),""),"")</f>
        <v>0</v>
      </c>
      <c r="K480" s="183">
        <f>IF(ISNA(VLOOKUP($A480,DSSV!$A$7:$R$65536,IN_DTK!K$6,0))=FALSE,IF(K$9&lt;&gt;0,VLOOKUP($A480,DSSV!$A$7:$R$65536,IN_DTK!K$6,0),""),"")</f>
        <v>0</v>
      </c>
      <c r="L480" s="183">
        <f>IF(ISNA(VLOOKUP($A480,DSSV!$A$7:$R$65536,IN_DTK!L$6,0))=FALSE,IF(L$9&lt;&gt;0,VLOOKUP($A480,DSSV!$A$7:$R$65536,IN_DTK!L$6,0),""),"")</f>
        <v>0</v>
      </c>
      <c r="M480" s="183">
        <f>IF(ISNA(VLOOKUP($A480,DSSV!$A$7:$R$65536,IN_DTK!M$6,0))=FALSE,IF(M$9&lt;&gt;0,VLOOKUP($A480,DSSV!$A$7:$R$65536,IN_DTK!M$6,0),""),"")</f>
        <v>0</v>
      </c>
      <c r="N480" s="183">
        <f>IF(ISNA(VLOOKUP($A480,DSSV!$A$7:$R$65536,IN_DTK!N$6,0))=FALSE,IF(N$9&lt;&gt;0,VLOOKUP($A480,DSSV!$A$7:$R$65536,IN_DTK!N$6,0),""),"")</f>
        <v>0</v>
      </c>
      <c r="O480" s="183">
        <f>IF(ISNA(VLOOKUP($A480,DSSV!$A$7:$R$65536,IN_DTK!O$6,0))=FALSE,IF(O$9&lt;&gt;0,VLOOKUP($A480,DSSV!$A$7:$R$65536,IN_DTK!O$6,0),""),"")</f>
        <v>0</v>
      </c>
      <c r="P480" s="183">
        <f>IF(ISNA(VLOOKUP($A480,DSSV!$A$7:$R$65536,IN_DTK!P$6,0))=FALSE,IF(P$9&lt;&gt;0,VLOOKUP($A480,DSSV!$A$7:$R$65536,IN_DTK!P$6,0),""),"")</f>
        <v>0</v>
      </c>
      <c r="Q480" s="184">
        <f>IF(ISNA(VLOOKUP($A480,DSSV!$A$7:$R$65536,IN_DTK!Q$6,0))=FALSE,VLOOKUP($A480,DSSV!$A$7:$R$65536,IN_DTK!Q$6,0),"")</f>
        <v>0</v>
      </c>
      <c r="R480" s="175" t="str">
        <f>IF(ISNA(VLOOKUP($A480,DSSV!$A$7:$R$65536,IN_DTK!R$6,0))=FALSE,VLOOKUP($A480,DSSV!$A$7:$R$65536,IN_DTK!R$6,0),"")</f>
        <v>Không</v>
      </c>
      <c r="S480" s="185" t="str">
        <f>IF(ISNA(VLOOKUP($A480,DSSV!$A$7:$R$65536,IN_DTK!S$6,0))=FALSE,VLOOKUP($A480,DSSV!$A$7:$R$65536,IN_DTK!S$6,0),"")</f>
        <v/>
      </c>
      <c r="T480" s="156" t="str">
        <f t="shared" si="14"/>
        <v/>
      </c>
      <c r="U480" s="156" t="str">
        <f t="shared" si="15"/>
        <v/>
      </c>
    </row>
    <row r="481" spans="1:21" s="156" customFormat="1" ht="20.25" customHeight="1">
      <c r="A481" s="154">
        <v>472</v>
      </c>
      <c r="B481" s="178">
        <f>--SUBTOTAL(2,C$7:C481)</f>
        <v>472</v>
      </c>
      <c r="C481" s="157">
        <f>IF(ISNA(VLOOKUP($A481,DSSV!$A$7:$R$65536,IN_DTK!C$6,0))=FALSE,VLOOKUP($A481,DSSV!$A$7:$R$65536,IN_DTK!C$6,0),"")</f>
        <v>0</v>
      </c>
      <c r="D481" s="181" t="str">
        <f>IF(ISNA(VLOOKUP($A481,DSSV!$A$7:$R$65536,IN_DTK!D$6,0))=FALSE,VLOOKUP($A481,DSSV!$A$7:$R$65536,IN_DTK!D$6,0),"")</f>
        <v/>
      </c>
      <c r="E481" s="182" t="str">
        <f>IF(ISNA(VLOOKUP($A481,DSSV!$A$7:$R$65536,IN_DTK!E$6,0))=FALSE,VLOOKUP($A481,DSSV!$A$7:$R$65536,IN_DTK!E$6,0),"")</f>
        <v/>
      </c>
      <c r="F481" s="187" t="str">
        <f>IF(ISNA(VLOOKUP($A481,DSSV!$A$7:$R$65536,IN_DTK!F$6,0))=FALSE,VLOOKUP($A481,DSSV!$A$7:$R$65536,IN_DTK!F$6,0),"")</f>
        <v/>
      </c>
      <c r="G481" s="187" t="str">
        <f>IF(ISNA(VLOOKUP($A481,DSSV!$A$7:$R$65536,IN_DTK!G$6,0))=FALSE,VLOOKUP($A481,DSSV!$A$7:$R$65536,IN_DTK!G$6,0),"")</f>
        <v/>
      </c>
      <c r="H481" s="183">
        <f>IF(ISNA(VLOOKUP($A481,DSSV!$A$7:$R$65536,IN_DTK!H$6,0))=FALSE,IF(H$9&lt;&gt;0,VLOOKUP($A481,DSSV!$A$7:$R$65536,IN_DTK!H$6,0),""),"")</f>
        <v>0</v>
      </c>
      <c r="I481" s="183">
        <f>IF(ISNA(VLOOKUP($A481,DSSV!$A$7:$R$65536,IN_DTK!I$6,0))=FALSE,IF(I$9&lt;&gt;0,VLOOKUP($A481,DSSV!$A$7:$R$65536,IN_DTK!I$6,0),""),"")</f>
        <v>0</v>
      </c>
      <c r="J481" s="183">
        <f>IF(ISNA(VLOOKUP($A481,DSSV!$A$7:$R$65536,IN_DTK!J$6,0))=FALSE,IF(J$9&lt;&gt;0,VLOOKUP($A481,DSSV!$A$7:$R$65536,IN_DTK!J$6,0),""),"")</f>
        <v>0</v>
      </c>
      <c r="K481" s="183">
        <f>IF(ISNA(VLOOKUP($A481,DSSV!$A$7:$R$65536,IN_DTK!K$6,0))=FALSE,IF(K$9&lt;&gt;0,VLOOKUP($A481,DSSV!$A$7:$R$65536,IN_DTK!K$6,0),""),"")</f>
        <v>0</v>
      </c>
      <c r="L481" s="183">
        <f>IF(ISNA(VLOOKUP($A481,DSSV!$A$7:$R$65536,IN_DTK!L$6,0))=FALSE,IF(L$9&lt;&gt;0,VLOOKUP($A481,DSSV!$A$7:$R$65536,IN_DTK!L$6,0),""),"")</f>
        <v>0</v>
      </c>
      <c r="M481" s="183">
        <f>IF(ISNA(VLOOKUP($A481,DSSV!$A$7:$R$65536,IN_DTK!M$6,0))=FALSE,IF(M$9&lt;&gt;0,VLOOKUP($A481,DSSV!$A$7:$R$65536,IN_DTK!M$6,0),""),"")</f>
        <v>0</v>
      </c>
      <c r="N481" s="183">
        <f>IF(ISNA(VLOOKUP($A481,DSSV!$A$7:$R$65536,IN_DTK!N$6,0))=FALSE,IF(N$9&lt;&gt;0,VLOOKUP($A481,DSSV!$A$7:$R$65536,IN_DTK!N$6,0),""),"")</f>
        <v>0</v>
      </c>
      <c r="O481" s="183">
        <f>IF(ISNA(VLOOKUP($A481,DSSV!$A$7:$R$65536,IN_DTK!O$6,0))=FALSE,IF(O$9&lt;&gt;0,VLOOKUP($A481,DSSV!$A$7:$R$65536,IN_DTK!O$6,0),""),"")</f>
        <v>0</v>
      </c>
      <c r="P481" s="183">
        <f>IF(ISNA(VLOOKUP($A481,DSSV!$A$7:$R$65536,IN_DTK!P$6,0))=FALSE,IF(P$9&lt;&gt;0,VLOOKUP($A481,DSSV!$A$7:$R$65536,IN_DTK!P$6,0),""),"")</f>
        <v>0</v>
      </c>
      <c r="Q481" s="184">
        <f>IF(ISNA(VLOOKUP($A481,DSSV!$A$7:$R$65536,IN_DTK!Q$6,0))=FALSE,VLOOKUP($A481,DSSV!$A$7:$R$65536,IN_DTK!Q$6,0),"")</f>
        <v>0</v>
      </c>
      <c r="R481" s="175" t="str">
        <f>IF(ISNA(VLOOKUP($A481,DSSV!$A$7:$R$65536,IN_DTK!R$6,0))=FALSE,VLOOKUP($A481,DSSV!$A$7:$R$65536,IN_DTK!R$6,0),"")</f>
        <v>Không</v>
      </c>
      <c r="S481" s="185" t="str">
        <f>IF(ISNA(VLOOKUP($A481,DSSV!$A$7:$R$65536,IN_DTK!S$6,0))=FALSE,VLOOKUP($A481,DSSV!$A$7:$R$65536,IN_DTK!S$6,0),"")</f>
        <v/>
      </c>
      <c r="T481" s="156" t="str">
        <f t="shared" si="14"/>
        <v/>
      </c>
      <c r="U481" s="156" t="str">
        <f t="shared" si="15"/>
        <v/>
      </c>
    </row>
    <row r="482" spans="1:21" s="156" customFormat="1" ht="20.25" customHeight="1">
      <c r="A482" s="154">
        <v>473</v>
      </c>
      <c r="B482" s="178">
        <f>--SUBTOTAL(2,C$7:C482)</f>
        <v>473</v>
      </c>
      <c r="C482" s="157">
        <f>IF(ISNA(VLOOKUP($A482,DSSV!$A$7:$R$65536,IN_DTK!C$6,0))=FALSE,VLOOKUP($A482,DSSV!$A$7:$R$65536,IN_DTK!C$6,0),"")</f>
        <v>0</v>
      </c>
      <c r="D482" s="181" t="str">
        <f>IF(ISNA(VLOOKUP($A482,DSSV!$A$7:$R$65536,IN_DTK!D$6,0))=FALSE,VLOOKUP($A482,DSSV!$A$7:$R$65536,IN_DTK!D$6,0),"")</f>
        <v/>
      </c>
      <c r="E482" s="182" t="str">
        <f>IF(ISNA(VLOOKUP($A482,DSSV!$A$7:$R$65536,IN_DTK!E$6,0))=FALSE,VLOOKUP($A482,DSSV!$A$7:$R$65536,IN_DTK!E$6,0),"")</f>
        <v/>
      </c>
      <c r="F482" s="187" t="str">
        <f>IF(ISNA(VLOOKUP($A482,DSSV!$A$7:$R$65536,IN_DTK!F$6,0))=FALSE,VLOOKUP($A482,DSSV!$A$7:$R$65536,IN_DTK!F$6,0),"")</f>
        <v/>
      </c>
      <c r="G482" s="187" t="str">
        <f>IF(ISNA(VLOOKUP($A482,DSSV!$A$7:$R$65536,IN_DTK!G$6,0))=FALSE,VLOOKUP($A482,DSSV!$A$7:$R$65536,IN_DTK!G$6,0),"")</f>
        <v/>
      </c>
      <c r="H482" s="183">
        <f>IF(ISNA(VLOOKUP($A482,DSSV!$A$7:$R$65536,IN_DTK!H$6,0))=FALSE,IF(H$9&lt;&gt;0,VLOOKUP($A482,DSSV!$A$7:$R$65536,IN_DTK!H$6,0),""),"")</f>
        <v>0</v>
      </c>
      <c r="I482" s="183">
        <f>IF(ISNA(VLOOKUP($A482,DSSV!$A$7:$R$65536,IN_DTK!I$6,0))=FALSE,IF(I$9&lt;&gt;0,VLOOKUP($A482,DSSV!$A$7:$R$65536,IN_DTK!I$6,0),""),"")</f>
        <v>0</v>
      </c>
      <c r="J482" s="183">
        <f>IF(ISNA(VLOOKUP($A482,DSSV!$A$7:$R$65536,IN_DTK!J$6,0))=FALSE,IF(J$9&lt;&gt;0,VLOOKUP($A482,DSSV!$A$7:$R$65536,IN_DTK!J$6,0),""),"")</f>
        <v>0</v>
      </c>
      <c r="K482" s="183">
        <f>IF(ISNA(VLOOKUP($A482,DSSV!$A$7:$R$65536,IN_DTK!K$6,0))=FALSE,IF(K$9&lt;&gt;0,VLOOKUP($A482,DSSV!$A$7:$R$65536,IN_DTK!K$6,0),""),"")</f>
        <v>0</v>
      </c>
      <c r="L482" s="183">
        <f>IF(ISNA(VLOOKUP($A482,DSSV!$A$7:$R$65536,IN_DTK!L$6,0))=FALSE,IF(L$9&lt;&gt;0,VLOOKUP($A482,DSSV!$A$7:$R$65536,IN_DTK!L$6,0),""),"")</f>
        <v>0</v>
      </c>
      <c r="M482" s="183">
        <f>IF(ISNA(VLOOKUP($A482,DSSV!$A$7:$R$65536,IN_DTK!M$6,0))=FALSE,IF(M$9&lt;&gt;0,VLOOKUP($A482,DSSV!$A$7:$R$65536,IN_DTK!M$6,0),""),"")</f>
        <v>0</v>
      </c>
      <c r="N482" s="183">
        <f>IF(ISNA(VLOOKUP($A482,DSSV!$A$7:$R$65536,IN_DTK!N$6,0))=FALSE,IF(N$9&lt;&gt;0,VLOOKUP($A482,DSSV!$A$7:$R$65536,IN_DTK!N$6,0),""),"")</f>
        <v>0</v>
      </c>
      <c r="O482" s="183">
        <f>IF(ISNA(VLOOKUP($A482,DSSV!$A$7:$R$65536,IN_DTK!O$6,0))=FALSE,IF(O$9&lt;&gt;0,VLOOKUP($A482,DSSV!$A$7:$R$65536,IN_DTK!O$6,0),""),"")</f>
        <v>0</v>
      </c>
      <c r="P482" s="183">
        <f>IF(ISNA(VLOOKUP($A482,DSSV!$A$7:$R$65536,IN_DTK!P$6,0))=FALSE,IF(P$9&lt;&gt;0,VLOOKUP($A482,DSSV!$A$7:$R$65536,IN_DTK!P$6,0),""),"")</f>
        <v>0</v>
      </c>
      <c r="Q482" s="184">
        <f>IF(ISNA(VLOOKUP($A482,DSSV!$A$7:$R$65536,IN_DTK!Q$6,0))=FALSE,VLOOKUP($A482,DSSV!$A$7:$R$65536,IN_DTK!Q$6,0),"")</f>
        <v>0</v>
      </c>
      <c r="R482" s="175" t="str">
        <f>IF(ISNA(VLOOKUP($A482,DSSV!$A$7:$R$65536,IN_DTK!R$6,0))=FALSE,VLOOKUP($A482,DSSV!$A$7:$R$65536,IN_DTK!R$6,0),"")</f>
        <v>Không</v>
      </c>
      <c r="S482" s="185" t="str">
        <f>IF(ISNA(VLOOKUP($A482,DSSV!$A$7:$R$65536,IN_DTK!S$6,0))=FALSE,VLOOKUP($A482,DSSV!$A$7:$R$65536,IN_DTK!S$6,0),"")</f>
        <v/>
      </c>
      <c r="T482" s="156" t="str">
        <f t="shared" si="14"/>
        <v/>
      </c>
      <c r="U482" s="156" t="str">
        <f t="shared" si="15"/>
        <v/>
      </c>
    </row>
    <row r="483" spans="1:21" s="156" customFormat="1" ht="20.25" customHeight="1">
      <c r="A483" s="154">
        <v>474</v>
      </c>
      <c r="B483" s="178">
        <f>--SUBTOTAL(2,C$7:C483)</f>
        <v>474</v>
      </c>
      <c r="C483" s="157">
        <f>IF(ISNA(VLOOKUP($A483,DSSV!$A$7:$R$65536,IN_DTK!C$6,0))=FALSE,VLOOKUP($A483,DSSV!$A$7:$R$65536,IN_DTK!C$6,0),"")</f>
        <v>0</v>
      </c>
      <c r="D483" s="181" t="str">
        <f>IF(ISNA(VLOOKUP($A483,DSSV!$A$7:$R$65536,IN_DTK!D$6,0))=FALSE,VLOOKUP($A483,DSSV!$A$7:$R$65536,IN_DTK!D$6,0),"")</f>
        <v/>
      </c>
      <c r="E483" s="182" t="str">
        <f>IF(ISNA(VLOOKUP($A483,DSSV!$A$7:$R$65536,IN_DTK!E$6,0))=FALSE,VLOOKUP($A483,DSSV!$A$7:$R$65536,IN_DTK!E$6,0),"")</f>
        <v/>
      </c>
      <c r="F483" s="187" t="str">
        <f>IF(ISNA(VLOOKUP($A483,DSSV!$A$7:$R$65536,IN_DTK!F$6,0))=FALSE,VLOOKUP($A483,DSSV!$A$7:$R$65536,IN_DTK!F$6,0),"")</f>
        <v/>
      </c>
      <c r="G483" s="187" t="str">
        <f>IF(ISNA(VLOOKUP($A483,DSSV!$A$7:$R$65536,IN_DTK!G$6,0))=FALSE,VLOOKUP($A483,DSSV!$A$7:$R$65536,IN_DTK!G$6,0),"")</f>
        <v/>
      </c>
      <c r="H483" s="183">
        <f>IF(ISNA(VLOOKUP($A483,DSSV!$A$7:$R$65536,IN_DTK!H$6,0))=FALSE,IF(H$9&lt;&gt;0,VLOOKUP($A483,DSSV!$A$7:$R$65536,IN_DTK!H$6,0),""),"")</f>
        <v>0</v>
      </c>
      <c r="I483" s="183">
        <f>IF(ISNA(VLOOKUP($A483,DSSV!$A$7:$R$65536,IN_DTK!I$6,0))=FALSE,IF(I$9&lt;&gt;0,VLOOKUP($A483,DSSV!$A$7:$R$65536,IN_DTK!I$6,0),""),"")</f>
        <v>0</v>
      </c>
      <c r="J483" s="183">
        <f>IF(ISNA(VLOOKUP($A483,DSSV!$A$7:$R$65536,IN_DTK!J$6,0))=FALSE,IF(J$9&lt;&gt;0,VLOOKUP($A483,DSSV!$A$7:$R$65536,IN_DTK!J$6,0),""),"")</f>
        <v>0</v>
      </c>
      <c r="K483" s="183">
        <f>IF(ISNA(VLOOKUP($A483,DSSV!$A$7:$R$65536,IN_DTK!K$6,0))=FALSE,IF(K$9&lt;&gt;0,VLOOKUP($A483,DSSV!$A$7:$R$65536,IN_DTK!K$6,0),""),"")</f>
        <v>0</v>
      </c>
      <c r="L483" s="183">
        <f>IF(ISNA(VLOOKUP($A483,DSSV!$A$7:$R$65536,IN_DTK!L$6,0))=FALSE,IF(L$9&lt;&gt;0,VLOOKUP($A483,DSSV!$A$7:$R$65536,IN_DTK!L$6,0),""),"")</f>
        <v>0</v>
      </c>
      <c r="M483" s="183">
        <f>IF(ISNA(VLOOKUP($A483,DSSV!$A$7:$R$65536,IN_DTK!M$6,0))=FALSE,IF(M$9&lt;&gt;0,VLOOKUP($A483,DSSV!$A$7:$R$65536,IN_DTK!M$6,0),""),"")</f>
        <v>0</v>
      </c>
      <c r="N483" s="183">
        <f>IF(ISNA(VLOOKUP($A483,DSSV!$A$7:$R$65536,IN_DTK!N$6,0))=FALSE,IF(N$9&lt;&gt;0,VLOOKUP($A483,DSSV!$A$7:$R$65536,IN_DTK!N$6,0),""),"")</f>
        <v>0</v>
      </c>
      <c r="O483" s="183">
        <f>IF(ISNA(VLOOKUP($A483,DSSV!$A$7:$R$65536,IN_DTK!O$6,0))=FALSE,IF(O$9&lt;&gt;0,VLOOKUP($A483,DSSV!$A$7:$R$65536,IN_DTK!O$6,0),""),"")</f>
        <v>0</v>
      </c>
      <c r="P483" s="183">
        <f>IF(ISNA(VLOOKUP($A483,DSSV!$A$7:$R$65536,IN_DTK!P$6,0))=FALSE,IF(P$9&lt;&gt;0,VLOOKUP($A483,DSSV!$A$7:$R$65536,IN_DTK!P$6,0),""),"")</f>
        <v>0</v>
      </c>
      <c r="Q483" s="184">
        <f>IF(ISNA(VLOOKUP($A483,DSSV!$A$7:$R$65536,IN_DTK!Q$6,0))=FALSE,VLOOKUP($A483,DSSV!$A$7:$R$65536,IN_DTK!Q$6,0),"")</f>
        <v>0</v>
      </c>
      <c r="R483" s="175" t="str">
        <f>IF(ISNA(VLOOKUP($A483,DSSV!$A$7:$R$65536,IN_DTK!R$6,0))=FALSE,VLOOKUP($A483,DSSV!$A$7:$R$65536,IN_DTK!R$6,0),"")</f>
        <v>Không</v>
      </c>
      <c r="S483" s="185" t="str">
        <f>IF(ISNA(VLOOKUP($A483,DSSV!$A$7:$R$65536,IN_DTK!S$6,0))=FALSE,VLOOKUP($A483,DSSV!$A$7:$R$65536,IN_DTK!S$6,0),"")</f>
        <v/>
      </c>
      <c r="T483" s="156" t="str">
        <f t="shared" si="14"/>
        <v/>
      </c>
      <c r="U483" s="156" t="str">
        <f t="shared" si="15"/>
        <v/>
      </c>
    </row>
    <row r="484" spans="1:21" s="156" customFormat="1" ht="20.25" customHeight="1">
      <c r="A484" s="154">
        <v>475</v>
      </c>
      <c r="B484" s="178">
        <f>--SUBTOTAL(2,C$7:C484)</f>
        <v>475</v>
      </c>
      <c r="C484" s="157">
        <f>IF(ISNA(VLOOKUP($A484,DSSV!$A$7:$R$65536,IN_DTK!C$6,0))=FALSE,VLOOKUP($A484,DSSV!$A$7:$R$65536,IN_DTK!C$6,0),"")</f>
        <v>0</v>
      </c>
      <c r="D484" s="181" t="str">
        <f>IF(ISNA(VLOOKUP($A484,DSSV!$A$7:$R$65536,IN_DTK!D$6,0))=FALSE,VLOOKUP($A484,DSSV!$A$7:$R$65536,IN_DTK!D$6,0),"")</f>
        <v/>
      </c>
      <c r="E484" s="182" t="str">
        <f>IF(ISNA(VLOOKUP($A484,DSSV!$A$7:$R$65536,IN_DTK!E$6,0))=FALSE,VLOOKUP($A484,DSSV!$A$7:$R$65536,IN_DTK!E$6,0),"")</f>
        <v/>
      </c>
      <c r="F484" s="187" t="str">
        <f>IF(ISNA(VLOOKUP($A484,DSSV!$A$7:$R$65536,IN_DTK!F$6,0))=FALSE,VLOOKUP($A484,DSSV!$A$7:$R$65536,IN_DTK!F$6,0),"")</f>
        <v/>
      </c>
      <c r="G484" s="187" t="str">
        <f>IF(ISNA(VLOOKUP($A484,DSSV!$A$7:$R$65536,IN_DTK!G$6,0))=FALSE,VLOOKUP($A484,DSSV!$A$7:$R$65536,IN_DTK!G$6,0),"")</f>
        <v/>
      </c>
      <c r="H484" s="183">
        <f>IF(ISNA(VLOOKUP($A484,DSSV!$A$7:$R$65536,IN_DTK!H$6,0))=FALSE,IF(H$9&lt;&gt;0,VLOOKUP($A484,DSSV!$A$7:$R$65536,IN_DTK!H$6,0),""),"")</f>
        <v>0</v>
      </c>
      <c r="I484" s="183">
        <f>IF(ISNA(VLOOKUP($A484,DSSV!$A$7:$R$65536,IN_DTK!I$6,0))=FALSE,IF(I$9&lt;&gt;0,VLOOKUP($A484,DSSV!$A$7:$R$65536,IN_DTK!I$6,0),""),"")</f>
        <v>0</v>
      </c>
      <c r="J484" s="183">
        <f>IF(ISNA(VLOOKUP($A484,DSSV!$A$7:$R$65536,IN_DTK!J$6,0))=FALSE,IF(J$9&lt;&gt;0,VLOOKUP($A484,DSSV!$A$7:$R$65536,IN_DTK!J$6,0),""),"")</f>
        <v>0</v>
      </c>
      <c r="K484" s="183">
        <f>IF(ISNA(VLOOKUP($A484,DSSV!$A$7:$R$65536,IN_DTK!K$6,0))=FALSE,IF(K$9&lt;&gt;0,VLOOKUP($A484,DSSV!$A$7:$R$65536,IN_DTK!K$6,0),""),"")</f>
        <v>0</v>
      </c>
      <c r="L484" s="183">
        <f>IF(ISNA(VLOOKUP($A484,DSSV!$A$7:$R$65536,IN_DTK!L$6,0))=FALSE,IF(L$9&lt;&gt;0,VLOOKUP($A484,DSSV!$A$7:$R$65536,IN_DTK!L$6,0),""),"")</f>
        <v>0</v>
      </c>
      <c r="M484" s="183">
        <f>IF(ISNA(VLOOKUP($A484,DSSV!$A$7:$R$65536,IN_DTK!M$6,0))=FALSE,IF(M$9&lt;&gt;0,VLOOKUP($A484,DSSV!$A$7:$R$65536,IN_DTK!M$6,0),""),"")</f>
        <v>0</v>
      </c>
      <c r="N484" s="183">
        <f>IF(ISNA(VLOOKUP($A484,DSSV!$A$7:$R$65536,IN_DTK!N$6,0))=FALSE,IF(N$9&lt;&gt;0,VLOOKUP($A484,DSSV!$A$7:$R$65536,IN_DTK!N$6,0),""),"")</f>
        <v>0</v>
      </c>
      <c r="O484" s="183">
        <f>IF(ISNA(VLOOKUP($A484,DSSV!$A$7:$R$65536,IN_DTK!O$6,0))=FALSE,IF(O$9&lt;&gt;0,VLOOKUP($A484,DSSV!$A$7:$R$65536,IN_DTK!O$6,0),""),"")</f>
        <v>0</v>
      </c>
      <c r="P484" s="183">
        <f>IF(ISNA(VLOOKUP($A484,DSSV!$A$7:$R$65536,IN_DTK!P$6,0))=FALSE,IF(P$9&lt;&gt;0,VLOOKUP($A484,DSSV!$A$7:$R$65536,IN_DTK!P$6,0),""),"")</f>
        <v>0</v>
      </c>
      <c r="Q484" s="184">
        <f>IF(ISNA(VLOOKUP($A484,DSSV!$A$7:$R$65536,IN_DTK!Q$6,0))=FALSE,VLOOKUP($A484,DSSV!$A$7:$R$65536,IN_DTK!Q$6,0),"")</f>
        <v>0</v>
      </c>
      <c r="R484" s="175" t="str">
        <f>IF(ISNA(VLOOKUP($A484,DSSV!$A$7:$R$65536,IN_DTK!R$6,0))=FALSE,VLOOKUP($A484,DSSV!$A$7:$R$65536,IN_DTK!R$6,0),"")</f>
        <v>Không</v>
      </c>
      <c r="S484" s="185" t="str">
        <f>IF(ISNA(VLOOKUP($A484,DSSV!$A$7:$R$65536,IN_DTK!S$6,0))=FALSE,VLOOKUP($A484,DSSV!$A$7:$R$65536,IN_DTK!S$6,0),"")</f>
        <v/>
      </c>
      <c r="T484" s="156" t="str">
        <f t="shared" si="14"/>
        <v/>
      </c>
      <c r="U484" s="156" t="str">
        <f t="shared" si="15"/>
        <v/>
      </c>
    </row>
    <row r="485" spans="1:21" s="156" customFormat="1" ht="20.25" customHeight="1">
      <c r="A485" s="154">
        <v>476</v>
      </c>
      <c r="B485" s="178">
        <f>--SUBTOTAL(2,C$7:C485)</f>
        <v>476</v>
      </c>
      <c r="C485" s="157">
        <f>IF(ISNA(VLOOKUP($A485,DSSV!$A$7:$R$65536,IN_DTK!C$6,0))=FALSE,VLOOKUP($A485,DSSV!$A$7:$R$65536,IN_DTK!C$6,0),"")</f>
        <v>0</v>
      </c>
      <c r="D485" s="181" t="str">
        <f>IF(ISNA(VLOOKUP($A485,DSSV!$A$7:$R$65536,IN_DTK!D$6,0))=FALSE,VLOOKUP($A485,DSSV!$A$7:$R$65536,IN_DTK!D$6,0),"")</f>
        <v/>
      </c>
      <c r="E485" s="182" t="str">
        <f>IF(ISNA(VLOOKUP($A485,DSSV!$A$7:$R$65536,IN_DTK!E$6,0))=FALSE,VLOOKUP($A485,DSSV!$A$7:$R$65536,IN_DTK!E$6,0),"")</f>
        <v/>
      </c>
      <c r="F485" s="187" t="str">
        <f>IF(ISNA(VLOOKUP($A485,DSSV!$A$7:$R$65536,IN_DTK!F$6,0))=FALSE,VLOOKUP($A485,DSSV!$A$7:$R$65536,IN_DTK!F$6,0),"")</f>
        <v/>
      </c>
      <c r="G485" s="187" t="str">
        <f>IF(ISNA(VLOOKUP($A485,DSSV!$A$7:$R$65536,IN_DTK!G$6,0))=FALSE,VLOOKUP($A485,DSSV!$A$7:$R$65536,IN_DTK!G$6,0),"")</f>
        <v/>
      </c>
      <c r="H485" s="183">
        <f>IF(ISNA(VLOOKUP($A485,DSSV!$A$7:$R$65536,IN_DTK!H$6,0))=FALSE,IF(H$9&lt;&gt;0,VLOOKUP($A485,DSSV!$A$7:$R$65536,IN_DTK!H$6,0),""),"")</f>
        <v>0</v>
      </c>
      <c r="I485" s="183">
        <f>IF(ISNA(VLOOKUP($A485,DSSV!$A$7:$R$65536,IN_DTK!I$6,0))=FALSE,IF(I$9&lt;&gt;0,VLOOKUP($A485,DSSV!$A$7:$R$65536,IN_DTK!I$6,0),""),"")</f>
        <v>0</v>
      </c>
      <c r="J485" s="183">
        <f>IF(ISNA(VLOOKUP($A485,DSSV!$A$7:$R$65536,IN_DTK!J$6,0))=FALSE,IF(J$9&lt;&gt;0,VLOOKUP($A485,DSSV!$A$7:$R$65536,IN_DTK!J$6,0),""),"")</f>
        <v>0</v>
      </c>
      <c r="K485" s="183">
        <f>IF(ISNA(VLOOKUP($A485,DSSV!$A$7:$R$65536,IN_DTK!K$6,0))=FALSE,IF(K$9&lt;&gt;0,VLOOKUP($A485,DSSV!$A$7:$R$65536,IN_DTK!K$6,0),""),"")</f>
        <v>0</v>
      </c>
      <c r="L485" s="183">
        <f>IF(ISNA(VLOOKUP($A485,DSSV!$A$7:$R$65536,IN_DTK!L$6,0))=FALSE,IF(L$9&lt;&gt;0,VLOOKUP($A485,DSSV!$A$7:$R$65536,IN_DTK!L$6,0),""),"")</f>
        <v>0</v>
      </c>
      <c r="M485" s="183">
        <f>IF(ISNA(VLOOKUP($A485,DSSV!$A$7:$R$65536,IN_DTK!M$6,0))=FALSE,IF(M$9&lt;&gt;0,VLOOKUP($A485,DSSV!$A$7:$R$65536,IN_DTK!M$6,0),""),"")</f>
        <v>0</v>
      </c>
      <c r="N485" s="183">
        <f>IF(ISNA(VLOOKUP($A485,DSSV!$A$7:$R$65536,IN_DTK!N$6,0))=FALSE,IF(N$9&lt;&gt;0,VLOOKUP($A485,DSSV!$A$7:$R$65536,IN_DTK!N$6,0),""),"")</f>
        <v>0</v>
      </c>
      <c r="O485" s="183">
        <f>IF(ISNA(VLOOKUP($A485,DSSV!$A$7:$R$65536,IN_DTK!O$6,0))=FALSE,IF(O$9&lt;&gt;0,VLOOKUP($A485,DSSV!$A$7:$R$65536,IN_DTK!O$6,0),""),"")</f>
        <v>0</v>
      </c>
      <c r="P485" s="183">
        <f>IF(ISNA(VLOOKUP($A485,DSSV!$A$7:$R$65536,IN_DTK!P$6,0))=FALSE,IF(P$9&lt;&gt;0,VLOOKUP($A485,DSSV!$A$7:$R$65536,IN_DTK!P$6,0),""),"")</f>
        <v>0</v>
      </c>
      <c r="Q485" s="184">
        <f>IF(ISNA(VLOOKUP($A485,DSSV!$A$7:$R$65536,IN_DTK!Q$6,0))=FALSE,VLOOKUP($A485,DSSV!$A$7:$R$65536,IN_DTK!Q$6,0),"")</f>
        <v>0</v>
      </c>
      <c r="R485" s="175" t="str">
        <f>IF(ISNA(VLOOKUP($A485,DSSV!$A$7:$R$65536,IN_DTK!R$6,0))=FALSE,VLOOKUP($A485,DSSV!$A$7:$R$65536,IN_DTK!R$6,0),"")</f>
        <v>Không</v>
      </c>
      <c r="S485" s="185" t="str">
        <f>IF(ISNA(VLOOKUP($A485,DSSV!$A$7:$R$65536,IN_DTK!S$6,0))=FALSE,VLOOKUP($A485,DSSV!$A$7:$R$65536,IN_DTK!S$6,0),"")</f>
        <v/>
      </c>
      <c r="T485" s="156" t="str">
        <f t="shared" si="14"/>
        <v/>
      </c>
      <c r="U485" s="156" t="str">
        <f t="shared" si="15"/>
        <v/>
      </c>
    </row>
    <row r="486" spans="1:21" s="156" customFormat="1" ht="20.25" customHeight="1">
      <c r="A486" s="154">
        <v>477</v>
      </c>
      <c r="B486" s="178">
        <f>--SUBTOTAL(2,C$7:C486)</f>
        <v>477</v>
      </c>
      <c r="C486" s="157">
        <f>IF(ISNA(VLOOKUP($A486,DSSV!$A$7:$R$65536,IN_DTK!C$6,0))=FALSE,VLOOKUP($A486,DSSV!$A$7:$R$65536,IN_DTK!C$6,0),"")</f>
        <v>0</v>
      </c>
      <c r="D486" s="181" t="str">
        <f>IF(ISNA(VLOOKUP($A486,DSSV!$A$7:$R$65536,IN_DTK!D$6,0))=FALSE,VLOOKUP($A486,DSSV!$A$7:$R$65536,IN_DTK!D$6,0),"")</f>
        <v/>
      </c>
      <c r="E486" s="182" t="str">
        <f>IF(ISNA(VLOOKUP($A486,DSSV!$A$7:$R$65536,IN_DTK!E$6,0))=FALSE,VLOOKUP($A486,DSSV!$A$7:$R$65536,IN_DTK!E$6,0),"")</f>
        <v/>
      </c>
      <c r="F486" s="187" t="str">
        <f>IF(ISNA(VLOOKUP($A486,DSSV!$A$7:$R$65536,IN_DTK!F$6,0))=FALSE,VLOOKUP($A486,DSSV!$A$7:$R$65536,IN_DTK!F$6,0),"")</f>
        <v/>
      </c>
      <c r="G486" s="187" t="str">
        <f>IF(ISNA(VLOOKUP($A486,DSSV!$A$7:$R$65536,IN_DTK!G$6,0))=FALSE,VLOOKUP($A486,DSSV!$A$7:$R$65536,IN_DTK!G$6,0),"")</f>
        <v/>
      </c>
      <c r="H486" s="183">
        <f>IF(ISNA(VLOOKUP($A486,DSSV!$A$7:$R$65536,IN_DTK!H$6,0))=FALSE,IF(H$9&lt;&gt;0,VLOOKUP($A486,DSSV!$A$7:$R$65536,IN_DTK!H$6,0),""),"")</f>
        <v>0</v>
      </c>
      <c r="I486" s="183">
        <f>IF(ISNA(VLOOKUP($A486,DSSV!$A$7:$R$65536,IN_DTK!I$6,0))=FALSE,IF(I$9&lt;&gt;0,VLOOKUP($A486,DSSV!$A$7:$R$65536,IN_DTK!I$6,0),""),"")</f>
        <v>0</v>
      </c>
      <c r="J486" s="183">
        <f>IF(ISNA(VLOOKUP($A486,DSSV!$A$7:$R$65536,IN_DTK!J$6,0))=FALSE,IF(J$9&lt;&gt;0,VLOOKUP($A486,DSSV!$A$7:$R$65536,IN_DTK!J$6,0),""),"")</f>
        <v>0</v>
      </c>
      <c r="K486" s="183">
        <f>IF(ISNA(VLOOKUP($A486,DSSV!$A$7:$R$65536,IN_DTK!K$6,0))=FALSE,IF(K$9&lt;&gt;0,VLOOKUP($A486,DSSV!$A$7:$R$65536,IN_DTK!K$6,0),""),"")</f>
        <v>0</v>
      </c>
      <c r="L486" s="183">
        <f>IF(ISNA(VLOOKUP($A486,DSSV!$A$7:$R$65536,IN_DTK!L$6,0))=FALSE,IF(L$9&lt;&gt;0,VLOOKUP($A486,DSSV!$A$7:$R$65536,IN_DTK!L$6,0),""),"")</f>
        <v>0</v>
      </c>
      <c r="M486" s="183">
        <f>IF(ISNA(VLOOKUP($A486,DSSV!$A$7:$R$65536,IN_DTK!M$6,0))=FALSE,IF(M$9&lt;&gt;0,VLOOKUP($A486,DSSV!$A$7:$R$65536,IN_DTK!M$6,0),""),"")</f>
        <v>0</v>
      </c>
      <c r="N486" s="183">
        <f>IF(ISNA(VLOOKUP($A486,DSSV!$A$7:$R$65536,IN_DTK!N$6,0))=FALSE,IF(N$9&lt;&gt;0,VLOOKUP($A486,DSSV!$A$7:$R$65536,IN_DTK!N$6,0),""),"")</f>
        <v>0</v>
      </c>
      <c r="O486" s="183">
        <f>IF(ISNA(VLOOKUP($A486,DSSV!$A$7:$R$65536,IN_DTK!O$6,0))=FALSE,IF(O$9&lt;&gt;0,VLOOKUP($A486,DSSV!$A$7:$R$65536,IN_DTK!O$6,0),""),"")</f>
        <v>0</v>
      </c>
      <c r="P486" s="183">
        <f>IF(ISNA(VLOOKUP($A486,DSSV!$A$7:$R$65536,IN_DTK!P$6,0))=FALSE,IF(P$9&lt;&gt;0,VLOOKUP($A486,DSSV!$A$7:$R$65536,IN_DTK!P$6,0),""),"")</f>
        <v>0</v>
      </c>
      <c r="Q486" s="184">
        <f>IF(ISNA(VLOOKUP($A486,DSSV!$A$7:$R$65536,IN_DTK!Q$6,0))=FALSE,VLOOKUP($A486,DSSV!$A$7:$R$65536,IN_DTK!Q$6,0),"")</f>
        <v>0</v>
      </c>
      <c r="R486" s="175" t="str">
        <f>IF(ISNA(VLOOKUP($A486,DSSV!$A$7:$R$65536,IN_DTK!R$6,0))=FALSE,VLOOKUP($A486,DSSV!$A$7:$R$65536,IN_DTK!R$6,0),"")</f>
        <v>Không</v>
      </c>
      <c r="S486" s="185" t="str">
        <f>IF(ISNA(VLOOKUP($A486,DSSV!$A$7:$R$65536,IN_DTK!S$6,0))=FALSE,VLOOKUP($A486,DSSV!$A$7:$R$65536,IN_DTK!S$6,0),"")</f>
        <v/>
      </c>
      <c r="T486" s="156" t="str">
        <f t="shared" si="14"/>
        <v/>
      </c>
      <c r="U486" s="156" t="str">
        <f t="shared" si="15"/>
        <v/>
      </c>
    </row>
    <row r="487" spans="1:21" s="156" customFormat="1" ht="20.25" customHeight="1">
      <c r="A487" s="154">
        <v>478</v>
      </c>
      <c r="B487" s="178">
        <f>--SUBTOTAL(2,C$7:C487)</f>
        <v>478</v>
      </c>
      <c r="C487" s="157">
        <f>IF(ISNA(VLOOKUP($A487,DSSV!$A$7:$R$65536,IN_DTK!C$6,0))=FALSE,VLOOKUP($A487,DSSV!$A$7:$R$65536,IN_DTK!C$6,0),"")</f>
        <v>0</v>
      </c>
      <c r="D487" s="181" t="str">
        <f>IF(ISNA(VLOOKUP($A487,DSSV!$A$7:$R$65536,IN_DTK!D$6,0))=FALSE,VLOOKUP($A487,DSSV!$A$7:$R$65536,IN_DTK!D$6,0),"")</f>
        <v/>
      </c>
      <c r="E487" s="182" t="str">
        <f>IF(ISNA(VLOOKUP($A487,DSSV!$A$7:$R$65536,IN_DTK!E$6,0))=FALSE,VLOOKUP($A487,DSSV!$A$7:$R$65536,IN_DTK!E$6,0),"")</f>
        <v/>
      </c>
      <c r="F487" s="187" t="str">
        <f>IF(ISNA(VLOOKUP($A487,DSSV!$A$7:$R$65536,IN_DTK!F$6,0))=FALSE,VLOOKUP($A487,DSSV!$A$7:$R$65536,IN_DTK!F$6,0),"")</f>
        <v/>
      </c>
      <c r="G487" s="187" t="str">
        <f>IF(ISNA(VLOOKUP($A487,DSSV!$A$7:$R$65536,IN_DTK!G$6,0))=FALSE,VLOOKUP($A487,DSSV!$A$7:$R$65536,IN_DTK!G$6,0),"")</f>
        <v/>
      </c>
      <c r="H487" s="183">
        <f>IF(ISNA(VLOOKUP($A487,DSSV!$A$7:$R$65536,IN_DTK!H$6,0))=FALSE,IF(H$9&lt;&gt;0,VLOOKUP($A487,DSSV!$A$7:$R$65536,IN_DTK!H$6,0),""),"")</f>
        <v>0</v>
      </c>
      <c r="I487" s="183">
        <f>IF(ISNA(VLOOKUP($A487,DSSV!$A$7:$R$65536,IN_DTK!I$6,0))=FALSE,IF(I$9&lt;&gt;0,VLOOKUP($A487,DSSV!$A$7:$R$65536,IN_DTK!I$6,0),""),"")</f>
        <v>0</v>
      </c>
      <c r="J487" s="183">
        <f>IF(ISNA(VLOOKUP($A487,DSSV!$A$7:$R$65536,IN_DTK!J$6,0))=FALSE,IF(J$9&lt;&gt;0,VLOOKUP($A487,DSSV!$A$7:$R$65536,IN_DTK!J$6,0),""),"")</f>
        <v>0</v>
      </c>
      <c r="K487" s="183">
        <f>IF(ISNA(VLOOKUP($A487,DSSV!$A$7:$R$65536,IN_DTK!K$6,0))=FALSE,IF(K$9&lt;&gt;0,VLOOKUP($A487,DSSV!$A$7:$R$65536,IN_DTK!K$6,0),""),"")</f>
        <v>0</v>
      </c>
      <c r="L487" s="183">
        <f>IF(ISNA(VLOOKUP($A487,DSSV!$A$7:$R$65536,IN_DTK!L$6,0))=FALSE,IF(L$9&lt;&gt;0,VLOOKUP($A487,DSSV!$A$7:$R$65536,IN_DTK!L$6,0),""),"")</f>
        <v>0</v>
      </c>
      <c r="M487" s="183">
        <f>IF(ISNA(VLOOKUP($A487,DSSV!$A$7:$R$65536,IN_DTK!M$6,0))=FALSE,IF(M$9&lt;&gt;0,VLOOKUP($A487,DSSV!$A$7:$R$65536,IN_DTK!M$6,0),""),"")</f>
        <v>0</v>
      </c>
      <c r="N487" s="183">
        <f>IF(ISNA(VLOOKUP($A487,DSSV!$A$7:$R$65536,IN_DTK!N$6,0))=FALSE,IF(N$9&lt;&gt;0,VLOOKUP($A487,DSSV!$A$7:$R$65536,IN_DTK!N$6,0),""),"")</f>
        <v>0</v>
      </c>
      <c r="O487" s="183">
        <f>IF(ISNA(VLOOKUP($A487,DSSV!$A$7:$R$65536,IN_DTK!O$6,0))=FALSE,IF(O$9&lt;&gt;0,VLOOKUP($A487,DSSV!$A$7:$R$65536,IN_DTK!O$6,0),""),"")</f>
        <v>0</v>
      </c>
      <c r="P487" s="183">
        <f>IF(ISNA(VLOOKUP($A487,DSSV!$A$7:$R$65536,IN_DTK!P$6,0))=FALSE,IF(P$9&lt;&gt;0,VLOOKUP($A487,DSSV!$A$7:$R$65536,IN_DTK!P$6,0),""),"")</f>
        <v>0</v>
      </c>
      <c r="Q487" s="184">
        <f>IF(ISNA(VLOOKUP($A487,DSSV!$A$7:$R$65536,IN_DTK!Q$6,0))=FALSE,VLOOKUP($A487,DSSV!$A$7:$R$65536,IN_DTK!Q$6,0),"")</f>
        <v>0</v>
      </c>
      <c r="R487" s="175" t="str">
        <f>IF(ISNA(VLOOKUP($A487,DSSV!$A$7:$R$65536,IN_DTK!R$6,0))=FALSE,VLOOKUP($A487,DSSV!$A$7:$R$65536,IN_DTK!R$6,0),"")</f>
        <v>Không</v>
      </c>
      <c r="S487" s="185" t="str">
        <f>IF(ISNA(VLOOKUP($A487,DSSV!$A$7:$R$65536,IN_DTK!S$6,0))=FALSE,VLOOKUP($A487,DSSV!$A$7:$R$65536,IN_DTK!S$6,0),"")</f>
        <v/>
      </c>
      <c r="T487" s="156" t="str">
        <f t="shared" si="14"/>
        <v/>
      </c>
      <c r="U487" s="156" t="str">
        <f t="shared" si="15"/>
        <v/>
      </c>
    </row>
    <row r="488" spans="1:21" s="156" customFormat="1" ht="20.25" customHeight="1">
      <c r="A488" s="154">
        <v>479</v>
      </c>
      <c r="B488" s="178">
        <f>--SUBTOTAL(2,C$7:C488)</f>
        <v>479</v>
      </c>
      <c r="C488" s="157">
        <f>IF(ISNA(VLOOKUP($A488,DSSV!$A$7:$R$65536,IN_DTK!C$6,0))=FALSE,VLOOKUP($A488,DSSV!$A$7:$R$65536,IN_DTK!C$6,0),"")</f>
        <v>0</v>
      </c>
      <c r="D488" s="181" t="str">
        <f>IF(ISNA(VLOOKUP($A488,DSSV!$A$7:$R$65536,IN_DTK!D$6,0))=FALSE,VLOOKUP($A488,DSSV!$A$7:$R$65536,IN_DTK!D$6,0),"")</f>
        <v/>
      </c>
      <c r="E488" s="182" t="str">
        <f>IF(ISNA(VLOOKUP($A488,DSSV!$A$7:$R$65536,IN_DTK!E$6,0))=FALSE,VLOOKUP($A488,DSSV!$A$7:$R$65536,IN_DTK!E$6,0),"")</f>
        <v/>
      </c>
      <c r="F488" s="187" t="str">
        <f>IF(ISNA(VLOOKUP($A488,DSSV!$A$7:$R$65536,IN_DTK!F$6,0))=FALSE,VLOOKUP($A488,DSSV!$A$7:$R$65536,IN_DTK!F$6,0),"")</f>
        <v/>
      </c>
      <c r="G488" s="187" t="str">
        <f>IF(ISNA(VLOOKUP($A488,DSSV!$A$7:$R$65536,IN_DTK!G$6,0))=FALSE,VLOOKUP($A488,DSSV!$A$7:$R$65536,IN_DTK!G$6,0),"")</f>
        <v/>
      </c>
      <c r="H488" s="183">
        <f>IF(ISNA(VLOOKUP($A488,DSSV!$A$7:$R$65536,IN_DTK!H$6,0))=FALSE,IF(H$9&lt;&gt;0,VLOOKUP($A488,DSSV!$A$7:$R$65536,IN_DTK!H$6,0),""),"")</f>
        <v>0</v>
      </c>
      <c r="I488" s="183">
        <f>IF(ISNA(VLOOKUP($A488,DSSV!$A$7:$R$65536,IN_DTK!I$6,0))=FALSE,IF(I$9&lt;&gt;0,VLOOKUP($A488,DSSV!$A$7:$R$65536,IN_DTK!I$6,0),""),"")</f>
        <v>0</v>
      </c>
      <c r="J488" s="183">
        <f>IF(ISNA(VLOOKUP($A488,DSSV!$A$7:$R$65536,IN_DTK!J$6,0))=FALSE,IF(J$9&lt;&gt;0,VLOOKUP($A488,DSSV!$A$7:$R$65536,IN_DTK!J$6,0),""),"")</f>
        <v>0</v>
      </c>
      <c r="K488" s="183">
        <f>IF(ISNA(VLOOKUP($A488,DSSV!$A$7:$R$65536,IN_DTK!K$6,0))=FALSE,IF(K$9&lt;&gt;0,VLOOKUP($A488,DSSV!$A$7:$R$65536,IN_DTK!K$6,0),""),"")</f>
        <v>0</v>
      </c>
      <c r="L488" s="183">
        <f>IF(ISNA(VLOOKUP($A488,DSSV!$A$7:$R$65536,IN_DTK!L$6,0))=FALSE,IF(L$9&lt;&gt;0,VLOOKUP($A488,DSSV!$A$7:$R$65536,IN_DTK!L$6,0),""),"")</f>
        <v>0</v>
      </c>
      <c r="M488" s="183">
        <f>IF(ISNA(VLOOKUP($A488,DSSV!$A$7:$R$65536,IN_DTK!M$6,0))=FALSE,IF(M$9&lt;&gt;0,VLOOKUP($A488,DSSV!$A$7:$R$65536,IN_DTK!M$6,0),""),"")</f>
        <v>0</v>
      </c>
      <c r="N488" s="183">
        <f>IF(ISNA(VLOOKUP($A488,DSSV!$A$7:$R$65536,IN_DTK!N$6,0))=FALSE,IF(N$9&lt;&gt;0,VLOOKUP($A488,DSSV!$A$7:$R$65536,IN_DTK!N$6,0),""),"")</f>
        <v>0</v>
      </c>
      <c r="O488" s="183">
        <f>IF(ISNA(VLOOKUP($A488,DSSV!$A$7:$R$65536,IN_DTK!O$6,0))=FALSE,IF(O$9&lt;&gt;0,VLOOKUP($A488,DSSV!$A$7:$R$65536,IN_DTK!O$6,0),""),"")</f>
        <v>0</v>
      </c>
      <c r="P488" s="183">
        <f>IF(ISNA(VLOOKUP($A488,DSSV!$A$7:$R$65536,IN_DTK!P$6,0))=FALSE,IF(P$9&lt;&gt;0,VLOOKUP($A488,DSSV!$A$7:$R$65536,IN_DTK!P$6,0),""),"")</f>
        <v>0</v>
      </c>
      <c r="Q488" s="184">
        <f>IF(ISNA(VLOOKUP($A488,DSSV!$A$7:$R$65536,IN_DTK!Q$6,0))=FALSE,VLOOKUP($A488,DSSV!$A$7:$R$65536,IN_DTK!Q$6,0),"")</f>
        <v>0</v>
      </c>
      <c r="R488" s="175" t="str">
        <f>IF(ISNA(VLOOKUP($A488,DSSV!$A$7:$R$65536,IN_DTK!R$6,0))=FALSE,VLOOKUP($A488,DSSV!$A$7:$R$65536,IN_DTK!R$6,0),"")</f>
        <v>Không</v>
      </c>
      <c r="S488" s="185" t="str">
        <f>IF(ISNA(VLOOKUP($A488,DSSV!$A$7:$R$65536,IN_DTK!S$6,0))=FALSE,VLOOKUP($A488,DSSV!$A$7:$R$65536,IN_DTK!S$6,0),"")</f>
        <v/>
      </c>
      <c r="T488" s="156" t="str">
        <f t="shared" si="14"/>
        <v/>
      </c>
      <c r="U488" s="156" t="str">
        <f t="shared" si="15"/>
        <v/>
      </c>
    </row>
    <row r="489" spans="1:21" s="156" customFormat="1" ht="20.25" customHeight="1">
      <c r="A489" s="154">
        <v>480</v>
      </c>
      <c r="B489" s="178">
        <f>--SUBTOTAL(2,C$7:C489)</f>
        <v>480</v>
      </c>
      <c r="C489" s="157">
        <f>IF(ISNA(VLOOKUP($A489,DSSV!$A$7:$R$65536,IN_DTK!C$6,0))=FALSE,VLOOKUP($A489,DSSV!$A$7:$R$65536,IN_DTK!C$6,0),"")</f>
        <v>0</v>
      </c>
      <c r="D489" s="181" t="str">
        <f>IF(ISNA(VLOOKUP($A489,DSSV!$A$7:$R$65536,IN_DTK!D$6,0))=FALSE,VLOOKUP($A489,DSSV!$A$7:$R$65536,IN_DTK!D$6,0),"")</f>
        <v/>
      </c>
      <c r="E489" s="182" t="str">
        <f>IF(ISNA(VLOOKUP($A489,DSSV!$A$7:$R$65536,IN_DTK!E$6,0))=FALSE,VLOOKUP($A489,DSSV!$A$7:$R$65536,IN_DTK!E$6,0),"")</f>
        <v/>
      </c>
      <c r="F489" s="187" t="str">
        <f>IF(ISNA(VLOOKUP($A489,DSSV!$A$7:$R$65536,IN_DTK!F$6,0))=FALSE,VLOOKUP($A489,DSSV!$A$7:$R$65536,IN_DTK!F$6,0),"")</f>
        <v/>
      </c>
      <c r="G489" s="187" t="str">
        <f>IF(ISNA(VLOOKUP($A489,DSSV!$A$7:$R$65536,IN_DTK!G$6,0))=FALSE,VLOOKUP($A489,DSSV!$A$7:$R$65536,IN_DTK!G$6,0),"")</f>
        <v/>
      </c>
      <c r="H489" s="183">
        <f>IF(ISNA(VLOOKUP($A489,DSSV!$A$7:$R$65536,IN_DTK!H$6,0))=FALSE,IF(H$9&lt;&gt;0,VLOOKUP($A489,DSSV!$A$7:$R$65536,IN_DTK!H$6,0),""),"")</f>
        <v>0</v>
      </c>
      <c r="I489" s="183">
        <f>IF(ISNA(VLOOKUP($A489,DSSV!$A$7:$R$65536,IN_DTK!I$6,0))=FALSE,IF(I$9&lt;&gt;0,VLOOKUP($A489,DSSV!$A$7:$R$65536,IN_DTK!I$6,0),""),"")</f>
        <v>0</v>
      </c>
      <c r="J489" s="183">
        <f>IF(ISNA(VLOOKUP($A489,DSSV!$A$7:$R$65536,IN_DTK!J$6,0))=FALSE,IF(J$9&lt;&gt;0,VLOOKUP($A489,DSSV!$A$7:$R$65536,IN_DTK!J$6,0),""),"")</f>
        <v>0</v>
      </c>
      <c r="K489" s="183">
        <f>IF(ISNA(VLOOKUP($A489,DSSV!$A$7:$R$65536,IN_DTK!K$6,0))=FALSE,IF(K$9&lt;&gt;0,VLOOKUP($A489,DSSV!$A$7:$R$65536,IN_DTK!K$6,0),""),"")</f>
        <v>0</v>
      </c>
      <c r="L489" s="183">
        <f>IF(ISNA(VLOOKUP($A489,DSSV!$A$7:$R$65536,IN_DTK!L$6,0))=FALSE,IF(L$9&lt;&gt;0,VLOOKUP($A489,DSSV!$A$7:$R$65536,IN_DTK!L$6,0),""),"")</f>
        <v>0</v>
      </c>
      <c r="M489" s="183">
        <f>IF(ISNA(VLOOKUP($A489,DSSV!$A$7:$R$65536,IN_DTK!M$6,0))=FALSE,IF(M$9&lt;&gt;0,VLOOKUP($A489,DSSV!$A$7:$R$65536,IN_DTK!M$6,0),""),"")</f>
        <v>0</v>
      </c>
      <c r="N489" s="183">
        <f>IF(ISNA(VLOOKUP($A489,DSSV!$A$7:$R$65536,IN_DTK!N$6,0))=FALSE,IF(N$9&lt;&gt;0,VLOOKUP($A489,DSSV!$A$7:$R$65536,IN_DTK!N$6,0),""),"")</f>
        <v>0</v>
      </c>
      <c r="O489" s="183">
        <f>IF(ISNA(VLOOKUP($A489,DSSV!$A$7:$R$65536,IN_DTK!O$6,0))=FALSE,IF(O$9&lt;&gt;0,VLOOKUP($A489,DSSV!$A$7:$R$65536,IN_DTK!O$6,0),""),"")</f>
        <v>0</v>
      </c>
      <c r="P489" s="183">
        <f>IF(ISNA(VLOOKUP($A489,DSSV!$A$7:$R$65536,IN_DTK!P$6,0))=FALSE,IF(P$9&lt;&gt;0,VLOOKUP($A489,DSSV!$A$7:$R$65536,IN_DTK!P$6,0),""),"")</f>
        <v>0</v>
      </c>
      <c r="Q489" s="184">
        <f>IF(ISNA(VLOOKUP($A489,DSSV!$A$7:$R$65536,IN_DTK!Q$6,0))=FALSE,VLOOKUP($A489,DSSV!$A$7:$R$65536,IN_DTK!Q$6,0),"")</f>
        <v>0</v>
      </c>
      <c r="R489" s="175" t="str">
        <f>IF(ISNA(VLOOKUP($A489,DSSV!$A$7:$R$65536,IN_DTK!R$6,0))=FALSE,VLOOKUP($A489,DSSV!$A$7:$R$65536,IN_DTK!R$6,0),"")</f>
        <v>Không</v>
      </c>
      <c r="S489" s="185" t="str">
        <f>IF(ISNA(VLOOKUP($A489,DSSV!$A$7:$R$65536,IN_DTK!S$6,0))=FALSE,VLOOKUP($A489,DSSV!$A$7:$R$65536,IN_DTK!S$6,0),"")</f>
        <v/>
      </c>
      <c r="T489" s="156" t="str">
        <f t="shared" si="14"/>
        <v/>
      </c>
      <c r="U489" s="156" t="str">
        <f t="shared" si="15"/>
        <v/>
      </c>
    </row>
    <row r="490" spans="1:21" s="156" customFormat="1" ht="20.25" customHeight="1">
      <c r="A490" s="154">
        <v>481</v>
      </c>
      <c r="B490" s="178">
        <f>--SUBTOTAL(2,C$7:C490)</f>
        <v>481</v>
      </c>
      <c r="C490" s="157">
        <f>IF(ISNA(VLOOKUP($A490,DSSV!$A$7:$R$65536,IN_DTK!C$6,0))=FALSE,VLOOKUP($A490,DSSV!$A$7:$R$65536,IN_DTK!C$6,0),"")</f>
        <v>0</v>
      </c>
      <c r="D490" s="181" t="str">
        <f>IF(ISNA(VLOOKUP($A490,DSSV!$A$7:$R$65536,IN_DTK!D$6,0))=FALSE,VLOOKUP($A490,DSSV!$A$7:$R$65536,IN_DTK!D$6,0),"")</f>
        <v/>
      </c>
      <c r="E490" s="182" t="str">
        <f>IF(ISNA(VLOOKUP($A490,DSSV!$A$7:$R$65536,IN_DTK!E$6,0))=FALSE,VLOOKUP($A490,DSSV!$A$7:$R$65536,IN_DTK!E$6,0),"")</f>
        <v/>
      </c>
      <c r="F490" s="187" t="str">
        <f>IF(ISNA(VLOOKUP($A490,DSSV!$A$7:$R$65536,IN_DTK!F$6,0))=FALSE,VLOOKUP($A490,DSSV!$A$7:$R$65536,IN_DTK!F$6,0),"")</f>
        <v/>
      </c>
      <c r="G490" s="187" t="str">
        <f>IF(ISNA(VLOOKUP($A490,DSSV!$A$7:$R$65536,IN_DTK!G$6,0))=FALSE,VLOOKUP($A490,DSSV!$A$7:$R$65536,IN_DTK!G$6,0),"")</f>
        <v/>
      </c>
      <c r="H490" s="183">
        <f>IF(ISNA(VLOOKUP($A490,DSSV!$A$7:$R$65536,IN_DTK!H$6,0))=FALSE,IF(H$9&lt;&gt;0,VLOOKUP($A490,DSSV!$A$7:$R$65536,IN_DTK!H$6,0),""),"")</f>
        <v>0</v>
      </c>
      <c r="I490" s="183">
        <f>IF(ISNA(VLOOKUP($A490,DSSV!$A$7:$R$65536,IN_DTK!I$6,0))=FALSE,IF(I$9&lt;&gt;0,VLOOKUP($A490,DSSV!$A$7:$R$65536,IN_DTK!I$6,0),""),"")</f>
        <v>0</v>
      </c>
      <c r="J490" s="183">
        <f>IF(ISNA(VLOOKUP($A490,DSSV!$A$7:$R$65536,IN_DTK!J$6,0))=FALSE,IF(J$9&lt;&gt;0,VLOOKUP($A490,DSSV!$A$7:$R$65536,IN_DTK!J$6,0),""),"")</f>
        <v>0</v>
      </c>
      <c r="K490" s="183">
        <f>IF(ISNA(VLOOKUP($A490,DSSV!$A$7:$R$65536,IN_DTK!K$6,0))=FALSE,IF(K$9&lt;&gt;0,VLOOKUP($A490,DSSV!$A$7:$R$65536,IN_DTK!K$6,0),""),"")</f>
        <v>0</v>
      </c>
      <c r="L490" s="183">
        <f>IF(ISNA(VLOOKUP($A490,DSSV!$A$7:$R$65536,IN_DTK!L$6,0))=FALSE,IF(L$9&lt;&gt;0,VLOOKUP($A490,DSSV!$A$7:$R$65536,IN_DTK!L$6,0),""),"")</f>
        <v>0</v>
      </c>
      <c r="M490" s="183">
        <f>IF(ISNA(VLOOKUP($A490,DSSV!$A$7:$R$65536,IN_DTK!M$6,0))=FALSE,IF(M$9&lt;&gt;0,VLOOKUP($A490,DSSV!$A$7:$R$65536,IN_DTK!M$6,0),""),"")</f>
        <v>0</v>
      </c>
      <c r="N490" s="183">
        <f>IF(ISNA(VLOOKUP($A490,DSSV!$A$7:$R$65536,IN_DTK!N$6,0))=FALSE,IF(N$9&lt;&gt;0,VLOOKUP($A490,DSSV!$A$7:$R$65536,IN_DTK!N$6,0),""),"")</f>
        <v>0</v>
      </c>
      <c r="O490" s="183">
        <f>IF(ISNA(VLOOKUP($A490,DSSV!$A$7:$R$65536,IN_DTK!O$6,0))=FALSE,IF(O$9&lt;&gt;0,VLOOKUP($A490,DSSV!$A$7:$R$65536,IN_DTK!O$6,0),""),"")</f>
        <v>0</v>
      </c>
      <c r="P490" s="183">
        <f>IF(ISNA(VLOOKUP($A490,DSSV!$A$7:$R$65536,IN_DTK!P$6,0))=FALSE,IF(P$9&lt;&gt;0,VLOOKUP($A490,DSSV!$A$7:$R$65536,IN_DTK!P$6,0),""),"")</f>
        <v>0</v>
      </c>
      <c r="Q490" s="184">
        <f>IF(ISNA(VLOOKUP($A490,DSSV!$A$7:$R$65536,IN_DTK!Q$6,0))=FALSE,VLOOKUP($A490,DSSV!$A$7:$R$65536,IN_DTK!Q$6,0),"")</f>
        <v>0</v>
      </c>
      <c r="R490" s="175" t="str">
        <f>IF(ISNA(VLOOKUP($A490,DSSV!$A$7:$R$65536,IN_DTK!R$6,0))=FALSE,VLOOKUP($A490,DSSV!$A$7:$R$65536,IN_DTK!R$6,0),"")</f>
        <v>Không</v>
      </c>
      <c r="S490" s="185" t="str">
        <f>IF(ISNA(VLOOKUP($A490,DSSV!$A$7:$R$65536,IN_DTK!S$6,0))=FALSE,VLOOKUP($A490,DSSV!$A$7:$R$65536,IN_DTK!S$6,0),"")</f>
        <v/>
      </c>
      <c r="T490" s="156" t="str">
        <f t="shared" si="14"/>
        <v/>
      </c>
      <c r="U490" s="156" t="str">
        <f t="shared" si="15"/>
        <v/>
      </c>
    </row>
    <row r="491" spans="1:21" s="156" customFormat="1" ht="20.25" customHeight="1">
      <c r="A491" s="154">
        <v>482</v>
      </c>
      <c r="B491" s="178">
        <f>--SUBTOTAL(2,C$7:C491)</f>
        <v>482</v>
      </c>
      <c r="C491" s="157">
        <f>IF(ISNA(VLOOKUP($A491,DSSV!$A$7:$R$65536,IN_DTK!C$6,0))=FALSE,VLOOKUP($A491,DSSV!$A$7:$R$65536,IN_DTK!C$6,0),"")</f>
        <v>0</v>
      </c>
      <c r="D491" s="181" t="str">
        <f>IF(ISNA(VLOOKUP($A491,DSSV!$A$7:$R$65536,IN_DTK!D$6,0))=FALSE,VLOOKUP($A491,DSSV!$A$7:$R$65536,IN_DTK!D$6,0),"")</f>
        <v/>
      </c>
      <c r="E491" s="182" t="str">
        <f>IF(ISNA(VLOOKUP($A491,DSSV!$A$7:$R$65536,IN_DTK!E$6,0))=FALSE,VLOOKUP($A491,DSSV!$A$7:$R$65536,IN_DTK!E$6,0),"")</f>
        <v/>
      </c>
      <c r="F491" s="187" t="str">
        <f>IF(ISNA(VLOOKUP($A491,DSSV!$A$7:$R$65536,IN_DTK!F$6,0))=FALSE,VLOOKUP($A491,DSSV!$A$7:$R$65536,IN_DTK!F$6,0),"")</f>
        <v/>
      </c>
      <c r="G491" s="187" t="str">
        <f>IF(ISNA(VLOOKUP($A491,DSSV!$A$7:$R$65536,IN_DTK!G$6,0))=FALSE,VLOOKUP($A491,DSSV!$A$7:$R$65536,IN_DTK!G$6,0),"")</f>
        <v/>
      </c>
      <c r="H491" s="183">
        <f>IF(ISNA(VLOOKUP($A491,DSSV!$A$7:$R$65536,IN_DTK!H$6,0))=FALSE,IF(H$9&lt;&gt;0,VLOOKUP($A491,DSSV!$A$7:$R$65536,IN_DTK!H$6,0),""),"")</f>
        <v>0</v>
      </c>
      <c r="I491" s="183">
        <f>IF(ISNA(VLOOKUP($A491,DSSV!$A$7:$R$65536,IN_DTK!I$6,0))=FALSE,IF(I$9&lt;&gt;0,VLOOKUP($A491,DSSV!$A$7:$R$65536,IN_DTK!I$6,0),""),"")</f>
        <v>0</v>
      </c>
      <c r="J491" s="183">
        <f>IF(ISNA(VLOOKUP($A491,DSSV!$A$7:$R$65536,IN_DTK!J$6,0))=FALSE,IF(J$9&lt;&gt;0,VLOOKUP($A491,DSSV!$A$7:$R$65536,IN_DTK!J$6,0),""),"")</f>
        <v>0</v>
      </c>
      <c r="K491" s="183">
        <f>IF(ISNA(VLOOKUP($A491,DSSV!$A$7:$R$65536,IN_DTK!K$6,0))=FALSE,IF(K$9&lt;&gt;0,VLOOKUP($A491,DSSV!$A$7:$R$65536,IN_DTK!K$6,0),""),"")</f>
        <v>0</v>
      </c>
      <c r="L491" s="183">
        <f>IF(ISNA(VLOOKUP($A491,DSSV!$A$7:$R$65536,IN_DTK!L$6,0))=FALSE,IF(L$9&lt;&gt;0,VLOOKUP($A491,DSSV!$A$7:$R$65536,IN_DTK!L$6,0),""),"")</f>
        <v>0</v>
      </c>
      <c r="M491" s="183">
        <f>IF(ISNA(VLOOKUP($A491,DSSV!$A$7:$R$65536,IN_DTK!M$6,0))=FALSE,IF(M$9&lt;&gt;0,VLOOKUP($A491,DSSV!$A$7:$R$65536,IN_DTK!M$6,0),""),"")</f>
        <v>0</v>
      </c>
      <c r="N491" s="183">
        <f>IF(ISNA(VLOOKUP($A491,DSSV!$A$7:$R$65536,IN_DTK!N$6,0))=FALSE,IF(N$9&lt;&gt;0,VLOOKUP($A491,DSSV!$A$7:$R$65536,IN_DTK!N$6,0),""),"")</f>
        <v>0</v>
      </c>
      <c r="O491" s="183">
        <f>IF(ISNA(VLOOKUP($A491,DSSV!$A$7:$R$65536,IN_DTK!O$6,0))=FALSE,IF(O$9&lt;&gt;0,VLOOKUP($A491,DSSV!$A$7:$R$65536,IN_DTK!O$6,0),""),"")</f>
        <v>0</v>
      </c>
      <c r="P491" s="183">
        <f>IF(ISNA(VLOOKUP($A491,DSSV!$A$7:$R$65536,IN_DTK!P$6,0))=FALSE,IF(P$9&lt;&gt;0,VLOOKUP($A491,DSSV!$A$7:$R$65536,IN_DTK!P$6,0),""),"")</f>
        <v>0</v>
      </c>
      <c r="Q491" s="184">
        <f>IF(ISNA(VLOOKUP($A491,DSSV!$A$7:$R$65536,IN_DTK!Q$6,0))=FALSE,VLOOKUP($A491,DSSV!$A$7:$R$65536,IN_DTK!Q$6,0),"")</f>
        <v>0</v>
      </c>
      <c r="R491" s="175" t="str">
        <f>IF(ISNA(VLOOKUP($A491,DSSV!$A$7:$R$65536,IN_DTK!R$6,0))=FALSE,VLOOKUP($A491,DSSV!$A$7:$R$65536,IN_DTK!R$6,0),"")</f>
        <v>Không</v>
      </c>
      <c r="S491" s="185" t="str">
        <f>IF(ISNA(VLOOKUP($A491,DSSV!$A$7:$R$65536,IN_DTK!S$6,0))=FALSE,VLOOKUP($A491,DSSV!$A$7:$R$65536,IN_DTK!S$6,0),"")</f>
        <v/>
      </c>
      <c r="T491" s="156" t="str">
        <f t="shared" si="14"/>
        <v/>
      </c>
      <c r="U491" s="156" t="str">
        <f t="shared" si="15"/>
        <v/>
      </c>
    </row>
    <row r="492" spans="1:21" s="156" customFormat="1" ht="20.25" customHeight="1">
      <c r="A492" s="154">
        <v>483</v>
      </c>
      <c r="B492" s="178">
        <f>--SUBTOTAL(2,C$7:C492)</f>
        <v>483</v>
      </c>
      <c r="C492" s="157">
        <f>IF(ISNA(VLOOKUP($A492,DSSV!$A$7:$R$65536,IN_DTK!C$6,0))=FALSE,VLOOKUP($A492,DSSV!$A$7:$R$65536,IN_DTK!C$6,0),"")</f>
        <v>0</v>
      </c>
      <c r="D492" s="181" t="str">
        <f>IF(ISNA(VLOOKUP($A492,DSSV!$A$7:$R$65536,IN_DTK!D$6,0))=FALSE,VLOOKUP($A492,DSSV!$A$7:$R$65536,IN_DTK!D$6,0),"")</f>
        <v/>
      </c>
      <c r="E492" s="182" t="str">
        <f>IF(ISNA(VLOOKUP($A492,DSSV!$A$7:$R$65536,IN_DTK!E$6,0))=FALSE,VLOOKUP($A492,DSSV!$A$7:$R$65536,IN_DTK!E$6,0),"")</f>
        <v/>
      </c>
      <c r="F492" s="187" t="str">
        <f>IF(ISNA(VLOOKUP($A492,DSSV!$A$7:$R$65536,IN_DTK!F$6,0))=FALSE,VLOOKUP($A492,DSSV!$A$7:$R$65536,IN_DTK!F$6,0),"")</f>
        <v/>
      </c>
      <c r="G492" s="187" t="str">
        <f>IF(ISNA(VLOOKUP($A492,DSSV!$A$7:$R$65536,IN_DTK!G$6,0))=FALSE,VLOOKUP($A492,DSSV!$A$7:$R$65536,IN_DTK!G$6,0),"")</f>
        <v/>
      </c>
      <c r="H492" s="183">
        <f>IF(ISNA(VLOOKUP($A492,DSSV!$A$7:$R$65536,IN_DTK!H$6,0))=FALSE,IF(H$9&lt;&gt;0,VLOOKUP($A492,DSSV!$A$7:$R$65536,IN_DTK!H$6,0),""),"")</f>
        <v>0</v>
      </c>
      <c r="I492" s="183">
        <f>IF(ISNA(VLOOKUP($A492,DSSV!$A$7:$R$65536,IN_DTK!I$6,0))=FALSE,IF(I$9&lt;&gt;0,VLOOKUP($A492,DSSV!$A$7:$R$65536,IN_DTK!I$6,0),""),"")</f>
        <v>0</v>
      </c>
      <c r="J492" s="183">
        <f>IF(ISNA(VLOOKUP($A492,DSSV!$A$7:$R$65536,IN_DTK!J$6,0))=FALSE,IF(J$9&lt;&gt;0,VLOOKUP($A492,DSSV!$A$7:$R$65536,IN_DTK!J$6,0),""),"")</f>
        <v>0</v>
      </c>
      <c r="K492" s="183">
        <f>IF(ISNA(VLOOKUP($A492,DSSV!$A$7:$R$65536,IN_DTK!K$6,0))=FALSE,IF(K$9&lt;&gt;0,VLOOKUP($A492,DSSV!$A$7:$R$65536,IN_DTK!K$6,0),""),"")</f>
        <v>0</v>
      </c>
      <c r="L492" s="183">
        <f>IF(ISNA(VLOOKUP($A492,DSSV!$A$7:$R$65536,IN_DTK!L$6,0))=FALSE,IF(L$9&lt;&gt;0,VLOOKUP($A492,DSSV!$A$7:$R$65536,IN_DTK!L$6,0),""),"")</f>
        <v>0</v>
      </c>
      <c r="M492" s="183">
        <f>IF(ISNA(VLOOKUP($A492,DSSV!$A$7:$R$65536,IN_DTK!M$6,0))=FALSE,IF(M$9&lt;&gt;0,VLOOKUP($A492,DSSV!$A$7:$R$65536,IN_DTK!M$6,0),""),"")</f>
        <v>0</v>
      </c>
      <c r="N492" s="183">
        <f>IF(ISNA(VLOOKUP($A492,DSSV!$A$7:$R$65536,IN_DTK!N$6,0))=FALSE,IF(N$9&lt;&gt;0,VLOOKUP($A492,DSSV!$A$7:$R$65536,IN_DTK!N$6,0),""),"")</f>
        <v>0</v>
      </c>
      <c r="O492" s="183">
        <f>IF(ISNA(VLOOKUP($A492,DSSV!$A$7:$R$65536,IN_DTK!O$6,0))=FALSE,IF(O$9&lt;&gt;0,VLOOKUP($A492,DSSV!$A$7:$R$65536,IN_DTK!O$6,0),""),"")</f>
        <v>0</v>
      </c>
      <c r="P492" s="183">
        <f>IF(ISNA(VLOOKUP($A492,DSSV!$A$7:$R$65536,IN_DTK!P$6,0))=FALSE,IF(P$9&lt;&gt;0,VLOOKUP($A492,DSSV!$A$7:$R$65536,IN_DTK!P$6,0),""),"")</f>
        <v>0</v>
      </c>
      <c r="Q492" s="184">
        <f>IF(ISNA(VLOOKUP($A492,DSSV!$A$7:$R$65536,IN_DTK!Q$6,0))=FALSE,VLOOKUP($A492,DSSV!$A$7:$R$65536,IN_DTK!Q$6,0),"")</f>
        <v>0</v>
      </c>
      <c r="R492" s="175" t="str">
        <f>IF(ISNA(VLOOKUP($A492,DSSV!$A$7:$R$65536,IN_DTK!R$6,0))=FALSE,VLOOKUP($A492,DSSV!$A$7:$R$65536,IN_DTK!R$6,0),"")</f>
        <v>Không</v>
      </c>
      <c r="S492" s="185" t="str">
        <f>IF(ISNA(VLOOKUP($A492,DSSV!$A$7:$R$65536,IN_DTK!S$6,0))=FALSE,VLOOKUP($A492,DSSV!$A$7:$R$65536,IN_DTK!S$6,0),"")</f>
        <v/>
      </c>
      <c r="T492" s="156" t="str">
        <f t="shared" si="14"/>
        <v/>
      </c>
      <c r="U492" s="156" t="str">
        <f t="shared" si="15"/>
        <v/>
      </c>
    </row>
    <row r="493" spans="1:21" s="156" customFormat="1" ht="20.25" customHeight="1">
      <c r="A493" s="154">
        <v>484</v>
      </c>
      <c r="B493" s="178">
        <f>--SUBTOTAL(2,C$7:C493)</f>
        <v>484</v>
      </c>
      <c r="C493" s="157">
        <f>IF(ISNA(VLOOKUP($A493,DSSV!$A$7:$R$65536,IN_DTK!C$6,0))=FALSE,VLOOKUP($A493,DSSV!$A$7:$R$65536,IN_DTK!C$6,0),"")</f>
        <v>0</v>
      </c>
      <c r="D493" s="181" t="str">
        <f>IF(ISNA(VLOOKUP($A493,DSSV!$A$7:$R$65536,IN_DTK!D$6,0))=FALSE,VLOOKUP($A493,DSSV!$A$7:$R$65536,IN_DTK!D$6,0),"")</f>
        <v/>
      </c>
      <c r="E493" s="182" t="str">
        <f>IF(ISNA(VLOOKUP($A493,DSSV!$A$7:$R$65536,IN_DTK!E$6,0))=FALSE,VLOOKUP($A493,DSSV!$A$7:$R$65536,IN_DTK!E$6,0),"")</f>
        <v/>
      </c>
      <c r="F493" s="187" t="str">
        <f>IF(ISNA(VLOOKUP($A493,DSSV!$A$7:$R$65536,IN_DTK!F$6,0))=FALSE,VLOOKUP($A493,DSSV!$A$7:$R$65536,IN_DTK!F$6,0),"")</f>
        <v/>
      </c>
      <c r="G493" s="187" t="str">
        <f>IF(ISNA(VLOOKUP($A493,DSSV!$A$7:$R$65536,IN_DTK!G$6,0))=FALSE,VLOOKUP($A493,DSSV!$A$7:$R$65536,IN_DTK!G$6,0),"")</f>
        <v/>
      </c>
      <c r="H493" s="183">
        <f>IF(ISNA(VLOOKUP($A493,DSSV!$A$7:$R$65536,IN_DTK!H$6,0))=FALSE,IF(H$9&lt;&gt;0,VLOOKUP($A493,DSSV!$A$7:$R$65536,IN_DTK!H$6,0),""),"")</f>
        <v>0</v>
      </c>
      <c r="I493" s="183">
        <f>IF(ISNA(VLOOKUP($A493,DSSV!$A$7:$R$65536,IN_DTK!I$6,0))=FALSE,IF(I$9&lt;&gt;0,VLOOKUP($A493,DSSV!$A$7:$R$65536,IN_DTK!I$6,0),""),"")</f>
        <v>0</v>
      </c>
      <c r="J493" s="183">
        <f>IF(ISNA(VLOOKUP($A493,DSSV!$A$7:$R$65536,IN_DTK!J$6,0))=FALSE,IF(J$9&lt;&gt;0,VLOOKUP($A493,DSSV!$A$7:$R$65536,IN_DTK!J$6,0),""),"")</f>
        <v>0</v>
      </c>
      <c r="K493" s="183">
        <f>IF(ISNA(VLOOKUP($A493,DSSV!$A$7:$R$65536,IN_DTK!K$6,0))=FALSE,IF(K$9&lt;&gt;0,VLOOKUP($A493,DSSV!$A$7:$R$65536,IN_DTK!K$6,0),""),"")</f>
        <v>0</v>
      </c>
      <c r="L493" s="183">
        <f>IF(ISNA(VLOOKUP($A493,DSSV!$A$7:$R$65536,IN_DTK!L$6,0))=FALSE,IF(L$9&lt;&gt;0,VLOOKUP($A493,DSSV!$A$7:$R$65536,IN_DTK!L$6,0),""),"")</f>
        <v>0</v>
      </c>
      <c r="M493" s="183">
        <f>IF(ISNA(VLOOKUP($A493,DSSV!$A$7:$R$65536,IN_DTK!M$6,0))=FALSE,IF(M$9&lt;&gt;0,VLOOKUP($A493,DSSV!$A$7:$R$65536,IN_DTK!M$6,0),""),"")</f>
        <v>0</v>
      </c>
      <c r="N493" s="183">
        <f>IF(ISNA(VLOOKUP($A493,DSSV!$A$7:$R$65536,IN_DTK!N$6,0))=FALSE,IF(N$9&lt;&gt;0,VLOOKUP($A493,DSSV!$A$7:$R$65536,IN_DTK!N$6,0),""),"")</f>
        <v>0</v>
      </c>
      <c r="O493" s="183">
        <f>IF(ISNA(VLOOKUP($A493,DSSV!$A$7:$R$65536,IN_DTK!O$6,0))=FALSE,IF(O$9&lt;&gt;0,VLOOKUP($A493,DSSV!$A$7:$R$65536,IN_DTK!O$6,0),""),"")</f>
        <v>0</v>
      </c>
      <c r="P493" s="183">
        <f>IF(ISNA(VLOOKUP($A493,DSSV!$A$7:$R$65536,IN_DTK!P$6,0))=FALSE,IF(P$9&lt;&gt;0,VLOOKUP($A493,DSSV!$A$7:$R$65536,IN_DTK!P$6,0),""),"")</f>
        <v>0</v>
      </c>
      <c r="Q493" s="184">
        <f>IF(ISNA(VLOOKUP($A493,DSSV!$A$7:$R$65536,IN_DTK!Q$6,0))=FALSE,VLOOKUP($A493,DSSV!$A$7:$R$65536,IN_DTK!Q$6,0),"")</f>
        <v>0</v>
      </c>
      <c r="R493" s="175" t="str">
        <f>IF(ISNA(VLOOKUP($A493,DSSV!$A$7:$R$65536,IN_DTK!R$6,0))=FALSE,VLOOKUP($A493,DSSV!$A$7:$R$65536,IN_DTK!R$6,0),"")</f>
        <v>Không</v>
      </c>
      <c r="S493" s="185" t="str">
        <f>IF(ISNA(VLOOKUP($A493,DSSV!$A$7:$R$65536,IN_DTK!S$6,0))=FALSE,VLOOKUP($A493,DSSV!$A$7:$R$65536,IN_DTK!S$6,0),"")</f>
        <v/>
      </c>
      <c r="T493" s="156" t="str">
        <f t="shared" si="14"/>
        <v/>
      </c>
      <c r="U493" s="156" t="str">
        <f t="shared" si="15"/>
        <v/>
      </c>
    </row>
    <row r="494" spans="1:21" s="156" customFormat="1" ht="20.25" customHeight="1">
      <c r="A494" s="154">
        <v>485</v>
      </c>
      <c r="B494" s="178">
        <f>--SUBTOTAL(2,C$7:C494)</f>
        <v>485</v>
      </c>
      <c r="C494" s="157">
        <f>IF(ISNA(VLOOKUP($A494,DSSV!$A$7:$R$65536,IN_DTK!C$6,0))=FALSE,VLOOKUP($A494,DSSV!$A$7:$R$65536,IN_DTK!C$6,0),"")</f>
        <v>0</v>
      </c>
      <c r="D494" s="181" t="str">
        <f>IF(ISNA(VLOOKUP($A494,DSSV!$A$7:$R$65536,IN_DTK!D$6,0))=FALSE,VLOOKUP($A494,DSSV!$A$7:$R$65536,IN_DTK!D$6,0),"")</f>
        <v/>
      </c>
      <c r="E494" s="182" t="str">
        <f>IF(ISNA(VLOOKUP($A494,DSSV!$A$7:$R$65536,IN_DTK!E$6,0))=FALSE,VLOOKUP($A494,DSSV!$A$7:$R$65536,IN_DTK!E$6,0),"")</f>
        <v/>
      </c>
      <c r="F494" s="187" t="str">
        <f>IF(ISNA(VLOOKUP($A494,DSSV!$A$7:$R$65536,IN_DTK!F$6,0))=FALSE,VLOOKUP($A494,DSSV!$A$7:$R$65536,IN_DTK!F$6,0),"")</f>
        <v/>
      </c>
      <c r="G494" s="187" t="str">
        <f>IF(ISNA(VLOOKUP($A494,DSSV!$A$7:$R$65536,IN_DTK!G$6,0))=FALSE,VLOOKUP($A494,DSSV!$A$7:$R$65536,IN_DTK!G$6,0),"")</f>
        <v/>
      </c>
      <c r="H494" s="183">
        <f>IF(ISNA(VLOOKUP($A494,DSSV!$A$7:$R$65536,IN_DTK!H$6,0))=FALSE,IF(H$9&lt;&gt;0,VLOOKUP($A494,DSSV!$A$7:$R$65536,IN_DTK!H$6,0),""),"")</f>
        <v>0</v>
      </c>
      <c r="I494" s="183">
        <f>IF(ISNA(VLOOKUP($A494,DSSV!$A$7:$R$65536,IN_DTK!I$6,0))=FALSE,IF(I$9&lt;&gt;0,VLOOKUP($A494,DSSV!$A$7:$R$65536,IN_DTK!I$6,0),""),"")</f>
        <v>0</v>
      </c>
      <c r="J494" s="183">
        <f>IF(ISNA(VLOOKUP($A494,DSSV!$A$7:$R$65536,IN_DTK!J$6,0))=FALSE,IF(J$9&lt;&gt;0,VLOOKUP($A494,DSSV!$A$7:$R$65536,IN_DTK!J$6,0),""),"")</f>
        <v>0</v>
      </c>
      <c r="K494" s="183">
        <f>IF(ISNA(VLOOKUP($A494,DSSV!$A$7:$R$65536,IN_DTK!K$6,0))=FALSE,IF(K$9&lt;&gt;0,VLOOKUP($A494,DSSV!$A$7:$R$65536,IN_DTK!K$6,0),""),"")</f>
        <v>0</v>
      </c>
      <c r="L494" s="183">
        <f>IF(ISNA(VLOOKUP($A494,DSSV!$A$7:$R$65536,IN_DTK!L$6,0))=FALSE,IF(L$9&lt;&gt;0,VLOOKUP($A494,DSSV!$A$7:$R$65536,IN_DTK!L$6,0),""),"")</f>
        <v>0</v>
      </c>
      <c r="M494" s="183">
        <f>IF(ISNA(VLOOKUP($A494,DSSV!$A$7:$R$65536,IN_DTK!M$6,0))=FALSE,IF(M$9&lt;&gt;0,VLOOKUP($A494,DSSV!$A$7:$R$65536,IN_DTK!M$6,0),""),"")</f>
        <v>0</v>
      </c>
      <c r="N494" s="183">
        <f>IF(ISNA(VLOOKUP($A494,DSSV!$A$7:$R$65536,IN_DTK!N$6,0))=FALSE,IF(N$9&lt;&gt;0,VLOOKUP($A494,DSSV!$A$7:$R$65536,IN_DTK!N$6,0),""),"")</f>
        <v>0</v>
      </c>
      <c r="O494" s="183">
        <f>IF(ISNA(VLOOKUP($A494,DSSV!$A$7:$R$65536,IN_DTK!O$6,0))=FALSE,IF(O$9&lt;&gt;0,VLOOKUP($A494,DSSV!$A$7:$R$65536,IN_DTK!O$6,0),""),"")</f>
        <v>0</v>
      </c>
      <c r="P494" s="183">
        <f>IF(ISNA(VLOOKUP($A494,DSSV!$A$7:$R$65536,IN_DTK!P$6,0))=FALSE,IF(P$9&lt;&gt;0,VLOOKUP($A494,DSSV!$A$7:$R$65536,IN_DTK!P$6,0),""),"")</f>
        <v>0</v>
      </c>
      <c r="Q494" s="184">
        <f>IF(ISNA(VLOOKUP($A494,DSSV!$A$7:$R$65536,IN_DTK!Q$6,0))=FALSE,VLOOKUP($A494,DSSV!$A$7:$R$65536,IN_DTK!Q$6,0),"")</f>
        <v>0</v>
      </c>
      <c r="R494" s="175" t="str">
        <f>IF(ISNA(VLOOKUP($A494,DSSV!$A$7:$R$65536,IN_DTK!R$6,0))=FALSE,VLOOKUP($A494,DSSV!$A$7:$R$65536,IN_DTK!R$6,0),"")</f>
        <v>Không</v>
      </c>
      <c r="S494" s="185" t="str">
        <f>IF(ISNA(VLOOKUP($A494,DSSV!$A$7:$R$65536,IN_DTK!S$6,0))=FALSE,VLOOKUP($A494,DSSV!$A$7:$R$65536,IN_DTK!S$6,0),"")</f>
        <v/>
      </c>
      <c r="T494" s="156" t="str">
        <f t="shared" si="14"/>
        <v/>
      </c>
      <c r="U494" s="156" t="str">
        <f t="shared" si="15"/>
        <v/>
      </c>
    </row>
    <row r="495" spans="1:21" s="156" customFormat="1" ht="20.25" customHeight="1">
      <c r="A495" s="154">
        <v>486</v>
      </c>
      <c r="B495" s="178">
        <f>--SUBTOTAL(2,C$7:C495)</f>
        <v>486</v>
      </c>
      <c r="C495" s="157">
        <f>IF(ISNA(VLOOKUP($A495,DSSV!$A$7:$R$65536,IN_DTK!C$6,0))=FALSE,VLOOKUP($A495,DSSV!$A$7:$R$65536,IN_DTK!C$6,0),"")</f>
        <v>0</v>
      </c>
      <c r="D495" s="181" t="str">
        <f>IF(ISNA(VLOOKUP($A495,DSSV!$A$7:$R$65536,IN_DTK!D$6,0))=FALSE,VLOOKUP($A495,DSSV!$A$7:$R$65536,IN_DTK!D$6,0),"")</f>
        <v/>
      </c>
      <c r="E495" s="182" t="str">
        <f>IF(ISNA(VLOOKUP($A495,DSSV!$A$7:$R$65536,IN_DTK!E$6,0))=FALSE,VLOOKUP($A495,DSSV!$A$7:$R$65536,IN_DTK!E$6,0),"")</f>
        <v/>
      </c>
      <c r="F495" s="187" t="str">
        <f>IF(ISNA(VLOOKUP($A495,DSSV!$A$7:$R$65536,IN_DTK!F$6,0))=FALSE,VLOOKUP($A495,DSSV!$A$7:$R$65536,IN_DTK!F$6,0),"")</f>
        <v/>
      </c>
      <c r="G495" s="187" t="str">
        <f>IF(ISNA(VLOOKUP($A495,DSSV!$A$7:$R$65536,IN_DTK!G$6,0))=FALSE,VLOOKUP($A495,DSSV!$A$7:$R$65536,IN_DTK!G$6,0),"")</f>
        <v/>
      </c>
      <c r="H495" s="183">
        <f>IF(ISNA(VLOOKUP($A495,DSSV!$A$7:$R$65536,IN_DTK!H$6,0))=FALSE,IF(H$9&lt;&gt;0,VLOOKUP($A495,DSSV!$A$7:$R$65536,IN_DTK!H$6,0),""),"")</f>
        <v>0</v>
      </c>
      <c r="I495" s="183">
        <f>IF(ISNA(VLOOKUP($A495,DSSV!$A$7:$R$65536,IN_DTK!I$6,0))=FALSE,IF(I$9&lt;&gt;0,VLOOKUP($A495,DSSV!$A$7:$R$65536,IN_DTK!I$6,0),""),"")</f>
        <v>0</v>
      </c>
      <c r="J495" s="183">
        <f>IF(ISNA(VLOOKUP($A495,DSSV!$A$7:$R$65536,IN_DTK!J$6,0))=FALSE,IF(J$9&lt;&gt;0,VLOOKUP($A495,DSSV!$A$7:$R$65536,IN_DTK!J$6,0),""),"")</f>
        <v>0</v>
      </c>
      <c r="K495" s="183">
        <f>IF(ISNA(VLOOKUP($A495,DSSV!$A$7:$R$65536,IN_DTK!K$6,0))=FALSE,IF(K$9&lt;&gt;0,VLOOKUP($A495,DSSV!$A$7:$R$65536,IN_DTK!K$6,0),""),"")</f>
        <v>0</v>
      </c>
      <c r="L495" s="183">
        <f>IF(ISNA(VLOOKUP($A495,DSSV!$A$7:$R$65536,IN_DTK!L$6,0))=FALSE,IF(L$9&lt;&gt;0,VLOOKUP($A495,DSSV!$A$7:$R$65536,IN_DTK!L$6,0),""),"")</f>
        <v>0</v>
      </c>
      <c r="M495" s="183">
        <f>IF(ISNA(VLOOKUP($A495,DSSV!$A$7:$R$65536,IN_DTK!M$6,0))=FALSE,IF(M$9&lt;&gt;0,VLOOKUP($A495,DSSV!$A$7:$R$65536,IN_DTK!M$6,0),""),"")</f>
        <v>0</v>
      </c>
      <c r="N495" s="183">
        <f>IF(ISNA(VLOOKUP($A495,DSSV!$A$7:$R$65536,IN_DTK!N$6,0))=FALSE,IF(N$9&lt;&gt;0,VLOOKUP($A495,DSSV!$A$7:$R$65536,IN_DTK!N$6,0),""),"")</f>
        <v>0</v>
      </c>
      <c r="O495" s="183">
        <f>IF(ISNA(VLOOKUP($A495,DSSV!$A$7:$R$65536,IN_DTK!O$6,0))=FALSE,IF(O$9&lt;&gt;0,VLOOKUP($A495,DSSV!$A$7:$R$65536,IN_DTK!O$6,0),""),"")</f>
        <v>0</v>
      </c>
      <c r="P495" s="183">
        <f>IF(ISNA(VLOOKUP($A495,DSSV!$A$7:$R$65536,IN_DTK!P$6,0))=FALSE,IF(P$9&lt;&gt;0,VLOOKUP($A495,DSSV!$A$7:$R$65536,IN_DTK!P$6,0),""),"")</f>
        <v>0</v>
      </c>
      <c r="Q495" s="184">
        <f>IF(ISNA(VLOOKUP($A495,DSSV!$A$7:$R$65536,IN_DTK!Q$6,0))=FALSE,VLOOKUP($A495,DSSV!$A$7:$R$65536,IN_DTK!Q$6,0),"")</f>
        <v>0</v>
      </c>
      <c r="R495" s="175" t="str">
        <f>IF(ISNA(VLOOKUP($A495,DSSV!$A$7:$R$65536,IN_DTK!R$6,0))=FALSE,VLOOKUP($A495,DSSV!$A$7:$R$65536,IN_DTK!R$6,0),"")</f>
        <v>Không</v>
      </c>
      <c r="S495" s="185" t="str">
        <f>IF(ISNA(VLOOKUP($A495,DSSV!$A$7:$R$65536,IN_DTK!S$6,0))=FALSE,VLOOKUP($A495,DSSV!$A$7:$R$65536,IN_DTK!S$6,0),"")</f>
        <v/>
      </c>
      <c r="T495" s="156" t="str">
        <f t="shared" si="14"/>
        <v/>
      </c>
      <c r="U495" s="156" t="str">
        <f t="shared" si="15"/>
        <v/>
      </c>
    </row>
    <row r="496" spans="1:21" s="156" customFormat="1" ht="20.25" customHeight="1">
      <c r="A496" s="154">
        <v>487</v>
      </c>
      <c r="B496" s="178">
        <f>--SUBTOTAL(2,C$7:C496)</f>
        <v>487</v>
      </c>
      <c r="C496" s="157">
        <f>IF(ISNA(VLOOKUP($A496,DSSV!$A$7:$R$65536,IN_DTK!C$6,0))=FALSE,VLOOKUP($A496,DSSV!$A$7:$R$65536,IN_DTK!C$6,0),"")</f>
        <v>0</v>
      </c>
      <c r="D496" s="181" t="str">
        <f>IF(ISNA(VLOOKUP($A496,DSSV!$A$7:$R$65536,IN_DTK!D$6,0))=FALSE,VLOOKUP($A496,DSSV!$A$7:$R$65536,IN_DTK!D$6,0),"")</f>
        <v/>
      </c>
      <c r="E496" s="182" t="str">
        <f>IF(ISNA(VLOOKUP($A496,DSSV!$A$7:$R$65536,IN_DTK!E$6,0))=FALSE,VLOOKUP($A496,DSSV!$A$7:$R$65536,IN_DTK!E$6,0),"")</f>
        <v/>
      </c>
      <c r="F496" s="187" t="str">
        <f>IF(ISNA(VLOOKUP($A496,DSSV!$A$7:$R$65536,IN_DTK!F$6,0))=FALSE,VLOOKUP($A496,DSSV!$A$7:$R$65536,IN_DTK!F$6,0),"")</f>
        <v/>
      </c>
      <c r="G496" s="187" t="str">
        <f>IF(ISNA(VLOOKUP($A496,DSSV!$A$7:$R$65536,IN_DTK!G$6,0))=FALSE,VLOOKUP($A496,DSSV!$A$7:$R$65536,IN_DTK!G$6,0),"")</f>
        <v/>
      </c>
      <c r="H496" s="183">
        <f>IF(ISNA(VLOOKUP($A496,DSSV!$A$7:$R$65536,IN_DTK!H$6,0))=FALSE,IF(H$9&lt;&gt;0,VLOOKUP($A496,DSSV!$A$7:$R$65536,IN_DTK!H$6,0),""),"")</f>
        <v>0</v>
      </c>
      <c r="I496" s="183">
        <f>IF(ISNA(VLOOKUP($A496,DSSV!$A$7:$R$65536,IN_DTK!I$6,0))=FALSE,IF(I$9&lt;&gt;0,VLOOKUP($A496,DSSV!$A$7:$R$65536,IN_DTK!I$6,0),""),"")</f>
        <v>0</v>
      </c>
      <c r="J496" s="183">
        <f>IF(ISNA(VLOOKUP($A496,DSSV!$A$7:$R$65536,IN_DTK!J$6,0))=FALSE,IF(J$9&lt;&gt;0,VLOOKUP($A496,DSSV!$A$7:$R$65536,IN_DTK!J$6,0),""),"")</f>
        <v>0</v>
      </c>
      <c r="K496" s="183">
        <f>IF(ISNA(VLOOKUP($A496,DSSV!$A$7:$R$65536,IN_DTK!K$6,0))=FALSE,IF(K$9&lt;&gt;0,VLOOKUP($A496,DSSV!$A$7:$R$65536,IN_DTK!K$6,0),""),"")</f>
        <v>0</v>
      </c>
      <c r="L496" s="183">
        <f>IF(ISNA(VLOOKUP($A496,DSSV!$A$7:$R$65536,IN_DTK!L$6,0))=FALSE,IF(L$9&lt;&gt;0,VLOOKUP($A496,DSSV!$A$7:$R$65536,IN_DTK!L$6,0),""),"")</f>
        <v>0</v>
      </c>
      <c r="M496" s="183">
        <f>IF(ISNA(VLOOKUP($A496,DSSV!$A$7:$R$65536,IN_DTK!M$6,0))=FALSE,IF(M$9&lt;&gt;0,VLOOKUP($A496,DSSV!$A$7:$R$65536,IN_DTK!M$6,0),""),"")</f>
        <v>0</v>
      </c>
      <c r="N496" s="183">
        <f>IF(ISNA(VLOOKUP($A496,DSSV!$A$7:$R$65536,IN_DTK!N$6,0))=FALSE,IF(N$9&lt;&gt;0,VLOOKUP($A496,DSSV!$A$7:$R$65536,IN_DTK!N$6,0),""),"")</f>
        <v>0</v>
      </c>
      <c r="O496" s="183">
        <f>IF(ISNA(VLOOKUP($A496,DSSV!$A$7:$R$65536,IN_DTK!O$6,0))=FALSE,IF(O$9&lt;&gt;0,VLOOKUP($A496,DSSV!$A$7:$R$65536,IN_DTK!O$6,0),""),"")</f>
        <v>0</v>
      </c>
      <c r="P496" s="183">
        <f>IF(ISNA(VLOOKUP($A496,DSSV!$A$7:$R$65536,IN_DTK!P$6,0))=FALSE,IF(P$9&lt;&gt;0,VLOOKUP($A496,DSSV!$A$7:$R$65536,IN_DTK!P$6,0),""),"")</f>
        <v>0</v>
      </c>
      <c r="Q496" s="184">
        <f>IF(ISNA(VLOOKUP($A496,DSSV!$A$7:$R$65536,IN_DTK!Q$6,0))=FALSE,VLOOKUP($A496,DSSV!$A$7:$R$65536,IN_DTK!Q$6,0),"")</f>
        <v>0</v>
      </c>
      <c r="R496" s="175" t="str">
        <f>IF(ISNA(VLOOKUP($A496,DSSV!$A$7:$R$65536,IN_DTK!R$6,0))=FALSE,VLOOKUP($A496,DSSV!$A$7:$R$65536,IN_DTK!R$6,0),"")</f>
        <v>Không</v>
      </c>
      <c r="S496" s="185" t="str">
        <f>IF(ISNA(VLOOKUP($A496,DSSV!$A$7:$R$65536,IN_DTK!S$6,0))=FALSE,VLOOKUP($A496,DSSV!$A$7:$R$65536,IN_DTK!S$6,0),"")</f>
        <v/>
      </c>
      <c r="T496" s="156" t="str">
        <f t="shared" si="14"/>
        <v/>
      </c>
      <c r="U496" s="156" t="str">
        <f t="shared" si="15"/>
        <v/>
      </c>
    </row>
    <row r="497" spans="1:21" s="156" customFormat="1" ht="20.25" customHeight="1">
      <c r="A497" s="154">
        <v>488</v>
      </c>
      <c r="B497" s="178">
        <f>--SUBTOTAL(2,C$7:C497)</f>
        <v>488</v>
      </c>
      <c r="C497" s="157">
        <f>IF(ISNA(VLOOKUP($A497,DSSV!$A$7:$R$65536,IN_DTK!C$6,0))=FALSE,VLOOKUP($A497,DSSV!$A$7:$R$65536,IN_DTK!C$6,0),"")</f>
        <v>0</v>
      </c>
      <c r="D497" s="181" t="str">
        <f>IF(ISNA(VLOOKUP($A497,DSSV!$A$7:$R$65536,IN_DTK!D$6,0))=FALSE,VLOOKUP($A497,DSSV!$A$7:$R$65536,IN_DTK!D$6,0),"")</f>
        <v/>
      </c>
      <c r="E497" s="182" t="str">
        <f>IF(ISNA(VLOOKUP($A497,DSSV!$A$7:$R$65536,IN_DTK!E$6,0))=FALSE,VLOOKUP($A497,DSSV!$A$7:$R$65536,IN_DTK!E$6,0),"")</f>
        <v/>
      </c>
      <c r="F497" s="187" t="str">
        <f>IF(ISNA(VLOOKUP($A497,DSSV!$A$7:$R$65536,IN_DTK!F$6,0))=FALSE,VLOOKUP($A497,DSSV!$A$7:$R$65536,IN_DTK!F$6,0),"")</f>
        <v/>
      </c>
      <c r="G497" s="187" t="str">
        <f>IF(ISNA(VLOOKUP($A497,DSSV!$A$7:$R$65536,IN_DTK!G$6,0))=FALSE,VLOOKUP($A497,DSSV!$A$7:$R$65536,IN_DTK!G$6,0),"")</f>
        <v/>
      </c>
      <c r="H497" s="183">
        <f>IF(ISNA(VLOOKUP($A497,DSSV!$A$7:$R$65536,IN_DTK!H$6,0))=FALSE,IF(H$9&lt;&gt;0,VLOOKUP($A497,DSSV!$A$7:$R$65536,IN_DTK!H$6,0),""),"")</f>
        <v>0</v>
      </c>
      <c r="I497" s="183">
        <f>IF(ISNA(VLOOKUP($A497,DSSV!$A$7:$R$65536,IN_DTK!I$6,0))=FALSE,IF(I$9&lt;&gt;0,VLOOKUP($A497,DSSV!$A$7:$R$65536,IN_DTK!I$6,0),""),"")</f>
        <v>0</v>
      </c>
      <c r="J497" s="183">
        <f>IF(ISNA(VLOOKUP($A497,DSSV!$A$7:$R$65536,IN_DTK!J$6,0))=FALSE,IF(J$9&lt;&gt;0,VLOOKUP($A497,DSSV!$A$7:$R$65536,IN_DTK!J$6,0),""),"")</f>
        <v>0</v>
      </c>
      <c r="K497" s="183">
        <f>IF(ISNA(VLOOKUP($A497,DSSV!$A$7:$R$65536,IN_DTK!K$6,0))=FALSE,IF(K$9&lt;&gt;0,VLOOKUP($A497,DSSV!$A$7:$R$65536,IN_DTK!K$6,0),""),"")</f>
        <v>0</v>
      </c>
      <c r="L497" s="183">
        <f>IF(ISNA(VLOOKUP($A497,DSSV!$A$7:$R$65536,IN_DTK!L$6,0))=FALSE,IF(L$9&lt;&gt;0,VLOOKUP($A497,DSSV!$A$7:$R$65536,IN_DTK!L$6,0),""),"")</f>
        <v>0</v>
      </c>
      <c r="M497" s="183">
        <f>IF(ISNA(VLOOKUP($A497,DSSV!$A$7:$R$65536,IN_DTK!M$6,0))=FALSE,IF(M$9&lt;&gt;0,VLOOKUP($A497,DSSV!$A$7:$R$65536,IN_DTK!M$6,0),""),"")</f>
        <v>0</v>
      </c>
      <c r="N497" s="183">
        <f>IF(ISNA(VLOOKUP($A497,DSSV!$A$7:$R$65536,IN_DTK!N$6,0))=FALSE,IF(N$9&lt;&gt;0,VLOOKUP($A497,DSSV!$A$7:$R$65536,IN_DTK!N$6,0),""),"")</f>
        <v>0</v>
      </c>
      <c r="O497" s="183">
        <f>IF(ISNA(VLOOKUP($A497,DSSV!$A$7:$R$65536,IN_DTK!O$6,0))=FALSE,IF(O$9&lt;&gt;0,VLOOKUP($A497,DSSV!$A$7:$R$65536,IN_DTK!O$6,0),""),"")</f>
        <v>0</v>
      </c>
      <c r="P497" s="183">
        <f>IF(ISNA(VLOOKUP($A497,DSSV!$A$7:$R$65536,IN_DTK!P$6,0))=FALSE,IF(P$9&lt;&gt;0,VLOOKUP($A497,DSSV!$A$7:$R$65536,IN_DTK!P$6,0),""),"")</f>
        <v>0</v>
      </c>
      <c r="Q497" s="184">
        <f>IF(ISNA(VLOOKUP($A497,DSSV!$A$7:$R$65536,IN_DTK!Q$6,0))=FALSE,VLOOKUP($A497,DSSV!$A$7:$R$65536,IN_DTK!Q$6,0),"")</f>
        <v>0</v>
      </c>
      <c r="R497" s="175" t="str">
        <f>IF(ISNA(VLOOKUP($A497,DSSV!$A$7:$R$65536,IN_DTK!R$6,0))=FALSE,VLOOKUP($A497,DSSV!$A$7:$R$65536,IN_DTK!R$6,0),"")</f>
        <v>Không</v>
      </c>
      <c r="S497" s="185" t="str">
        <f>IF(ISNA(VLOOKUP($A497,DSSV!$A$7:$R$65536,IN_DTK!S$6,0))=FALSE,VLOOKUP($A497,DSSV!$A$7:$R$65536,IN_DTK!S$6,0),"")</f>
        <v/>
      </c>
      <c r="T497" s="156" t="str">
        <f t="shared" si="14"/>
        <v/>
      </c>
      <c r="U497" s="156" t="str">
        <f t="shared" si="15"/>
        <v/>
      </c>
    </row>
    <row r="498" spans="1:21" s="156" customFormat="1" ht="20.25" customHeight="1">
      <c r="A498" s="154">
        <v>489</v>
      </c>
      <c r="B498" s="178">
        <f>--SUBTOTAL(2,C$7:C498)</f>
        <v>489</v>
      </c>
      <c r="C498" s="157">
        <f>IF(ISNA(VLOOKUP($A498,DSSV!$A$7:$R$65536,IN_DTK!C$6,0))=FALSE,VLOOKUP($A498,DSSV!$A$7:$R$65536,IN_DTK!C$6,0),"")</f>
        <v>0</v>
      </c>
      <c r="D498" s="181" t="str">
        <f>IF(ISNA(VLOOKUP($A498,DSSV!$A$7:$R$65536,IN_DTK!D$6,0))=FALSE,VLOOKUP($A498,DSSV!$A$7:$R$65536,IN_DTK!D$6,0),"")</f>
        <v/>
      </c>
      <c r="E498" s="182" t="str">
        <f>IF(ISNA(VLOOKUP($A498,DSSV!$A$7:$R$65536,IN_DTK!E$6,0))=FALSE,VLOOKUP($A498,DSSV!$A$7:$R$65536,IN_DTK!E$6,0),"")</f>
        <v/>
      </c>
      <c r="F498" s="187" t="str">
        <f>IF(ISNA(VLOOKUP($A498,DSSV!$A$7:$R$65536,IN_DTK!F$6,0))=FALSE,VLOOKUP($A498,DSSV!$A$7:$R$65536,IN_DTK!F$6,0),"")</f>
        <v/>
      </c>
      <c r="G498" s="187" t="str">
        <f>IF(ISNA(VLOOKUP($A498,DSSV!$A$7:$R$65536,IN_DTK!G$6,0))=FALSE,VLOOKUP($A498,DSSV!$A$7:$R$65536,IN_DTK!G$6,0),"")</f>
        <v/>
      </c>
      <c r="H498" s="183">
        <f>IF(ISNA(VLOOKUP($A498,DSSV!$A$7:$R$65536,IN_DTK!H$6,0))=FALSE,IF(H$9&lt;&gt;0,VLOOKUP($A498,DSSV!$A$7:$R$65536,IN_DTK!H$6,0),""),"")</f>
        <v>0</v>
      </c>
      <c r="I498" s="183">
        <f>IF(ISNA(VLOOKUP($A498,DSSV!$A$7:$R$65536,IN_DTK!I$6,0))=FALSE,IF(I$9&lt;&gt;0,VLOOKUP($A498,DSSV!$A$7:$R$65536,IN_DTK!I$6,0),""),"")</f>
        <v>0</v>
      </c>
      <c r="J498" s="183">
        <f>IF(ISNA(VLOOKUP($A498,DSSV!$A$7:$R$65536,IN_DTK!J$6,0))=FALSE,IF(J$9&lt;&gt;0,VLOOKUP($A498,DSSV!$A$7:$R$65536,IN_DTK!J$6,0),""),"")</f>
        <v>0</v>
      </c>
      <c r="K498" s="183">
        <f>IF(ISNA(VLOOKUP($A498,DSSV!$A$7:$R$65536,IN_DTK!K$6,0))=FALSE,IF(K$9&lt;&gt;0,VLOOKUP($A498,DSSV!$A$7:$R$65536,IN_DTK!K$6,0),""),"")</f>
        <v>0</v>
      </c>
      <c r="L498" s="183">
        <f>IF(ISNA(VLOOKUP($A498,DSSV!$A$7:$R$65536,IN_DTK!L$6,0))=FALSE,IF(L$9&lt;&gt;0,VLOOKUP($A498,DSSV!$A$7:$R$65536,IN_DTK!L$6,0),""),"")</f>
        <v>0</v>
      </c>
      <c r="M498" s="183">
        <f>IF(ISNA(VLOOKUP($A498,DSSV!$A$7:$R$65536,IN_DTK!M$6,0))=FALSE,IF(M$9&lt;&gt;0,VLOOKUP($A498,DSSV!$A$7:$R$65536,IN_DTK!M$6,0),""),"")</f>
        <v>0</v>
      </c>
      <c r="N498" s="183">
        <f>IF(ISNA(VLOOKUP($A498,DSSV!$A$7:$R$65536,IN_DTK!N$6,0))=FALSE,IF(N$9&lt;&gt;0,VLOOKUP($A498,DSSV!$A$7:$R$65536,IN_DTK!N$6,0),""),"")</f>
        <v>0</v>
      </c>
      <c r="O498" s="183">
        <f>IF(ISNA(VLOOKUP($A498,DSSV!$A$7:$R$65536,IN_DTK!O$6,0))=FALSE,IF(O$9&lt;&gt;0,VLOOKUP($A498,DSSV!$A$7:$R$65536,IN_DTK!O$6,0),""),"")</f>
        <v>0</v>
      </c>
      <c r="P498" s="183">
        <f>IF(ISNA(VLOOKUP($A498,DSSV!$A$7:$R$65536,IN_DTK!P$6,0))=FALSE,IF(P$9&lt;&gt;0,VLOOKUP($A498,DSSV!$A$7:$R$65536,IN_DTK!P$6,0),""),"")</f>
        <v>0</v>
      </c>
      <c r="Q498" s="184">
        <f>IF(ISNA(VLOOKUP($A498,DSSV!$A$7:$R$65536,IN_DTK!Q$6,0))=FALSE,VLOOKUP($A498,DSSV!$A$7:$R$65536,IN_DTK!Q$6,0),"")</f>
        <v>0</v>
      </c>
      <c r="R498" s="175" t="str">
        <f>IF(ISNA(VLOOKUP($A498,DSSV!$A$7:$R$65536,IN_DTK!R$6,0))=FALSE,VLOOKUP($A498,DSSV!$A$7:$R$65536,IN_DTK!R$6,0),"")</f>
        <v>Không</v>
      </c>
      <c r="S498" s="185" t="str">
        <f>IF(ISNA(VLOOKUP($A498,DSSV!$A$7:$R$65536,IN_DTK!S$6,0))=FALSE,VLOOKUP($A498,DSSV!$A$7:$R$65536,IN_DTK!S$6,0),"")</f>
        <v/>
      </c>
      <c r="T498" s="156" t="str">
        <f t="shared" si="14"/>
        <v/>
      </c>
      <c r="U498" s="156" t="str">
        <f t="shared" si="15"/>
        <v/>
      </c>
    </row>
    <row r="499" spans="1:21" s="156" customFormat="1" ht="20.25" customHeight="1">
      <c r="A499" s="154">
        <v>490</v>
      </c>
      <c r="B499" s="178">
        <f>--SUBTOTAL(2,C$7:C499)</f>
        <v>490</v>
      </c>
      <c r="C499" s="157">
        <f>IF(ISNA(VLOOKUP($A499,DSSV!$A$7:$R$65536,IN_DTK!C$6,0))=FALSE,VLOOKUP($A499,DSSV!$A$7:$R$65536,IN_DTK!C$6,0),"")</f>
        <v>0</v>
      </c>
      <c r="D499" s="181" t="str">
        <f>IF(ISNA(VLOOKUP($A499,DSSV!$A$7:$R$65536,IN_DTK!D$6,0))=FALSE,VLOOKUP($A499,DSSV!$A$7:$R$65536,IN_DTK!D$6,0),"")</f>
        <v/>
      </c>
      <c r="E499" s="182" t="str">
        <f>IF(ISNA(VLOOKUP($A499,DSSV!$A$7:$R$65536,IN_DTK!E$6,0))=FALSE,VLOOKUP($A499,DSSV!$A$7:$R$65536,IN_DTK!E$6,0),"")</f>
        <v/>
      </c>
      <c r="F499" s="187" t="str">
        <f>IF(ISNA(VLOOKUP($A499,DSSV!$A$7:$R$65536,IN_DTK!F$6,0))=FALSE,VLOOKUP($A499,DSSV!$A$7:$R$65536,IN_DTK!F$6,0),"")</f>
        <v/>
      </c>
      <c r="G499" s="187" t="str">
        <f>IF(ISNA(VLOOKUP($A499,DSSV!$A$7:$R$65536,IN_DTK!G$6,0))=FALSE,VLOOKUP($A499,DSSV!$A$7:$R$65536,IN_DTK!G$6,0),"")</f>
        <v/>
      </c>
      <c r="H499" s="183">
        <f>IF(ISNA(VLOOKUP($A499,DSSV!$A$7:$R$65536,IN_DTK!H$6,0))=FALSE,IF(H$9&lt;&gt;0,VLOOKUP($A499,DSSV!$A$7:$R$65536,IN_DTK!H$6,0),""),"")</f>
        <v>0</v>
      </c>
      <c r="I499" s="183">
        <f>IF(ISNA(VLOOKUP($A499,DSSV!$A$7:$R$65536,IN_DTK!I$6,0))=FALSE,IF(I$9&lt;&gt;0,VLOOKUP($A499,DSSV!$A$7:$R$65536,IN_DTK!I$6,0),""),"")</f>
        <v>0</v>
      </c>
      <c r="J499" s="183">
        <f>IF(ISNA(VLOOKUP($A499,DSSV!$A$7:$R$65536,IN_DTK!J$6,0))=FALSE,IF(J$9&lt;&gt;0,VLOOKUP($A499,DSSV!$A$7:$R$65536,IN_DTK!J$6,0),""),"")</f>
        <v>0</v>
      </c>
      <c r="K499" s="183">
        <f>IF(ISNA(VLOOKUP($A499,DSSV!$A$7:$R$65536,IN_DTK!K$6,0))=FALSE,IF(K$9&lt;&gt;0,VLOOKUP($A499,DSSV!$A$7:$R$65536,IN_DTK!K$6,0),""),"")</f>
        <v>0</v>
      </c>
      <c r="L499" s="183">
        <f>IF(ISNA(VLOOKUP($A499,DSSV!$A$7:$R$65536,IN_DTK!L$6,0))=FALSE,IF(L$9&lt;&gt;0,VLOOKUP($A499,DSSV!$A$7:$R$65536,IN_DTK!L$6,0),""),"")</f>
        <v>0</v>
      </c>
      <c r="M499" s="183">
        <f>IF(ISNA(VLOOKUP($A499,DSSV!$A$7:$R$65536,IN_DTK!M$6,0))=FALSE,IF(M$9&lt;&gt;0,VLOOKUP($A499,DSSV!$A$7:$R$65536,IN_DTK!M$6,0),""),"")</f>
        <v>0</v>
      </c>
      <c r="N499" s="183">
        <f>IF(ISNA(VLOOKUP($A499,DSSV!$A$7:$R$65536,IN_DTK!N$6,0))=FALSE,IF(N$9&lt;&gt;0,VLOOKUP($A499,DSSV!$A$7:$R$65536,IN_DTK!N$6,0),""),"")</f>
        <v>0</v>
      </c>
      <c r="O499" s="183">
        <f>IF(ISNA(VLOOKUP($A499,DSSV!$A$7:$R$65536,IN_DTK!O$6,0))=FALSE,IF(O$9&lt;&gt;0,VLOOKUP($A499,DSSV!$A$7:$R$65536,IN_DTK!O$6,0),""),"")</f>
        <v>0</v>
      </c>
      <c r="P499" s="183">
        <f>IF(ISNA(VLOOKUP($A499,DSSV!$A$7:$R$65536,IN_DTK!P$6,0))=FALSE,IF(P$9&lt;&gt;0,VLOOKUP($A499,DSSV!$A$7:$R$65536,IN_DTK!P$6,0),""),"")</f>
        <v>0</v>
      </c>
      <c r="Q499" s="184">
        <f>IF(ISNA(VLOOKUP($A499,DSSV!$A$7:$R$65536,IN_DTK!Q$6,0))=FALSE,VLOOKUP($A499,DSSV!$A$7:$R$65536,IN_DTK!Q$6,0),"")</f>
        <v>0</v>
      </c>
      <c r="R499" s="175" t="str">
        <f>IF(ISNA(VLOOKUP($A499,DSSV!$A$7:$R$65536,IN_DTK!R$6,0))=FALSE,VLOOKUP($A499,DSSV!$A$7:$R$65536,IN_DTK!R$6,0),"")</f>
        <v>Không</v>
      </c>
      <c r="S499" s="185" t="str">
        <f>IF(ISNA(VLOOKUP($A499,DSSV!$A$7:$R$65536,IN_DTK!S$6,0))=FALSE,VLOOKUP($A499,DSSV!$A$7:$R$65536,IN_DTK!S$6,0),"")</f>
        <v/>
      </c>
      <c r="T499" s="156" t="str">
        <f t="shared" si="14"/>
        <v/>
      </c>
      <c r="U499" s="156" t="str">
        <f t="shared" si="15"/>
        <v/>
      </c>
    </row>
    <row r="500" spans="1:21" s="156" customFormat="1" ht="20.25" customHeight="1">
      <c r="A500" s="154">
        <v>491</v>
      </c>
      <c r="B500" s="178">
        <f>--SUBTOTAL(2,C$7:C500)</f>
        <v>491</v>
      </c>
      <c r="C500" s="157">
        <f>IF(ISNA(VLOOKUP($A500,DSSV!$A$7:$R$65536,IN_DTK!C$6,0))=FALSE,VLOOKUP($A500,DSSV!$A$7:$R$65536,IN_DTK!C$6,0),"")</f>
        <v>0</v>
      </c>
      <c r="D500" s="181" t="str">
        <f>IF(ISNA(VLOOKUP($A500,DSSV!$A$7:$R$65536,IN_DTK!D$6,0))=FALSE,VLOOKUP($A500,DSSV!$A$7:$R$65536,IN_DTK!D$6,0),"")</f>
        <v/>
      </c>
      <c r="E500" s="182" t="str">
        <f>IF(ISNA(VLOOKUP($A500,DSSV!$A$7:$R$65536,IN_DTK!E$6,0))=FALSE,VLOOKUP($A500,DSSV!$A$7:$R$65536,IN_DTK!E$6,0),"")</f>
        <v/>
      </c>
      <c r="F500" s="187" t="str">
        <f>IF(ISNA(VLOOKUP($A500,DSSV!$A$7:$R$65536,IN_DTK!F$6,0))=FALSE,VLOOKUP($A500,DSSV!$A$7:$R$65536,IN_DTK!F$6,0),"")</f>
        <v/>
      </c>
      <c r="G500" s="187" t="str">
        <f>IF(ISNA(VLOOKUP($A500,DSSV!$A$7:$R$65536,IN_DTK!G$6,0))=FALSE,VLOOKUP($A500,DSSV!$A$7:$R$65536,IN_DTK!G$6,0),"")</f>
        <v/>
      </c>
      <c r="H500" s="183">
        <f>IF(ISNA(VLOOKUP($A500,DSSV!$A$7:$R$65536,IN_DTK!H$6,0))=FALSE,IF(H$9&lt;&gt;0,VLOOKUP($A500,DSSV!$A$7:$R$65536,IN_DTK!H$6,0),""),"")</f>
        <v>0</v>
      </c>
      <c r="I500" s="183">
        <f>IF(ISNA(VLOOKUP($A500,DSSV!$A$7:$R$65536,IN_DTK!I$6,0))=FALSE,IF(I$9&lt;&gt;0,VLOOKUP($A500,DSSV!$A$7:$R$65536,IN_DTK!I$6,0),""),"")</f>
        <v>0</v>
      </c>
      <c r="J500" s="183">
        <f>IF(ISNA(VLOOKUP($A500,DSSV!$A$7:$R$65536,IN_DTK!J$6,0))=FALSE,IF(J$9&lt;&gt;0,VLOOKUP($A500,DSSV!$A$7:$R$65536,IN_DTK!J$6,0),""),"")</f>
        <v>0</v>
      </c>
      <c r="K500" s="183">
        <f>IF(ISNA(VLOOKUP($A500,DSSV!$A$7:$R$65536,IN_DTK!K$6,0))=FALSE,IF(K$9&lt;&gt;0,VLOOKUP($A500,DSSV!$A$7:$R$65536,IN_DTK!K$6,0),""),"")</f>
        <v>0</v>
      </c>
      <c r="L500" s="183">
        <f>IF(ISNA(VLOOKUP($A500,DSSV!$A$7:$R$65536,IN_DTK!L$6,0))=FALSE,IF(L$9&lt;&gt;0,VLOOKUP($A500,DSSV!$A$7:$R$65536,IN_DTK!L$6,0),""),"")</f>
        <v>0</v>
      </c>
      <c r="M500" s="183">
        <f>IF(ISNA(VLOOKUP($A500,DSSV!$A$7:$R$65536,IN_DTK!M$6,0))=FALSE,IF(M$9&lt;&gt;0,VLOOKUP($A500,DSSV!$A$7:$R$65536,IN_DTK!M$6,0),""),"")</f>
        <v>0</v>
      </c>
      <c r="N500" s="183">
        <f>IF(ISNA(VLOOKUP($A500,DSSV!$A$7:$R$65536,IN_DTK!N$6,0))=FALSE,IF(N$9&lt;&gt;0,VLOOKUP($A500,DSSV!$A$7:$R$65536,IN_DTK!N$6,0),""),"")</f>
        <v>0</v>
      </c>
      <c r="O500" s="183">
        <f>IF(ISNA(VLOOKUP($A500,DSSV!$A$7:$R$65536,IN_DTK!O$6,0))=FALSE,IF(O$9&lt;&gt;0,VLOOKUP($A500,DSSV!$A$7:$R$65536,IN_DTK!O$6,0),""),"")</f>
        <v>0</v>
      </c>
      <c r="P500" s="183">
        <f>IF(ISNA(VLOOKUP($A500,DSSV!$A$7:$R$65536,IN_DTK!P$6,0))=FALSE,IF(P$9&lt;&gt;0,VLOOKUP($A500,DSSV!$A$7:$R$65536,IN_DTK!P$6,0),""),"")</f>
        <v>0</v>
      </c>
      <c r="Q500" s="184">
        <f>IF(ISNA(VLOOKUP($A500,DSSV!$A$7:$R$65536,IN_DTK!Q$6,0))=FALSE,VLOOKUP($A500,DSSV!$A$7:$R$65536,IN_DTK!Q$6,0),"")</f>
        <v>0</v>
      </c>
      <c r="R500" s="175" t="str">
        <f>IF(ISNA(VLOOKUP($A500,DSSV!$A$7:$R$65536,IN_DTK!R$6,0))=FALSE,VLOOKUP($A500,DSSV!$A$7:$R$65536,IN_DTK!R$6,0),"")</f>
        <v>Không</v>
      </c>
      <c r="S500" s="185" t="str">
        <f>IF(ISNA(VLOOKUP($A500,DSSV!$A$7:$R$65536,IN_DTK!S$6,0))=FALSE,VLOOKUP($A500,DSSV!$A$7:$R$65536,IN_DTK!S$6,0),"")</f>
        <v/>
      </c>
      <c r="T500" s="156" t="str">
        <f t="shared" si="14"/>
        <v/>
      </c>
      <c r="U500" s="156" t="str">
        <f t="shared" si="15"/>
        <v/>
      </c>
    </row>
    <row r="501" spans="1:21" s="156" customFormat="1" ht="20.25" customHeight="1">
      <c r="A501" s="154">
        <v>492</v>
      </c>
      <c r="B501" s="178">
        <f>--SUBTOTAL(2,C$7:C501)</f>
        <v>492</v>
      </c>
      <c r="C501" s="157">
        <f>IF(ISNA(VLOOKUP($A501,DSSV!$A$7:$R$65536,IN_DTK!C$6,0))=FALSE,VLOOKUP($A501,DSSV!$A$7:$R$65536,IN_DTK!C$6,0),"")</f>
        <v>0</v>
      </c>
      <c r="D501" s="181" t="str">
        <f>IF(ISNA(VLOOKUP($A501,DSSV!$A$7:$R$65536,IN_DTK!D$6,0))=FALSE,VLOOKUP($A501,DSSV!$A$7:$R$65536,IN_DTK!D$6,0),"")</f>
        <v/>
      </c>
      <c r="E501" s="182" t="str">
        <f>IF(ISNA(VLOOKUP($A501,DSSV!$A$7:$R$65536,IN_DTK!E$6,0))=FALSE,VLOOKUP($A501,DSSV!$A$7:$R$65536,IN_DTK!E$6,0),"")</f>
        <v/>
      </c>
      <c r="F501" s="187" t="str">
        <f>IF(ISNA(VLOOKUP($A501,DSSV!$A$7:$R$65536,IN_DTK!F$6,0))=FALSE,VLOOKUP($A501,DSSV!$A$7:$R$65536,IN_DTK!F$6,0),"")</f>
        <v/>
      </c>
      <c r="G501" s="187" t="str">
        <f>IF(ISNA(VLOOKUP($A501,DSSV!$A$7:$R$65536,IN_DTK!G$6,0))=FALSE,VLOOKUP($A501,DSSV!$A$7:$R$65536,IN_DTK!G$6,0),"")</f>
        <v/>
      </c>
      <c r="H501" s="183">
        <f>IF(ISNA(VLOOKUP($A501,DSSV!$A$7:$R$65536,IN_DTK!H$6,0))=FALSE,IF(H$9&lt;&gt;0,VLOOKUP($A501,DSSV!$A$7:$R$65536,IN_DTK!H$6,0),""),"")</f>
        <v>0</v>
      </c>
      <c r="I501" s="183">
        <f>IF(ISNA(VLOOKUP($A501,DSSV!$A$7:$R$65536,IN_DTK!I$6,0))=FALSE,IF(I$9&lt;&gt;0,VLOOKUP($A501,DSSV!$A$7:$R$65536,IN_DTK!I$6,0),""),"")</f>
        <v>0</v>
      </c>
      <c r="J501" s="183">
        <f>IF(ISNA(VLOOKUP($A501,DSSV!$A$7:$R$65536,IN_DTK!J$6,0))=FALSE,IF(J$9&lt;&gt;0,VLOOKUP($A501,DSSV!$A$7:$R$65536,IN_DTK!J$6,0),""),"")</f>
        <v>0</v>
      </c>
      <c r="K501" s="183">
        <f>IF(ISNA(VLOOKUP($A501,DSSV!$A$7:$R$65536,IN_DTK!K$6,0))=FALSE,IF(K$9&lt;&gt;0,VLOOKUP($A501,DSSV!$A$7:$R$65536,IN_DTK!K$6,0),""),"")</f>
        <v>0</v>
      </c>
      <c r="L501" s="183">
        <f>IF(ISNA(VLOOKUP($A501,DSSV!$A$7:$R$65536,IN_DTK!L$6,0))=FALSE,IF(L$9&lt;&gt;0,VLOOKUP($A501,DSSV!$A$7:$R$65536,IN_DTK!L$6,0),""),"")</f>
        <v>0</v>
      </c>
      <c r="M501" s="183">
        <f>IF(ISNA(VLOOKUP($A501,DSSV!$A$7:$R$65536,IN_DTK!M$6,0))=FALSE,IF(M$9&lt;&gt;0,VLOOKUP($A501,DSSV!$A$7:$R$65536,IN_DTK!M$6,0),""),"")</f>
        <v>0</v>
      </c>
      <c r="N501" s="183">
        <f>IF(ISNA(VLOOKUP($A501,DSSV!$A$7:$R$65536,IN_DTK!N$6,0))=FALSE,IF(N$9&lt;&gt;0,VLOOKUP($A501,DSSV!$A$7:$R$65536,IN_DTK!N$6,0),""),"")</f>
        <v>0</v>
      </c>
      <c r="O501" s="183">
        <f>IF(ISNA(VLOOKUP($A501,DSSV!$A$7:$R$65536,IN_DTK!O$6,0))=FALSE,IF(O$9&lt;&gt;0,VLOOKUP($A501,DSSV!$A$7:$R$65536,IN_DTK!O$6,0),""),"")</f>
        <v>0</v>
      </c>
      <c r="P501" s="183">
        <f>IF(ISNA(VLOOKUP($A501,DSSV!$A$7:$R$65536,IN_DTK!P$6,0))=FALSE,IF(P$9&lt;&gt;0,VLOOKUP($A501,DSSV!$A$7:$R$65536,IN_DTK!P$6,0),""),"")</f>
        <v>0</v>
      </c>
      <c r="Q501" s="184">
        <f>IF(ISNA(VLOOKUP($A501,DSSV!$A$7:$R$65536,IN_DTK!Q$6,0))=FALSE,VLOOKUP($A501,DSSV!$A$7:$R$65536,IN_DTK!Q$6,0),"")</f>
        <v>0</v>
      </c>
      <c r="R501" s="175" t="str">
        <f>IF(ISNA(VLOOKUP($A501,DSSV!$A$7:$R$65536,IN_DTK!R$6,0))=FALSE,VLOOKUP($A501,DSSV!$A$7:$R$65536,IN_DTK!R$6,0),"")</f>
        <v>Không</v>
      </c>
      <c r="S501" s="185" t="str">
        <f>IF(ISNA(VLOOKUP($A501,DSSV!$A$7:$R$65536,IN_DTK!S$6,0))=FALSE,VLOOKUP($A501,DSSV!$A$7:$R$65536,IN_DTK!S$6,0),"")</f>
        <v/>
      </c>
      <c r="T501" s="156" t="str">
        <f t="shared" si="14"/>
        <v/>
      </c>
      <c r="U501" s="156" t="str">
        <f t="shared" si="15"/>
        <v/>
      </c>
    </row>
    <row r="502" spans="1:21" s="156" customFormat="1" ht="20.25" customHeight="1">
      <c r="A502" s="154">
        <v>493</v>
      </c>
      <c r="B502" s="178">
        <f>--SUBTOTAL(2,C$7:C502)</f>
        <v>493</v>
      </c>
      <c r="C502" s="157">
        <f>IF(ISNA(VLOOKUP($A502,DSSV!$A$7:$R$65536,IN_DTK!C$6,0))=FALSE,VLOOKUP($A502,DSSV!$A$7:$R$65536,IN_DTK!C$6,0),"")</f>
        <v>0</v>
      </c>
      <c r="D502" s="181" t="str">
        <f>IF(ISNA(VLOOKUP($A502,DSSV!$A$7:$R$65536,IN_DTK!D$6,0))=FALSE,VLOOKUP($A502,DSSV!$A$7:$R$65536,IN_DTK!D$6,0),"")</f>
        <v/>
      </c>
      <c r="E502" s="182" t="str">
        <f>IF(ISNA(VLOOKUP($A502,DSSV!$A$7:$R$65536,IN_DTK!E$6,0))=FALSE,VLOOKUP($A502,DSSV!$A$7:$R$65536,IN_DTK!E$6,0),"")</f>
        <v/>
      </c>
      <c r="F502" s="187" t="str">
        <f>IF(ISNA(VLOOKUP($A502,DSSV!$A$7:$R$65536,IN_DTK!F$6,0))=FALSE,VLOOKUP($A502,DSSV!$A$7:$R$65536,IN_DTK!F$6,0),"")</f>
        <v/>
      </c>
      <c r="G502" s="187" t="str">
        <f>IF(ISNA(VLOOKUP($A502,DSSV!$A$7:$R$65536,IN_DTK!G$6,0))=FALSE,VLOOKUP($A502,DSSV!$A$7:$R$65536,IN_DTK!G$6,0),"")</f>
        <v/>
      </c>
      <c r="H502" s="183">
        <f>IF(ISNA(VLOOKUP($A502,DSSV!$A$7:$R$65536,IN_DTK!H$6,0))=FALSE,IF(H$9&lt;&gt;0,VLOOKUP($A502,DSSV!$A$7:$R$65536,IN_DTK!H$6,0),""),"")</f>
        <v>0</v>
      </c>
      <c r="I502" s="183">
        <f>IF(ISNA(VLOOKUP($A502,DSSV!$A$7:$R$65536,IN_DTK!I$6,0))=FALSE,IF(I$9&lt;&gt;0,VLOOKUP($A502,DSSV!$A$7:$R$65536,IN_DTK!I$6,0),""),"")</f>
        <v>0</v>
      </c>
      <c r="J502" s="183">
        <f>IF(ISNA(VLOOKUP($A502,DSSV!$A$7:$R$65536,IN_DTK!J$6,0))=FALSE,IF(J$9&lt;&gt;0,VLOOKUP($A502,DSSV!$A$7:$R$65536,IN_DTK!J$6,0),""),"")</f>
        <v>0</v>
      </c>
      <c r="K502" s="183">
        <f>IF(ISNA(VLOOKUP($A502,DSSV!$A$7:$R$65536,IN_DTK!K$6,0))=FALSE,IF(K$9&lt;&gt;0,VLOOKUP($A502,DSSV!$A$7:$R$65536,IN_DTK!K$6,0),""),"")</f>
        <v>0</v>
      </c>
      <c r="L502" s="183">
        <f>IF(ISNA(VLOOKUP($A502,DSSV!$A$7:$R$65536,IN_DTK!L$6,0))=FALSE,IF(L$9&lt;&gt;0,VLOOKUP($A502,DSSV!$A$7:$R$65536,IN_DTK!L$6,0),""),"")</f>
        <v>0</v>
      </c>
      <c r="M502" s="183">
        <f>IF(ISNA(VLOOKUP($A502,DSSV!$A$7:$R$65536,IN_DTK!M$6,0))=FALSE,IF(M$9&lt;&gt;0,VLOOKUP($A502,DSSV!$A$7:$R$65536,IN_DTK!M$6,0),""),"")</f>
        <v>0</v>
      </c>
      <c r="N502" s="183">
        <f>IF(ISNA(VLOOKUP($A502,DSSV!$A$7:$R$65536,IN_DTK!N$6,0))=FALSE,IF(N$9&lt;&gt;0,VLOOKUP($A502,DSSV!$A$7:$R$65536,IN_DTK!N$6,0),""),"")</f>
        <v>0</v>
      </c>
      <c r="O502" s="183">
        <f>IF(ISNA(VLOOKUP($A502,DSSV!$A$7:$R$65536,IN_DTK!O$6,0))=FALSE,IF(O$9&lt;&gt;0,VLOOKUP($A502,DSSV!$A$7:$R$65536,IN_DTK!O$6,0),""),"")</f>
        <v>0</v>
      </c>
      <c r="P502" s="183">
        <f>IF(ISNA(VLOOKUP($A502,DSSV!$A$7:$R$65536,IN_DTK!P$6,0))=FALSE,IF(P$9&lt;&gt;0,VLOOKUP($A502,DSSV!$A$7:$R$65536,IN_DTK!P$6,0),""),"")</f>
        <v>0</v>
      </c>
      <c r="Q502" s="184">
        <f>IF(ISNA(VLOOKUP($A502,DSSV!$A$7:$R$65536,IN_DTK!Q$6,0))=FALSE,VLOOKUP($A502,DSSV!$A$7:$R$65536,IN_DTK!Q$6,0),"")</f>
        <v>0</v>
      </c>
      <c r="R502" s="175" t="str">
        <f>IF(ISNA(VLOOKUP($A502,DSSV!$A$7:$R$65536,IN_DTK!R$6,0))=FALSE,VLOOKUP($A502,DSSV!$A$7:$R$65536,IN_DTK!R$6,0),"")</f>
        <v>Không</v>
      </c>
      <c r="S502" s="185" t="str">
        <f>IF(ISNA(VLOOKUP($A502,DSSV!$A$7:$R$65536,IN_DTK!S$6,0))=FALSE,VLOOKUP($A502,DSSV!$A$7:$R$65536,IN_DTK!S$6,0),"")</f>
        <v/>
      </c>
      <c r="T502" s="156" t="str">
        <f t="shared" si="14"/>
        <v/>
      </c>
      <c r="U502" s="156" t="str">
        <f t="shared" si="15"/>
        <v/>
      </c>
    </row>
    <row r="503" spans="1:21" s="156" customFormat="1" ht="20.25" customHeight="1">
      <c r="A503" s="154">
        <v>494</v>
      </c>
      <c r="B503" s="178">
        <f>--SUBTOTAL(2,C$7:C503)</f>
        <v>494</v>
      </c>
      <c r="C503" s="157">
        <f>IF(ISNA(VLOOKUP($A503,DSSV!$A$7:$R$65536,IN_DTK!C$6,0))=FALSE,VLOOKUP($A503,DSSV!$A$7:$R$65536,IN_DTK!C$6,0),"")</f>
        <v>0</v>
      </c>
      <c r="D503" s="181" t="str">
        <f>IF(ISNA(VLOOKUP($A503,DSSV!$A$7:$R$65536,IN_DTK!D$6,0))=FALSE,VLOOKUP($A503,DSSV!$A$7:$R$65536,IN_DTK!D$6,0),"")</f>
        <v/>
      </c>
      <c r="E503" s="182" t="str">
        <f>IF(ISNA(VLOOKUP($A503,DSSV!$A$7:$R$65536,IN_DTK!E$6,0))=FALSE,VLOOKUP($A503,DSSV!$A$7:$R$65536,IN_DTK!E$6,0),"")</f>
        <v/>
      </c>
      <c r="F503" s="187" t="str">
        <f>IF(ISNA(VLOOKUP($A503,DSSV!$A$7:$R$65536,IN_DTK!F$6,0))=FALSE,VLOOKUP($A503,DSSV!$A$7:$R$65536,IN_DTK!F$6,0),"")</f>
        <v/>
      </c>
      <c r="G503" s="187" t="str">
        <f>IF(ISNA(VLOOKUP($A503,DSSV!$A$7:$R$65536,IN_DTK!G$6,0))=FALSE,VLOOKUP($A503,DSSV!$A$7:$R$65536,IN_DTK!G$6,0),"")</f>
        <v/>
      </c>
      <c r="H503" s="183">
        <f>IF(ISNA(VLOOKUP($A503,DSSV!$A$7:$R$65536,IN_DTK!H$6,0))=FALSE,IF(H$9&lt;&gt;0,VLOOKUP($A503,DSSV!$A$7:$R$65536,IN_DTK!H$6,0),""),"")</f>
        <v>0</v>
      </c>
      <c r="I503" s="183">
        <f>IF(ISNA(VLOOKUP($A503,DSSV!$A$7:$R$65536,IN_DTK!I$6,0))=FALSE,IF(I$9&lt;&gt;0,VLOOKUP($A503,DSSV!$A$7:$R$65536,IN_DTK!I$6,0),""),"")</f>
        <v>0</v>
      </c>
      <c r="J503" s="183">
        <f>IF(ISNA(VLOOKUP($A503,DSSV!$A$7:$R$65536,IN_DTK!J$6,0))=FALSE,IF(J$9&lt;&gt;0,VLOOKUP($A503,DSSV!$A$7:$R$65536,IN_DTK!J$6,0),""),"")</f>
        <v>0</v>
      </c>
      <c r="K503" s="183">
        <f>IF(ISNA(VLOOKUP($A503,DSSV!$A$7:$R$65536,IN_DTK!K$6,0))=FALSE,IF(K$9&lt;&gt;0,VLOOKUP($A503,DSSV!$A$7:$R$65536,IN_DTK!K$6,0),""),"")</f>
        <v>0</v>
      </c>
      <c r="L503" s="183">
        <f>IF(ISNA(VLOOKUP($A503,DSSV!$A$7:$R$65536,IN_DTK!L$6,0))=FALSE,IF(L$9&lt;&gt;0,VLOOKUP($A503,DSSV!$A$7:$R$65536,IN_DTK!L$6,0),""),"")</f>
        <v>0</v>
      </c>
      <c r="M503" s="183">
        <f>IF(ISNA(VLOOKUP($A503,DSSV!$A$7:$R$65536,IN_DTK!M$6,0))=FALSE,IF(M$9&lt;&gt;0,VLOOKUP($A503,DSSV!$A$7:$R$65536,IN_DTK!M$6,0),""),"")</f>
        <v>0</v>
      </c>
      <c r="N503" s="183">
        <f>IF(ISNA(VLOOKUP($A503,DSSV!$A$7:$R$65536,IN_DTK!N$6,0))=FALSE,IF(N$9&lt;&gt;0,VLOOKUP($A503,DSSV!$A$7:$R$65536,IN_DTK!N$6,0),""),"")</f>
        <v>0</v>
      </c>
      <c r="O503" s="183">
        <f>IF(ISNA(VLOOKUP($A503,DSSV!$A$7:$R$65536,IN_DTK!O$6,0))=FALSE,IF(O$9&lt;&gt;0,VLOOKUP($A503,DSSV!$A$7:$R$65536,IN_DTK!O$6,0),""),"")</f>
        <v>0</v>
      </c>
      <c r="P503" s="183">
        <f>IF(ISNA(VLOOKUP($A503,DSSV!$A$7:$R$65536,IN_DTK!P$6,0))=FALSE,IF(P$9&lt;&gt;0,VLOOKUP($A503,DSSV!$A$7:$R$65536,IN_DTK!P$6,0),""),"")</f>
        <v>0</v>
      </c>
      <c r="Q503" s="184">
        <f>IF(ISNA(VLOOKUP($A503,DSSV!$A$7:$R$65536,IN_DTK!Q$6,0))=FALSE,VLOOKUP($A503,DSSV!$A$7:$R$65536,IN_DTK!Q$6,0),"")</f>
        <v>0</v>
      </c>
      <c r="R503" s="175" t="str">
        <f>IF(ISNA(VLOOKUP($A503,DSSV!$A$7:$R$65536,IN_DTK!R$6,0))=FALSE,VLOOKUP($A503,DSSV!$A$7:$R$65536,IN_DTK!R$6,0),"")</f>
        <v>Không</v>
      </c>
      <c r="S503" s="185" t="str">
        <f>IF(ISNA(VLOOKUP($A503,DSSV!$A$7:$R$65536,IN_DTK!S$6,0))=FALSE,VLOOKUP($A503,DSSV!$A$7:$R$65536,IN_DTK!S$6,0),"")</f>
        <v/>
      </c>
      <c r="T503" s="156" t="str">
        <f t="shared" si="14"/>
        <v/>
      </c>
      <c r="U503" s="156" t="str">
        <f t="shared" si="15"/>
        <v/>
      </c>
    </row>
    <row r="504" spans="1:21" s="156" customFormat="1" ht="20.25" customHeight="1">
      <c r="A504" s="154">
        <v>495</v>
      </c>
      <c r="B504" s="178">
        <f>--SUBTOTAL(2,C$7:C504)</f>
        <v>495</v>
      </c>
      <c r="C504" s="157">
        <f>IF(ISNA(VLOOKUP($A504,DSSV!$A$7:$R$65536,IN_DTK!C$6,0))=FALSE,VLOOKUP($A504,DSSV!$A$7:$R$65536,IN_DTK!C$6,0),"")</f>
        <v>0</v>
      </c>
      <c r="D504" s="181" t="str">
        <f>IF(ISNA(VLOOKUP($A504,DSSV!$A$7:$R$65536,IN_DTK!D$6,0))=FALSE,VLOOKUP($A504,DSSV!$A$7:$R$65536,IN_DTK!D$6,0),"")</f>
        <v/>
      </c>
      <c r="E504" s="182" t="str">
        <f>IF(ISNA(VLOOKUP($A504,DSSV!$A$7:$R$65536,IN_DTK!E$6,0))=FALSE,VLOOKUP($A504,DSSV!$A$7:$R$65536,IN_DTK!E$6,0),"")</f>
        <v/>
      </c>
      <c r="F504" s="187" t="str">
        <f>IF(ISNA(VLOOKUP($A504,DSSV!$A$7:$R$65536,IN_DTK!F$6,0))=FALSE,VLOOKUP($A504,DSSV!$A$7:$R$65536,IN_DTK!F$6,0),"")</f>
        <v/>
      </c>
      <c r="G504" s="187" t="str">
        <f>IF(ISNA(VLOOKUP($A504,DSSV!$A$7:$R$65536,IN_DTK!G$6,0))=FALSE,VLOOKUP($A504,DSSV!$A$7:$R$65536,IN_DTK!G$6,0),"")</f>
        <v/>
      </c>
      <c r="H504" s="183">
        <f>IF(ISNA(VLOOKUP($A504,DSSV!$A$7:$R$65536,IN_DTK!H$6,0))=FALSE,IF(H$9&lt;&gt;0,VLOOKUP($A504,DSSV!$A$7:$R$65536,IN_DTK!H$6,0),""),"")</f>
        <v>0</v>
      </c>
      <c r="I504" s="183">
        <f>IF(ISNA(VLOOKUP($A504,DSSV!$A$7:$R$65536,IN_DTK!I$6,0))=FALSE,IF(I$9&lt;&gt;0,VLOOKUP($A504,DSSV!$A$7:$R$65536,IN_DTK!I$6,0),""),"")</f>
        <v>0</v>
      </c>
      <c r="J504" s="183">
        <f>IF(ISNA(VLOOKUP($A504,DSSV!$A$7:$R$65536,IN_DTK!J$6,0))=FALSE,IF(J$9&lt;&gt;0,VLOOKUP($A504,DSSV!$A$7:$R$65536,IN_DTK!J$6,0),""),"")</f>
        <v>0</v>
      </c>
      <c r="K504" s="183">
        <f>IF(ISNA(VLOOKUP($A504,DSSV!$A$7:$R$65536,IN_DTK!K$6,0))=FALSE,IF(K$9&lt;&gt;0,VLOOKUP($A504,DSSV!$A$7:$R$65536,IN_DTK!K$6,0),""),"")</f>
        <v>0</v>
      </c>
      <c r="L504" s="183">
        <f>IF(ISNA(VLOOKUP($A504,DSSV!$A$7:$R$65536,IN_DTK!L$6,0))=FALSE,IF(L$9&lt;&gt;0,VLOOKUP($A504,DSSV!$A$7:$R$65536,IN_DTK!L$6,0),""),"")</f>
        <v>0</v>
      </c>
      <c r="M504" s="183">
        <f>IF(ISNA(VLOOKUP($A504,DSSV!$A$7:$R$65536,IN_DTK!M$6,0))=FALSE,IF(M$9&lt;&gt;0,VLOOKUP($A504,DSSV!$A$7:$R$65536,IN_DTK!M$6,0),""),"")</f>
        <v>0</v>
      </c>
      <c r="N504" s="183">
        <f>IF(ISNA(VLOOKUP($A504,DSSV!$A$7:$R$65536,IN_DTK!N$6,0))=FALSE,IF(N$9&lt;&gt;0,VLOOKUP($A504,DSSV!$A$7:$R$65536,IN_DTK!N$6,0),""),"")</f>
        <v>0</v>
      </c>
      <c r="O504" s="183">
        <f>IF(ISNA(VLOOKUP($A504,DSSV!$A$7:$R$65536,IN_DTK!O$6,0))=FALSE,IF(O$9&lt;&gt;0,VLOOKUP($A504,DSSV!$A$7:$R$65536,IN_DTK!O$6,0),""),"")</f>
        <v>0</v>
      </c>
      <c r="P504" s="183">
        <f>IF(ISNA(VLOOKUP($A504,DSSV!$A$7:$R$65536,IN_DTK!P$6,0))=FALSE,IF(P$9&lt;&gt;0,VLOOKUP($A504,DSSV!$A$7:$R$65536,IN_DTK!P$6,0),""),"")</f>
        <v>0</v>
      </c>
      <c r="Q504" s="184">
        <f>IF(ISNA(VLOOKUP($A504,DSSV!$A$7:$R$65536,IN_DTK!Q$6,0))=FALSE,VLOOKUP($A504,DSSV!$A$7:$R$65536,IN_DTK!Q$6,0),"")</f>
        <v>0</v>
      </c>
      <c r="R504" s="175" t="str">
        <f>IF(ISNA(VLOOKUP($A504,DSSV!$A$7:$R$65536,IN_DTK!R$6,0))=FALSE,VLOOKUP($A504,DSSV!$A$7:$R$65536,IN_DTK!R$6,0),"")</f>
        <v>Không</v>
      </c>
      <c r="S504" s="185" t="str">
        <f>IF(ISNA(VLOOKUP($A504,DSSV!$A$7:$R$65536,IN_DTK!S$6,0))=FALSE,VLOOKUP($A504,DSSV!$A$7:$R$65536,IN_DTK!S$6,0),"")</f>
        <v/>
      </c>
      <c r="T504" s="156" t="str">
        <f t="shared" si="14"/>
        <v/>
      </c>
      <c r="U504" s="156" t="str">
        <f t="shared" si="15"/>
        <v/>
      </c>
    </row>
    <row r="505" spans="1:21" s="156" customFormat="1" ht="20.25" customHeight="1">
      <c r="A505" s="154">
        <v>496</v>
      </c>
      <c r="B505" s="178">
        <f>--SUBTOTAL(2,C$7:C505)</f>
        <v>496</v>
      </c>
      <c r="C505" s="157">
        <f>IF(ISNA(VLOOKUP($A505,DSSV!$A$7:$R$65536,IN_DTK!C$6,0))=FALSE,VLOOKUP($A505,DSSV!$A$7:$R$65536,IN_DTK!C$6,0),"")</f>
        <v>0</v>
      </c>
      <c r="D505" s="181" t="str">
        <f>IF(ISNA(VLOOKUP($A505,DSSV!$A$7:$R$65536,IN_DTK!D$6,0))=FALSE,VLOOKUP($A505,DSSV!$A$7:$R$65536,IN_DTK!D$6,0),"")</f>
        <v/>
      </c>
      <c r="E505" s="182" t="str">
        <f>IF(ISNA(VLOOKUP($A505,DSSV!$A$7:$R$65536,IN_DTK!E$6,0))=FALSE,VLOOKUP($A505,DSSV!$A$7:$R$65536,IN_DTK!E$6,0),"")</f>
        <v/>
      </c>
      <c r="F505" s="187" t="str">
        <f>IF(ISNA(VLOOKUP($A505,DSSV!$A$7:$R$65536,IN_DTK!F$6,0))=FALSE,VLOOKUP($A505,DSSV!$A$7:$R$65536,IN_DTK!F$6,0),"")</f>
        <v/>
      </c>
      <c r="G505" s="187" t="str">
        <f>IF(ISNA(VLOOKUP($A505,DSSV!$A$7:$R$65536,IN_DTK!G$6,0))=FALSE,VLOOKUP($A505,DSSV!$A$7:$R$65536,IN_DTK!G$6,0),"")</f>
        <v/>
      </c>
      <c r="H505" s="183">
        <f>IF(ISNA(VLOOKUP($A505,DSSV!$A$7:$R$65536,IN_DTK!H$6,0))=FALSE,IF(H$9&lt;&gt;0,VLOOKUP($A505,DSSV!$A$7:$R$65536,IN_DTK!H$6,0),""),"")</f>
        <v>0</v>
      </c>
      <c r="I505" s="183">
        <f>IF(ISNA(VLOOKUP($A505,DSSV!$A$7:$R$65536,IN_DTK!I$6,0))=FALSE,IF(I$9&lt;&gt;0,VLOOKUP($A505,DSSV!$A$7:$R$65536,IN_DTK!I$6,0),""),"")</f>
        <v>0</v>
      </c>
      <c r="J505" s="183">
        <f>IF(ISNA(VLOOKUP($A505,DSSV!$A$7:$R$65536,IN_DTK!J$6,0))=FALSE,IF(J$9&lt;&gt;0,VLOOKUP($A505,DSSV!$A$7:$R$65536,IN_DTK!J$6,0),""),"")</f>
        <v>0</v>
      </c>
      <c r="K505" s="183">
        <f>IF(ISNA(VLOOKUP($A505,DSSV!$A$7:$R$65536,IN_DTK!K$6,0))=FALSE,IF(K$9&lt;&gt;0,VLOOKUP($A505,DSSV!$A$7:$R$65536,IN_DTK!K$6,0),""),"")</f>
        <v>0</v>
      </c>
      <c r="L505" s="183">
        <f>IF(ISNA(VLOOKUP($A505,DSSV!$A$7:$R$65536,IN_DTK!L$6,0))=FALSE,IF(L$9&lt;&gt;0,VLOOKUP($A505,DSSV!$A$7:$R$65536,IN_DTK!L$6,0),""),"")</f>
        <v>0</v>
      </c>
      <c r="M505" s="183">
        <f>IF(ISNA(VLOOKUP($A505,DSSV!$A$7:$R$65536,IN_DTK!M$6,0))=FALSE,IF(M$9&lt;&gt;0,VLOOKUP($A505,DSSV!$A$7:$R$65536,IN_DTK!M$6,0),""),"")</f>
        <v>0</v>
      </c>
      <c r="N505" s="183">
        <f>IF(ISNA(VLOOKUP($A505,DSSV!$A$7:$R$65536,IN_DTK!N$6,0))=FALSE,IF(N$9&lt;&gt;0,VLOOKUP($A505,DSSV!$A$7:$R$65536,IN_DTK!N$6,0),""),"")</f>
        <v>0</v>
      </c>
      <c r="O505" s="183">
        <f>IF(ISNA(VLOOKUP($A505,DSSV!$A$7:$R$65536,IN_DTK!O$6,0))=FALSE,IF(O$9&lt;&gt;0,VLOOKUP($A505,DSSV!$A$7:$R$65536,IN_DTK!O$6,0),""),"")</f>
        <v>0</v>
      </c>
      <c r="P505" s="183">
        <f>IF(ISNA(VLOOKUP($A505,DSSV!$A$7:$R$65536,IN_DTK!P$6,0))=FALSE,IF(P$9&lt;&gt;0,VLOOKUP($A505,DSSV!$A$7:$R$65536,IN_DTK!P$6,0),""),"")</f>
        <v>0</v>
      </c>
      <c r="Q505" s="184">
        <f>IF(ISNA(VLOOKUP($A505,DSSV!$A$7:$R$65536,IN_DTK!Q$6,0))=FALSE,VLOOKUP($A505,DSSV!$A$7:$R$65536,IN_DTK!Q$6,0),"")</f>
        <v>0</v>
      </c>
      <c r="R505" s="175" t="str">
        <f>IF(ISNA(VLOOKUP($A505,DSSV!$A$7:$R$65536,IN_DTK!R$6,0))=FALSE,VLOOKUP($A505,DSSV!$A$7:$R$65536,IN_DTK!R$6,0),"")</f>
        <v>Không</v>
      </c>
      <c r="S505" s="185" t="str">
        <f>IF(ISNA(VLOOKUP($A505,DSSV!$A$7:$R$65536,IN_DTK!S$6,0))=FALSE,VLOOKUP($A505,DSSV!$A$7:$R$65536,IN_DTK!S$6,0),"")</f>
        <v/>
      </c>
      <c r="T505" s="156" t="str">
        <f t="shared" si="14"/>
        <v/>
      </c>
      <c r="U505" s="156" t="str">
        <f t="shared" si="15"/>
        <v/>
      </c>
    </row>
    <row r="506" spans="1:21" s="156" customFormat="1" ht="20.25" customHeight="1">
      <c r="A506" s="154">
        <v>497</v>
      </c>
      <c r="B506" s="178">
        <f>--SUBTOTAL(2,C$7:C506)</f>
        <v>497</v>
      </c>
      <c r="C506" s="157">
        <f>IF(ISNA(VLOOKUP($A506,DSSV!$A$7:$R$65536,IN_DTK!C$6,0))=FALSE,VLOOKUP($A506,DSSV!$A$7:$R$65536,IN_DTK!C$6,0),"")</f>
        <v>0</v>
      </c>
      <c r="D506" s="181" t="str">
        <f>IF(ISNA(VLOOKUP($A506,DSSV!$A$7:$R$65536,IN_DTK!D$6,0))=FALSE,VLOOKUP($A506,DSSV!$A$7:$R$65536,IN_DTK!D$6,0),"")</f>
        <v/>
      </c>
      <c r="E506" s="182" t="str">
        <f>IF(ISNA(VLOOKUP($A506,DSSV!$A$7:$R$65536,IN_DTK!E$6,0))=FALSE,VLOOKUP($A506,DSSV!$A$7:$R$65536,IN_DTK!E$6,0),"")</f>
        <v/>
      </c>
      <c r="F506" s="187" t="str">
        <f>IF(ISNA(VLOOKUP($A506,DSSV!$A$7:$R$65536,IN_DTK!F$6,0))=FALSE,VLOOKUP($A506,DSSV!$A$7:$R$65536,IN_DTK!F$6,0),"")</f>
        <v/>
      </c>
      <c r="G506" s="187" t="str">
        <f>IF(ISNA(VLOOKUP($A506,DSSV!$A$7:$R$65536,IN_DTK!G$6,0))=FALSE,VLOOKUP($A506,DSSV!$A$7:$R$65536,IN_DTK!G$6,0),"")</f>
        <v/>
      </c>
      <c r="H506" s="183">
        <f>IF(ISNA(VLOOKUP($A506,DSSV!$A$7:$R$65536,IN_DTK!H$6,0))=FALSE,IF(H$9&lt;&gt;0,VLOOKUP($A506,DSSV!$A$7:$R$65536,IN_DTK!H$6,0),""),"")</f>
        <v>0</v>
      </c>
      <c r="I506" s="183">
        <f>IF(ISNA(VLOOKUP($A506,DSSV!$A$7:$R$65536,IN_DTK!I$6,0))=FALSE,IF(I$9&lt;&gt;0,VLOOKUP($A506,DSSV!$A$7:$R$65536,IN_DTK!I$6,0),""),"")</f>
        <v>0</v>
      </c>
      <c r="J506" s="183">
        <f>IF(ISNA(VLOOKUP($A506,DSSV!$A$7:$R$65536,IN_DTK!J$6,0))=FALSE,IF(J$9&lt;&gt;0,VLOOKUP($A506,DSSV!$A$7:$R$65536,IN_DTK!J$6,0),""),"")</f>
        <v>0</v>
      </c>
      <c r="K506" s="183">
        <f>IF(ISNA(VLOOKUP($A506,DSSV!$A$7:$R$65536,IN_DTK!K$6,0))=FALSE,IF(K$9&lt;&gt;0,VLOOKUP($A506,DSSV!$A$7:$R$65536,IN_DTK!K$6,0),""),"")</f>
        <v>0</v>
      </c>
      <c r="L506" s="183">
        <f>IF(ISNA(VLOOKUP($A506,DSSV!$A$7:$R$65536,IN_DTK!L$6,0))=FALSE,IF(L$9&lt;&gt;0,VLOOKUP($A506,DSSV!$A$7:$R$65536,IN_DTK!L$6,0),""),"")</f>
        <v>0</v>
      </c>
      <c r="M506" s="183">
        <f>IF(ISNA(VLOOKUP($A506,DSSV!$A$7:$R$65536,IN_DTK!M$6,0))=FALSE,IF(M$9&lt;&gt;0,VLOOKUP($A506,DSSV!$A$7:$R$65536,IN_DTK!M$6,0),""),"")</f>
        <v>0</v>
      </c>
      <c r="N506" s="183">
        <f>IF(ISNA(VLOOKUP($A506,DSSV!$A$7:$R$65536,IN_DTK!N$6,0))=FALSE,IF(N$9&lt;&gt;0,VLOOKUP($A506,DSSV!$A$7:$R$65536,IN_DTK!N$6,0),""),"")</f>
        <v>0</v>
      </c>
      <c r="O506" s="183">
        <f>IF(ISNA(VLOOKUP($A506,DSSV!$A$7:$R$65536,IN_DTK!O$6,0))=FALSE,IF(O$9&lt;&gt;0,VLOOKUP($A506,DSSV!$A$7:$R$65536,IN_DTK!O$6,0),""),"")</f>
        <v>0</v>
      </c>
      <c r="P506" s="183">
        <f>IF(ISNA(VLOOKUP($A506,DSSV!$A$7:$R$65536,IN_DTK!P$6,0))=FALSE,IF(P$9&lt;&gt;0,VLOOKUP($A506,DSSV!$A$7:$R$65536,IN_DTK!P$6,0),""),"")</f>
        <v>0</v>
      </c>
      <c r="Q506" s="184">
        <f>IF(ISNA(VLOOKUP($A506,DSSV!$A$7:$R$65536,IN_DTK!Q$6,0))=FALSE,VLOOKUP($A506,DSSV!$A$7:$R$65536,IN_DTK!Q$6,0),"")</f>
        <v>0</v>
      </c>
      <c r="R506" s="175" t="str">
        <f>IF(ISNA(VLOOKUP($A506,DSSV!$A$7:$R$65536,IN_DTK!R$6,0))=FALSE,VLOOKUP($A506,DSSV!$A$7:$R$65536,IN_DTK!R$6,0),"")</f>
        <v>Không</v>
      </c>
      <c r="S506" s="185" t="str">
        <f>IF(ISNA(VLOOKUP($A506,DSSV!$A$7:$R$65536,IN_DTK!S$6,0))=FALSE,VLOOKUP($A506,DSSV!$A$7:$R$65536,IN_DTK!S$6,0),"")</f>
        <v/>
      </c>
      <c r="T506" s="156" t="str">
        <f t="shared" si="14"/>
        <v/>
      </c>
      <c r="U506" s="156" t="str">
        <f t="shared" si="15"/>
        <v/>
      </c>
    </row>
    <row r="507" spans="1:21" s="156" customFormat="1" ht="20.25" customHeight="1">
      <c r="A507" s="154">
        <v>498</v>
      </c>
      <c r="B507" s="178">
        <f>--SUBTOTAL(2,C$7:C507)</f>
        <v>498</v>
      </c>
      <c r="C507" s="157">
        <f>IF(ISNA(VLOOKUP($A507,DSSV!$A$7:$R$65536,IN_DTK!C$6,0))=FALSE,VLOOKUP($A507,DSSV!$A$7:$R$65536,IN_DTK!C$6,0),"")</f>
        <v>0</v>
      </c>
      <c r="D507" s="181" t="str">
        <f>IF(ISNA(VLOOKUP($A507,DSSV!$A$7:$R$65536,IN_DTK!D$6,0))=FALSE,VLOOKUP($A507,DSSV!$A$7:$R$65536,IN_DTK!D$6,0),"")</f>
        <v/>
      </c>
      <c r="E507" s="182" t="str">
        <f>IF(ISNA(VLOOKUP($A507,DSSV!$A$7:$R$65536,IN_DTK!E$6,0))=FALSE,VLOOKUP($A507,DSSV!$A$7:$R$65536,IN_DTK!E$6,0),"")</f>
        <v/>
      </c>
      <c r="F507" s="187" t="str">
        <f>IF(ISNA(VLOOKUP($A507,DSSV!$A$7:$R$65536,IN_DTK!F$6,0))=FALSE,VLOOKUP($A507,DSSV!$A$7:$R$65536,IN_DTK!F$6,0),"")</f>
        <v/>
      </c>
      <c r="G507" s="187" t="str">
        <f>IF(ISNA(VLOOKUP($A507,DSSV!$A$7:$R$65536,IN_DTK!G$6,0))=FALSE,VLOOKUP($A507,DSSV!$A$7:$R$65536,IN_DTK!G$6,0),"")</f>
        <v/>
      </c>
      <c r="H507" s="183">
        <f>IF(ISNA(VLOOKUP($A507,DSSV!$A$7:$R$65536,IN_DTK!H$6,0))=FALSE,IF(H$9&lt;&gt;0,VLOOKUP($A507,DSSV!$A$7:$R$65536,IN_DTK!H$6,0),""),"")</f>
        <v>0</v>
      </c>
      <c r="I507" s="183">
        <f>IF(ISNA(VLOOKUP($A507,DSSV!$A$7:$R$65536,IN_DTK!I$6,0))=FALSE,IF(I$9&lt;&gt;0,VLOOKUP($A507,DSSV!$A$7:$R$65536,IN_DTK!I$6,0),""),"")</f>
        <v>0</v>
      </c>
      <c r="J507" s="183">
        <f>IF(ISNA(VLOOKUP($A507,DSSV!$A$7:$R$65536,IN_DTK!J$6,0))=FALSE,IF(J$9&lt;&gt;0,VLOOKUP($A507,DSSV!$A$7:$R$65536,IN_DTK!J$6,0),""),"")</f>
        <v>0</v>
      </c>
      <c r="K507" s="183">
        <f>IF(ISNA(VLOOKUP($A507,DSSV!$A$7:$R$65536,IN_DTK!K$6,0))=FALSE,IF(K$9&lt;&gt;0,VLOOKUP($A507,DSSV!$A$7:$R$65536,IN_DTK!K$6,0),""),"")</f>
        <v>0</v>
      </c>
      <c r="L507" s="183">
        <f>IF(ISNA(VLOOKUP($A507,DSSV!$A$7:$R$65536,IN_DTK!L$6,0))=FALSE,IF(L$9&lt;&gt;0,VLOOKUP($A507,DSSV!$A$7:$R$65536,IN_DTK!L$6,0),""),"")</f>
        <v>0</v>
      </c>
      <c r="M507" s="183">
        <f>IF(ISNA(VLOOKUP($A507,DSSV!$A$7:$R$65536,IN_DTK!M$6,0))=FALSE,IF(M$9&lt;&gt;0,VLOOKUP($A507,DSSV!$A$7:$R$65536,IN_DTK!M$6,0),""),"")</f>
        <v>0</v>
      </c>
      <c r="N507" s="183">
        <f>IF(ISNA(VLOOKUP($A507,DSSV!$A$7:$R$65536,IN_DTK!N$6,0))=FALSE,IF(N$9&lt;&gt;0,VLOOKUP($A507,DSSV!$A$7:$R$65536,IN_DTK!N$6,0),""),"")</f>
        <v>0</v>
      </c>
      <c r="O507" s="183">
        <f>IF(ISNA(VLOOKUP($A507,DSSV!$A$7:$R$65536,IN_DTK!O$6,0))=FALSE,IF(O$9&lt;&gt;0,VLOOKUP($A507,DSSV!$A$7:$R$65536,IN_DTK!O$6,0),""),"")</f>
        <v>0</v>
      </c>
      <c r="P507" s="183">
        <f>IF(ISNA(VLOOKUP($A507,DSSV!$A$7:$R$65536,IN_DTK!P$6,0))=FALSE,IF(P$9&lt;&gt;0,VLOOKUP($A507,DSSV!$A$7:$R$65536,IN_DTK!P$6,0),""),"")</f>
        <v>0</v>
      </c>
      <c r="Q507" s="184">
        <f>IF(ISNA(VLOOKUP($A507,DSSV!$A$7:$R$65536,IN_DTK!Q$6,0))=FALSE,VLOOKUP($A507,DSSV!$A$7:$R$65536,IN_DTK!Q$6,0),"")</f>
        <v>0</v>
      </c>
      <c r="R507" s="175" t="str">
        <f>IF(ISNA(VLOOKUP($A507,DSSV!$A$7:$R$65536,IN_DTK!R$6,0))=FALSE,VLOOKUP($A507,DSSV!$A$7:$R$65536,IN_DTK!R$6,0),"")</f>
        <v>Không</v>
      </c>
      <c r="S507" s="185" t="str">
        <f>IF(ISNA(VLOOKUP($A507,DSSV!$A$7:$R$65536,IN_DTK!S$6,0))=FALSE,VLOOKUP($A507,DSSV!$A$7:$R$65536,IN_DTK!S$6,0),"")</f>
        <v/>
      </c>
      <c r="T507" s="156" t="str">
        <f t="shared" si="14"/>
        <v/>
      </c>
      <c r="U507" s="156" t="str">
        <f t="shared" si="15"/>
        <v/>
      </c>
    </row>
    <row r="508" spans="1:21" s="156" customFormat="1" ht="20.25" customHeight="1">
      <c r="A508" s="154">
        <v>499</v>
      </c>
      <c r="B508" s="178">
        <f>--SUBTOTAL(2,C$7:C508)</f>
        <v>499</v>
      </c>
      <c r="C508" s="157">
        <f>IF(ISNA(VLOOKUP($A508,DSSV!$A$7:$R$65536,IN_DTK!C$6,0))=FALSE,VLOOKUP($A508,DSSV!$A$7:$R$65536,IN_DTK!C$6,0),"")</f>
        <v>0</v>
      </c>
      <c r="D508" s="181" t="str">
        <f>IF(ISNA(VLOOKUP($A508,DSSV!$A$7:$R$65536,IN_DTK!D$6,0))=FALSE,VLOOKUP($A508,DSSV!$A$7:$R$65536,IN_DTK!D$6,0),"")</f>
        <v/>
      </c>
      <c r="E508" s="182" t="str">
        <f>IF(ISNA(VLOOKUP($A508,DSSV!$A$7:$R$65536,IN_DTK!E$6,0))=FALSE,VLOOKUP($A508,DSSV!$A$7:$R$65536,IN_DTK!E$6,0),"")</f>
        <v/>
      </c>
      <c r="F508" s="187" t="str">
        <f>IF(ISNA(VLOOKUP($A508,DSSV!$A$7:$R$65536,IN_DTK!F$6,0))=FALSE,VLOOKUP($A508,DSSV!$A$7:$R$65536,IN_DTK!F$6,0),"")</f>
        <v/>
      </c>
      <c r="G508" s="187" t="str">
        <f>IF(ISNA(VLOOKUP($A508,DSSV!$A$7:$R$65536,IN_DTK!G$6,0))=FALSE,VLOOKUP($A508,DSSV!$A$7:$R$65536,IN_DTK!G$6,0),"")</f>
        <v/>
      </c>
      <c r="H508" s="183">
        <f>IF(ISNA(VLOOKUP($A508,DSSV!$A$7:$R$65536,IN_DTK!H$6,0))=FALSE,IF(H$9&lt;&gt;0,VLOOKUP($A508,DSSV!$A$7:$R$65536,IN_DTK!H$6,0),""),"")</f>
        <v>0</v>
      </c>
      <c r="I508" s="183">
        <f>IF(ISNA(VLOOKUP($A508,DSSV!$A$7:$R$65536,IN_DTK!I$6,0))=FALSE,IF(I$9&lt;&gt;0,VLOOKUP($A508,DSSV!$A$7:$R$65536,IN_DTK!I$6,0),""),"")</f>
        <v>0</v>
      </c>
      <c r="J508" s="183">
        <f>IF(ISNA(VLOOKUP($A508,DSSV!$A$7:$R$65536,IN_DTK!J$6,0))=FALSE,IF(J$9&lt;&gt;0,VLOOKUP($A508,DSSV!$A$7:$R$65536,IN_DTK!J$6,0),""),"")</f>
        <v>0</v>
      </c>
      <c r="K508" s="183">
        <f>IF(ISNA(VLOOKUP($A508,DSSV!$A$7:$R$65536,IN_DTK!K$6,0))=FALSE,IF(K$9&lt;&gt;0,VLOOKUP($A508,DSSV!$A$7:$R$65536,IN_DTK!K$6,0),""),"")</f>
        <v>0</v>
      </c>
      <c r="L508" s="183">
        <f>IF(ISNA(VLOOKUP($A508,DSSV!$A$7:$R$65536,IN_DTK!L$6,0))=FALSE,IF(L$9&lt;&gt;0,VLOOKUP($A508,DSSV!$A$7:$R$65536,IN_DTK!L$6,0),""),"")</f>
        <v>0</v>
      </c>
      <c r="M508" s="183">
        <f>IF(ISNA(VLOOKUP($A508,DSSV!$A$7:$R$65536,IN_DTK!M$6,0))=FALSE,IF(M$9&lt;&gt;0,VLOOKUP($A508,DSSV!$A$7:$R$65536,IN_DTK!M$6,0),""),"")</f>
        <v>0</v>
      </c>
      <c r="N508" s="183">
        <f>IF(ISNA(VLOOKUP($A508,DSSV!$A$7:$R$65536,IN_DTK!N$6,0))=FALSE,IF(N$9&lt;&gt;0,VLOOKUP($A508,DSSV!$A$7:$R$65536,IN_DTK!N$6,0),""),"")</f>
        <v>0</v>
      </c>
      <c r="O508" s="183">
        <f>IF(ISNA(VLOOKUP($A508,DSSV!$A$7:$R$65536,IN_DTK!O$6,0))=FALSE,IF(O$9&lt;&gt;0,VLOOKUP($A508,DSSV!$A$7:$R$65536,IN_DTK!O$6,0),""),"")</f>
        <v>0</v>
      </c>
      <c r="P508" s="183">
        <f>IF(ISNA(VLOOKUP($A508,DSSV!$A$7:$R$65536,IN_DTK!P$6,0))=FALSE,IF(P$9&lt;&gt;0,VLOOKUP($A508,DSSV!$A$7:$R$65536,IN_DTK!P$6,0),""),"")</f>
        <v>0</v>
      </c>
      <c r="Q508" s="184">
        <f>IF(ISNA(VLOOKUP($A508,DSSV!$A$7:$R$65536,IN_DTK!Q$6,0))=FALSE,VLOOKUP($A508,DSSV!$A$7:$R$65536,IN_DTK!Q$6,0),"")</f>
        <v>0</v>
      </c>
      <c r="R508" s="175" t="str">
        <f>IF(ISNA(VLOOKUP($A508,DSSV!$A$7:$R$65536,IN_DTK!R$6,0))=FALSE,VLOOKUP($A508,DSSV!$A$7:$R$65536,IN_DTK!R$6,0),"")</f>
        <v>Không</v>
      </c>
      <c r="S508" s="185" t="str">
        <f>IF(ISNA(VLOOKUP($A508,DSSV!$A$7:$R$65536,IN_DTK!S$6,0))=FALSE,VLOOKUP($A508,DSSV!$A$7:$R$65536,IN_DTK!S$6,0),"")</f>
        <v/>
      </c>
      <c r="T508" s="156" t="str">
        <f t="shared" si="14"/>
        <v/>
      </c>
      <c r="U508" s="156" t="str">
        <f t="shared" si="15"/>
        <v/>
      </c>
    </row>
    <row r="509" spans="1:21" s="156" customFormat="1" ht="20.25" customHeight="1">
      <c r="A509" s="154">
        <v>500</v>
      </c>
      <c r="B509" s="178">
        <f>--SUBTOTAL(2,C$7:C509)</f>
        <v>500</v>
      </c>
      <c r="C509" s="157">
        <f>IF(ISNA(VLOOKUP($A509,DSSV!$A$7:$R$65536,IN_DTK!C$6,0))=FALSE,VLOOKUP($A509,DSSV!$A$7:$R$65536,IN_DTK!C$6,0),"")</f>
        <v>0</v>
      </c>
      <c r="D509" s="181" t="str">
        <f>IF(ISNA(VLOOKUP($A509,DSSV!$A$7:$R$65536,IN_DTK!D$6,0))=FALSE,VLOOKUP($A509,DSSV!$A$7:$R$65536,IN_DTK!D$6,0),"")</f>
        <v/>
      </c>
      <c r="E509" s="182" t="str">
        <f>IF(ISNA(VLOOKUP($A509,DSSV!$A$7:$R$65536,IN_DTK!E$6,0))=FALSE,VLOOKUP($A509,DSSV!$A$7:$R$65536,IN_DTK!E$6,0),"")</f>
        <v/>
      </c>
      <c r="F509" s="187" t="str">
        <f>IF(ISNA(VLOOKUP($A509,DSSV!$A$7:$R$65536,IN_DTK!F$6,0))=FALSE,VLOOKUP($A509,DSSV!$A$7:$R$65536,IN_DTK!F$6,0),"")</f>
        <v/>
      </c>
      <c r="G509" s="187" t="str">
        <f>IF(ISNA(VLOOKUP($A509,DSSV!$A$7:$R$65536,IN_DTK!G$6,0))=FALSE,VLOOKUP($A509,DSSV!$A$7:$R$65536,IN_DTK!G$6,0),"")</f>
        <v/>
      </c>
      <c r="H509" s="183">
        <f>IF(ISNA(VLOOKUP($A509,DSSV!$A$7:$R$65536,IN_DTK!H$6,0))=FALSE,IF(H$9&lt;&gt;0,VLOOKUP($A509,DSSV!$A$7:$R$65536,IN_DTK!H$6,0),""),"")</f>
        <v>0</v>
      </c>
      <c r="I509" s="183">
        <f>IF(ISNA(VLOOKUP($A509,DSSV!$A$7:$R$65536,IN_DTK!I$6,0))=FALSE,IF(I$9&lt;&gt;0,VLOOKUP($A509,DSSV!$A$7:$R$65536,IN_DTK!I$6,0),""),"")</f>
        <v>0</v>
      </c>
      <c r="J509" s="183">
        <f>IF(ISNA(VLOOKUP($A509,DSSV!$A$7:$R$65536,IN_DTK!J$6,0))=FALSE,IF(J$9&lt;&gt;0,VLOOKUP($A509,DSSV!$A$7:$R$65536,IN_DTK!J$6,0),""),"")</f>
        <v>0</v>
      </c>
      <c r="K509" s="183">
        <f>IF(ISNA(VLOOKUP($A509,DSSV!$A$7:$R$65536,IN_DTK!K$6,0))=FALSE,IF(K$9&lt;&gt;0,VLOOKUP($A509,DSSV!$A$7:$R$65536,IN_DTK!K$6,0),""),"")</f>
        <v>0</v>
      </c>
      <c r="L509" s="183">
        <f>IF(ISNA(VLOOKUP($A509,DSSV!$A$7:$R$65536,IN_DTK!L$6,0))=FALSE,IF(L$9&lt;&gt;0,VLOOKUP($A509,DSSV!$A$7:$R$65536,IN_DTK!L$6,0),""),"")</f>
        <v>0</v>
      </c>
      <c r="M509" s="183">
        <f>IF(ISNA(VLOOKUP($A509,DSSV!$A$7:$R$65536,IN_DTK!M$6,0))=FALSE,IF(M$9&lt;&gt;0,VLOOKUP($A509,DSSV!$A$7:$R$65536,IN_DTK!M$6,0),""),"")</f>
        <v>0</v>
      </c>
      <c r="N509" s="183">
        <f>IF(ISNA(VLOOKUP($A509,DSSV!$A$7:$R$65536,IN_DTK!N$6,0))=FALSE,IF(N$9&lt;&gt;0,VLOOKUP($A509,DSSV!$A$7:$R$65536,IN_DTK!N$6,0),""),"")</f>
        <v>0</v>
      </c>
      <c r="O509" s="183">
        <f>IF(ISNA(VLOOKUP($A509,DSSV!$A$7:$R$65536,IN_DTK!O$6,0))=FALSE,IF(O$9&lt;&gt;0,VLOOKUP($A509,DSSV!$A$7:$R$65536,IN_DTK!O$6,0),""),"")</f>
        <v>0</v>
      </c>
      <c r="P509" s="183">
        <f>IF(ISNA(VLOOKUP($A509,DSSV!$A$7:$R$65536,IN_DTK!P$6,0))=FALSE,IF(P$9&lt;&gt;0,VLOOKUP($A509,DSSV!$A$7:$R$65536,IN_DTK!P$6,0),""),"")</f>
        <v>0</v>
      </c>
      <c r="Q509" s="184">
        <f>IF(ISNA(VLOOKUP($A509,DSSV!$A$7:$R$65536,IN_DTK!Q$6,0))=FALSE,VLOOKUP($A509,DSSV!$A$7:$R$65536,IN_DTK!Q$6,0),"")</f>
        <v>0</v>
      </c>
      <c r="R509" s="175" t="str">
        <f>IF(ISNA(VLOOKUP($A509,DSSV!$A$7:$R$65536,IN_DTK!R$6,0))=FALSE,VLOOKUP($A509,DSSV!$A$7:$R$65536,IN_DTK!R$6,0),"")</f>
        <v>Không</v>
      </c>
      <c r="S509" s="185" t="str">
        <f>IF(ISNA(VLOOKUP($A509,DSSV!$A$7:$R$65536,IN_DTK!S$6,0))=FALSE,VLOOKUP($A509,DSSV!$A$7:$R$65536,IN_DTK!S$6,0),"")</f>
        <v/>
      </c>
      <c r="T509" s="156" t="str">
        <f t="shared" si="14"/>
        <v/>
      </c>
      <c r="U509" s="156" t="str">
        <f t="shared" si="15"/>
        <v/>
      </c>
    </row>
    <row r="510" spans="1:21" s="156" customFormat="1" ht="20.25" customHeight="1">
      <c r="A510" s="154">
        <v>501</v>
      </c>
      <c r="B510" s="178">
        <f>--SUBTOTAL(2,C$7:C510)</f>
        <v>501</v>
      </c>
      <c r="C510" s="157">
        <f>IF(ISNA(VLOOKUP($A510,DSSV!$A$7:$R$65536,IN_DTK!C$6,0))=FALSE,VLOOKUP($A510,DSSV!$A$7:$R$65536,IN_DTK!C$6,0),"")</f>
        <v>0</v>
      </c>
      <c r="D510" s="181" t="str">
        <f>IF(ISNA(VLOOKUP($A510,DSSV!$A$7:$R$65536,IN_DTK!D$6,0))=FALSE,VLOOKUP($A510,DSSV!$A$7:$R$65536,IN_DTK!D$6,0),"")</f>
        <v/>
      </c>
      <c r="E510" s="182" t="str">
        <f>IF(ISNA(VLOOKUP($A510,DSSV!$A$7:$R$65536,IN_DTK!E$6,0))=FALSE,VLOOKUP($A510,DSSV!$A$7:$R$65536,IN_DTK!E$6,0),"")</f>
        <v/>
      </c>
      <c r="F510" s="187" t="str">
        <f>IF(ISNA(VLOOKUP($A510,DSSV!$A$7:$R$65536,IN_DTK!F$6,0))=FALSE,VLOOKUP($A510,DSSV!$A$7:$R$65536,IN_DTK!F$6,0),"")</f>
        <v/>
      </c>
      <c r="G510" s="187" t="str">
        <f>IF(ISNA(VLOOKUP($A510,DSSV!$A$7:$R$65536,IN_DTK!G$6,0))=FALSE,VLOOKUP($A510,DSSV!$A$7:$R$65536,IN_DTK!G$6,0),"")</f>
        <v/>
      </c>
      <c r="H510" s="183">
        <f>IF(ISNA(VLOOKUP($A510,DSSV!$A$7:$R$65536,IN_DTK!H$6,0))=FALSE,IF(H$9&lt;&gt;0,VLOOKUP($A510,DSSV!$A$7:$R$65536,IN_DTK!H$6,0),""),"")</f>
        <v>0</v>
      </c>
      <c r="I510" s="183">
        <f>IF(ISNA(VLOOKUP($A510,DSSV!$A$7:$R$65536,IN_DTK!I$6,0))=FALSE,IF(I$9&lt;&gt;0,VLOOKUP($A510,DSSV!$A$7:$R$65536,IN_DTK!I$6,0),""),"")</f>
        <v>0</v>
      </c>
      <c r="J510" s="183">
        <f>IF(ISNA(VLOOKUP($A510,DSSV!$A$7:$R$65536,IN_DTK!J$6,0))=FALSE,IF(J$9&lt;&gt;0,VLOOKUP($A510,DSSV!$A$7:$R$65536,IN_DTK!J$6,0),""),"")</f>
        <v>0</v>
      </c>
      <c r="K510" s="183">
        <f>IF(ISNA(VLOOKUP($A510,DSSV!$A$7:$R$65536,IN_DTK!K$6,0))=FALSE,IF(K$9&lt;&gt;0,VLOOKUP($A510,DSSV!$A$7:$R$65536,IN_DTK!K$6,0),""),"")</f>
        <v>0</v>
      </c>
      <c r="L510" s="183">
        <f>IF(ISNA(VLOOKUP($A510,DSSV!$A$7:$R$65536,IN_DTK!L$6,0))=FALSE,IF(L$9&lt;&gt;0,VLOOKUP($A510,DSSV!$A$7:$R$65536,IN_DTK!L$6,0),""),"")</f>
        <v>0</v>
      </c>
      <c r="M510" s="183">
        <f>IF(ISNA(VLOOKUP($A510,DSSV!$A$7:$R$65536,IN_DTK!M$6,0))=FALSE,IF(M$9&lt;&gt;0,VLOOKUP($A510,DSSV!$A$7:$R$65536,IN_DTK!M$6,0),""),"")</f>
        <v>0</v>
      </c>
      <c r="N510" s="183">
        <f>IF(ISNA(VLOOKUP($A510,DSSV!$A$7:$R$65536,IN_DTK!N$6,0))=FALSE,IF(N$9&lt;&gt;0,VLOOKUP($A510,DSSV!$A$7:$R$65536,IN_DTK!N$6,0),""),"")</f>
        <v>0</v>
      </c>
      <c r="O510" s="183">
        <f>IF(ISNA(VLOOKUP($A510,DSSV!$A$7:$R$65536,IN_DTK!O$6,0))=FALSE,IF(O$9&lt;&gt;0,VLOOKUP($A510,DSSV!$A$7:$R$65536,IN_DTK!O$6,0),""),"")</f>
        <v>0</v>
      </c>
      <c r="P510" s="183">
        <f>IF(ISNA(VLOOKUP($A510,DSSV!$A$7:$R$65536,IN_DTK!P$6,0))=FALSE,IF(P$9&lt;&gt;0,VLOOKUP($A510,DSSV!$A$7:$R$65536,IN_DTK!P$6,0),""),"")</f>
        <v>0</v>
      </c>
      <c r="Q510" s="184">
        <f>IF(ISNA(VLOOKUP($A510,DSSV!$A$7:$R$65536,IN_DTK!Q$6,0))=FALSE,VLOOKUP($A510,DSSV!$A$7:$R$65536,IN_DTK!Q$6,0),"")</f>
        <v>0</v>
      </c>
      <c r="R510" s="175" t="str">
        <f>IF(ISNA(VLOOKUP($A510,DSSV!$A$7:$R$65536,IN_DTK!R$6,0))=FALSE,VLOOKUP($A510,DSSV!$A$7:$R$65536,IN_DTK!R$6,0),"")</f>
        <v>Không</v>
      </c>
      <c r="S510" s="185" t="str">
        <f>IF(ISNA(VLOOKUP($A510,DSSV!$A$7:$R$65536,IN_DTK!S$6,0))=FALSE,VLOOKUP($A510,DSSV!$A$7:$R$65536,IN_DTK!S$6,0),"")</f>
        <v/>
      </c>
      <c r="T510" s="156" t="str">
        <f t="shared" si="14"/>
        <v/>
      </c>
      <c r="U510" s="156" t="str">
        <f t="shared" si="15"/>
        <v/>
      </c>
    </row>
    <row r="511" spans="1:21" s="156" customFormat="1" ht="20.25" customHeight="1">
      <c r="A511" s="154">
        <v>502</v>
      </c>
      <c r="B511" s="178">
        <f>--SUBTOTAL(2,C$7:C511)</f>
        <v>502</v>
      </c>
      <c r="C511" s="157">
        <f>IF(ISNA(VLOOKUP($A511,DSSV!$A$7:$R$65536,IN_DTK!C$6,0))=FALSE,VLOOKUP($A511,DSSV!$A$7:$R$65536,IN_DTK!C$6,0),"")</f>
        <v>0</v>
      </c>
      <c r="D511" s="181" t="str">
        <f>IF(ISNA(VLOOKUP($A511,DSSV!$A$7:$R$65536,IN_DTK!D$6,0))=FALSE,VLOOKUP($A511,DSSV!$A$7:$R$65536,IN_DTK!D$6,0),"")</f>
        <v/>
      </c>
      <c r="E511" s="182" t="str">
        <f>IF(ISNA(VLOOKUP($A511,DSSV!$A$7:$R$65536,IN_DTK!E$6,0))=FALSE,VLOOKUP($A511,DSSV!$A$7:$R$65536,IN_DTK!E$6,0),"")</f>
        <v/>
      </c>
      <c r="F511" s="187" t="str">
        <f>IF(ISNA(VLOOKUP($A511,DSSV!$A$7:$R$65536,IN_DTK!F$6,0))=FALSE,VLOOKUP($A511,DSSV!$A$7:$R$65536,IN_DTK!F$6,0),"")</f>
        <v/>
      </c>
      <c r="G511" s="187" t="str">
        <f>IF(ISNA(VLOOKUP($A511,DSSV!$A$7:$R$65536,IN_DTK!G$6,0))=FALSE,VLOOKUP($A511,DSSV!$A$7:$R$65536,IN_DTK!G$6,0),"")</f>
        <v/>
      </c>
      <c r="H511" s="183">
        <f>IF(ISNA(VLOOKUP($A511,DSSV!$A$7:$R$65536,IN_DTK!H$6,0))=FALSE,IF(H$9&lt;&gt;0,VLOOKUP($A511,DSSV!$A$7:$R$65536,IN_DTK!H$6,0),""),"")</f>
        <v>0</v>
      </c>
      <c r="I511" s="183">
        <f>IF(ISNA(VLOOKUP($A511,DSSV!$A$7:$R$65536,IN_DTK!I$6,0))=FALSE,IF(I$9&lt;&gt;0,VLOOKUP($A511,DSSV!$A$7:$R$65536,IN_DTK!I$6,0),""),"")</f>
        <v>0</v>
      </c>
      <c r="J511" s="183">
        <f>IF(ISNA(VLOOKUP($A511,DSSV!$A$7:$R$65536,IN_DTK!J$6,0))=FALSE,IF(J$9&lt;&gt;0,VLOOKUP($A511,DSSV!$A$7:$R$65536,IN_DTK!J$6,0),""),"")</f>
        <v>0</v>
      </c>
      <c r="K511" s="183">
        <f>IF(ISNA(VLOOKUP($A511,DSSV!$A$7:$R$65536,IN_DTK!K$6,0))=FALSE,IF(K$9&lt;&gt;0,VLOOKUP($A511,DSSV!$A$7:$R$65536,IN_DTK!K$6,0),""),"")</f>
        <v>0</v>
      </c>
      <c r="L511" s="183">
        <f>IF(ISNA(VLOOKUP($A511,DSSV!$A$7:$R$65536,IN_DTK!L$6,0))=FALSE,IF(L$9&lt;&gt;0,VLOOKUP($A511,DSSV!$A$7:$R$65536,IN_DTK!L$6,0),""),"")</f>
        <v>0</v>
      </c>
      <c r="M511" s="183">
        <f>IF(ISNA(VLOOKUP($A511,DSSV!$A$7:$R$65536,IN_DTK!M$6,0))=FALSE,IF(M$9&lt;&gt;0,VLOOKUP($A511,DSSV!$A$7:$R$65536,IN_DTK!M$6,0),""),"")</f>
        <v>0</v>
      </c>
      <c r="N511" s="183">
        <f>IF(ISNA(VLOOKUP($A511,DSSV!$A$7:$R$65536,IN_DTK!N$6,0))=FALSE,IF(N$9&lt;&gt;0,VLOOKUP($A511,DSSV!$A$7:$R$65536,IN_DTK!N$6,0),""),"")</f>
        <v>0</v>
      </c>
      <c r="O511" s="183">
        <f>IF(ISNA(VLOOKUP($A511,DSSV!$A$7:$R$65536,IN_DTK!O$6,0))=FALSE,IF(O$9&lt;&gt;0,VLOOKUP($A511,DSSV!$A$7:$R$65536,IN_DTK!O$6,0),""),"")</f>
        <v>0</v>
      </c>
      <c r="P511" s="183">
        <f>IF(ISNA(VLOOKUP($A511,DSSV!$A$7:$R$65536,IN_DTK!P$6,0))=FALSE,IF(P$9&lt;&gt;0,VLOOKUP($A511,DSSV!$A$7:$R$65536,IN_DTK!P$6,0),""),"")</f>
        <v>0</v>
      </c>
      <c r="Q511" s="184">
        <f>IF(ISNA(VLOOKUP($A511,DSSV!$A$7:$R$65536,IN_DTK!Q$6,0))=FALSE,VLOOKUP($A511,DSSV!$A$7:$R$65536,IN_DTK!Q$6,0),"")</f>
        <v>0</v>
      </c>
      <c r="R511" s="175" t="str">
        <f>IF(ISNA(VLOOKUP($A511,DSSV!$A$7:$R$65536,IN_DTK!R$6,0))=FALSE,VLOOKUP($A511,DSSV!$A$7:$R$65536,IN_DTK!R$6,0),"")</f>
        <v>Không</v>
      </c>
      <c r="S511" s="185" t="str">
        <f>IF(ISNA(VLOOKUP($A511,DSSV!$A$7:$R$65536,IN_DTK!S$6,0))=FALSE,VLOOKUP($A511,DSSV!$A$7:$R$65536,IN_DTK!S$6,0),"")</f>
        <v/>
      </c>
      <c r="T511" s="156" t="str">
        <f t="shared" si="14"/>
        <v/>
      </c>
      <c r="U511" s="156" t="str">
        <f t="shared" si="15"/>
        <v/>
      </c>
    </row>
    <row r="512" spans="1:21" s="156" customFormat="1" ht="20.25" customHeight="1">
      <c r="A512" s="154">
        <v>503</v>
      </c>
      <c r="B512" s="178">
        <f>--SUBTOTAL(2,C$7:C512)</f>
        <v>503</v>
      </c>
      <c r="C512" s="157">
        <f>IF(ISNA(VLOOKUP($A512,DSSV!$A$7:$R$65536,IN_DTK!C$6,0))=FALSE,VLOOKUP($A512,DSSV!$A$7:$R$65536,IN_DTK!C$6,0),"")</f>
        <v>0</v>
      </c>
      <c r="D512" s="181" t="str">
        <f>IF(ISNA(VLOOKUP($A512,DSSV!$A$7:$R$65536,IN_DTK!D$6,0))=FALSE,VLOOKUP($A512,DSSV!$A$7:$R$65536,IN_DTK!D$6,0),"")</f>
        <v/>
      </c>
      <c r="E512" s="182" t="str">
        <f>IF(ISNA(VLOOKUP($A512,DSSV!$A$7:$R$65536,IN_DTK!E$6,0))=FALSE,VLOOKUP($A512,DSSV!$A$7:$R$65536,IN_DTK!E$6,0),"")</f>
        <v/>
      </c>
      <c r="F512" s="187" t="str">
        <f>IF(ISNA(VLOOKUP($A512,DSSV!$A$7:$R$65536,IN_DTK!F$6,0))=FALSE,VLOOKUP($A512,DSSV!$A$7:$R$65536,IN_DTK!F$6,0),"")</f>
        <v/>
      </c>
      <c r="G512" s="187" t="str">
        <f>IF(ISNA(VLOOKUP($A512,DSSV!$A$7:$R$65536,IN_DTK!G$6,0))=FALSE,VLOOKUP($A512,DSSV!$A$7:$R$65536,IN_DTK!G$6,0),"")</f>
        <v/>
      </c>
      <c r="H512" s="183">
        <f>IF(ISNA(VLOOKUP($A512,DSSV!$A$7:$R$65536,IN_DTK!H$6,0))=FALSE,IF(H$9&lt;&gt;0,VLOOKUP($A512,DSSV!$A$7:$R$65536,IN_DTK!H$6,0),""),"")</f>
        <v>0</v>
      </c>
      <c r="I512" s="183">
        <f>IF(ISNA(VLOOKUP($A512,DSSV!$A$7:$R$65536,IN_DTK!I$6,0))=FALSE,IF(I$9&lt;&gt;0,VLOOKUP($A512,DSSV!$A$7:$R$65536,IN_DTK!I$6,0),""),"")</f>
        <v>0</v>
      </c>
      <c r="J512" s="183">
        <f>IF(ISNA(VLOOKUP($A512,DSSV!$A$7:$R$65536,IN_DTK!J$6,0))=FALSE,IF(J$9&lt;&gt;0,VLOOKUP($A512,DSSV!$A$7:$R$65536,IN_DTK!J$6,0),""),"")</f>
        <v>0</v>
      </c>
      <c r="K512" s="183">
        <f>IF(ISNA(VLOOKUP($A512,DSSV!$A$7:$R$65536,IN_DTK!K$6,0))=FALSE,IF(K$9&lt;&gt;0,VLOOKUP($A512,DSSV!$A$7:$R$65536,IN_DTK!K$6,0),""),"")</f>
        <v>0</v>
      </c>
      <c r="L512" s="183">
        <f>IF(ISNA(VLOOKUP($A512,DSSV!$A$7:$R$65536,IN_DTK!L$6,0))=FALSE,IF(L$9&lt;&gt;0,VLOOKUP($A512,DSSV!$A$7:$R$65536,IN_DTK!L$6,0),""),"")</f>
        <v>0</v>
      </c>
      <c r="M512" s="183">
        <f>IF(ISNA(VLOOKUP($A512,DSSV!$A$7:$R$65536,IN_DTK!M$6,0))=FALSE,IF(M$9&lt;&gt;0,VLOOKUP($A512,DSSV!$A$7:$R$65536,IN_DTK!M$6,0),""),"")</f>
        <v>0</v>
      </c>
      <c r="N512" s="183">
        <f>IF(ISNA(VLOOKUP($A512,DSSV!$A$7:$R$65536,IN_DTK!N$6,0))=FALSE,IF(N$9&lt;&gt;0,VLOOKUP($A512,DSSV!$A$7:$R$65536,IN_DTK!N$6,0),""),"")</f>
        <v>0</v>
      </c>
      <c r="O512" s="183">
        <f>IF(ISNA(VLOOKUP($A512,DSSV!$A$7:$R$65536,IN_DTK!O$6,0))=FALSE,IF(O$9&lt;&gt;0,VLOOKUP($A512,DSSV!$A$7:$R$65536,IN_DTK!O$6,0),""),"")</f>
        <v>0</v>
      </c>
      <c r="P512" s="183">
        <f>IF(ISNA(VLOOKUP($A512,DSSV!$A$7:$R$65536,IN_DTK!P$6,0))=FALSE,IF(P$9&lt;&gt;0,VLOOKUP($A512,DSSV!$A$7:$R$65536,IN_DTK!P$6,0),""),"")</f>
        <v>0</v>
      </c>
      <c r="Q512" s="184">
        <f>IF(ISNA(VLOOKUP($A512,DSSV!$A$7:$R$65536,IN_DTK!Q$6,0))=FALSE,VLOOKUP($A512,DSSV!$A$7:$R$65536,IN_DTK!Q$6,0),"")</f>
        <v>0</v>
      </c>
      <c r="R512" s="175" t="str">
        <f>IF(ISNA(VLOOKUP($A512,DSSV!$A$7:$R$65536,IN_DTK!R$6,0))=FALSE,VLOOKUP($A512,DSSV!$A$7:$R$65536,IN_DTK!R$6,0),"")</f>
        <v>Không</v>
      </c>
      <c r="S512" s="185" t="str">
        <f>IF(ISNA(VLOOKUP($A512,DSSV!$A$7:$R$65536,IN_DTK!S$6,0))=FALSE,VLOOKUP($A512,DSSV!$A$7:$R$65536,IN_DTK!S$6,0),"")</f>
        <v/>
      </c>
      <c r="T512" s="156" t="str">
        <f t="shared" si="14"/>
        <v/>
      </c>
      <c r="U512" s="156" t="str">
        <f t="shared" si="15"/>
        <v/>
      </c>
    </row>
    <row r="513" spans="1:21" s="156" customFormat="1" ht="20.25" customHeight="1">
      <c r="A513" s="154">
        <v>504</v>
      </c>
      <c r="B513" s="178">
        <f>--SUBTOTAL(2,C$7:C513)</f>
        <v>504</v>
      </c>
      <c r="C513" s="157">
        <f>IF(ISNA(VLOOKUP($A513,DSSV!$A$7:$R$65536,IN_DTK!C$6,0))=FALSE,VLOOKUP($A513,DSSV!$A$7:$R$65536,IN_DTK!C$6,0),"")</f>
        <v>0</v>
      </c>
      <c r="D513" s="181" t="str">
        <f>IF(ISNA(VLOOKUP($A513,DSSV!$A$7:$R$65536,IN_DTK!D$6,0))=FALSE,VLOOKUP($A513,DSSV!$A$7:$R$65536,IN_DTK!D$6,0),"")</f>
        <v/>
      </c>
      <c r="E513" s="182" t="str">
        <f>IF(ISNA(VLOOKUP($A513,DSSV!$A$7:$R$65536,IN_DTK!E$6,0))=FALSE,VLOOKUP($A513,DSSV!$A$7:$R$65536,IN_DTK!E$6,0),"")</f>
        <v/>
      </c>
      <c r="F513" s="187" t="str">
        <f>IF(ISNA(VLOOKUP($A513,DSSV!$A$7:$R$65536,IN_DTK!F$6,0))=FALSE,VLOOKUP($A513,DSSV!$A$7:$R$65536,IN_DTK!F$6,0),"")</f>
        <v/>
      </c>
      <c r="G513" s="187" t="str">
        <f>IF(ISNA(VLOOKUP($A513,DSSV!$A$7:$R$65536,IN_DTK!G$6,0))=FALSE,VLOOKUP($A513,DSSV!$A$7:$R$65536,IN_DTK!G$6,0),"")</f>
        <v/>
      </c>
      <c r="H513" s="183">
        <f>IF(ISNA(VLOOKUP($A513,DSSV!$A$7:$R$65536,IN_DTK!H$6,0))=FALSE,IF(H$9&lt;&gt;0,VLOOKUP($A513,DSSV!$A$7:$R$65536,IN_DTK!H$6,0),""),"")</f>
        <v>0</v>
      </c>
      <c r="I513" s="183">
        <f>IF(ISNA(VLOOKUP($A513,DSSV!$A$7:$R$65536,IN_DTK!I$6,0))=FALSE,IF(I$9&lt;&gt;0,VLOOKUP($A513,DSSV!$A$7:$R$65536,IN_DTK!I$6,0),""),"")</f>
        <v>0</v>
      </c>
      <c r="J513" s="183">
        <f>IF(ISNA(VLOOKUP($A513,DSSV!$A$7:$R$65536,IN_DTK!J$6,0))=FALSE,IF(J$9&lt;&gt;0,VLOOKUP($A513,DSSV!$A$7:$R$65536,IN_DTK!J$6,0),""),"")</f>
        <v>0</v>
      </c>
      <c r="K513" s="183">
        <f>IF(ISNA(VLOOKUP($A513,DSSV!$A$7:$R$65536,IN_DTK!K$6,0))=FALSE,IF(K$9&lt;&gt;0,VLOOKUP($A513,DSSV!$A$7:$R$65536,IN_DTK!K$6,0),""),"")</f>
        <v>0</v>
      </c>
      <c r="L513" s="183">
        <f>IF(ISNA(VLOOKUP($A513,DSSV!$A$7:$R$65536,IN_DTK!L$6,0))=FALSE,IF(L$9&lt;&gt;0,VLOOKUP($A513,DSSV!$A$7:$R$65536,IN_DTK!L$6,0),""),"")</f>
        <v>0</v>
      </c>
      <c r="M513" s="183">
        <f>IF(ISNA(VLOOKUP($A513,DSSV!$A$7:$R$65536,IN_DTK!M$6,0))=FALSE,IF(M$9&lt;&gt;0,VLOOKUP($A513,DSSV!$A$7:$R$65536,IN_DTK!M$6,0),""),"")</f>
        <v>0</v>
      </c>
      <c r="N513" s="183">
        <f>IF(ISNA(VLOOKUP($A513,DSSV!$A$7:$R$65536,IN_DTK!N$6,0))=FALSE,IF(N$9&lt;&gt;0,VLOOKUP($A513,DSSV!$A$7:$R$65536,IN_DTK!N$6,0),""),"")</f>
        <v>0</v>
      </c>
      <c r="O513" s="183">
        <f>IF(ISNA(VLOOKUP($A513,DSSV!$A$7:$R$65536,IN_DTK!O$6,0))=FALSE,IF(O$9&lt;&gt;0,VLOOKUP($A513,DSSV!$A$7:$R$65536,IN_DTK!O$6,0),""),"")</f>
        <v>0</v>
      </c>
      <c r="P513" s="183">
        <f>IF(ISNA(VLOOKUP($A513,DSSV!$A$7:$R$65536,IN_DTK!P$6,0))=FALSE,IF(P$9&lt;&gt;0,VLOOKUP($A513,DSSV!$A$7:$R$65536,IN_DTK!P$6,0),""),"")</f>
        <v>0</v>
      </c>
      <c r="Q513" s="184">
        <f>IF(ISNA(VLOOKUP($A513,DSSV!$A$7:$R$65536,IN_DTK!Q$6,0))=FALSE,VLOOKUP($A513,DSSV!$A$7:$R$65536,IN_DTK!Q$6,0),"")</f>
        <v>0</v>
      </c>
      <c r="R513" s="175" t="str">
        <f>IF(ISNA(VLOOKUP($A513,DSSV!$A$7:$R$65536,IN_DTK!R$6,0))=FALSE,VLOOKUP($A513,DSSV!$A$7:$R$65536,IN_DTK!R$6,0),"")</f>
        <v>Không</v>
      </c>
      <c r="S513" s="185" t="str">
        <f>IF(ISNA(VLOOKUP($A513,DSSV!$A$7:$R$65536,IN_DTK!S$6,0))=FALSE,VLOOKUP($A513,DSSV!$A$7:$R$65536,IN_DTK!S$6,0),"")</f>
        <v/>
      </c>
      <c r="T513" s="156" t="str">
        <f t="shared" si="14"/>
        <v/>
      </c>
      <c r="U513" s="156" t="str">
        <f t="shared" si="15"/>
        <v/>
      </c>
    </row>
    <row r="514" spans="1:21" s="156" customFormat="1" ht="20.25" customHeight="1">
      <c r="A514" s="154">
        <v>505</v>
      </c>
      <c r="B514" s="178">
        <f>--SUBTOTAL(2,C$7:C514)</f>
        <v>505</v>
      </c>
      <c r="C514" s="157">
        <f>IF(ISNA(VLOOKUP($A514,DSSV!$A$7:$R$65536,IN_DTK!C$6,0))=FALSE,VLOOKUP($A514,DSSV!$A$7:$R$65536,IN_DTK!C$6,0),"")</f>
        <v>0</v>
      </c>
      <c r="D514" s="181" t="str">
        <f>IF(ISNA(VLOOKUP($A514,DSSV!$A$7:$R$65536,IN_DTK!D$6,0))=FALSE,VLOOKUP($A514,DSSV!$A$7:$R$65536,IN_DTK!D$6,0),"")</f>
        <v/>
      </c>
      <c r="E514" s="182" t="str">
        <f>IF(ISNA(VLOOKUP($A514,DSSV!$A$7:$R$65536,IN_DTK!E$6,0))=FALSE,VLOOKUP($A514,DSSV!$A$7:$R$65536,IN_DTK!E$6,0),"")</f>
        <v/>
      </c>
      <c r="F514" s="187" t="str">
        <f>IF(ISNA(VLOOKUP($A514,DSSV!$A$7:$R$65536,IN_DTK!F$6,0))=FALSE,VLOOKUP($A514,DSSV!$A$7:$R$65536,IN_DTK!F$6,0),"")</f>
        <v/>
      </c>
      <c r="G514" s="187" t="str">
        <f>IF(ISNA(VLOOKUP($A514,DSSV!$A$7:$R$65536,IN_DTK!G$6,0))=FALSE,VLOOKUP($A514,DSSV!$A$7:$R$65536,IN_DTK!G$6,0),"")</f>
        <v/>
      </c>
      <c r="H514" s="183">
        <f>IF(ISNA(VLOOKUP($A514,DSSV!$A$7:$R$65536,IN_DTK!H$6,0))=FALSE,IF(H$9&lt;&gt;0,VLOOKUP($A514,DSSV!$A$7:$R$65536,IN_DTK!H$6,0),""),"")</f>
        <v>0</v>
      </c>
      <c r="I514" s="183">
        <f>IF(ISNA(VLOOKUP($A514,DSSV!$A$7:$R$65536,IN_DTK!I$6,0))=FALSE,IF(I$9&lt;&gt;0,VLOOKUP($A514,DSSV!$A$7:$R$65536,IN_DTK!I$6,0),""),"")</f>
        <v>0</v>
      </c>
      <c r="J514" s="183">
        <f>IF(ISNA(VLOOKUP($A514,DSSV!$A$7:$R$65536,IN_DTK!J$6,0))=FALSE,IF(J$9&lt;&gt;0,VLOOKUP($A514,DSSV!$A$7:$R$65536,IN_DTK!J$6,0),""),"")</f>
        <v>0</v>
      </c>
      <c r="K514" s="183">
        <f>IF(ISNA(VLOOKUP($A514,DSSV!$A$7:$R$65536,IN_DTK!K$6,0))=FALSE,IF(K$9&lt;&gt;0,VLOOKUP($A514,DSSV!$A$7:$R$65536,IN_DTK!K$6,0),""),"")</f>
        <v>0</v>
      </c>
      <c r="L514" s="183">
        <f>IF(ISNA(VLOOKUP($A514,DSSV!$A$7:$R$65536,IN_DTK!L$6,0))=FALSE,IF(L$9&lt;&gt;0,VLOOKUP($A514,DSSV!$A$7:$R$65536,IN_DTK!L$6,0),""),"")</f>
        <v>0</v>
      </c>
      <c r="M514" s="183">
        <f>IF(ISNA(VLOOKUP($A514,DSSV!$A$7:$R$65536,IN_DTK!M$6,0))=FALSE,IF(M$9&lt;&gt;0,VLOOKUP($A514,DSSV!$A$7:$R$65536,IN_DTK!M$6,0),""),"")</f>
        <v>0</v>
      </c>
      <c r="N514" s="183">
        <f>IF(ISNA(VLOOKUP($A514,DSSV!$A$7:$R$65536,IN_DTK!N$6,0))=FALSE,IF(N$9&lt;&gt;0,VLOOKUP($A514,DSSV!$A$7:$R$65536,IN_DTK!N$6,0),""),"")</f>
        <v>0</v>
      </c>
      <c r="O514" s="183">
        <f>IF(ISNA(VLOOKUP($A514,DSSV!$A$7:$R$65536,IN_DTK!O$6,0))=FALSE,IF(O$9&lt;&gt;0,VLOOKUP($A514,DSSV!$A$7:$R$65536,IN_DTK!O$6,0),""),"")</f>
        <v>0</v>
      </c>
      <c r="P514" s="183">
        <f>IF(ISNA(VLOOKUP($A514,DSSV!$A$7:$R$65536,IN_DTK!P$6,0))=FALSE,IF(P$9&lt;&gt;0,VLOOKUP($A514,DSSV!$A$7:$R$65536,IN_DTK!P$6,0),""),"")</f>
        <v>0</v>
      </c>
      <c r="Q514" s="184">
        <f>IF(ISNA(VLOOKUP($A514,DSSV!$A$7:$R$65536,IN_DTK!Q$6,0))=FALSE,VLOOKUP($A514,DSSV!$A$7:$R$65536,IN_DTK!Q$6,0),"")</f>
        <v>0</v>
      </c>
      <c r="R514" s="175" t="str">
        <f>IF(ISNA(VLOOKUP($A514,DSSV!$A$7:$R$65536,IN_DTK!R$6,0))=FALSE,VLOOKUP($A514,DSSV!$A$7:$R$65536,IN_DTK!R$6,0),"")</f>
        <v>Không</v>
      </c>
      <c r="S514" s="185" t="str">
        <f>IF(ISNA(VLOOKUP($A514,DSSV!$A$7:$R$65536,IN_DTK!S$6,0))=FALSE,VLOOKUP($A514,DSSV!$A$7:$R$65536,IN_DTK!S$6,0),"")</f>
        <v/>
      </c>
      <c r="T514" s="156" t="str">
        <f t="shared" si="14"/>
        <v/>
      </c>
      <c r="U514" s="156" t="str">
        <f t="shared" si="15"/>
        <v/>
      </c>
    </row>
    <row r="515" spans="1:21" s="156" customFormat="1" ht="20.25" customHeight="1">
      <c r="A515" s="154">
        <v>506</v>
      </c>
      <c r="B515" s="178">
        <f>--SUBTOTAL(2,C$7:C515)</f>
        <v>506</v>
      </c>
      <c r="C515" s="157">
        <f>IF(ISNA(VLOOKUP($A515,DSSV!$A$7:$R$65536,IN_DTK!C$6,0))=FALSE,VLOOKUP($A515,DSSV!$A$7:$R$65536,IN_DTK!C$6,0),"")</f>
        <v>0</v>
      </c>
      <c r="D515" s="181" t="str">
        <f>IF(ISNA(VLOOKUP($A515,DSSV!$A$7:$R$65536,IN_DTK!D$6,0))=FALSE,VLOOKUP($A515,DSSV!$A$7:$R$65536,IN_DTK!D$6,0),"")</f>
        <v/>
      </c>
      <c r="E515" s="182" t="str">
        <f>IF(ISNA(VLOOKUP($A515,DSSV!$A$7:$R$65536,IN_DTK!E$6,0))=FALSE,VLOOKUP($A515,DSSV!$A$7:$R$65536,IN_DTK!E$6,0),"")</f>
        <v/>
      </c>
      <c r="F515" s="187" t="str">
        <f>IF(ISNA(VLOOKUP($A515,DSSV!$A$7:$R$65536,IN_DTK!F$6,0))=FALSE,VLOOKUP($A515,DSSV!$A$7:$R$65536,IN_DTK!F$6,0),"")</f>
        <v/>
      </c>
      <c r="G515" s="187" t="str">
        <f>IF(ISNA(VLOOKUP($A515,DSSV!$A$7:$R$65536,IN_DTK!G$6,0))=FALSE,VLOOKUP($A515,DSSV!$A$7:$R$65536,IN_DTK!G$6,0),"")</f>
        <v/>
      </c>
      <c r="H515" s="183">
        <f>IF(ISNA(VLOOKUP($A515,DSSV!$A$7:$R$65536,IN_DTK!H$6,0))=FALSE,IF(H$9&lt;&gt;0,VLOOKUP($A515,DSSV!$A$7:$R$65536,IN_DTK!H$6,0),""),"")</f>
        <v>0</v>
      </c>
      <c r="I515" s="183">
        <f>IF(ISNA(VLOOKUP($A515,DSSV!$A$7:$R$65536,IN_DTK!I$6,0))=FALSE,IF(I$9&lt;&gt;0,VLOOKUP($A515,DSSV!$A$7:$R$65536,IN_DTK!I$6,0),""),"")</f>
        <v>0</v>
      </c>
      <c r="J515" s="183">
        <f>IF(ISNA(VLOOKUP($A515,DSSV!$A$7:$R$65536,IN_DTK!J$6,0))=FALSE,IF(J$9&lt;&gt;0,VLOOKUP($A515,DSSV!$A$7:$R$65536,IN_DTK!J$6,0),""),"")</f>
        <v>0</v>
      </c>
      <c r="K515" s="183">
        <f>IF(ISNA(VLOOKUP($A515,DSSV!$A$7:$R$65536,IN_DTK!K$6,0))=FALSE,IF(K$9&lt;&gt;0,VLOOKUP($A515,DSSV!$A$7:$R$65536,IN_DTK!K$6,0),""),"")</f>
        <v>0</v>
      </c>
      <c r="L515" s="183">
        <f>IF(ISNA(VLOOKUP($A515,DSSV!$A$7:$R$65536,IN_DTK!L$6,0))=FALSE,IF(L$9&lt;&gt;0,VLOOKUP($A515,DSSV!$A$7:$R$65536,IN_DTK!L$6,0),""),"")</f>
        <v>0</v>
      </c>
      <c r="M515" s="183">
        <f>IF(ISNA(VLOOKUP($A515,DSSV!$A$7:$R$65536,IN_DTK!M$6,0))=FALSE,IF(M$9&lt;&gt;0,VLOOKUP($A515,DSSV!$A$7:$R$65536,IN_DTK!M$6,0),""),"")</f>
        <v>0</v>
      </c>
      <c r="N515" s="183">
        <f>IF(ISNA(VLOOKUP($A515,DSSV!$A$7:$R$65536,IN_DTK!N$6,0))=FALSE,IF(N$9&lt;&gt;0,VLOOKUP($A515,DSSV!$A$7:$R$65536,IN_DTK!N$6,0),""),"")</f>
        <v>0</v>
      </c>
      <c r="O515" s="183">
        <f>IF(ISNA(VLOOKUP($A515,DSSV!$A$7:$R$65536,IN_DTK!O$6,0))=FALSE,IF(O$9&lt;&gt;0,VLOOKUP($A515,DSSV!$A$7:$R$65536,IN_DTK!O$6,0),""),"")</f>
        <v>0</v>
      </c>
      <c r="P515" s="183">
        <f>IF(ISNA(VLOOKUP($A515,DSSV!$A$7:$R$65536,IN_DTK!P$6,0))=FALSE,IF(P$9&lt;&gt;0,VLOOKUP($A515,DSSV!$A$7:$R$65536,IN_DTK!P$6,0),""),"")</f>
        <v>0</v>
      </c>
      <c r="Q515" s="184">
        <f>IF(ISNA(VLOOKUP($A515,DSSV!$A$7:$R$65536,IN_DTK!Q$6,0))=FALSE,VLOOKUP($A515,DSSV!$A$7:$R$65536,IN_DTK!Q$6,0),"")</f>
        <v>0</v>
      </c>
      <c r="R515" s="175" t="str">
        <f>IF(ISNA(VLOOKUP($A515,DSSV!$A$7:$R$65536,IN_DTK!R$6,0))=FALSE,VLOOKUP($A515,DSSV!$A$7:$R$65536,IN_DTK!R$6,0),"")</f>
        <v>Không</v>
      </c>
      <c r="S515" s="185" t="str">
        <f>IF(ISNA(VLOOKUP($A515,DSSV!$A$7:$R$65536,IN_DTK!S$6,0))=FALSE,VLOOKUP($A515,DSSV!$A$7:$R$65536,IN_DTK!S$6,0),"")</f>
        <v/>
      </c>
      <c r="T515" s="156" t="str">
        <f t="shared" si="14"/>
        <v/>
      </c>
      <c r="U515" s="156" t="str">
        <f t="shared" si="15"/>
        <v/>
      </c>
    </row>
    <row r="516" spans="1:21" s="156" customFormat="1" ht="20.25" customHeight="1">
      <c r="A516" s="154">
        <v>507</v>
      </c>
      <c r="B516" s="178">
        <f>--SUBTOTAL(2,C$7:C516)</f>
        <v>507</v>
      </c>
      <c r="C516" s="157">
        <f>IF(ISNA(VLOOKUP($A516,DSSV!$A$7:$R$65536,IN_DTK!C$6,0))=FALSE,VLOOKUP($A516,DSSV!$A$7:$R$65536,IN_DTK!C$6,0),"")</f>
        <v>0</v>
      </c>
      <c r="D516" s="181" t="str">
        <f>IF(ISNA(VLOOKUP($A516,DSSV!$A$7:$R$65536,IN_DTK!D$6,0))=FALSE,VLOOKUP($A516,DSSV!$A$7:$R$65536,IN_DTK!D$6,0),"")</f>
        <v/>
      </c>
      <c r="E516" s="182" t="str">
        <f>IF(ISNA(VLOOKUP($A516,DSSV!$A$7:$R$65536,IN_DTK!E$6,0))=FALSE,VLOOKUP($A516,DSSV!$A$7:$R$65536,IN_DTK!E$6,0),"")</f>
        <v/>
      </c>
      <c r="F516" s="187" t="str">
        <f>IF(ISNA(VLOOKUP($A516,DSSV!$A$7:$R$65536,IN_DTK!F$6,0))=FALSE,VLOOKUP($A516,DSSV!$A$7:$R$65536,IN_DTK!F$6,0),"")</f>
        <v/>
      </c>
      <c r="G516" s="187" t="str">
        <f>IF(ISNA(VLOOKUP($A516,DSSV!$A$7:$R$65536,IN_DTK!G$6,0))=FALSE,VLOOKUP($A516,DSSV!$A$7:$R$65536,IN_DTK!G$6,0),"")</f>
        <v/>
      </c>
      <c r="H516" s="183">
        <f>IF(ISNA(VLOOKUP($A516,DSSV!$A$7:$R$65536,IN_DTK!H$6,0))=FALSE,IF(H$9&lt;&gt;0,VLOOKUP($A516,DSSV!$A$7:$R$65536,IN_DTK!H$6,0),""),"")</f>
        <v>0</v>
      </c>
      <c r="I516" s="183">
        <f>IF(ISNA(VLOOKUP($A516,DSSV!$A$7:$R$65536,IN_DTK!I$6,0))=FALSE,IF(I$9&lt;&gt;0,VLOOKUP($A516,DSSV!$A$7:$R$65536,IN_DTK!I$6,0),""),"")</f>
        <v>0</v>
      </c>
      <c r="J516" s="183">
        <f>IF(ISNA(VLOOKUP($A516,DSSV!$A$7:$R$65536,IN_DTK!J$6,0))=FALSE,IF(J$9&lt;&gt;0,VLOOKUP($A516,DSSV!$A$7:$R$65536,IN_DTK!J$6,0),""),"")</f>
        <v>0</v>
      </c>
      <c r="K516" s="183">
        <f>IF(ISNA(VLOOKUP($A516,DSSV!$A$7:$R$65536,IN_DTK!K$6,0))=FALSE,IF(K$9&lt;&gt;0,VLOOKUP($A516,DSSV!$A$7:$R$65536,IN_DTK!K$6,0),""),"")</f>
        <v>0</v>
      </c>
      <c r="L516" s="183">
        <f>IF(ISNA(VLOOKUP($A516,DSSV!$A$7:$R$65536,IN_DTK!L$6,0))=FALSE,IF(L$9&lt;&gt;0,VLOOKUP($A516,DSSV!$A$7:$R$65536,IN_DTK!L$6,0),""),"")</f>
        <v>0</v>
      </c>
      <c r="M516" s="183">
        <f>IF(ISNA(VLOOKUP($A516,DSSV!$A$7:$R$65536,IN_DTK!M$6,0))=FALSE,IF(M$9&lt;&gt;0,VLOOKUP($A516,DSSV!$A$7:$R$65536,IN_DTK!M$6,0),""),"")</f>
        <v>0</v>
      </c>
      <c r="N516" s="183">
        <f>IF(ISNA(VLOOKUP($A516,DSSV!$A$7:$R$65536,IN_DTK!N$6,0))=FALSE,IF(N$9&lt;&gt;0,VLOOKUP($A516,DSSV!$A$7:$R$65536,IN_DTK!N$6,0),""),"")</f>
        <v>0</v>
      </c>
      <c r="O516" s="183">
        <f>IF(ISNA(VLOOKUP($A516,DSSV!$A$7:$R$65536,IN_DTK!O$6,0))=FALSE,IF(O$9&lt;&gt;0,VLOOKUP($A516,DSSV!$A$7:$R$65536,IN_DTK!O$6,0),""),"")</f>
        <v>0</v>
      </c>
      <c r="P516" s="183">
        <f>IF(ISNA(VLOOKUP($A516,DSSV!$A$7:$R$65536,IN_DTK!P$6,0))=FALSE,IF(P$9&lt;&gt;0,VLOOKUP($A516,DSSV!$A$7:$R$65536,IN_DTK!P$6,0),""),"")</f>
        <v>0</v>
      </c>
      <c r="Q516" s="184">
        <f>IF(ISNA(VLOOKUP($A516,DSSV!$A$7:$R$65536,IN_DTK!Q$6,0))=FALSE,VLOOKUP($A516,DSSV!$A$7:$R$65536,IN_DTK!Q$6,0),"")</f>
        <v>0</v>
      </c>
      <c r="R516" s="175" t="str">
        <f>IF(ISNA(VLOOKUP($A516,DSSV!$A$7:$R$65536,IN_DTK!R$6,0))=FALSE,VLOOKUP($A516,DSSV!$A$7:$R$65536,IN_DTK!R$6,0),"")</f>
        <v>Không</v>
      </c>
      <c r="S516" s="185" t="str">
        <f>IF(ISNA(VLOOKUP($A516,DSSV!$A$7:$R$65536,IN_DTK!S$6,0))=FALSE,VLOOKUP($A516,DSSV!$A$7:$R$65536,IN_DTK!S$6,0),"")</f>
        <v/>
      </c>
      <c r="T516" s="156" t="str">
        <f t="shared" si="14"/>
        <v/>
      </c>
      <c r="U516" s="156" t="str">
        <f t="shared" si="15"/>
        <v/>
      </c>
    </row>
    <row r="517" spans="1:21" s="156" customFormat="1" ht="20.25" customHeight="1">
      <c r="A517" s="154">
        <v>508</v>
      </c>
      <c r="B517" s="178">
        <f>--SUBTOTAL(2,C$7:C517)</f>
        <v>508</v>
      </c>
      <c r="C517" s="157">
        <f>IF(ISNA(VLOOKUP($A517,DSSV!$A$7:$R$65536,IN_DTK!C$6,0))=FALSE,VLOOKUP($A517,DSSV!$A$7:$R$65536,IN_DTK!C$6,0),"")</f>
        <v>0</v>
      </c>
      <c r="D517" s="181" t="str">
        <f>IF(ISNA(VLOOKUP($A517,DSSV!$A$7:$R$65536,IN_DTK!D$6,0))=FALSE,VLOOKUP($A517,DSSV!$A$7:$R$65536,IN_DTK!D$6,0),"")</f>
        <v/>
      </c>
      <c r="E517" s="182" t="str">
        <f>IF(ISNA(VLOOKUP($A517,DSSV!$A$7:$R$65536,IN_DTK!E$6,0))=FALSE,VLOOKUP($A517,DSSV!$A$7:$R$65536,IN_DTK!E$6,0),"")</f>
        <v/>
      </c>
      <c r="F517" s="187" t="str">
        <f>IF(ISNA(VLOOKUP($A517,DSSV!$A$7:$R$65536,IN_DTK!F$6,0))=FALSE,VLOOKUP($A517,DSSV!$A$7:$R$65536,IN_DTK!F$6,0),"")</f>
        <v/>
      </c>
      <c r="G517" s="187" t="str">
        <f>IF(ISNA(VLOOKUP($A517,DSSV!$A$7:$R$65536,IN_DTK!G$6,0))=FALSE,VLOOKUP($A517,DSSV!$A$7:$R$65536,IN_DTK!G$6,0),"")</f>
        <v/>
      </c>
      <c r="H517" s="183">
        <f>IF(ISNA(VLOOKUP($A517,DSSV!$A$7:$R$65536,IN_DTK!H$6,0))=FALSE,IF(H$9&lt;&gt;0,VLOOKUP($A517,DSSV!$A$7:$R$65536,IN_DTK!H$6,0),""),"")</f>
        <v>0</v>
      </c>
      <c r="I517" s="183">
        <f>IF(ISNA(VLOOKUP($A517,DSSV!$A$7:$R$65536,IN_DTK!I$6,0))=FALSE,IF(I$9&lt;&gt;0,VLOOKUP($A517,DSSV!$A$7:$R$65536,IN_DTK!I$6,0),""),"")</f>
        <v>0</v>
      </c>
      <c r="J517" s="183">
        <f>IF(ISNA(VLOOKUP($A517,DSSV!$A$7:$R$65536,IN_DTK!J$6,0))=FALSE,IF(J$9&lt;&gt;0,VLOOKUP($A517,DSSV!$A$7:$R$65536,IN_DTK!J$6,0),""),"")</f>
        <v>0</v>
      </c>
      <c r="K517" s="183">
        <f>IF(ISNA(VLOOKUP($A517,DSSV!$A$7:$R$65536,IN_DTK!K$6,0))=FALSE,IF(K$9&lt;&gt;0,VLOOKUP($A517,DSSV!$A$7:$R$65536,IN_DTK!K$6,0),""),"")</f>
        <v>0</v>
      </c>
      <c r="L517" s="183">
        <f>IF(ISNA(VLOOKUP($A517,DSSV!$A$7:$R$65536,IN_DTK!L$6,0))=FALSE,IF(L$9&lt;&gt;0,VLOOKUP($A517,DSSV!$A$7:$R$65536,IN_DTK!L$6,0),""),"")</f>
        <v>0</v>
      </c>
      <c r="M517" s="183">
        <f>IF(ISNA(VLOOKUP($A517,DSSV!$A$7:$R$65536,IN_DTK!M$6,0))=FALSE,IF(M$9&lt;&gt;0,VLOOKUP($A517,DSSV!$A$7:$R$65536,IN_DTK!M$6,0),""),"")</f>
        <v>0</v>
      </c>
      <c r="N517" s="183">
        <f>IF(ISNA(VLOOKUP($A517,DSSV!$A$7:$R$65536,IN_DTK!N$6,0))=FALSE,IF(N$9&lt;&gt;0,VLOOKUP($A517,DSSV!$A$7:$R$65536,IN_DTK!N$6,0),""),"")</f>
        <v>0</v>
      </c>
      <c r="O517" s="183">
        <f>IF(ISNA(VLOOKUP($A517,DSSV!$A$7:$R$65536,IN_DTK!O$6,0))=FALSE,IF(O$9&lt;&gt;0,VLOOKUP($A517,DSSV!$A$7:$R$65536,IN_DTK!O$6,0),""),"")</f>
        <v>0</v>
      </c>
      <c r="P517" s="183">
        <f>IF(ISNA(VLOOKUP($A517,DSSV!$A$7:$R$65536,IN_DTK!P$6,0))=FALSE,IF(P$9&lt;&gt;0,VLOOKUP($A517,DSSV!$A$7:$R$65536,IN_DTK!P$6,0),""),"")</f>
        <v>0</v>
      </c>
      <c r="Q517" s="184">
        <f>IF(ISNA(VLOOKUP($A517,DSSV!$A$7:$R$65536,IN_DTK!Q$6,0))=FALSE,VLOOKUP($A517,DSSV!$A$7:$R$65536,IN_DTK!Q$6,0),"")</f>
        <v>0</v>
      </c>
      <c r="R517" s="175" t="str">
        <f>IF(ISNA(VLOOKUP($A517,DSSV!$A$7:$R$65536,IN_DTK!R$6,0))=FALSE,VLOOKUP($A517,DSSV!$A$7:$R$65536,IN_DTK!R$6,0),"")</f>
        <v>Không</v>
      </c>
      <c r="S517" s="185" t="str">
        <f>IF(ISNA(VLOOKUP($A517,DSSV!$A$7:$R$65536,IN_DTK!S$6,0))=FALSE,VLOOKUP($A517,DSSV!$A$7:$R$65536,IN_DTK!S$6,0),"")</f>
        <v/>
      </c>
      <c r="T517" s="156" t="str">
        <f t="shared" si="14"/>
        <v/>
      </c>
      <c r="U517" s="156" t="str">
        <f t="shared" si="15"/>
        <v/>
      </c>
    </row>
    <row r="518" spans="1:21" s="156" customFormat="1" ht="20.25" customHeight="1">
      <c r="A518" s="154">
        <v>509</v>
      </c>
      <c r="B518" s="178">
        <f>--SUBTOTAL(2,C$7:C518)</f>
        <v>509</v>
      </c>
      <c r="C518" s="157">
        <f>IF(ISNA(VLOOKUP($A518,DSSV!$A$7:$R$65536,IN_DTK!C$6,0))=FALSE,VLOOKUP($A518,DSSV!$A$7:$R$65536,IN_DTK!C$6,0),"")</f>
        <v>0</v>
      </c>
      <c r="D518" s="181" t="str">
        <f>IF(ISNA(VLOOKUP($A518,DSSV!$A$7:$R$65536,IN_DTK!D$6,0))=FALSE,VLOOKUP($A518,DSSV!$A$7:$R$65536,IN_DTK!D$6,0),"")</f>
        <v/>
      </c>
      <c r="E518" s="182" t="str">
        <f>IF(ISNA(VLOOKUP($A518,DSSV!$A$7:$R$65536,IN_DTK!E$6,0))=FALSE,VLOOKUP($A518,DSSV!$A$7:$R$65536,IN_DTK!E$6,0),"")</f>
        <v/>
      </c>
      <c r="F518" s="187" t="str">
        <f>IF(ISNA(VLOOKUP($A518,DSSV!$A$7:$R$65536,IN_DTK!F$6,0))=FALSE,VLOOKUP($A518,DSSV!$A$7:$R$65536,IN_DTK!F$6,0),"")</f>
        <v/>
      </c>
      <c r="G518" s="187" t="str">
        <f>IF(ISNA(VLOOKUP($A518,DSSV!$A$7:$R$65536,IN_DTK!G$6,0))=FALSE,VLOOKUP($A518,DSSV!$A$7:$R$65536,IN_DTK!G$6,0),"")</f>
        <v/>
      </c>
      <c r="H518" s="183">
        <f>IF(ISNA(VLOOKUP($A518,DSSV!$A$7:$R$65536,IN_DTK!H$6,0))=FALSE,IF(H$9&lt;&gt;0,VLOOKUP($A518,DSSV!$A$7:$R$65536,IN_DTK!H$6,0),""),"")</f>
        <v>0</v>
      </c>
      <c r="I518" s="183">
        <f>IF(ISNA(VLOOKUP($A518,DSSV!$A$7:$R$65536,IN_DTK!I$6,0))=FALSE,IF(I$9&lt;&gt;0,VLOOKUP($A518,DSSV!$A$7:$R$65536,IN_DTK!I$6,0),""),"")</f>
        <v>0</v>
      </c>
      <c r="J518" s="183">
        <f>IF(ISNA(VLOOKUP($A518,DSSV!$A$7:$R$65536,IN_DTK!J$6,0))=FALSE,IF(J$9&lt;&gt;0,VLOOKUP($A518,DSSV!$A$7:$R$65536,IN_DTK!J$6,0),""),"")</f>
        <v>0</v>
      </c>
      <c r="K518" s="183">
        <f>IF(ISNA(VLOOKUP($A518,DSSV!$A$7:$R$65536,IN_DTK!K$6,0))=FALSE,IF(K$9&lt;&gt;0,VLOOKUP($A518,DSSV!$A$7:$R$65536,IN_DTK!K$6,0),""),"")</f>
        <v>0</v>
      </c>
      <c r="L518" s="183">
        <f>IF(ISNA(VLOOKUP($A518,DSSV!$A$7:$R$65536,IN_DTK!L$6,0))=FALSE,IF(L$9&lt;&gt;0,VLOOKUP($A518,DSSV!$A$7:$R$65536,IN_DTK!L$6,0),""),"")</f>
        <v>0</v>
      </c>
      <c r="M518" s="183">
        <f>IF(ISNA(VLOOKUP($A518,DSSV!$A$7:$R$65536,IN_DTK!M$6,0))=FALSE,IF(M$9&lt;&gt;0,VLOOKUP($A518,DSSV!$A$7:$R$65536,IN_DTK!M$6,0),""),"")</f>
        <v>0</v>
      </c>
      <c r="N518" s="183">
        <f>IF(ISNA(VLOOKUP($A518,DSSV!$A$7:$R$65536,IN_DTK!N$6,0))=FALSE,IF(N$9&lt;&gt;0,VLOOKUP($A518,DSSV!$A$7:$R$65536,IN_DTK!N$6,0),""),"")</f>
        <v>0</v>
      </c>
      <c r="O518" s="183">
        <f>IF(ISNA(VLOOKUP($A518,DSSV!$A$7:$R$65536,IN_DTK!O$6,0))=FALSE,IF(O$9&lt;&gt;0,VLOOKUP($A518,DSSV!$A$7:$R$65536,IN_DTK!O$6,0),""),"")</f>
        <v>0</v>
      </c>
      <c r="P518" s="183">
        <f>IF(ISNA(VLOOKUP($A518,DSSV!$A$7:$R$65536,IN_DTK!P$6,0))=FALSE,IF(P$9&lt;&gt;0,VLOOKUP($A518,DSSV!$A$7:$R$65536,IN_DTK!P$6,0),""),"")</f>
        <v>0</v>
      </c>
      <c r="Q518" s="184">
        <f>IF(ISNA(VLOOKUP($A518,DSSV!$A$7:$R$65536,IN_DTK!Q$6,0))=FALSE,VLOOKUP($A518,DSSV!$A$7:$R$65536,IN_DTK!Q$6,0),"")</f>
        <v>0</v>
      </c>
      <c r="R518" s="175" t="str">
        <f>IF(ISNA(VLOOKUP($A518,DSSV!$A$7:$R$65536,IN_DTK!R$6,0))=FALSE,VLOOKUP($A518,DSSV!$A$7:$R$65536,IN_DTK!R$6,0),"")</f>
        <v>Không</v>
      </c>
      <c r="S518" s="185" t="str">
        <f>IF(ISNA(VLOOKUP($A518,DSSV!$A$7:$R$65536,IN_DTK!S$6,0))=FALSE,VLOOKUP($A518,DSSV!$A$7:$R$65536,IN_DTK!S$6,0),"")</f>
        <v/>
      </c>
      <c r="T518" s="156" t="str">
        <f t="shared" si="14"/>
        <v/>
      </c>
      <c r="U518" s="156" t="str">
        <f t="shared" si="15"/>
        <v/>
      </c>
    </row>
    <row r="519" spans="1:21" s="156" customFormat="1" ht="20.25" customHeight="1">
      <c r="A519" s="154">
        <v>510</v>
      </c>
      <c r="B519" s="178">
        <f>--SUBTOTAL(2,C$7:C519)</f>
        <v>510</v>
      </c>
      <c r="C519" s="157">
        <f>IF(ISNA(VLOOKUP($A519,DSSV!$A$7:$R$65536,IN_DTK!C$6,0))=FALSE,VLOOKUP($A519,DSSV!$A$7:$R$65536,IN_DTK!C$6,0),"")</f>
        <v>0</v>
      </c>
      <c r="D519" s="181" t="str">
        <f>IF(ISNA(VLOOKUP($A519,DSSV!$A$7:$R$65536,IN_DTK!D$6,0))=FALSE,VLOOKUP($A519,DSSV!$A$7:$R$65536,IN_DTK!D$6,0),"")</f>
        <v/>
      </c>
      <c r="E519" s="182" t="str">
        <f>IF(ISNA(VLOOKUP($A519,DSSV!$A$7:$R$65536,IN_DTK!E$6,0))=FALSE,VLOOKUP($A519,DSSV!$A$7:$R$65536,IN_DTK!E$6,0),"")</f>
        <v/>
      </c>
      <c r="F519" s="187" t="str">
        <f>IF(ISNA(VLOOKUP($A519,DSSV!$A$7:$R$65536,IN_DTK!F$6,0))=FALSE,VLOOKUP($A519,DSSV!$A$7:$R$65536,IN_DTK!F$6,0),"")</f>
        <v/>
      </c>
      <c r="G519" s="187" t="str">
        <f>IF(ISNA(VLOOKUP($A519,DSSV!$A$7:$R$65536,IN_DTK!G$6,0))=FALSE,VLOOKUP($A519,DSSV!$A$7:$R$65536,IN_DTK!G$6,0),"")</f>
        <v/>
      </c>
      <c r="H519" s="183">
        <f>IF(ISNA(VLOOKUP($A519,DSSV!$A$7:$R$65536,IN_DTK!H$6,0))=FALSE,IF(H$9&lt;&gt;0,VLOOKUP($A519,DSSV!$A$7:$R$65536,IN_DTK!H$6,0),""),"")</f>
        <v>0</v>
      </c>
      <c r="I519" s="183">
        <f>IF(ISNA(VLOOKUP($A519,DSSV!$A$7:$R$65536,IN_DTK!I$6,0))=FALSE,IF(I$9&lt;&gt;0,VLOOKUP($A519,DSSV!$A$7:$R$65536,IN_DTK!I$6,0),""),"")</f>
        <v>0</v>
      </c>
      <c r="J519" s="183">
        <f>IF(ISNA(VLOOKUP($A519,DSSV!$A$7:$R$65536,IN_DTK!J$6,0))=FALSE,IF(J$9&lt;&gt;0,VLOOKUP($A519,DSSV!$A$7:$R$65536,IN_DTK!J$6,0),""),"")</f>
        <v>0</v>
      </c>
      <c r="K519" s="183">
        <f>IF(ISNA(VLOOKUP($A519,DSSV!$A$7:$R$65536,IN_DTK!K$6,0))=FALSE,IF(K$9&lt;&gt;0,VLOOKUP($A519,DSSV!$A$7:$R$65536,IN_DTK!K$6,0),""),"")</f>
        <v>0</v>
      </c>
      <c r="L519" s="183">
        <f>IF(ISNA(VLOOKUP($A519,DSSV!$A$7:$R$65536,IN_DTK!L$6,0))=FALSE,IF(L$9&lt;&gt;0,VLOOKUP($A519,DSSV!$A$7:$R$65536,IN_DTK!L$6,0),""),"")</f>
        <v>0</v>
      </c>
      <c r="M519" s="183">
        <f>IF(ISNA(VLOOKUP($A519,DSSV!$A$7:$R$65536,IN_DTK!M$6,0))=FALSE,IF(M$9&lt;&gt;0,VLOOKUP($A519,DSSV!$A$7:$R$65536,IN_DTK!M$6,0),""),"")</f>
        <v>0</v>
      </c>
      <c r="N519" s="183">
        <f>IF(ISNA(VLOOKUP($A519,DSSV!$A$7:$R$65536,IN_DTK!N$6,0))=FALSE,IF(N$9&lt;&gt;0,VLOOKUP($A519,DSSV!$A$7:$R$65536,IN_DTK!N$6,0),""),"")</f>
        <v>0</v>
      </c>
      <c r="O519" s="183">
        <f>IF(ISNA(VLOOKUP($A519,DSSV!$A$7:$R$65536,IN_DTK!O$6,0))=FALSE,IF(O$9&lt;&gt;0,VLOOKUP($A519,DSSV!$A$7:$R$65536,IN_DTK!O$6,0),""),"")</f>
        <v>0</v>
      </c>
      <c r="P519" s="183">
        <f>IF(ISNA(VLOOKUP($A519,DSSV!$A$7:$R$65536,IN_DTK!P$6,0))=FALSE,IF(P$9&lt;&gt;0,VLOOKUP($A519,DSSV!$A$7:$R$65536,IN_DTK!P$6,0),""),"")</f>
        <v>0</v>
      </c>
      <c r="Q519" s="184">
        <f>IF(ISNA(VLOOKUP($A519,DSSV!$A$7:$R$65536,IN_DTK!Q$6,0))=FALSE,VLOOKUP($A519,DSSV!$A$7:$R$65536,IN_DTK!Q$6,0),"")</f>
        <v>0</v>
      </c>
      <c r="R519" s="175" t="str">
        <f>IF(ISNA(VLOOKUP($A519,DSSV!$A$7:$R$65536,IN_DTK!R$6,0))=FALSE,VLOOKUP($A519,DSSV!$A$7:$R$65536,IN_DTK!R$6,0),"")</f>
        <v>Không</v>
      </c>
      <c r="S519" s="185" t="str">
        <f>IF(ISNA(VLOOKUP($A519,DSSV!$A$7:$R$65536,IN_DTK!S$6,0))=FALSE,VLOOKUP($A519,DSSV!$A$7:$R$65536,IN_DTK!S$6,0),"")</f>
        <v/>
      </c>
      <c r="T519" s="156" t="str">
        <f t="shared" si="14"/>
        <v/>
      </c>
      <c r="U519" s="156" t="str">
        <f t="shared" si="15"/>
        <v/>
      </c>
    </row>
    <row r="520" spans="1:21" s="156" customFormat="1" ht="20.25" customHeight="1">
      <c r="A520" s="154">
        <v>511</v>
      </c>
      <c r="B520" s="178">
        <f>--SUBTOTAL(2,C$7:C520)</f>
        <v>511</v>
      </c>
      <c r="C520" s="157">
        <f>IF(ISNA(VLOOKUP($A520,DSSV!$A$7:$R$65536,IN_DTK!C$6,0))=FALSE,VLOOKUP($A520,DSSV!$A$7:$R$65536,IN_DTK!C$6,0),"")</f>
        <v>0</v>
      </c>
      <c r="D520" s="181" t="str">
        <f>IF(ISNA(VLOOKUP($A520,DSSV!$A$7:$R$65536,IN_DTK!D$6,0))=FALSE,VLOOKUP($A520,DSSV!$A$7:$R$65536,IN_DTK!D$6,0),"")</f>
        <v/>
      </c>
      <c r="E520" s="182" t="str">
        <f>IF(ISNA(VLOOKUP($A520,DSSV!$A$7:$R$65536,IN_DTK!E$6,0))=FALSE,VLOOKUP($A520,DSSV!$A$7:$R$65536,IN_DTK!E$6,0),"")</f>
        <v/>
      </c>
      <c r="F520" s="187" t="str">
        <f>IF(ISNA(VLOOKUP($A520,DSSV!$A$7:$R$65536,IN_DTK!F$6,0))=FALSE,VLOOKUP($A520,DSSV!$A$7:$R$65536,IN_DTK!F$6,0),"")</f>
        <v/>
      </c>
      <c r="G520" s="187" t="str">
        <f>IF(ISNA(VLOOKUP($A520,DSSV!$A$7:$R$65536,IN_DTK!G$6,0))=FALSE,VLOOKUP($A520,DSSV!$A$7:$R$65536,IN_DTK!G$6,0),"")</f>
        <v/>
      </c>
      <c r="H520" s="183">
        <f>IF(ISNA(VLOOKUP($A520,DSSV!$A$7:$R$65536,IN_DTK!H$6,0))=FALSE,IF(H$9&lt;&gt;0,VLOOKUP($A520,DSSV!$A$7:$R$65536,IN_DTK!H$6,0),""),"")</f>
        <v>0</v>
      </c>
      <c r="I520" s="183">
        <f>IF(ISNA(VLOOKUP($A520,DSSV!$A$7:$R$65536,IN_DTK!I$6,0))=FALSE,IF(I$9&lt;&gt;0,VLOOKUP($A520,DSSV!$A$7:$R$65536,IN_DTK!I$6,0),""),"")</f>
        <v>0</v>
      </c>
      <c r="J520" s="183">
        <f>IF(ISNA(VLOOKUP($A520,DSSV!$A$7:$R$65536,IN_DTK!J$6,0))=FALSE,IF(J$9&lt;&gt;0,VLOOKUP($A520,DSSV!$A$7:$R$65536,IN_DTK!J$6,0),""),"")</f>
        <v>0</v>
      </c>
      <c r="K520" s="183">
        <f>IF(ISNA(VLOOKUP($A520,DSSV!$A$7:$R$65536,IN_DTK!K$6,0))=FALSE,IF(K$9&lt;&gt;0,VLOOKUP($A520,DSSV!$A$7:$R$65536,IN_DTK!K$6,0),""),"")</f>
        <v>0</v>
      </c>
      <c r="L520" s="183">
        <f>IF(ISNA(VLOOKUP($A520,DSSV!$A$7:$R$65536,IN_DTK!L$6,0))=FALSE,IF(L$9&lt;&gt;0,VLOOKUP($A520,DSSV!$A$7:$R$65536,IN_DTK!L$6,0),""),"")</f>
        <v>0</v>
      </c>
      <c r="M520" s="183">
        <f>IF(ISNA(VLOOKUP($A520,DSSV!$A$7:$R$65536,IN_DTK!M$6,0))=FALSE,IF(M$9&lt;&gt;0,VLOOKUP($A520,DSSV!$A$7:$R$65536,IN_DTK!M$6,0),""),"")</f>
        <v>0</v>
      </c>
      <c r="N520" s="183">
        <f>IF(ISNA(VLOOKUP($A520,DSSV!$A$7:$R$65536,IN_DTK!N$6,0))=FALSE,IF(N$9&lt;&gt;0,VLOOKUP($A520,DSSV!$A$7:$R$65536,IN_DTK!N$6,0),""),"")</f>
        <v>0</v>
      </c>
      <c r="O520" s="183">
        <f>IF(ISNA(VLOOKUP($A520,DSSV!$A$7:$R$65536,IN_DTK!O$6,0))=FALSE,IF(O$9&lt;&gt;0,VLOOKUP($A520,DSSV!$A$7:$R$65536,IN_DTK!O$6,0),""),"")</f>
        <v>0</v>
      </c>
      <c r="P520" s="183">
        <f>IF(ISNA(VLOOKUP($A520,DSSV!$A$7:$R$65536,IN_DTK!P$6,0))=FALSE,IF(P$9&lt;&gt;0,VLOOKUP($A520,DSSV!$A$7:$R$65536,IN_DTK!P$6,0),""),"")</f>
        <v>0</v>
      </c>
      <c r="Q520" s="184">
        <f>IF(ISNA(VLOOKUP($A520,DSSV!$A$7:$R$65536,IN_DTK!Q$6,0))=FALSE,VLOOKUP($A520,DSSV!$A$7:$R$65536,IN_DTK!Q$6,0),"")</f>
        <v>0</v>
      </c>
      <c r="R520" s="175" t="str">
        <f>IF(ISNA(VLOOKUP($A520,DSSV!$A$7:$R$65536,IN_DTK!R$6,0))=FALSE,VLOOKUP($A520,DSSV!$A$7:$R$65536,IN_DTK!R$6,0),"")</f>
        <v>Không</v>
      </c>
      <c r="S520" s="185" t="str">
        <f>IF(ISNA(VLOOKUP($A520,DSSV!$A$7:$R$65536,IN_DTK!S$6,0))=FALSE,VLOOKUP($A520,DSSV!$A$7:$R$65536,IN_DTK!S$6,0),"")</f>
        <v/>
      </c>
      <c r="T520" s="156" t="str">
        <f t="shared" si="14"/>
        <v/>
      </c>
      <c r="U520" s="156" t="str">
        <f t="shared" si="15"/>
        <v/>
      </c>
    </row>
    <row r="521" spans="1:21" s="156" customFormat="1" ht="20.25" customHeight="1">
      <c r="A521" s="154">
        <v>512</v>
      </c>
      <c r="B521" s="178">
        <f>--SUBTOTAL(2,C$7:C521)</f>
        <v>512</v>
      </c>
      <c r="C521" s="157">
        <f>IF(ISNA(VLOOKUP($A521,DSSV!$A$7:$R$65536,IN_DTK!C$6,0))=FALSE,VLOOKUP($A521,DSSV!$A$7:$R$65536,IN_DTK!C$6,0),"")</f>
        <v>0</v>
      </c>
      <c r="D521" s="181" t="str">
        <f>IF(ISNA(VLOOKUP($A521,DSSV!$A$7:$R$65536,IN_DTK!D$6,0))=FALSE,VLOOKUP($A521,DSSV!$A$7:$R$65536,IN_DTK!D$6,0),"")</f>
        <v/>
      </c>
      <c r="E521" s="182" t="str">
        <f>IF(ISNA(VLOOKUP($A521,DSSV!$A$7:$R$65536,IN_DTK!E$6,0))=FALSE,VLOOKUP($A521,DSSV!$A$7:$R$65536,IN_DTK!E$6,0),"")</f>
        <v/>
      </c>
      <c r="F521" s="187" t="str">
        <f>IF(ISNA(VLOOKUP($A521,DSSV!$A$7:$R$65536,IN_DTK!F$6,0))=FALSE,VLOOKUP($A521,DSSV!$A$7:$R$65536,IN_DTK!F$6,0),"")</f>
        <v/>
      </c>
      <c r="G521" s="187" t="str">
        <f>IF(ISNA(VLOOKUP($A521,DSSV!$A$7:$R$65536,IN_DTK!G$6,0))=FALSE,VLOOKUP($A521,DSSV!$A$7:$R$65536,IN_DTK!G$6,0),"")</f>
        <v/>
      </c>
      <c r="H521" s="183">
        <f>IF(ISNA(VLOOKUP($A521,DSSV!$A$7:$R$65536,IN_DTK!H$6,0))=FALSE,IF(H$9&lt;&gt;0,VLOOKUP($A521,DSSV!$A$7:$R$65536,IN_DTK!H$6,0),""),"")</f>
        <v>0</v>
      </c>
      <c r="I521" s="183">
        <f>IF(ISNA(VLOOKUP($A521,DSSV!$A$7:$R$65536,IN_DTK!I$6,0))=FALSE,IF(I$9&lt;&gt;0,VLOOKUP($A521,DSSV!$A$7:$R$65536,IN_DTK!I$6,0),""),"")</f>
        <v>0</v>
      </c>
      <c r="J521" s="183">
        <f>IF(ISNA(VLOOKUP($A521,DSSV!$A$7:$R$65536,IN_DTK!J$6,0))=FALSE,IF(J$9&lt;&gt;0,VLOOKUP($A521,DSSV!$A$7:$R$65536,IN_DTK!J$6,0),""),"")</f>
        <v>0</v>
      </c>
      <c r="K521" s="183">
        <f>IF(ISNA(VLOOKUP($A521,DSSV!$A$7:$R$65536,IN_DTK!K$6,0))=FALSE,IF(K$9&lt;&gt;0,VLOOKUP($A521,DSSV!$A$7:$R$65536,IN_DTK!K$6,0),""),"")</f>
        <v>0</v>
      </c>
      <c r="L521" s="183">
        <f>IF(ISNA(VLOOKUP($A521,DSSV!$A$7:$R$65536,IN_DTK!L$6,0))=FALSE,IF(L$9&lt;&gt;0,VLOOKUP($A521,DSSV!$A$7:$R$65536,IN_DTK!L$6,0),""),"")</f>
        <v>0</v>
      </c>
      <c r="M521" s="183">
        <f>IF(ISNA(VLOOKUP($A521,DSSV!$A$7:$R$65536,IN_DTK!M$6,0))=FALSE,IF(M$9&lt;&gt;0,VLOOKUP($A521,DSSV!$A$7:$R$65536,IN_DTK!M$6,0),""),"")</f>
        <v>0</v>
      </c>
      <c r="N521" s="183">
        <f>IF(ISNA(VLOOKUP($A521,DSSV!$A$7:$R$65536,IN_DTK!N$6,0))=FALSE,IF(N$9&lt;&gt;0,VLOOKUP($A521,DSSV!$A$7:$R$65536,IN_DTK!N$6,0),""),"")</f>
        <v>0</v>
      </c>
      <c r="O521" s="183">
        <f>IF(ISNA(VLOOKUP($A521,DSSV!$A$7:$R$65536,IN_DTK!O$6,0))=FALSE,IF(O$9&lt;&gt;0,VLOOKUP($A521,DSSV!$A$7:$R$65536,IN_DTK!O$6,0),""),"")</f>
        <v>0</v>
      </c>
      <c r="P521" s="183">
        <f>IF(ISNA(VLOOKUP($A521,DSSV!$A$7:$R$65536,IN_DTK!P$6,0))=FALSE,IF(P$9&lt;&gt;0,VLOOKUP($A521,DSSV!$A$7:$R$65536,IN_DTK!P$6,0),""),"")</f>
        <v>0</v>
      </c>
      <c r="Q521" s="184">
        <f>IF(ISNA(VLOOKUP($A521,DSSV!$A$7:$R$65536,IN_DTK!Q$6,0))=FALSE,VLOOKUP($A521,DSSV!$A$7:$R$65536,IN_DTK!Q$6,0),"")</f>
        <v>0</v>
      </c>
      <c r="R521" s="175" t="str">
        <f>IF(ISNA(VLOOKUP($A521,DSSV!$A$7:$R$65536,IN_DTK!R$6,0))=FALSE,VLOOKUP($A521,DSSV!$A$7:$R$65536,IN_DTK!R$6,0),"")</f>
        <v>Không</v>
      </c>
      <c r="S521" s="185" t="str">
        <f>IF(ISNA(VLOOKUP($A521,DSSV!$A$7:$R$65536,IN_DTK!S$6,0))=FALSE,VLOOKUP($A521,DSSV!$A$7:$R$65536,IN_DTK!S$6,0),"")</f>
        <v/>
      </c>
      <c r="T521" s="156" t="str">
        <f t="shared" si="14"/>
        <v/>
      </c>
      <c r="U521" s="156" t="str">
        <f t="shared" si="15"/>
        <v/>
      </c>
    </row>
    <row r="522" spans="1:21" s="156" customFormat="1" ht="20.25" customHeight="1">
      <c r="A522" s="154">
        <v>513</v>
      </c>
      <c r="B522" s="178">
        <f>--SUBTOTAL(2,C$7:C522)</f>
        <v>513</v>
      </c>
      <c r="C522" s="157">
        <f>IF(ISNA(VLOOKUP($A522,DSSV!$A$7:$R$65536,IN_DTK!C$6,0))=FALSE,VLOOKUP($A522,DSSV!$A$7:$R$65536,IN_DTK!C$6,0),"")</f>
        <v>0</v>
      </c>
      <c r="D522" s="181" t="str">
        <f>IF(ISNA(VLOOKUP($A522,DSSV!$A$7:$R$65536,IN_DTK!D$6,0))=FALSE,VLOOKUP($A522,DSSV!$A$7:$R$65536,IN_DTK!D$6,0),"")</f>
        <v/>
      </c>
      <c r="E522" s="182" t="str">
        <f>IF(ISNA(VLOOKUP($A522,DSSV!$A$7:$R$65536,IN_DTK!E$6,0))=FALSE,VLOOKUP($A522,DSSV!$A$7:$R$65536,IN_DTK!E$6,0),"")</f>
        <v/>
      </c>
      <c r="F522" s="187" t="str">
        <f>IF(ISNA(VLOOKUP($A522,DSSV!$A$7:$R$65536,IN_DTK!F$6,0))=FALSE,VLOOKUP($A522,DSSV!$A$7:$R$65536,IN_DTK!F$6,0),"")</f>
        <v/>
      </c>
      <c r="G522" s="187" t="str">
        <f>IF(ISNA(VLOOKUP($A522,DSSV!$A$7:$R$65536,IN_DTK!G$6,0))=FALSE,VLOOKUP($A522,DSSV!$A$7:$R$65536,IN_DTK!G$6,0),"")</f>
        <v/>
      </c>
      <c r="H522" s="183">
        <f>IF(ISNA(VLOOKUP($A522,DSSV!$A$7:$R$65536,IN_DTK!H$6,0))=FALSE,IF(H$9&lt;&gt;0,VLOOKUP($A522,DSSV!$A$7:$R$65536,IN_DTK!H$6,0),""),"")</f>
        <v>0</v>
      </c>
      <c r="I522" s="183">
        <f>IF(ISNA(VLOOKUP($A522,DSSV!$A$7:$R$65536,IN_DTK!I$6,0))=FALSE,IF(I$9&lt;&gt;0,VLOOKUP($A522,DSSV!$A$7:$R$65536,IN_DTK!I$6,0),""),"")</f>
        <v>0</v>
      </c>
      <c r="J522" s="183">
        <f>IF(ISNA(VLOOKUP($A522,DSSV!$A$7:$R$65536,IN_DTK!J$6,0))=FALSE,IF(J$9&lt;&gt;0,VLOOKUP($A522,DSSV!$A$7:$R$65536,IN_DTK!J$6,0),""),"")</f>
        <v>0</v>
      </c>
      <c r="K522" s="183">
        <f>IF(ISNA(VLOOKUP($A522,DSSV!$A$7:$R$65536,IN_DTK!K$6,0))=FALSE,IF(K$9&lt;&gt;0,VLOOKUP($A522,DSSV!$A$7:$R$65536,IN_DTK!K$6,0),""),"")</f>
        <v>0</v>
      </c>
      <c r="L522" s="183">
        <f>IF(ISNA(VLOOKUP($A522,DSSV!$A$7:$R$65536,IN_DTK!L$6,0))=FALSE,IF(L$9&lt;&gt;0,VLOOKUP($A522,DSSV!$A$7:$R$65536,IN_DTK!L$6,0),""),"")</f>
        <v>0</v>
      </c>
      <c r="M522" s="183">
        <f>IF(ISNA(VLOOKUP($A522,DSSV!$A$7:$R$65536,IN_DTK!M$6,0))=FALSE,IF(M$9&lt;&gt;0,VLOOKUP($A522,DSSV!$A$7:$R$65536,IN_DTK!M$6,0),""),"")</f>
        <v>0</v>
      </c>
      <c r="N522" s="183">
        <f>IF(ISNA(VLOOKUP($A522,DSSV!$A$7:$R$65536,IN_DTK!N$6,0))=FALSE,IF(N$9&lt;&gt;0,VLOOKUP($A522,DSSV!$A$7:$R$65536,IN_DTK!N$6,0),""),"")</f>
        <v>0</v>
      </c>
      <c r="O522" s="183">
        <f>IF(ISNA(VLOOKUP($A522,DSSV!$A$7:$R$65536,IN_DTK!O$6,0))=FALSE,IF(O$9&lt;&gt;0,VLOOKUP($A522,DSSV!$A$7:$R$65536,IN_DTK!O$6,0),""),"")</f>
        <v>0</v>
      </c>
      <c r="P522" s="183">
        <f>IF(ISNA(VLOOKUP($A522,DSSV!$A$7:$R$65536,IN_DTK!P$6,0))=FALSE,IF(P$9&lt;&gt;0,VLOOKUP($A522,DSSV!$A$7:$R$65536,IN_DTK!P$6,0),""),"")</f>
        <v>0</v>
      </c>
      <c r="Q522" s="184">
        <f>IF(ISNA(VLOOKUP($A522,DSSV!$A$7:$R$65536,IN_DTK!Q$6,0))=FALSE,VLOOKUP($A522,DSSV!$A$7:$R$65536,IN_DTK!Q$6,0),"")</f>
        <v>0</v>
      </c>
      <c r="R522" s="175" t="str">
        <f>IF(ISNA(VLOOKUP($A522,DSSV!$A$7:$R$65536,IN_DTK!R$6,0))=FALSE,VLOOKUP($A522,DSSV!$A$7:$R$65536,IN_DTK!R$6,0),"")</f>
        <v>Không</v>
      </c>
      <c r="S522" s="185" t="str">
        <f>IF(ISNA(VLOOKUP($A522,DSSV!$A$7:$R$65536,IN_DTK!S$6,0))=FALSE,VLOOKUP($A522,DSSV!$A$7:$R$65536,IN_DTK!S$6,0),"")</f>
        <v/>
      </c>
      <c r="T522" s="156" t="str">
        <f t="shared" si="14"/>
        <v/>
      </c>
      <c r="U522" s="156" t="str">
        <f t="shared" si="15"/>
        <v/>
      </c>
    </row>
    <row r="523" spans="1:21" s="156" customFormat="1" ht="20.25" customHeight="1">
      <c r="A523" s="154">
        <v>514</v>
      </c>
      <c r="B523" s="178">
        <f>--SUBTOTAL(2,C$7:C523)</f>
        <v>514</v>
      </c>
      <c r="C523" s="157">
        <f>IF(ISNA(VLOOKUP($A523,DSSV!$A$7:$R$65536,IN_DTK!C$6,0))=FALSE,VLOOKUP($A523,DSSV!$A$7:$R$65536,IN_DTK!C$6,0),"")</f>
        <v>0</v>
      </c>
      <c r="D523" s="181" t="str">
        <f>IF(ISNA(VLOOKUP($A523,DSSV!$A$7:$R$65536,IN_DTK!D$6,0))=FALSE,VLOOKUP($A523,DSSV!$A$7:$R$65536,IN_DTK!D$6,0),"")</f>
        <v/>
      </c>
      <c r="E523" s="182" t="str">
        <f>IF(ISNA(VLOOKUP($A523,DSSV!$A$7:$R$65536,IN_DTK!E$6,0))=FALSE,VLOOKUP($A523,DSSV!$A$7:$R$65536,IN_DTK!E$6,0),"")</f>
        <v/>
      </c>
      <c r="F523" s="187" t="str">
        <f>IF(ISNA(VLOOKUP($A523,DSSV!$A$7:$R$65536,IN_DTK!F$6,0))=FALSE,VLOOKUP($A523,DSSV!$A$7:$R$65536,IN_DTK!F$6,0),"")</f>
        <v/>
      </c>
      <c r="G523" s="187" t="str">
        <f>IF(ISNA(VLOOKUP($A523,DSSV!$A$7:$R$65536,IN_DTK!G$6,0))=FALSE,VLOOKUP($A523,DSSV!$A$7:$R$65536,IN_DTK!G$6,0),"")</f>
        <v/>
      </c>
      <c r="H523" s="183">
        <f>IF(ISNA(VLOOKUP($A523,DSSV!$A$7:$R$65536,IN_DTK!H$6,0))=FALSE,IF(H$9&lt;&gt;0,VLOOKUP($A523,DSSV!$A$7:$R$65536,IN_DTK!H$6,0),""),"")</f>
        <v>0</v>
      </c>
      <c r="I523" s="183">
        <f>IF(ISNA(VLOOKUP($A523,DSSV!$A$7:$R$65536,IN_DTK!I$6,0))=FALSE,IF(I$9&lt;&gt;0,VLOOKUP($A523,DSSV!$A$7:$R$65536,IN_DTK!I$6,0),""),"")</f>
        <v>0</v>
      </c>
      <c r="J523" s="183">
        <f>IF(ISNA(VLOOKUP($A523,DSSV!$A$7:$R$65536,IN_DTK!J$6,0))=FALSE,IF(J$9&lt;&gt;0,VLOOKUP($A523,DSSV!$A$7:$R$65536,IN_DTK!J$6,0),""),"")</f>
        <v>0</v>
      </c>
      <c r="K523" s="183">
        <f>IF(ISNA(VLOOKUP($A523,DSSV!$A$7:$R$65536,IN_DTK!K$6,0))=FALSE,IF(K$9&lt;&gt;0,VLOOKUP($A523,DSSV!$A$7:$R$65536,IN_DTK!K$6,0),""),"")</f>
        <v>0</v>
      </c>
      <c r="L523" s="183">
        <f>IF(ISNA(VLOOKUP($A523,DSSV!$A$7:$R$65536,IN_DTK!L$6,0))=FALSE,IF(L$9&lt;&gt;0,VLOOKUP($A523,DSSV!$A$7:$R$65536,IN_DTK!L$6,0),""),"")</f>
        <v>0</v>
      </c>
      <c r="M523" s="183">
        <f>IF(ISNA(VLOOKUP($A523,DSSV!$A$7:$R$65536,IN_DTK!M$6,0))=FALSE,IF(M$9&lt;&gt;0,VLOOKUP($A523,DSSV!$A$7:$R$65536,IN_DTK!M$6,0),""),"")</f>
        <v>0</v>
      </c>
      <c r="N523" s="183">
        <f>IF(ISNA(VLOOKUP($A523,DSSV!$A$7:$R$65536,IN_DTK!N$6,0))=FALSE,IF(N$9&lt;&gt;0,VLOOKUP($A523,DSSV!$A$7:$R$65536,IN_DTK!N$6,0),""),"")</f>
        <v>0</v>
      </c>
      <c r="O523" s="183">
        <f>IF(ISNA(VLOOKUP($A523,DSSV!$A$7:$R$65536,IN_DTK!O$6,0))=FALSE,IF(O$9&lt;&gt;0,VLOOKUP($A523,DSSV!$A$7:$R$65536,IN_DTK!O$6,0),""),"")</f>
        <v>0</v>
      </c>
      <c r="P523" s="183">
        <f>IF(ISNA(VLOOKUP($A523,DSSV!$A$7:$R$65536,IN_DTK!P$6,0))=FALSE,IF(P$9&lt;&gt;0,VLOOKUP($A523,DSSV!$A$7:$R$65536,IN_DTK!P$6,0),""),"")</f>
        <v>0</v>
      </c>
      <c r="Q523" s="184">
        <f>IF(ISNA(VLOOKUP($A523,DSSV!$A$7:$R$65536,IN_DTK!Q$6,0))=FALSE,VLOOKUP($A523,DSSV!$A$7:$R$65536,IN_DTK!Q$6,0),"")</f>
        <v>0</v>
      </c>
      <c r="R523" s="175" t="str">
        <f>IF(ISNA(VLOOKUP($A523,DSSV!$A$7:$R$65536,IN_DTK!R$6,0))=FALSE,VLOOKUP($A523,DSSV!$A$7:$R$65536,IN_DTK!R$6,0),"")</f>
        <v>Không</v>
      </c>
      <c r="S523" s="185" t="str">
        <f>IF(ISNA(VLOOKUP($A523,DSSV!$A$7:$R$65536,IN_DTK!S$6,0))=FALSE,VLOOKUP($A523,DSSV!$A$7:$R$65536,IN_DTK!S$6,0),"")</f>
        <v/>
      </c>
      <c r="T523" s="156" t="str">
        <f t="shared" ref="T523:T586" si="16">MID(G523,4,10)</f>
        <v/>
      </c>
      <c r="U523" s="156" t="str">
        <f t="shared" ref="U523:U586" si="17">LEFT(T523,3)</f>
        <v/>
      </c>
    </row>
    <row r="524" spans="1:21" s="156" customFormat="1" ht="20.25" customHeight="1">
      <c r="A524" s="154">
        <v>515</v>
      </c>
      <c r="B524" s="178">
        <f>--SUBTOTAL(2,C$7:C524)</f>
        <v>515</v>
      </c>
      <c r="C524" s="157">
        <f>IF(ISNA(VLOOKUP($A524,DSSV!$A$7:$R$65536,IN_DTK!C$6,0))=FALSE,VLOOKUP($A524,DSSV!$A$7:$R$65536,IN_DTK!C$6,0),"")</f>
        <v>0</v>
      </c>
      <c r="D524" s="181" t="str">
        <f>IF(ISNA(VLOOKUP($A524,DSSV!$A$7:$R$65536,IN_DTK!D$6,0))=FALSE,VLOOKUP($A524,DSSV!$A$7:$R$65536,IN_DTK!D$6,0),"")</f>
        <v/>
      </c>
      <c r="E524" s="182" t="str">
        <f>IF(ISNA(VLOOKUP($A524,DSSV!$A$7:$R$65536,IN_DTK!E$6,0))=FALSE,VLOOKUP($A524,DSSV!$A$7:$R$65536,IN_DTK!E$6,0),"")</f>
        <v/>
      </c>
      <c r="F524" s="187" t="str">
        <f>IF(ISNA(VLOOKUP($A524,DSSV!$A$7:$R$65536,IN_DTK!F$6,0))=FALSE,VLOOKUP($A524,DSSV!$A$7:$R$65536,IN_DTK!F$6,0),"")</f>
        <v/>
      </c>
      <c r="G524" s="187" t="str">
        <f>IF(ISNA(VLOOKUP($A524,DSSV!$A$7:$R$65536,IN_DTK!G$6,0))=FALSE,VLOOKUP($A524,DSSV!$A$7:$R$65536,IN_DTK!G$6,0),"")</f>
        <v/>
      </c>
      <c r="H524" s="183">
        <f>IF(ISNA(VLOOKUP($A524,DSSV!$A$7:$R$65536,IN_DTK!H$6,0))=FALSE,IF(H$9&lt;&gt;0,VLOOKUP($A524,DSSV!$A$7:$R$65536,IN_DTK!H$6,0),""),"")</f>
        <v>0</v>
      </c>
      <c r="I524" s="183">
        <f>IF(ISNA(VLOOKUP($A524,DSSV!$A$7:$R$65536,IN_DTK!I$6,0))=FALSE,IF(I$9&lt;&gt;0,VLOOKUP($A524,DSSV!$A$7:$R$65536,IN_DTK!I$6,0),""),"")</f>
        <v>0</v>
      </c>
      <c r="J524" s="183">
        <f>IF(ISNA(VLOOKUP($A524,DSSV!$A$7:$R$65536,IN_DTK!J$6,0))=FALSE,IF(J$9&lt;&gt;0,VLOOKUP($A524,DSSV!$A$7:$R$65536,IN_DTK!J$6,0),""),"")</f>
        <v>0</v>
      </c>
      <c r="K524" s="183">
        <f>IF(ISNA(VLOOKUP($A524,DSSV!$A$7:$R$65536,IN_DTK!K$6,0))=FALSE,IF(K$9&lt;&gt;0,VLOOKUP($A524,DSSV!$A$7:$R$65536,IN_DTK!K$6,0),""),"")</f>
        <v>0</v>
      </c>
      <c r="L524" s="183">
        <f>IF(ISNA(VLOOKUP($A524,DSSV!$A$7:$R$65536,IN_DTK!L$6,0))=FALSE,IF(L$9&lt;&gt;0,VLOOKUP($A524,DSSV!$A$7:$R$65536,IN_DTK!L$6,0),""),"")</f>
        <v>0</v>
      </c>
      <c r="M524" s="183">
        <f>IF(ISNA(VLOOKUP($A524,DSSV!$A$7:$R$65536,IN_DTK!M$6,0))=FALSE,IF(M$9&lt;&gt;0,VLOOKUP($A524,DSSV!$A$7:$R$65536,IN_DTK!M$6,0),""),"")</f>
        <v>0</v>
      </c>
      <c r="N524" s="183">
        <f>IF(ISNA(VLOOKUP($A524,DSSV!$A$7:$R$65536,IN_DTK!N$6,0))=FALSE,IF(N$9&lt;&gt;0,VLOOKUP($A524,DSSV!$A$7:$R$65536,IN_DTK!N$6,0),""),"")</f>
        <v>0</v>
      </c>
      <c r="O524" s="183">
        <f>IF(ISNA(VLOOKUP($A524,DSSV!$A$7:$R$65536,IN_DTK!O$6,0))=FALSE,IF(O$9&lt;&gt;0,VLOOKUP($A524,DSSV!$A$7:$R$65536,IN_DTK!O$6,0),""),"")</f>
        <v>0</v>
      </c>
      <c r="P524" s="183">
        <f>IF(ISNA(VLOOKUP($A524,DSSV!$A$7:$R$65536,IN_DTK!P$6,0))=FALSE,IF(P$9&lt;&gt;0,VLOOKUP($A524,DSSV!$A$7:$R$65536,IN_DTK!P$6,0),""),"")</f>
        <v>0</v>
      </c>
      <c r="Q524" s="184">
        <f>IF(ISNA(VLOOKUP($A524,DSSV!$A$7:$R$65536,IN_DTK!Q$6,0))=FALSE,VLOOKUP($A524,DSSV!$A$7:$R$65536,IN_DTK!Q$6,0),"")</f>
        <v>0</v>
      </c>
      <c r="R524" s="175" t="str">
        <f>IF(ISNA(VLOOKUP($A524,DSSV!$A$7:$R$65536,IN_DTK!R$6,0))=FALSE,VLOOKUP($A524,DSSV!$A$7:$R$65536,IN_DTK!R$6,0),"")</f>
        <v>Không</v>
      </c>
      <c r="S524" s="185" t="str">
        <f>IF(ISNA(VLOOKUP($A524,DSSV!$A$7:$R$65536,IN_DTK!S$6,0))=FALSE,VLOOKUP($A524,DSSV!$A$7:$R$65536,IN_DTK!S$6,0),"")</f>
        <v/>
      </c>
      <c r="T524" s="156" t="str">
        <f t="shared" si="16"/>
        <v/>
      </c>
      <c r="U524" s="156" t="str">
        <f t="shared" si="17"/>
        <v/>
      </c>
    </row>
    <row r="525" spans="1:21" s="156" customFormat="1" ht="20.25" customHeight="1">
      <c r="A525" s="154">
        <v>516</v>
      </c>
      <c r="B525" s="178">
        <f>--SUBTOTAL(2,C$7:C525)</f>
        <v>516</v>
      </c>
      <c r="C525" s="157">
        <f>IF(ISNA(VLOOKUP($A525,DSSV!$A$7:$R$65536,IN_DTK!C$6,0))=FALSE,VLOOKUP($A525,DSSV!$A$7:$R$65536,IN_DTK!C$6,0),"")</f>
        <v>0</v>
      </c>
      <c r="D525" s="181" t="str">
        <f>IF(ISNA(VLOOKUP($A525,DSSV!$A$7:$R$65536,IN_DTK!D$6,0))=FALSE,VLOOKUP($A525,DSSV!$A$7:$R$65536,IN_DTK!D$6,0),"")</f>
        <v/>
      </c>
      <c r="E525" s="182" t="str">
        <f>IF(ISNA(VLOOKUP($A525,DSSV!$A$7:$R$65536,IN_DTK!E$6,0))=FALSE,VLOOKUP($A525,DSSV!$A$7:$R$65536,IN_DTK!E$6,0),"")</f>
        <v/>
      </c>
      <c r="F525" s="187" t="str">
        <f>IF(ISNA(VLOOKUP($A525,DSSV!$A$7:$R$65536,IN_DTK!F$6,0))=FALSE,VLOOKUP($A525,DSSV!$A$7:$R$65536,IN_DTK!F$6,0),"")</f>
        <v/>
      </c>
      <c r="G525" s="187" t="str">
        <f>IF(ISNA(VLOOKUP($A525,DSSV!$A$7:$R$65536,IN_DTK!G$6,0))=FALSE,VLOOKUP($A525,DSSV!$A$7:$R$65536,IN_DTK!G$6,0),"")</f>
        <v/>
      </c>
      <c r="H525" s="183">
        <f>IF(ISNA(VLOOKUP($A525,DSSV!$A$7:$R$65536,IN_DTK!H$6,0))=FALSE,IF(H$9&lt;&gt;0,VLOOKUP($A525,DSSV!$A$7:$R$65536,IN_DTK!H$6,0),""),"")</f>
        <v>0</v>
      </c>
      <c r="I525" s="183">
        <f>IF(ISNA(VLOOKUP($A525,DSSV!$A$7:$R$65536,IN_DTK!I$6,0))=FALSE,IF(I$9&lt;&gt;0,VLOOKUP($A525,DSSV!$A$7:$R$65536,IN_DTK!I$6,0),""),"")</f>
        <v>0</v>
      </c>
      <c r="J525" s="183">
        <f>IF(ISNA(VLOOKUP($A525,DSSV!$A$7:$R$65536,IN_DTK!J$6,0))=FALSE,IF(J$9&lt;&gt;0,VLOOKUP($A525,DSSV!$A$7:$R$65536,IN_DTK!J$6,0),""),"")</f>
        <v>0</v>
      </c>
      <c r="K525" s="183">
        <f>IF(ISNA(VLOOKUP($A525,DSSV!$A$7:$R$65536,IN_DTK!K$6,0))=FALSE,IF(K$9&lt;&gt;0,VLOOKUP($A525,DSSV!$A$7:$R$65536,IN_DTK!K$6,0),""),"")</f>
        <v>0</v>
      </c>
      <c r="L525" s="183">
        <f>IF(ISNA(VLOOKUP($A525,DSSV!$A$7:$R$65536,IN_DTK!L$6,0))=FALSE,IF(L$9&lt;&gt;0,VLOOKUP($A525,DSSV!$A$7:$R$65536,IN_DTK!L$6,0),""),"")</f>
        <v>0</v>
      </c>
      <c r="M525" s="183">
        <f>IF(ISNA(VLOOKUP($A525,DSSV!$A$7:$R$65536,IN_DTK!M$6,0))=FALSE,IF(M$9&lt;&gt;0,VLOOKUP($A525,DSSV!$A$7:$R$65536,IN_DTK!M$6,0),""),"")</f>
        <v>0</v>
      </c>
      <c r="N525" s="183">
        <f>IF(ISNA(VLOOKUP($A525,DSSV!$A$7:$R$65536,IN_DTK!N$6,0))=FALSE,IF(N$9&lt;&gt;0,VLOOKUP($A525,DSSV!$A$7:$R$65536,IN_DTK!N$6,0),""),"")</f>
        <v>0</v>
      </c>
      <c r="O525" s="183">
        <f>IF(ISNA(VLOOKUP($A525,DSSV!$A$7:$R$65536,IN_DTK!O$6,0))=FALSE,IF(O$9&lt;&gt;0,VLOOKUP($A525,DSSV!$A$7:$R$65536,IN_DTK!O$6,0),""),"")</f>
        <v>0</v>
      </c>
      <c r="P525" s="183">
        <f>IF(ISNA(VLOOKUP($A525,DSSV!$A$7:$R$65536,IN_DTK!P$6,0))=FALSE,IF(P$9&lt;&gt;0,VLOOKUP($A525,DSSV!$A$7:$R$65536,IN_DTK!P$6,0),""),"")</f>
        <v>0</v>
      </c>
      <c r="Q525" s="184">
        <f>IF(ISNA(VLOOKUP($A525,DSSV!$A$7:$R$65536,IN_DTK!Q$6,0))=FALSE,VLOOKUP($A525,DSSV!$A$7:$R$65536,IN_DTK!Q$6,0),"")</f>
        <v>0</v>
      </c>
      <c r="R525" s="175" t="str">
        <f>IF(ISNA(VLOOKUP($A525,DSSV!$A$7:$R$65536,IN_DTK!R$6,0))=FALSE,VLOOKUP($A525,DSSV!$A$7:$R$65536,IN_DTK!R$6,0),"")</f>
        <v>Không</v>
      </c>
      <c r="S525" s="185" t="str">
        <f>IF(ISNA(VLOOKUP($A525,DSSV!$A$7:$R$65536,IN_DTK!S$6,0))=FALSE,VLOOKUP($A525,DSSV!$A$7:$R$65536,IN_DTK!S$6,0),"")</f>
        <v/>
      </c>
      <c r="T525" s="156" t="str">
        <f t="shared" si="16"/>
        <v/>
      </c>
      <c r="U525" s="156" t="str">
        <f t="shared" si="17"/>
        <v/>
      </c>
    </row>
    <row r="526" spans="1:21" s="156" customFormat="1" ht="20.25" customHeight="1">
      <c r="A526" s="154">
        <v>517</v>
      </c>
      <c r="B526" s="178">
        <f>--SUBTOTAL(2,C$7:C526)</f>
        <v>517</v>
      </c>
      <c r="C526" s="157">
        <f>IF(ISNA(VLOOKUP($A526,DSSV!$A$7:$R$65536,IN_DTK!C$6,0))=FALSE,VLOOKUP($A526,DSSV!$A$7:$R$65536,IN_DTK!C$6,0),"")</f>
        <v>0</v>
      </c>
      <c r="D526" s="181" t="str">
        <f>IF(ISNA(VLOOKUP($A526,DSSV!$A$7:$R$65536,IN_DTK!D$6,0))=FALSE,VLOOKUP($A526,DSSV!$A$7:$R$65536,IN_DTK!D$6,0),"")</f>
        <v/>
      </c>
      <c r="E526" s="182" t="str">
        <f>IF(ISNA(VLOOKUP($A526,DSSV!$A$7:$R$65536,IN_DTK!E$6,0))=FALSE,VLOOKUP($A526,DSSV!$A$7:$R$65536,IN_DTK!E$6,0),"")</f>
        <v/>
      </c>
      <c r="F526" s="187" t="str">
        <f>IF(ISNA(VLOOKUP($A526,DSSV!$A$7:$R$65536,IN_DTK!F$6,0))=FALSE,VLOOKUP($A526,DSSV!$A$7:$R$65536,IN_DTK!F$6,0),"")</f>
        <v/>
      </c>
      <c r="G526" s="187" t="str">
        <f>IF(ISNA(VLOOKUP($A526,DSSV!$A$7:$R$65536,IN_DTK!G$6,0))=FALSE,VLOOKUP($A526,DSSV!$A$7:$R$65536,IN_DTK!G$6,0),"")</f>
        <v/>
      </c>
      <c r="H526" s="183">
        <f>IF(ISNA(VLOOKUP($A526,DSSV!$A$7:$R$65536,IN_DTK!H$6,0))=FALSE,IF(H$9&lt;&gt;0,VLOOKUP($A526,DSSV!$A$7:$R$65536,IN_DTK!H$6,0),""),"")</f>
        <v>0</v>
      </c>
      <c r="I526" s="183">
        <f>IF(ISNA(VLOOKUP($A526,DSSV!$A$7:$R$65536,IN_DTK!I$6,0))=FALSE,IF(I$9&lt;&gt;0,VLOOKUP($A526,DSSV!$A$7:$R$65536,IN_DTK!I$6,0),""),"")</f>
        <v>0</v>
      </c>
      <c r="J526" s="183">
        <f>IF(ISNA(VLOOKUP($A526,DSSV!$A$7:$R$65536,IN_DTK!J$6,0))=FALSE,IF(J$9&lt;&gt;0,VLOOKUP($A526,DSSV!$A$7:$R$65536,IN_DTK!J$6,0),""),"")</f>
        <v>0</v>
      </c>
      <c r="K526" s="183">
        <f>IF(ISNA(VLOOKUP($A526,DSSV!$A$7:$R$65536,IN_DTK!K$6,0))=FALSE,IF(K$9&lt;&gt;0,VLOOKUP($A526,DSSV!$A$7:$R$65536,IN_DTK!K$6,0),""),"")</f>
        <v>0</v>
      </c>
      <c r="L526" s="183">
        <f>IF(ISNA(VLOOKUP($A526,DSSV!$A$7:$R$65536,IN_DTK!L$6,0))=FALSE,IF(L$9&lt;&gt;0,VLOOKUP($A526,DSSV!$A$7:$R$65536,IN_DTK!L$6,0),""),"")</f>
        <v>0</v>
      </c>
      <c r="M526" s="183">
        <f>IF(ISNA(VLOOKUP($A526,DSSV!$A$7:$R$65536,IN_DTK!M$6,0))=FALSE,IF(M$9&lt;&gt;0,VLOOKUP($A526,DSSV!$A$7:$R$65536,IN_DTK!M$6,0),""),"")</f>
        <v>0</v>
      </c>
      <c r="N526" s="183">
        <f>IF(ISNA(VLOOKUP($A526,DSSV!$A$7:$R$65536,IN_DTK!N$6,0))=FALSE,IF(N$9&lt;&gt;0,VLOOKUP($A526,DSSV!$A$7:$R$65536,IN_DTK!N$6,0),""),"")</f>
        <v>0</v>
      </c>
      <c r="O526" s="183">
        <f>IF(ISNA(VLOOKUP($A526,DSSV!$A$7:$R$65536,IN_DTK!O$6,0))=FALSE,IF(O$9&lt;&gt;0,VLOOKUP($A526,DSSV!$A$7:$R$65536,IN_DTK!O$6,0),""),"")</f>
        <v>0</v>
      </c>
      <c r="P526" s="183">
        <f>IF(ISNA(VLOOKUP($A526,DSSV!$A$7:$R$65536,IN_DTK!P$6,0))=FALSE,IF(P$9&lt;&gt;0,VLOOKUP($A526,DSSV!$A$7:$R$65536,IN_DTK!P$6,0),""),"")</f>
        <v>0</v>
      </c>
      <c r="Q526" s="184">
        <f>IF(ISNA(VLOOKUP($A526,DSSV!$A$7:$R$65536,IN_DTK!Q$6,0))=FALSE,VLOOKUP($A526,DSSV!$A$7:$R$65536,IN_DTK!Q$6,0),"")</f>
        <v>0</v>
      </c>
      <c r="R526" s="175" t="str">
        <f>IF(ISNA(VLOOKUP($A526,DSSV!$A$7:$R$65536,IN_DTK!R$6,0))=FALSE,VLOOKUP($A526,DSSV!$A$7:$R$65536,IN_DTK!R$6,0),"")</f>
        <v>Không</v>
      </c>
      <c r="S526" s="185" t="str">
        <f>IF(ISNA(VLOOKUP($A526,DSSV!$A$7:$R$65536,IN_DTK!S$6,0))=FALSE,VLOOKUP($A526,DSSV!$A$7:$R$65536,IN_DTK!S$6,0),"")</f>
        <v/>
      </c>
      <c r="T526" s="156" t="str">
        <f t="shared" si="16"/>
        <v/>
      </c>
      <c r="U526" s="156" t="str">
        <f t="shared" si="17"/>
        <v/>
      </c>
    </row>
    <row r="527" spans="1:21" s="156" customFormat="1" ht="20.25" customHeight="1">
      <c r="A527" s="154">
        <v>518</v>
      </c>
      <c r="B527" s="178">
        <f>--SUBTOTAL(2,C$7:C527)</f>
        <v>518</v>
      </c>
      <c r="C527" s="157">
        <f>IF(ISNA(VLOOKUP($A527,DSSV!$A$7:$R$65536,IN_DTK!C$6,0))=FALSE,VLOOKUP($A527,DSSV!$A$7:$R$65536,IN_DTK!C$6,0),"")</f>
        <v>0</v>
      </c>
      <c r="D527" s="181" t="str">
        <f>IF(ISNA(VLOOKUP($A527,DSSV!$A$7:$R$65536,IN_DTK!D$6,0))=FALSE,VLOOKUP($A527,DSSV!$A$7:$R$65536,IN_DTK!D$6,0),"")</f>
        <v/>
      </c>
      <c r="E527" s="182" t="str">
        <f>IF(ISNA(VLOOKUP($A527,DSSV!$A$7:$R$65536,IN_DTK!E$6,0))=FALSE,VLOOKUP($A527,DSSV!$A$7:$R$65536,IN_DTK!E$6,0),"")</f>
        <v/>
      </c>
      <c r="F527" s="187" t="str">
        <f>IF(ISNA(VLOOKUP($A527,DSSV!$A$7:$R$65536,IN_DTK!F$6,0))=FALSE,VLOOKUP($A527,DSSV!$A$7:$R$65536,IN_DTK!F$6,0),"")</f>
        <v/>
      </c>
      <c r="G527" s="187" t="str">
        <f>IF(ISNA(VLOOKUP($A527,DSSV!$A$7:$R$65536,IN_DTK!G$6,0))=FALSE,VLOOKUP($A527,DSSV!$A$7:$R$65536,IN_DTK!G$6,0),"")</f>
        <v/>
      </c>
      <c r="H527" s="183">
        <f>IF(ISNA(VLOOKUP($A527,DSSV!$A$7:$R$65536,IN_DTK!H$6,0))=FALSE,IF(H$9&lt;&gt;0,VLOOKUP($A527,DSSV!$A$7:$R$65536,IN_DTK!H$6,0),""),"")</f>
        <v>0</v>
      </c>
      <c r="I527" s="183">
        <f>IF(ISNA(VLOOKUP($A527,DSSV!$A$7:$R$65536,IN_DTK!I$6,0))=FALSE,IF(I$9&lt;&gt;0,VLOOKUP($A527,DSSV!$A$7:$R$65536,IN_DTK!I$6,0),""),"")</f>
        <v>0</v>
      </c>
      <c r="J527" s="183">
        <f>IF(ISNA(VLOOKUP($A527,DSSV!$A$7:$R$65536,IN_DTK!J$6,0))=FALSE,IF(J$9&lt;&gt;0,VLOOKUP($A527,DSSV!$A$7:$R$65536,IN_DTK!J$6,0),""),"")</f>
        <v>0</v>
      </c>
      <c r="K527" s="183">
        <f>IF(ISNA(VLOOKUP($A527,DSSV!$A$7:$R$65536,IN_DTK!K$6,0))=FALSE,IF(K$9&lt;&gt;0,VLOOKUP($A527,DSSV!$A$7:$R$65536,IN_DTK!K$6,0),""),"")</f>
        <v>0</v>
      </c>
      <c r="L527" s="183">
        <f>IF(ISNA(VLOOKUP($A527,DSSV!$A$7:$R$65536,IN_DTK!L$6,0))=FALSE,IF(L$9&lt;&gt;0,VLOOKUP($A527,DSSV!$A$7:$R$65536,IN_DTK!L$6,0),""),"")</f>
        <v>0</v>
      </c>
      <c r="M527" s="183">
        <f>IF(ISNA(VLOOKUP($A527,DSSV!$A$7:$R$65536,IN_DTK!M$6,0))=FALSE,IF(M$9&lt;&gt;0,VLOOKUP($A527,DSSV!$A$7:$R$65536,IN_DTK!M$6,0),""),"")</f>
        <v>0</v>
      </c>
      <c r="N527" s="183">
        <f>IF(ISNA(VLOOKUP($A527,DSSV!$A$7:$R$65536,IN_DTK!N$6,0))=FALSE,IF(N$9&lt;&gt;0,VLOOKUP($A527,DSSV!$A$7:$R$65536,IN_DTK!N$6,0),""),"")</f>
        <v>0</v>
      </c>
      <c r="O527" s="183">
        <f>IF(ISNA(VLOOKUP($A527,DSSV!$A$7:$R$65536,IN_DTK!O$6,0))=FALSE,IF(O$9&lt;&gt;0,VLOOKUP($A527,DSSV!$A$7:$R$65536,IN_DTK!O$6,0),""),"")</f>
        <v>0</v>
      </c>
      <c r="P527" s="183">
        <f>IF(ISNA(VLOOKUP($A527,DSSV!$A$7:$R$65536,IN_DTK!P$6,0))=FALSE,IF(P$9&lt;&gt;0,VLOOKUP($A527,DSSV!$A$7:$R$65536,IN_DTK!P$6,0),""),"")</f>
        <v>0</v>
      </c>
      <c r="Q527" s="184">
        <f>IF(ISNA(VLOOKUP($A527,DSSV!$A$7:$R$65536,IN_DTK!Q$6,0))=FALSE,VLOOKUP($A527,DSSV!$A$7:$R$65536,IN_DTK!Q$6,0),"")</f>
        <v>0</v>
      </c>
      <c r="R527" s="175" t="str">
        <f>IF(ISNA(VLOOKUP($A527,DSSV!$A$7:$R$65536,IN_DTK!R$6,0))=FALSE,VLOOKUP($A527,DSSV!$A$7:$R$65536,IN_DTK!R$6,0),"")</f>
        <v>Không</v>
      </c>
      <c r="S527" s="185" t="str">
        <f>IF(ISNA(VLOOKUP($A527,DSSV!$A$7:$R$65536,IN_DTK!S$6,0))=FALSE,VLOOKUP($A527,DSSV!$A$7:$R$65536,IN_DTK!S$6,0),"")</f>
        <v/>
      </c>
      <c r="T527" s="156" t="str">
        <f t="shared" si="16"/>
        <v/>
      </c>
      <c r="U527" s="156" t="str">
        <f t="shared" si="17"/>
        <v/>
      </c>
    </row>
    <row r="528" spans="1:21" s="156" customFormat="1" ht="20.25" customHeight="1">
      <c r="A528" s="154">
        <v>519</v>
      </c>
      <c r="B528" s="178">
        <f>--SUBTOTAL(2,C$7:C528)</f>
        <v>519</v>
      </c>
      <c r="C528" s="157">
        <f>IF(ISNA(VLOOKUP($A528,DSSV!$A$7:$R$65536,IN_DTK!C$6,0))=FALSE,VLOOKUP($A528,DSSV!$A$7:$R$65536,IN_DTK!C$6,0),"")</f>
        <v>0</v>
      </c>
      <c r="D528" s="181" t="str">
        <f>IF(ISNA(VLOOKUP($A528,DSSV!$A$7:$R$65536,IN_DTK!D$6,0))=FALSE,VLOOKUP($A528,DSSV!$A$7:$R$65536,IN_DTK!D$6,0),"")</f>
        <v/>
      </c>
      <c r="E528" s="182" t="str">
        <f>IF(ISNA(VLOOKUP($A528,DSSV!$A$7:$R$65536,IN_DTK!E$6,0))=FALSE,VLOOKUP($A528,DSSV!$A$7:$R$65536,IN_DTK!E$6,0),"")</f>
        <v/>
      </c>
      <c r="F528" s="187" t="str">
        <f>IF(ISNA(VLOOKUP($A528,DSSV!$A$7:$R$65536,IN_DTK!F$6,0))=FALSE,VLOOKUP($A528,DSSV!$A$7:$R$65536,IN_DTK!F$6,0),"")</f>
        <v/>
      </c>
      <c r="G528" s="187" t="str">
        <f>IF(ISNA(VLOOKUP($A528,DSSV!$A$7:$R$65536,IN_DTK!G$6,0))=FALSE,VLOOKUP($A528,DSSV!$A$7:$R$65536,IN_DTK!G$6,0),"")</f>
        <v/>
      </c>
      <c r="H528" s="183">
        <f>IF(ISNA(VLOOKUP($A528,DSSV!$A$7:$R$65536,IN_DTK!H$6,0))=FALSE,IF(H$9&lt;&gt;0,VLOOKUP($A528,DSSV!$A$7:$R$65536,IN_DTK!H$6,0),""),"")</f>
        <v>0</v>
      </c>
      <c r="I528" s="183">
        <f>IF(ISNA(VLOOKUP($A528,DSSV!$A$7:$R$65536,IN_DTK!I$6,0))=FALSE,IF(I$9&lt;&gt;0,VLOOKUP($A528,DSSV!$A$7:$R$65536,IN_DTK!I$6,0),""),"")</f>
        <v>0</v>
      </c>
      <c r="J528" s="183">
        <f>IF(ISNA(VLOOKUP($A528,DSSV!$A$7:$R$65536,IN_DTK!J$6,0))=FALSE,IF(J$9&lt;&gt;0,VLOOKUP($A528,DSSV!$A$7:$R$65536,IN_DTK!J$6,0),""),"")</f>
        <v>0</v>
      </c>
      <c r="K528" s="183">
        <f>IF(ISNA(VLOOKUP($A528,DSSV!$A$7:$R$65536,IN_DTK!K$6,0))=FALSE,IF(K$9&lt;&gt;0,VLOOKUP($A528,DSSV!$A$7:$R$65536,IN_DTK!K$6,0),""),"")</f>
        <v>0</v>
      </c>
      <c r="L528" s="183">
        <f>IF(ISNA(VLOOKUP($A528,DSSV!$A$7:$R$65536,IN_DTK!L$6,0))=FALSE,IF(L$9&lt;&gt;0,VLOOKUP($A528,DSSV!$A$7:$R$65536,IN_DTK!L$6,0),""),"")</f>
        <v>0</v>
      </c>
      <c r="M528" s="183">
        <f>IF(ISNA(VLOOKUP($A528,DSSV!$A$7:$R$65536,IN_DTK!M$6,0))=FALSE,IF(M$9&lt;&gt;0,VLOOKUP($A528,DSSV!$A$7:$R$65536,IN_DTK!M$6,0),""),"")</f>
        <v>0</v>
      </c>
      <c r="N528" s="183">
        <f>IF(ISNA(VLOOKUP($A528,DSSV!$A$7:$R$65536,IN_DTK!N$6,0))=FALSE,IF(N$9&lt;&gt;0,VLOOKUP($A528,DSSV!$A$7:$R$65536,IN_DTK!N$6,0),""),"")</f>
        <v>0</v>
      </c>
      <c r="O528" s="183">
        <f>IF(ISNA(VLOOKUP($A528,DSSV!$A$7:$R$65536,IN_DTK!O$6,0))=FALSE,IF(O$9&lt;&gt;0,VLOOKUP($A528,DSSV!$A$7:$R$65536,IN_DTK!O$6,0),""),"")</f>
        <v>0</v>
      </c>
      <c r="P528" s="183">
        <f>IF(ISNA(VLOOKUP($A528,DSSV!$A$7:$R$65536,IN_DTK!P$6,0))=FALSE,IF(P$9&lt;&gt;0,VLOOKUP($A528,DSSV!$A$7:$R$65536,IN_DTK!P$6,0),""),"")</f>
        <v>0</v>
      </c>
      <c r="Q528" s="184">
        <f>IF(ISNA(VLOOKUP($A528,DSSV!$A$7:$R$65536,IN_DTK!Q$6,0))=FALSE,VLOOKUP($A528,DSSV!$A$7:$R$65536,IN_DTK!Q$6,0),"")</f>
        <v>0</v>
      </c>
      <c r="R528" s="175" t="str">
        <f>IF(ISNA(VLOOKUP($A528,DSSV!$A$7:$R$65536,IN_DTK!R$6,0))=FALSE,VLOOKUP($A528,DSSV!$A$7:$R$65536,IN_DTK!R$6,0),"")</f>
        <v>Không</v>
      </c>
      <c r="S528" s="185" t="str">
        <f>IF(ISNA(VLOOKUP($A528,DSSV!$A$7:$R$65536,IN_DTK!S$6,0))=FALSE,VLOOKUP($A528,DSSV!$A$7:$R$65536,IN_DTK!S$6,0),"")</f>
        <v/>
      </c>
      <c r="T528" s="156" t="str">
        <f t="shared" si="16"/>
        <v/>
      </c>
      <c r="U528" s="156" t="str">
        <f t="shared" si="17"/>
        <v/>
      </c>
    </row>
    <row r="529" spans="1:21" s="156" customFormat="1" ht="20.25" customHeight="1">
      <c r="A529" s="154">
        <v>520</v>
      </c>
      <c r="B529" s="178">
        <f>--SUBTOTAL(2,C$7:C529)</f>
        <v>520</v>
      </c>
      <c r="C529" s="157">
        <f>IF(ISNA(VLOOKUP($A529,DSSV!$A$7:$R$65536,IN_DTK!C$6,0))=FALSE,VLOOKUP($A529,DSSV!$A$7:$R$65536,IN_DTK!C$6,0),"")</f>
        <v>0</v>
      </c>
      <c r="D529" s="181" t="str">
        <f>IF(ISNA(VLOOKUP($A529,DSSV!$A$7:$R$65536,IN_DTK!D$6,0))=FALSE,VLOOKUP($A529,DSSV!$A$7:$R$65536,IN_DTK!D$6,0),"")</f>
        <v/>
      </c>
      <c r="E529" s="182" t="str">
        <f>IF(ISNA(VLOOKUP($A529,DSSV!$A$7:$R$65536,IN_DTK!E$6,0))=FALSE,VLOOKUP($A529,DSSV!$A$7:$R$65536,IN_DTK!E$6,0),"")</f>
        <v/>
      </c>
      <c r="F529" s="187" t="str">
        <f>IF(ISNA(VLOOKUP($A529,DSSV!$A$7:$R$65536,IN_DTK!F$6,0))=FALSE,VLOOKUP($A529,DSSV!$A$7:$R$65536,IN_DTK!F$6,0),"")</f>
        <v/>
      </c>
      <c r="G529" s="187" t="str">
        <f>IF(ISNA(VLOOKUP($A529,DSSV!$A$7:$R$65536,IN_DTK!G$6,0))=FALSE,VLOOKUP($A529,DSSV!$A$7:$R$65536,IN_DTK!G$6,0),"")</f>
        <v/>
      </c>
      <c r="H529" s="183">
        <f>IF(ISNA(VLOOKUP($A529,DSSV!$A$7:$R$65536,IN_DTK!H$6,0))=FALSE,IF(H$9&lt;&gt;0,VLOOKUP($A529,DSSV!$A$7:$R$65536,IN_DTK!H$6,0),""),"")</f>
        <v>0</v>
      </c>
      <c r="I529" s="183">
        <f>IF(ISNA(VLOOKUP($A529,DSSV!$A$7:$R$65536,IN_DTK!I$6,0))=FALSE,IF(I$9&lt;&gt;0,VLOOKUP($A529,DSSV!$A$7:$R$65536,IN_DTK!I$6,0),""),"")</f>
        <v>0</v>
      </c>
      <c r="J529" s="183">
        <f>IF(ISNA(VLOOKUP($A529,DSSV!$A$7:$R$65536,IN_DTK!J$6,0))=FALSE,IF(J$9&lt;&gt;0,VLOOKUP($A529,DSSV!$A$7:$R$65536,IN_DTK!J$6,0),""),"")</f>
        <v>0</v>
      </c>
      <c r="K529" s="183">
        <f>IF(ISNA(VLOOKUP($A529,DSSV!$A$7:$R$65536,IN_DTK!K$6,0))=FALSE,IF(K$9&lt;&gt;0,VLOOKUP($A529,DSSV!$A$7:$R$65536,IN_DTK!K$6,0),""),"")</f>
        <v>0</v>
      </c>
      <c r="L529" s="183">
        <f>IF(ISNA(VLOOKUP($A529,DSSV!$A$7:$R$65536,IN_DTK!L$6,0))=FALSE,IF(L$9&lt;&gt;0,VLOOKUP($A529,DSSV!$A$7:$R$65536,IN_DTK!L$6,0),""),"")</f>
        <v>0</v>
      </c>
      <c r="M529" s="183">
        <f>IF(ISNA(VLOOKUP($A529,DSSV!$A$7:$R$65536,IN_DTK!M$6,0))=FALSE,IF(M$9&lt;&gt;0,VLOOKUP($A529,DSSV!$A$7:$R$65536,IN_DTK!M$6,0),""),"")</f>
        <v>0</v>
      </c>
      <c r="N529" s="183">
        <f>IF(ISNA(VLOOKUP($A529,DSSV!$A$7:$R$65536,IN_DTK!N$6,0))=FALSE,IF(N$9&lt;&gt;0,VLOOKUP($A529,DSSV!$A$7:$R$65536,IN_DTK!N$6,0),""),"")</f>
        <v>0</v>
      </c>
      <c r="O529" s="183">
        <f>IF(ISNA(VLOOKUP($A529,DSSV!$A$7:$R$65536,IN_DTK!O$6,0))=FALSE,IF(O$9&lt;&gt;0,VLOOKUP($A529,DSSV!$A$7:$R$65536,IN_DTK!O$6,0),""),"")</f>
        <v>0</v>
      </c>
      <c r="P529" s="183">
        <f>IF(ISNA(VLOOKUP($A529,DSSV!$A$7:$R$65536,IN_DTK!P$6,0))=FALSE,IF(P$9&lt;&gt;0,VLOOKUP($A529,DSSV!$A$7:$R$65536,IN_DTK!P$6,0),""),"")</f>
        <v>0</v>
      </c>
      <c r="Q529" s="184">
        <f>IF(ISNA(VLOOKUP($A529,DSSV!$A$7:$R$65536,IN_DTK!Q$6,0))=FALSE,VLOOKUP($A529,DSSV!$A$7:$R$65536,IN_DTK!Q$6,0),"")</f>
        <v>0</v>
      </c>
      <c r="R529" s="175" t="str">
        <f>IF(ISNA(VLOOKUP($A529,DSSV!$A$7:$R$65536,IN_DTK!R$6,0))=FALSE,VLOOKUP($A529,DSSV!$A$7:$R$65536,IN_DTK!R$6,0),"")</f>
        <v>Không</v>
      </c>
      <c r="S529" s="185" t="str">
        <f>IF(ISNA(VLOOKUP($A529,DSSV!$A$7:$R$65536,IN_DTK!S$6,0))=FALSE,VLOOKUP($A529,DSSV!$A$7:$R$65536,IN_DTK!S$6,0),"")</f>
        <v/>
      </c>
      <c r="T529" s="156" t="str">
        <f t="shared" si="16"/>
        <v/>
      </c>
      <c r="U529" s="156" t="str">
        <f t="shared" si="17"/>
        <v/>
      </c>
    </row>
    <row r="530" spans="1:21" s="156" customFormat="1" ht="20.25" customHeight="1">
      <c r="A530" s="154">
        <v>521</v>
      </c>
      <c r="B530" s="178">
        <f>--SUBTOTAL(2,C$7:C530)</f>
        <v>521</v>
      </c>
      <c r="C530" s="157">
        <f>IF(ISNA(VLOOKUP($A530,DSSV!$A$7:$R$65536,IN_DTK!C$6,0))=FALSE,VLOOKUP($A530,DSSV!$A$7:$R$65536,IN_DTK!C$6,0),"")</f>
        <v>0</v>
      </c>
      <c r="D530" s="181" t="str">
        <f>IF(ISNA(VLOOKUP($A530,DSSV!$A$7:$R$65536,IN_DTK!D$6,0))=FALSE,VLOOKUP($A530,DSSV!$A$7:$R$65536,IN_DTK!D$6,0),"")</f>
        <v/>
      </c>
      <c r="E530" s="182" t="str">
        <f>IF(ISNA(VLOOKUP($A530,DSSV!$A$7:$R$65536,IN_DTK!E$6,0))=FALSE,VLOOKUP($A530,DSSV!$A$7:$R$65536,IN_DTK!E$6,0),"")</f>
        <v/>
      </c>
      <c r="F530" s="187" t="str">
        <f>IF(ISNA(VLOOKUP($A530,DSSV!$A$7:$R$65536,IN_DTK!F$6,0))=FALSE,VLOOKUP($A530,DSSV!$A$7:$R$65536,IN_DTK!F$6,0),"")</f>
        <v/>
      </c>
      <c r="G530" s="187" t="str">
        <f>IF(ISNA(VLOOKUP($A530,DSSV!$A$7:$R$65536,IN_DTK!G$6,0))=FALSE,VLOOKUP($A530,DSSV!$A$7:$R$65536,IN_DTK!G$6,0),"")</f>
        <v/>
      </c>
      <c r="H530" s="183">
        <f>IF(ISNA(VLOOKUP($A530,DSSV!$A$7:$R$65536,IN_DTK!H$6,0))=FALSE,IF(H$9&lt;&gt;0,VLOOKUP($A530,DSSV!$A$7:$R$65536,IN_DTK!H$6,0),""),"")</f>
        <v>0</v>
      </c>
      <c r="I530" s="183">
        <f>IF(ISNA(VLOOKUP($A530,DSSV!$A$7:$R$65536,IN_DTK!I$6,0))=FALSE,IF(I$9&lt;&gt;0,VLOOKUP($A530,DSSV!$A$7:$R$65536,IN_DTK!I$6,0),""),"")</f>
        <v>0</v>
      </c>
      <c r="J530" s="183">
        <f>IF(ISNA(VLOOKUP($A530,DSSV!$A$7:$R$65536,IN_DTK!J$6,0))=FALSE,IF(J$9&lt;&gt;0,VLOOKUP($A530,DSSV!$A$7:$R$65536,IN_DTK!J$6,0),""),"")</f>
        <v>0</v>
      </c>
      <c r="K530" s="183">
        <f>IF(ISNA(VLOOKUP($A530,DSSV!$A$7:$R$65536,IN_DTK!K$6,0))=FALSE,IF(K$9&lt;&gt;0,VLOOKUP($A530,DSSV!$A$7:$R$65536,IN_DTK!K$6,0),""),"")</f>
        <v>0</v>
      </c>
      <c r="L530" s="183">
        <f>IF(ISNA(VLOOKUP($A530,DSSV!$A$7:$R$65536,IN_DTK!L$6,0))=FALSE,IF(L$9&lt;&gt;0,VLOOKUP($A530,DSSV!$A$7:$R$65536,IN_DTK!L$6,0),""),"")</f>
        <v>0</v>
      </c>
      <c r="M530" s="183">
        <f>IF(ISNA(VLOOKUP($A530,DSSV!$A$7:$R$65536,IN_DTK!M$6,0))=FALSE,IF(M$9&lt;&gt;0,VLOOKUP($A530,DSSV!$A$7:$R$65536,IN_DTK!M$6,0),""),"")</f>
        <v>0</v>
      </c>
      <c r="N530" s="183">
        <f>IF(ISNA(VLOOKUP($A530,DSSV!$A$7:$R$65536,IN_DTK!N$6,0))=FALSE,IF(N$9&lt;&gt;0,VLOOKUP($A530,DSSV!$A$7:$R$65536,IN_DTK!N$6,0),""),"")</f>
        <v>0</v>
      </c>
      <c r="O530" s="183">
        <f>IF(ISNA(VLOOKUP($A530,DSSV!$A$7:$R$65536,IN_DTK!O$6,0))=FALSE,IF(O$9&lt;&gt;0,VLOOKUP($A530,DSSV!$A$7:$R$65536,IN_DTK!O$6,0),""),"")</f>
        <v>0</v>
      </c>
      <c r="P530" s="183">
        <f>IF(ISNA(VLOOKUP($A530,DSSV!$A$7:$R$65536,IN_DTK!P$6,0))=FALSE,IF(P$9&lt;&gt;0,VLOOKUP($A530,DSSV!$A$7:$R$65536,IN_DTK!P$6,0),""),"")</f>
        <v>0</v>
      </c>
      <c r="Q530" s="184">
        <f>IF(ISNA(VLOOKUP($A530,DSSV!$A$7:$R$65536,IN_DTK!Q$6,0))=FALSE,VLOOKUP($A530,DSSV!$A$7:$R$65536,IN_DTK!Q$6,0),"")</f>
        <v>0</v>
      </c>
      <c r="R530" s="175" t="str">
        <f>IF(ISNA(VLOOKUP($A530,DSSV!$A$7:$R$65536,IN_DTK!R$6,0))=FALSE,VLOOKUP($A530,DSSV!$A$7:$R$65536,IN_DTK!R$6,0),"")</f>
        <v>Không</v>
      </c>
      <c r="S530" s="185" t="str">
        <f>IF(ISNA(VLOOKUP($A530,DSSV!$A$7:$R$65536,IN_DTK!S$6,0))=FALSE,VLOOKUP($A530,DSSV!$A$7:$R$65536,IN_DTK!S$6,0),"")</f>
        <v/>
      </c>
      <c r="T530" s="156" t="str">
        <f t="shared" si="16"/>
        <v/>
      </c>
      <c r="U530" s="156" t="str">
        <f t="shared" si="17"/>
        <v/>
      </c>
    </row>
    <row r="531" spans="1:21" s="156" customFormat="1" ht="20.25" customHeight="1">
      <c r="A531" s="154">
        <v>522</v>
      </c>
      <c r="B531" s="178">
        <f>--SUBTOTAL(2,C$7:C531)</f>
        <v>522</v>
      </c>
      <c r="C531" s="157">
        <f>IF(ISNA(VLOOKUP($A531,DSSV!$A$7:$R$65536,IN_DTK!C$6,0))=FALSE,VLOOKUP($A531,DSSV!$A$7:$R$65536,IN_DTK!C$6,0),"")</f>
        <v>0</v>
      </c>
      <c r="D531" s="181" t="str">
        <f>IF(ISNA(VLOOKUP($A531,DSSV!$A$7:$R$65536,IN_DTK!D$6,0))=FALSE,VLOOKUP($A531,DSSV!$A$7:$R$65536,IN_DTK!D$6,0),"")</f>
        <v/>
      </c>
      <c r="E531" s="182" t="str">
        <f>IF(ISNA(VLOOKUP($A531,DSSV!$A$7:$R$65536,IN_DTK!E$6,0))=FALSE,VLOOKUP($A531,DSSV!$A$7:$R$65536,IN_DTK!E$6,0),"")</f>
        <v/>
      </c>
      <c r="F531" s="187" t="str">
        <f>IF(ISNA(VLOOKUP($A531,DSSV!$A$7:$R$65536,IN_DTK!F$6,0))=FALSE,VLOOKUP($A531,DSSV!$A$7:$R$65536,IN_DTK!F$6,0),"")</f>
        <v/>
      </c>
      <c r="G531" s="187" t="str">
        <f>IF(ISNA(VLOOKUP($A531,DSSV!$A$7:$R$65536,IN_DTK!G$6,0))=FALSE,VLOOKUP($A531,DSSV!$A$7:$R$65536,IN_DTK!G$6,0),"")</f>
        <v/>
      </c>
      <c r="H531" s="183">
        <f>IF(ISNA(VLOOKUP($A531,DSSV!$A$7:$R$65536,IN_DTK!H$6,0))=FALSE,IF(H$9&lt;&gt;0,VLOOKUP($A531,DSSV!$A$7:$R$65536,IN_DTK!H$6,0),""),"")</f>
        <v>0</v>
      </c>
      <c r="I531" s="183">
        <f>IF(ISNA(VLOOKUP($A531,DSSV!$A$7:$R$65536,IN_DTK!I$6,0))=FALSE,IF(I$9&lt;&gt;0,VLOOKUP($A531,DSSV!$A$7:$R$65536,IN_DTK!I$6,0),""),"")</f>
        <v>0</v>
      </c>
      <c r="J531" s="183">
        <f>IF(ISNA(VLOOKUP($A531,DSSV!$A$7:$R$65536,IN_DTK!J$6,0))=FALSE,IF(J$9&lt;&gt;0,VLOOKUP($A531,DSSV!$A$7:$R$65536,IN_DTK!J$6,0),""),"")</f>
        <v>0</v>
      </c>
      <c r="K531" s="183">
        <f>IF(ISNA(VLOOKUP($A531,DSSV!$A$7:$R$65536,IN_DTK!K$6,0))=FALSE,IF(K$9&lt;&gt;0,VLOOKUP($A531,DSSV!$A$7:$R$65536,IN_DTK!K$6,0),""),"")</f>
        <v>0</v>
      </c>
      <c r="L531" s="183">
        <f>IF(ISNA(VLOOKUP($A531,DSSV!$A$7:$R$65536,IN_DTK!L$6,0))=FALSE,IF(L$9&lt;&gt;0,VLOOKUP($A531,DSSV!$A$7:$R$65536,IN_DTK!L$6,0),""),"")</f>
        <v>0</v>
      </c>
      <c r="M531" s="183">
        <f>IF(ISNA(VLOOKUP($A531,DSSV!$A$7:$R$65536,IN_DTK!M$6,0))=FALSE,IF(M$9&lt;&gt;0,VLOOKUP($A531,DSSV!$A$7:$R$65536,IN_DTK!M$6,0),""),"")</f>
        <v>0</v>
      </c>
      <c r="N531" s="183">
        <f>IF(ISNA(VLOOKUP($A531,DSSV!$A$7:$R$65536,IN_DTK!N$6,0))=FALSE,IF(N$9&lt;&gt;0,VLOOKUP($A531,DSSV!$A$7:$R$65536,IN_DTK!N$6,0),""),"")</f>
        <v>0</v>
      </c>
      <c r="O531" s="183">
        <f>IF(ISNA(VLOOKUP($A531,DSSV!$A$7:$R$65536,IN_DTK!O$6,0))=FALSE,IF(O$9&lt;&gt;0,VLOOKUP($A531,DSSV!$A$7:$R$65536,IN_DTK!O$6,0),""),"")</f>
        <v>0</v>
      </c>
      <c r="P531" s="183">
        <f>IF(ISNA(VLOOKUP($A531,DSSV!$A$7:$R$65536,IN_DTK!P$6,0))=FALSE,IF(P$9&lt;&gt;0,VLOOKUP($A531,DSSV!$A$7:$R$65536,IN_DTK!P$6,0),""),"")</f>
        <v>0</v>
      </c>
      <c r="Q531" s="184">
        <f>IF(ISNA(VLOOKUP($A531,DSSV!$A$7:$R$65536,IN_DTK!Q$6,0))=FALSE,VLOOKUP($A531,DSSV!$A$7:$R$65536,IN_DTK!Q$6,0),"")</f>
        <v>0</v>
      </c>
      <c r="R531" s="175" t="str">
        <f>IF(ISNA(VLOOKUP($A531,DSSV!$A$7:$R$65536,IN_DTK!R$6,0))=FALSE,VLOOKUP($A531,DSSV!$A$7:$R$65536,IN_DTK!R$6,0),"")</f>
        <v>Không</v>
      </c>
      <c r="S531" s="185" t="str">
        <f>IF(ISNA(VLOOKUP($A531,DSSV!$A$7:$R$65536,IN_DTK!S$6,0))=FALSE,VLOOKUP($A531,DSSV!$A$7:$R$65536,IN_DTK!S$6,0),"")</f>
        <v/>
      </c>
      <c r="T531" s="156" t="str">
        <f t="shared" si="16"/>
        <v/>
      </c>
      <c r="U531" s="156" t="str">
        <f t="shared" si="17"/>
        <v/>
      </c>
    </row>
    <row r="532" spans="1:21" s="156" customFormat="1" ht="20.25" customHeight="1">
      <c r="A532" s="154">
        <v>523</v>
      </c>
      <c r="B532" s="178">
        <f>--SUBTOTAL(2,C$7:C532)</f>
        <v>523</v>
      </c>
      <c r="C532" s="157">
        <f>IF(ISNA(VLOOKUP($A532,DSSV!$A$7:$R$65536,IN_DTK!C$6,0))=FALSE,VLOOKUP($A532,DSSV!$A$7:$R$65536,IN_DTK!C$6,0),"")</f>
        <v>0</v>
      </c>
      <c r="D532" s="181" t="str">
        <f>IF(ISNA(VLOOKUP($A532,DSSV!$A$7:$R$65536,IN_DTK!D$6,0))=FALSE,VLOOKUP($A532,DSSV!$A$7:$R$65536,IN_DTK!D$6,0),"")</f>
        <v/>
      </c>
      <c r="E532" s="182" t="str">
        <f>IF(ISNA(VLOOKUP($A532,DSSV!$A$7:$R$65536,IN_DTK!E$6,0))=FALSE,VLOOKUP($A532,DSSV!$A$7:$R$65536,IN_DTK!E$6,0),"")</f>
        <v/>
      </c>
      <c r="F532" s="187" t="str">
        <f>IF(ISNA(VLOOKUP($A532,DSSV!$A$7:$R$65536,IN_DTK!F$6,0))=FALSE,VLOOKUP($A532,DSSV!$A$7:$R$65536,IN_DTK!F$6,0),"")</f>
        <v/>
      </c>
      <c r="G532" s="187" t="str">
        <f>IF(ISNA(VLOOKUP($A532,DSSV!$A$7:$R$65536,IN_DTK!G$6,0))=FALSE,VLOOKUP($A532,DSSV!$A$7:$R$65536,IN_DTK!G$6,0),"")</f>
        <v/>
      </c>
      <c r="H532" s="183">
        <f>IF(ISNA(VLOOKUP($A532,DSSV!$A$7:$R$65536,IN_DTK!H$6,0))=FALSE,IF(H$9&lt;&gt;0,VLOOKUP($A532,DSSV!$A$7:$R$65536,IN_DTK!H$6,0),""),"")</f>
        <v>0</v>
      </c>
      <c r="I532" s="183">
        <f>IF(ISNA(VLOOKUP($A532,DSSV!$A$7:$R$65536,IN_DTK!I$6,0))=FALSE,IF(I$9&lt;&gt;0,VLOOKUP($A532,DSSV!$A$7:$R$65536,IN_DTK!I$6,0),""),"")</f>
        <v>0</v>
      </c>
      <c r="J532" s="183">
        <f>IF(ISNA(VLOOKUP($A532,DSSV!$A$7:$R$65536,IN_DTK!J$6,0))=FALSE,IF(J$9&lt;&gt;0,VLOOKUP($A532,DSSV!$A$7:$R$65536,IN_DTK!J$6,0),""),"")</f>
        <v>0</v>
      </c>
      <c r="K532" s="183">
        <f>IF(ISNA(VLOOKUP($A532,DSSV!$A$7:$R$65536,IN_DTK!K$6,0))=FALSE,IF(K$9&lt;&gt;0,VLOOKUP($A532,DSSV!$A$7:$R$65536,IN_DTK!K$6,0),""),"")</f>
        <v>0</v>
      </c>
      <c r="L532" s="183">
        <f>IF(ISNA(VLOOKUP($A532,DSSV!$A$7:$R$65536,IN_DTK!L$6,0))=FALSE,IF(L$9&lt;&gt;0,VLOOKUP($A532,DSSV!$A$7:$R$65536,IN_DTK!L$6,0),""),"")</f>
        <v>0</v>
      </c>
      <c r="M532" s="183">
        <f>IF(ISNA(VLOOKUP($A532,DSSV!$A$7:$R$65536,IN_DTK!M$6,0))=FALSE,IF(M$9&lt;&gt;0,VLOOKUP($A532,DSSV!$A$7:$R$65536,IN_DTK!M$6,0),""),"")</f>
        <v>0</v>
      </c>
      <c r="N532" s="183">
        <f>IF(ISNA(VLOOKUP($A532,DSSV!$A$7:$R$65536,IN_DTK!N$6,0))=FALSE,IF(N$9&lt;&gt;0,VLOOKUP($A532,DSSV!$A$7:$R$65536,IN_DTK!N$6,0),""),"")</f>
        <v>0</v>
      </c>
      <c r="O532" s="183">
        <f>IF(ISNA(VLOOKUP($A532,DSSV!$A$7:$R$65536,IN_DTK!O$6,0))=FALSE,IF(O$9&lt;&gt;0,VLOOKUP($A532,DSSV!$A$7:$R$65536,IN_DTK!O$6,0),""),"")</f>
        <v>0</v>
      </c>
      <c r="P532" s="183">
        <f>IF(ISNA(VLOOKUP($A532,DSSV!$A$7:$R$65536,IN_DTK!P$6,0))=FALSE,IF(P$9&lt;&gt;0,VLOOKUP($A532,DSSV!$A$7:$R$65536,IN_DTK!P$6,0),""),"")</f>
        <v>0</v>
      </c>
      <c r="Q532" s="184">
        <f>IF(ISNA(VLOOKUP($A532,DSSV!$A$7:$R$65536,IN_DTK!Q$6,0))=FALSE,VLOOKUP($A532,DSSV!$A$7:$R$65536,IN_DTK!Q$6,0),"")</f>
        <v>0</v>
      </c>
      <c r="R532" s="175" t="str">
        <f>IF(ISNA(VLOOKUP($A532,DSSV!$A$7:$R$65536,IN_DTK!R$6,0))=FALSE,VLOOKUP($A532,DSSV!$A$7:$R$65536,IN_DTK!R$6,0),"")</f>
        <v>Không</v>
      </c>
      <c r="S532" s="185" t="str">
        <f>IF(ISNA(VLOOKUP($A532,DSSV!$A$7:$R$65536,IN_DTK!S$6,0))=FALSE,VLOOKUP($A532,DSSV!$A$7:$R$65536,IN_DTK!S$6,0),"")</f>
        <v/>
      </c>
      <c r="T532" s="156" t="str">
        <f t="shared" si="16"/>
        <v/>
      </c>
      <c r="U532" s="156" t="str">
        <f t="shared" si="17"/>
        <v/>
      </c>
    </row>
    <row r="533" spans="1:21" s="156" customFormat="1" ht="20.25" customHeight="1">
      <c r="A533" s="154">
        <v>524</v>
      </c>
      <c r="B533" s="178">
        <f>--SUBTOTAL(2,C$7:C533)</f>
        <v>524</v>
      </c>
      <c r="C533" s="157">
        <f>IF(ISNA(VLOOKUP($A533,DSSV!$A$7:$R$65536,IN_DTK!C$6,0))=FALSE,VLOOKUP($A533,DSSV!$A$7:$R$65536,IN_DTK!C$6,0),"")</f>
        <v>0</v>
      </c>
      <c r="D533" s="181" t="str">
        <f>IF(ISNA(VLOOKUP($A533,DSSV!$A$7:$R$65536,IN_DTK!D$6,0))=FALSE,VLOOKUP($A533,DSSV!$A$7:$R$65536,IN_DTK!D$6,0),"")</f>
        <v/>
      </c>
      <c r="E533" s="182" t="str">
        <f>IF(ISNA(VLOOKUP($A533,DSSV!$A$7:$R$65536,IN_DTK!E$6,0))=FALSE,VLOOKUP($A533,DSSV!$A$7:$R$65536,IN_DTK!E$6,0),"")</f>
        <v/>
      </c>
      <c r="F533" s="187" t="str">
        <f>IF(ISNA(VLOOKUP($A533,DSSV!$A$7:$R$65536,IN_DTK!F$6,0))=FALSE,VLOOKUP($A533,DSSV!$A$7:$R$65536,IN_DTK!F$6,0),"")</f>
        <v/>
      </c>
      <c r="G533" s="187" t="str">
        <f>IF(ISNA(VLOOKUP($A533,DSSV!$A$7:$R$65536,IN_DTK!G$6,0))=FALSE,VLOOKUP($A533,DSSV!$A$7:$R$65536,IN_DTK!G$6,0),"")</f>
        <v/>
      </c>
      <c r="H533" s="183">
        <f>IF(ISNA(VLOOKUP($A533,DSSV!$A$7:$R$65536,IN_DTK!H$6,0))=FALSE,IF(H$9&lt;&gt;0,VLOOKUP($A533,DSSV!$A$7:$R$65536,IN_DTK!H$6,0),""),"")</f>
        <v>0</v>
      </c>
      <c r="I533" s="183">
        <f>IF(ISNA(VLOOKUP($A533,DSSV!$A$7:$R$65536,IN_DTK!I$6,0))=FALSE,IF(I$9&lt;&gt;0,VLOOKUP($A533,DSSV!$A$7:$R$65536,IN_DTK!I$6,0),""),"")</f>
        <v>0</v>
      </c>
      <c r="J533" s="183">
        <f>IF(ISNA(VLOOKUP($A533,DSSV!$A$7:$R$65536,IN_DTK!J$6,0))=FALSE,IF(J$9&lt;&gt;0,VLOOKUP($A533,DSSV!$A$7:$R$65536,IN_DTK!J$6,0),""),"")</f>
        <v>0</v>
      </c>
      <c r="K533" s="183">
        <f>IF(ISNA(VLOOKUP($A533,DSSV!$A$7:$R$65536,IN_DTK!K$6,0))=FALSE,IF(K$9&lt;&gt;0,VLOOKUP($A533,DSSV!$A$7:$R$65536,IN_DTK!K$6,0),""),"")</f>
        <v>0</v>
      </c>
      <c r="L533" s="183">
        <f>IF(ISNA(VLOOKUP($A533,DSSV!$A$7:$R$65536,IN_DTK!L$6,0))=FALSE,IF(L$9&lt;&gt;0,VLOOKUP($A533,DSSV!$A$7:$R$65536,IN_DTK!L$6,0),""),"")</f>
        <v>0</v>
      </c>
      <c r="M533" s="183">
        <f>IF(ISNA(VLOOKUP($A533,DSSV!$A$7:$R$65536,IN_DTK!M$6,0))=FALSE,IF(M$9&lt;&gt;0,VLOOKUP($A533,DSSV!$A$7:$R$65536,IN_DTK!M$6,0),""),"")</f>
        <v>0</v>
      </c>
      <c r="N533" s="183">
        <f>IF(ISNA(VLOOKUP($A533,DSSV!$A$7:$R$65536,IN_DTK!N$6,0))=FALSE,IF(N$9&lt;&gt;0,VLOOKUP($A533,DSSV!$A$7:$R$65536,IN_DTK!N$6,0),""),"")</f>
        <v>0</v>
      </c>
      <c r="O533" s="183">
        <f>IF(ISNA(VLOOKUP($A533,DSSV!$A$7:$R$65536,IN_DTK!O$6,0))=FALSE,IF(O$9&lt;&gt;0,VLOOKUP($A533,DSSV!$A$7:$R$65536,IN_DTK!O$6,0),""),"")</f>
        <v>0</v>
      </c>
      <c r="P533" s="183">
        <f>IF(ISNA(VLOOKUP($A533,DSSV!$A$7:$R$65536,IN_DTK!P$6,0))=FALSE,IF(P$9&lt;&gt;0,VLOOKUP($A533,DSSV!$A$7:$R$65536,IN_DTK!P$6,0),""),"")</f>
        <v>0</v>
      </c>
      <c r="Q533" s="184">
        <f>IF(ISNA(VLOOKUP($A533,DSSV!$A$7:$R$65536,IN_DTK!Q$6,0))=FALSE,VLOOKUP($A533,DSSV!$A$7:$R$65536,IN_DTK!Q$6,0),"")</f>
        <v>0</v>
      </c>
      <c r="R533" s="175" t="str">
        <f>IF(ISNA(VLOOKUP($A533,DSSV!$A$7:$R$65536,IN_DTK!R$6,0))=FALSE,VLOOKUP($A533,DSSV!$A$7:$R$65536,IN_DTK!R$6,0),"")</f>
        <v>Không</v>
      </c>
      <c r="S533" s="185" t="str">
        <f>IF(ISNA(VLOOKUP($A533,DSSV!$A$7:$R$65536,IN_DTK!S$6,0))=FALSE,VLOOKUP($A533,DSSV!$A$7:$R$65536,IN_DTK!S$6,0),"")</f>
        <v/>
      </c>
      <c r="T533" s="156" t="str">
        <f t="shared" si="16"/>
        <v/>
      </c>
      <c r="U533" s="156" t="str">
        <f t="shared" si="17"/>
        <v/>
      </c>
    </row>
    <row r="534" spans="1:21" s="156" customFormat="1" ht="20.25" customHeight="1">
      <c r="A534" s="154">
        <v>525</v>
      </c>
      <c r="B534" s="178">
        <f>--SUBTOTAL(2,C$7:C534)</f>
        <v>525</v>
      </c>
      <c r="C534" s="157">
        <f>IF(ISNA(VLOOKUP($A534,DSSV!$A$7:$R$65536,IN_DTK!C$6,0))=FALSE,VLOOKUP($A534,DSSV!$A$7:$R$65536,IN_DTK!C$6,0),"")</f>
        <v>0</v>
      </c>
      <c r="D534" s="181" t="str">
        <f>IF(ISNA(VLOOKUP($A534,DSSV!$A$7:$R$65536,IN_DTK!D$6,0))=FALSE,VLOOKUP($A534,DSSV!$A$7:$R$65536,IN_DTK!D$6,0),"")</f>
        <v/>
      </c>
      <c r="E534" s="182" t="str">
        <f>IF(ISNA(VLOOKUP($A534,DSSV!$A$7:$R$65536,IN_DTK!E$6,0))=FALSE,VLOOKUP($A534,DSSV!$A$7:$R$65536,IN_DTK!E$6,0),"")</f>
        <v/>
      </c>
      <c r="F534" s="187" t="str">
        <f>IF(ISNA(VLOOKUP($A534,DSSV!$A$7:$R$65536,IN_DTK!F$6,0))=FALSE,VLOOKUP($A534,DSSV!$A$7:$R$65536,IN_DTK!F$6,0),"")</f>
        <v/>
      </c>
      <c r="G534" s="187" t="str">
        <f>IF(ISNA(VLOOKUP($A534,DSSV!$A$7:$R$65536,IN_DTK!G$6,0))=FALSE,VLOOKUP($A534,DSSV!$A$7:$R$65536,IN_DTK!G$6,0),"")</f>
        <v/>
      </c>
      <c r="H534" s="183">
        <f>IF(ISNA(VLOOKUP($A534,DSSV!$A$7:$R$65536,IN_DTK!H$6,0))=FALSE,IF(H$9&lt;&gt;0,VLOOKUP($A534,DSSV!$A$7:$R$65536,IN_DTK!H$6,0),""),"")</f>
        <v>0</v>
      </c>
      <c r="I534" s="183">
        <f>IF(ISNA(VLOOKUP($A534,DSSV!$A$7:$R$65536,IN_DTK!I$6,0))=FALSE,IF(I$9&lt;&gt;0,VLOOKUP($A534,DSSV!$A$7:$R$65536,IN_DTK!I$6,0),""),"")</f>
        <v>0</v>
      </c>
      <c r="J534" s="183">
        <f>IF(ISNA(VLOOKUP($A534,DSSV!$A$7:$R$65536,IN_DTK!J$6,0))=FALSE,IF(J$9&lt;&gt;0,VLOOKUP($A534,DSSV!$A$7:$R$65536,IN_DTK!J$6,0),""),"")</f>
        <v>0</v>
      </c>
      <c r="K534" s="183">
        <f>IF(ISNA(VLOOKUP($A534,DSSV!$A$7:$R$65536,IN_DTK!K$6,0))=FALSE,IF(K$9&lt;&gt;0,VLOOKUP($A534,DSSV!$A$7:$R$65536,IN_DTK!K$6,0),""),"")</f>
        <v>0</v>
      </c>
      <c r="L534" s="183">
        <f>IF(ISNA(VLOOKUP($A534,DSSV!$A$7:$R$65536,IN_DTK!L$6,0))=FALSE,IF(L$9&lt;&gt;0,VLOOKUP($A534,DSSV!$A$7:$R$65536,IN_DTK!L$6,0),""),"")</f>
        <v>0</v>
      </c>
      <c r="M534" s="183">
        <f>IF(ISNA(VLOOKUP($A534,DSSV!$A$7:$R$65536,IN_DTK!M$6,0))=FALSE,IF(M$9&lt;&gt;0,VLOOKUP($A534,DSSV!$A$7:$R$65536,IN_DTK!M$6,0),""),"")</f>
        <v>0</v>
      </c>
      <c r="N534" s="183">
        <f>IF(ISNA(VLOOKUP($A534,DSSV!$A$7:$R$65536,IN_DTK!N$6,0))=FALSE,IF(N$9&lt;&gt;0,VLOOKUP($A534,DSSV!$A$7:$R$65536,IN_DTK!N$6,0),""),"")</f>
        <v>0</v>
      </c>
      <c r="O534" s="183">
        <f>IF(ISNA(VLOOKUP($A534,DSSV!$A$7:$R$65536,IN_DTK!O$6,0))=FALSE,IF(O$9&lt;&gt;0,VLOOKUP($A534,DSSV!$A$7:$R$65536,IN_DTK!O$6,0),""),"")</f>
        <v>0</v>
      </c>
      <c r="P534" s="183">
        <f>IF(ISNA(VLOOKUP($A534,DSSV!$A$7:$R$65536,IN_DTK!P$6,0))=FALSE,IF(P$9&lt;&gt;0,VLOOKUP($A534,DSSV!$A$7:$R$65536,IN_DTK!P$6,0),""),"")</f>
        <v>0</v>
      </c>
      <c r="Q534" s="184">
        <f>IF(ISNA(VLOOKUP($A534,DSSV!$A$7:$R$65536,IN_DTK!Q$6,0))=FALSE,VLOOKUP($A534,DSSV!$A$7:$R$65536,IN_DTK!Q$6,0),"")</f>
        <v>0</v>
      </c>
      <c r="R534" s="175" t="str">
        <f>IF(ISNA(VLOOKUP($A534,DSSV!$A$7:$R$65536,IN_DTK!R$6,0))=FALSE,VLOOKUP($A534,DSSV!$A$7:$R$65536,IN_DTK!R$6,0),"")</f>
        <v>Không</v>
      </c>
      <c r="S534" s="185" t="str">
        <f>IF(ISNA(VLOOKUP($A534,DSSV!$A$7:$R$65536,IN_DTK!S$6,0))=FALSE,VLOOKUP($A534,DSSV!$A$7:$R$65536,IN_DTK!S$6,0),"")</f>
        <v/>
      </c>
      <c r="T534" s="156" t="str">
        <f t="shared" si="16"/>
        <v/>
      </c>
      <c r="U534" s="156" t="str">
        <f t="shared" si="17"/>
        <v/>
      </c>
    </row>
    <row r="535" spans="1:21" s="156" customFormat="1" ht="20.25" customHeight="1">
      <c r="A535" s="154">
        <v>526</v>
      </c>
      <c r="B535" s="178">
        <f>--SUBTOTAL(2,C$7:C535)</f>
        <v>526</v>
      </c>
      <c r="C535" s="157">
        <f>IF(ISNA(VLOOKUP($A535,DSSV!$A$7:$R$65536,IN_DTK!C$6,0))=FALSE,VLOOKUP($A535,DSSV!$A$7:$R$65536,IN_DTK!C$6,0),"")</f>
        <v>0</v>
      </c>
      <c r="D535" s="181" t="str">
        <f>IF(ISNA(VLOOKUP($A535,DSSV!$A$7:$R$65536,IN_DTK!D$6,0))=FALSE,VLOOKUP($A535,DSSV!$A$7:$R$65536,IN_DTK!D$6,0),"")</f>
        <v/>
      </c>
      <c r="E535" s="182" t="str">
        <f>IF(ISNA(VLOOKUP($A535,DSSV!$A$7:$R$65536,IN_DTK!E$6,0))=FALSE,VLOOKUP($A535,DSSV!$A$7:$R$65536,IN_DTK!E$6,0),"")</f>
        <v/>
      </c>
      <c r="F535" s="187" t="str">
        <f>IF(ISNA(VLOOKUP($A535,DSSV!$A$7:$R$65536,IN_DTK!F$6,0))=FALSE,VLOOKUP($A535,DSSV!$A$7:$R$65536,IN_DTK!F$6,0),"")</f>
        <v/>
      </c>
      <c r="G535" s="187" t="str">
        <f>IF(ISNA(VLOOKUP($A535,DSSV!$A$7:$R$65536,IN_DTK!G$6,0))=FALSE,VLOOKUP($A535,DSSV!$A$7:$R$65536,IN_DTK!G$6,0),"")</f>
        <v/>
      </c>
      <c r="H535" s="183">
        <f>IF(ISNA(VLOOKUP($A535,DSSV!$A$7:$R$65536,IN_DTK!H$6,0))=FALSE,IF(H$9&lt;&gt;0,VLOOKUP($A535,DSSV!$A$7:$R$65536,IN_DTK!H$6,0),""),"")</f>
        <v>0</v>
      </c>
      <c r="I535" s="183">
        <f>IF(ISNA(VLOOKUP($A535,DSSV!$A$7:$R$65536,IN_DTK!I$6,0))=FALSE,IF(I$9&lt;&gt;0,VLOOKUP($A535,DSSV!$A$7:$R$65536,IN_DTK!I$6,0),""),"")</f>
        <v>0</v>
      </c>
      <c r="J535" s="183">
        <f>IF(ISNA(VLOOKUP($A535,DSSV!$A$7:$R$65536,IN_DTK!J$6,0))=FALSE,IF(J$9&lt;&gt;0,VLOOKUP($A535,DSSV!$A$7:$R$65536,IN_DTK!J$6,0),""),"")</f>
        <v>0</v>
      </c>
      <c r="K535" s="183">
        <f>IF(ISNA(VLOOKUP($A535,DSSV!$A$7:$R$65536,IN_DTK!K$6,0))=FALSE,IF(K$9&lt;&gt;0,VLOOKUP($A535,DSSV!$A$7:$R$65536,IN_DTK!K$6,0),""),"")</f>
        <v>0</v>
      </c>
      <c r="L535" s="183">
        <f>IF(ISNA(VLOOKUP($A535,DSSV!$A$7:$R$65536,IN_DTK!L$6,0))=FALSE,IF(L$9&lt;&gt;0,VLOOKUP($A535,DSSV!$A$7:$R$65536,IN_DTK!L$6,0),""),"")</f>
        <v>0</v>
      </c>
      <c r="M535" s="183">
        <f>IF(ISNA(VLOOKUP($A535,DSSV!$A$7:$R$65536,IN_DTK!M$6,0))=FALSE,IF(M$9&lt;&gt;0,VLOOKUP($A535,DSSV!$A$7:$R$65536,IN_DTK!M$6,0),""),"")</f>
        <v>0</v>
      </c>
      <c r="N535" s="183">
        <f>IF(ISNA(VLOOKUP($A535,DSSV!$A$7:$R$65536,IN_DTK!N$6,0))=FALSE,IF(N$9&lt;&gt;0,VLOOKUP($A535,DSSV!$A$7:$R$65536,IN_DTK!N$6,0),""),"")</f>
        <v>0</v>
      </c>
      <c r="O535" s="183">
        <f>IF(ISNA(VLOOKUP($A535,DSSV!$A$7:$R$65536,IN_DTK!O$6,0))=FALSE,IF(O$9&lt;&gt;0,VLOOKUP($A535,DSSV!$A$7:$R$65536,IN_DTK!O$6,0),""),"")</f>
        <v>0</v>
      </c>
      <c r="P535" s="183">
        <f>IF(ISNA(VLOOKUP($A535,DSSV!$A$7:$R$65536,IN_DTK!P$6,0))=FALSE,IF(P$9&lt;&gt;0,VLOOKUP($A535,DSSV!$A$7:$R$65536,IN_DTK!P$6,0),""),"")</f>
        <v>0</v>
      </c>
      <c r="Q535" s="184">
        <f>IF(ISNA(VLOOKUP($A535,DSSV!$A$7:$R$65536,IN_DTK!Q$6,0))=FALSE,VLOOKUP($A535,DSSV!$A$7:$R$65536,IN_DTK!Q$6,0),"")</f>
        <v>0</v>
      </c>
      <c r="R535" s="175" t="str">
        <f>IF(ISNA(VLOOKUP($A535,DSSV!$A$7:$R$65536,IN_DTK!R$6,0))=FALSE,VLOOKUP($A535,DSSV!$A$7:$R$65536,IN_DTK!R$6,0),"")</f>
        <v>Không</v>
      </c>
      <c r="S535" s="185" t="str">
        <f>IF(ISNA(VLOOKUP($A535,DSSV!$A$7:$R$65536,IN_DTK!S$6,0))=FALSE,VLOOKUP($A535,DSSV!$A$7:$R$65536,IN_DTK!S$6,0),"")</f>
        <v/>
      </c>
      <c r="T535" s="156" t="str">
        <f t="shared" si="16"/>
        <v/>
      </c>
      <c r="U535" s="156" t="str">
        <f t="shared" si="17"/>
        <v/>
      </c>
    </row>
    <row r="536" spans="1:21" s="156" customFormat="1" ht="20.25" customHeight="1">
      <c r="A536" s="154">
        <v>527</v>
      </c>
      <c r="B536" s="178">
        <f>--SUBTOTAL(2,C$7:C536)</f>
        <v>527</v>
      </c>
      <c r="C536" s="157">
        <f>IF(ISNA(VLOOKUP($A536,DSSV!$A$7:$R$65536,IN_DTK!C$6,0))=FALSE,VLOOKUP($A536,DSSV!$A$7:$R$65536,IN_DTK!C$6,0),"")</f>
        <v>0</v>
      </c>
      <c r="D536" s="181" t="str">
        <f>IF(ISNA(VLOOKUP($A536,DSSV!$A$7:$R$65536,IN_DTK!D$6,0))=FALSE,VLOOKUP($A536,DSSV!$A$7:$R$65536,IN_DTK!D$6,0),"")</f>
        <v/>
      </c>
      <c r="E536" s="182" t="str">
        <f>IF(ISNA(VLOOKUP($A536,DSSV!$A$7:$R$65536,IN_DTK!E$6,0))=FALSE,VLOOKUP($A536,DSSV!$A$7:$R$65536,IN_DTK!E$6,0),"")</f>
        <v/>
      </c>
      <c r="F536" s="187" t="str">
        <f>IF(ISNA(VLOOKUP($A536,DSSV!$A$7:$R$65536,IN_DTK!F$6,0))=FALSE,VLOOKUP($A536,DSSV!$A$7:$R$65536,IN_DTK!F$6,0),"")</f>
        <v/>
      </c>
      <c r="G536" s="187" t="str">
        <f>IF(ISNA(VLOOKUP($A536,DSSV!$A$7:$R$65536,IN_DTK!G$6,0))=FALSE,VLOOKUP($A536,DSSV!$A$7:$R$65536,IN_DTK!G$6,0),"")</f>
        <v/>
      </c>
      <c r="H536" s="183">
        <f>IF(ISNA(VLOOKUP($A536,DSSV!$A$7:$R$65536,IN_DTK!H$6,0))=FALSE,IF(H$9&lt;&gt;0,VLOOKUP($A536,DSSV!$A$7:$R$65536,IN_DTK!H$6,0),""),"")</f>
        <v>0</v>
      </c>
      <c r="I536" s="183">
        <f>IF(ISNA(VLOOKUP($A536,DSSV!$A$7:$R$65536,IN_DTK!I$6,0))=FALSE,IF(I$9&lt;&gt;0,VLOOKUP($A536,DSSV!$A$7:$R$65536,IN_DTK!I$6,0),""),"")</f>
        <v>0</v>
      </c>
      <c r="J536" s="183">
        <f>IF(ISNA(VLOOKUP($A536,DSSV!$A$7:$R$65536,IN_DTK!J$6,0))=FALSE,IF(J$9&lt;&gt;0,VLOOKUP($A536,DSSV!$A$7:$R$65536,IN_DTK!J$6,0),""),"")</f>
        <v>0</v>
      </c>
      <c r="K536" s="183">
        <f>IF(ISNA(VLOOKUP($A536,DSSV!$A$7:$R$65536,IN_DTK!K$6,0))=FALSE,IF(K$9&lt;&gt;0,VLOOKUP($A536,DSSV!$A$7:$R$65536,IN_DTK!K$6,0),""),"")</f>
        <v>0</v>
      </c>
      <c r="L536" s="183">
        <f>IF(ISNA(VLOOKUP($A536,DSSV!$A$7:$R$65536,IN_DTK!L$6,0))=FALSE,IF(L$9&lt;&gt;0,VLOOKUP($A536,DSSV!$A$7:$R$65536,IN_DTK!L$6,0),""),"")</f>
        <v>0</v>
      </c>
      <c r="M536" s="183">
        <f>IF(ISNA(VLOOKUP($A536,DSSV!$A$7:$R$65536,IN_DTK!M$6,0))=FALSE,IF(M$9&lt;&gt;0,VLOOKUP($A536,DSSV!$A$7:$R$65536,IN_DTK!M$6,0),""),"")</f>
        <v>0</v>
      </c>
      <c r="N536" s="183">
        <f>IF(ISNA(VLOOKUP($A536,DSSV!$A$7:$R$65536,IN_DTK!N$6,0))=FALSE,IF(N$9&lt;&gt;0,VLOOKUP($A536,DSSV!$A$7:$R$65536,IN_DTK!N$6,0),""),"")</f>
        <v>0</v>
      </c>
      <c r="O536" s="183">
        <f>IF(ISNA(VLOOKUP($A536,DSSV!$A$7:$R$65536,IN_DTK!O$6,0))=FALSE,IF(O$9&lt;&gt;0,VLOOKUP($A536,DSSV!$A$7:$R$65536,IN_DTK!O$6,0),""),"")</f>
        <v>0</v>
      </c>
      <c r="P536" s="183">
        <f>IF(ISNA(VLOOKUP($A536,DSSV!$A$7:$R$65536,IN_DTK!P$6,0))=FALSE,IF(P$9&lt;&gt;0,VLOOKUP($A536,DSSV!$A$7:$R$65536,IN_DTK!P$6,0),""),"")</f>
        <v>0</v>
      </c>
      <c r="Q536" s="184">
        <f>IF(ISNA(VLOOKUP($A536,DSSV!$A$7:$R$65536,IN_DTK!Q$6,0))=FALSE,VLOOKUP($A536,DSSV!$A$7:$R$65536,IN_DTK!Q$6,0),"")</f>
        <v>0</v>
      </c>
      <c r="R536" s="175" t="str">
        <f>IF(ISNA(VLOOKUP($A536,DSSV!$A$7:$R$65536,IN_DTK!R$6,0))=FALSE,VLOOKUP($A536,DSSV!$A$7:$R$65536,IN_DTK!R$6,0),"")</f>
        <v>Không</v>
      </c>
      <c r="S536" s="185" t="str">
        <f>IF(ISNA(VLOOKUP($A536,DSSV!$A$7:$R$65536,IN_DTK!S$6,0))=FALSE,VLOOKUP($A536,DSSV!$A$7:$R$65536,IN_DTK!S$6,0),"")</f>
        <v/>
      </c>
      <c r="T536" s="156" t="str">
        <f t="shared" si="16"/>
        <v/>
      </c>
      <c r="U536" s="156" t="str">
        <f t="shared" si="17"/>
        <v/>
      </c>
    </row>
    <row r="537" spans="1:21" s="156" customFormat="1" ht="20.25" customHeight="1">
      <c r="A537" s="154">
        <v>528</v>
      </c>
      <c r="B537" s="178">
        <f>--SUBTOTAL(2,C$7:C537)</f>
        <v>528</v>
      </c>
      <c r="C537" s="157">
        <f>IF(ISNA(VLOOKUP($A537,DSSV!$A$7:$R$65536,IN_DTK!C$6,0))=FALSE,VLOOKUP($A537,DSSV!$A$7:$R$65536,IN_DTK!C$6,0),"")</f>
        <v>0</v>
      </c>
      <c r="D537" s="181" t="str">
        <f>IF(ISNA(VLOOKUP($A537,DSSV!$A$7:$R$65536,IN_DTK!D$6,0))=FALSE,VLOOKUP($A537,DSSV!$A$7:$R$65536,IN_DTK!D$6,0),"")</f>
        <v/>
      </c>
      <c r="E537" s="182" t="str">
        <f>IF(ISNA(VLOOKUP($A537,DSSV!$A$7:$R$65536,IN_DTK!E$6,0))=FALSE,VLOOKUP($A537,DSSV!$A$7:$R$65536,IN_DTK!E$6,0),"")</f>
        <v/>
      </c>
      <c r="F537" s="187" t="str">
        <f>IF(ISNA(VLOOKUP($A537,DSSV!$A$7:$R$65536,IN_DTK!F$6,0))=FALSE,VLOOKUP($A537,DSSV!$A$7:$R$65536,IN_DTK!F$6,0),"")</f>
        <v/>
      </c>
      <c r="G537" s="187" t="str">
        <f>IF(ISNA(VLOOKUP($A537,DSSV!$A$7:$R$65536,IN_DTK!G$6,0))=FALSE,VLOOKUP($A537,DSSV!$A$7:$R$65536,IN_DTK!G$6,0),"")</f>
        <v/>
      </c>
      <c r="H537" s="183">
        <f>IF(ISNA(VLOOKUP($A537,DSSV!$A$7:$R$65536,IN_DTK!H$6,0))=FALSE,IF(H$9&lt;&gt;0,VLOOKUP($A537,DSSV!$A$7:$R$65536,IN_DTK!H$6,0),""),"")</f>
        <v>0</v>
      </c>
      <c r="I537" s="183">
        <f>IF(ISNA(VLOOKUP($A537,DSSV!$A$7:$R$65536,IN_DTK!I$6,0))=FALSE,IF(I$9&lt;&gt;0,VLOOKUP($A537,DSSV!$A$7:$R$65536,IN_DTK!I$6,0),""),"")</f>
        <v>0</v>
      </c>
      <c r="J537" s="183">
        <f>IF(ISNA(VLOOKUP($A537,DSSV!$A$7:$R$65536,IN_DTK!J$6,0))=FALSE,IF(J$9&lt;&gt;0,VLOOKUP($A537,DSSV!$A$7:$R$65536,IN_DTK!J$6,0),""),"")</f>
        <v>0</v>
      </c>
      <c r="K537" s="183">
        <f>IF(ISNA(VLOOKUP($A537,DSSV!$A$7:$R$65536,IN_DTK!K$6,0))=FALSE,IF(K$9&lt;&gt;0,VLOOKUP($A537,DSSV!$A$7:$R$65536,IN_DTK!K$6,0),""),"")</f>
        <v>0</v>
      </c>
      <c r="L537" s="183">
        <f>IF(ISNA(VLOOKUP($A537,DSSV!$A$7:$R$65536,IN_DTK!L$6,0))=FALSE,IF(L$9&lt;&gt;0,VLOOKUP($A537,DSSV!$A$7:$R$65536,IN_DTK!L$6,0),""),"")</f>
        <v>0</v>
      </c>
      <c r="M537" s="183">
        <f>IF(ISNA(VLOOKUP($A537,DSSV!$A$7:$R$65536,IN_DTK!M$6,0))=FALSE,IF(M$9&lt;&gt;0,VLOOKUP($A537,DSSV!$A$7:$R$65536,IN_DTK!M$6,0),""),"")</f>
        <v>0</v>
      </c>
      <c r="N537" s="183">
        <f>IF(ISNA(VLOOKUP($A537,DSSV!$A$7:$R$65536,IN_DTK!N$6,0))=FALSE,IF(N$9&lt;&gt;0,VLOOKUP($A537,DSSV!$A$7:$R$65536,IN_DTK!N$6,0),""),"")</f>
        <v>0</v>
      </c>
      <c r="O537" s="183">
        <f>IF(ISNA(VLOOKUP($A537,DSSV!$A$7:$R$65536,IN_DTK!O$6,0))=FALSE,IF(O$9&lt;&gt;0,VLOOKUP($A537,DSSV!$A$7:$R$65536,IN_DTK!O$6,0),""),"")</f>
        <v>0</v>
      </c>
      <c r="P537" s="183">
        <f>IF(ISNA(VLOOKUP($A537,DSSV!$A$7:$R$65536,IN_DTK!P$6,0))=FALSE,IF(P$9&lt;&gt;0,VLOOKUP($A537,DSSV!$A$7:$R$65536,IN_DTK!P$6,0),""),"")</f>
        <v>0</v>
      </c>
      <c r="Q537" s="184">
        <f>IF(ISNA(VLOOKUP($A537,DSSV!$A$7:$R$65536,IN_DTK!Q$6,0))=FALSE,VLOOKUP($A537,DSSV!$A$7:$R$65536,IN_DTK!Q$6,0),"")</f>
        <v>0</v>
      </c>
      <c r="R537" s="175" t="str">
        <f>IF(ISNA(VLOOKUP($A537,DSSV!$A$7:$R$65536,IN_DTK!R$6,0))=FALSE,VLOOKUP($A537,DSSV!$A$7:$R$65536,IN_DTK!R$6,0),"")</f>
        <v>Không</v>
      </c>
      <c r="S537" s="185" t="str">
        <f>IF(ISNA(VLOOKUP($A537,DSSV!$A$7:$R$65536,IN_DTK!S$6,0))=FALSE,VLOOKUP($A537,DSSV!$A$7:$R$65536,IN_DTK!S$6,0),"")</f>
        <v/>
      </c>
      <c r="T537" s="156" t="str">
        <f t="shared" si="16"/>
        <v/>
      </c>
      <c r="U537" s="156" t="str">
        <f t="shared" si="17"/>
        <v/>
      </c>
    </row>
    <row r="538" spans="1:21" s="156" customFormat="1" ht="20.25" customHeight="1">
      <c r="A538" s="154">
        <v>529</v>
      </c>
      <c r="B538" s="178">
        <f>--SUBTOTAL(2,C$7:C538)</f>
        <v>529</v>
      </c>
      <c r="C538" s="157">
        <f>IF(ISNA(VLOOKUP($A538,DSSV!$A$7:$R$65536,IN_DTK!C$6,0))=FALSE,VLOOKUP($A538,DSSV!$A$7:$R$65536,IN_DTK!C$6,0),"")</f>
        <v>0</v>
      </c>
      <c r="D538" s="181" t="str">
        <f>IF(ISNA(VLOOKUP($A538,DSSV!$A$7:$R$65536,IN_DTK!D$6,0))=FALSE,VLOOKUP($A538,DSSV!$A$7:$R$65536,IN_DTK!D$6,0),"")</f>
        <v/>
      </c>
      <c r="E538" s="182" t="str">
        <f>IF(ISNA(VLOOKUP($A538,DSSV!$A$7:$R$65536,IN_DTK!E$6,0))=FALSE,VLOOKUP($A538,DSSV!$A$7:$R$65536,IN_DTK!E$6,0),"")</f>
        <v/>
      </c>
      <c r="F538" s="187" t="str">
        <f>IF(ISNA(VLOOKUP($A538,DSSV!$A$7:$R$65536,IN_DTK!F$6,0))=FALSE,VLOOKUP($A538,DSSV!$A$7:$R$65536,IN_DTK!F$6,0),"")</f>
        <v/>
      </c>
      <c r="G538" s="187" t="str">
        <f>IF(ISNA(VLOOKUP($A538,DSSV!$A$7:$R$65536,IN_DTK!G$6,0))=FALSE,VLOOKUP($A538,DSSV!$A$7:$R$65536,IN_DTK!G$6,0),"")</f>
        <v/>
      </c>
      <c r="H538" s="183">
        <f>IF(ISNA(VLOOKUP($A538,DSSV!$A$7:$R$65536,IN_DTK!H$6,0))=FALSE,IF(H$9&lt;&gt;0,VLOOKUP($A538,DSSV!$A$7:$R$65536,IN_DTK!H$6,0),""),"")</f>
        <v>0</v>
      </c>
      <c r="I538" s="183">
        <f>IF(ISNA(VLOOKUP($A538,DSSV!$A$7:$R$65536,IN_DTK!I$6,0))=FALSE,IF(I$9&lt;&gt;0,VLOOKUP($A538,DSSV!$A$7:$R$65536,IN_DTK!I$6,0),""),"")</f>
        <v>0</v>
      </c>
      <c r="J538" s="183">
        <f>IF(ISNA(VLOOKUP($A538,DSSV!$A$7:$R$65536,IN_DTK!J$6,0))=FALSE,IF(J$9&lt;&gt;0,VLOOKUP($A538,DSSV!$A$7:$R$65536,IN_DTK!J$6,0),""),"")</f>
        <v>0</v>
      </c>
      <c r="K538" s="183">
        <f>IF(ISNA(VLOOKUP($A538,DSSV!$A$7:$R$65536,IN_DTK!K$6,0))=FALSE,IF(K$9&lt;&gt;0,VLOOKUP($A538,DSSV!$A$7:$R$65536,IN_DTK!K$6,0),""),"")</f>
        <v>0</v>
      </c>
      <c r="L538" s="183">
        <f>IF(ISNA(VLOOKUP($A538,DSSV!$A$7:$R$65536,IN_DTK!L$6,0))=FALSE,IF(L$9&lt;&gt;0,VLOOKUP($A538,DSSV!$A$7:$R$65536,IN_DTK!L$6,0),""),"")</f>
        <v>0</v>
      </c>
      <c r="M538" s="183">
        <f>IF(ISNA(VLOOKUP($A538,DSSV!$A$7:$R$65536,IN_DTK!M$6,0))=FALSE,IF(M$9&lt;&gt;0,VLOOKUP($A538,DSSV!$A$7:$R$65536,IN_DTK!M$6,0),""),"")</f>
        <v>0</v>
      </c>
      <c r="N538" s="183">
        <f>IF(ISNA(VLOOKUP($A538,DSSV!$A$7:$R$65536,IN_DTK!N$6,0))=FALSE,IF(N$9&lt;&gt;0,VLOOKUP($A538,DSSV!$A$7:$R$65536,IN_DTK!N$6,0),""),"")</f>
        <v>0</v>
      </c>
      <c r="O538" s="183">
        <f>IF(ISNA(VLOOKUP($A538,DSSV!$A$7:$R$65536,IN_DTK!O$6,0))=FALSE,IF(O$9&lt;&gt;0,VLOOKUP($A538,DSSV!$A$7:$R$65536,IN_DTK!O$6,0),""),"")</f>
        <v>0</v>
      </c>
      <c r="P538" s="183">
        <f>IF(ISNA(VLOOKUP($A538,DSSV!$A$7:$R$65536,IN_DTK!P$6,0))=FALSE,IF(P$9&lt;&gt;0,VLOOKUP($A538,DSSV!$A$7:$R$65536,IN_DTK!P$6,0),""),"")</f>
        <v>0</v>
      </c>
      <c r="Q538" s="184">
        <f>IF(ISNA(VLOOKUP($A538,DSSV!$A$7:$R$65536,IN_DTK!Q$6,0))=FALSE,VLOOKUP($A538,DSSV!$A$7:$R$65536,IN_DTK!Q$6,0),"")</f>
        <v>0</v>
      </c>
      <c r="R538" s="175" t="str">
        <f>IF(ISNA(VLOOKUP($A538,DSSV!$A$7:$R$65536,IN_DTK!R$6,0))=FALSE,VLOOKUP($A538,DSSV!$A$7:$R$65536,IN_DTK!R$6,0),"")</f>
        <v>Không</v>
      </c>
      <c r="S538" s="185" t="str">
        <f>IF(ISNA(VLOOKUP($A538,DSSV!$A$7:$R$65536,IN_DTK!S$6,0))=FALSE,VLOOKUP($A538,DSSV!$A$7:$R$65536,IN_DTK!S$6,0),"")</f>
        <v/>
      </c>
      <c r="T538" s="156" t="str">
        <f t="shared" si="16"/>
        <v/>
      </c>
      <c r="U538" s="156" t="str">
        <f t="shared" si="17"/>
        <v/>
      </c>
    </row>
    <row r="539" spans="1:21" s="156" customFormat="1" ht="20.25" customHeight="1">
      <c r="A539" s="154">
        <v>530</v>
      </c>
      <c r="B539" s="178">
        <f>--SUBTOTAL(2,C$7:C539)</f>
        <v>530</v>
      </c>
      <c r="C539" s="157">
        <f>IF(ISNA(VLOOKUP($A539,DSSV!$A$7:$R$65536,IN_DTK!C$6,0))=FALSE,VLOOKUP($A539,DSSV!$A$7:$R$65536,IN_DTK!C$6,0),"")</f>
        <v>0</v>
      </c>
      <c r="D539" s="181" t="str">
        <f>IF(ISNA(VLOOKUP($A539,DSSV!$A$7:$R$65536,IN_DTK!D$6,0))=FALSE,VLOOKUP($A539,DSSV!$A$7:$R$65536,IN_DTK!D$6,0),"")</f>
        <v/>
      </c>
      <c r="E539" s="182" t="str">
        <f>IF(ISNA(VLOOKUP($A539,DSSV!$A$7:$R$65536,IN_DTK!E$6,0))=FALSE,VLOOKUP($A539,DSSV!$A$7:$R$65536,IN_DTK!E$6,0),"")</f>
        <v/>
      </c>
      <c r="F539" s="187" t="str">
        <f>IF(ISNA(VLOOKUP($A539,DSSV!$A$7:$R$65536,IN_DTK!F$6,0))=FALSE,VLOOKUP($A539,DSSV!$A$7:$R$65536,IN_DTK!F$6,0),"")</f>
        <v/>
      </c>
      <c r="G539" s="187" t="str">
        <f>IF(ISNA(VLOOKUP($A539,DSSV!$A$7:$R$65536,IN_DTK!G$6,0))=FALSE,VLOOKUP($A539,DSSV!$A$7:$R$65536,IN_DTK!G$6,0),"")</f>
        <v/>
      </c>
      <c r="H539" s="183">
        <f>IF(ISNA(VLOOKUP($A539,DSSV!$A$7:$R$65536,IN_DTK!H$6,0))=FALSE,IF(H$9&lt;&gt;0,VLOOKUP($A539,DSSV!$A$7:$R$65536,IN_DTK!H$6,0),""),"")</f>
        <v>0</v>
      </c>
      <c r="I539" s="183">
        <f>IF(ISNA(VLOOKUP($A539,DSSV!$A$7:$R$65536,IN_DTK!I$6,0))=FALSE,IF(I$9&lt;&gt;0,VLOOKUP($A539,DSSV!$A$7:$R$65536,IN_DTK!I$6,0),""),"")</f>
        <v>0</v>
      </c>
      <c r="J539" s="183">
        <f>IF(ISNA(VLOOKUP($A539,DSSV!$A$7:$R$65536,IN_DTK!J$6,0))=FALSE,IF(J$9&lt;&gt;0,VLOOKUP($A539,DSSV!$A$7:$R$65536,IN_DTK!J$6,0),""),"")</f>
        <v>0</v>
      </c>
      <c r="K539" s="183">
        <f>IF(ISNA(VLOOKUP($A539,DSSV!$A$7:$R$65536,IN_DTK!K$6,0))=FALSE,IF(K$9&lt;&gt;0,VLOOKUP($A539,DSSV!$A$7:$R$65536,IN_DTK!K$6,0),""),"")</f>
        <v>0</v>
      </c>
      <c r="L539" s="183">
        <f>IF(ISNA(VLOOKUP($A539,DSSV!$A$7:$R$65536,IN_DTK!L$6,0))=FALSE,IF(L$9&lt;&gt;0,VLOOKUP($A539,DSSV!$A$7:$R$65536,IN_DTK!L$6,0),""),"")</f>
        <v>0</v>
      </c>
      <c r="M539" s="183">
        <f>IF(ISNA(VLOOKUP($A539,DSSV!$A$7:$R$65536,IN_DTK!M$6,0))=FALSE,IF(M$9&lt;&gt;0,VLOOKUP($A539,DSSV!$A$7:$R$65536,IN_DTK!M$6,0),""),"")</f>
        <v>0</v>
      </c>
      <c r="N539" s="183">
        <f>IF(ISNA(VLOOKUP($A539,DSSV!$A$7:$R$65536,IN_DTK!N$6,0))=FALSE,IF(N$9&lt;&gt;0,VLOOKUP($A539,DSSV!$A$7:$R$65536,IN_DTK!N$6,0),""),"")</f>
        <v>0</v>
      </c>
      <c r="O539" s="183">
        <f>IF(ISNA(VLOOKUP($A539,DSSV!$A$7:$R$65536,IN_DTK!O$6,0))=FALSE,IF(O$9&lt;&gt;0,VLOOKUP($A539,DSSV!$A$7:$R$65536,IN_DTK!O$6,0),""),"")</f>
        <v>0</v>
      </c>
      <c r="P539" s="183">
        <f>IF(ISNA(VLOOKUP($A539,DSSV!$A$7:$R$65536,IN_DTK!P$6,0))=FALSE,IF(P$9&lt;&gt;0,VLOOKUP($A539,DSSV!$A$7:$R$65536,IN_DTK!P$6,0),""),"")</f>
        <v>0</v>
      </c>
      <c r="Q539" s="184">
        <f>IF(ISNA(VLOOKUP($A539,DSSV!$A$7:$R$65536,IN_DTK!Q$6,0))=FALSE,VLOOKUP($A539,DSSV!$A$7:$R$65536,IN_DTK!Q$6,0),"")</f>
        <v>0</v>
      </c>
      <c r="R539" s="175" t="str">
        <f>IF(ISNA(VLOOKUP($A539,DSSV!$A$7:$R$65536,IN_DTK!R$6,0))=FALSE,VLOOKUP($A539,DSSV!$A$7:$R$65536,IN_DTK!R$6,0),"")</f>
        <v>Không</v>
      </c>
      <c r="S539" s="185" t="str">
        <f>IF(ISNA(VLOOKUP($A539,DSSV!$A$7:$R$65536,IN_DTK!S$6,0))=FALSE,VLOOKUP($A539,DSSV!$A$7:$R$65536,IN_DTK!S$6,0),"")</f>
        <v/>
      </c>
      <c r="T539" s="156" t="str">
        <f t="shared" si="16"/>
        <v/>
      </c>
      <c r="U539" s="156" t="str">
        <f t="shared" si="17"/>
        <v/>
      </c>
    </row>
    <row r="540" spans="1:21" s="156" customFormat="1" ht="20.25" customHeight="1">
      <c r="A540" s="154">
        <v>531</v>
      </c>
      <c r="B540" s="178">
        <f>--SUBTOTAL(2,C$7:C540)</f>
        <v>531</v>
      </c>
      <c r="C540" s="157">
        <f>IF(ISNA(VLOOKUP($A540,DSSV!$A$7:$R$65536,IN_DTK!C$6,0))=FALSE,VLOOKUP($A540,DSSV!$A$7:$R$65536,IN_DTK!C$6,0),"")</f>
        <v>0</v>
      </c>
      <c r="D540" s="181" t="str">
        <f>IF(ISNA(VLOOKUP($A540,DSSV!$A$7:$R$65536,IN_DTK!D$6,0))=FALSE,VLOOKUP($A540,DSSV!$A$7:$R$65536,IN_DTK!D$6,0),"")</f>
        <v/>
      </c>
      <c r="E540" s="182" t="str">
        <f>IF(ISNA(VLOOKUP($A540,DSSV!$A$7:$R$65536,IN_DTK!E$6,0))=FALSE,VLOOKUP($A540,DSSV!$A$7:$R$65536,IN_DTK!E$6,0),"")</f>
        <v/>
      </c>
      <c r="F540" s="187" t="str">
        <f>IF(ISNA(VLOOKUP($A540,DSSV!$A$7:$R$65536,IN_DTK!F$6,0))=FALSE,VLOOKUP($A540,DSSV!$A$7:$R$65536,IN_DTK!F$6,0),"")</f>
        <v/>
      </c>
      <c r="G540" s="187" t="str">
        <f>IF(ISNA(VLOOKUP($A540,DSSV!$A$7:$R$65536,IN_DTK!G$6,0))=FALSE,VLOOKUP($A540,DSSV!$A$7:$R$65536,IN_DTK!G$6,0),"")</f>
        <v/>
      </c>
      <c r="H540" s="183">
        <f>IF(ISNA(VLOOKUP($A540,DSSV!$A$7:$R$65536,IN_DTK!H$6,0))=FALSE,IF(H$9&lt;&gt;0,VLOOKUP($A540,DSSV!$A$7:$R$65536,IN_DTK!H$6,0),""),"")</f>
        <v>0</v>
      </c>
      <c r="I540" s="183">
        <f>IF(ISNA(VLOOKUP($A540,DSSV!$A$7:$R$65536,IN_DTK!I$6,0))=FALSE,IF(I$9&lt;&gt;0,VLOOKUP($A540,DSSV!$A$7:$R$65536,IN_DTK!I$6,0),""),"")</f>
        <v>0</v>
      </c>
      <c r="J540" s="183">
        <f>IF(ISNA(VLOOKUP($A540,DSSV!$A$7:$R$65536,IN_DTK!J$6,0))=FALSE,IF(J$9&lt;&gt;0,VLOOKUP($A540,DSSV!$A$7:$R$65536,IN_DTK!J$6,0),""),"")</f>
        <v>0</v>
      </c>
      <c r="K540" s="183">
        <f>IF(ISNA(VLOOKUP($A540,DSSV!$A$7:$R$65536,IN_DTK!K$6,0))=FALSE,IF(K$9&lt;&gt;0,VLOOKUP($A540,DSSV!$A$7:$R$65536,IN_DTK!K$6,0),""),"")</f>
        <v>0</v>
      </c>
      <c r="L540" s="183">
        <f>IF(ISNA(VLOOKUP($A540,DSSV!$A$7:$R$65536,IN_DTK!L$6,0))=FALSE,IF(L$9&lt;&gt;0,VLOOKUP($A540,DSSV!$A$7:$R$65536,IN_DTK!L$6,0),""),"")</f>
        <v>0</v>
      </c>
      <c r="M540" s="183">
        <f>IF(ISNA(VLOOKUP($A540,DSSV!$A$7:$R$65536,IN_DTK!M$6,0))=FALSE,IF(M$9&lt;&gt;0,VLOOKUP($A540,DSSV!$A$7:$R$65536,IN_DTK!M$6,0),""),"")</f>
        <v>0</v>
      </c>
      <c r="N540" s="183">
        <f>IF(ISNA(VLOOKUP($A540,DSSV!$A$7:$R$65536,IN_DTK!N$6,0))=FALSE,IF(N$9&lt;&gt;0,VLOOKUP($A540,DSSV!$A$7:$R$65536,IN_DTK!N$6,0),""),"")</f>
        <v>0</v>
      </c>
      <c r="O540" s="183">
        <f>IF(ISNA(VLOOKUP($A540,DSSV!$A$7:$R$65536,IN_DTK!O$6,0))=FALSE,IF(O$9&lt;&gt;0,VLOOKUP($A540,DSSV!$A$7:$R$65536,IN_DTK!O$6,0),""),"")</f>
        <v>0</v>
      </c>
      <c r="P540" s="183">
        <f>IF(ISNA(VLOOKUP($A540,DSSV!$A$7:$R$65536,IN_DTK!P$6,0))=FALSE,IF(P$9&lt;&gt;0,VLOOKUP($A540,DSSV!$A$7:$R$65536,IN_DTK!P$6,0),""),"")</f>
        <v>0</v>
      </c>
      <c r="Q540" s="184">
        <f>IF(ISNA(VLOOKUP($A540,DSSV!$A$7:$R$65536,IN_DTK!Q$6,0))=FALSE,VLOOKUP($A540,DSSV!$A$7:$R$65536,IN_DTK!Q$6,0),"")</f>
        <v>0</v>
      </c>
      <c r="R540" s="175" t="str">
        <f>IF(ISNA(VLOOKUP($A540,DSSV!$A$7:$R$65536,IN_DTK!R$6,0))=FALSE,VLOOKUP($A540,DSSV!$A$7:$R$65536,IN_DTK!R$6,0),"")</f>
        <v>Không</v>
      </c>
      <c r="S540" s="185" t="str">
        <f>IF(ISNA(VLOOKUP($A540,DSSV!$A$7:$R$65536,IN_DTK!S$6,0))=FALSE,VLOOKUP($A540,DSSV!$A$7:$R$65536,IN_DTK!S$6,0),"")</f>
        <v/>
      </c>
      <c r="T540" s="156" t="str">
        <f t="shared" si="16"/>
        <v/>
      </c>
      <c r="U540" s="156" t="str">
        <f t="shared" si="17"/>
        <v/>
      </c>
    </row>
    <row r="541" spans="1:21" s="156" customFormat="1" ht="20.25" customHeight="1">
      <c r="A541" s="154">
        <v>532</v>
      </c>
      <c r="B541" s="178">
        <f>--SUBTOTAL(2,C$7:C541)</f>
        <v>532</v>
      </c>
      <c r="C541" s="157">
        <f>IF(ISNA(VLOOKUP($A541,DSSV!$A$7:$R$65536,IN_DTK!C$6,0))=FALSE,VLOOKUP($A541,DSSV!$A$7:$R$65536,IN_DTK!C$6,0),"")</f>
        <v>0</v>
      </c>
      <c r="D541" s="181" t="str">
        <f>IF(ISNA(VLOOKUP($A541,DSSV!$A$7:$R$65536,IN_DTK!D$6,0))=FALSE,VLOOKUP($A541,DSSV!$A$7:$R$65536,IN_DTK!D$6,0),"")</f>
        <v/>
      </c>
      <c r="E541" s="182" t="str">
        <f>IF(ISNA(VLOOKUP($A541,DSSV!$A$7:$R$65536,IN_DTK!E$6,0))=FALSE,VLOOKUP($A541,DSSV!$A$7:$R$65536,IN_DTK!E$6,0),"")</f>
        <v/>
      </c>
      <c r="F541" s="187" t="str">
        <f>IF(ISNA(VLOOKUP($A541,DSSV!$A$7:$R$65536,IN_DTK!F$6,0))=FALSE,VLOOKUP($A541,DSSV!$A$7:$R$65536,IN_DTK!F$6,0),"")</f>
        <v/>
      </c>
      <c r="G541" s="187" t="str">
        <f>IF(ISNA(VLOOKUP($A541,DSSV!$A$7:$R$65536,IN_DTK!G$6,0))=FALSE,VLOOKUP($A541,DSSV!$A$7:$R$65536,IN_DTK!G$6,0),"")</f>
        <v/>
      </c>
      <c r="H541" s="183">
        <f>IF(ISNA(VLOOKUP($A541,DSSV!$A$7:$R$65536,IN_DTK!H$6,0))=FALSE,IF(H$9&lt;&gt;0,VLOOKUP($A541,DSSV!$A$7:$R$65536,IN_DTK!H$6,0),""),"")</f>
        <v>0</v>
      </c>
      <c r="I541" s="183">
        <f>IF(ISNA(VLOOKUP($A541,DSSV!$A$7:$R$65536,IN_DTK!I$6,0))=FALSE,IF(I$9&lt;&gt;0,VLOOKUP($A541,DSSV!$A$7:$R$65536,IN_DTK!I$6,0),""),"")</f>
        <v>0</v>
      </c>
      <c r="J541" s="183">
        <f>IF(ISNA(VLOOKUP($A541,DSSV!$A$7:$R$65536,IN_DTK!J$6,0))=FALSE,IF(J$9&lt;&gt;0,VLOOKUP($A541,DSSV!$A$7:$R$65536,IN_DTK!J$6,0),""),"")</f>
        <v>0</v>
      </c>
      <c r="K541" s="183">
        <f>IF(ISNA(VLOOKUP($A541,DSSV!$A$7:$R$65536,IN_DTK!K$6,0))=FALSE,IF(K$9&lt;&gt;0,VLOOKUP($A541,DSSV!$A$7:$R$65536,IN_DTK!K$6,0),""),"")</f>
        <v>0</v>
      </c>
      <c r="L541" s="183">
        <f>IF(ISNA(VLOOKUP($A541,DSSV!$A$7:$R$65536,IN_DTK!L$6,0))=FALSE,IF(L$9&lt;&gt;0,VLOOKUP($A541,DSSV!$A$7:$R$65536,IN_DTK!L$6,0),""),"")</f>
        <v>0</v>
      </c>
      <c r="M541" s="183">
        <f>IF(ISNA(VLOOKUP($A541,DSSV!$A$7:$R$65536,IN_DTK!M$6,0))=FALSE,IF(M$9&lt;&gt;0,VLOOKUP($A541,DSSV!$A$7:$R$65536,IN_DTK!M$6,0),""),"")</f>
        <v>0</v>
      </c>
      <c r="N541" s="183">
        <f>IF(ISNA(VLOOKUP($A541,DSSV!$A$7:$R$65536,IN_DTK!N$6,0))=FALSE,IF(N$9&lt;&gt;0,VLOOKUP($A541,DSSV!$A$7:$R$65536,IN_DTK!N$6,0),""),"")</f>
        <v>0</v>
      </c>
      <c r="O541" s="183">
        <f>IF(ISNA(VLOOKUP($A541,DSSV!$A$7:$R$65536,IN_DTK!O$6,0))=FALSE,IF(O$9&lt;&gt;0,VLOOKUP($A541,DSSV!$A$7:$R$65536,IN_DTK!O$6,0),""),"")</f>
        <v>0</v>
      </c>
      <c r="P541" s="183">
        <f>IF(ISNA(VLOOKUP($A541,DSSV!$A$7:$R$65536,IN_DTK!P$6,0))=FALSE,IF(P$9&lt;&gt;0,VLOOKUP($A541,DSSV!$A$7:$R$65536,IN_DTK!P$6,0),""),"")</f>
        <v>0</v>
      </c>
      <c r="Q541" s="184">
        <f>IF(ISNA(VLOOKUP($A541,DSSV!$A$7:$R$65536,IN_DTK!Q$6,0))=FALSE,VLOOKUP($A541,DSSV!$A$7:$R$65536,IN_DTK!Q$6,0),"")</f>
        <v>0</v>
      </c>
      <c r="R541" s="175" t="str">
        <f>IF(ISNA(VLOOKUP($A541,DSSV!$A$7:$R$65536,IN_DTK!R$6,0))=FALSE,VLOOKUP($A541,DSSV!$A$7:$R$65536,IN_DTK!R$6,0),"")</f>
        <v>Không</v>
      </c>
      <c r="S541" s="185" t="str">
        <f>IF(ISNA(VLOOKUP($A541,DSSV!$A$7:$R$65536,IN_DTK!S$6,0))=FALSE,VLOOKUP($A541,DSSV!$A$7:$R$65536,IN_DTK!S$6,0),"")</f>
        <v/>
      </c>
      <c r="T541" s="156" t="str">
        <f t="shared" si="16"/>
        <v/>
      </c>
      <c r="U541" s="156" t="str">
        <f t="shared" si="17"/>
        <v/>
      </c>
    </row>
    <row r="542" spans="1:21" s="156" customFormat="1" ht="20.25" customHeight="1">
      <c r="A542" s="154">
        <v>533</v>
      </c>
      <c r="B542" s="178">
        <f>--SUBTOTAL(2,C$7:C542)</f>
        <v>533</v>
      </c>
      <c r="C542" s="157">
        <f>IF(ISNA(VLOOKUP($A542,DSSV!$A$7:$R$65536,IN_DTK!C$6,0))=FALSE,VLOOKUP($A542,DSSV!$A$7:$R$65536,IN_DTK!C$6,0),"")</f>
        <v>0</v>
      </c>
      <c r="D542" s="181" t="str">
        <f>IF(ISNA(VLOOKUP($A542,DSSV!$A$7:$R$65536,IN_DTK!D$6,0))=FALSE,VLOOKUP($A542,DSSV!$A$7:$R$65536,IN_DTK!D$6,0),"")</f>
        <v/>
      </c>
      <c r="E542" s="182" t="str">
        <f>IF(ISNA(VLOOKUP($A542,DSSV!$A$7:$R$65536,IN_DTK!E$6,0))=FALSE,VLOOKUP($A542,DSSV!$A$7:$R$65536,IN_DTK!E$6,0),"")</f>
        <v/>
      </c>
      <c r="F542" s="187" t="str">
        <f>IF(ISNA(VLOOKUP($A542,DSSV!$A$7:$R$65536,IN_DTK!F$6,0))=FALSE,VLOOKUP($A542,DSSV!$A$7:$R$65536,IN_DTK!F$6,0),"")</f>
        <v/>
      </c>
      <c r="G542" s="187" t="str">
        <f>IF(ISNA(VLOOKUP($A542,DSSV!$A$7:$R$65536,IN_DTK!G$6,0))=FALSE,VLOOKUP($A542,DSSV!$A$7:$R$65536,IN_DTK!G$6,0),"")</f>
        <v/>
      </c>
      <c r="H542" s="183">
        <f>IF(ISNA(VLOOKUP($A542,DSSV!$A$7:$R$65536,IN_DTK!H$6,0))=FALSE,IF(H$9&lt;&gt;0,VLOOKUP($A542,DSSV!$A$7:$R$65536,IN_DTK!H$6,0),""),"")</f>
        <v>0</v>
      </c>
      <c r="I542" s="183">
        <f>IF(ISNA(VLOOKUP($A542,DSSV!$A$7:$R$65536,IN_DTK!I$6,0))=FALSE,IF(I$9&lt;&gt;0,VLOOKUP($A542,DSSV!$A$7:$R$65536,IN_DTK!I$6,0),""),"")</f>
        <v>0</v>
      </c>
      <c r="J542" s="183">
        <f>IF(ISNA(VLOOKUP($A542,DSSV!$A$7:$R$65536,IN_DTK!J$6,0))=FALSE,IF(J$9&lt;&gt;0,VLOOKUP($A542,DSSV!$A$7:$R$65536,IN_DTK!J$6,0),""),"")</f>
        <v>0</v>
      </c>
      <c r="K542" s="183">
        <f>IF(ISNA(VLOOKUP($A542,DSSV!$A$7:$R$65536,IN_DTK!K$6,0))=FALSE,IF(K$9&lt;&gt;0,VLOOKUP($A542,DSSV!$A$7:$R$65536,IN_DTK!K$6,0),""),"")</f>
        <v>0</v>
      </c>
      <c r="L542" s="183">
        <f>IF(ISNA(VLOOKUP($A542,DSSV!$A$7:$R$65536,IN_DTK!L$6,0))=FALSE,IF(L$9&lt;&gt;0,VLOOKUP($A542,DSSV!$A$7:$R$65536,IN_DTK!L$6,0),""),"")</f>
        <v>0</v>
      </c>
      <c r="M542" s="183">
        <f>IF(ISNA(VLOOKUP($A542,DSSV!$A$7:$R$65536,IN_DTK!M$6,0))=FALSE,IF(M$9&lt;&gt;0,VLOOKUP($A542,DSSV!$A$7:$R$65536,IN_DTK!M$6,0),""),"")</f>
        <v>0</v>
      </c>
      <c r="N542" s="183">
        <f>IF(ISNA(VLOOKUP($A542,DSSV!$A$7:$R$65536,IN_DTK!N$6,0))=FALSE,IF(N$9&lt;&gt;0,VLOOKUP($A542,DSSV!$A$7:$R$65536,IN_DTK!N$6,0),""),"")</f>
        <v>0</v>
      </c>
      <c r="O542" s="183">
        <f>IF(ISNA(VLOOKUP($A542,DSSV!$A$7:$R$65536,IN_DTK!O$6,0))=FALSE,IF(O$9&lt;&gt;0,VLOOKUP($A542,DSSV!$A$7:$R$65536,IN_DTK!O$6,0),""),"")</f>
        <v>0</v>
      </c>
      <c r="P542" s="183">
        <f>IF(ISNA(VLOOKUP($A542,DSSV!$A$7:$R$65536,IN_DTK!P$6,0))=FALSE,IF(P$9&lt;&gt;0,VLOOKUP($A542,DSSV!$A$7:$R$65536,IN_DTK!P$6,0),""),"")</f>
        <v>0</v>
      </c>
      <c r="Q542" s="184">
        <f>IF(ISNA(VLOOKUP($A542,DSSV!$A$7:$R$65536,IN_DTK!Q$6,0))=FALSE,VLOOKUP($A542,DSSV!$A$7:$R$65536,IN_DTK!Q$6,0),"")</f>
        <v>0</v>
      </c>
      <c r="R542" s="175" t="str">
        <f>IF(ISNA(VLOOKUP($A542,DSSV!$A$7:$R$65536,IN_DTK!R$6,0))=FALSE,VLOOKUP($A542,DSSV!$A$7:$R$65536,IN_DTK!R$6,0),"")</f>
        <v>Không</v>
      </c>
      <c r="S542" s="185" t="str">
        <f>IF(ISNA(VLOOKUP($A542,DSSV!$A$7:$R$65536,IN_DTK!S$6,0))=FALSE,VLOOKUP($A542,DSSV!$A$7:$R$65536,IN_DTK!S$6,0),"")</f>
        <v/>
      </c>
      <c r="T542" s="156" t="str">
        <f t="shared" si="16"/>
        <v/>
      </c>
      <c r="U542" s="156" t="str">
        <f t="shared" si="17"/>
        <v/>
      </c>
    </row>
    <row r="543" spans="1:21" s="156" customFormat="1" ht="20.25" customHeight="1">
      <c r="A543" s="154">
        <v>534</v>
      </c>
      <c r="B543" s="178">
        <f>--SUBTOTAL(2,C$7:C543)</f>
        <v>534</v>
      </c>
      <c r="C543" s="157">
        <f>IF(ISNA(VLOOKUP($A543,DSSV!$A$7:$R$65536,IN_DTK!C$6,0))=FALSE,VLOOKUP($A543,DSSV!$A$7:$R$65536,IN_DTK!C$6,0),"")</f>
        <v>0</v>
      </c>
      <c r="D543" s="181" t="str">
        <f>IF(ISNA(VLOOKUP($A543,DSSV!$A$7:$R$65536,IN_DTK!D$6,0))=FALSE,VLOOKUP($A543,DSSV!$A$7:$R$65536,IN_DTK!D$6,0),"")</f>
        <v/>
      </c>
      <c r="E543" s="182" t="str">
        <f>IF(ISNA(VLOOKUP($A543,DSSV!$A$7:$R$65536,IN_DTK!E$6,0))=FALSE,VLOOKUP($A543,DSSV!$A$7:$R$65536,IN_DTK!E$6,0),"")</f>
        <v/>
      </c>
      <c r="F543" s="187" t="str">
        <f>IF(ISNA(VLOOKUP($A543,DSSV!$A$7:$R$65536,IN_DTK!F$6,0))=FALSE,VLOOKUP($A543,DSSV!$A$7:$R$65536,IN_DTK!F$6,0),"")</f>
        <v/>
      </c>
      <c r="G543" s="187" t="str">
        <f>IF(ISNA(VLOOKUP($A543,DSSV!$A$7:$R$65536,IN_DTK!G$6,0))=FALSE,VLOOKUP($A543,DSSV!$A$7:$R$65536,IN_DTK!G$6,0),"")</f>
        <v/>
      </c>
      <c r="H543" s="183">
        <f>IF(ISNA(VLOOKUP($A543,DSSV!$A$7:$R$65536,IN_DTK!H$6,0))=FALSE,IF(H$9&lt;&gt;0,VLOOKUP($A543,DSSV!$A$7:$R$65536,IN_DTK!H$6,0),""),"")</f>
        <v>0</v>
      </c>
      <c r="I543" s="183">
        <f>IF(ISNA(VLOOKUP($A543,DSSV!$A$7:$R$65536,IN_DTK!I$6,0))=FALSE,IF(I$9&lt;&gt;0,VLOOKUP($A543,DSSV!$A$7:$R$65536,IN_DTK!I$6,0),""),"")</f>
        <v>0</v>
      </c>
      <c r="J543" s="183">
        <f>IF(ISNA(VLOOKUP($A543,DSSV!$A$7:$R$65536,IN_DTK!J$6,0))=FALSE,IF(J$9&lt;&gt;0,VLOOKUP($A543,DSSV!$A$7:$R$65536,IN_DTK!J$6,0),""),"")</f>
        <v>0</v>
      </c>
      <c r="K543" s="183">
        <f>IF(ISNA(VLOOKUP($A543,DSSV!$A$7:$R$65536,IN_DTK!K$6,0))=FALSE,IF(K$9&lt;&gt;0,VLOOKUP($A543,DSSV!$A$7:$R$65536,IN_DTK!K$6,0),""),"")</f>
        <v>0</v>
      </c>
      <c r="L543" s="183">
        <f>IF(ISNA(VLOOKUP($A543,DSSV!$A$7:$R$65536,IN_DTK!L$6,0))=FALSE,IF(L$9&lt;&gt;0,VLOOKUP($A543,DSSV!$A$7:$R$65536,IN_DTK!L$6,0),""),"")</f>
        <v>0</v>
      </c>
      <c r="M543" s="183">
        <f>IF(ISNA(VLOOKUP($A543,DSSV!$A$7:$R$65536,IN_DTK!M$6,0))=FALSE,IF(M$9&lt;&gt;0,VLOOKUP($A543,DSSV!$A$7:$R$65536,IN_DTK!M$6,0),""),"")</f>
        <v>0</v>
      </c>
      <c r="N543" s="183">
        <f>IF(ISNA(VLOOKUP($A543,DSSV!$A$7:$R$65536,IN_DTK!N$6,0))=FALSE,IF(N$9&lt;&gt;0,VLOOKUP($A543,DSSV!$A$7:$R$65536,IN_DTK!N$6,0),""),"")</f>
        <v>0</v>
      </c>
      <c r="O543" s="183">
        <f>IF(ISNA(VLOOKUP($A543,DSSV!$A$7:$R$65536,IN_DTK!O$6,0))=FALSE,IF(O$9&lt;&gt;0,VLOOKUP($A543,DSSV!$A$7:$R$65536,IN_DTK!O$6,0),""),"")</f>
        <v>0</v>
      </c>
      <c r="P543" s="183">
        <f>IF(ISNA(VLOOKUP($A543,DSSV!$A$7:$R$65536,IN_DTK!P$6,0))=FALSE,IF(P$9&lt;&gt;0,VLOOKUP($A543,DSSV!$A$7:$R$65536,IN_DTK!P$6,0),""),"")</f>
        <v>0</v>
      </c>
      <c r="Q543" s="184">
        <f>IF(ISNA(VLOOKUP($A543,DSSV!$A$7:$R$65536,IN_DTK!Q$6,0))=FALSE,VLOOKUP($A543,DSSV!$A$7:$R$65536,IN_DTK!Q$6,0),"")</f>
        <v>0</v>
      </c>
      <c r="R543" s="175" t="str">
        <f>IF(ISNA(VLOOKUP($A543,DSSV!$A$7:$R$65536,IN_DTK!R$6,0))=FALSE,VLOOKUP($A543,DSSV!$A$7:$R$65536,IN_DTK!R$6,0),"")</f>
        <v>Không</v>
      </c>
      <c r="S543" s="185" t="str">
        <f>IF(ISNA(VLOOKUP($A543,DSSV!$A$7:$R$65536,IN_DTK!S$6,0))=FALSE,VLOOKUP($A543,DSSV!$A$7:$R$65536,IN_DTK!S$6,0),"")</f>
        <v/>
      </c>
      <c r="T543" s="156" t="str">
        <f t="shared" si="16"/>
        <v/>
      </c>
      <c r="U543" s="156" t="str">
        <f t="shared" si="17"/>
        <v/>
      </c>
    </row>
    <row r="544" spans="1:21" s="156" customFormat="1" ht="20.25" customHeight="1">
      <c r="A544" s="154">
        <v>535</v>
      </c>
      <c r="B544" s="178">
        <f>--SUBTOTAL(2,C$7:C544)</f>
        <v>535</v>
      </c>
      <c r="C544" s="157">
        <f>IF(ISNA(VLOOKUP($A544,DSSV!$A$7:$R$65536,IN_DTK!C$6,0))=FALSE,VLOOKUP($A544,DSSV!$A$7:$R$65536,IN_DTK!C$6,0),"")</f>
        <v>0</v>
      </c>
      <c r="D544" s="181" t="str">
        <f>IF(ISNA(VLOOKUP($A544,DSSV!$A$7:$R$65536,IN_DTK!D$6,0))=FALSE,VLOOKUP($A544,DSSV!$A$7:$R$65536,IN_DTK!D$6,0),"")</f>
        <v/>
      </c>
      <c r="E544" s="182" t="str">
        <f>IF(ISNA(VLOOKUP($A544,DSSV!$A$7:$R$65536,IN_DTK!E$6,0))=FALSE,VLOOKUP($A544,DSSV!$A$7:$R$65536,IN_DTK!E$6,0),"")</f>
        <v/>
      </c>
      <c r="F544" s="187" t="str">
        <f>IF(ISNA(VLOOKUP($A544,DSSV!$A$7:$R$65536,IN_DTK!F$6,0))=FALSE,VLOOKUP($A544,DSSV!$A$7:$R$65536,IN_DTK!F$6,0),"")</f>
        <v/>
      </c>
      <c r="G544" s="187" t="str">
        <f>IF(ISNA(VLOOKUP($A544,DSSV!$A$7:$R$65536,IN_DTK!G$6,0))=FALSE,VLOOKUP($A544,DSSV!$A$7:$R$65536,IN_DTK!G$6,0),"")</f>
        <v/>
      </c>
      <c r="H544" s="183">
        <f>IF(ISNA(VLOOKUP($A544,DSSV!$A$7:$R$65536,IN_DTK!H$6,0))=FALSE,IF(H$9&lt;&gt;0,VLOOKUP($A544,DSSV!$A$7:$R$65536,IN_DTK!H$6,0),""),"")</f>
        <v>0</v>
      </c>
      <c r="I544" s="183">
        <f>IF(ISNA(VLOOKUP($A544,DSSV!$A$7:$R$65536,IN_DTK!I$6,0))=FALSE,IF(I$9&lt;&gt;0,VLOOKUP($A544,DSSV!$A$7:$R$65536,IN_DTK!I$6,0),""),"")</f>
        <v>0</v>
      </c>
      <c r="J544" s="183">
        <f>IF(ISNA(VLOOKUP($A544,DSSV!$A$7:$R$65536,IN_DTK!J$6,0))=FALSE,IF(J$9&lt;&gt;0,VLOOKUP($A544,DSSV!$A$7:$R$65536,IN_DTK!J$6,0),""),"")</f>
        <v>0</v>
      </c>
      <c r="K544" s="183">
        <f>IF(ISNA(VLOOKUP($A544,DSSV!$A$7:$R$65536,IN_DTK!K$6,0))=FALSE,IF(K$9&lt;&gt;0,VLOOKUP($A544,DSSV!$A$7:$R$65536,IN_DTK!K$6,0),""),"")</f>
        <v>0</v>
      </c>
      <c r="L544" s="183">
        <f>IF(ISNA(VLOOKUP($A544,DSSV!$A$7:$R$65536,IN_DTK!L$6,0))=FALSE,IF(L$9&lt;&gt;0,VLOOKUP($A544,DSSV!$A$7:$R$65536,IN_DTK!L$6,0),""),"")</f>
        <v>0</v>
      </c>
      <c r="M544" s="183">
        <f>IF(ISNA(VLOOKUP($A544,DSSV!$A$7:$R$65536,IN_DTK!M$6,0))=FALSE,IF(M$9&lt;&gt;0,VLOOKUP($A544,DSSV!$A$7:$R$65536,IN_DTK!M$6,0),""),"")</f>
        <v>0</v>
      </c>
      <c r="N544" s="183">
        <f>IF(ISNA(VLOOKUP($A544,DSSV!$A$7:$R$65536,IN_DTK!N$6,0))=FALSE,IF(N$9&lt;&gt;0,VLOOKUP($A544,DSSV!$A$7:$R$65536,IN_DTK!N$6,0),""),"")</f>
        <v>0</v>
      </c>
      <c r="O544" s="183">
        <f>IF(ISNA(VLOOKUP($A544,DSSV!$A$7:$R$65536,IN_DTK!O$6,0))=FALSE,IF(O$9&lt;&gt;0,VLOOKUP($A544,DSSV!$A$7:$R$65536,IN_DTK!O$6,0),""),"")</f>
        <v>0</v>
      </c>
      <c r="P544" s="183">
        <f>IF(ISNA(VLOOKUP($A544,DSSV!$A$7:$R$65536,IN_DTK!P$6,0))=FALSE,IF(P$9&lt;&gt;0,VLOOKUP($A544,DSSV!$A$7:$R$65536,IN_DTK!P$6,0),""),"")</f>
        <v>0</v>
      </c>
      <c r="Q544" s="184">
        <f>IF(ISNA(VLOOKUP($A544,DSSV!$A$7:$R$65536,IN_DTK!Q$6,0))=FALSE,VLOOKUP($A544,DSSV!$A$7:$R$65536,IN_DTK!Q$6,0),"")</f>
        <v>0</v>
      </c>
      <c r="R544" s="175" t="str">
        <f>IF(ISNA(VLOOKUP($A544,DSSV!$A$7:$R$65536,IN_DTK!R$6,0))=FALSE,VLOOKUP($A544,DSSV!$A$7:$R$65536,IN_DTK!R$6,0),"")</f>
        <v>Không</v>
      </c>
      <c r="S544" s="185" t="str">
        <f>IF(ISNA(VLOOKUP($A544,DSSV!$A$7:$R$65536,IN_DTK!S$6,0))=FALSE,VLOOKUP($A544,DSSV!$A$7:$R$65536,IN_DTK!S$6,0),"")</f>
        <v/>
      </c>
      <c r="T544" s="156" t="str">
        <f t="shared" si="16"/>
        <v/>
      </c>
      <c r="U544" s="156" t="str">
        <f t="shared" si="17"/>
        <v/>
      </c>
    </row>
    <row r="545" spans="1:21" s="156" customFormat="1" ht="20.25" customHeight="1">
      <c r="A545" s="154">
        <v>536</v>
      </c>
      <c r="B545" s="178">
        <f>--SUBTOTAL(2,C$7:C545)</f>
        <v>536</v>
      </c>
      <c r="C545" s="157">
        <f>IF(ISNA(VLOOKUP($A545,DSSV!$A$7:$R$65536,IN_DTK!C$6,0))=FALSE,VLOOKUP($A545,DSSV!$A$7:$R$65536,IN_DTK!C$6,0),"")</f>
        <v>0</v>
      </c>
      <c r="D545" s="181" t="str">
        <f>IF(ISNA(VLOOKUP($A545,DSSV!$A$7:$R$65536,IN_DTK!D$6,0))=FALSE,VLOOKUP($A545,DSSV!$A$7:$R$65536,IN_DTK!D$6,0),"")</f>
        <v/>
      </c>
      <c r="E545" s="182" t="str">
        <f>IF(ISNA(VLOOKUP($A545,DSSV!$A$7:$R$65536,IN_DTK!E$6,0))=FALSE,VLOOKUP($A545,DSSV!$A$7:$R$65536,IN_DTK!E$6,0),"")</f>
        <v/>
      </c>
      <c r="F545" s="187" t="str">
        <f>IF(ISNA(VLOOKUP($A545,DSSV!$A$7:$R$65536,IN_DTK!F$6,0))=FALSE,VLOOKUP($A545,DSSV!$A$7:$R$65536,IN_DTK!F$6,0),"")</f>
        <v/>
      </c>
      <c r="G545" s="187" t="str">
        <f>IF(ISNA(VLOOKUP($A545,DSSV!$A$7:$R$65536,IN_DTK!G$6,0))=FALSE,VLOOKUP($A545,DSSV!$A$7:$R$65536,IN_DTK!G$6,0),"")</f>
        <v/>
      </c>
      <c r="H545" s="183">
        <f>IF(ISNA(VLOOKUP($A545,DSSV!$A$7:$R$65536,IN_DTK!H$6,0))=FALSE,IF(H$9&lt;&gt;0,VLOOKUP($A545,DSSV!$A$7:$R$65536,IN_DTK!H$6,0),""),"")</f>
        <v>0</v>
      </c>
      <c r="I545" s="183">
        <f>IF(ISNA(VLOOKUP($A545,DSSV!$A$7:$R$65536,IN_DTK!I$6,0))=FALSE,IF(I$9&lt;&gt;0,VLOOKUP($A545,DSSV!$A$7:$R$65536,IN_DTK!I$6,0),""),"")</f>
        <v>0</v>
      </c>
      <c r="J545" s="183">
        <f>IF(ISNA(VLOOKUP($A545,DSSV!$A$7:$R$65536,IN_DTK!J$6,0))=FALSE,IF(J$9&lt;&gt;0,VLOOKUP($A545,DSSV!$A$7:$R$65536,IN_DTK!J$6,0),""),"")</f>
        <v>0</v>
      </c>
      <c r="K545" s="183">
        <f>IF(ISNA(VLOOKUP($A545,DSSV!$A$7:$R$65536,IN_DTK!K$6,0))=FALSE,IF(K$9&lt;&gt;0,VLOOKUP($A545,DSSV!$A$7:$R$65536,IN_DTK!K$6,0),""),"")</f>
        <v>0</v>
      </c>
      <c r="L545" s="183">
        <f>IF(ISNA(VLOOKUP($A545,DSSV!$A$7:$R$65536,IN_DTK!L$6,0))=FALSE,IF(L$9&lt;&gt;0,VLOOKUP($A545,DSSV!$A$7:$R$65536,IN_DTK!L$6,0),""),"")</f>
        <v>0</v>
      </c>
      <c r="M545" s="183">
        <f>IF(ISNA(VLOOKUP($A545,DSSV!$A$7:$R$65536,IN_DTK!M$6,0))=FALSE,IF(M$9&lt;&gt;0,VLOOKUP($A545,DSSV!$A$7:$R$65536,IN_DTK!M$6,0),""),"")</f>
        <v>0</v>
      </c>
      <c r="N545" s="183">
        <f>IF(ISNA(VLOOKUP($A545,DSSV!$A$7:$R$65536,IN_DTK!N$6,0))=FALSE,IF(N$9&lt;&gt;0,VLOOKUP($A545,DSSV!$A$7:$R$65536,IN_DTK!N$6,0),""),"")</f>
        <v>0</v>
      </c>
      <c r="O545" s="183">
        <f>IF(ISNA(VLOOKUP($A545,DSSV!$A$7:$R$65536,IN_DTK!O$6,0))=FALSE,IF(O$9&lt;&gt;0,VLOOKUP($A545,DSSV!$A$7:$R$65536,IN_DTK!O$6,0),""),"")</f>
        <v>0</v>
      </c>
      <c r="P545" s="183">
        <f>IF(ISNA(VLOOKUP($A545,DSSV!$A$7:$R$65536,IN_DTK!P$6,0))=FALSE,IF(P$9&lt;&gt;0,VLOOKUP($A545,DSSV!$A$7:$R$65536,IN_DTK!P$6,0),""),"")</f>
        <v>0</v>
      </c>
      <c r="Q545" s="184">
        <f>IF(ISNA(VLOOKUP($A545,DSSV!$A$7:$R$65536,IN_DTK!Q$6,0))=FALSE,VLOOKUP($A545,DSSV!$A$7:$R$65536,IN_DTK!Q$6,0),"")</f>
        <v>0</v>
      </c>
      <c r="R545" s="175" t="str">
        <f>IF(ISNA(VLOOKUP($A545,DSSV!$A$7:$R$65536,IN_DTK!R$6,0))=FALSE,VLOOKUP($A545,DSSV!$A$7:$R$65536,IN_DTK!R$6,0),"")</f>
        <v>Không</v>
      </c>
      <c r="S545" s="185" t="str">
        <f>IF(ISNA(VLOOKUP($A545,DSSV!$A$7:$R$65536,IN_DTK!S$6,0))=FALSE,VLOOKUP($A545,DSSV!$A$7:$R$65536,IN_DTK!S$6,0),"")</f>
        <v/>
      </c>
      <c r="T545" s="156" t="str">
        <f t="shared" si="16"/>
        <v/>
      </c>
      <c r="U545" s="156" t="str">
        <f t="shared" si="17"/>
        <v/>
      </c>
    </row>
    <row r="546" spans="1:21" s="156" customFormat="1" ht="20.25" customHeight="1">
      <c r="A546" s="154">
        <v>537</v>
      </c>
      <c r="B546" s="178">
        <f>--SUBTOTAL(2,C$7:C546)</f>
        <v>537</v>
      </c>
      <c r="C546" s="157">
        <f>IF(ISNA(VLOOKUP($A546,DSSV!$A$7:$R$65536,IN_DTK!C$6,0))=FALSE,VLOOKUP($A546,DSSV!$A$7:$R$65536,IN_DTK!C$6,0),"")</f>
        <v>0</v>
      </c>
      <c r="D546" s="181" t="str">
        <f>IF(ISNA(VLOOKUP($A546,DSSV!$A$7:$R$65536,IN_DTK!D$6,0))=FALSE,VLOOKUP($A546,DSSV!$A$7:$R$65536,IN_DTK!D$6,0),"")</f>
        <v/>
      </c>
      <c r="E546" s="182" t="str">
        <f>IF(ISNA(VLOOKUP($A546,DSSV!$A$7:$R$65536,IN_DTK!E$6,0))=FALSE,VLOOKUP($A546,DSSV!$A$7:$R$65536,IN_DTK!E$6,0),"")</f>
        <v/>
      </c>
      <c r="F546" s="187" t="str">
        <f>IF(ISNA(VLOOKUP($A546,DSSV!$A$7:$R$65536,IN_DTK!F$6,0))=FALSE,VLOOKUP($A546,DSSV!$A$7:$R$65536,IN_DTK!F$6,0),"")</f>
        <v/>
      </c>
      <c r="G546" s="187" t="str">
        <f>IF(ISNA(VLOOKUP($A546,DSSV!$A$7:$R$65536,IN_DTK!G$6,0))=FALSE,VLOOKUP($A546,DSSV!$A$7:$R$65536,IN_DTK!G$6,0),"")</f>
        <v/>
      </c>
      <c r="H546" s="183">
        <f>IF(ISNA(VLOOKUP($A546,DSSV!$A$7:$R$65536,IN_DTK!H$6,0))=FALSE,IF(H$9&lt;&gt;0,VLOOKUP($A546,DSSV!$A$7:$R$65536,IN_DTK!H$6,0),""),"")</f>
        <v>0</v>
      </c>
      <c r="I546" s="183">
        <f>IF(ISNA(VLOOKUP($A546,DSSV!$A$7:$R$65536,IN_DTK!I$6,0))=FALSE,IF(I$9&lt;&gt;0,VLOOKUP($A546,DSSV!$A$7:$R$65536,IN_DTK!I$6,0),""),"")</f>
        <v>0</v>
      </c>
      <c r="J546" s="183">
        <f>IF(ISNA(VLOOKUP($A546,DSSV!$A$7:$R$65536,IN_DTK!J$6,0))=FALSE,IF(J$9&lt;&gt;0,VLOOKUP($A546,DSSV!$A$7:$R$65536,IN_DTK!J$6,0),""),"")</f>
        <v>0</v>
      </c>
      <c r="K546" s="183">
        <f>IF(ISNA(VLOOKUP($A546,DSSV!$A$7:$R$65536,IN_DTK!K$6,0))=FALSE,IF(K$9&lt;&gt;0,VLOOKUP($A546,DSSV!$A$7:$R$65536,IN_DTK!K$6,0),""),"")</f>
        <v>0</v>
      </c>
      <c r="L546" s="183">
        <f>IF(ISNA(VLOOKUP($A546,DSSV!$A$7:$R$65536,IN_DTK!L$6,0))=FALSE,IF(L$9&lt;&gt;0,VLOOKUP($A546,DSSV!$A$7:$R$65536,IN_DTK!L$6,0),""),"")</f>
        <v>0</v>
      </c>
      <c r="M546" s="183">
        <f>IF(ISNA(VLOOKUP($A546,DSSV!$A$7:$R$65536,IN_DTK!M$6,0))=FALSE,IF(M$9&lt;&gt;0,VLOOKUP($A546,DSSV!$A$7:$R$65536,IN_DTK!M$6,0),""),"")</f>
        <v>0</v>
      </c>
      <c r="N546" s="183">
        <f>IF(ISNA(VLOOKUP($A546,DSSV!$A$7:$R$65536,IN_DTK!N$6,0))=FALSE,IF(N$9&lt;&gt;0,VLOOKUP($A546,DSSV!$A$7:$R$65536,IN_DTK!N$6,0),""),"")</f>
        <v>0</v>
      </c>
      <c r="O546" s="183">
        <f>IF(ISNA(VLOOKUP($A546,DSSV!$A$7:$R$65536,IN_DTK!O$6,0))=FALSE,IF(O$9&lt;&gt;0,VLOOKUP($A546,DSSV!$A$7:$R$65536,IN_DTK!O$6,0),""),"")</f>
        <v>0</v>
      </c>
      <c r="P546" s="183">
        <f>IF(ISNA(VLOOKUP($A546,DSSV!$A$7:$R$65536,IN_DTK!P$6,0))=FALSE,IF(P$9&lt;&gt;0,VLOOKUP($A546,DSSV!$A$7:$R$65536,IN_DTK!P$6,0),""),"")</f>
        <v>0</v>
      </c>
      <c r="Q546" s="184">
        <f>IF(ISNA(VLOOKUP($A546,DSSV!$A$7:$R$65536,IN_DTK!Q$6,0))=FALSE,VLOOKUP($A546,DSSV!$A$7:$R$65536,IN_DTK!Q$6,0),"")</f>
        <v>0</v>
      </c>
      <c r="R546" s="175" t="str">
        <f>IF(ISNA(VLOOKUP($A546,DSSV!$A$7:$R$65536,IN_DTK!R$6,0))=FALSE,VLOOKUP($A546,DSSV!$A$7:$R$65536,IN_DTK!R$6,0),"")</f>
        <v>Không</v>
      </c>
      <c r="S546" s="185" t="str">
        <f>IF(ISNA(VLOOKUP($A546,DSSV!$A$7:$R$65536,IN_DTK!S$6,0))=FALSE,VLOOKUP($A546,DSSV!$A$7:$R$65536,IN_DTK!S$6,0),"")</f>
        <v/>
      </c>
      <c r="T546" s="156" t="str">
        <f t="shared" si="16"/>
        <v/>
      </c>
      <c r="U546" s="156" t="str">
        <f t="shared" si="17"/>
        <v/>
      </c>
    </row>
    <row r="547" spans="1:21" s="156" customFormat="1" ht="20.25" customHeight="1">
      <c r="A547" s="154">
        <v>538</v>
      </c>
      <c r="B547" s="178">
        <f>--SUBTOTAL(2,C$7:C547)</f>
        <v>538</v>
      </c>
      <c r="C547" s="157">
        <f>IF(ISNA(VLOOKUP($A547,DSSV!$A$7:$R$65536,IN_DTK!C$6,0))=FALSE,VLOOKUP($A547,DSSV!$A$7:$R$65536,IN_DTK!C$6,0),"")</f>
        <v>0</v>
      </c>
      <c r="D547" s="181" t="str">
        <f>IF(ISNA(VLOOKUP($A547,DSSV!$A$7:$R$65536,IN_DTK!D$6,0))=FALSE,VLOOKUP($A547,DSSV!$A$7:$R$65536,IN_DTK!D$6,0),"")</f>
        <v/>
      </c>
      <c r="E547" s="182" t="str">
        <f>IF(ISNA(VLOOKUP($A547,DSSV!$A$7:$R$65536,IN_DTK!E$6,0))=FALSE,VLOOKUP($A547,DSSV!$A$7:$R$65536,IN_DTK!E$6,0),"")</f>
        <v/>
      </c>
      <c r="F547" s="187" t="str">
        <f>IF(ISNA(VLOOKUP($A547,DSSV!$A$7:$R$65536,IN_DTK!F$6,0))=FALSE,VLOOKUP($A547,DSSV!$A$7:$R$65536,IN_DTK!F$6,0),"")</f>
        <v/>
      </c>
      <c r="G547" s="187" t="str">
        <f>IF(ISNA(VLOOKUP($A547,DSSV!$A$7:$R$65536,IN_DTK!G$6,0))=FALSE,VLOOKUP($A547,DSSV!$A$7:$R$65536,IN_DTK!G$6,0),"")</f>
        <v/>
      </c>
      <c r="H547" s="183">
        <f>IF(ISNA(VLOOKUP($A547,DSSV!$A$7:$R$65536,IN_DTK!H$6,0))=FALSE,IF(H$9&lt;&gt;0,VLOOKUP($A547,DSSV!$A$7:$R$65536,IN_DTK!H$6,0),""),"")</f>
        <v>0</v>
      </c>
      <c r="I547" s="183">
        <f>IF(ISNA(VLOOKUP($A547,DSSV!$A$7:$R$65536,IN_DTK!I$6,0))=FALSE,IF(I$9&lt;&gt;0,VLOOKUP($A547,DSSV!$A$7:$R$65536,IN_DTK!I$6,0),""),"")</f>
        <v>0</v>
      </c>
      <c r="J547" s="183">
        <f>IF(ISNA(VLOOKUP($A547,DSSV!$A$7:$R$65536,IN_DTK!J$6,0))=FALSE,IF(J$9&lt;&gt;0,VLOOKUP($A547,DSSV!$A$7:$R$65536,IN_DTK!J$6,0),""),"")</f>
        <v>0</v>
      </c>
      <c r="K547" s="183">
        <f>IF(ISNA(VLOOKUP($A547,DSSV!$A$7:$R$65536,IN_DTK!K$6,0))=FALSE,IF(K$9&lt;&gt;0,VLOOKUP($A547,DSSV!$A$7:$R$65536,IN_DTK!K$6,0),""),"")</f>
        <v>0</v>
      </c>
      <c r="L547" s="183">
        <f>IF(ISNA(VLOOKUP($A547,DSSV!$A$7:$R$65536,IN_DTK!L$6,0))=FALSE,IF(L$9&lt;&gt;0,VLOOKUP($A547,DSSV!$A$7:$R$65536,IN_DTK!L$6,0),""),"")</f>
        <v>0</v>
      </c>
      <c r="M547" s="183">
        <f>IF(ISNA(VLOOKUP($A547,DSSV!$A$7:$R$65536,IN_DTK!M$6,0))=FALSE,IF(M$9&lt;&gt;0,VLOOKUP($A547,DSSV!$A$7:$R$65536,IN_DTK!M$6,0),""),"")</f>
        <v>0</v>
      </c>
      <c r="N547" s="183">
        <f>IF(ISNA(VLOOKUP($A547,DSSV!$A$7:$R$65536,IN_DTK!N$6,0))=FALSE,IF(N$9&lt;&gt;0,VLOOKUP($A547,DSSV!$A$7:$R$65536,IN_DTK!N$6,0),""),"")</f>
        <v>0</v>
      </c>
      <c r="O547" s="183">
        <f>IF(ISNA(VLOOKUP($A547,DSSV!$A$7:$R$65536,IN_DTK!O$6,0))=FALSE,IF(O$9&lt;&gt;0,VLOOKUP($A547,DSSV!$A$7:$R$65536,IN_DTK!O$6,0),""),"")</f>
        <v>0</v>
      </c>
      <c r="P547" s="183">
        <f>IF(ISNA(VLOOKUP($A547,DSSV!$A$7:$R$65536,IN_DTK!P$6,0))=FALSE,IF(P$9&lt;&gt;0,VLOOKUP($A547,DSSV!$A$7:$R$65536,IN_DTK!P$6,0),""),"")</f>
        <v>0</v>
      </c>
      <c r="Q547" s="184">
        <f>IF(ISNA(VLOOKUP($A547,DSSV!$A$7:$R$65536,IN_DTK!Q$6,0))=FALSE,VLOOKUP($A547,DSSV!$A$7:$R$65536,IN_DTK!Q$6,0),"")</f>
        <v>0</v>
      </c>
      <c r="R547" s="175" t="str">
        <f>IF(ISNA(VLOOKUP($A547,DSSV!$A$7:$R$65536,IN_DTK!R$6,0))=FALSE,VLOOKUP($A547,DSSV!$A$7:$R$65536,IN_DTK!R$6,0),"")</f>
        <v>Không</v>
      </c>
      <c r="S547" s="185" t="str">
        <f>IF(ISNA(VLOOKUP($A547,DSSV!$A$7:$R$65536,IN_DTK!S$6,0))=FALSE,VLOOKUP($A547,DSSV!$A$7:$R$65536,IN_DTK!S$6,0),"")</f>
        <v/>
      </c>
      <c r="T547" s="156" t="str">
        <f t="shared" si="16"/>
        <v/>
      </c>
      <c r="U547" s="156" t="str">
        <f t="shared" si="17"/>
        <v/>
      </c>
    </row>
    <row r="548" spans="1:21" s="156" customFormat="1" ht="20.25" customHeight="1">
      <c r="A548" s="154">
        <v>539</v>
      </c>
      <c r="B548" s="178">
        <f>--SUBTOTAL(2,C$7:C548)</f>
        <v>539</v>
      </c>
      <c r="C548" s="157">
        <f>IF(ISNA(VLOOKUP($A548,DSSV!$A$7:$R$65536,IN_DTK!C$6,0))=FALSE,VLOOKUP($A548,DSSV!$A$7:$R$65536,IN_DTK!C$6,0),"")</f>
        <v>0</v>
      </c>
      <c r="D548" s="181" t="str">
        <f>IF(ISNA(VLOOKUP($A548,DSSV!$A$7:$R$65536,IN_DTK!D$6,0))=FALSE,VLOOKUP($A548,DSSV!$A$7:$R$65536,IN_DTK!D$6,0),"")</f>
        <v/>
      </c>
      <c r="E548" s="182" t="str">
        <f>IF(ISNA(VLOOKUP($A548,DSSV!$A$7:$R$65536,IN_DTK!E$6,0))=FALSE,VLOOKUP($A548,DSSV!$A$7:$R$65536,IN_DTK!E$6,0),"")</f>
        <v/>
      </c>
      <c r="F548" s="187" t="str">
        <f>IF(ISNA(VLOOKUP($A548,DSSV!$A$7:$R$65536,IN_DTK!F$6,0))=FALSE,VLOOKUP($A548,DSSV!$A$7:$R$65536,IN_DTK!F$6,0),"")</f>
        <v/>
      </c>
      <c r="G548" s="187" t="str">
        <f>IF(ISNA(VLOOKUP($A548,DSSV!$A$7:$R$65536,IN_DTK!G$6,0))=FALSE,VLOOKUP($A548,DSSV!$A$7:$R$65536,IN_DTK!G$6,0),"")</f>
        <v/>
      </c>
      <c r="H548" s="183">
        <f>IF(ISNA(VLOOKUP($A548,DSSV!$A$7:$R$65536,IN_DTK!H$6,0))=FALSE,IF(H$9&lt;&gt;0,VLOOKUP($A548,DSSV!$A$7:$R$65536,IN_DTK!H$6,0),""),"")</f>
        <v>0</v>
      </c>
      <c r="I548" s="183">
        <f>IF(ISNA(VLOOKUP($A548,DSSV!$A$7:$R$65536,IN_DTK!I$6,0))=FALSE,IF(I$9&lt;&gt;0,VLOOKUP($A548,DSSV!$A$7:$R$65536,IN_DTK!I$6,0),""),"")</f>
        <v>0</v>
      </c>
      <c r="J548" s="183">
        <f>IF(ISNA(VLOOKUP($A548,DSSV!$A$7:$R$65536,IN_DTK!J$6,0))=FALSE,IF(J$9&lt;&gt;0,VLOOKUP($A548,DSSV!$A$7:$R$65536,IN_DTK!J$6,0),""),"")</f>
        <v>0</v>
      </c>
      <c r="K548" s="183">
        <f>IF(ISNA(VLOOKUP($A548,DSSV!$A$7:$R$65536,IN_DTK!K$6,0))=FALSE,IF(K$9&lt;&gt;0,VLOOKUP($A548,DSSV!$A$7:$R$65536,IN_DTK!K$6,0),""),"")</f>
        <v>0</v>
      </c>
      <c r="L548" s="183">
        <f>IF(ISNA(VLOOKUP($A548,DSSV!$A$7:$R$65536,IN_DTK!L$6,0))=FALSE,IF(L$9&lt;&gt;0,VLOOKUP($A548,DSSV!$A$7:$R$65536,IN_DTK!L$6,0),""),"")</f>
        <v>0</v>
      </c>
      <c r="M548" s="183">
        <f>IF(ISNA(VLOOKUP($A548,DSSV!$A$7:$R$65536,IN_DTK!M$6,0))=FALSE,IF(M$9&lt;&gt;0,VLOOKUP($A548,DSSV!$A$7:$R$65536,IN_DTK!M$6,0),""),"")</f>
        <v>0</v>
      </c>
      <c r="N548" s="183">
        <f>IF(ISNA(VLOOKUP($A548,DSSV!$A$7:$R$65536,IN_DTK!N$6,0))=FALSE,IF(N$9&lt;&gt;0,VLOOKUP($A548,DSSV!$A$7:$R$65536,IN_DTK!N$6,0),""),"")</f>
        <v>0</v>
      </c>
      <c r="O548" s="183">
        <f>IF(ISNA(VLOOKUP($A548,DSSV!$A$7:$R$65536,IN_DTK!O$6,0))=FALSE,IF(O$9&lt;&gt;0,VLOOKUP($A548,DSSV!$A$7:$R$65536,IN_DTK!O$6,0),""),"")</f>
        <v>0</v>
      </c>
      <c r="P548" s="183">
        <f>IF(ISNA(VLOOKUP($A548,DSSV!$A$7:$R$65536,IN_DTK!P$6,0))=FALSE,IF(P$9&lt;&gt;0,VLOOKUP($A548,DSSV!$A$7:$R$65536,IN_DTK!P$6,0),""),"")</f>
        <v>0</v>
      </c>
      <c r="Q548" s="184">
        <f>IF(ISNA(VLOOKUP($A548,DSSV!$A$7:$R$65536,IN_DTK!Q$6,0))=FALSE,VLOOKUP($A548,DSSV!$A$7:$R$65536,IN_DTK!Q$6,0),"")</f>
        <v>0</v>
      </c>
      <c r="R548" s="175" t="str">
        <f>IF(ISNA(VLOOKUP($A548,DSSV!$A$7:$R$65536,IN_DTK!R$6,0))=FALSE,VLOOKUP($A548,DSSV!$A$7:$R$65536,IN_DTK!R$6,0),"")</f>
        <v>Không</v>
      </c>
      <c r="S548" s="185" t="str">
        <f>IF(ISNA(VLOOKUP($A548,DSSV!$A$7:$R$65536,IN_DTK!S$6,0))=FALSE,VLOOKUP($A548,DSSV!$A$7:$R$65536,IN_DTK!S$6,0),"")</f>
        <v/>
      </c>
      <c r="T548" s="156" t="str">
        <f t="shared" si="16"/>
        <v/>
      </c>
      <c r="U548" s="156" t="str">
        <f t="shared" si="17"/>
        <v/>
      </c>
    </row>
    <row r="549" spans="1:21" s="156" customFormat="1" ht="20.25" customHeight="1">
      <c r="A549" s="154">
        <v>540</v>
      </c>
      <c r="B549" s="178">
        <f>--SUBTOTAL(2,C$7:C549)</f>
        <v>540</v>
      </c>
      <c r="C549" s="157">
        <f>IF(ISNA(VLOOKUP($A549,DSSV!$A$7:$R$65536,IN_DTK!C$6,0))=FALSE,VLOOKUP($A549,DSSV!$A$7:$R$65536,IN_DTK!C$6,0),"")</f>
        <v>0</v>
      </c>
      <c r="D549" s="181" t="str">
        <f>IF(ISNA(VLOOKUP($A549,DSSV!$A$7:$R$65536,IN_DTK!D$6,0))=FALSE,VLOOKUP($A549,DSSV!$A$7:$R$65536,IN_DTK!D$6,0),"")</f>
        <v/>
      </c>
      <c r="E549" s="182" t="str">
        <f>IF(ISNA(VLOOKUP($A549,DSSV!$A$7:$R$65536,IN_DTK!E$6,0))=FALSE,VLOOKUP($A549,DSSV!$A$7:$R$65536,IN_DTK!E$6,0),"")</f>
        <v/>
      </c>
      <c r="F549" s="187" t="str">
        <f>IF(ISNA(VLOOKUP($A549,DSSV!$A$7:$R$65536,IN_DTK!F$6,0))=FALSE,VLOOKUP($A549,DSSV!$A$7:$R$65536,IN_DTK!F$6,0),"")</f>
        <v/>
      </c>
      <c r="G549" s="187" t="str">
        <f>IF(ISNA(VLOOKUP($A549,DSSV!$A$7:$R$65536,IN_DTK!G$6,0))=FALSE,VLOOKUP($A549,DSSV!$A$7:$R$65536,IN_DTK!G$6,0),"")</f>
        <v/>
      </c>
      <c r="H549" s="183">
        <f>IF(ISNA(VLOOKUP($A549,DSSV!$A$7:$R$65536,IN_DTK!H$6,0))=FALSE,IF(H$9&lt;&gt;0,VLOOKUP($A549,DSSV!$A$7:$R$65536,IN_DTK!H$6,0),""),"")</f>
        <v>0</v>
      </c>
      <c r="I549" s="183">
        <f>IF(ISNA(VLOOKUP($A549,DSSV!$A$7:$R$65536,IN_DTK!I$6,0))=FALSE,IF(I$9&lt;&gt;0,VLOOKUP($A549,DSSV!$A$7:$R$65536,IN_DTK!I$6,0),""),"")</f>
        <v>0</v>
      </c>
      <c r="J549" s="183">
        <f>IF(ISNA(VLOOKUP($A549,DSSV!$A$7:$R$65536,IN_DTK!J$6,0))=FALSE,IF(J$9&lt;&gt;0,VLOOKUP($A549,DSSV!$A$7:$R$65536,IN_DTK!J$6,0),""),"")</f>
        <v>0</v>
      </c>
      <c r="K549" s="183">
        <f>IF(ISNA(VLOOKUP($A549,DSSV!$A$7:$R$65536,IN_DTK!K$6,0))=FALSE,IF(K$9&lt;&gt;0,VLOOKUP($A549,DSSV!$A$7:$R$65536,IN_DTK!K$6,0),""),"")</f>
        <v>0</v>
      </c>
      <c r="L549" s="183">
        <f>IF(ISNA(VLOOKUP($A549,DSSV!$A$7:$R$65536,IN_DTK!L$6,0))=FALSE,IF(L$9&lt;&gt;0,VLOOKUP($A549,DSSV!$A$7:$R$65536,IN_DTK!L$6,0),""),"")</f>
        <v>0</v>
      </c>
      <c r="M549" s="183">
        <f>IF(ISNA(VLOOKUP($A549,DSSV!$A$7:$R$65536,IN_DTK!M$6,0))=FALSE,IF(M$9&lt;&gt;0,VLOOKUP($A549,DSSV!$A$7:$R$65536,IN_DTK!M$6,0),""),"")</f>
        <v>0</v>
      </c>
      <c r="N549" s="183">
        <f>IF(ISNA(VLOOKUP($A549,DSSV!$A$7:$R$65536,IN_DTK!N$6,0))=FALSE,IF(N$9&lt;&gt;0,VLOOKUP($A549,DSSV!$A$7:$R$65536,IN_DTK!N$6,0),""),"")</f>
        <v>0</v>
      </c>
      <c r="O549" s="183">
        <f>IF(ISNA(VLOOKUP($A549,DSSV!$A$7:$R$65536,IN_DTK!O$6,0))=FALSE,IF(O$9&lt;&gt;0,VLOOKUP($A549,DSSV!$A$7:$R$65536,IN_DTK!O$6,0),""),"")</f>
        <v>0</v>
      </c>
      <c r="P549" s="183">
        <f>IF(ISNA(VLOOKUP($A549,DSSV!$A$7:$R$65536,IN_DTK!P$6,0))=FALSE,IF(P$9&lt;&gt;0,VLOOKUP($A549,DSSV!$A$7:$R$65536,IN_DTK!P$6,0),""),"")</f>
        <v>0</v>
      </c>
      <c r="Q549" s="184">
        <f>IF(ISNA(VLOOKUP($A549,DSSV!$A$7:$R$65536,IN_DTK!Q$6,0))=FALSE,VLOOKUP($A549,DSSV!$A$7:$R$65536,IN_DTK!Q$6,0),"")</f>
        <v>0</v>
      </c>
      <c r="R549" s="175" t="str">
        <f>IF(ISNA(VLOOKUP($A549,DSSV!$A$7:$R$65536,IN_DTK!R$6,0))=FALSE,VLOOKUP($A549,DSSV!$A$7:$R$65536,IN_DTK!R$6,0),"")</f>
        <v>Không</v>
      </c>
      <c r="S549" s="185" t="str">
        <f>IF(ISNA(VLOOKUP($A549,DSSV!$A$7:$R$65536,IN_DTK!S$6,0))=FALSE,VLOOKUP($A549,DSSV!$A$7:$R$65536,IN_DTK!S$6,0),"")</f>
        <v/>
      </c>
      <c r="T549" s="156" t="str">
        <f t="shared" si="16"/>
        <v/>
      </c>
      <c r="U549" s="156" t="str">
        <f t="shared" si="17"/>
        <v/>
      </c>
    </row>
    <row r="550" spans="1:21" s="156" customFormat="1" ht="20.25" customHeight="1">
      <c r="A550" s="154">
        <v>541</v>
      </c>
      <c r="B550" s="178">
        <f>--SUBTOTAL(2,C$7:C550)</f>
        <v>541</v>
      </c>
      <c r="C550" s="157">
        <f>IF(ISNA(VLOOKUP($A550,DSSV!$A$7:$R$65536,IN_DTK!C$6,0))=FALSE,VLOOKUP($A550,DSSV!$A$7:$R$65536,IN_DTK!C$6,0),"")</f>
        <v>0</v>
      </c>
      <c r="D550" s="181" t="str">
        <f>IF(ISNA(VLOOKUP($A550,DSSV!$A$7:$R$65536,IN_DTK!D$6,0))=FALSE,VLOOKUP($A550,DSSV!$A$7:$R$65536,IN_DTK!D$6,0),"")</f>
        <v/>
      </c>
      <c r="E550" s="182" t="str">
        <f>IF(ISNA(VLOOKUP($A550,DSSV!$A$7:$R$65536,IN_DTK!E$6,0))=FALSE,VLOOKUP($A550,DSSV!$A$7:$R$65536,IN_DTK!E$6,0),"")</f>
        <v/>
      </c>
      <c r="F550" s="187" t="str">
        <f>IF(ISNA(VLOOKUP($A550,DSSV!$A$7:$R$65536,IN_DTK!F$6,0))=FALSE,VLOOKUP($A550,DSSV!$A$7:$R$65536,IN_DTK!F$6,0),"")</f>
        <v/>
      </c>
      <c r="G550" s="187" t="str">
        <f>IF(ISNA(VLOOKUP($A550,DSSV!$A$7:$R$65536,IN_DTK!G$6,0))=FALSE,VLOOKUP($A550,DSSV!$A$7:$R$65536,IN_DTK!G$6,0),"")</f>
        <v/>
      </c>
      <c r="H550" s="183">
        <f>IF(ISNA(VLOOKUP($A550,DSSV!$A$7:$R$65536,IN_DTK!H$6,0))=FALSE,IF(H$9&lt;&gt;0,VLOOKUP($A550,DSSV!$A$7:$R$65536,IN_DTK!H$6,0),""),"")</f>
        <v>0</v>
      </c>
      <c r="I550" s="183">
        <f>IF(ISNA(VLOOKUP($A550,DSSV!$A$7:$R$65536,IN_DTK!I$6,0))=FALSE,IF(I$9&lt;&gt;0,VLOOKUP($A550,DSSV!$A$7:$R$65536,IN_DTK!I$6,0),""),"")</f>
        <v>0</v>
      </c>
      <c r="J550" s="183">
        <f>IF(ISNA(VLOOKUP($A550,DSSV!$A$7:$R$65536,IN_DTK!J$6,0))=FALSE,IF(J$9&lt;&gt;0,VLOOKUP($A550,DSSV!$A$7:$R$65536,IN_DTK!J$6,0),""),"")</f>
        <v>0</v>
      </c>
      <c r="K550" s="183">
        <f>IF(ISNA(VLOOKUP($A550,DSSV!$A$7:$R$65536,IN_DTK!K$6,0))=FALSE,IF(K$9&lt;&gt;0,VLOOKUP($A550,DSSV!$A$7:$R$65536,IN_DTK!K$6,0),""),"")</f>
        <v>0</v>
      </c>
      <c r="L550" s="183">
        <f>IF(ISNA(VLOOKUP($A550,DSSV!$A$7:$R$65536,IN_DTK!L$6,0))=FALSE,IF(L$9&lt;&gt;0,VLOOKUP($A550,DSSV!$A$7:$R$65536,IN_DTK!L$6,0),""),"")</f>
        <v>0</v>
      </c>
      <c r="M550" s="183">
        <f>IF(ISNA(VLOOKUP($A550,DSSV!$A$7:$R$65536,IN_DTK!M$6,0))=FALSE,IF(M$9&lt;&gt;0,VLOOKUP($A550,DSSV!$A$7:$R$65536,IN_DTK!M$6,0),""),"")</f>
        <v>0</v>
      </c>
      <c r="N550" s="183">
        <f>IF(ISNA(VLOOKUP($A550,DSSV!$A$7:$R$65536,IN_DTK!N$6,0))=FALSE,IF(N$9&lt;&gt;0,VLOOKUP($A550,DSSV!$A$7:$R$65536,IN_DTK!N$6,0),""),"")</f>
        <v>0</v>
      </c>
      <c r="O550" s="183">
        <f>IF(ISNA(VLOOKUP($A550,DSSV!$A$7:$R$65536,IN_DTK!O$6,0))=FALSE,IF(O$9&lt;&gt;0,VLOOKUP($A550,DSSV!$A$7:$R$65536,IN_DTK!O$6,0),""),"")</f>
        <v>0</v>
      </c>
      <c r="P550" s="183">
        <f>IF(ISNA(VLOOKUP($A550,DSSV!$A$7:$R$65536,IN_DTK!P$6,0))=FALSE,IF(P$9&lt;&gt;0,VLOOKUP($A550,DSSV!$A$7:$R$65536,IN_DTK!P$6,0),""),"")</f>
        <v>0</v>
      </c>
      <c r="Q550" s="184">
        <f>IF(ISNA(VLOOKUP($A550,DSSV!$A$7:$R$65536,IN_DTK!Q$6,0))=FALSE,VLOOKUP($A550,DSSV!$A$7:$R$65536,IN_DTK!Q$6,0),"")</f>
        <v>0</v>
      </c>
      <c r="R550" s="175" t="str">
        <f>IF(ISNA(VLOOKUP($A550,DSSV!$A$7:$R$65536,IN_DTK!R$6,0))=FALSE,VLOOKUP($A550,DSSV!$A$7:$R$65536,IN_DTK!R$6,0),"")</f>
        <v>Không</v>
      </c>
      <c r="S550" s="185" t="str">
        <f>IF(ISNA(VLOOKUP($A550,DSSV!$A$7:$R$65536,IN_DTK!S$6,0))=FALSE,VLOOKUP($A550,DSSV!$A$7:$R$65536,IN_DTK!S$6,0),"")</f>
        <v/>
      </c>
      <c r="T550" s="156" t="str">
        <f t="shared" si="16"/>
        <v/>
      </c>
      <c r="U550" s="156" t="str">
        <f t="shared" si="17"/>
        <v/>
      </c>
    </row>
    <row r="551" spans="1:21" s="156" customFormat="1" ht="20.25" customHeight="1">
      <c r="A551" s="154">
        <v>542</v>
      </c>
      <c r="B551" s="178">
        <f>--SUBTOTAL(2,C$7:C551)</f>
        <v>542</v>
      </c>
      <c r="C551" s="157">
        <f>IF(ISNA(VLOOKUP($A551,DSSV!$A$7:$R$65536,IN_DTK!C$6,0))=FALSE,VLOOKUP($A551,DSSV!$A$7:$R$65536,IN_DTK!C$6,0),"")</f>
        <v>0</v>
      </c>
      <c r="D551" s="181" t="str">
        <f>IF(ISNA(VLOOKUP($A551,DSSV!$A$7:$R$65536,IN_DTK!D$6,0))=FALSE,VLOOKUP($A551,DSSV!$A$7:$R$65536,IN_DTK!D$6,0),"")</f>
        <v/>
      </c>
      <c r="E551" s="182" t="str">
        <f>IF(ISNA(VLOOKUP($A551,DSSV!$A$7:$R$65536,IN_DTK!E$6,0))=FALSE,VLOOKUP($A551,DSSV!$A$7:$R$65536,IN_DTK!E$6,0),"")</f>
        <v/>
      </c>
      <c r="F551" s="187" t="str">
        <f>IF(ISNA(VLOOKUP($A551,DSSV!$A$7:$R$65536,IN_DTK!F$6,0))=FALSE,VLOOKUP($A551,DSSV!$A$7:$R$65536,IN_DTK!F$6,0),"")</f>
        <v/>
      </c>
      <c r="G551" s="187" t="str">
        <f>IF(ISNA(VLOOKUP($A551,DSSV!$A$7:$R$65536,IN_DTK!G$6,0))=FALSE,VLOOKUP($A551,DSSV!$A$7:$R$65536,IN_DTK!G$6,0),"")</f>
        <v/>
      </c>
      <c r="H551" s="183">
        <f>IF(ISNA(VLOOKUP($A551,DSSV!$A$7:$R$65536,IN_DTK!H$6,0))=FALSE,IF(H$9&lt;&gt;0,VLOOKUP($A551,DSSV!$A$7:$R$65536,IN_DTK!H$6,0),""),"")</f>
        <v>0</v>
      </c>
      <c r="I551" s="183">
        <f>IF(ISNA(VLOOKUP($A551,DSSV!$A$7:$R$65536,IN_DTK!I$6,0))=FALSE,IF(I$9&lt;&gt;0,VLOOKUP($A551,DSSV!$A$7:$R$65536,IN_DTK!I$6,0),""),"")</f>
        <v>0</v>
      </c>
      <c r="J551" s="183">
        <f>IF(ISNA(VLOOKUP($A551,DSSV!$A$7:$R$65536,IN_DTK!J$6,0))=FALSE,IF(J$9&lt;&gt;0,VLOOKUP($A551,DSSV!$A$7:$R$65536,IN_DTK!J$6,0),""),"")</f>
        <v>0</v>
      </c>
      <c r="K551" s="183">
        <f>IF(ISNA(VLOOKUP($A551,DSSV!$A$7:$R$65536,IN_DTK!K$6,0))=FALSE,IF(K$9&lt;&gt;0,VLOOKUP($A551,DSSV!$A$7:$R$65536,IN_DTK!K$6,0),""),"")</f>
        <v>0</v>
      </c>
      <c r="L551" s="183">
        <f>IF(ISNA(VLOOKUP($A551,DSSV!$A$7:$R$65536,IN_DTK!L$6,0))=FALSE,IF(L$9&lt;&gt;0,VLOOKUP($A551,DSSV!$A$7:$R$65536,IN_DTK!L$6,0),""),"")</f>
        <v>0</v>
      </c>
      <c r="M551" s="183">
        <f>IF(ISNA(VLOOKUP($A551,DSSV!$A$7:$R$65536,IN_DTK!M$6,0))=FALSE,IF(M$9&lt;&gt;0,VLOOKUP($A551,DSSV!$A$7:$R$65536,IN_DTK!M$6,0),""),"")</f>
        <v>0</v>
      </c>
      <c r="N551" s="183">
        <f>IF(ISNA(VLOOKUP($A551,DSSV!$A$7:$R$65536,IN_DTK!N$6,0))=FALSE,IF(N$9&lt;&gt;0,VLOOKUP($A551,DSSV!$A$7:$R$65536,IN_DTK!N$6,0),""),"")</f>
        <v>0</v>
      </c>
      <c r="O551" s="183">
        <f>IF(ISNA(VLOOKUP($A551,DSSV!$A$7:$R$65536,IN_DTK!O$6,0))=FALSE,IF(O$9&lt;&gt;0,VLOOKUP($A551,DSSV!$A$7:$R$65536,IN_DTK!O$6,0),""),"")</f>
        <v>0</v>
      </c>
      <c r="P551" s="183">
        <f>IF(ISNA(VLOOKUP($A551,DSSV!$A$7:$R$65536,IN_DTK!P$6,0))=FALSE,IF(P$9&lt;&gt;0,VLOOKUP($A551,DSSV!$A$7:$R$65536,IN_DTK!P$6,0),""),"")</f>
        <v>0</v>
      </c>
      <c r="Q551" s="184">
        <f>IF(ISNA(VLOOKUP($A551,DSSV!$A$7:$R$65536,IN_DTK!Q$6,0))=FALSE,VLOOKUP($A551,DSSV!$A$7:$R$65536,IN_DTK!Q$6,0),"")</f>
        <v>0</v>
      </c>
      <c r="R551" s="175" t="str">
        <f>IF(ISNA(VLOOKUP($A551,DSSV!$A$7:$R$65536,IN_DTK!R$6,0))=FALSE,VLOOKUP($A551,DSSV!$A$7:$R$65536,IN_DTK!R$6,0),"")</f>
        <v>Không</v>
      </c>
      <c r="S551" s="185" t="str">
        <f>IF(ISNA(VLOOKUP($A551,DSSV!$A$7:$R$65536,IN_DTK!S$6,0))=FALSE,VLOOKUP($A551,DSSV!$A$7:$R$65536,IN_DTK!S$6,0),"")</f>
        <v/>
      </c>
      <c r="T551" s="156" t="str">
        <f t="shared" si="16"/>
        <v/>
      </c>
      <c r="U551" s="156" t="str">
        <f t="shared" si="17"/>
        <v/>
      </c>
    </row>
    <row r="552" spans="1:21" s="156" customFormat="1" ht="20.25" customHeight="1">
      <c r="A552" s="154">
        <v>543</v>
      </c>
      <c r="B552" s="178">
        <f>--SUBTOTAL(2,C$7:C552)</f>
        <v>543</v>
      </c>
      <c r="C552" s="157">
        <f>IF(ISNA(VLOOKUP($A552,DSSV!$A$7:$R$65536,IN_DTK!C$6,0))=FALSE,VLOOKUP($A552,DSSV!$A$7:$R$65536,IN_DTK!C$6,0),"")</f>
        <v>0</v>
      </c>
      <c r="D552" s="181" t="str">
        <f>IF(ISNA(VLOOKUP($A552,DSSV!$A$7:$R$65536,IN_DTK!D$6,0))=FALSE,VLOOKUP($A552,DSSV!$A$7:$R$65536,IN_DTK!D$6,0),"")</f>
        <v/>
      </c>
      <c r="E552" s="182" t="str">
        <f>IF(ISNA(VLOOKUP($A552,DSSV!$A$7:$R$65536,IN_DTK!E$6,0))=FALSE,VLOOKUP($A552,DSSV!$A$7:$R$65536,IN_DTK!E$6,0),"")</f>
        <v/>
      </c>
      <c r="F552" s="187" t="str">
        <f>IF(ISNA(VLOOKUP($A552,DSSV!$A$7:$R$65536,IN_DTK!F$6,0))=FALSE,VLOOKUP($A552,DSSV!$A$7:$R$65536,IN_DTK!F$6,0),"")</f>
        <v/>
      </c>
      <c r="G552" s="187" t="str">
        <f>IF(ISNA(VLOOKUP($A552,DSSV!$A$7:$R$65536,IN_DTK!G$6,0))=FALSE,VLOOKUP($A552,DSSV!$A$7:$R$65536,IN_DTK!G$6,0),"")</f>
        <v/>
      </c>
      <c r="H552" s="183">
        <f>IF(ISNA(VLOOKUP($A552,DSSV!$A$7:$R$65536,IN_DTK!H$6,0))=FALSE,IF(H$9&lt;&gt;0,VLOOKUP($A552,DSSV!$A$7:$R$65536,IN_DTK!H$6,0),""),"")</f>
        <v>0</v>
      </c>
      <c r="I552" s="183">
        <f>IF(ISNA(VLOOKUP($A552,DSSV!$A$7:$R$65536,IN_DTK!I$6,0))=FALSE,IF(I$9&lt;&gt;0,VLOOKUP($A552,DSSV!$A$7:$R$65536,IN_DTK!I$6,0),""),"")</f>
        <v>0</v>
      </c>
      <c r="J552" s="183">
        <f>IF(ISNA(VLOOKUP($A552,DSSV!$A$7:$R$65536,IN_DTK!J$6,0))=FALSE,IF(J$9&lt;&gt;0,VLOOKUP($A552,DSSV!$A$7:$R$65536,IN_DTK!J$6,0),""),"")</f>
        <v>0</v>
      </c>
      <c r="K552" s="183">
        <f>IF(ISNA(VLOOKUP($A552,DSSV!$A$7:$R$65536,IN_DTK!K$6,0))=FALSE,IF(K$9&lt;&gt;0,VLOOKUP($A552,DSSV!$A$7:$R$65536,IN_DTK!K$6,0),""),"")</f>
        <v>0</v>
      </c>
      <c r="L552" s="183">
        <f>IF(ISNA(VLOOKUP($A552,DSSV!$A$7:$R$65536,IN_DTK!L$6,0))=FALSE,IF(L$9&lt;&gt;0,VLOOKUP($A552,DSSV!$A$7:$R$65536,IN_DTK!L$6,0),""),"")</f>
        <v>0</v>
      </c>
      <c r="M552" s="183">
        <f>IF(ISNA(VLOOKUP($A552,DSSV!$A$7:$R$65536,IN_DTK!M$6,0))=FALSE,IF(M$9&lt;&gt;0,VLOOKUP($A552,DSSV!$A$7:$R$65536,IN_DTK!M$6,0),""),"")</f>
        <v>0</v>
      </c>
      <c r="N552" s="183">
        <f>IF(ISNA(VLOOKUP($A552,DSSV!$A$7:$R$65536,IN_DTK!N$6,0))=FALSE,IF(N$9&lt;&gt;0,VLOOKUP($A552,DSSV!$A$7:$R$65536,IN_DTK!N$6,0),""),"")</f>
        <v>0</v>
      </c>
      <c r="O552" s="183">
        <f>IF(ISNA(VLOOKUP($A552,DSSV!$A$7:$R$65536,IN_DTK!O$6,0))=FALSE,IF(O$9&lt;&gt;0,VLOOKUP($A552,DSSV!$A$7:$R$65536,IN_DTK!O$6,0),""),"")</f>
        <v>0</v>
      </c>
      <c r="P552" s="183">
        <f>IF(ISNA(VLOOKUP($A552,DSSV!$A$7:$R$65536,IN_DTK!P$6,0))=FALSE,IF(P$9&lt;&gt;0,VLOOKUP($A552,DSSV!$A$7:$R$65536,IN_DTK!P$6,0),""),"")</f>
        <v>0</v>
      </c>
      <c r="Q552" s="184">
        <f>IF(ISNA(VLOOKUP($A552,DSSV!$A$7:$R$65536,IN_DTK!Q$6,0))=FALSE,VLOOKUP($A552,DSSV!$A$7:$R$65536,IN_DTK!Q$6,0),"")</f>
        <v>0</v>
      </c>
      <c r="R552" s="175" t="str">
        <f>IF(ISNA(VLOOKUP($A552,DSSV!$A$7:$R$65536,IN_DTK!R$6,0))=FALSE,VLOOKUP($A552,DSSV!$A$7:$R$65536,IN_DTK!R$6,0),"")</f>
        <v>Không</v>
      </c>
      <c r="S552" s="185" t="str">
        <f>IF(ISNA(VLOOKUP($A552,DSSV!$A$7:$R$65536,IN_DTK!S$6,0))=FALSE,VLOOKUP($A552,DSSV!$A$7:$R$65536,IN_DTK!S$6,0),"")</f>
        <v/>
      </c>
      <c r="T552" s="156" t="str">
        <f t="shared" si="16"/>
        <v/>
      </c>
      <c r="U552" s="156" t="str">
        <f t="shared" si="17"/>
        <v/>
      </c>
    </row>
    <row r="553" spans="1:21" s="156" customFormat="1" ht="20.25" customHeight="1">
      <c r="A553" s="154">
        <v>544</v>
      </c>
      <c r="B553" s="178">
        <f>--SUBTOTAL(2,C$7:C553)</f>
        <v>544</v>
      </c>
      <c r="C553" s="157">
        <f>IF(ISNA(VLOOKUP($A553,DSSV!$A$7:$R$65536,IN_DTK!C$6,0))=FALSE,VLOOKUP($A553,DSSV!$A$7:$R$65536,IN_DTK!C$6,0),"")</f>
        <v>0</v>
      </c>
      <c r="D553" s="181" t="str">
        <f>IF(ISNA(VLOOKUP($A553,DSSV!$A$7:$R$65536,IN_DTK!D$6,0))=FALSE,VLOOKUP($A553,DSSV!$A$7:$R$65536,IN_DTK!D$6,0),"")</f>
        <v/>
      </c>
      <c r="E553" s="182" t="str">
        <f>IF(ISNA(VLOOKUP($A553,DSSV!$A$7:$R$65536,IN_DTK!E$6,0))=FALSE,VLOOKUP($A553,DSSV!$A$7:$R$65536,IN_DTK!E$6,0),"")</f>
        <v/>
      </c>
      <c r="F553" s="187" t="str">
        <f>IF(ISNA(VLOOKUP($A553,DSSV!$A$7:$R$65536,IN_DTK!F$6,0))=FALSE,VLOOKUP($A553,DSSV!$A$7:$R$65536,IN_DTK!F$6,0),"")</f>
        <v/>
      </c>
      <c r="G553" s="187" t="str">
        <f>IF(ISNA(VLOOKUP($A553,DSSV!$A$7:$R$65536,IN_DTK!G$6,0))=FALSE,VLOOKUP($A553,DSSV!$A$7:$R$65536,IN_DTK!G$6,0),"")</f>
        <v/>
      </c>
      <c r="H553" s="183">
        <f>IF(ISNA(VLOOKUP($A553,DSSV!$A$7:$R$65536,IN_DTK!H$6,0))=FALSE,IF(H$9&lt;&gt;0,VLOOKUP($A553,DSSV!$A$7:$R$65536,IN_DTK!H$6,0),""),"")</f>
        <v>0</v>
      </c>
      <c r="I553" s="183">
        <f>IF(ISNA(VLOOKUP($A553,DSSV!$A$7:$R$65536,IN_DTK!I$6,0))=FALSE,IF(I$9&lt;&gt;0,VLOOKUP($A553,DSSV!$A$7:$R$65536,IN_DTK!I$6,0),""),"")</f>
        <v>0</v>
      </c>
      <c r="J553" s="183">
        <f>IF(ISNA(VLOOKUP($A553,DSSV!$A$7:$R$65536,IN_DTK!J$6,0))=FALSE,IF(J$9&lt;&gt;0,VLOOKUP($A553,DSSV!$A$7:$R$65536,IN_DTK!J$6,0),""),"")</f>
        <v>0</v>
      </c>
      <c r="K553" s="183">
        <f>IF(ISNA(VLOOKUP($A553,DSSV!$A$7:$R$65536,IN_DTK!K$6,0))=FALSE,IF(K$9&lt;&gt;0,VLOOKUP($A553,DSSV!$A$7:$R$65536,IN_DTK!K$6,0),""),"")</f>
        <v>0</v>
      </c>
      <c r="L553" s="183">
        <f>IF(ISNA(VLOOKUP($A553,DSSV!$A$7:$R$65536,IN_DTK!L$6,0))=FALSE,IF(L$9&lt;&gt;0,VLOOKUP($A553,DSSV!$A$7:$R$65536,IN_DTK!L$6,0),""),"")</f>
        <v>0</v>
      </c>
      <c r="M553" s="183">
        <f>IF(ISNA(VLOOKUP($A553,DSSV!$A$7:$R$65536,IN_DTK!M$6,0))=FALSE,IF(M$9&lt;&gt;0,VLOOKUP($A553,DSSV!$A$7:$R$65536,IN_DTK!M$6,0),""),"")</f>
        <v>0</v>
      </c>
      <c r="N553" s="183">
        <f>IF(ISNA(VLOOKUP($A553,DSSV!$A$7:$R$65536,IN_DTK!N$6,0))=FALSE,IF(N$9&lt;&gt;0,VLOOKUP($A553,DSSV!$A$7:$R$65536,IN_DTK!N$6,0),""),"")</f>
        <v>0</v>
      </c>
      <c r="O553" s="183">
        <f>IF(ISNA(VLOOKUP($A553,DSSV!$A$7:$R$65536,IN_DTK!O$6,0))=FALSE,IF(O$9&lt;&gt;0,VLOOKUP($A553,DSSV!$A$7:$R$65536,IN_DTK!O$6,0),""),"")</f>
        <v>0</v>
      </c>
      <c r="P553" s="183">
        <f>IF(ISNA(VLOOKUP($A553,DSSV!$A$7:$R$65536,IN_DTK!P$6,0))=FALSE,IF(P$9&lt;&gt;0,VLOOKUP($A553,DSSV!$A$7:$R$65536,IN_DTK!P$6,0),""),"")</f>
        <v>0</v>
      </c>
      <c r="Q553" s="184">
        <f>IF(ISNA(VLOOKUP($A553,DSSV!$A$7:$R$65536,IN_DTK!Q$6,0))=FALSE,VLOOKUP($A553,DSSV!$A$7:$R$65536,IN_DTK!Q$6,0),"")</f>
        <v>0</v>
      </c>
      <c r="R553" s="175" t="str">
        <f>IF(ISNA(VLOOKUP($A553,DSSV!$A$7:$R$65536,IN_DTK!R$6,0))=FALSE,VLOOKUP($A553,DSSV!$A$7:$R$65536,IN_DTK!R$6,0),"")</f>
        <v>Không</v>
      </c>
      <c r="S553" s="185" t="str">
        <f>IF(ISNA(VLOOKUP($A553,DSSV!$A$7:$R$65536,IN_DTK!S$6,0))=FALSE,VLOOKUP($A553,DSSV!$A$7:$R$65536,IN_DTK!S$6,0),"")</f>
        <v/>
      </c>
      <c r="T553" s="156" t="str">
        <f t="shared" si="16"/>
        <v/>
      </c>
      <c r="U553" s="156" t="str">
        <f t="shared" si="17"/>
        <v/>
      </c>
    </row>
    <row r="554" spans="1:21" s="156" customFormat="1" ht="20.25" customHeight="1">
      <c r="A554" s="154">
        <v>545</v>
      </c>
      <c r="B554" s="178">
        <f>--SUBTOTAL(2,C$7:C554)</f>
        <v>545</v>
      </c>
      <c r="C554" s="157">
        <f>IF(ISNA(VLOOKUP($A554,DSSV!$A$7:$R$65536,IN_DTK!C$6,0))=FALSE,VLOOKUP($A554,DSSV!$A$7:$R$65536,IN_DTK!C$6,0),"")</f>
        <v>0</v>
      </c>
      <c r="D554" s="181" t="str">
        <f>IF(ISNA(VLOOKUP($A554,DSSV!$A$7:$R$65536,IN_DTK!D$6,0))=FALSE,VLOOKUP($A554,DSSV!$A$7:$R$65536,IN_DTK!D$6,0),"")</f>
        <v/>
      </c>
      <c r="E554" s="182" t="str">
        <f>IF(ISNA(VLOOKUP($A554,DSSV!$A$7:$R$65536,IN_DTK!E$6,0))=FALSE,VLOOKUP($A554,DSSV!$A$7:$R$65536,IN_DTK!E$6,0),"")</f>
        <v/>
      </c>
      <c r="F554" s="187" t="str">
        <f>IF(ISNA(VLOOKUP($A554,DSSV!$A$7:$R$65536,IN_DTK!F$6,0))=FALSE,VLOOKUP($A554,DSSV!$A$7:$R$65536,IN_DTK!F$6,0),"")</f>
        <v/>
      </c>
      <c r="G554" s="187" t="str">
        <f>IF(ISNA(VLOOKUP($A554,DSSV!$A$7:$R$65536,IN_DTK!G$6,0))=FALSE,VLOOKUP($A554,DSSV!$A$7:$R$65536,IN_DTK!G$6,0),"")</f>
        <v/>
      </c>
      <c r="H554" s="183">
        <f>IF(ISNA(VLOOKUP($A554,DSSV!$A$7:$R$65536,IN_DTK!H$6,0))=FALSE,IF(H$9&lt;&gt;0,VLOOKUP($A554,DSSV!$A$7:$R$65536,IN_DTK!H$6,0),""),"")</f>
        <v>0</v>
      </c>
      <c r="I554" s="183">
        <f>IF(ISNA(VLOOKUP($A554,DSSV!$A$7:$R$65536,IN_DTK!I$6,0))=FALSE,IF(I$9&lt;&gt;0,VLOOKUP($A554,DSSV!$A$7:$R$65536,IN_DTK!I$6,0),""),"")</f>
        <v>0</v>
      </c>
      <c r="J554" s="183">
        <f>IF(ISNA(VLOOKUP($A554,DSSV!$A$7:$R$65536,IN_DTK!J$6,0))=FALSE,IF(J$9&lt;&gt;0,VLOOKUP($A554,DSSV!$A$7:$R$65536,IN_DTK!J$6,0),""),"")</f>
        <v>0</v>
      </c>
      <c r="K554" s="183">
        <f>IF(ISNA(VLOOKUP($A554,DSSV!$A$7:$R$65536,IN_DTK!K$6,0))=FALSE,IF(K$9&lt;&gt;0,VLOOKUP($A554,DSSV!$A$7:$R$65536,IN_DTK!K$6,0),""),"")</f>
        <v>0</v>
      </c>
      <c r="L554" s="183">
        <f>IF(ISNA(VLOOKUP($A554,DSSV!$A$7:$R$65536,IN_DTK!L$6,0))=FALSE,IF(L$9&lt;&gt;0,VLOOKUP($A554,DSSV!$A$7:$R$65536,IN_DTK!L$6,0),""),"")</f>
        <v>0</v>
      </c>
      <c r="M554" s="183">
        <f>IF(ISNA(VLOOKUP($A554,DSSV!$A$7:$R$65536,IN_DTK!M$6,0))=FALSE,IF(M$9&lt;&gt;0,VLOOKUP($A554,DSSV!$A$7:$R$65536,IN_DTK!M$6,0),""),"")</f>
        <v>0</v>
      </c>
      <c r="N554" s="183">
        <f>IF(ISNA(VLOOKUP($A554,DSSV!$A$7:$R$65536,IN_DTK!N$6,0))=FALSE,IF(N$9&lt;&gt;0,VLOOKUP($A554,DSSV!$A$7:$R$65536,IN_DTK!N$6,0),""),"")</f>
        <v>0</v>
      </c>
      <c r="O554" s="183">
        <f>IF(ISNA(VLOOKUP($A554,DSSV!$A$7:$R$65536,IN_DTK!O$6,0))=FALSE,IF(O$9&lt;&gt;0,VLOOKUP($A554,DSSV!$A$7:$R$65536,IN_DTK!O$6,0),""),"")</f>
        <v>0</v>
      </c>
      <c r="P554" s="183">
        <f>IF(ISNA(VLOOKUP($A554,DSSV!$A$7:$R$65536,IN_DTK!P$6,0))=FALSE,IF(P$9&lt;&gt;0,VLOOKUP($A554,DSSV!$A$7:$R$65536,IN_DTK!P$6,0),""),"")</f>
        <v>0</v>
      </c>
      <c r="Q554" s="184">
        <f>IF(ISNA(VLOOKUP($A554,DSSV!$A$7:$R$65536,IN_DTK!Q$6,0))=FALSE,VLOOKUP($A554,DSSV!$A$7:$R$65536,IN_DTK!Q$6,0),"")</f>
        <v>0</v>
      </c>
      <c r="R554" s="175" t="str">
        <f>IF(ISNA(VLOOKUP($A554,DSSV!$A$7:$R$65536,IN_DTK!R$6,0))=FALSE,VLOOKUP($A554,DSSV!$A$7:$R$65536,IN_DTK!R$6,0),"")</f>
        <v>Không</v>
      </c>
      <c r="S554" s="185" t="str">
        <f>IF(ISNA(VLOOKUP($A554,DSSV!$A$7:$R$65536,IN_DTK!S$6,0))=FALSE,VLOOKUP($A554,DSSV!$A$7:$R$65536,IN_DTK!S$6,0),"")</f>
        <v/>
      </c>
      <c r="T554" s="156" t="str">
        <f t="shared" si="16"/>
        <v/>
      </c>
      <c r="U554" s="156" t="str">
        <f t="shared" si="17"/>
        <v/>
      </c>
    </row>
    <row r="555" spans="1:21" s="156" customFormat="1" ht="20.25" customHeight="1">
      <c r="A555" s="154">
        <v>546</v>
      </c>
      <c r="B555" s="178">
        <f>--SUBTOTAL(2,C$7:C555)</f>
        <v>546</v>
      </c>
      <c r="C555" s="157">
        <f>IF(ISNA(VLOOKUP($A555,DSSV!$A$7:$R$65536,IN_DTK!C$6,0))=FALSE,VLOOKUP($A555,DSSV!$A$7:$R$65536,IN_DTK!C$6,0),"")</f>
        <v>0</v>
      </c>
      <c r="D555" s="181" t="str">
        <f>IF(ISNA(VLOOKUP($A555,DSSV!$A$7:$R$65536,IN_DTK!D$6,0))=FALSE,VLOOKUP($A555,DSSV!$A$7:$R$65536,IN_DTK!D$6,0),"")</f>
        <v/>
      </c>
      <c r="E555" s="182" t="str">
        <f>IF(ISNA(VLOOKUP($A555,DSSV!$A$7:$R$65536,IN_DTK!E$6,0))=FALSE,VLOOKUP($A555,DSSV!$A$7:$R$65536,IN_DTK!E$6,0),"")</f>
        <v/>
      </c>
      <c r="F555" s="187" t="str">
        <f>IF(ISNA(VLOOKUP($A555,DSSV!$A$7:$R$65536,IN_DTK!F$6,0))=FALSE,VLOOKUP($A555,DSSV!$A$7:$R$65536,IN_DTK!F$6,0),"")</f>
        <v/>
      </c>
      <c r="G555" s="187" t="str">
        <f>IF(ISNA(VLOOKUP($A555,DSSV!$A$7:$R$65536,IN_DTK!G$6,0))=FALSE,VLOOKUP($A555,DSSV!$A$7:$R$65536,IN_DTK!G$6,0),"")</f>
        <v/>
      </c>
      <c r="H555" s="183">
        <f>IF(ISNA(VLOOKUP($A555,DSSV!$A$7:$R$65536,IN_DTK!H$6,0))=FALSE,IF(H$9&lt;&gt;0,VLOOKUP($A555,DSSV!$A$7:$R$65536,IN_DTK!H$6,0),""),"")</f>
        <v>0</v>
      </c>
      <c r="I555" s="183">
        <f>IF(ISNA(VLOOKUP($A555,DSSV!$A$7:$R$65536,IN_DTK!I$6,0))=FALSE,IF(I$9&lt;&gt;0,VLOOKUP($A555,DSSV!$A$7:$R$65536,IN_DTK!I$6,0),""),"")</f>
        <v>0</v>
      </c>
      <c r="J555" s="183">
        <f>IF(ISNA(VLOOKUP($A555,DSSV!$A$7:$R$65536,IN_DTK!J$6,0))=FALSE,IF(J$9&lt;&gt;0,VLOOKUP($A555,DSSV!$A$7:$R$65536,IN_DTK!J$6,0),""),"")</f>
        <v>0</v>
      </c>
      <c r="K555" s="183">
        <f>IF(ISNA(VLOOKUP($A555,DSSV!$A$7:$R$65536,IN_DTK!K$6,0))=FALSE,IF(K$9&lt;&gt;0,VLOOKUP($A555,DSSV!$A$7:$R$65536,IN_DTK!K$6,0),""),"")</f>
        <v>0</v>
      </c>
      <c r="L555" s="183">
        <f>IF(ISNA(VLOOKUP($A555,DSSV!$A$7:$R$65536,IN_DTK!L$6,0))=FALSE,IF(L$9&lt;&gt;0,VLOOKUP($A555,DSSV!$A$7:$R$65536,IN_DTK!L$6,0),""),"")</f>
        <v>0</v>
      </c>
      <c r="M555" s="183">
        <f>IF(ISNA(VLOOKUP($A555,DSSV!$A$7:$R$65536,IN_DTK!M$6,0))=FALSE,IF(M$9&lt;&gt;0,VLOOKUP($A555,DSSV!$A$7:$R$65536,IN_DTK!M$6,0),""),"")</f>
        <v>0</v>
      </c>
      <c r="N555" s="183">
        <f>IF(ISNA(VLOOKUP($A555,DSSV!$A$7:$R$65536,IN_DTK!N$6,0))=FALSE,IF(N$9&lt;&gt;0,VLOOKUP($A555,DSSV!$A$7:$R$65536,IN_DTK!N$6,0),""),"")</f>
        <v>0</v>
      </c>
      <c r="O555" s="183">
        <f>IF(ISNA(VLOOKUP($A555,DSSV!$A$7:$R$65536,IN_DTK!O$6,0))=FALSE,IF(O$9&lt;&gt;0,VLOOKUP($A555,DSSV!$A$7:$R$65536,IN_DTK!O$6,0),""),"")</f>
        <v>0</v>
      </c>
      <c r="P555" s="183">
        <f>IF(ISNA(VLOOKUP($A555,DSSV!$A$7:$R$65536,IN_DTK!P$6,0))=FALSE,IF(P$9&lt;&gt;0,VLOOKUP($A555,DSSV!$A$7:$R$65536,IN_DTK!P$6,0),""),"")</f>
        <v>0</v>
      </c>
      <c r="Q555" s="184">
        <f>IF(ISNA(VLOOKUP($A555,DSSV!$A$7:$R$65536,IN_DTK!Q$6,0))=FALSE,VLOOKUP($A555,DSSV!$A$7:$R$65536,IN_DTK!Q$6,0),"")</f>
        <v>0</v>
      </c>
      <c r="R555" s="175" t="str">
        <f>IF(ISNA(VLOOKUP($A555,DSSV!$A$7:$R$65536,IN_DTK!R$6,0))=FALSE,VLOOKUP($A555,DSSV!$A$7:$R$65536,IN_DTK!R$6,0),"")</f>
        <v>Không</v>
      </c>
      <c r="S555" s="185" t="str">
        <f>IF(ISNA(VLOOKUP($A555,DSSV!$A$7:$R$65536,IN_DTK!S$6,0))=FALSE,VLOOKUP($A555,DSSV!$A$7:$R$65536,IN_DTK!S$6,0),"")</f>
        <v/>
      </c>
      <c r="T555" s="156" t="str">
        <f t="shared" si="16"/>
        <v/>
      </c>
      <c r="U555" s="156" t="str">
        <f t="shared" si="17"/>
        <v/>
      </c>
    </row>
    <row r="556" spans="1:21" s="156" customFormat="1" ht="20.25" customHeight="1">
      <c r="A556" s="154">
        <v>547</v>
      </c>
      <c r="B556" s="178">
        <f>--SUBTOTAL(2,C$7:C556)</f>
        <v>547</v>
      </c>
      <c r="C556" s="157">
        <f>IF(ISNA(VLOOKUP($A556,DSSV!$A$7:$R$65536,IN_DTK!C$6,0))=FALSE,VLOOKUP($A556,DSSV!$A$7:$R$65536,IN_DTK!C$6,0),"")</f>
        <v>0</v>
      </c>
      <c r="D556" s="181" t="str">
        <f>IF(ISNA(VLOOKUP($A556,DSSV!$A$7:$R$65536,IN_DTK!D$6,0))=FALSE,VLOOKUP($A556,DSSV!$A$7:$R$65536,IN_DTK!D$6,0),"")</f>
        <v/>
      </c>
      <c r="E556" s="182" t="str">
        <f>IF(ISNA(VLOOKUP($A556,DSSV!$A$7:$R$65536,IN_DTK!E$6,0))=FALSE,VLOOKUP($A556,DSSV!$A$7:$R$65536,IN_DTK!E$6,0),"")</f>
        <v/>
      </c>
      <c r="F556" s="187" t="str">
        <f>IF(ISNA(VLOOKUP($A556,DSSV!$A$7:$R$65536,IN_DTK!F$6,0))=FALSE,VLOOKUP($A556,DSSV!$A$7:$R$65536,IN_DTK!F$6,0),"")</f>
        <v/>
      </c>
      <c r="G556" s="187" t="str">
        <f>IF(ISNA(VLOOKUP($A556,DSSV!$A$7:$R$65536,IN_DTK!G$6,0))=FALSE,VLOOKUP($A556,DSSV!$A$7:$R$65536,IN_DTK!G$6,0),"")</f>
        <v/>
      </c>
      <c r="H556" s="183">
        <f>IF(ISNA(VLOOKUP($A556,DSSV!$A$7:$R$65536,IN_DTK!H$6,0))=FALSE,IF(H$9&lt;&gt;0,VLOOKUP($A556,DSSV!$A$7:$R$65536,IN_DTK!H$6,0),""),"")</f>
        <v>0</v>
      </c>
      <c r="I556" s="183">
        <f>IF(ISNA(VLOOKUP($A556,DSSV!$A$7:$R$65536,IN_DTK!I$6,0))=FALSE,IF(I$9&lt;&gt;0,VLOOKUP($A556,DSSV!$A$7:$R$65536,IN_DTK!I$6,0),""),"")</f>
        <v>0</v>
      </c>
      <c r="J556" s="183">
        <f>IF(ISNA(VLOOKUP($A556,DSSV!$A$7:$R$65536,IN_DTK!J$6,0))=FALSE,IF(J$9&lt;&gt;0,VLOOKUP($A556,DSSV!$A$7:$R$65536,IN_DTK!J$6,0),""),"")</f>
        <v>0</v>
      </c>
      <c r="K556" s="183">
        <f>IF(ISNA(VLOOKUP($A556,DSSV!$A$7:$R$65536,IN_DTK!K$6,0))=FALSE,IF(K$9&lt;&gt;0,VLOOKUP($A556,DSSV!$A$7:$R$65536,IN_DTK!K$6,0),""),"")</f>
        <v>0</v>
      </c>
      <c r="L556" s="183">
        <f>IF(ISNA(VLOOKUP($A556,DSSV!$A$7:$R$65536,IN_DTK!L$6,0))=FALSE,IF(L$9&lt;&gt;0,VLOOKUP($A556,DSSV!$A$7:$R$65536,IN_DTK!L$6,0),""),"")</f>
        <v>0</v>
      </c>
      <c r="M556" s="183">
        <f>IF(ISNA(VLOOKUP($A556,DSSV!$A$7:$R$65536,IN_DTK!M$6,0))=FALSE,IF(M$9&lt;&gt;0,VLOOKUP($A556,DSSV!$A$7:$R$65536,IN_DTK!M$6,0),""),"")</f>
        <v>0</v>
      </c>
      <c r="N556" s="183">
        <f>IF(ISNA(VLOOKUP($A556,DSSV!$A$7:$R$65536,IN_DTK!N$6,0))=FALSE,IF(N$9&lt;&gt;0,VLOOKUP($A556,DSSV!$A$7:$R$65536,IN_DTK!N$6,0),""),"")</f>
        <v>0</v>
      </c>
      <c r="O556" s="183">
        <f>IF(ISNA(VLOOKUP($A556,DSSV!$A$7:$R$65536,IN_DTK!O$6,0))=FALSE,IF(O$9&lt;&gt;0,VLOOKUP($A556,DSSV!$A$7:$R$65536,IN_DTK!O$6,0),""),"")</f>
        <v>0</v>
      </c>
      <c r="P556" s="183">
        <f>IF(ISNA(VLOOKUP($A556,DSSV!$A$7:$R$65536,IN_DTK!P$6,0))=FALSE,IF(P$9&lt;&gt;0,VLOOKUP($A556,DSSV!$A$7:$R$65536,IN_DTK!P$6,0),""),"")</f>
        <v>0</v>
      </c>
      <c r="Q556" s="184">
        <f>IF(ISNA(VLOOKUP($A556,DSSV!$A$7:$R$65536,IN_DTK!Q$6,0))=FALSE,VLOOKUP($A556,DSSV!$A$7:$R$65536,IN_DTK!Q$6,0),"")</f>
        <v>0</v>
      </c>
      <c r="R556" s="175" t="str">
        <f>IF(ISNA(VLOOKUP($A556,DSSV!$A$7:$R$65536,IN_DTK!R$6,0))=FALSE,VLOOKUP($A556,DSSV!$A$7:$R$65536,IN_DTK!R$6,0),"")</f>
        <v>Không</v>
      </c>
      <c r="S556" s="185" t="str">
        <f>IF(ISNA(VLOOKUP($A556,DSSV!$A$7:$R$65536,IN_DTK!S$6,0))=FALSE,VLOOKUP($A556,DSSV!$A$7:$R$65536,IN_DTK!S$6,0),"")</f>
        <v/>
      </c>
      <c r="T556" s="156" t="str">
        <f t="shared" si="16"/>
        <v/>
      </c>
      <c r="U556" s="156" t="str">
        <f t="shared" si="17"/>
        <v/>
      </c>
    </row>
    <row r="557" spans="1:21" s="156" customFormat="1" ht="20.25" customHeight="1">
      <c r="A557" s="154">
        <v>548</v>
      </c>
      <c r="B557" s="178">
        <f>--SUBTOTAL(2,C$7:C557)</f>
        <v>548</v>
      </c>
      <c r="C557" s="157">
        <f>IF(ISNA(VLOOKUP($A557,DSSV!$A$7:$R$65536,IN_DTK!C$6,0))=FALSE,VLOOKUP($A557,DSSV!$A$7:$R$65536,IN_DTK!C$6,0),"")</f>
        <v>0</v>
      </c>
      <c r="D557" s="181" t="str">
        <f>IF(ISNA(VLOOKUP($A557,DSSV!$A$7:$R$65536,IN_DTK!D$6,0))=FALSE,VLOOKUP($A557,DSSV!$A$7:$R$65536,IN_DTK!D$6,0),"")</f>
        <v/>
      </c>
      <c r="E557" s="182" t="str">
        <f>IF(ISNA(VLOOKUP($A557,DSSV!$A$7:$R$65536,IN_DTK!E$6,0))=FALSE,VLOOKUP($A557,DSSV!$A$7:$R$65536,IN_DTK!E$6,0),"")</f>
        <v/>
      </c>
      <c r="F557" s="187" t="str">
        <f>IF(ISNA(VLOOKUP($A557,DSSV!$A$7:$R$65536,IN_DTK!F$6,0))=FALSE,VLOOKUP($A557,DSSV!$A$7:$R$65536,IN_DTK!F$6,0),"")</f>
        <v/>
      </c>
      <c r="G557" s="187" t="str">
        <f>IF(ISNA(VLOOKUP($A557,DSSV!$A$7:$R$65536,IN_DTK!G$6,0))=FALSE,VLOOKUP($A557,DSSV!$A$7:$R$65536,IN_DTK!G$6,0),"")</f>
        <v/>
      </c>
      <c r="H557" s="183">
        <f>IF(ISNA(VLOOKUP($A557,DSSV!$A$7:$R$65536,IN_DTK!H$6,0))=FALSE,IF(H$9&lt;&gt;0,VLOOKUP($A557,DSSV!$A$7:$R$65536,IN_DTK!H$6,0),""),"")</f>
        <v>0</v>
      </c>
      <c r="I557" s="183">
        <f>IF(ISNA(VLOOKUP($A557,DSSV!$A$7:$R$65536,IN_DTK!I$6,0))=FALSE,IF(I$9&lt;&gt;0,VLOOKUP($A557,DSSV!$A$7:$R$65536,IN_DTK!I$6,0),""),"")</f>
        <v>0</v>
      </c>
      <c r="J557" s="183">
        <f>IF(ISNA(VLOOKUP($A557,DSSV!$A$7:$R$65536,IN_DTK!J$6,0))=FALSE,IF(J$9&lt;&gt;0,VLOOKUP($A557,DSSV!$A$7:$R$65536,IN_DTK!J$6,0),""),"")</f>
        <v>0</v>
      </c>
      <c r="K557" s="183">
        <f>IF(ISNA(VLOOKUP($A557,DSSV!$A$7:$R$65536,IN_DTK!K$6,0))=FALSE,IF(K$9&lt;&gt;0,VLOOKUP($A557,DSSV!$A$7:$R$65536,IN_DTK!K$6,0),""),"")</f>
        <v>0</v>
      </c>
      <c r="L557" s="183">
        <f>IF(ISNA(VLOOKUP($A557,DSSV!$A$7:$R$65536,IN_DTK!L$6,0))=FALSE,IF(L$9&lt;&gt;0,VLOOKUP($A557,DSSV!$A$7:$R$65536,IN_DTK!L$6,0),""),"")</f>
        <v>0</v>
      </c>
      <c r="M557" s="183">
        <f>IF(ISNA(VLOOKUP($A557,DSSV!$A$7:$R$65536,IN_DTK!M$6,0))=FALSE,IF(M$9&lt;&gt;0,VLOOKUP($A557,DSSV!$A$7:$R$65536,IN_DTK!M$6,0),""),"")</f>
        <v>0</v>
      </c>
      <c r="N557" s="183">
        <f>IF(ISNA(VLOOKUP($A557,DSSV!$A$7:$R$65536,IN_DTK!N$6,0))=FALSE,IF(N$9&lt;&gt;0,VLOOKUP($A557,DSSV!$A$7:$R$65536,IN_DTK!N$6,0),""),"")</f>
        <v>0</v>
      </c>
      <c r="O557" s="183">
        <f>IF(ISNA(VLOOKUP($A557,DSSV!$A$7:$R$65536,IN_DTK!O$6,0))=FALSE,IF(O$9&lt;&gt;0,VLOOKUP($A557,DSSV!$A$7:$R$65536,IN_DTK!O$6,0),""),"")</f>
        <v>0</v>
      </c>
      <c r="P557" s="183">
        <f>IF(ISNA(VLOOKUP($A557,DSSV!$A$7:$R$65536,IN_DTK!P$6,0))=FALSE,IF(P$9&lt;&gt;0,VLOOKUP($A557,DSSV!$A$7:$R$65536,IN_DTK!P$6,0),""),"")</f>
        <v>0</v>
      </c>
      <c r="Q557" s="184">
        <f>IF(ISNA(VLOOKUP($A557,DSSV!$A$7:$R$65536,IN_DTK!Q$6,0))=FALSE,VLOOKUP($A557,DSSV!$A$7:$R$65536,IN_DTK!Q$6,0),"")</f>
        <v>0</v>
      </c>
      <c r="R557" s="175" t="str">
        <f>IF(ISNA(VLOOKUP($A557,DSSV!$A$7:$R$65536,IN_DTK!R$6,0))=FALSE,VLOOKUP($A557,DSSV!$A$7:$R$65536,IN_DTK!R$6,0),"")</f>
        <v>Không</v>
      </c>
      <c r="S557" s="185" t="str">
        <f>IF(ISNA(VLOOKUP($A557,DSSV!$A$7:$R$65536,IN_DTK!S$6,0))=FALSE,VLOOKUP($A557,DSSV!$A$7:$R$65536,IN_DTK!S$6,0),"")</f>
        <v/>
      </c>
      <c r="T557" s="156" t="str">
        <f t="shared" si="16"/>
        <v/>
      </c>
      <c r="U557" s="156" t="str">
        <f t="shared" si="17"/>
        <v/>
      </c>
    </row>
    <row r="558" spans="1:21" s="156" customFormat="1" ht="20.25" customHeight="1">
      <c r="A558" s="154">
        <v>549</v>
      </c>
      <c r="B558" s="178">
        <f>--SUBTOTAL(2,C$7:C558)</f>
        <v>549</v>
      </c>
      <c r="C558" s="157">
        <f>IF(ISNA(VLOOKUP($A558,DSSV!$A$7:$R$65536,IN_DTK!C$6,0))=FALSE,VLOOKUP($A558,DSSV!$A$7:$R$65536,IN_DTK!C$6,0),"")</f>
        <v>0</v>
      </c>
      <c r="D558" s="181" t="str">
        <f>IF(ISNA(VLOOKUP($A558,DSSV!$A$7:$R$65536,IN_DTK!D$6,0))=FALSE,VLOOKUP($A558,DSSV!$A$7:$R$65536,IN_DTK!D$6,0),"")</f>
        <v/>
      </c>
      <c r="E558" s="182" t="str">
        <f>IF(ISNA(VLOOKUP($A558,DSSV!$A$7:$R$65536,IN_DTK!E$6,0))=FALSE,VLOOKUP($A558,DSSV!$A$7:$R$65536,IN_DTK!E$6,0),"")</f>
        <v/>
      </c>
      <c r="F558" s="187" t="str">
        <f>IF(ISNA(VLOOKUP($A558,DSSV!$A$7:$R$65536,IN_DTK!F$6,0))=FALSE,VLOOKUP($A558,DSSV!$A$7:$R$65536,IN_DTK!F$6,0),"")</f>
        <v/>
      </c>
      <c r="G558" s="187" t="str">
        <f>IF(ISNA(VLOOKUP($A558,DSSV!$A$7:$R$65536,IN_DTK!G$6,0))=FALSE,VLOOKUP($A558,DSSV!$A$7:$R$65536,IN_DTK!G$6,0),"")</f>
        <v/>
      </c>
      <c r="H558" s="183">
        <f>IF(ISNA(VLOOKUP($A558,DSSV!$A$7:$R$65536,IN_DTK!H$6,0))=FALSE,IF(H$9&lt;&gt;0,VLOOKUP($A558,DSSV!$A$7:$R$65536,IN_DTK!H$6,0),""),"")</f>
        <v>0</v>
      </c>
      <c r="I558" s="183">
        <f>IF(ISNA(VLOOKUP($A558,DSSV!$A$7:$R$65536,IN_DTK!I$6,0))=FALSE,IF(I$9&lt;&gt;0,VLOOKUP($A558,DSSV!$A$7:$R$65536,IN_DTK!I$6,0),""),"")</f>
        <v>0</v>
      </c>
      <c r="J558" s="183">
        <f>IF(ISNA(VLOOKUP($A558,DSSV!$A$7:$R$65536,IN_DTK!J$6,0))=FALSE,IF(J$9&lt;&gt;0,VLOOKUP($A558,DSSV!$A$7:$R$65536,IN_DTK!J$6,0),""),"")</f>
        <v>0</v>
      </c>
      <c r="K558" s="183">
        <f>IF(ISNA(VLOOKUP($A558,DSSV!$A$7:$R$65536,IN_DTK!K$6,0))=FALSE,IF(K$9&lt;&gt;0,VLOOKUP($A558,DSSV!$A$7:$R$65536,IN_DTK!K$6,0),""),"")</f>
        <v>0</v>
      </c>
      <c r="L558" s="183">
        <f>IF(ISNA(VLOOKUP($A558,DSSV!$A$7:$R$65536,IN_DTK!L$6,0))=FALSE,IF(L$9&lt;&gt;0,VLOOKUP($A558,DSSV!$A$7:$R$65536,IN_DTK!L$6,0),""),"")</f>
        <v>0</v>
      </c>
      <c r="M558" s="183">
        <f>IF(ISNA(VLOOKUP($A558,DSSV!$A$7:$R$65536,IN_DTK!M$6,0))=FALSE,IF(M$9&lt;&gt;0,VLOOKUP($A558,DSSV!$A$7:$R$65536,IN_DTK!M$6,0),""),"")</f>
        <v>0</v>
      </c>
      <c r="N558" s="183">
        <f>IF(ISNA(VLOOKUP($A558,DSSV!$A$7:$R$65536,IN_DTK!N$6,0))=FALSE,IF(N$9&lt;&gt;0,VLOOKUP($A558,DSSV!$A$7:$R$65536,IN_DTK!N$6,0),""),"")</f>
        <v>0</v>
      </c>
      <c r="O558" s="183">
        <f>IF(ISNA(VLOOKUP($A558,DSSV!$A$7:$R$65536,IN_DTK!O$6,0))=FALSE,IF(O$9&lt;&gt;0,VLOOKUP($A558,DSSV!$A$7:$R$65536,IN_DTK!O$6,0),""),"")</f>
        <v>0</v>
      </c>
      <c r="P558" s="183">
        <f>IF(ISNA(VLOOKUP($A558,DSSV!$A$7:$R$65536,IN_DTK!P$6,0))=FALSE,IF(P$9&lt;&gt;0,VLOOKUP($A558,DSSV!$A$7:$R$65536,IN_DTK!P$6,0),""),"")</f>
        <v>0</v>
      </c>
      <c r="Q558" s="184">
        <f>IF(ISNA(VLOOKUP($A558,DSSV!$A$7:$R$65536,IN_DTK!Q$6,0))=FALSE,VLOOKUP($A558,DSSV!$A$7:$R$65536,IN_DTK!Q$6,0),"")</f>
        <v>0</v>
      </c>
      <c r="R558" s="175" t="str">
        <f>IF(ISNA(VLOOKUP($A558,DSSV!$A$7:$R$65536,IN_DTK!R$6,0))=FALSE,VLOOKUP($A558,DSSV!$A$7:$R$65536,IN_DTK!R$6,0),"")</f>
        <v>Không</v>
      </c>
      <c r="S558" s="185" t="str">
        <f>IF(ISNA(VLOOKUP($A558,DSSV!$A$7:$R$65536,IN_DTK!S$6,0))=FALSE,VLOOKUP($A558,DSSV!$A$7:$R$65536,IN_DTK!S$6,0),"")</f>
        <v/>
      </c>
      <c r="T558" s="156" t="str">
        <f t="shared" si="16"/>
        <v/>
      </c>
      <c r="U558" s="156" t="str">
        <f t="shared" si="17"/>
        <v/>
      </c>
    </row>
    <row r="559" spans="1:21" s="156" customFormat="1" ht="20.25" customHeight="1">
      <c r="A559" s="154">
        <v>550</v>
      </c>
      <c r="B559" s="178">
        <f>--SUBTOTAL(2,C$7:C559)</f>
        <v>550</v>
      </c>
      <c r="C559" s="157">
        <f>IF(ISNA(VLOOKUP($A559,DSSV!$A$7:$R$65536,IN_DTK!C$6,0))=FALSE,VLOOKUP($A559,DSSV!$A$7:$R$65536,IN_DTK!C$6,0),"")</f>
        <v>0</v>
      </c>
      <c r="D559" s="181" t="str">
        <f>IF(ISNA(VLOOKUP($A559,DSSV!$A$7:$R$65536,IN_DTK!D$6,0))=FALSE,VLOOKUP($A559,DSSV!$A$7:$R$65536,IN_DTK!D$6,0),"")</f>
        <v/>
      </c>
      <c r="E559" s="182" t="str">
        <f>IF(ISNA(VLOOKUP($A559,DSSV!$A$7:$R$65536,IN_DTK!E$6,0))=FALSE,VLOOKUP($A559,DSSV!$A$7:$R$65536,IN_DTK!E$6,0),"")</f>
        <v/>
      </c>
      <c r="F559" s="187" t="str">
        <f>IF(ISNA(VLOOKUP($A559,DSSV!$A$7:$R$65536,IN_DTK!F$6,0))=FALSE,VLOOKUP($A559,DSSV!$A$7:$R$65536,IN_DTK!F$6,0),"")</f>
        <v/>
      </c>
      <c r="G559" s="187" t="str">
        <f>IF(ISNA(VLOOKUP($A559,DSSV!$A$7:$R$65536,IN_DTK!G$6,0))=FALSE,VLOOKUP($A559,DSSV!$A$7:$R$65536,IN_DTK!G$6,0),"")</f>
        <v/>
      </c>
      <c r="H559" s="183">
        <f>IF(ISNA(VLOOKUP($A559,DSSV!$A$7:$R$65536,IN_DTK!H$6,0))=FALSE,IF(H$9&lt;&gt;0,VLOOKUP($A559,DSSV!$A$7:$R$65536,IN_DTK!H$6,0),""),"")</f>
        <v>0</v>
      </c>
      <c r="I559" s="183">
        <f>IF(ISNA(VLOOKUP($A559,DSSV!$A$7:$R$65536,IN_DTK!I$6,0))=FALSE,IF(I$9&lt;&gt;0,VLOOKUP($A559,DSSV!$A$7:$R$65536,IN_DTK!I$6,0),""),"")</f>
        <v>0</v>
      </c>
      <c r="J559" s="183">
        <f>IF(ISNA(VLOOKUP($A559,DSSV!$A$7:$R$65536,IN_DTK!J$6,0))=FALSE,IF(J$9&lt;&gt;0,VLOOKUP($A559,DSSV!$A$7:$R$65536,IN_DTK!J$6,0),""),"")</f>
        <v>0</v>
      </c>
      <c r="K559" s="183">
        <f>IF(ISNA(VLOOKUP($A559,DSSV!$A$7:$R$65536,IN_DTK!K$6,0))=FALSE,IF(K$9&lt;&gt;0,VLOOKUP($A559,DSSV!$A$7:$R$65536,IN_DTK!K$6,0),""),"")</f>
        <v>0</v>
      </c>
      <c r="L559" s="183">
        <f>IF(ISNA(VLOOKUP($A559,DSSV!$A$7:$R$65536,IN_DTK!L$6,0))=FALSE,IF(L$9&lt;&gt;0,VLOOKUP($A559,DSSV!$A$7:$R$65536,IN_DTK!L$6,0),""),"")</f>
        <v>0</v>
      </c>
      <c r="M559" s="183">
        <f>IF(ISNA(VLOOKUP($A559,DSSV!$A$7:$R$65536,IN_DTK!M$6,0))=FALSE,IF(M$9&lt;&gt;0,VLOOKUP($A559,DSSV!$A$7:$R$65536,IN_DTK!M$6,0),""),"")</f>
        <v>0</v>
      </c>
      <c r="N559" s="183">
        <f>IF(ISNA(VLOOKUP($A559,DSSV!$A$7:$R$65536,IN_DTK!N$6,0))=FALSE,IF(N$9&lt;&gt;0,VLOOKUP($A559,DSSV!$A$7:$R$65536,IN_DTK!N$6,0),""),"")</f>
        <v>0</v>
      </c>
      <c r="O559" s="183">
        <f>IF(ISNA(VLOOKUP($A559,DSSV!$A$7:$R$65536,IN_DTK!O$6,0))=FALSE,IF(O$9&lt;&gt;0,VLOOKUP($A559,DSSV!$A$7:$R$65536,IN_DTK!O$6,0),""),"")</f>
        <v>0</v>
      </c>
      <c r="P559" s="183">
        <f>IF(ISNA(VLOOKUP($A559,DSSV!$A$7:$R$65536,IN_DTK!P$6,0))=FALSE,IF(P$9&lt;&gt;0,VLOOKUP($A559,DSSV!$A$7:$R$65536,IN_DTK!P$6,0),""),"")</f>
        <v>0</v>
      </c>
      <c r="Q559" s="184">
        <f>IF(ISNA(VLOOKUP($A559,DSSV!$A$7:$R$65536,IN_DTK!Q$6,0))=FALSE,VLOOKUP($A559,DSSV!$A$7:$R$65536,IN_DTK!Q$6,0),"")</f>
        <v>0</v>
      </c>
      <c r="R559" s="175" t="str">
        <f>IF(ISNA(VLOOKUP($A559,DSSV!$A$7:$R$65536,IN_DTK!R$6,0))=FALSE,VLOOKUP($A559,DSSV!$A$7:$R$65536,IN_DTK!R$6,0),"")</f>
        <v>Không</v>
      </c>
      <c r="S559" s="185" t="str">
        <f>IF(ISNA(VLOOKUP($A559,DSSV!$A$7:$R$65536,IN_DTK!S$6,0))=FALSE,VLOOKUP($A559,DSSV!$A$7:$R$65536,IN_DTK!S$6,0),"")</f>
        <v/>
      </c>
      <c r="T559" s="156" t="str">
        <f t="shared" si="16"/>
        <v/>
      </c>
      <c r="U559" s="156" t="str">
        <f t="shared" si="17"/>
        <v/>
      </c>
    </row>
    <row r="560" spans="1:21" s="156" customFormat="1" ht="20.25" customHeight="1">
      <c r="A560" s="154">
        <v>551</v>
      </c>
      <c r="B560" s="178">
        <f>--SUBTOTAL(2,C$7:C560)</f>
        <v>551</v>
      </c>
      <c r="C560" s="157">
        <f>IF(ISNA(VLOOKUP($A560,DSSV!$A$7:$R$65536,IN_DTK!C$6,0))=FALSE,VLOOKUP($A560,DSSV!$A$7:$R$65536,IN_DTK!C$6,0),"")</f>
        <v>0</v>
      </c>
      <c r="D560" s="181" t="str">
        <f>IF(ISNA(VLOOKUP($A560,DSSV!$A$7:$R$65536,IN_DTK!D$6,0))=FALSE,VLOOKUP($A560,DSSV!$A$7:$R$65536,IN_DTK!D$6,0),"")</f>
        <v/>
      </c>
      <c r="E560" s="182" t="str">
        <f>IF(ISNA(VLOOKUP($A560,DSSV!$A$7:$R$65536,IN_DTK!E$6,0))=FALSE,VLOOKUP($A560,DSSV!$A$7:$R$65536,IN_DTK!E$6,0),"")</f>
        <v/>
      </c>
      <c r="F560" s="187" t="str">
        <f>IF(ISNA(VLOOKUP($A560,DSSV!$A$7:$R$65536,IN_DTK!F$6,0))=FALSE,VLOOKUP($A560,DSSV!$A$7:$R$65536,IN_DTK!F$6,0),"")</f>
        <v/>
      </c>
      <c r="G560" s="187" t="str">
        <f>IF(ISNA(VLOOKUP($A560,DSSV!$A$7:$R$65536,IN_DTK!G$6,0))=FALSE,VLOOKUP($A560,DSSV!$A$7:$R$65536,IN_DTK!G$6,0),"")</f>
        <v/>
      </c>
      <c r="H560" s="183">
        <f>IF(ISNA(VLOOKUP($A560,DSSV!$A$7:$R$65536,IN_DTK!H$6,0))=FALSE,IF(H$9&lt;&gt;0,VLOOKUP($A560,DSSV!$A$7:$R$65536,IN_DTK!H$6,0),""),"")</f>
        <v>0</v>
      </c>
      <c r="I560" s="183">
        <f>IF(ISNA(VLOOKUP($A560,DSSV!$A$7:$R$65536,IN_DTK!I$6,0))=FALSE,IF(I$9&lt;&gt;0,VLOOKUP($A560,DSSV!$A$7:$R$65536,IN_DTK!I$6,0),""),"")</f>
        <v>0</v>
      </c>
      <c r="J560" s="183">
        <f>IF(ISNA(VLOOKUP($A560,DSSV!$A$7:$R$65536,IN_DTK!J$6,0))=FALSE,IF(J$9&lt;&gt;0,VLOOKUP($A560,DSSV!$A$7:$R$65536,IN_DTK!J$6,0),""),"")</f>
        <v>0</v>
      </c>
      <c r="K560" s="183">
        <f>IF(ISNA(VLOOKUP($A560,DSSV!$A$7:$R$65536,IN_DTK!K$6,0))=FALSE,IF(K$9&lt;&gt;0,VLOOKUP($A560,DSSV!$A$7:$R$65536,IN_DTK!K$6,0),""),"")</f>
        <v>0</v>
      </c>
      <c r="L560" s="183">
        <f>IF(ISNA(VLOOKUP($A560,DSSV!$A$7:$R$65536,IN_DTK!L$6,0))=FALSE,IF(L$9&lt;&gt;0,VLOOKUP($A560,DSSV!$A$7:$R$65536,IN_DTK!L$6,0),""),"")</f>
        <v>0</v>
      </c>
      <c r="M560" s="183">
        <f>IF(ISNA(VLOOKUP($A560,DSSV!$A$7:$R$65536,IN_DTK!M$6,0))=FALSE,IF(M$9&lt;&gt;0,VLOOKUP($A560,DSSV!$A$7:$R$65536,IN_DTK!M$6,0),""),"")</f>
        <v>0</v>
      </c>
      <c r="N560" s="183">
        <f>IF(ISNA(VLOOKUP($A560,DSSV!$A$7:$R$65536,IN_DTK!N$6,0))=FALSE,IF(N$9&lt;&gt;0,VLOOKUP($A560,DSSV!$A$7:$R$65536,IN_DTK!N$6,0),""),"")</f>
        <v>0</v>
      </c>
      <c r="O560" s="183">
        <f>IF(ISNA(VLOOKUP($A560,DSSV!$A$7:$R$65536,IN_DTK!O$6,0))=FALSE,IF(O$9&lt;&gt;0,VLOOKUP($A560,DSSV!$A$7:$R$65536,IN_DTK!O$6,0),""),"")</f>
        <v>0</v>
      </c>
      <c r="P560" s="183">
        <f>IF(ISNA(VLOOKUP($A560,DSSV!$A$7:$R$65536,IN_DTK!P$6,0))=FALSE,IF(P$9&lt;&gt;0,VLOOKUP($A560,DSSV!$A$7:$R$65536,IN_DTK!P$6,0),""),"")</f>
        <v>0</v>
      </c>
      <c r="Q560" s="184">
        <f>IF(ISNA(VLOOKUP($A560,DSSV!$A$7:$R$65536,IN_DTK!Q$6,0))=FALSE,VLOOKUP($A560,DSSV!$A$7:$R$65536,IN_DTK!Q$6,0),"")</f>
        <v>0</v>
      </c>
      <c r="R560" s="175" t="str">
        <f>IF(ISNA(VLOOKUP($A560,DSSV!$A$7:$R$65536,IN_DTK!R$6,0))=FALSE,VLOOKUP($A560,DSSV!$A$7:$R$65536,IN_DTK!R$6,0),"")</f>
        <v>Không</v>
      </c>
      <c r="S560" s="185" t="str">
        <f>IF(ISNA(VLOOKUP($A560,DSSV!$A$7:$R$65536,IN_DTK!S$6,0))=FALSE,VLOOKUP($A560,DSSV!$A$7:$R$65536,IN_DTK!S$6,0),"")</f>
        <v/>
      </c>
      <c r="T560" s="156" t="str">
        <f t="shared" si="16"/>
        <v/>
      </c>
      <c r="U560" s="156" t="str">
        <f t="shared" si="17"/>
        <v/>
      </c>
    </row>
    <row r="561" spans="1:21" s="156" customFormat="1" ht="20.25" customHeight="1">
      <c r="A561" s="154">
        <v>552</v>
      </c>
      <c r="B561" s="178">
        <f>--SUBTOTAL(2,C$7:C561)</f>
        <v>552</v>
      </c>
      <c r="C561" s="157">
        <f>IF(ISNA(VLOOKUP($A561,DSSV!$A$7:$R$65536,IN_DTK!C$6,0))=FALSE,VLOOKUP($A561,DSSV!$A$7:$R$65536,IN_DTK!C$6,0),"")</f>
        <v>0</v>
      </c>
      <c r="D561" s="181" t="str">
        <f>IF(ISNA(VLOOKUP($A561,DSSV!$A$7:$R$65536,IN_DTK!D$6,0))=FALSE,VLOOKUP($A561,DSSV!$A$7:$R$65536,IN_DTK!D$6,0),"")</f>
        <v/>
      </c>
      <c r="E561" s="182" t="str">
        <f>IF(ISNA(VLOOKUP($A561,DSSV!$A$7:$R$65536,IN_DTK!E$6,0))=FALSE,VLOOKUP($A561,DSSV!$A$7:$R$65536,IN_DTK!E$6,0),"")</f>
        <v/>
      </c>
      <c r="F561" s="187" t="str">
        <f>IF(ISNA(VLOOKUP($A561,DSSV!$A$7:$R$65536,IN_DTK!F$6,0))=FALSE,VLOOKUP($A561,DSSV!$A$7:$R$65536,IN_DTK!F$6,0),"")</f>
        <v/>
      </c>
      <c r="G561" s="187" t="str">
        <f>IF(ISNA(VLOOKUP($A561,DSSV!$A$7:$R$65536,IN_DTK!G$6,0))=FALSE,VLOOKUP($A561,DSSV!$A$7:$R$65536,IN_DTK!G$6,0),"")</f>
        <v/>
      </c>
      <c r="H561" s="183">
        <f>IF(ISNA(VLOOKUP($A561,DSSV!$A$7:$R$65536,IN_DTK!H$6,0))=FALSE,IF(H$9&lt;&gt;0,VLOOKUP($A561,DSSV!$A$7:$R$65536,IN_DTK!H$6,0),""),"")</f>
        <v>0</v>
      </c>
      <c r="I561" s="183">
        <f>IF(ISNA(VLOOKUP($A561,DSSV!$A$7:$R$65536,IN_DTK!I$6,0))=FALSE,IF(I$9&lt;&gt;0,VLOOKUP($A561,DSSV!$A$7:$R$65536,IN_DTK!I$6,0),""),"")</f>
        <v>0</v>
      </c>
      <c r="J561" s="183">
        <f>IF(ISNA(VLOOKUP($A561,DSSV!$A$7:$R$65536,IN_DTK!J$6,0))=FALSE,IF(J$9&lt;&gt;0,VLOOKUP($A561,DSSV!$A$7:$R$65536,IN_DTK!J$6,0),""),"")</f>
        <v>0</v>
      </c>
      <c r="K561" s="183">
        <f>IF(ISNA(VLOOKUP($A561,DSSV!$A$7:$R$65536,IN_DTK!K$6,0))=FALSE,IF(K$9&lt;&gt;0,VLOOKUP($A561,DSSV!$A$7:$R$65536,IN_DTK!K$6,0),""),"")</f>
        <v>0</v>
      </c>
      <c r="L561" s="183">
        <f>IF(ISNA(VLOOKUP($A561,DSSV!$A$7:$R$65536,IN_DTK!L$6,0))=FALSE,IF(L$9&lt;&gt;0,VLOOKUP($A561,DSSV!$A$7:$R$65536,IN_DTK!L$6,0),""),"")</f>
        <v>0</v>
      </c>
      <c r="M561" s="183">
        <f>IF(ISNA(VLOOKUP($A561,DSSV!$A$7:$R$65536,IN_DTK!M$6,0))=FALSE,IF(M$9&lt;&gt;0,VLOOKUP($A561,DSSV!$A$7:$R$65536,IN_DTK!M$6,0),""),"")</f>
        <v>0</v>
      </c>
      <c r="N561" s="183">
        <f>IF(ISNA(VLOOKUP($A561,DSSV!$A$7:$R$65536,IN_DTK!N$6,0))=FALSE,IF(N$9&lt;&gt;0,VLOOKUP($A561,DSSV!$A$7:$R$65536,IN_DTK!N$6,0),""),"")</f>
        <v>0</v>
      </c>
      <c r="O561" s="183">
        <f>IF(ISNA(VLOOKUP($A561,DSSV!$A$7:$R$65536,IN_DTK!O$6,0))=FALSE,IF(O$9&lt;&gt;0,VLOOKUP($A561,DSSV!$A$7:$R$65536,IN_DTK!O$6,0),""),"")</f>
        <v>0</v>
      </c>
      <c r="P561" s="183">
        <f>IF(ISNA(VLOOKUP($A561,DSSV!$A$7:$R$65536,IN_DTK!P$6,0))=FALSE,IF(P$9&lt;&gt;0,VLOOKUP($A561,DSSV!$A$7:$R$65536,IN_DTK!P$6,0),""),"")</f>
        <v>0</v>
      </c>
      <c r="Q561" s="184">
        <f>IF(ISNA(VLOOKUP($A561,DSSV!$A$7:$R$65536,IN_DTK!Q$6,0))=FALSE,VLOOKUP($A561,DSSV!$A$7:$R$65536,IN_DTK!Q$6,0),"")</f>
        <v>0</v>
      </c>
      <c r="R561" s="175" t="str">
        <f>IF(ISNA(VLOOKUP($A561,DSSV!$A$7:$R$65536,IN_DTK!R$6,0))=FALSE,VLOOKUP($A561,DSSV!$A$7:$R$65536,IN_DTK!R$6,0),"")</f>
        <v>Không</v>
      </c>
      <c r="S561" s="185" t="str">
        <f>IF(ISNA(VLOOKUP($A561,DSSV!$A$7:$R$65536,IN_DTK!S$6,0))=FALSE,VLOOKUP($A561,DSSV!$A$7:$R$65536,IN_DTK!S$6,0),"")</f>
        <v/>
      </c>
      <c r="T561" s="156" t="str">
        <f t="shared" si="16"/>
        <v/>
      </c>
      <c r="U561" s="156" t="str">
        <f t="shared" si="17"/>
        <v/>
      </c>
    </row>
    <row r="562" spans="1:21" s="156" customFormat="1" ht="20.25" customHeight="1">
      <c r="A562" s="154">
        <v>553</v>
      </c>
      <c r="B562" s="178">
        <f>--SUBTOTAL(2,C$7:C562)</f>
        <v>553</v>
      </c>
      <c r="C562" s="157">
        <f>IF(ISNA(VLOOKUP($A562,DSSV!$A$7:$R$65536,IN_DTK!C$6,0))=FALSE,VLOOKUP($A562,DSSV!$A$7:$R$65536,IN_DTK!C$6,0),"")</f>
        <v>0</v>
      </c>
      <c r="D562" s="181" t="str">
        <f>IF(ISNA(VLOOKUP($A562,DSSV!$A$7:$R$65536,IN_DTK!D$6,0))=FALSE,VLOOKUP($A562,DSSV!$A$7:$R$65536,IN_DTK!D$6,0),"")</f>
        <v/>
      </c>
      <c r="E562" s="182" t="str">
        <f>IF(ISNA(VLOOKUP($A562,DSSV!$A$7:$R$65536,IN_DTK!E$6,0))=FALSE,VLOOKUP($A562,DSSV!$A$7:$R$65536,IN_DTK!E$6,0),"")</f>
        <v/>
      </c>
      <c r="F562" s="187" t="str">
        <f>IF(ISNA(VLOOKUP($A562,DSSV!$A$7:$R$65536,IN_DTK!F$6,0))=FALSE,VLOOKUP($A562,DSSV!$A$7:$R$65536,IN_DTK!F$6,0),"")</f>
        <v/>
      </c>
      <c r="G562" s="187" t="str">
        <f>IF(ISNA(VLOOKUP($A562,DSSV!$A$7:$R$65536,IN_DTK!G$6,0))=FALSE,VLOOKUP($A562,DSSV!$A$7:$R$65536,IN_DTK!G$6,0),"")</f>
        <v/>
      </c>
      <c r="H562" s="183">
        <f>IF(ISNA(VLOOKUP($A562,DSSV!$A$7:$R$65536,IN_DTK!H$6,0))=FALSE,IF(H$9&lt;&gt;0,VLOOKUP($A562,DSSV!$A$7:$R$65536,IN_DTK!H$6,0),""),"")</f>
        <v>0</v>
      </c>
      <c r="I562" s="183">
        <f>IF(ISNA(VLOOKUP($A562,DSSV!$A$7:$R$65536,IN_DTK!I$6,0))=FALSE,IF(I$9&lt;&gt;0,VLOOKUP($A562,DSSV!$A$7:$R$65536,IN_DTK!I$6,0),""),"")</f>
        <v>0</v>
      </c>
      <c r="J562" s="183">
        <f>IF(ISNA(VLOOKUP($A562,DSSV!$A$7:$R$65536,IN_DTK!J$6,0))=FALSE,IF(J$9&lt;&gt;0,VLOOKUP($A562,DSSV!$A$7:$R$65536,IN_DTK!J$6,0),""),"")</f>
        <v>0</v>
      </c>
      <c r="K562" s="183">
        <f>IF(ISNA(VLOOKUP($A562,DSSV!$A$7:$R$65536,IN_DTK!K$6,0))=FALSE,IF(K$9&lt;&gt;0,VLOOKUP($A562,DSSV!$A$7:$R$65536,IN_DTK!K$6,0),""),"")</f>
        <v>0</v>
      </c>
      <c r="L562" s="183">
        <f>IF(ISNA(VLOOKUP($A562,DSSV!$A$7:$R$65536,IN_DTK!L$6,0))=FALSE,IF(L$9&lt;&gt;0,VLOOKUP($A562,DSSV!$A$7:$R$65536,IN_DTK!L$6,0),""),"")</f>
        <v>0</v>
      </c>
      <c r="M562" s="183">
        <f>IF(ISNA(VLOOKUP($A562,DSSV!$A$7:$R$65536,IN_DTK!M$6,0))=FALSE,IF(M$9&lt;&gt;0,VLOOKUP($A562,DSSV!$A$7:$R$65536,IN_DTK!M$6,0),""),"")</f>
        <v>0</v>
      </c>
      <c r="N562" s="183">
        <f>IF(ISNA(VLOOKUP($A562,DSSV!$A$7:$R$65536,IN_DTK!N$6,0))=FALSE,IF(N$9&lt;&gt;0,VLOOKUP($A562,DSSV!$A$7:$R$65536,IN_DTK!N$6,0),""),"")</f>
        <v>0</v>
      </c>
      <c r="O562" s="183">
        <f>IF(ISNA(VLOOKUP($A562,DSSV!$A$7:$R$65536,IN_DTK!O$6,0))=FALSE,IF(O$9&lt;&gt;0,VLOOKUP($A562,DSSV!$A$7:$R$65536,IN_DTK!O$6,0),""),"")</f>
        <v>0</v>
      </c>
      <c r="P562" s="183">
        <f>IF(ISNA(VLOOKUP($A562,DSSV!$A$7:$R$65536,IN_DTK!P$6,0))=FALSE,IF(P$9&lt;&gt;0,VLOOKUP($A562,DSSV!$A$7:$R$65536,IN_DTK!P$6,0),""),"")</f>
        <v>0</v>
      </c>
      <c r="Q562" s="184">
        <f>IF(ISNA(VLOOKUP($A562,DSSV!$A$7:$R$65536,IN_DTK!Q$6,0))=FALSE,VLOOKUP($A562,DSSV!$A$7:$R$65536,IN_DTK!Q$6,0),"")</f>
        <v>0</v>
      </c>
      <c r="R562" s="175" t="str">
        <f>IF(ISNA(VLOOKUP($A562,DSSV!$A$7:$R$65536,IN_DTK!R$6,0))=FALSE,VLOOKUP($A562,DSSV!$A$7:$R$65536,IN_DTK!R$6,0),"")</f>
        <v>Không</v>
      </c>
      <c r="S562" s="185" t="str">
        <f>IF(ISNA(VLOOKUP($A562,DSSV!$A$7:$R$65536,IN_DTK!S$6,0))=FALSE,VLOOKUP($A562,DSSV!$A$7:$R$65536,IN_DTK!S$6,0),"")</f>
        <v/>
      </c>
      <c r="T562" s="156" t="str">
        <f t="shared" si="16"/>
        <v/>
      </c>
      <c r="U562" s="156" t="str">
        <f t="shared" si="17"/>
        <v/>
      </c>
    </row>
    <row r="563" spans="1:21" s="156" customFormat="1" ht="20.25" customHeight="1">
      <c r="A563" s="154">
        <v>554</v>
      </c>
      <c r="B563" s="178">
        <f>--SUBTOTAL(2,C$7:C563)</f>
        <v>554</v>
      </c>
      <c r="C563" s="157">
        <f>IF(ISNA(VLOOKUP($A563,DSSV!$A$7:$R$65536,IN_DTK!C$6,0))=FALSE,VLOOKUP($A563,DSSV!$A$7:$R$65536,IN_DTK!C$6,0),"")</f>
        <v>0</v>
      </c>
      <c r="D563" s="181" t="str">
        <f>IF(ISNA(VLOOKUP($A563,DSSV!$A$7:$R$65536,IN_DTK!D$6,0))=FALSE,VLOOKUP($A563,DSSV!$A$7:$R$65536,IN_DTK!D$6,0),"")</f>
        <v/>
      </c>
      <c r="E563" s="182" t="str">
        <f>IF(ISNA(VLOOKUP($A563,DSSV!$A$7:$R$65536,IN_DTK!E$6,0))=FALSE,VLOOKUP($A563,DSSV!$A$7:$R$65536,IN_DTK!E$6,0),"")</f>
        <v/>
      </c>
      <c r="F563" s="187" t="str">
        <f>IF(ISNA(VLOOKUP($A563,DSSV!$A$7:$R$65536,IN_DTK!F$6,0))=FALSE,VLOOKUP($A563,DSSV!$A$7:$R$65536,IN_DTK!F$6,0),"")</f>
        <v/>
      </c>
      <c r="G563" s="187" t="str">
        <f>IF(ISNA(VLOOKUP($A563,DSSV!$A$7:$R$65536,IN_DTK!G$6,0))=FALSE,VLOOKUP($A563,DSSV!$A$7:$R$65536,IN_DTK!G$6,0),"")</f>
        <v/>
      </c>
      <c r="H563" s="183">
        <f>IF(ISNA(VLOOKUP($A563,DSSV!$A$7:$R$65536,IN_DTK!H$6,0))=FALSE,IF(H$9&lt;&gt;0,VLOOKUP($A563,DSSV!$A$7:$R$65536,IN_DTK!H$6,0),""),"")</f>
        <v>0</v>
      </c>
      <c r="I563" s="183">
        <f>IF(ISNA(VLOOKUP($A563,DSSV!$A$7:$R$65536,IN_DTK!I$6,0))=FALSE,IF(I$9&lt;&gt;0,VLOOKUP($A563,DSSV!$A$7:$R$65536,IN_DTK!I$6,0),""),"")</f>
        <v>0</v>
      </c>
      <c r="J563" s="183">
        <f>IF(ISNA(VLOOKUP($A563,DSSV!$A$7:$R$65536,IN_DTK!J$6,0))=FALSE,IF(J$9&lt;&gt;0,VLOOKUP($A563,DSSV!$A$7:$R$65536,IN_DTK!J$6,0),""),"")</f>
        <v>0</v>
      </c>
      <c r="K563" s="183">
        <f>IF(ISNA(VLOOKUP($A563,DSSV!$A$7:$R$65536,IN_DTK!K$6,0))=FALSE,IF(K$9&lt;&gt;0,VLOOKUP($A563,DSSV!$A$7:$R$65536,IN_DTK!K$6,0),""),"")</f>
        <v>0</v>
      </c>
      <c r="L563" s="183">
        <f>IF(ISNA(VLOOKUP($A563,DSSV!$A$7:$R$65536,IN_DTK!L$6,0))=FALSE,IF(L$9&lt;&gt;0,VLOOKUP($A563,DSSV!$A$7:$R$65536,IN_DTK!L$6,0),""),"")</f>
        <v>0</v>
      </c>
      <c r="M563" s="183">
        <f>IF(ISNA(VLOOKUP($A563,DSSV!$A$7:$R$65536,IN_DTK!M$6,0))=FALSE,IF(M$9&lt;&gt;0,VLOOKUP($A563,DSSV!$A$7:$R$65536,IN_DTK!M$6,0),""),"")</f>
        <v>0</v>
      </c>
      <c r="N563" s="183">
        <f>IF(ISNA(VLOOKUP($A563,DSSV!$A$7:$R$65536,IN_DTK!N$6,0))=FALSE,IF(N$9&lt;&gt;0,VLOOKUP($A563,DSSV!$A$7:$R$65536,IN_DTK!N$6,0),""),"")</f>
        <v>0</v>
      </c>
      <c r="O563" s="183">
        <f>IF(ISNA(VLOOKUP($A563,DSSV!$A$7:$R$65536,IN_DTK!O$6,0))=FALSE,IF(O$9&lt;&gt;0,VLOOKUP($A563,DSSV!$A$7:$R$65536,IN_DTK!O$6,0),""),"")</f>
        <v>0</v>
      </c>
      <c r="P563" s="183">
        <f>IF(ISNA(VLOOKUP($A563,DSSV!$A$7:$R$65536,IN_DTK!P$6,0))=FALSE,IF(P$9&lt;&gt;0,VLOOKUP($A563,DSSV!$A$7:$R$65536,IN_DTK!P$6,0),""),"")</f>
        <v>0</v>
      </c>
      <c r="Q563" s="184">
        <f>IF(ISNA(VLOOKUP($A563,DSSV!$A$7:$R$65536,IN_DTK!Q$6,0))=FALSE,VLOOKUP($A563,DSSV!$A$7:$R$65536,IN_DTK!Q$6,0),"")</f>
        <v>0</v>
      </c>
      <c r="R563" s="175" t="str">
        <f>IF(ISNA(VLOOKUP($A563,DSSV!$A$7:$R$65536,IN_DTK!R$6,0))=FALSE,VLOOKUP($A563,DSSV!$A$7:$R$65536,IN_DTK!R$6,0),"")</f>
        <v>Không</v>
      </c>
      <c r="S563" s="185" t="str">
        <f>IF(ISNA(VLOOKUP($A563,DSSV!$A$7:$R$65536,IN_DTK!S$6,0))=FALSE,VLOOKUP($A563,DSSV!$A$7:$R$65536,IN_DTK!S$6,0),"")</f>
        <v/>
      </c>
      <c r="T563" s="156" t="str">
        <f t="shared" si="16"/>
        <v/>
      </c>
      <c r="U563" s="156" t="str">
        <f t="shared" si="17"/>
        <v/>
      </c>
    </row>
    <row r="564" spans="1:21" s="156" customFormat="1" ht="20.25" customHeight="1">
      <c r="A564" s="154">
        <v>555</v>
      </c>
      <c r="B564" s="178">
        <f>--SUBTOTAL(2,C$7:C564)</f>
        <v>555</v>
      </c>
      <c r="C564" s="157">
        <f>IF(ISNA(VLOOKUP($A564,DSSV!$A$7:$R$65536,IN_DTK!C$6,0))=FALSE,VLOOKUP($A564,DSSV!$A$7:$R$65536,IN_DTK!C$6,0),"")</f>
        <v>0</v>
      </c>
      <c r="D564" s="181" t="str">
        <f>IF(ISNA(VLOOKUP($A564,DSSV!$A$7:$R$65536,IN_DTK!D$6,0))=FALSE,VLOOKUP($A564,DSSV!$A$7:$R$65536,IN_DTK!D$6,0),"")</f>
        <v/>
      </c>
      <c r="E564" s="182" t="str">
        <f>IF(ISNA(VLOOKUP($A564,DSSV!$A$7:$R$65536,IN_DTK!E$6,0))=FALSE,VLOOKUP($A564,DSSV!$A$7:$R$65536,IN_DTK!E$6,0),"")</f>
        <v/>
      </c>
      <c r="F564" s="187" t="str">
        <f>IF(ISNA(VLOOKUP($A564,DSSV!$A$7:$R$65536,IN_DTK!F$6,0))=FALSE,VLOOKUP($A564,DSSV!$A$7:$R$65536,IN_DTK!F$6,0),"")</f>
        <v/>
      </c>
      <c r="G564" s="187" t="str">
        <f>IF(ISNA(VLOOKUP($A564,DSSV!$A$7:$R$65536,IN_DTK!G$6,0))=FALSE,VLOOKUP($A564,DSSV!$A$7:$R$65536,IN_DTK!G$6,0),"")</f>
        <v/>
      </c>
      <c r="H564" s="183">
        <f>IF(ISNA(VLOOKUP($A564,DSSV!$A$7:$R$65536,IN_DTK!H$6,0))=FALSE,IF(H$9&lt;&gt;0,VLOOKUP($A564,DSSV!$A$7:$R$65536,IN_DTK!H$6,0),""),"")</f>
        <v>0</v>
      </c>
      <c r="I564" s="183">
        <f>IF(ISNA(VLOOKUP($A564,DSSV!$A$7:$R$65536,IN_DTK!I$6,0))=FALSE,IF(I$9&lt;&gt;0,VLOOKUP($A564,DSSV!$A$7:$R$65536,IN_DTK!I$6,0),""),"")</f>
        <v>0</v>
      </c>
      <c r="J564" s="183">
        <f>IF(ISNA(VLOOKUP($A564,DSSV!$A$7:$R$65536,IN_DTK!J$6,0))=FALSE,IF(J$9&lt;&gt;0,VLOOKUP($A564,DSSV!$A$7:$R$65536,IN_DTK!J$6,0),""),"")</f>
        <v>0</v>
      </c>
      <c r="K564" s="183">
        <f>IF(ISNA(VLOOKUP($A564,DSSV!$A$7:$R$65536,IN_DTK!K$6,0))=FALSE,IF(K$9&lt;&gt;0,VLOOKUP($A564,DSSV!$A$7:$R$65536,IN_DTK!K$6,0),""),"")</f>
        <v>0</v>
      </c>
      <c r="L564" s="183">
        <f>IF(ISNA(VLOOKUP($A564,DSSV!$A$7:$R$65536,IN_DTK!L$6,0))=FALSE,IF(L$9&lt;&gt;0,VLOOKUP($A564,DSSV!$A$7:$R$65536,IN_DTK!L$6,0),""),"")</f>
        <v>0</v>
      </c>
      <c r="M564" s="183">
        <f>IF(ISNA(VLOOKUP($A564,DSSV!$A$7:$R$65536,IN_DTK!M$6,0))=FALSE,IF(M$9&lt;&gt;0,VLOOKUP($A564,DSSV!$A$7:$R$65536,IN_DTK!M$6,0),""),"")</f>
        <v>0</v>
      </c>
      <c r="N564" s="183">
        <f>IF(ISNA(VLOOKUP($A564,DSSV!$A$7:$R$65536,IN_DTK!N$6,0))=FALSE,IF(N$9&lt;&gt;0,VLOOKUP($A564,DSSV!$A$7:$R$65536,IN_DTK!N$6,0),""),"")</f>
        <v>0</v>
      </c>
      <c r="O564" s="183">
        <f>IF(ISNA(VLOOKUP($A564,DSSV!$A$7:$R$65536,IN_DTK!O$6,0))=FALSE,IF(O$9&lt;&gt;0,VLOOKUP($A564,DSSV!$A$7:$R$65536,IN_DTK!O$6,0),""),"")</f>
        <v>0</v>
      </c>
      <c r="P564" s="183">
        <f>IF(ISNA(VLOOKUP($A564,DSSV!$A$7:$R$65536,IN_DTK!P$6,0))=FALSE,IF(P$9&lt;&gt;0,VLOOKUP($A564,DSSV!$A$7:$R$65536,IN_DTK!P$6,0),""),"")</f>
        <v>0</v>
      </c>
      <c r="Q564" s="184">
        <f>IF(ISNA(VLOOKUP($A564,DSSV!$A$7:$R$65536,IN_DTK!Q$6,0))=FALSE,VLOOKUP($A564,DSSV!$A$7:$R$65536,IN_DTK!Q$6,0),"")</f>
        <v>0</v>
      </c>
      <c r="R564" s="175" t="str">
        <f>IF(ISNA(VLOOKUP($A564,DSSV!$A$7:$R$65536,IN_DTK!R$6,0))=FALSE,VLOOKUP($A564,DSSV!$A$7:$R$65536,IN_DTK!R$6,0),"")</f>
        <v>Không</v>
      </c>
      <c r="S564" s="185" t="str">
        <f>IF(ISNA(VLOOKUP($A564,DSSV!$A$7:$R$65536,IN_DTK!S$6,0))=FALSE,VLOOKUP($A564,DSSV!$A$7:$R$65536,IN_DTK!S$6,0),"")</f>
        <v/>
      </c>
      <c r="T564" s="156" t="str">
        <f t="shared" si="16"/>
        <v/>
      </c>
      <c r="U564" s="156" t="str">
        <f t="shared" si="17"/>
        <v/>
      </c>
    </row>
    <row r="565" spans="1:21" s="156" customFormat="1" ht="20.25" customHeight="1">
      <c r="A565" s="154">
        <v>556</v>
      </c>
      <c r="B565" s="178">
        <f>--SUBTOTAL(2,C$7:C565)</f>
        <v>556</v>
      </c>
      <c r="C565" s="157">
        <f>IF(ISNA(VLOOKUP($A565,DSSV!$A$7:$R$65536,IN_DTK!C$6,0))=FALSE,VLOOKUP($A565,DSSV!$A$7:$R$65536,IN_DTK!C$6,0),"")</f>
        <v>0</v>
      </c>
      <c r="D565" s="181" t="str">
        <f>IF(ISNA(VLOOKUP($A565,DSSV!$A$7:$R$65536,IN_DTK!D$6,0))=FALSE,VLOOKUP($A565,DSSV!$A$7:$R$65536,IN_DTK!D$6,0),"")</f>
        <v/>
      </c>
      <c r="E565" s="182" t="str">
        <f>IF(ISNA(VLOOKUP($A565,DSSV!$A$7:$R$65536,IN_DTK!E$6,0))=FALSE,VLOOKUP($A565,DSSV!$A$7:$R$65536,IN_DTK!E$6,0),"")</f>
        <v/>
      </c>
      <c r="F565" s="187" t="str">
        <f>IF(ISNA(VLOOKUP($A565,DSSV!$A$7:$R$65536,IN_DTK!F$6,0))=FALSE,VLOOKUP($A565,DSSV!$A$7:$R$65536,IN_DTK!F$6,0),"")</f>
        <v/>
      </c>
      <c r="G565" s="187" t="str">
        <f>IF(ISNA(VLOOKUP($A565,DSSV!$A$7:$R$65536,IN_DTK!G$6,0))=FALSE,VLOOKUP($A565,DSSV!$A$7:$R$65536,IN_DTK!G$6,0),"")</f>
        <v/>
      </c>
      <c r="H565" s="183">
        <f>IF(ISNA(VLOOKUP($A565,DSSV!$A$7:$R$65536,IN_DTK!H$6,0))=FALSE,IF(H$9&lt;&gt;0,VLOOKUP($A565,DSSV!$A$7:$R$65536,IN_DTK!H$6,0),""),"")</f>
        <v>0</v>
      </c>
      <c r="I565" s="183">
        <f>IF(ISNA(VLOOKUP($A565,DSSV!$A$7:$R$65536,IN_DTK!I$6,0))=FALSE,IF(I$9&lt;&gt;0,VLOOKUP($A565,DSSV!$A$7:$R$65536,IN_DTK!I$6,0),""),"")</f>
        <v>0</v>
      </c>
      <c r="J565" s="183">
        <f>IF(ISNA(VLOOKUP($A565,DSSV!$A$7:$R$65536,IN_DTK!J$6,0))=FALSE,IF(J$9&lt;&gt;0,VLOOKUP($A565,DSSV!$A$7:$R$65536,IN_DTK!J$6,0),""),"")</f>
        <v>0</v>
      </c>
      <c r="K565" s="183">
        <f>IF(ISNA(VLOOKUP($A565,DSSV!$A$7:$R$65536,IN_DTK!K$6,0))=FALSE,IF(K$9&lt;&gt;0,VLOOKUP($A565,DSSV!$A$7:$R$65536,IN_DTK!K$6,0),""),"")</f>
        <v>0</v>
      </c>
      <c r="L565" s="183">
        <f>IF(ISNA(VLOOKUP($A565,DSSV!$A$7:$R$65536,IN_DTK!L$6,0))=FALSE,IF(L$9&lt;&gt;0,VLOOKUP($A565,DSSV!$A$7:$R$65536,IN_DTK!L$6,0),""),"")</f>
        <v>0</v>
      </c>
      <c r="M565" s="183">
        <f>IF(ISNA(VLOOKUP($A565,DSSV!$A$7:$R$65536,IN_DTK!M$6,0))=FALSE,IF(M$9&lt;&gt;0,VLOOKUP($A565,DSSV!$A$7:$R$65536,IN_DTK!M$6,0),""),"")</f>
        <v>0</v>
      </c>
      <c r="N565" s="183">
        <f>IF(ISNA(VLOOKUP($A565,DSSV!$A$7:$R$65536,IN_DTK!N$6,0))=FALSE,IF(N$9&lt;&gt;0,VLOOKUP($A565,DSSV!$A$7:$R$65536,IN_DTK!N$6,0),""),"")</f>
        <v>0</v>
      </c>
      <c r="O565" s="183">
        <f>IF(ISNA(VLOOKUP($A565,DSSV!$A$7:$R$65536,IN_DTK!O$6,0))=FALSE,IF(O$9&lt;&gt;0,VLOOKUP($A565,DSSV!$A$7:$R$65536,IN_DTK!O$6,0),""),"")</f>
        <v>0</v>
      </c>
      <c r="P565" s="183">
        <f>IF(ISNA(VLOOKUP($A565,DSSV!$A$7:$R$65536,IN_DTK!P$6,0))=FALSE,IF(P$9&lt;&gt;0,VLOOKUP($A565,DSSV!$A$7:$R$65536,IN_DTK!P$6,0),""),"")</f>
        <v>0</v>
      </c>
      <c r="Q565" s="184">
        <f>IF(ISNA(VLOOKUP($A565,DSSV!$A$7:$R$65536,IN_DTK!Q$6,0))=FALSE,VLOOKUP($A565,DSSV!$A$7:$R$65536,IN_DTK!Q$6,0),"")</f>
        <v>0</v>
      </c>
      <c r="R565" s="175" t="str">
        <f>IF(ISNA(VLOOKUP($A565,DSSV!$A$7:$R$65536,IN_DTK!R$6,0))=FALSE,VLOOKUP($A565,DSSV!$A$7:$R$65536,IN_DTK!R$6,0),"")</f>
        <v>Không</v>
      </c>
      <c r="S565" s="185" t="str">
        <f>IF(ISNA(VLOOKUP($A565,DSSV!$A$7:$R$65536,IN_DTK!S$6,0))=FALSE,VLOOKUP($A565,DSSV!$A$7:$R$65536,IN_DTK!S$6,0),"")</f>
        <v/>
      </c>
      <c r="T565" s="156" t="str">
        <f t="shared" si="16"/>
        <v/>
      </c>
      <c r="U565" s="156" t="str">
        <f t="shared" si="17"/>
        <v/>
      </c>
    </row>
    <row r="566" spans="1:21" s="156" customFormat="1" ht="20.25" customHeight="1">
      <c r="A566" s="154">
        <v>557</v>
      </c>
      <c r="B566" s="178">
        <f>--SUBTOTAL(2,C$7:C566)</f>
        <v>557</v>
      </c>
      <c r="C566" s="157">
        <f>IF(ISNA(VLOOKUP($A566,DSSV!$A$7:$R$65536,IN_DTK!C$6,0))=FALSE,VLOOKUP($A566,DSSV!$A$7:$R$65536,IN_DTK!C$6,0),"")</f>
        <v>0</v>
      </c>
      <c r="D566" s="181" t="str">
        <f>IF(ISNA(VLOOKUP($A566,DSSV!$A$7:$R$65536,IN_DTK!D$6,0))=FALSE,VLOOKUP($A566,DSSV!$A$7:$R$65536,IN_DTK!D$6,0),"")</f>
        <v/>
      </c>
      <c r="E566" s="182" t="str">
        <f>IF(ISNA(VLOOKUP($A566,DSSV!$A$7:$R$65536,IN_DTK!E$6,0))=FALSE,VLOOKUP($A566,DSSV!$A$7:$R$65536,IN_DTK!E$6,0),"")</f>
        <v/>
      </c>
      <c r="F566" s="187" t="str">
        <f>IF(ISNA(VLOOKUP($A566,DSSV!$A$7:$R$65536,IN_DTK!F$6,0))=FALSE,VLOOKUP($A566,DSSV!$A$7:$R$65536,IN_DTK!F$6,0),"")</f>
        <v/>
      </c>
      <c r="G566" s="187" t="str">
        <f>IF(ISNA(VLOOKUP($A566,DSSV!$A$7:$R$65536,IN_DTK!G$6,0))=FALSE,VLOOKUP($A566,DSSV!$A$7:$R$65536,IN_DTK!G$6,0),"")</f>
        <v/>
      </c>
      <c r="H566" s="183">
        <f>IF(ISNA(VLOOKUP($A566,DSSV!$A$7:$R$65536,IN_DTK!H$6,0))=FALSE,IF(H$9&lt;&gt;0,VLOOKUP($A566,DSSV!$A$7:$R$65536,IN_DTK!H$6,0),""),"")</f>
        <v>0</v>
      </c>
      <c r="I566" s="183">
        <f>IF(ISNA(VLOOKUP($A566,DSSV!$A$7:$R$65536,IN_DTK!I$6,0))=FALSE,IF(I$9&lt;&gt;0,VLOOKUP($A566,DSSV!$A$7:$R$65536,IN_DTK!I$6,0),""),"")</f>
        <v>0</v>
      </c>
      <c r="J566" s="183">
        <f>IF(ISNA(VLOOKUP($A566,DSSV!$A$7:$R$65536,IN_DTK!J$6,0))=FALSE,IF(J$9&lt;&gt;0,VLOOKUP($A566,DSSV!$A$7:$R$65536,IN_DTK!J$6,0),""),"")</f>
        <v>0</v>
      </c>
      <c r="K566" s="183">
        <f>IF(ISNA(VLOOKUP($A566,DSSV!$A$7:$R$65536,IN_DTK!K$6,0))=FALSE,IF(K$9&lt;&gt;0,VLOOKUP($A566,DSSV!$A$7:$R$65536,IN_DTK!K$6,0),""),"")</f>
        <v>0</v>
      </c>
      <c r="L566" s="183">
        <f>IF(ISNA(VLOOKUP($A566,DSSV!$A$7:$R$65536,IN_DTK!L$6,0))=FALSE,IF(L$9&lt;&gt;0,VLOOKUP($A566,DSSV!$A$7:$R$65536,IN_DTK!L$6,0),""),"")</f>
        <v>0</v>
      </c>
      <c r="M566" s="183">
        <f>IF(ISNA(VLOOKUP($A566,DSSV!$A$7:$R$65536,IN_DTK!M$6,0))=FALSE,IF(M$9&lt;&gt;0,VLOOKUP($A566,DSSV!$A$7:$R$65536,IN_DTK!M$6,0),""),"")</f>
        <v>0</v>
      </c>
      <c r="N566" s="183">
        <f>IF(ISNA(VLOOKUP($A566,DSSV!$A$7:$R$65536,IN_DTK!N$6,0))=FALSE,IF(N$9&lt;&gt;0,VLOOKUP($A566,DSSV!$A$7:$R$65536,IN_DTK!N$6,0),""),"")</f>
        <v>0</v>
      </c>
      <c r="O566" s="183">
        <f>IF(ISNA(VLOOKUP($A566,DSSV!$A$7:$R$65536,IN_DTK!O$6,0))=FALSE,IF(O$9&lt;&gt;0,VLOOKUP($A566,DSSV!$A$7:$R$65536,IN_DTK!O$6,0),""),"")</f>
        <v>0</v>
      </c>
      <c r="P566" s="183">
        <f>IF(ISNA(VLOOKUP($A566,DSSV!$A$7:$R$65536,IN_DTK!P$6,0))=FALSE,IF(P$9&lt;&gt;0,VLOOKUP($A566,DSSV!$A$7:$R$65536,IN_DTK!P$6,0),""),"")</f>
        <v>0</v>
      </c>
      <c r="Q566" s="184">
        <f>IF(ISNA(VLOOKUP($A566,DSSV!$A$7:$R$65536,IN_DTK!Q$6,0))=FALSE,VLOOKUP($A566,DSSV!$A$7:$R$65536,IN_DTK!Q$6,0),"")</f>
        <v>0</v>
      </c>
      <c r="R566" s="175" t="str">
        <f>IF(ISNA(VLOOKUP($A566,DSSV!$A$7:$R$65536,IN_DTK!R$6,0))=FALSE,VLOOKUP($A566,DSSV!$A$7:$R$65536,IN_DTK!R$6,0),"")</f>
        <v>Không</v>
      </c>
      <c r="S566" s="185" t="str">
        <f>IF(ISNA(VLOOKUP($A566,DSSV!$A$7:$R$65536,IN_DTK!S$6,0))=FALSE,VLOOKUP($A566,DSSV!$A$7:$R$65536,IN_DTK!S$6,0),"")</f>
        <v/>
      </c>
      <c r="T566" s="156" t="str">
        <f t="shared" si="16"/>
        <v/>
      </c>
      <c r="U566" s="156" t="str">
        <f t="shared" si="17"/>
        <v/>
      </c>
    </row>
    <row r="567" spans="1:21" s="156" customFormat="1" ht="20.25" customHeight="1">
      <c r="A567" s="154">
        <v>558</v>
      </c>
      <c r="B567" s="178">
        <f>--SUBTOTAL(2,C$7:C567)</f>
        <v>558</v>
      </c>
      <c r="C567" s="157">
        <f>IF(ISNA(VLOOKUP($A567,DSSV!$A$7:$R$65536,IN_DTK!C$6,0))=FALSE,VLOOKUP($A567,DSSV!$A$7:$R$65536,IN_DTK!C$6,0),"")</f>
        <v>0</v>
      </c>
      <c r="D567" s="181" t="str">
        <f>IF(ISNA(VLOOKUP($A567,DSSV!$A$7:$R$65536,IN_DTK!D$6,0))=FALSE,VLOOKUP($A567,DSSV!$A$7:$R$65536,IN_DTK!D$6,0),"")</f>
        <v/>
      </c>
      <c r="E567" s="182" t="str">
        <f>IF(ISNA(VLOOKUP($A567,DSSV!$A$7:$R$65536,IN_DTK!E$6,0))=FALSE,VLOOKUP($A567,DSSV!$A$7:$R$65536,IN_DTK!E$6,0),"")</f>
        <v/>
      </c>
      <c r="F567" s="187" t="str">
        <f>IF(ISNA(VLOOKUP($A567,DSSV!$A$7:$R$65536,IN_DTK!F$6,0))=FALSE,VLOOKUP($A567,DSSV!$A$7:$R$65536,IN_DTK!F$6,0),"")</f>
        <v/>
      </c>
      <c r="G567" s="187" t="str">
        <f>IF(ISNA(VLOOKUP($A567,DSSV!$A$7:$R$65536,IN_DTK!G$6,0))=FALSE,VLOOKUP($A567,DSSV!$A$7:$R$65536,IN_DTK!G$6,0),"")</f>
        <v/>
      </c>
      <c r="H567" s="183">
        <f>IF(ISNA(VLOOKUP($A567,DSSV!$A$7:$R$65536,IN_DTK!H$6,0))=FALSE,IF(H$9&lt;&gt;0,VLOOKUP($A567,DSSV!$A$7:$R$65536,IN_DTK!H$6,0),""),"")</f>
        <v>0</v>
      </c>
      <c r="I567" s="183">
        <f>IF(ISNA(VLOOKUP($A567,DSSV!$A$7:$R$65536,IN_DTK!I$6,0))=FALSE,IF(I$9&lt;&gt;0,VLOOKUP($A567,DSSV!$A$7:$R$65536,IN_DTK!I$6,0),""),"")</f>
        <v>0</v>
      </c>
      <c r="J567" s="183">
        <f>IF(ISNA(VLOOKUP($A567,DSSV!$A$7:$R$65536,IN_DTK!J$6,0))=FALSE,IF(J$9&lt;&gt;0,VLOOKUP($A567,DSSV!$A$7:$R$65536,IN_DTK!J$6,0),""),"")</f>
        <v>0</v>
      </c>
      <c r="K567" s="183">
        <f>IF(ISNA(VLOOKUP($A567,DSSV!$A$7:$R$65536,IN_DTK!K$6,0))=FALSE,IF(K$9&lt;&gt;0,VLOOKUP($A567,DSSV!$A$7:$R$65536,IN_DTK!K$6,0),""),"")</f>
        <v>0</v>
      </c>
      <c r="L567" s="183">
        <f>IF(ISNA(VLOOKUP($A567,DSSV!$A$7:$R$65536,IN_DTK!L$6,0))=FALSE,IF(L$9&lt;&gt;0,VLOOKUP($A567,DSSV!$A$7:$R$65536,IN_DTK!L$6,0),""),"")</f>
        <v>0</v>
      </c>
      <c r="M567" s="183">
        <f>IF(ISNA(VLOOKUP($A567,DSSV!$A$7:$R$65536,IN_DTK!M$6,0))=FALSE,IF(M$9&lt;&gt;0,VLOOKUP($A567,DSSV!$A$7:$R$65536,IN_DTK!M$6,0),""),"")</f>
        <v>0</v>
      </c>
      <c r="N567" s="183">
        <f>IF(ISNA(VLOOKUP($A567,DSSV!$A$7:$R$65536,IN_DTK!N$6,0))=FALSE,IF(N$9&lt;&gt;0,VLOOKUP($A567,DSSV!$A$7:$R$65536,IN_DTK!N$6,0),""),"")</f>
        <v>0</v>
      </c>
      <c r="O567" s="183">
        <f>IF(ISNA(VLOOKUP($A567,DSSV!$A$7:$R$65536,IN_DTK!O$6,0))=FALSE,IF(O$9&lt;&gt;0,VLOOKUP($A567,DSSV!$A$7:$R$65536,IN_DTK!O$6,0),""),"")</f>
        <v>0</v>
      </c>
      <c r="P567" s="183">
        <f>IF(ISNA(VLOOKUP($A567,DSSV!$A$7:$R$65536,IN_DTK!P$6,0))=FALSE,IF(P$9&lt;&gt;0,VLOOKUP($A567,DSSV!$A$7:$R$65536,IN_DTK!P$6,0),""),"")</f>
        <v>0</v>
      </c>
      <c r="Q567" s="184">
        <f>IF(ISNA(VLOOKUP($A567,DSSV!$A$7:$R$65536,IN_DTK!Q$6,0))=FALSE,VLOOKUP($A567,DSSV!$A$7:$R$65536,IN_DTK!Q$6,0),"")</f>
        <v>0</v>
      </c>
      <c r="R567" s="175" t="str">
        <f>IF(ISNA(VLOOKUP($A567,DSSV!$A$7:$R$65536,IN_DTK!R$6,0))=FALSE,VLOOKUP($A567,DSSV!$A$7:$R$65536,IN_DTK!R$6,0),"")</f>
        <v>Không</v>
      </c>
      <c r="S567" s="185" t="str">
        <f>IF(ISNA(VLOOKUP($A567,DSSV!$A$7:$R$65536,IN_DTK!S$6,0))=FALSE,VLOOKUP($A567,DSSV!$A$7:$R$65536,IN_DTK!S$6,0),"")</f>
        <v/>
      </c>
      <c r="T567" s="156" t="str">
        <f t="shared" si="16"/>
        <v/>
      </c>
      <c r="U567" s="156" t="str">
        <f t="shared" si="17"/>
        <v/>
      </c>
    </row>
    <row r="568" spans="1:21" s="156" customFormat="1" ht="20.25" customHeight="1">
      <c r="A568" s="154">
        <v>559</v>
      </c>
      <c r="B568" s="178">
        <f>--SUBTOTAL(2,C$7:C568)</f>
        <v>559</v>
      </c>
      <c r="C568" s="157">
        <f>IF(ISNA(VLOOKUP($A568,DSSV!$A$7:$R$65536,IN_DTK!C$6,0))=FALSE,VLOOKUP($A568,DSSV!$A$7:$R$65536,IN_DTK!C$6,0),"")</f>
        <v>0</v>
      </c>
      <c r="D568" s="181" t="str">
        <f>IF(ISNA(VLOOKUP($A568,DSSV!$A$7:$R$65536,IN_DTK!D$6,0))=FALSE,VLOOKUP($A568,DSSV!$A$7:$R$65536,IN_DTK!D$6,0),"")</f>
        <v/>
      </c>
      <c r="E568" s="182" t="str">
        <f>IF(ISNA(VLOOKUP($A568,DSSV!$A$7:$R$65536,IN_DTK!E$6,0))=FALSE,VLOOKUP($A568,DSSV!$A$7:$R$65536,IN_DTK!E$6,0),"")</f>
        <v/>
      </c>
      <c r="F568" s="187" t="str">
        <f>IF(ISNA(VLOOKUP($A568,DSSV!$A$7:$R$65536,IN_DTK!F$6,0))=FALSE,VLOOKUP($A568,DSSV!$A$7:$R$65536,IN_DTK!F$6,0),"")</f>
        <v/>
      </c>
      <c r="G568" s="187" t="str">
        <f>IF(ISNA(VLOOKUP($A568,DSSV!$A$7:$R$65536,IN_DTK!G$6,0))=FALSE,VLOOKUP($A568,DSSV!$A$7:$R$65536,IN_DTK!G$6,0),"")</f>
        <v/>
      </c>
      <c r="H568" s="183">
        <f>IF(ISNA(VLOOKUP($A568,DSSV!$A$7:$R$65536,IN_DTK!H$6,0))=FALSE,IF(H$9&lt;&gt;0,VLOOKUP($A568,DSSV!$A$7:$R$65536,IN_DTK!H$6,0),""),"")</f>
        <v>0</v>
      </c>
      <c r="I568" s="183">
        <f>IF(ISNA(VLOOKUP($A568,DSSV!$A$7:$R$65536,IN_DTK!I$6,0))=FALSE,IF(I$9&lt;&gt;0,VLOOKUP($A568,DSSV!$A$7:$R$65536,IN_DTK!I$6,0),""),"")</f>
        <v>0</v>
      </c>
      <c r="J568" s="183">
        <f>IF(ISNA(VLOOKUP($A568,DSSV!$A$7:$R$65536,IN_DTK!J$6,0))=FALSE,IF(J$9&lt;&gt;0,VLOOKUP($A568,DSSV!$A$7:$R$65536,IN_DTK!J$6,0),""),"")</f>
        <v>0</v>
      </c>
      <c r="K568" s="183">
        <f>IF(ISNA(VLOOKUP($A568,DSSV!$A$7:$R$65536,IN_DTK!K$6,0))=FALSE,IF(K$9&lt;&gt;0,VLOOKUP($A568,DSSV!$A$7:$R$65536,IN_DTK!K$6,0),""),"")</f>
        <v>0</v>
      </c>
      <c r="L568" s="183">
        <f>IF(ISNA(VLOOKUP($A568,DSSV!$A$7:$R$65536,IN_DTK!L$6,0))=FALSE,IF(L$9&lt;&gt;0,VLOOKUP($A568,DSSV!$A$7:$R$65536,IN_DTK!L$6,0),""),"")</f>
        <v>0</v>
      </c>
      <c r="M568" s="183">
        <f>IF(ISNA(VLOOKUP($A568,DSSV!$A$7:$R$65536,IN_DTK!M$6,0))=FALSE,IF(M$9&lt;&gt;0,VLOOKUP($A568,DSSV!$A$7:$R$65536,IN_DTK!M$6,0),""),"")</f>
        <v>0</v>
      </c>
      <c r="N568" s="183">
        <f>IF(ISNA(VLOOKUP($A568,DSSV!$A$7:$R$65536,IN_DTK!N$6,0))=FALSE,IF(N$9&lt;&gt;0,VLOOKUP($A568,DSSV!$A$7:$R$65536,IN_DTK!N$6,0),""),"")</f>
        <v>0</v>
      </c>
      <c r="O568" s="183">
        <f>IF(ISNA(VLOOKUP($A568,DSSV!$A$7:$R$65536,IN_DTK!O$6,0))=FALSE,IF(O$9&lt;&gt;0,VLOOKUP($A568,DSSV!$A$7:$R$65536,IN_DTK!O$6,0),""),"")</f>
        <v>0</v>
      </c>
      <c r="P568" s="183">
        <f>IF(ISNA(VLOOKUP($A568,DSSV!$A$7:$R$65536,IN_DTK!P$6,0))=FALSE,IF(P$9&lt;&gt;0,VLOOKUP($A568,DSSV!$A$7:$R$65536,IN_DTK!P$6,0),""),"")</f>
        <v>0</v>
      </c>
      <c r="Q568" s="184">
        <f>IF(ISNA(VLOOKUP($A568,DSSV!$A$7:$R$65536,IN_DTK!Q$6,0))=FALSE,VLOOKUP($A568,DSSV!$A$7:$R$65536,IN_DTK!Q$6,0),"")</f>
        <v>0</v>
      </c>
      <c r="R568" s="175" t="str">
        <f>IF(ISNA(VLOOKUP($A568,DSSV!$A$7:$R$65536,IN_DTK!R$6,0))=FALSE,VLOOKUP($A568,DSSV!$A$7:$R$65536,IN_DTK!R$6,0),"")</f>
        <v>Không</v>
      </c>
      <c r="S568" s="185" t="str">
        <f>IF(ISNA(VLOOKUP($A568,DSSV!$A$7:$R$65536,IN_DTK!S$6,0))=FALSE,VLOOKUP($A568,DSSV!$A$7:$R$65536,IN_DTK!S$6,0),"")</f>
        <v/>
      </c>
      <c r="T568" s="156" t="str">
        <f t="shared" si="16"/>
        <v/>
      </c>
      <c r="U568" s="156" t="str">
        <f t="shared" si="17"/>
        <v/>
      </c>
    </row>
    <row r="569" spans="1:21" s="156" customFormat="1" ht="20.25" customHeight="1">
      <c r="A569" s="154">
        <v>560</v>
      </c>
      <c r="B569" s="178">
        <f>--SUBTOTAL(2,C$7:C569)</f>
        <v>560</v>
      </c>
      <c r="C569" s="157">
        <f>IF(ISNA(VLOOKUP($A569,DSSV!$A$7:$R$65536,IN_DTK!C$6,0))=FALSE,VLOOKUP($A569,DSSV!$A$7:$R$65536,IN_DTK!C$6,0),"")</f>
        <v>0</v>
      </c>
      <c r="D569" s="181" t="str">
        <f>IF(ISNA(VLOOKUP($A569,DSSV!$A$7:$R$65536,IN_DTK!D$6,0))=FALSE,VLOOKUP($A569,DSSV!$A$7:$R$65536,IN_DTK!D$6,0),"")</f>
        <v/>
      </c>
      <c r="E569" s="182" t="str">
        <f>IF(ISNA(VLOOKUP($A569,DSSV!$A$7:$R$65536,IN_DTK!E$6,0))=FALSE,VLOOKUP($A569,DSSV!$A$7:$R$65536,IN_DTK!E$6,0),"")</f>
        <v/>
      </c>
      <c r="F569" s="187" t="str">
        <f>IF(ISNA(VLOOKUP($A569,DSSV!$A$7:$R$65536,IN_DTK!F$6,0))=FALSE,VLOOKUP($A569,DSSV!$A$7:$R$65536,IN_DTK!F$6,0),"")</f>
        <v/>
      </c>
      <c r="G569" s="187" t="str">
        <f>IF(ISNA(VLOOKUP($A569,DSSV!$A$7:$R$65536,IN_DTK!G$6,0))=FALSE,VLOOKUP($A569,DSSV!$A$7:$R$65536,IN_DTK!G$6,0),"")</f>
        <v/>
      </c>
      <c r="H569" s="183">
        <f>IF(ISNA(VLOOKUP($A569,DSSV!$A$7:$R$65536,IN_DTK!H$6,0))=FALSE,IF(H$9&lt;&gt;0,VLOOKUP($A569,DSSV!$A$7:$R$65536,IN_DTK!H$6,0),""),"")</f>
        <v>0</v>
      </c>
      <c r="I569" s="183">
        <f>IF(ISNA(VLOOKUP($A569,DSSV!$A$7:$R$65536,IN_DTK!I$6,0))=FALSE,IF(I$9&lt;&gt;0,VLOOKUP($A569,DSSV!$A$7:$R$65536,IN_DTK!I$6,0),""),"")</f>
        <v>0</v>
      </c>
      <c r="J569" s="183">
        <f>IF(ISNA(VLOOKUP($A569,DSSV!$A$7:$R$65536,IN_DTK!J$6,0))=FALSE,IF(J$9&lt;&gt;0,VLOOKUP($A569,DSSV!$A$7:$R$65536,IN_DTK!J$6,0),""),"")</f>
        <v>0</v>
      </c>
      <c r="K569" s="183">
        <f>IF(ISNA(VLOOKUP($A569,DSSV!$A$7:$R$65536,IN_DTK!K$6,0))=FALSE,IF(K$9&lt;&gt;0,VLOOKUP($A569,DSSV!$A$7:$R$65536,IN_DTK!K$6,0),""),"")</f>
        <v>0</v>
      </c>
      <c r="L569" s="183">
        <f>IF(ISNA(VLOOKUP($A569,DSSV!$A$7:$R$65536,IN_DTK!L$6,0))=FALSE,IF(L$9&lt;&gt;0,VLOOKUP($A569,DSSV!$A$7:$R$65536,IN_DTK!L$6,0),""),"")</f>
        <v>0</v>
      </c>
      <c r="M569" s="183">
        <f>IF(ISNA(VLOOKUP($A569,DSSV!$A$7:$R$65536,IN_DTK!M$6,0))=FALSE,IF(M$9&lt;&gt;0,VLOOKUP($A569,DSSV!$A$7:$R$65536,IN_DTK!M$6,0),""),"")</f>
        <v>0</v>
      </c>
      <c r="N569" s="183">
        <f>IF(ISNA(VLOOKUP($A569,DSSV!$A$7:$R$65536,IN_DTK!N$6,0))=FALSE,IF(N$9&lt;&gt;0,VLOOKUP($A569,DSSV!$A$7:$R$65536,IN_DTK!N$6,0),""),"")</f>
        <v>0</v>
      </c>
      <c r="O569" s="183">
        <f>IF(ISNA(VLOOKUP($A569,DSSV!$A$7:$R$65536,IN_DTK!O$6,0))=FALSE,IF(O$9&lt;&gt;0,VLOOKUP($A569,DSSV!$A$7:$R$65536,IN_DTK!O$6,0),""),"")</f>
        <v>0</v>
      </c>
      <c r="P569" s="183">
        <f>IF(ISNA(VLOOKUP($A569,DSSV!$A$7:$R$65536,IN_DTK!P$6,0))=FALSE,IF(P$9&lt;&gt;0,VLOOKUP($A569,DSSV!$A$7:$R$65536,IN_DTK!P$6,0),""),"")</f>
        <v>0</v>
      </c>
      <c r="Q569" s="184">
        <f>IF(ISNA(VLOOKUP($A569,DSSV!$A$7:$R$65536,IN_DTK!Q$6,0))=FALSE,VLOOKUP($A569,DSSV!$A$7:$R$65536,IN_DTK!Q$6,0),"")</f>
        <v>0</v>
      </c>
      <c r="R569" s="175" t="str">
        <f>IF(ISNA(VLOOKUP($A569,DSSV!$A$7:$R$65536,IN_DTK!R$6,0))=FALSE,VLOOKUP($A569,DSSV!$A$7:$R$65536,IN_DTK!R$6,0),"")</f>
        <v>Không</v>
      </c>
      <c r="S569" s="185" t="str">
        <f>IF(ISNA(VLOOKUP($A569,DSSV!$A$7:$R$65536,IN_DTK!S$6,0))=FALSE,VLOOKUP($A569,DSSV!$A$7:$R$65536,IN_DTK!S$6,0),"")</f>
        <v/>
      </c>
      <c r="T569" s="156" t="str">
        <f t="shared" si="16"/>
        <v/>
      </c>
      <c r="U569" s="156" t="str">
        <f t="shared" si="17"/>
        <v/>
      </c>
    </row>
    <row r="570" spans="1:21" s="156" customFormat="1" ht="20.25" customHeight="1">
      <c r="A570" s="154">
        <v>561</v>
      </c>
      <c r="B570" s="178">
        <f>--SUBTOTAL(2,C$7:C570)</f>
        <v>561</v>
      </c>
      <c r="C570" s="157">
        <f>IF(ISNA(VLOOKUP($A570,DSSV!$A$7:$R$65536,IN_DTK!C$6,0))=FALSE,VLOOKUP($A570,DSSV!$A$7:$R$65536,IN_DTK!C$6,0),"")</f>
        <v>0</v>
      </c>
      <c r="D570" s="181" t="str">
        <f>IF(ISNA(VLOOKUP($A570,DSSV!$A$7:$R$65536,IN_DTK!D$6,0))=FALSE,VLOOKUP($A570,DSSV!$A$7:$R$65536,IN_DTK!D$6,0),"")</f>
        <v/>
      </c>
      <c r="E570" s="182" t="str">
        <f>IF(ISNA(VLOOKUP($A570,DSSV!$A$7:$R$65536,IN_DTK!E$6,0))=FALSE,VLOOKUP($A570,DSSV!$A$7:$R$65536,IN_DTK!E$6,0),"")</f>
        <v/>
      </c>
      <c r="F570" s="187" t="str">
        <f>IF(ISNA(VLOOKUP($A570,DSSV!$A$7:$R$65536,IN_DTK!F$6,0))=FALSE,VLOOKUP($A570,DSSV!$A$7:$R$65536,IN_DTK!F$6,0),"")</f>
        <v/>
      </c>
      <c r="G570" s="187" t="str">
        <f>IF(ISNA(VLOOKUP($A570,DSSV!$A$7:$R$65536,IN_DTK!G$6,0))=FALSE,VLOOKUP($A570,DSSV!$A$7:$R$65536,IN_DTK!G$6,0),"")</f>
        <v/>
      </c>
      <c r="H570" s="183">
        <f>IF(ISNA(VLOOKUP($A570,DSSV!$A$7:$R$65536,IN_DTK!H$6,0))=FALSE,IF(H$9&lt;&gt;0,VLOOKUP($A570,DSSV!$A$7:$R$65536,IN_DTK!H$6,0),""),"")</f>
        <v>0</v>
      </c>
      <c r="I570" s="183">
        <f>IF(ISNA(VLOOKUP($A570,DSSV!$A$7:$R$65536,IN_DTK!I$6,0))=FALSE,IF(I$9&lt;&gt;0,VLOOKUP($A570,DSSV!$A$7:$R$65536,IN_DTK!I$6,0),""),"")</f>
        <v>0</v>
      </c>
      <c r="J570" s="183">
        <f>IF(ISNA(VLOOKUP($A570,DSSV!$A$7:$R$65536,IN_DTK!J$6,0))=FALSE,IF(J$9&lt;&gt;0,VLOOKUP($A570,DSSV!$A$7:$R$65536,IN_DTK!J$6,0),""),"")</f>
        <v>0</v>
      </c>
      <c r="K570" s="183">
        <f>IF(ISNA(VLOOKUP($A570,DSSV!$A$7:$R$65536,IN_DTK!K$6,0))=FALSE,IF(K$9&lt;&gt;0,VLOOKUP($A570,DSSV!$A$7:$R$65536,IN_DTK!K$6,0),""),"")</f>
        <v>0</v>
      </c>
      <c r="L570" s="183">
        <f>IF(ISNA(VLOOKUP($A570,DSSV!$A$7:$R$65536,IN_DTK!L$6,0))=FALSE,IF(L$9&lt;&gt;0,VLOOKUP($A570,DSSV!$A$7:$R$65536,IN_DTK!L$6,0),""),"")</f>
        <v>0</v>
      </c>
      <c r="M570" s="183">
        <f>IF(ISNA(VLOOKUP($A570,DSSV!$A$7:$R$65536,IN_DTK!M$6,0))=FALSE,IF(M$9&lt;&gt;0,VLOOKUP($A570,DSSV!$A$7:$R$65536,IN_DTK!M$6,0),""),"")</f>
        <v>0</v>
      </c>
      <c r="N570" s="183">
        <f>IF(ISNA(VLOOKUP($A570,DSSV!$A$7:$R$65536,IN_DTK!N$6,0))=FALSE,IF(N$9&lt;&gt;0,VLOOKUP($A570,DSSV!$A$7:$R$65536,IN_DTK!N$6,0),""),"")</f>
        <v>0</v>
      </c>
      <c r="O570" s="183">
        <f>IF(ISNA(VLOOKUP($A570,DSSV!$A$7:$R$65536,IN_DTK!O$6,0))=FALSE,IF(O$9&lt;&gt;0,VLOOKUP($A570,DSSV!$A$7:$R$65536,IN_DTK!O$6,0),""),"")</f>
        <v>0</v>
      </c>
      <c r="P570" s="183">
        <f>IF(ISNA(VLOOKUP($A570,DSSV!$A$7:$R$65536,IN_DTK!P$6,0))=FALSE,IF(P$9&lt;&gt;0,VLOOKUP($A570,DSSV!$A$7:$R$65536,IN_DTK!P$6,0),""),"")</f>
        <v>0</v>
      </c>
      <c r="Q570" s="184">
        <f>IF(ISNA(VLOOKUP($A570,DSSV!$A$7:$R$65536,IN_DTK!Q$6,0))=FALSE,VLOOKUP($A570,DSSV!$A$7:$R$65536,IN_DTK!Q$6,0),"")</f>
        <v>0</v>
      </c>
      <c r="R570" s="175" t="str">
        <f>IF(ISNA(VLOOKUP($A570,DSSV!$A$7:$R$65536,IN_DTK!R$6,0))=FALSE,VLOOKUP($A570,DSSV!$A$7:$R$65536,IN_DTK!R$6,0),"")</f>
        <v>Không</v>
      </c>
      <c r="S570" s="185" t="str">
        <f>IF(ISNA(VLOOKUP($A570,DSSV!$A$7:$R$65536,IN_DTK!S$6,0))=FALSE,VLOOKUP($A570,DSSV!$A$7:$R$65536,IN_DTK!S$6,0),"")</f>
        <v/>
      </c>
      <c r="T570" s="156" t="str">
        <f t="shared" si="16"/>
        <v/>
      </c>
      <c r="U570" s="156" t="str">
        <f t="shared" si="17"/>
        <v/>
      </c>
    </row>
    <row r="571" spans="1:21" s="156" customFormat="1" ht="20.25" customHeight="1">
      <c r="A571" s="154">
        <v>562</v>
      </c>
      <c r="B571" s="178">
        <f>--SUBTOTAL(2,C$7:C571)</f>
        <v>562</v>
      </c>
      <c r="C571" s="157">
        <f>IF(ISNA(VLOOKUP($A571,DSSV!$A$7:$R$65536,IN_DTK!C$6,0))=FALSE,VLOOKUP($A571,DSSV!$A$7:$R$65536,IN_DTK!C$6,0),"")</f>
        <v>0</v>
      </c>
      <c r="D571" s="181" t="str">
        <f>IF(ISNA(VLOOKUP($A571,DSSV!$A$7:$R$65536,IN_DTK!D$6,0))=FALSE,VLOOKUP($A571,DSSV!$A$7:$R$65536,IN_DTK!D$6,0),"")</f>
        <v/>
      </c>
      <c r="E571" s="182" t="str">
        <f>IF(ISNA(VLOOKUP($A571,DSSV!$A$7:$R$65536,IN_DTK!E$6,0))=FALSE,VLOOKUP($A571,DSSV!$A$7:$R$65536,IN_DTK!E$6,0),"")</f>
        <v/>
      </c>
      <c r="F571" s="187" t="str">
        <f>IF(ISNA(VLOOKUP($A571,DSSV!$A$7:$R$65536,IN_DTK!F$6,0))=FALSE,VLOOKUP($A571,DSSV!$A$7:$R$65536,IN_DTK!F$6,0),"")</f>
        <v/>
      </c>
      <c r="G571" s="187" t="str">
        <f>IF(ISNA(VLOOKUP($A571,DSSV!$A$7:$R$65536,IN_DTK!G$6,0))=FALSE,VLOOKUP($A571,DSSV!$A$7:$R$65536,IN_DTK!G$6,0),"")</f>
        <v/>
      </c>
      <c r="H571" s="183">
        <f>IF(ISNA(VLOOKUP($A571,DSSV!$A$7:$R$65536,IN_DTK!H$6,0))=FALSE,IF(H$9&lt;&gt;0,VLOOKUP($A571,DSSV!$A$7:$R$65536,IN_DTK!H$6,0),""),"")</f>
        <v>0</v>
      </c>
      <c r="I571" s="183">
        <f>IF(ISNA(VLOOKUP($A571,DSSV!$A$7:$R$65536,IN_DTK!I$6,0))=FALSE,IF(I$9&lt;&gt;0,VLOOKUP($A571,DSSV!$A$7:$R$65536,IN_DTK!I$6,0),""),"")</f>
        <v>0</v>
      </c>
      <c r="J571" s="183">
        <f>IF(ISNA(VLOOKUP($A571,DSSV!$A$7:$R$65536,IN_DTK!J$6,0))=FALSE,IF(J$9&lt;&gt;0,VLOOKUP($A571,DSSV!$A$7:$R$65536,IN_DTK!J$6,0),""),"")</f>
        <v>0</v>
      </c>
      <c r="K571" s="183">
        <f>IF(ISNA(VLOOKUP($A571,DSSV!$A$7:$R$65536,IN_DTK!K$6,0))=FALSE,IF(K$9&lt;&gt;0,VLOOKUP($A571,DSSV!$A$7:$R$65536,IN_DTK!K$6,0),""),"")</f>
        <v>0</v>
      </c>
      <c r="L571" s="183">
        <f>IF(ISNA(VLOOKUP($A571,DSSV!$A$7:$R$65536,IN_DTK!L$6,0))=FALSE,IF(L$9&lt;&gt;0,VLOOKUP($A571,DSSV!$A$7:$R$65536,IN_DTK!L$6,0),""),"")</f>
        <v>0</v>
      </c>
      <c r="M571" s="183">
        <f>IF(ISNA(VLOOKUP($A571,DSSV!$A$7:$R$65536,IN_DTK!M$6,0))=FALSE,IF(M$9&lt;&gt;0,VLOOKUP($A571,DSSV!$A$7:$R$65536,IN_DTK!M$6,0),""),"")</f>
        <v>0</v>
      </c>
      <c r="N571" s="183">
        <f>IF(ISNA(VLOOKUP($A571,DSSV!$A$7:$R$65536,IN_DTK!N$6,0))=FALSE,IF(N$9&lt;&gt;0,VLOOKUP($A571,DSSV!$A$7:$R$65536,IN_DTK!N$6,0),""),"")</f>
        <v>0</v>
      </c>
      <c r="O571" s="183">
        <f>IF(ISNA(VLOOKUP($A571,DSSV!$A$7:$R$65536,IN_DTK!O$6,0))=FALSE,IF(O$9&lt;&gt;0,VLOOKUP($A571,DSSV!$A$7:$R$65536,IN_DTK!O$6,0),""),"")</f>
        <v>0</v>
      </c>
      <c r="P571" s="183">
        <f>IF(ISNA(VLOOKUP($A571,DSSV!$A$7:$R$65536,IN_DTK!P$6,0))=FALSE,IF(P$9&lt;&gt;0,VLOOKUP($A571,DSSV!$A$7:$R$65536,IN_DTK!P$6,0),""),"")</f>
        <v>0</v>
      </c>
      <c r="Q571" s="184">
        <f>IF(ISNA(VLOOKUP($A571,DSSV!$A$7:$R$65536,IN_DTK!Q$6,0))=FALSE,VLOOKUP($A571,DSSV!$A$7:$R$65536,IN_DTK!Q$6,0),"")</f>
        <v>0</v>
      </c>
      <c r="R571" s="175" t="str">
        <f>IF(ISNA(VLOOKUP($A571,DSSV!$A$7:$R$65536,IN_DTK!R$6,0))=FALSE,VLOOKUP($A571,DSSV!$A$7:$R$65536,IN_DTK!R$6,0),"")</f>
        <v>Không</v>
      </c>
      <c r="S571" s="185" t="str">
        <f>IF(ISNA(VLOOKUP($A571,DSSV!$A$7:$R$65536,IN_DTK!S$6,0))=FALSE,VLOOKUP($A571,DSSV!$A$7:$R$65536,IN_DTK!S$6,0),"")</f>
        <v/>
      </c>
      <c r="T571" s="156" t="str">
        <f t="shared" si="16"/>
        <v/>
      </c>
      <c r="U571" s="156" t="str">
        <f t="shared" si="17"/>
        <v/>
      </c>
    </row>
    <row r="572" spans="1:21" s="156" customFormat="1" ht="20.25" customHeight="1">
      <c r="A572" s="154">
        <v>563</v>
      </c>
      <c r="B572" s="178">
        <f>--SUBTOTAL(2,C$7:C572)</f>
        <v>563</v>
      </c>
      <c r="C572" s="157">
        <f>IF(ISNA(VLOOKUP($A572,DSSV!$A$7:$R$65536,IN_DTK!C$6,0))=FALSE,VLOOKUP($A572,DSSV!$A$7:$R$65536,IN_DTK!C$6,0),"")</f>
        <v>0</v>
      </c>
      <c r="D572" s="181" t="str">
        <f>IF(ISNA(VLOOKUP($A572,DSSV!$A$7:$R$65536,IN_DTK!D$6,0))=FALSE,VLOOKUP($A572,DSSV!$A$7:$R$65536,IN_DTK!D$6,0),"")</f>
        <v/>
      </c>
      <c r="E572" s="182" t="str">
        <f>IF(ISNA(VLOOKUP($A572,DSSV!$A$7:$R$65536,IN_DTK!E$6,0))=FALSE,VLOOKUP($A572,DSSV!$A$7:$R$65536,IN_DTK!E$6,0),"")</f>
        <v/>
      </c>
      <c r="F572" s="187" t="str">
        <f>IF(ISNA(VLOOKUP($A572,DSSV!$A$7:$R$65536,IN_DTK!F$6,0))=FALSE,VLOOKUP($A572,DSSV!$A$7:$R$65536,IN_DTK!F$6,0),"")</f>
        <v/>
      </c>
      <c r="G572" s="187" t="str">
        <f>IF(ISNA(VLOOKUP($A572,DSSV!$A$7:$R$65536,IN_DTK!G$6,0))=FALSE,VLOOKUP($A572,DSSV!$A$7:$R$65536,IN_DTK!G$6,0),"")</f>
        <v/>
      </c>
      <c r="H572" s="183">
        <f>IF(ISNA(VLOOKUP($A572,DSSV!$A$7:$R$65536,IN_DTK!H$6,0))=FALSE,IF(H$9&lt;&gt;0,VLOOKUP($A572,DSSV!$A$7:$R$65536,IN_DTK!H$6,0),""),"")</f>
        <v>0</v>
      </c>
      <c r="I572" s="183">
        <f>IF(ISNA(VLOOKUP($A572,DSSV!$A$7:$R$65536,IN_DTK!I$6,0))=FALSE,IF(I$9&lt;&gt;0,VLOOKUP($A572,DSSV!$A$7:$R$65536,IN_DTK!I$6,0),""),"")</f>
        <v>0</v>
      </c>
      <c r="J572" s="183">
        <f>IF(ISNA(VLOOKUP($A572,DSSV!$A$7:$R$65536,IN_DTK!J$6,0))=FALSE,IF(J$9&lt;&gt;0,VLOOKUP($A572,DSSV!$A$7:$R$65536,IN_DTK!J$6,0),""),"")</f>
        <v>0</v>
      </c>
      <c r="K572" s="183">
        <f>IF(ISNA(VLOOKUP($A572,DSSV!$A$7:$R$65536,IN_DTK!K$6,0))=FALSE,IF(K$9&lt;&gt;0,VLOOKUP($A572,DSSV!$A$7:$R$65536,IN_DTK!K$6,0),""),"")</f>
        <v>0</v>
      </c>
      <c r="L572" s="183">
        <f>IF(ISNA(VLOOKUP($A572,DSSV!$A$7:$R$65536,IN_DTK!L$6,0))=FALSE,IF(L$9&lt;&gt;0,VLOOKUP($A572,DSSV!$A$7:$R$65536,IN_DTK!L$6,0),""),"")</f>
        <v>0</v>
      </c>
      <c r="M572" s="183">
        <f>IF(ISNA(VLOOKUP($A572,DSSV!$A$7:$R$65536,IN_DTK!M$6,0))=FALSE,IF(M$9&lt;&gt;0,VLOOKUP($A572,DSSV!$A$7:$R$65536,IN_DTK!M$6,0),""),"")</f>
        <v>0</v>
      </c>
      <c r="N572" s="183">
        <f>IF(ISNA(VLOOKUP($A572,DSSV!$A$7:$R$65536,IN_DTK!N$6,0))=FALSE,IF(N$9&lt;&gt;0,VLOOKUP($A572,DSSV!$A$7:$R$65536,IN_DTK!N$6,0),""),"")</f>
        <v>0</v>
      </c>
      <c r="O572" s="183">
        <f>IF(ISNA(VLOOKUP($A572,DSSV!$A$7:$R$65536,IN_DTK!O$6,0))=FALSE,IF(O$9&lt;&gt;0,VLOOKUP($A572,DSSV!$A$7:$R$65536,IN_DTK!O$6,0),""),"")</f>
        <v>0</v>
      </c>
      <c r="P572" s="183">
        <f>IF(ISNA(VLOOKUP($A572,DSSV!$A$7:$R$65536,IN_DTK!P$6,0))=FALSE,IF(P$9&lt;&gt;0,VLOOKUP($A572,DSSV!$A$7:$R$65536,IN_DTK!P$6,0),""),"")</f>
        <v>0</v>
      </c>
      <c r="Q572" s="184">
        <f>IF(ISNA(VLOOKUP($A572,DSSV!$A$7:$R$65536,IN_DTK!Q$6,0))=FALSE,VLOOKUP($A572,DSSV!$A$7:$R$65536,IN_DTK!Q$6,0),"")</f>
        <v>0</v>
      </c>
      <c r="R572" s="175" t="str">
        <f>IF(ISNA(VLOOKUP($A572,DSSV!$A$7:$R$65536,IN_DTK!R$6,0))=FALSE,VLOOKUP($A572,DSSV!$A$7:$R$65536,IN_DTK!R$6,0),"")</f>
        <v>Không</v>
      </c>
      <c r="S572" s="185" t="str">
        <f>IF(ISNA(VLOOKUP($A572,DSSV!$A$7:$R$65536,IN_DTK!S$6,0))=FALSE,VLOOKUP($A572,DSSV!$A$7:$R$65536,IN_DTK!S$6,0),"")</f>
        <v/>
      </c>
      <c r="T572" s="156" t="str">
        <f t="shared" si="16"/>
        <v/>
      </c>
      <c r="U572" s="156" t="str">
        <f t="shared" si="17"/>
        <v/>
      </c>
    </row>
    <row r="573" spans="1:21" s="156" customFormat="1" ht="20.25" customHeight="1">
      <c r="A573" s="154">
        <v>564</v>
      </c>
      <c r="B573" s="178">
        <f>--SUBTOTAL(2,C$7:C573)</f>
        <v>564</v>
      </c>
      <c r="C573" s="157">
        <f>IF(ISNA(VLOOKUP($A573,DSSV!$A$7:$R$65536,IN_DTK!C$6,0))=FALSE,VLOOKUP($A573,DSSV!$A$7:$R$65536,IN_DTK!C$6,0),"")</f>
        <v>0</v>
      </c>
      <c r="D573" s="181" t="str">
        <f>IF(ISNA(VLOOKUP($A573,DSSV!$A$7:$R$65536,IN_DTK!D$6,0))=FALSE,VLOOKUP($A573,DSSV!$A$7:$R$65536,IN_DTK!D$6,0),"")</f>
        <v/>
      </c>
      <c r="E573" s="182" t="str">
        <f>IF(ISNA(VLOOKUP($A573,DSSV!$A$7:$R$65536,IN_DTK!E$6,0))=FALSE,VLOOKUP($A573,DSSV!$A$7:$R$65536,IN_DTK!E$6,0),"")</f>
        <v/>
      </c>
      <c r="F573" s="187" t="str">
        <f>IF(ISNA(VLOOKUP($A573,DSSV!$A$7:$R$65536,IN_DTK!F$6,0))=FALSE,VLOOKUP($A573,DSSV!$A$7:$R$65536,IN_DTK!F$6,0),"")</f>
        <v/>
      </c>
      <c r="G573" s="187" t="str">
        <f>IF(ISNA(VLOOKUP($A573,DSSV!$A$7:$R$65536,IN_DTK!G$6,0))=FALSE,VLOOKUP($A573,DSSV!$A$7:$R$65536,IN_DTK!G$6,0),"")</f>
        <v/>
      </c>
      <c r="H573" s="183">
        <f>IF(ISNA(VLOOKUP($A573,DSSV!$A$7:$R$65536,IN_DTK!H$6,0))=FALSE,IF(H$9&lt;&gt;0,VLOOKUP($A573,DSSV!$A$7:$R$65536,IN_DTK!H$6,0),""),"")</f>
        <v>0</v>
      </c>
      <c r="I573" s="183">
        <f>IF(ISNA(VLOOKUP($A573,DSSV!$A$7:$R$65536,IN_DTK!I$6,0))=FALSE,IF(I$9&lt;&gt;0,VLOOKUP($A573,DSSV!$A$7:$R$65536,IN_DTK!I$6,0),""),"")</f>
        <v>0</v>
      </c>
      <c r="J573" s="183">
        <f>IF(ISNA(VLOOKUP($A573,DSSV!$A$7:$R$65536,IN_DTK!J$6,0))=FALSE,IF(J$9&lt;&gt;0,VLOOKUP($A573,DSSV!$A$7:$R$65536,IN_DTK!J$6,0),""),"")</f>
        <v>0</v>
      </c>
      <c r="K573" s="183">
        <f>IF(ISNA(VLOOKUP($A573,DSSV!$A$7:$R$65536,IN_DTK!K$6,0))=FALSE,IF(K$9&lt;&gt;0,VLOOKUP($A573,DSSV!$A$7:$R$65536,IN_DTK!K$6,0),""),"")</f>
        <v>0</v>
      </c>
      <c r="L573" s="183">
        <f>IF(ISNA(VLOOKUP($A573,DSSV!$A$7:$R$65536,IN_DTK!L$6,0))=FALSE,IF(L$9&lt;&gt;0,VLOOKUP($A573,DSSV!$A$7:$R$65536,IN_DTK!L$6,0),""),"")</f>
        <v>0</v>
      </c>
      <c r="M573" s="183">
        <f>IF(ISNA(VLOOKUP($A573,DSSV!$A$7:$R$65536,IN_DTK!M$6,0))=FALSE,IF(M$9&lt;&gt;0,VLOOKUP($A573,DSSV!$A$7:$R$65536,IN_DTK!M$6,0),""),"")</f>
        <v>0</v>
      </c>
      <c r="N573" s="183">
        <f>IF(ISNA(VLOOKUP($A573,DSSV!$A$7:$R$65536,IN_DTK!N$6,0))=FALSE,IF(N$9&lt;&gt;0,VLOOKUP($A573,DSSV!$A$7:$R$65536,IN_DTK!N$6,0),""),"")</f>
        <v>0</v>
      </c>
      <c r="O573" s="183">
        <f>IF(ISNA(VLOOKUP($A573,DSSV!$A$7:$R$65536,IN_DTK!O$6,0))=FALSE,IF(O$9&lt;&gt;0,VLOOKUP($A573,DSSV!$A$7:$R$65536,IN_DTK!O$6,0),""),"")</f>
        <v>0</v>
      </c>
      <c r="P573" s="183">
        <f>IF(ISNA(VLOOKUP($A573,DSSV!$A$7:$R$65536,IN_DTK!P$6,0))=FALSE,IF(P$9&lt;&gt;0,VLOOKUP($A573,DSSV!$A$7:$R$65536,IN_DTK!P$6,0),""),"")</f>
        <v>0</v>
      </c>
      <c r="Q573" s="184">
        <f>IF(ISNA(VLOOKUP($A573,DSSV!$A$7:$R$65536,IN_DTK!Q$6,0))=FALSE,VLOOKUP($A573,DSSV!$A$7:$R$65536,IN_DTK!Q$6,0),"")</f>
        <v>0</v>
      </c>
      <c r="R573" s="175" t="str">
        <f>IF(ISNA(VLOOKUP($A573,DSSV!$A$7:$R$65536,IN_DTK!R$6,0))=FALSE,VLOOKUP($A573,DSSV!$A$7:$R$65536,IN_DTK!R$6,0),"")</f>
        <v>Không</v>
      </c>
      <c r="S573" s="185" t="str">
        <f>IF(ISNA(VLOOKUP($A573,DSSV!$A$7:$R$65536,IN_DTK!S$6,0))=FALSE,VLOOKUP($A573,DSSV!$A$7:$R$65536,IN_DTK!S$6,0),"")</f>
        <v/>
      </c>
      <c r="T573" s="156" t="str">
        <f t="shared" si="16"/>
        <v/>
      </c>
      <c r="U573" s="156" t="str">
        <f t="shared" si="17"/>
        <v/>
      </c>
    </row>
    <row r="574" spans="1:21" s="156" customFormat="1" ht="20.25" customHeight="1">
      <c r="A574" s="154">
        <v>565</v>
      </c>
      <c r="B574" s="178">
        <f>--SUBTOTAL(2,C$7:C574)</f>
        <v>565</v>
      </c>
      <c r="C574" s="157">
        <f>IF(ISNA(VLOOKUP($A574,DSSV!$A$7:$R$65536,IN_DTK!C$6,0))=FALSE,VLOOKUP($A574,DSSV!$A$7:$R$65536,IN_DTK!C$6,0),"")</f>
        <v>0</v>
      </c>
      <c r="D574" s="181" t="str">
        <f>IF(ISNA(VLOOKUP($A574,DSSV!$A$7:$R$65536,IN_DTK!D$6,0))=FALSE,VLOOKUP($A574,DSSV!$A$7:$R$65536,IN_DTK!D$6,0),"")</f>
        <v/>
      </c>
      <c r="E574" s="182" t="str">
        <f>IF(ISNA(VLOOKUP($A574,DSSV!$A$7:$R$65536,IN_DTK!E$6,0))=FALSE,VLOOKUP($A574,DSSV!$A$7:$R$65536,IN_DTK!E$6,0),"")</f>
        <v/>
      </c>
      <c r="F574" s="187" t="str">
        <f>IF(ISNA(VLOOKUP($A574,DSSV!$A$7:$R$65536,IN_DTK!F$6,0))=FALSE,VLOOKUP($A574,DSSV!$A$7:$R$65536,IN_DTK!F$6,0),"")</f>
        <v/>
      </c>
      <c r="G574" s="187" t="str">
        <f>IF(ISNA(VLOOKUP($A574,DSSV!$A$7:$R$65536,IN_DTK!G$6,0))=FALSE,VLOOKUP($A574,DSSV!$A$7:$R$65536,IN_DTK!G$6,0),"")</f>
        <v/>
      </c>
      <c r="H574" s="183">
        <f>IF(ISNA(VLOOKUP($A574,DSSV!$A$7:$R$65536,IN_DTK!H$6,0))=FALSE,IF(H$9&lt;&gt;0,VLOOKUP($A574,DSSV!$A$7:$R$65536,IN_DTK!H$6,0),""),"")</f>
        <v>0</v>
      </c>
      <c r="I574" s="183">
        <f>IF(ISNA(VLOOKUP($A574,DSSV!$A$7:$R$65536,IN_DTK!I$6,0))=FALSE,IF(I$9&lt;&gt;0,VLOOKUP($A574,DSSV!$A$7:$R$65536,IN_DTK!I$6,0),""),"")</f>
        <v>0</v>
      </c>
      <c r="J574" s="183">
        <f>IF(ISNA(VLOOKUP($A574,DSSV!$A$7:$R$65536,IN_DTK!J$6,0))=FALSE,IF(J$9&lt;&gt;0,VLOOKUP($A574,DSSV!$A$7:$R$65536,IN_DTK!J$6,0),""),"")</f>
        <v>0</v>
      </c>
      <c r="K574" s="183">
        <f>IF(ISNA(VLOOKUP($A574,DSSV!$A$7:$R$65536,IN_DTK!K$6,0))=FALSE,IF(K$9&lt;&gt;0,VLOOKUP($A574,DSSV!$A$7:$R$65536,IN_DTK!K$6,0),""),"")</f>
        <v>0</v>
      </c>
      <c r="L574" s="183">
        <f>IF(ISNA(VLOOKUP($A574,DSSV!$A$7:$R$65536,IN_DTK!L$6,0))=FALSE,IF(L$9&lt;&gt;0,VLOOKUP($A574,DSSV!$A$7:$R$65536,IN_DTK!L$6,0),""),"")</f>
        <v>0</v>
      </c>
      <c r="M574" s="183">
        <f>IF(ISNA(VLOOKUP($A574,DSSV!$A$7:$R$65536,IN_DTK!M$6,0))=FALSE,IF(M$9&lt;&gt;0,VLOOKUP($A574,DSSV!$A$7:$R$65536,IN_DTK!M$6,0),""),"")</f>
        <v>0</v>
      </c>
      <c r="N574" s="183">
        <f>IF(ISNA(VLOOKUP($A574,DSSV!$A$7:$R$65536,IN_DTK!N$6,0))=FALSE,IF(N$9&lt;&gt;0,VLOOKUP($A574,DSSV!$A$7:$R$65536,IN_DTK!N$6,0),""),"")</f>
        <v>0</v>
      </c>
      <c r="O574" s="183">
        <f>IF(ISNA(VLOOKUP($A574,DSSV!$A$7:$R$65536,IN_DTK!O$6,0))=FALSE,IF(O$9&lt;&gt;0,VLOOKUP($A574,DSSV!$A$7:$R$65536,IN_DTK!O$6,0),""),"")</f>
        <v>0</v>
      </c>
      <c r="P574" s="183">
        <f>IF(ISNA(VLOOKUP($A574,DSSV!$A$7:$R$65536,IN_DTK!P$6,0))=FALSE,IF(P$9&lt;&gt;0,VLOOKUP($A574,DSSV!$A$7:$R$65536,IN_DTK!P$6,0),""),"")</f>
        <v>0</v>
      </c>
      <c r="Q574" s="184">
        <f>IF(ISNA(VLOOKUP($A574,DSSV!$A$7:$R$65536,IN_DTK!Q$6,0))=FALSE,VLOOKUP($A574,DSSV!$A$7:$R$65536,IN_DTK!Q$6,0),"")</f>
        <v>0</v>
      </c>
      <c r="R574" s="175" t="str">
        <f>IF(ISNA(VLOOKUP($A574,DSSV!$A$7:$R$65536,IN_DTK!R$6,0))=FALSE,VLOOKUP($A574,DSSV!$A$7:$R$65536,IN_DTK!R$6,0),"")</f>
        <v>Không</v>
      </c>
      <c r="S574" s="185" t="str">
        <f>IF(ISNA(VLOOKUP($A574,DSSV!$A$7:$R$65536,IN_DTK!S$6,0))=FALSE,VLOOKUP($A574,DSSV!$A$7:$R$65536,IN_DTK!S$6,0),"")</f>
        <v/>
      </c>
      <c r="T574" s="156" t="str">
        <f t="shared" si="16"/>
        <v/>
      </c>
      <c r="U574" s="156" t="str">
        <f t="shared" si="17"/>
        <v/>
      </c>
    </row>
    <row r="575" spans="1:21" s="156" customFormat="1" ht="20.25" customHeight="1">
      <c r="A575" s="154">
        <v>566</v>
      </c>
      <c r="B575" s="178">
        <f>--SUBTOTAL(2,C$7:C575)</f>
        <v>566</v>
      </c>
      <c r="C575" s="157">
        <f>IF(ISNA(VLOOKUP($A575,DSSV!$A$7:$R$65536,IN_DTK!C$6,0))=FALSE,VLOOKUP($A575,DSSV!$A$7:$R$65536,IN_DTK!C$6,0),"")</f>
        <v>0</v>
      </c>
      <c r="D575" s="181" t="str">
        <f>IF(ISNA(VLOOKUP($A575,DSSV!$A$7:$R$65536,IN_DTK!D$6,0))=FALSE,VLOOKUP($A575,DSSV!$A$7:$R$65536,IN_DTK!D$6,0),"")</f>
        <v/>
      </c>
      <c r="E575" s="182" t="str">
        <f>IF(ISNA(VLOOKUP($A575,DSSV!$A$7:$R$65536,IN_DTK!E$6,0))=FALSE,VLOOKUP($A575,DSSV!$A$7:$R$65536,IN_DTK!E$6,0),"")</f>
        <v/>
      </c>
      <c r="F575" s="187" t="str">
        <f>IF(ISNA(VLOOKUP($A575,DSSV!$A$7:$R$65536,IN_DTK!F$6,0))=FALSE,VLOOKUP($A575,DSSV!$A$7:$R$65536,IN_DTK!F$6,0),"")</f>
        <v/>
      </c>
      <c r="G575" s="187" t="str">
        <f>IF(ISNA(VLOOKUP($A575,DSSV!$A$7:$R$65536,IN_DTK!G$6,0))=FALSE,VLOOKUP($A575,DSSV!$A$7:$R$65536,IN_DTK!G$6,0),"")</f>
        <v/>
      </c>
      <c r="H575" s="183">
        <f>IF(ISNA(VLOOKUP($A575,DSSV!$A$7:$R$65536,IN_DTK!H$6,0))=FALSE,IF(H$9&lt;&gt;0,VLOOKUP($A575,DSSV!$A$7:$R$65536,IN_DTK!H$6,0),""),"")</f>
        <v>0</v>
      </c>
      <c r="I575" s="183">
        <f>IF(ISNA(VLOOKUP($A575,DSSV!$A$7:$R$65536,IN_DTK!I$6,0))=FALSE,IF(I$9&lt;&gt;0,VLOOKUP($A575,DSSV!$A$7:$R$65536,IN_DTK!I$6,0),""),"")</f>
        <v>0</v>
      </c>
      <c r="J575" s="183">
        <f>IF(ISNA(VLOOKUP($A575,DSSV!$A$7:$R$65536,IN_DTK!J$6,0))=FALSE,IF(J$9&lt;&gt;0,VLOOKUP($A575,DSSV!$A$7:$R$65536,IN_DTK!J$6,0),""),"")</f>
        <v>0</v>
      </c>
      <c r="K575" s="183">
        <f>IF(ISNA(VLOOKUP($A575,DSSV!$A$7:$R$65536,IN_DTK!K$6,0))=FALSE,IF(K$9&lt;&gt;0,VLOOKUP($A575,DSSV!$A$7:$R$65536,IN_DTK!K$6,0),""),"")</f>
        <v>0</v>
      </c>
      <c r="L575" s="183">
        <f>IF(ISNA(VLOOKUP($A575,DSSV!$A$7:$R$65536,IN_DTK!L$6,0))=FALSE,IF(L$9&lt;&gt;0,VLOOKUP($A575,DSSV!$A$7:$R$65536,IN_DTK!L$6,0),""),"")</f>
        <v>0</v>
      </c>
      <c r="M575" s="183">
        <f>IF(ISNA(VLOOKUP($A575,DSSV!$A$7:$R$65536,IN_DTK!M$6,0))=FALSE,IF(M$9&lt;&gt;0,VLOOKUP($A575,DSSV!$A$7:$R$65536,IN_DTK!M$6,0),""),"")</f>
        <v>0</v>
      </c>
      <c r="N575" s="183">
        <f>IF(ISNA(VLOOKUP($A575,DSSV!$A$7:$R$65536,IN_DTK!N$6,0))=FALSE,IF(N$9&lt;&gt;0,VLOOKUP($A575,DSSV!$A$7:$R$65536,IN_DTK!N$6,0),""),"")</f>
        <v>0</v>
      </c>
      <c r="O575" s="183">
        <f>IF(ISNA(VLOOKUP($A575,DSSV!$A$7:$R$65536,IN_DTK!O$6,0))=FALSE,IF(O$9&lt;&gt;0,VLOOKUP($A575,DSSV!$A$7:$R$65536,IN_DTK!O$6,0),""),"")</f>
        <v>0</v>
      </c>
      <c r="P575" s="183">
        <f>IF(ISNA(VLOOKUP($A575,DSSV!$A$7:$R$65536,IN_DTK!P$6,0))=FALSE,IF(P$9&lt;&gt;0,VLOOKUP($A575,DSSV!$A$7:$R$65536,IN_DTK!P$6,0),""),"")</f>
        <v>0</v>
      </c>
      <c r="Q575" s="184">
        <f>IF(ISNA(VLOOKUP($A575,DSSV!$A$7:$R$65536,IN_DTK!Q$6,0))=FALSE,VLOOKUP($A575,DSSV!$A$7:$R$65536,IN_DTK!Q$6,0),"")</f>
        <v>0</v>
      </c>
      <c r="R575" s="175" t="str">
        <f>IF(ISNA(VLOOKUP($A575,DSSV!$A$7:$R$65536,IN_DTK!R$6,0))=FALSE,VLOOKUP($A575,DSSV!$A$7:$R$65536,IN_DTK!R$6,0),"")</f>
        <v>Không</v>
      </c>
      <c r="S575" s="185" t="str">
        <f>IF(ISNA(VLOOKUP($A575,DSSV!$A$7:$R$65536,IN_DTK!S$6,0))=FALSE,VLOOKUP($A575,DSSV!$A$7:$R$65536,IN_DTK!S$6,0),"")</f>
        <v/>
      </c>
      <c r="T575" s="156" t="str">
        <f t="shared" si="16"/>
        <v/>
      </c>
      <c r="U575" s="156" t="str">
        <f t="shared" si="17"/>
        <v/>
      </c>
    </row>
    <row r="576" spans="1:21" s="156" customFormat="1" ht="20.25" customHeight="1">
      <c r="A576" s="154">
        <v>567</v>
      </c>
      <c r="B576" s="178">
        <f>--SUBTOTAL(2,C$7:C576)</f>
        <v>567</v>
      </c>
      <c r="C576" s="157">
        <f>IF(ISNA(VLOOKUP($A576,DSSV!$A$7:$R$65536,IN_DTK!C$6,0))=FALSE,VLOOKUP($A576,DSSV!$A$7:$R$65536,IN_DTK!C$6,0),"")</f>
        <v>0</v>
      </c>
      <c r="D576" s="181" t="str">
        <f>IF(ISNA(VLOOKUP($A576,DSSV!$A$7:$R$65536,IN_DTK!D$6,0))=FALSE,VLOOKUP($A576,DSSV!$A$7:$R$65536,IN_DTK!D$6,0),"")</f>
        <v/>
      </c>
      <c r="E576" s="182" t="str">
        <f>IF(ISNA(VLOOKUP($A576,DSSV!$A$7:$R$65536,IN_DTK!E$6,0))=FALSE,VLOOKUP($A576,DSSV!$A$7:$R$65536,IN_DTK!E$6,0),"")</f>
        <v/>
      </c>
      <c r="F576" s="187" t="str">
        <f>IF(ISNA(VLOOKUP($A576,DSSV!$A$7:$R$65536,IN_DTK!F$6,0))=FALSE,VLOOKUP($A576,DSSV!$A$7:$R$65536,IN_DTK!F$6,0),"")</f>
        <v/>
      </c>
      <c r="G576" s="187" t="str">
        <f>IF(ISNA(VLOOKUP($A576,DSSV!$A$7:$R$65536,IN_DTK!G$6,0))=FALSE,VLOOKUP($A576,DSSV!$A$7:$R$65536,IN_DTK!G$6,0),"")</f>
        <v/>
      </c>
      <c r="H576" s="183">
        <f>IF(ISNA(VLOOKUP($A576,DSSV!$A$7:$R$65536,IN_DTK!H$6,0))=FALSE,IF(H$9&lt;&gt;0,VLOOKUP($A576,DSSV!$A$7:$R$65536,IN_DTK!H$6,0),""),"")</f>
        <v>0</v>
      </c>
      <c r="I576" s="183">
        <f>IF(ISNA(VLOOKUP($A576,DSSV!$A$7:$R$65536,IN_DTK!I$6,0))=FALSE,IF(I$9&lt;&gt;0,VLOOKUP($A576,DSSV!$A$7:$R$65536,IN_DTK!I$6,0),""),"")</f>
        <v>0</v>
      </c>
      <c r="J576" s="183">
        <f>IF(ISNA(VLOOKUP($A576,DSSV!$A$7:$R$65536,IN_DTK!J$6,0))=FALSE,IF(J$9&lt;&gt;0,VLOOKUP($A576,DSSV!$A$7:$R$65536,IN_DTK!J$6,0),""),"")</f>
        <v>0</v>
      </c>
      <c r="K576" s="183">
        <f>IF(ISNA(VLOOKUP($A576,DSSV!$A$7:$R$65536,IN_DTK!K$6,0))=FALSE,IF(K$9&lt;&gt;0,VLOOKUP($A576,DSSV!$A$7:$R$65536,IN_DTK!K$6,0),""),"")</f>
        <v>0</v>
      </c>
      <c r="L576" s="183">
        <f>IF(ISNA(VLOOKUP($A576,DSSV!$A$7:$R$65536,IN_DTK!L$6,0))=FALSE,IF(L$9&lt;&gt;0,VLOOKUP($A576,DSSV!$A$7:$R$65536,IN_DTK!L$6,0),""),"")</f>
        <v>0</v>
      </c>
      <c r="M576" s="183">
        <f>IF(ISNA(VLOOKUP($A576,DSSV!$A$7:$R$65536,IN_DTK!M$6,0))=FALSE,IF(M$9&lt;&gt;0,VLOOKUP($A576,DSSV!$A$7:$R$65536,IN_DTK!M$6,0),""),"")</f>
        <v>0</v>
      </c>
      <c r="N576" s="183">
        <f>IF(ISNA(VLOOKUP($A576,DSSV!$A$7:$R$65536,IN_DTK!N$6,0))=FALSE,IF(N$9&lt;&gt;0,VLOOKUP($A576,DSSV!$A$7:$R$65536,IN_DTK!N$6,0),""),"")</f>
        <v>0</v>
      </c>
      <c r="O576" s="183">
        <f>IF(ISNA(VLOOKUP($A576,DSSV!$A$7:$R$65536,IN_DTK!O$6,0))=FALSE,IF(O$9&lt;&gt;0,VLOOKUP($A576,DSSV!$A$7:$R$65536,IN_DTK!O$6,0),""),"")</f>
        <v>0</v>
      </c>
      <c r="P576" s="183">
        <f>IF(ISNA(VLOOKUP($A576,DSSV!$A$7:$R$65536,IN_DTK!P$6,0))=FALSE,IF(P$9&lt;&gt;0,VLOOKUP($A576,DSSV!$A$7:$R$65536,IN_DTK!P$6,0),""),"")</f>
        <v>0</v>
      </c>
      <c r="Q576" s="184">
        <f>IF(ISNA(VLOOKUP($A576,DSSV!$A$7:$R$65536,IN_DTK!Q$6,0))=FALSE,VLOOKUP($A576,DSSV!$A$7:$R$65536,IN_DTK!Q$6,0),"")</f>
        <v>0</v>
      </c>
      <c r="R576" s="175" t="str">
        <f>IF(ISNA(VLOOKUP($A576,DSSV!$A$7:$R$65536,IN_DTK!R$6,0))=FALSE,VLOOKUP($A576,DSSV!$A$7:$R$65536,IN_DTK!R$6,0),"")</f>
        <v>Không</v>
      </c>
      <c r="S576" s="185" t="str">
        <f>IF(ISNA(VLOOKUP($A576,DSSV!$A$7:$R$65536,IN_DTK!S$6,0))=FALSE,VLOOKUP($A576,DSSV!$A$7:$R$65536,IN_DTK!S$6,0),"")</f>
        <v/>
      </c>
      <c r="T576" s="156" t="str">
        <f t="shared" si="16"/>
        <v/>
      </c>
      <c r="U576" s="156" t="str">
        <f t="shared" si="17"/>
        <v/>
      </c>
    </row>
    <row r="577" spans="1:21" s="156" customFormat="1" ht="20.25" customHeight="1">
      <c r="A577" s="154">
        <v>568</v>
      </c>
      <c r="B577" s="178">
        <f>--SUBTOTAL(2,C$7:C577)</f>
        <v>568</v>
      </c>
      <c r="C577" s="157">
        <f>IF(ISNA(VLOOKUP($A577,DSSV!$A$7:$R$65536,IN_DTK!C$6,0))=FALSE,VLOOKUP($A577,DSSV!$A$7:$R$65536,IN_DTK!C$6,0),"")</f>
        <v>0</v>
      </c>
      <c r="D577" s="181" t="str">
        <f>IF(ISNA(VLOOKUP($A577,DSSV!$A$7:$R$65536,IN_DTK!D$6,0))=FALSE,VLOOKUP($A577,DSSV!$A$7:$R$65536,IN_DTK!D$6,0),"")</f>
        <v/>
      </c>
      <c r="E577" s="182" t="str">
        <f>IF(ISNA(VLOOKUP($A577,DSSV!$A$7:$R$65536,IN_DTK!E$6,0))=FALSE,VLOOKUP($A577,DSSV!$A$7:$R$65536,IN_DTK!E$6,0),"")</f>
        <v/>
      </c>
      <c r="F577" s="187" t="str">
        <f>IF(ISNA(VLOOKUP($A577,DSSV!$A$7:$R$65536,IN_DTK!F$6,0))=FALSE,VLOOKUP($A577,DSSV!$A$7:$R$65536,IN_DTK!F$6,0),"")</f>
        <v/>
      </c>
      <c r="G577" s="187" t="str">
        <f>IF(ISNA(VLOOKUP($A577,DSSV!$A$7:$R$65536,IN_DTK!G$6,0))=FALSE,VLOOKUP($A577,DSSV!$A$7:$R$65536,IN_DTK!G$6,0),"")</f>
        <v/>
      </c>
      <c r="H577" s="183">
        <f>IF(ISNA(VLOOKUP($A577,DSSV!$A$7:$R$65536,IN_DTK!H$6,0))=FALSE,IF(H$9&lt;&gt;0,VLOOKUP($A577,DSSV!$A$7:$R$65536,IN_DTK!H$6,0),""),"")</f>
        <v>0</v>
      </c>
      <c r="I577" s="183">
        <f>IF(ISNA(VLOOKUP($A577,DSSV!$A$7:$R$65536,IN_DTK!I$6,0))=FALSE,IF(I$9&lt;&gt;0,VLOOKUP($A577,DSSV!$A$7:$R$65536,IN_DTK!I$6,0),""),"")</f>
        <v>0</v>
      </c>
      <c r="J577" s="183">
        <f>IF(ISNA(VLOOKUP($A577,DSSV!$A$7:$R$65536,IN_DTK!J$6,0))=FALSE,IF(J$9&lt;&gt;0,VLOOKUP($A577,DSSV!$A$7:$R$65536,IN_DTK!J$6,0),""),"")</f>
        <v>0</v>
      </c>
      <c r="K577" s="183">
        <f>IF(ISNA(VLOOKUP($A577,DSSV!$A$7:$R$65536,IN_DTK!K$6,0))=FALSE,IF(K$9&lt;&gt;0,VLOOKUP($A577,DSSV!$A$7:$R$65536,IN_DTK!K$6,0),""),"")</f>
        <v>0</v>
      </c>
      <c r="L577" s="183">
        <f>IF(ISNA(VLOOKUP($A577,DSSV!$A$7:$R$65536,IN_DTK!L$6,0))=FALSE,IF(L$9&lt;&gt;0,VLOOKUP($A577,DSSV!$A$7:$R$65536,IN_DTK!L$6,0),""),"")</f>
        <v>0</v>
      </c>
      <c r="M577" s="183">
        <f>IF(ISNA(VLOOKUP($A577,DSSV!$A$7:$R$65536,IN_DTK!M$6,0))=FALSE,IF(M$9&lt;&gt;0,VLOOKUP($A577,DSSV!$A$7:$R$65536,IN_DTK!M$6,0),""),"")</f>
        <v>0</v>
      </c>
      <c r="N577" s="183">
        <f>IF(ISNA(VLOOKUP($A577,DSSV!$A$7:$R$65536,IN_DTK!N$6,0))=FALSE,IF(N$9&lt;&gt;0,VLOOKUP($A577,DSSV!$A$7:$R$65536,IN_DTK!N$6,0),""),"")</f>
        <v>0</v>
      </c>
      <c r="O577" s="183">
        <f>IF(ISNA(VLOOKUP($A577,DSSV!$A$7:$R$65536,IN_DTK!O$6,0))=FALSE,IF(O$9&lt;&gt;0,VLOOKUP($A577,DSSV!$A$7:$R$65536,IN_DTK!O$6,0),""),"")</f>
        <v>0</v>
      </c>
      <c r="P577" s="183">
        <f>IF(ISNA(VLOOKUP($A577,DSSV!$A$7:$R$65536,IN_DTK!P$6,0))=FALSE,IF(P$9&lt;&gt;0,VLOOKUP($A577,DSSV!$A$7:$R$65536,IN_DTK!P$6,0),""),"")</f>
        <v>0</v>
      </c>
      <c r="Q577" s="184">
        <f>IF(ISNA(VLOOKUP($A577,DSSV!$A$7:$R$65536,IN_DTK!Q$6,0))=FALSE,VLOOKUP($A577,DSSV!$A$7:$R$65536,IN_DTK!Q$6,0),"")</f>
        <v>0</v>
      </c>
      <c r="R577" s="175" t="str">
        <f>IF(ISNA(VLOOKUP($A577,DSSV!$A$7:$R$65536,IN_DTK!R$6,0))=FALSE,VLOOKUP($A577,DSSV!$A$7:$R$65536,IN_DTK!R$6,0),"")</f>
        <v>Không</v>
      </c>
      <c r="S577" s="185" t="str">
        <f>IF(ISNA(VLOOKUP($A577,DSSV!$A$7:$R$65536,IN_DTK!S$6,0))=FALSE,VLOOKUP($A577,DSSV!$A$7:$R$65536,IN_DTK!S$6,0),"")</f>
        <v/>
      </c>
      <c r="T577" s="156" t="str">
        <f t="shared" si="16"/>
        <v/>
      </c>
      <c r="U577" s="156" t="str">
        <f t="shared" si="17"/>
        <v/>
      </c>
    </row>
    <row r="578" spans="1:21" s="156" customFormat="1" ht="20.25" customHeight="1">
      <c r="A578" s="154">
        <v>569</v>
      </c>
      <c r="B578" s="178">
        <f>--SUBTOTAL(2,C$7:C578)</f>
        <v>569</v>
      </c>
      <c r="C578" s="157">
        <f>IF(ISNA(VLOOKUP($A578,DSSV!$A$7:$R$65536,IN_DTK!C$6,0))=FALSE,VLOOKUP($A578,DSSV!$A$7:$R$65536,IN_DTK!C$6,0),"")</f>
        <v>0</v>
      </c>
      <c r="D578" s="181" t="str">
        <f>IF(ISNA(VLOOKUP($A578,DSSV!$A$7:$R$65536,IN_DTK!D$6,0))=FALSE,VLOOKUP($A578,DSSV!$A$7:$R$65536,IN_DTK!D$6,0),"")</f>
        <v/>
      </c>
      <c r="E578" s="182" t="str">
        <f>IF(ISNA(VLOOKUP($A578,DSSV!$A$7:$R$65536,IN_DTK!E$6,0))=FALSE,VLOOKUP($A578,DSSV!$A$7:$R$65536,IN_DTK!E$6,0),"")</f>
        <v/>
      </c>
      <c r="F578" s="187" t="str">
        <f>IF(ISNA(VLOOKUP($A578,DSSV!$A$7:$R$65536,IN_DTK!F$6,0))=FALSE,VLOOKUP($A578,DSSV!$A$7:$R$65536,IN_DTK!F$6,0),"")</f>
        <v/>
      </c>
      <c r="G578" s="187" t="str">
        <f>IF(ISNA(VLOOKUP($A578,DSSV!$A$7:$R$65536,IN_DTK!G$6,0))=FALSE,VLOOKUP($A578,DSSV!$A$7:$R$65536,IN_DTK!G$6,0),"")</f>
        <v/>
      </c>
      <c r="H578" s="183">
        <f>IF(ISNA(VLOOKUP($A578,DSSV!$A$7:$R$65536,IN_DTK!H$6,0))=FALSE,IF(H$9&lt;&gt;0,VLOOKUP($A578,DSSV!$A$7:$R$65536,IN_DTK!H$6,0),""),"")</f>
        <v>0</v>
      </c>
      <c r="I578" s="183">
        <f>IF(ISNA(VLOOKUP($A578,DSSV!$A$7:$R$65536,IN_DTK!I$6,0))=FALSE,IF(I$9&lt;&gt;0,VLOOKUP($A578,DSSV!$A$7:$R$65536,IN_DTK!I$6,0),""),"")</f>
        <v>0</v>
      </c>
      <c r="J578" s="183">
        <f>IF(ISNA(VLOOKUP($A578,DSSV!$A$7:$R$65536,IN_DTK!J$6,0))=FALSE,IF(J$9&lt;&gt;0,VLOOKUP($A578,DSSV!$A$7:$R$65536,IN_DTK!J$6,0),""),"")</f>
        <v>0</v>
      </c>
      <c r="K578" s="183">
        <f>IF(ISNA(VLOOKUP($A578,DSSV!$A$7:$R$65536,IN_DTK!K$6,0))=FALSE,IF(K$9&lt;&gt;0,VLOOKUP($A578,DSSV!$A$7:$R$65536,IN_DTK!K$6,0),""),"")</f>
        <v>0</v>
      </c>
      <c r="L578" s="183">
        <f>IF(ISNA(VLOOKUP($A578,DSSV!$A$7:$R$65536,IN_DTK!L$6,0))=FALSE,IF(L$9&lt;&gt;0,VLOOKUP($A578,DSSV!$A$7:$R$65536,IN_DTK!L$6,0),""),"")</f>
        <v>0</v>
      </c>
      <c r="M578" s="183">
        <f>IF(ISNA(VLOOKUP($A578,DSSV!$A$7:$R$65536,IN_DTK!M$6,0))=FALSE,IF(M$9&lt;&gt;0,VLOOKUP($A578,DSSV!$A$7:$R$65536,IN_DTK!M$6,0),""),"")</f>
        <v>0</v>
      </c>
      <c r="N578" s="183">
        <f>IF(ISNA(VLOOKUP($A578,DSSV!$A$7:$R$65536,IN_DTK!N$6,0))=FALSE,IF(N$9&lt;&gt;0,VLOOKUP($A578,DSSV!$A$7:$R$65536,IN_DTK!N$6,0),""),"")</f>
        <v>0</v>
      </c>
      <c r="O578" s="183">
        <f>IF(ISNA(VLOOKUP($A578,DSSV!$A$7:$R$65536,IN_DTK!O$6,0))=FALSE,IF(O$9&lt;&gt;0,VLOOKUP($A578,DSSV!$A$7:$R$65536,IN_DTK!O$6,0),""),"")</f>
        <v>0</v>
      </c>
      <c r="P578" s="183">
        <f>IF(ISNA(VLOOKUP($A578,DSSV!$A$7:$R$65536,IN_DTK!P$6,0))=FALSE,IF(P$9&lt;&gt;0,VLOOKUP($A578,DSSV!$A$7:$R$65536,IN_DTK!P$6,0),""),"")</f>
        <v>0</v>
      </c>
      <c r="Q578" s="184">
        <f>IF(ISNA(VLOOKUP($A578,DSSV!$A$7:$R$65536,IN_DTK!Q$6,0))=FALSE,VLOOKUP($A578,DSSV!$A$7:$R$65536,IN_DTK!Q$6,0),"")</f>
        <v>0</v>
      </c>
      <c r="R578" s="175" t="str">
        <f>IF(ISNA(VLOOKUP($A578,DSSV!$A$7:$R$65536,IN_DTK!R$6,0))=FALSE,VLOOKUP($A578,DSSV!$A$7:$R$65536,IN_DTK!R$6,0),"")</f>
        <v>Không</v>
      </c>
      <c r="S578" s="185" t="str">
        <f>IF(ISNA(VLOOKUP($A578,DSSV!$A$7:$R$65536,IN_DTK!S$6,0))=FALSE,VLOOKUP($A578,DSSV!$A$7:$R$65536,IN_DTK!S$6,0),"")</f>
        <v/>
      </c>
      <c r="T578" s="156" t="str">
        <f t="shared" si="16"/>
        <v/>
      </c>
      <c r="U578" s="156" t="str">
        <f t="shared" si="17"/>
        <v/>
      </c>
    </row>
    <row r="579" spans="1:21" s="156" customFormat="1" ht="20.25" customHeight="1">
      <c r="A579" s="154">
        <v>570</v>
      </c>
      <c r="B579" s="178">
        <f>--SUBTOTAL(2,C$7:C579)</f>
        <v>570</v>
      </c>
      <c r="C579" s="157">
        <f>IF(ISNA(VLOOKUP($A579,DSSV!$A$7:$R$65536,IN_DTK!C$6,0))=FALSE,VLOOKUP($A579,DSSV!$A$7:$R$65536,IN_DTK!C$6,0),"")</f>
        <v>0</v>
      </c>
      <c r="D579" s="181" t="str">
        <f>IF(ISNA(VLOOKUP($A579,DSSV!$A$7:$R$65536,IN_DTK!D$6,0))=FALSE,VLOOKUP($A579,DSSV!$A$7:$R$65536,IN_DTK!D$6,0),"")</f>
        <v/>
      </c>
      <c r="E579" s="182" t="str">
        <f>IF(ISNA(VLOOKUP($A579,DSSV!$A$7:$R$65536,IN_DTK!E$6,0))=FALSE,VLOOKUP($A579,DSSV!$A$7:$R$65536,IN_DTK!E$6,0),"")</f>
        <v/>
      </c>
      <c r="F579" s="187" t="str">
        <f>IF(ISNA(VLOOKUP($A579,DSSV!$A$7:$R$65536,IN_DTK!F$6,0))=FALSE,VLOOKUP($A579,DSSV!$A$7:$R$65536,IN_DTK!F$6,0),"")</f>
        <v/>
      </c>
      <c r="G579" s="187" t="str">
        <f>IF(ISNA(VLOOKUP($A579,DSSV!$A$7:$R$65536,IN_DTK!G$6,0))=FALSE,VLOOKUP($A579,DSSV!$A$7:$R$65536,IN_DTK!G$6,0),"")</f>
        <v/>
      </c>
      <c r="H579" s="183">
        <f>IF(ISNA(VLOOKUP($A579,DSSV!$A$7:$R$65536,IN_DTK!H$6,0))=FALSE,IF(H$9&lt;&gt;0,VLOOKUP($A579,DSSV!$A$7:$R$65536,IN_DTK!H$6,0),""),"")</f>
        <v>0</v>
      </c>
      <c r="I579" s="183">
        <f>IF(ISNA(VLOOKUP($A579,DSSV!$A$7:$R$65536,IN_DTK!I$6,0))=FALSE,IF(I$9&lt;&gt;0,VLOOKUP($A579,DSSV!$A$7:$R$65536,IN_DTK!I$6,0),""),"")</f>
        <v>0</v>
      </c>
      <c r="J579" s="183">
        <f>IF(ISNA(VLOOKUP($A579,DSSV!$A$7:$R$65536,IN_DTK!J$6,0))=FALSE,IF(J$9&lt;&gt;0,VLOOKUP($A579,DSSV!$A$7:$R$65536,IN_DTK!J$6,0),""),"")</f>
        <v>0</v>
      </c>
      <c r="K579" s="183">
        <f>IF(ISNA(VLOOKUP($A579,DSSV!$A$7:$R$65536,IN_DTK!K$6,0))=FALSE,IF(K$9&lt;&gt;0,VLOOKUP($A579,DSSV!$A$7:$R$65536,IN_DTK!K$6,0),""),"")</f>
        <v>0</v>
      </c>
      <c r="L579" s="183">
        <f>IF(ISNA(VLOOKUP($A579,DSSV!$A$7:$R$65536,IN_DTK!L$6,0))=FALSE,IF(L$9&lt;&gt;0,VLOOKUP($A579,DSSV!$A$7:$R$65536,IN_DTK!L$6,0),""),"")</f>
        <v>0</v>
      </c>
      <c r="M579" s="183">
        <f>IF(ISNA(VLOOKUP($A579,DSSV!$A$7:$R$65536,IN_DTK!M$6,0))=FALSE,IF(M$9&lt;&gt;0,VLOOKUP($A579,DSSV!$A$7:$R$65536,IN_DTK!M$6,0),""),"")</f>
        <v>0</v>
      </c>
      <c r="N579" s="183">
        <f>IF(ISNA(VLOOKUP($A579,DSSV!$A$7:$R$65536,IN_DTK!N$6,0))=FALSE,IF(N$9&lt;&gt;0,VLOOKUP($A579,DSSV!$A$7:$R$65536,IN_DTK!N$6,0),""),"")</f>
        <v>0</v>
      </c>
      <c r="O579" s="183">
        <f>IF(ISNA(VLOOKUP($A579,DSSV!$A$7:$R$65536,IN_DTK!O$6,0))=FALSE,IF(O$9&lt;&gt;0,VLOOKUP($A579,DSSV!$A$7:$R$65536,IN_DTK!O$6,0),""),"")</f>
        <v>0</v>
      </c>
      <c r="P579" s="183">
        <f>IF(ISNA(VLOOKUP($A579,DSSV!$A$7:$R$65536,IN_DTK!P$6,0))=FALSE,IF(P$9&lt;&gt;0,VLOOKUP($A579,DSSV!$A$7:$R$65536,IN_DTK!P$6,0),""),"")</f>
        <v>0</v>
      </c>
      <c r="Q579" s="184">
        <f>IF(ISNA(VLOOKUP($A579,DSSV!$A$7:$R$65536,IN_DTK!Q$6,0))=FALSE,VLOOKUP($A579,DSSV!$A$7:$R$65536,IN_DTK!Q$6,0),"")</f>
        <v>0</v>
      </c>
      <c r="R579" s="175" t="str">
        <f>IF(ISNA(VLOOKUP($A579,DSSV!$A$7:$R$65536,IN_DTK!R$6,0))=FALSE,VLOOKUP($A579,DSSV!$A$7:$R$65536,IN_DTK!R$6,0),"")</f>
        <v>Không</v>
      </c>
      <c r="S579" s="185" t="str">
        <f>IF(ISNA(VLOOKUP($A579,DSSV!$A$7:$R$65536,IN_DTK!S$6,0))=FALSE,VLOOKUP($A579,DSSV!$A$7:$R$65536,IN_DTK!S$6,0),"")</f>
        <v/>
      </c>
      <c r="T579" s="156" t="str">
        <f t="shared" si="16"/>
        <v/>
      </c>
      <c r="U579" s="156" t="str">
        <f t="shared" si="17"/>
        <v/>
      </c>
    </row>
    <row r="580" spans="1:21" s="156" customFormat="1" ht="20.25" customHeight="1">
      <c r="A580" s="154">
        <v>571</v>
      </c>
      <c r="B580" s="178">
        <f>--SUBTOTAL(2,C$7:C580)</f>
        <v>571</v>
      </c>
      <c r="C580" s="157">
        <f>IF(ISNA(VLOOKUP($A580,DSSV!$A$7:$R$65536,IN_DTK!C$6,0))=FALSE,VLOOKUP($A580,DSSV!$A$7:$R$65536,IN_DTK!C$6,0),"")</f>
        <v>0</v>
      </c>
      <c r="D580" s="181" t="str">
        <f>IF(ISNA(VLOOKUP($A580,DSSV!$A$7:$R$65536,IN_DTK!D$6,0))=FALSE,VLOOKUP($A580,DSSV!$A$7:$R$65536,IN_DTK!D$6,0),"")</f>
        <v/>
      </c>
      <c r="E580" s="182" t="str">
        <f>IF(ISNA(VLOOKUP($A580,DSSV!$A$7:$R$65536,IN_DTK!E$6,0))=FALSE,VLOOKUP($A580,DSSV!$A$7:$R$65536,IN_DTK!E$6,0),"")</f>
        <v/>
      </c>
      <c r="F580" s="187" t="str">
        <f>IF(ISNA(VLOOKUP($A580,DSSV!$A$7:$R$65536,IN_DTK!F$6,0))=FALSE,VLOOKUP($A580,DSSV!$A$7:$R$65536,IN_DTK!F$6,0),"")</f>
        <v/>
      </c>
      <c r="G580" s="187" t="str">
        <f>IF(ISNA(VLOOKUP($A580,DSSV!$A$7:$R$65536,IN_DTK!G$6,0))=FALSE,VLOOKUP($A580,DSSV!$A$7:$R$65536,IN_DTK!G$6,0),"")</f>
        <v/>
      </c>
      <c r="H580" s="183">
        <f>IF(ISNA(VLOOKUP($A580,DSSV!$A$7:$R$65536,IN_DTK!H$6,0))=FALSE,IF(H$9&lt;&gt;0,VLOOKUP($A580,DSSV!$A$7:$R$65536,IN_DTK!H$6,0),""),"")</f>
        <v>0</v>
      </c>
      <c r="I580" s="183">
        <f>IF(ISNA(VLOOKUP($A580,DSSV!$A$7:$R$65536,IN_DTK!I$6,0))=FALSE,IF(I$9&lt;&gt;0,VLOOKUP($A580,DSSV!$A$7:$R$65536,IN_DTK!I$6,0),""),"")</f>
        <v>0</v>
      </c>
      <c r="J580" s="183">
        <f>IF(ISNA(VLOOKUP($A580,DSSV!$A$7:$R$65536,IN_DTK!J$6,0))=FALSE,IF(J$9&lt;&gt;0,VLOOKUP($A580,DSSV!$A$7:$R$65536,IN_DTK!J$6,0),""),"")</f>
        <v>0</v>
      </c>
      <c r="K580" s="183">
        <f>IF(ISNA(VLOOKUP($A580,DSSV!$A$7:$R$65536,IN_DTK!K$6,0))=FALSE,IF(K$9&lt;&gt;0,VLOOKUP($A580,DSSV!$A$7:$R$65536,IN_DTK!K$6,0),""),"")</f>
        <v>0</v>
      </c>
      <c r="L580" s="183">
        <f>IF(ISNA(VLOOKUP($A580,DSSV!$A$7:$R$65536,IN_DTK!L$6,0))=FALSE,IF(L$9&lt;&gt;0,VLOOKUP($A580,DSSV!$A$7:$R$65536,IN_DTK!L$6,0),""),"")</f>
        <v>0</v>
      </c>
      <c r="M580" s="183">
        <f>IF(ISNA(VLOOKUP($A580,DSSV!$A$7:$R$65536,IN_DTK!M$6,0))=FALSE,IF(M$9&lt;&gt;0,VLOOKUP($A580,DSSV!$A$7:$R$65536,IN_DTK!M$6,0),""),"")</f>
        <v>0</v>
      </c>
      <c r="N580" s="183">
        <f>IF(ISNA(VLOOKUP($A580,DSSV!$A$7:$R$65536,IN_DTK!N$6,0))=FALSE,IF(N$9&lt;&gt;0,VLOOKUP($A580,DSSV!$A$7:$R$65536,IN_DTK!N$6,0),""),"")</f>
        <v>0</v>
      </c>
      <c r="O580" s="183">
        <f>IF(ISNA(VLOOKUP($A580,DSSV!$A$7:$R$65536,IN_DTK!O$6,0))=FALSE,IF(O$9&lt;&gt;0,VLOOKUP($A580,DSSV!$A$7:$R$65536,IN_DTK!O$6,0),""),"")</f>
        <v>0</v>
      </c>
      <c r="P580" s="183">
        <f>IF(ISNA(VLOOKUP($A580,DSSV!$A$7:$R$65536,IN_DTK!P$6,0))=FALSE,IF(P$9&lt;&gt;0,VLOOKUP($A580,DSSV!$A$7:$R$65536,IN_DTK!P$6,0),""),"")</f>
        <v>0</v>
      </c>
      <c r="Q580" s="184">
        <f>IF(ISNA(VLOOKUP($A580,DSSV!$A$7:$R$65536,IN_DTK!Q$6,0))=FALSE,VLOOKUP($A580,DSSV!$A$7:$R$65536,IN_DTK!Q$6,0),"")</f>
        <v>0</v>
      </c>
      <c r="R580" s="175" t="str">
        <f>IF(ISNA(VLOOKUP($A580,DSSV!$A$7:$R$65536,IN_DTK!R$6,0))=FALSE,VLOOKUP($A580,DSSV!$A$7:$R$65536,IN_DTK!R$6,0),"")</f>
        <v>Không</v>
      </c>
      <c r="S580" s="185" t="str">
        <f>IF(ISNA(VLOOKUP($A580,DSSV!$A$7:$R$65536,IN_DTK!S$6,0))=FALSE,VLOOKUP($A580,DSSV!$A$7:$R$65536,IN_DTK!S$6,0),"")</f>
        <v/>
      </c>
      <c r="T580" s="156" t="str">
        <f t="shared" si="16"/>
        <v/>
      </c>
      <c r="U580" s="156" t="str">
        <f t="shared" si="17"/>
        <v/>
      </c>
    </row>
    <row r="581" spans="1:21" s="156" customFormat="1" ht="20.25" customHeight="1">
      <c r="A581" s="154">
        <v>572</v>
      </c>
      <c r="B581" s="178">
        <f>--SUBTOTAL(2,C$7:C581)</f>
        <v>572</v>
      </c>
      <c r="C581" s="157">
        <f>IF(ISNA(VLOOKUP($A581,DSSV!$A$7:$R$65536,IN_DTK!C$6,0))=FALSE,VLOOKUP($A581,DSSV!$A$7:$R$65536,IN_DTK!C$6,0),"")</f>
        <v>0</v>
      </c>
      <c r="D581" s="181" t="str">
        <f>IF(ISNA(VLOOKUP($A581,DSSV!$A$7:$R$65536,IN_DTK!D$6,0))=FALSE,VLOOKUP($A581,DSSV!$A$7:$R$65536,IN_DTK!D$6,0),"")</f>
        <v/>
      </c>
      <c r="E581" s="182" t="str">
        <f>IF(ISNA(VLOOKUP($A581,DSSV!$A$7:$R$65536,IN_DTK!E$6,0))=FALSE,VLOOKUP($A581,DSSV!$A$7:$R$65536,IN_DTK!E$6,0),"")</f>
        <v/>
      </c>
      <c r="F581" s="187" t="str">
        <f>IF(ISNA(VLOOKUP($A581,DSSV!$A$7:$R$65536,IN_DTK!F$6,0))=FALSE,VLOOKUP($A581,DSSV!$A$7:$R$65536,IN_DTK!F$6,0),"")</f>
        <v/>
      </c>
      <c r="G581" s="187" t="str">
        <f>IF(ISNA(VLOOKUP($A581,DSSV!$A$7:$R$65536,IN_DTK!G$6,0))=FALSE,VLOOKUP($A581,DSSV!$A$7:$R$65536,IN_DTK!G$6,0),"")</f>
        <v/>
      </c>
      <c r="H581" s="183">
        <f>IF(ISNA(VLOOKUP($A581,DSSV!$A$7:$R$65536,IN_DTK!H$6,0))=FALSE,IF(H$9&lt;&gt;0,VLOOKUP($A581,DSSV!$A$7:$R$65536,IN_DTK!H$6,0),""),"")</f>
        <v>0</v>
      </c>
      <c r="I581" s="183">
        <f>IF(ISNA(VLOOKUP($A581,DSSV!$A$7:$R$65536,IN_DTK!I$6,0))=FALSE,IF(I$9&lt;&gt;0,VLOOKUP($A581,DSSV!$A$7:$R$65536,IN_DTK!I$6,0),""),"")</f>
        <v>0</v>
      </c>
      <c r="J581" s="183">
        <f>IF(ISNA(VLOOKUP($A581,DSSV!$A$7:$R$65536,IN_DTK!J$6,0))=FALSE,IF(J$9&lt;&gt;0,VLOOKUP($A581,DSSV!$A$7:$R$65536,IN_DTK!J$6,0),""),"")</f>
        <v>0</v>
      </c>
      <c r="K581" s="183">
        <f>IF(ISNA(VLOOKUP($A581,DSSV!$A$7:$R$65536,IN_DTK!K$6,0))=FALSE,IF(K$9&lt;&gt;0,VLOOKUP($A581,DSSV!$A$7:$R$65536,IN_DTK!K$6,0),""),"")</f>
        <v>0</v>
      </c>
      <c r="L581" s="183">
        <f>IF(ISNA(VLOOKUP($A581,DSSV!$A$7:$R$65536,IN_DTK!L$6,0))=FALSE,IF(L$9&lt;&gt;0,VLOOKUP($A581,DSSV!$A$7:$R$65536,IN_DTK!L$6,0),""),"")</f>
        <v>0</v>
      </c>
      <c r="M581" s="183">
        <f>IF(ISNA(VLOOKUP($A581,DSSV!$A$7:$R$65536,IN_DTK!M$6,0))=FALSE,IF(M$9&lt;&gt;0,VLOOKUP($A581,DSSV!$A$7:$R$65536,IN_DTK!M$6,0),""),"")</f>
        <v>0</v>
      </c>
      <c r="N581" s="183">
        <f>IF(ISNA(VLOOKUP($A581,DSSV!$A$7:$R$65536,IN_DTK!N$6,0))=FALSE,IF(N$9&lt;&gt;0,VLOOKUP($A581,DSSV!$A$7:$R$65536,IN_DTK!N$6,0),""),"")</f>
        <v>0</v>
      </c>
      <c r="O581" s="183">
        <f>IF(ISNA(VLOOKUP($A581,DSSV!$A$7:$R$65536,IN_DTK!O$6,0))=FALSE,IF(O$9&lt;&gt;0,VLOOKUP($A581,DSSV!$A$7:$R$65536,IN_DTK!O$6,0),""),"")</f>
        <v>0</v>
      </c>
      <c r="P581" s="183">
        <f>IF(ISNA(VLOOKUP($A581,DSSV!$A$7:$R$65536,IN_DTK!P$6,0))=FALSE,IF(P$9&lt;&gt;0,VLOOKUP($A581,DSSV!$A$7:$R$65536,IN_DTK!P$6,0),""),"")</f>
        <v>0</v>
      </c>
      <c r="Q581" s="184">
        <f>IF(ISNA(VLOOKUP($A581,DSSV!$A$7:$R$65536,IN_DTK!Q$6,0))=FALSE,VLOOKUP($A581,DSSV!$A$7:$R$65536,IN_DTK!Q$6,0),"")</f>
        <v>0</v>
      </c>
      <c r="R581" s="175" t="str">
        <f>IF(ISNA(VLOOKUP($A581,DSSV!$A$7:$R$65536,IN_DTK!R$6,0))=FALSE,VLOOKUP($A581,DSSV!$A$7:$R$65536,IN_DTK!R$6,0),"")</f>
        <v>Không</v>
      </c>
      <c r="S581" s="185" t="str">
        <f>IF(ISNA(VLOOKUP($A581,DSSV!$A$7:$R$65536,IN_DTK!S$6,0))=FALSE,VLOOKUP($A581,DSSV!$A$7:$R$65536,IN_DTK!S$6,0),"")</f>
        <v/>
      </c>
      <c r="T581" s="156" t="str">
        <f t="shared" si="16"/>
        <v/>
      </c>
      <c r="U581" s="156" t="str">
        <f t="shared" si="17"/>
        <v/>
      </c>
    </row>
    <row r="582" spans="1:21" s="156" customFormat="1" ht="20.25" customHeight="1">
      <c r="A582" s="154">
        <v>573</v>
      </c>
      <c r="B582" s="178">
        <f>--SUBTOTAL(2,C$7:C582)</f>
        <v>573</v>
      </c>
      <c r="C582" s="157">
        <f>IF(ISNA(VLOOKUP($A582,DSSV!$A$7:$R$65536,IN_DTK!C$6,0))=FALSE,VLOOKUP($A582,DSSV!$A$7:$R$65536,IN_DTK!C$6,0),"")</f>
        <v>0</v>
      </c>
      <c r="D582" s="181" t="str">
        <f>IF(ISNA(VLOOKUP($A582,DSSV!$A$7:$R$65536,IN_DTK!D$6,0))=FALSE,VLOOKUP($A582,DSSV!$A$7:$R$65536,IN_DTK!D$6,0),"")</f>
        <v/>
      </c>
      <c r="E582" s="182" t="str">
        <f>IF(ISNA(VLOOKUP($A582,DSSV!$A$7:$R$65536,IN_DTK!E$6,0))=FALSE,VLOOKUP($A582,DSSV!$A$7:$R$65536,IN_DTK!E$6,0),"")</f>
        <v/>
      </c>
      <c r="F582" s="187" t="str">
        <f>IF(ISNA(VLOOKUP($A582,DSSV!$A$7:$R$65536,IN_DTK!F$6,0))=FALSE,VLOOKUP($A582,DSSV!$A$7:$R$65536,IN_DTK!F$6,0),"")</f>
        <v/>
      </c>
      <c r="G582" s="187" t="str">
        <f>IF(ISNA(VLOOKUP($A582,DSSV!$A$7:$R$65536,IN_DTK!G$6,0))=FALSE,VLOOKUP($A582,DSSV!$A$7:$R$65536,IN_DTK!G$6,0),"")</f>
        <v/>
      </c>
      <c r="H582" s="183">
        <f>IF(ISNA(VLOOKUP($A582,DSSV!$A$7:$R$65536,IN_DTK!H$6,0))=FALSE,IF(H$9&lt;&gt;0,VLOOKUP($A582,DSSV!$A$7:$R$65536,IN_DTK!H$6,0),""),"")</f>
        <v>0</v>
      </c>
      <c r="I582" s="183">
        <f>IF(ISNA(VLOOKUP($A582,DSSV!$A$7:$R$65536,IN_DTK!I$6,0))=FALSE,IF(I$9&lt;&gt;0,VLOOKUP($A582,DSSV!$A$7:$R$65536,IN_DTK!I$6,0),""),"")</f>
        <v>0</v>
      </c>
      <c r="J582" s="183">
        <f>IF(ISNA(VLOOKUP($A582,DSSV!$A$7:$R$65536,IN_DTK!J$6,0))=FALSE,IF(J$9&lt;&gt;0,VLOOKUP($A582,DSSV!$A$7:$R$65536,IN_DTK!J$6,0),""),"")</f>
        <v>0</v>
      </c>
      <c r="K582" s="183">
        <f>IF(ISNA(VLOOKUP($A582,DSSV!$A$7:$R$65536,IN_DTK!K$6,0))=FALSE,IF(K$9&lt;&gt;0,VLOOKUP($A582,DSSV!$A$7:$R$65536,IN_DTK!K$6,0),""),"")</f>
        <v>0</v>
      </c>
      <c r="L582" s="183">
        <f>IF(ISNA(VLOOKUP($A582,DSSV!$A$7:$R$65536,IN_DTK!L$6,0))=FALSE,IF(L$9&lt;&gt;0,VLOOKUP($A582,DSSV!$A$7:$R$65536,IN_DTK!L$6,0),""),"")</f>
        <v>0</v>
      </c>
      <c r="M582" s="183">
        <f>IF(ISNA(VLOOKUP($A582,DSSV!$A$7:$R$65536,IN_DTK!M$6,0))=FALSE,IF(M$9&lt;&gt;0,VLOOKUP($A582,DSSV!$A$7:$R$65536,IN_DTK!M$6,0),""),"")</f>
        <v>0</v>
      </c>
      <c r="N582" s="183">
        <f>IF(ISNA(VLOOKUP($A582,DSSV!$A$7:$R$65536,IN_DTK!N$6,0))=FALSE,IF(N$9&lt;&gt;0,VLOOKUP($A582,DSSV!$A$7:$R$65536,IN_DTK!N$6,0),""),"")</f>
        <v>0</v>
      </c>
      <c r="O582" s="183">
        <f>IF(ISNA(VLOOKUP($A582,DSSV!$A$7:$R$65536,IN_DTK!O$6,0))=FALSE,IF(O$9&lt;&gt;0,VLOOKUP($A582,DSSV!$A$7:$R$65536,IN_DTK!O$6,0),""),"")</f>
        <v>0</v>
      </c>
      <c r="P582" s="183">
        <f>IF(ISNA(VLOOKUP($A582,DSSV!$A$7:$R$65536,IN_DTK!P$6,0))=FALSE,IF(P$9&lt;&gt;0,VLOOKUP($A582,DSSV!$A$7:$R$65536,IN_DTK!P$6,0),""),"")</f>
        <v>0</v>
      </c>
      <c r="Q582" s="184">
        <f>IF(ISNA(VLOOKUP($A582,DSSV!$A$7:$R$65536,IN_DTK!Q$6,0))=FALSE,VLOOKUP($A582,DSSV!$A$7:$R$65536,IN_DTK!Q$6,0),"")</f>
        <v>0</v>
      </c>
      <c r="R582" s="175" t="str">
        <f>IF(ISNA(VLOOKUP($A582,DSSV!$A$7:$R$65536,IN_DTK!R$6,0))=FALSE,VLOOKUP($A582,DSSV!$A$7:$R$65536,IN_DTK!R$6,0),"")</f>
        <v>Không</v>
      </c>
      <c r="S582" s="185" t="str">
        <f>IF(ISNA(VLOOKUP($A582,DSSV!$A$7:$R$65536,IN_DTK!S$6,0))=FALSE,VLOOKUP($A582,DSSV!$A$7:$R$65536,IN_DTK!S$6,0),"")</f>
        <v/>
      </c>
      <c r="T582" s="156" t="str">
        <f t="shared" si="16"/>
        <v/>
      </c>
      <c r="U582" s="156" t="str">
        <f t="shared" si="17"/>
        <v/>
      </c>
    </row>
    <row r="583" spans="1:21" s="156" customFormat="1" ht="20.25" customHeight="1">
      <c r="A583" s="154">
        <v>574</v>
      </c>
      <c r="B583" s="178">
        <f>--SUBTOTAL(2,C$7:C583)</f>
        <v>574</v>
      </c>
      <c r="C583" s="157">
        <f>IF(ISNA(VLOOKUP($A583,DSSV!$A$7:$R$65536,IN_DTK!C$6,0))=FALSE,VLOOKUP($A583,DSSV!$A$7:$R$65536,IN_DTK!C$6,0),"")</f>
        <v>0</v>
      </c>
      <c r="D583" s="181" t="str">
        <f>IF(ISNA(VLOOKUP($A583,DSSV!$A$7:$R$65536,IN_DTK!D$6,0))=FALSE,VLOOKUP($A583,DSSV!$A$7:$R$65536,IN_DTK!D$6,0),"")</f>
        <v/>
      </c>
      <c r="E583" s="182" t="str">
        <f>IF(ISNA(VLOOKUP($A583,DSSV!$A$7:$R$65536,IN_DTK!E$6,0))=FALSE,VLOOKUP($A583,DSSV!$A$7:$R$65536,IN_DTK!E$6,0),"")</f>
        <v/>
      </c>
      <c r="F583" s="187" t="str">
        <f>IF(ISNA(VLOOKUP($A583,DSSV!$A$7:$R$65536,IN_DTK!F$6,0))=FALSE,VLOOKUP($A583,DSSV!$A$7:$R$65536,IN_DTK!F$6,0),"")</f>
        <v/>
      </c>
      <c r="G583" s="187" t="str">
        <f>IF(ISNA(VLOOKUP($A583,DSSV!$A$7:$R$65536,IN_DTK!G$6,0))=FALSE,VLOOKUP($A583,DSSV!$A$7:$R$65536,IN_DTK!G$6,0),"")</f>
        <v/>
      </c>
      <c r="H583" s="183">
        <f>IF(ISNA(VLOOKUP($A583,DSSV!$A$7:$R$65536,IN_DTK!H$6,0))=FALSE,IF(H$9&lt;&gt;0,VLOOKUP($A583,DSSV!$A$7:$R$65536,IN_DTK!H$6,0),""),"")</f>
        <v>0</v>
      </c>
      <c r="I583" s="183">
        <f>IF(ISNA(VLOOKUP($A583,DSSV!$A$7:$R$65536,IN_DTK!I$6,0))=FALSE,IF(I$9&lt;&gt;0,VLOOKUP($A583,DSSV!$A$7:$R$65536,IN_DTK!I$6,0),""),"")</f>
        <v>0</v>
      </c>
      <c r="J583" s="183">
        <f>IF(ISNA(VLOOKUP($A583,DSSV!$A$7:$R$65536,IN_DTK!J$6,0))=FALSE,IF(J$9&lt;&gt;0,VLOOKUP($A583,DSSV!$A$7:$R$65536,IN_DTK!J$6,0),""),"")</f>
        <v>0</v>
      </c>
      <c r="K583" s="183">
        <f>IF(ISNA(VLOOKUP($A583,DSSV!$A$7:$R$65536,IN_DTK!K$6,0))=FALSE,IF(K$9&lt;&gt;0,VLOOKUP($A583,DSSV!$A$7:$R$65536,IN_DTK!K$6,0),""),"")</f>
        <v>0</v>
      </c>
      <c r="L583" s="183">
        <f>IF(ISNA(VLOOKUP($A583,DSSV!$A$7:$R$65536,IN_DTK!L$6,0))=FALSE,IF(L$9&lt;&gt;0,VLOOKUP($A583,DSSV!$A$7:$R$65536,IN_DTK!L$6,0),""),"")</f>
        <v>0</v>
      </c>
      <c r="M583" s="183">
        <f>IF(ISNA(VLOOKUP($A583,DSSV!$A$7:$R$65536,IN_DTK!M$6,0))=FALSE,IF(M$9&lt;&gt;0,VLOOKUP($A583,DSSV!$A$7:$R$65536,IN_DTK!M$6,0),""),"")</f>
        <v>0</v>
      </c>
      <c r="N583" s="183">
        <f>IF(ISNA(VLOOKUP($A583,DSSV!$A$7:$R$65536,IN_DTK!N$6,0))=FALSE,IF(N$9&lt;&gt;0,VLOOKUP($A583,DSSV!$A$7:$R$65536,IN_DTK!N$6,0),""),"")</f>
        <v>0</v>
      </c>
      <c r="O583" s="183">
        <f>IF(ISNA(VLOOKUP($A583,DSSV!$A$7:$R$65536,IN_DTK!O$6,0))=FALSE,IF(O$9&lt;&gt;0,VLOOKUP($A583,DSSV!$A$7:$R$65536,IN_DTK!O$6,0),""),"")</f>
        <v>0</v>
      </c>
      <c r="P583" s="183">
        <f>IF(ISNA(VLOOKUP($A583,DSSV!$A$7:$R$65536,IN_DTK!P$6,0))=FALSE,IF(P$9&lt;&gt;0,VLOOKUP($A583,DSSV!$A$7:$R$65536,IN_DTK!P$6,0),""),"")</f>
        <v>0</v>
      </c>
      <c r="Q583" s="184">
        <f>IF(ISNA(VLOOKUP($A583,DSSV!$A$7:$R$65536,IN_DTK!Q$6,0))=FALSE,VLOOKUP($A583,DSSV!$A$7:$R$65536,IN_DTK!Q$6,0),"")</f>
        <v>0</v>
      </c>
      <c r="R583" s="175" t="str">
        <f>IF(ISNA(VLOOKUP($A583,DSSV!$A$7:$R$65536,IN_DTK!R$6,0))=FALSE,VLOOKUP($A583,DSSV!$A$7:$R$65536,IN_DTK!R$6,0),"")</f>
        <v>Không</v>
      </c>
      <c r="S583" s="185" t="str">
        <f>IF(ISNA(VLOOKUP($A583,DSSV!$A$7:$R$65536,IN_DTK!S$6,0))=FALSE,VLOOKUP($A583,DSSV!$A$7:$R$65536,IN_DTK!S$6,0),"")</f>
        <v/>
      </c>
      <c r="T583" s="156" t="str">
        <f t="shared" si="16"/>
        <v/>
      </c>
      <c r="U583" s="156" t="str">
        <f t="shared" si="17"/>
        <v/>
      </c>
    </row>
    <row r="584" spans="1:21" s="156" customFormat="1" ht="20.25" customHeight="1">
      <c r="A584" s="154">
        <v>575</v>
      </c>
      <c r="B584" s="178">
        <f>--SUBTOTAL(2,C$7:C584)</f>
        <v>575</v>
      </c>
      <c r="C584" s="157">
        <f>IF(ISNA(VLOOKUP($A584,DSSV!$A$7:$R$65536,IN_DTK!C$6,0))=FALSE,VLOOKUP($A584,DSSV!$A$7:$R$65536,IN_DTK!C$6,0),"")</f>
        <v>0</v>
      </c>
      <c r="D584" s="181" t="str">
        <f>IF(ISNA(VLOOKUP($A584,DSSV!$A$7:$R$65536,IN_DTK!D$6,0))=FALSE,VLOOKUP($A584,DSSV!$A$7:$R$65536,IN_DTK!D$6,0),"")</f>
        <v/>
      </c>
      <c r="E584" s="182" t="str">
        <f>IF(ISNA(VLOOKUP($A584,DSSV!$A$7:$R$65536,IN_DTK!E$6,0))=FALSE,VLOOKUP($A584,DSSV!$A$7:$R$65536,IN_DTK!E$6,0),"")</f>
        <v/>
      </c>
      <c r="F584" s="187" t="str">
        <f>IF(ISNA(VLOOKUP($A584,DSSV!$A$7:$R$65536,IN_DTK!F$6,0))=FALSE,VLOOKUP($A584,DSSV!$A$7:$R$65536,IN_DTK!F$6,0),"")</f>
        <v/>
      </c>
      <c r="G584" s="187" t="str">
        <f>IF(ISNA(VLOOKUP($A584,DSSV!$A$7:$R$65536,IN_DTK!G$6,0))=FALSE,VLOOKUP($A584,DSSV!$A$7:$R$65536,IN_DTK!G$6,0),"")</f>
        <v/>
      </c>
      <c r="H584" s="183">
        <f>IF(ISNA(VLOOKUP($A584,DSSV!$A$7:$R$65536,IN_DTK!H$6,0))=FALSE,IF(H$9&lt;&gt;0,VLOOKUP($A584,DSSV!$A$7:$R$65536,IN_DTK!H$6,0),""),"")</f>
        <v>0</v>
      </c>
      <c r="I584" s="183">
        <f>IF(ISNA(VLOOKUP($A584,DSSV!$A$7:$R$65536,IN_DTK!I$6,0))=FALSE,IF(I$9&lt;&gt;0,VLOOKUP($A584,DSSV!$A$7:$R$65536,IN_DTK!I$6,0),""),"")</f>
        <v>0</v>
      </c>
      <c r="J584" s="183">
        <f>IF(ISNA(VLOOKUP($A584,DSSV!$A$7:$R$65536,IN_DTK!J$6,0))=FALSE,IF(J$9&lt;&gt;0,VLOOKUP($A584,DSSV!$A$7:$R$65536,IN_DTK!J$6,0),""),"")</f>
        <v>0</v>
      </c>
      <c r="K584" s="183">
        <f>IF(ISNA(VLOOKUP($A584,DSSV!$A$7:$R$65536,IN_DTK!K$6,0))=FALSE,IF(K$9&lt;&gt;0,VLOOKUP($A584,DSSV!$A$7:$R$65536,IN_DTK!K$6,0),""),"")</f>
        <v>0</v>
      </c>
      <c r="L584" s="183">
        <f>IF(ISNA(VLOOKUP($A584,DSSV!$A$7:$R$65536,IN_DTK!L$6,0))=FALSE,IF(L$9&lt;&gt;0,VLOOKUP($A584,DSSV!$A$7:$R$65536,IN_DTK!L$6,0),""),"")</f>
        <v>0</v>
      </c>
      <c r="M584" s="183">
        <f>IF(ISNA(VLOOKUP($A584,DSSV!$A$7:$R$65536,IN_DTK!M$6,0))=FALSE,IF(M$9&lt;&gt;0,VLOOKUP($A584,DSSV!$A$7:$R$65536,IN_DTK!M$6,0),""),"")</f>
        <v>0</v>
      </c>
      <c r="N584" s="183">
        <f>IF(ISNA(VLOOKUP($A584,DSSV!$A$7:$R$65536,IN_DTK!N$6,0))=FALSE,IF(N$9&lt;&gt;0,VLOOKUP($A584,DSSV!$A$7:$R$65536,IN_DTK!N$6,0),""),"")</f>
        <v>0</v>
      </c>
      <c r="O584" s="183">
        <f>IF(ISNA(VLOOKUP($A584,DSSV!$A$7:$R$65536,IN_DTK!O$6,0))=FALSE,IF(O$9&lt;&gt;0,VLOOKUP($A584,DSSV!$A$7:$R$65536,IN_DTK!O$6,0),""),"")</f>
        <v>0</v>
      </c>
      <c r="P584" s="183">
        <f>IF(ISNA(VLOOKUP($A584,DSSV!$A$7:$R$65536,IN_DTK!P$6,0))=FALSE,IF(P$9&lt;&gt;0,VLOOKUP($A584,DSSV!$A$7:$R$65536,IN_DTK!P$6,0),""),"")</f>
        <v>0</v>
      </c>
      <c r="Q584" s="184">
        <f>IF(ISNA(VLOOKUP($A584,DSSV!$A$7:$R$65536,IN_DTK!Q$6,0))=FALSE,VLOOKUP($A584,DSSV!$A$7:$R$65536,IN_DTK!Q$6,0),"")</f>
        <v>0</v>
      </c>
      <c r="R584" s="175" t="str">
        <f>IF(ISNA(VLOOKUP($A584,DSSV!$A$7:$R$65536,IN_DTK!R$6,0))=FALSE,VLOOKUP($A584,DSSV!$A$7:$R$65536,IN_DTK!R$6,0),"")</f>
        <v>Không</v>
      </c>
      <c r="S584" s="185" t="str">
        <f>IF(ISNA(VLOOKUP($A584,DSSV!$A$7:$R$65536,IN_DTK!S$6,0))=FALSE,VLOOKUP($A584,DSSV!$A$7:$R$65536,IN_DTK!S$6,0),"")</f>
        <v/>
      </c>
      <c r="T584" s="156" t="str">
        <f t="shared" si="16"/>
        <v/>
      </c>
      <c r="U584" s="156" t="str">
        <f t="shared" si="17"/>
        <v/>
      </c>
    </row>
    <row r="585" spans="1:21" s="156" customFormat="1" ht="20.25" customHeight="1">
      <c r="A585" s="154">
        <v>576</v>
      </c>
      <c r="B585" s="178">
        <f>--SUBTOTAL(2,C$7:C585)</f>
        <v>576</v>
      </c>
      <c r="C585" s="157">
        <f>IF(ISNA(VLOOKUP($A585,DSSV!$A$7:$R$65536,IN_DTK!C$6,0))=FALSE,VLOOKUP($A585,DSSV!$A$7:$R$65536,IN_DTK!C$6,0),"")</f>
        <v>0</v>
      </c>
      <c r="D585" s="181" t="str">
        <f>IF(ISNA(VLOOKUP($A585,DSSV!$A$7:$R$65536,IN_DTK!D$6,0))=FALSE,VLOOKUP($A585,DSSV!$A$7:$R$65536,IN_DTK!D$6,0),"")</f>
        <v/>
      </c>
      <c r="E585" s="182" t="str">
        <f>IF(ISNA(VLOOKUP($A585,DSSV!$A$7:$R$65536,IN_DTK!E$6,0))=FALSE,VLOOKUP($A585,DSSV!$A$7:$R$65536,IN_DTK!E$6,0),"")</f>
        <v/>
      </c>
      <c r="F585" s="187" t="str">
        <f>IF(ISNA(VLOOKUP($A585,DSSV!$A$7:$R$65536,IN_DTK!F$6,0))=FALSE,VLOOKUP($A585,DSSV!$A$7:$R$65536,IN_DTK!F$6,0),"")</f>
        <v/>
      </c>
      <c r="G585" s="187" t="str">
        <f>IF(ISNA(VLOOKUP($A585,DSSV!$A$7:$R$65536,IN_DTK!G$6,0))=FALSE,VLOOKUP($A585,DSSV!$A$7:$R$65536,IN_DTK!G$6,0),"")</f>
        <v/>
      </c>
      <c r="H585" s="183">
        <f>IF(ISNA(VLOOKUP($A585,DSSV!$A$7:$R$65536,IN_DTK!H$6,0))=FALSE,IF(H$9&lt;&gt;0,VLOOKUP($A585,DSSV!$A$7:$R$65536,IN_DTK!H$6,0),""),"")</f>
        <v>0</v>
      </c>
      <c r="I585" s="183">
        <f>IF(ISNA(VLOOKUP($A585,DSSV!$A$7:$R$65536,IN_DTK!I$6,0))=FALSE,IF(I$9&lt;&gt;0,VLOOKUP($A585,DSSV!$A$7:$R$65536,IN_DTK!I$6,0),""),"")</f>
        <v>0</v>
      </c>
      <c r="J585" s="183">
        <f>IF(ISNA(VLOOKUP($A585,DSSV!$A$7:$R$65536,IN_DTK!J$6,0))=FALSE,IF(J$9&lt;&gt;0,VLOOKUP($A585,DSSV!$A$7:$R$65536,IN_DTK!J$6,0),""),"")</f>
        <v>0</v>
      </c>
      <c r="K585" s="183">
        <f>IF(ISNA(VLOOKUP($A585,DSSV!$A$7:$R$65536,IN_DTK!K$6,0))=FALSE,IF(K$9&lt;&gt;0,VLOOKUP($A585,DSSV!$A$7:$R$65536,IN_DTK!K$6,0),""),"")</f>
        <v>0</v>
      </c>
      <c r="L585" s="183">
        <f>IF(ISNA(VLOOKUP($A585,DSSV!$A$7:$R$65536,IN_DTK!L$6,0))=FALSE,IF(L$9&lt;&gt;0,VLOOKUP($A585,DSSV!$A$7:$R$65536,IN_DTK!L$6,0),""),"")</f>
        <v>0</v>
      </c>
      <c r="M585" s="183">
        <f>IF(ISNA(VLOOKUP($A585,DSSV!$A$7:$R$65536,IN_DTK!M$6,0))=FALSE,IF(M$9&lt;&gt;0,VLOOKUP($A585,DSSV!$A$7:$R$65536,IN_DTK!M$6,0),""),"")</f>
        <v>0</v>
      </c>
      <c r="N585" s="183">
        <f>IF(ISNA(VLOOKUP($A585,DSSV!$A$7:$R$65536,IN_DTK!N$6,0))=FALSE,IF(N$9&lt;&gt;0,VLOOKUP($A585,DSSV!$A$7:$R$65536,IN_DTK!N$6,0),""),"")</f>
        <v>0</v>
      </c>
      <c r="O585" s="183">
        <f>IF(ISNA(VLOOKUP($A585,DSSV!$A$7:$R$65536,IN_DTK!O$6,0))=FALSE,IF(O$9&lt;&gt;0,VLOOKUP($A585,DSSV!$A$7:$R$65536,IN_DTK!O$6,0),""),"")</f>
        <v>0</v>
      </c>
      <c r="P585" s="183">
        <f>IF(ISNA(VLOOKUP($A585,DSSV!$A$7:$R$65536,IN_DTK!P$6,0))=FALSE,IF(P$9&lt;&gt;0,VLOOKUP($A585,DSSV!$A$7:$R$65536,IN_DTK!P$6,0),""),"")</f>
        <v>0</v>
      </c>
      <c r="Q585" s="184">
        <f>IF(ISNA(VLOOKUP($A585,DSSV!$A$7:$R$65536,IN_DTK!Q$6,0))=FALSE,VLOOKUP($A585,DSSV!$A$7:$R$65536,IN_DTK!Q$6,0),"")</f>
        <v>0</v>
      </c>
      <c r="R585" s="175" t="str">
        <f>IF(ISNA(VLOOKUP($A585,DSSV!$A$7:$R$65536,IN_DTK!R$6,0))=FALSE,VLOOKUP($A585,DSSV!$A$7:$R$65536,IN_DTK!R$6,0),"")</f>
        <v>Không</v>
      </c>
      <c r="S585" s="185" t="str">
        <f>IF(ISNA(VLOOKUP($A585,DSSV!$A$7:$R$65536,IN_DTK!S$6,0))=FALSE,VLOOKUP($A585,DSSV!$A$7:$R$65536,IN_DTK!S$6,0),"")</f>
        <v/>
      </c>
      <c r="T585" s="156" t="str">
        <f t="shared" si="16"/>
        <v/>
      </c>
      <c r="U585" s="156" t="str">
        <f t="shared" si="17"/>
        <v/>
      </c>
    </row>
    <row r="586" spans="1:21" s="156" customFormat="1" ht="20.25" customHeight="1">
      <c r="A586" s="154">
        <v>577</v>
      </c>
      <c r="B586" s="178">
        <f>--SUBTOTAL(2,C$7:C586)</f>
        <v>577</v>
      </c>
      <c r="C586" s="157">
        <f>IF(ISNA(VLOOKUP($A586,DSSV!$A$7:$R$65536,IN_DTK!C$6,0))=FALSE,VLOOKUP($A586,DSSV!$A$7:$R$65536,IN_DTK!C$6,0),"")</f>
        <v>0</v>
      </c>
      <c r="D586" s="181" t="str">
        <f>IF(ISNA(VLOOKUP($A586,DSSV!$A$7:$R$65536,IN_DTK!D$6,0))=FALSE,VLOOKUP($A586,DSSV!$A$7:$R$65536,IN_DTK!D$6,0),"")</f>
        <v/>
      </c>
      <c r="E586" s="182" t="str">
        <f>IF(ISNA(VLOOKUP($A586,DSSV!$A$7:$R$65536,IN_DTK!E$6,0))=FALSE,VLOOKUP($A586,DSSV!$A$7:$R$65536,IN_DTK!E$6,0),"")</f>
        <v/>
      </c>
      <c r="F586" s="187" t="str">
        <f>IF(ISNA(VLOOKUP($A586,DSSV!$A$7:$R$65536,IN_DTK!F$6,0))=FALSE,VLOOKUP($A586,DSSV!$A$7:$R$65536,IN_DTK!F$6,0),"")</f>
        <v/>
      </c>
      <c r="G586" s="187" t="str">
        <f>IF(ISNA(VLOOKUP($A586,DSSV!$A$7:$R$65536,IN_DTK!G$6,0))=FALSE,VLOOKUP($A586,DSSV!$A$7:$R$65536,IN_DTK!G$6,0),"")</f>
        <v/>
      </c>
      <c r="H586" s="183">
        <f>IF(ISNA(VLOOKUP($A586,DSSV!$A$7:$R$65536,IN_DTK!H$6,0))=FALSE,IF(H$9&lt;&gt;0,VLOOKUP($A586,DSSV!$A$7:$R$65536,IN_DTK!H$6,0),""),"")</f>
        <v>0</v>
      </c>
      <c r="I586" s="183">
        <f>IF(ISNA(VLOOKUP($A586,DSSV!$A$7:$R$65536,IN_DTK!I$6,0))=FALSE,IF(I$9&lt;&gt;0,VLOOKUP($A586,DSSV!$A$7:$R$65536,IN_DTK!I$6,0),""),"")</f>
        <v>0</v>
      </c>
      <c r="J586" s="183">
        <f>IF(ISNA(VLOOKUP($A586,DSSV!$A$7:$R$65536,IN_DTK!J$6,0))=FALSE,IF(J$9&lt;&gt;0,VLOOKUP($A586,DSSV!$A$7:$R$65536,IN_DTK!J$6,0),""),"")</f>
        <v>0</v>
      </c>
      <c r="K586" s="183">
        <f>IF(ISNA(VLOOKUP($A586,DSSV!$A$7:$R$65536,IN_DTK!K$6,0))=FALSE,IF(K$9&lt;&gt;0,VLOOKUP($A586,DSSV!$A$7:$R$65536,IN_DTK!K$6,0),""),"")</f>
        <v>0</v>
      </c>
      <c r="L586" s="183">
        <f>IF(ISNA(VLOOKUP($A586,DSSV!$A$7:$R$65536,IN_DTK!L$6,0))=FALSE,IF(L$9&lt;&gt;0,VLOOKUP($A586,DSSV!$A$7:$R$65536,IN_DTK!L$6,0),""),"")</f>
        <v>0</v>
      </c>
      <c r="M586" s="183">
        <f>IF(ISNA(VLOOKUP($A586,DSSV!$A$7:$R$65536,IN_DTK!M$6,0))=FALSE,IF(M$9&lt;&gt;0,VLOOKUP($A586,DSSV!$A$7:$R$65536,IN_DTK!M$6,0),""),"")</f>
        <v>0</v>
      </c>
      <c r="N586" s="183">
        <f>IF(ISNA(VLOOKUP($A586,DSSV!$A$7:$R$65536,IN_DTK!N$6,0))=FALSE,IF(N$9&lt;&gt;0,VLOOKUP($A586,DSSV!$A$7:$R$65536,IN_DTK!N$6,0),""),"")</f>
        <v>0</v>
      </c>
      <c r="O586" s="183">
        <f>IF(ISNA(VLOOKUP($A586,DSSV!$A$7:$R$65536,IN_DTK!O$6,0))=FALSE,IF(O$9&lt;&gt;0,VLOOKUP($A586,DSSV!$A$7:$R$65536,IN_DTK!O$6,0),""),"")</f>
        <v>0</v>
      </c>
      <c r="P586" s="183">
        <f>IF(ISNA(VLOOKUP($A586,DSSV!$A$7:$R$65536,IN_DTK!P$6,0))=FALSE,IF(P$9&lt;&gt;0,VLOOKUP($A586,DSSV!$A$7:$R$65536,IN_DTK!P$6,0),""),"")</f>
        <v>0</v>
      </c>
      <c r="Q586" s="184">
        <f>IF(ISNA(VLOOKUP($A586,DSSV!$A$7:$R$65536,IN_DTK!Q$6,0))=FALSE,VLOOKUP($A586,DSSV!$A$7:$R$65536,IN_DTK!Q$6,0),"")</f>
        <v>0</v>
      </c>
      <c r="R586" s="175" t="str">
        <f>IF(ISNA(VLOOKUP($A586,DSSV!$A$7:$R$65536,IN_DTK!R$6,0))=FALSE,VLOOKUP($A586,DSSV!$A$7:$R$65536,IN_DTK!R$6,0),"")</f>
        <v>Không</v>
      </c>
      <c r="S586" s="185" t="str">
        <f>IF(ISNA(VLOOKUP($A586,DSSV!$A$7:$R$65536,IN_DTK!S$6,0))=FALSE,VLOOKUP($A586,DSSV!$A$7:$R$65536,IN_DTK!S$6,0),"")</f>
        <v/>
      </c>
      <c r="T586" s="156" t="str">
        <f t="shared" si="16"/>
        <v/>
      </c>
      <c r="U586" s="156" t="str">
        <f t="shared" si="17"/>
        <v/>
      </c>
    </row>
    <row r="587" spans="1:21" s="156" customFormat="1" ht="20.25" customHeight="1">
      <c r="A587" s="154">
        <v>578</v>
      </c>
      <c r="B587" s="178">
        <f>--SUBTOTAL(2,C$7:C587)</f>
        <v>578</v>
      </c>
      <c r="C587" s="157">
        <f>IF(ISNA(VLOOKUP($A587,DSSV!$A$7:$R$65536,IN_DTK!C$6,0))=FALSE,VLOOKUP($A587,DSSV!$A$7:$R$65536,IN_DTK!C$6,0),"")</f>
        <v>0</v>
      </c>
      <c r="D587" s="181" t="str">
        <f>IF(ISNA(VLOOKUP($A587,DSSV!$A$7:$R$65536,IN_DTK!D$6,0))=FALSE,VLOOKUP($A587,DSSV!$A$7:$R$65536,IN_DTK!D$6,0),"")</f>
        <v/>
      </c>
      <c r="E587" s="182" t="str">
        <f>IF(ISNA(VLOOKUP($A587,DSSV!$A$7:$R$65536,IN_DTK!E$6,0))=FALSE,VLOOKUP($A587,DSSV!$A$7:$R$65536,IN_DTK!E$6,0),"")</f>
        <v/>
      </c>
      <c r="F587" s="187" t="str">
        <f>IF(ISNA(VLOOKUP($A587,DSSV!$A$7:$R$65536,IN_DTK!F$6,0))=FALSE,VLOOKUP($A587,DSSV!$A$7:$R$65536,IN_DTK!F$6,0),"")</f>
        <v/>
      </c>
      <c r="G587" s="187" t="str">
        <f>IF(ISNA(VLOOKUP($A587,DSSV!$A$7:$R$65536,IN_DTK!G$6,0))=FALSE,VLOOKUP($A587,DSSV!$A$7:$R$65536,IN_DTK!G$6,0),"")</f>
        <v/>
      </c>
      <c r="H587" s="183">
        <f>IF(ISNA(VLOOKUP($A587,DSSV!$A$7:$R$65536,IN_DTK!H$6,0))=FALSE,IF(H$9&lt;&gt;0,VLOOKUP($A587,DSSV!$A$7:$R$65536,IN_DTK!H$6,0),""),"")</f>
        <v>0</v>
      </c>
      <c r="I587" s="183">
        <f>IF(ISNA(VLOOKUP($A587,DSSV!$A$7:$R$65536,IN_DTK!I$6,0))=FALSE,IF(I$9&lt;&gt;0,VLOOKUP($A587,DSSV!$A$7:$R$65536,IN_DTK!I$6,0),""),"")</f>
        <v>0</v>
      </c>
      <c r="J587" s="183">
        <f>IF(ISNA(VLOOKUP($A587,DSSV!$A$7:$R$65536,IN_DTK!J$6,0))=FALSE,IF(J$9&lt;&gt;0,VLOOKUP($A587,DSSV!$A$7:$R$65536,IN_DTK!J$6,0),""),"")</f>
        <v>0</v>
      </c>
      <c r="K587" s="183">
        <f>IF(ISNA(VLOOKUP($A587,DSSV!$A$7:$R$65536,IN_DTK!K$6,0))=FALSE,IF(K$9&lt;&gt;0,VLOOKUP($A587,DSSV!$A$7:$R$65536,IN_DTK!K$6,0),""),"")</f>
        <v>0</v>
      </c>
      <c r="L587" s="183">
        <f>IF(ISNA(VLOOKUP($A587,DSSV!$A$7:$R$65536,IN_DTK!L$6,0))=FALSE,IF(L$9&lt;&gt;0,VLOOKUP($A587,DSSV!$A$7:$R$65536,IN_DTK!L$6,0),""),"")</f>
        <v>0</v>
      </c>
      <c r="M587" s="183">
        <f>IF(ISNA(VLOOKUP($A587,DSSV!$A$7:$R$65536,IN_DTK!M$6,0))=FALSE,IF(M$9&lt;&gt;0,VLOOKUP($A587,DSSV!$A$7:$R$65536,IN_DTK!M$6,0),""),"")</f>
        <v>0</v>
      </c>
      <c r="N587" s="183">
        <f>IF(ISNA(VLOOKUP($A587,DSSV!$A$7:$R$65536,IN_DTK!N$6,0))=FALSE,IF(N$9&lt;&gt;0,VLOOKUP($A587,DSSV!$A$7:$R$65536,IN_DTK!N$6,0),""),"")</f>
        <v>0</v>
      </c>
      <c r="O587" s="183">
        <f>IF(ISNA(VLOOKUP($A587,DSSV!$A$7:$R$65536,IN_DTK!O$6,0))=FALSE,IF(O$9&lt;&gt;0,VLOOKUP($A587,DSSV!$A$7:$R$65536,IN_DTK!O$6,0),""),"")</f>
        <v>0</v>
      </c>
      <c r="P587" s="183">
        <f>IF(ISNA(VLOOKUP($A587,DSSV!$A$7:$R$65536,IN_DTK!P$6,0))=FALSE,IF(P$9&lt;&gt;0,VLOOKUP($A587,DSSV!$A$7:$R$65536,IN_DTK!P$6,0),""),"")</f>
        <v>0</v>
      </c>
      <c r="Q587" s="184">
        <f>IF(ISNA(VLOOKUP($A587,DSSV!$A$7:$R$65536,IN_DTK!Q$6,0))=FALSE,VLOOKUP($A587,DSSV!$A$7:$R$65536,IN_DTK!Q$6,0),"")</f>
        <v>0</v>
      </c>
      <c r="R587" s="175" t="str">
        <f>IF(ISNA(VLOOKUP($A587,DSSV!$A$7:$R$65536,IN_DTK!R$6,0))=FALSE,VLOOKUP($A587,DSSV!$A$7:$R$65536,IN_DTK!R$6,0),"")</f>
        <v>Không</v>
      </c>
      <c r="S587" s="185" t="str">
        <f>IF(ISNA(VLOOKUP($A587,DSSV!$A$7:$R$65536,IN_DTK!S$6,0))=FALSE,VLOOKUP($A587,DSSV!$A$7:$R$65536,IN_DTK!S$6,0),"")</f>
        <v/>
      </c>
      <c r="T587" s="156" t="str">
        <f t="shared" ref="T587:T650" si="18">MID(G587,4,10)</f>
        <v/>
      </c>
      <c r="U587" s="156" t="str">
        <f t="shared" ref="U587:U650" si="19">LEFT(T587,3)</f>
        <v/>
      </c>
    </row>
    <row r="588" spans="1:21" s="156" customFormat="1" ht="20.25" customHeight="1">
      <c r="A588" s="154">
        <v>579</v>
      </c>
      <c r="B588" s="178">
        <f>--SUBTOTAL(2,C$7:C588)</f>
        <v>579</v>
      </c>
      <c r="C588" s="157">
        <f>IF(ISNA(VLOOKUP($A588,DSSV!$A$7:$R$65536,IN_DTK!C$6,0))=FALSE,VLOOKUP($A588,DSSV!$A$7:$R$65536,IN_DTK!C$6,0),"")</f>
        <v>0</v>
      </c>
      <c r="D588" s="181" t="str">
        <f>IF(ISNA(VLOOKUP($A588,DSSV!$A$7:$R$65536,IN_DTK!D$6,0))=FALSE,VLOOKUP($A588,DSSV!$A$7:$R$65536,IN_DTK!D$6,0),"")</f>
        <v/>
      </c>
      <c r="E588" s="182" t="str">
        <f>IF(ISNA(VLOOKUP($A588,DSSV!$A$7:$R$65536,IN_DTK!E$6,0))=FALSE,VLOOKUP($A588,DSSV!$A$7:$R$65536,IN_DTK!E$6,0),"")</f>
        <v/>
      </c>
      <c r="F588" s="187" t="str">
        <f>IF(ISNA(VLOOKUP($A588,DSSV!$A$7:$R$65536,IN_DTK!F$6,0))=FALSE,VLOOKUP($A588,DSSV!$A$7:$R$65536,IN_DTK!F$6,0),"")</f>
        <v/>
      </c>
      <c r="G588" s="187" t="str">
        <f>IF(ISNA(VLOOKUP($A588,DSSV!$A$7:$R$65536,IN_DTK!G$6,0))=FALSE,VLOOKUP($A588,DSSV!$A$7:$R$65536,IN_DTK!G$6,0),"")</f>
        <v/>
      </c>
      <c r="H588" s="183">
        <f>IF(ISNA(VLOOKUP($A588,DSSV!$A$7:$R$65536,IN_DTK!H$6,0))=FALSE,IF(H$9&lt;&gt;0,VLOOKUP($A588,DSSV!$A$7:$R$65536,IN_DTK!H$6,0),""),"")</f>
        <v>0</v>
      </c>
      <c r="I588" s="183">
        <f>IF(ISNA(VLOOKUP($A588,DSSV!$A$7:$R$65536,IN_DTK!I$6,0))=FALSE,IF(I$9&lt;&gt;0,VLOOKUP($A588,DSSV!$A$7:$R$65536,IN_DTK!I$6,0),""),"")</f>
        <v>0</v>
      </c>
      <c r="J588" s="183">
        <f>IF(ISNA(VLOOKUP($A588,DSSV!$A$7:$R$65536,IN_DTK!J$6,0))=FALSE,IF(J$9&lt;&gt;0,VLOOKUP($A588,DSSV!$A$7:$R$65536,IN_DTK!J$6,0),""),"")</f>
        <v>0</v>
      </c>
      <c r="K588" s="183">
        <f>IF(ISNA(VLOOKUP($A588,DSSV!$A$7:$R$65536,IN_DTK!K$6,0))=FALSE,IF(K$9&lt;&gt;0,VLOOKUP($A588,DSSV!$A$7:$R$65536,IN_DTK!K$6,0),""),"")</f>
        <v>0</v>
      </c>
      <c r="L588" s="183">
        <f>IF(ISNA(VLOOKUP($A588,DSSV!$A$7:$R$65536,IN_DTK!L$6,0))=FALSE,IF(L$9&lt;&gt;0,VLOOKUP($A588,DSSV!$A$7:$R$65536,IN_DTK!L$6,0),""),"")</f>
        <v>0</v>
      </c>
      <c r="M588" s="183">
        <f>IF(ISNA(VLOOKUP($A588,DSSV!$A$7:$R$65536,IN_DTK!M$6,0))=FALSE,IF(M$9&lt;&gt;0,VLOOKUP($A588,DSSV!$A$7:$R$65536,IN_DTK!M$6,0),""),"")</f>
        <v>0</v>
      </c>
      <c r="N588" s="183">
        <f>IF(ISNA(VLOOKUP($A588,DSSV!$A$7:$R$65536,IN_DTK!N$6,0))=FALSE,IF(N$9&lt;&gt;0,VLOOKUP($A588,DSSV!$A$7:$R$65536,IN_DTK!N$6,0),""),"")</f>
        <v>0</v>
      </c>
      <c r="O588" s="183">
        <f>IF(ISNA(VLOOKUP($A588,DSSV!$A$7:$R$65536,IN_DTK!O$6,0))=FALSE,IF(O$9&lt;&gt;0,VLOOKUP($A588,DSSV!$A$7:$R$65536,IN_DTK!O$6,0),""),"")</f>
        <v>0</v>
      </c>
      <c r="P588" s="183">
        <f>IF(ISNA(VLOOKUP($A588,DSSV!$A$7:$R$65536,IN_DTK!P$6,0))=FALSE,IF(P$9&lt;&gt;0,VLOOKUP($A588,DSSV!$A$7:$R$65536,IN_DTK!P$6,0),""),"")</f>
        <v>0</v>
      </c>
      <c r="Q588" s="184">
        <f>IF(ISNA(VLOOKUP($A588,DSSV!$A$7:$R$65536,IN_DTK!Q$6,0))=FALSE,VLOOKUP($A588,DSSV!$A$7:$R$65536,IN_DTK!Q$6,0),"")</f>
        <v>0</v>
      </c>
      <c r="R588" s="175" t="str">
        <f>IF(ISNA(VLOOKUP($A588,DSSV!$A$7:$R$65536,IN_DTK!R$6,0))=FALSE,VLOOKUP($A588,DSSV!$A$7:$R$65536,IN_DTK!R$6,0),"")</f>
        <v>Không</v>
      </c>
      <c r="S588" s="185" t="str">
        <f>IF(ISNA(VLOOKUP($A588,DSSV!$A$7:$R$65536,IN_DTK!S$6,0))=FALSE,VLOOKUP($A588,DSSV!$A$7:$R$65536,IN_DTK!S$6,0),"")</f>
        <v/>
      </c>
      <c r="T588" s="156" t="str">
        <f t="shared" si="18"/>
        <v/>
      </c>
      <c r="U588" s="156" t="str">
        <f t="shared" si="19"/>
        <v/>
      </c>
    </row>
    <row r="589" spans="1:21" s="156" customFormat="1" ht="20.25" customHeight="1">
      <c r="A589" s="154">
        <v>580</v>
      </c>
      <c r="B589" s="178">
        <f>--SUBTOTAL(2,C$7:C589)</f>
        <v>580</v>
      </c>
      <c r="C589" s="157">
        <f>IF(ISNA(VLOOKUP($A589,DSSV!$A$7:$R$65536,IN_DTK!C$6,0))=FALSE,VLOOKUP($A589,DSSV!$A$7:$R$65536,IN_DTK!C$6,0),"")</f>
        <v>0</v>
      </c>
      <c r="D589" s="181" t="str">
        <f>IF(ISNA(VLOOKUP($A589,DSSV!$A$7:$R$65536,IN_DTK!D$6,0))=FALSE,VLOOKUP($A589,DSSV!$A$7:$R$65536,IN_DTK!D$6,0),"")</f>
        <v/>
      </c>
      <c r="E589" s="182" t="str">
        <f>IF(ISNA(VLOOKUP($A589,DSSV!$A$7:$R$65536,IN_DTK!E$6,0))=FALSE,VLOOKUP($A589,DSSV!$A$7:$R$65536,IN_DTK!E$6,0),"")</f>
        <v/>
      </c>
      <c r="F589" s="187" t="str">
        <f>IF(ISNA(VLOOKUP($A589,DSSV!$A$7:$R$65536,IN_DTK!F$6,0))=FALSE,VLOOKUP($A589,DSSV!$A$7:$R$65536,IN_DTK!F$6,0),"")</f>
        <v/>
      </c>
      <c r="G589" s="187" t="str">
        <f>IF(ISNA(VLOOKUP($A589,DSSV!$A$7:$R$65536,IN_DTK!G$6,0))=FALSE,VLOOKUP($A589,DSSV!$A$7:$R$65536,IN_DTK!G$6,0),"")</f>
        <v/>
      </c>
      <c r="H589" s="183">
        <f>IF(ISNA(VLOOKUP($A589,DSSV!$A$7:$R$65536,IN_DTK!H$6,0))=FALSE,IF(H$9&lt;&gt;0,VLOOKUP($A589,DSSV!$A$7:$R$65536,IN_DTK!H$6,0),""),"")</f>
        <v>0</v>
      </c>
      <c r="I589" s="183">
        <f>IF(ISNA(VLOOKUP($A589,DSSV!$A$7:$R$65536,IN_DTK!I$6,0))=FALSE,IF(I$9&lt;&gt;0,VLOOKUP($A589,DSSV!$A$7:$R$65536,IN_DTK!I$6,0),""),"")</f>
        <v>0</v>
      </c>
      <c r="J589" s="183">
        <f>IF(ISNA(VLOOKUP($A589,DSSV!$A$7:$R$65536,IN_DTK!J$6,0))=FALSE,IF(J$9&lt;&gt;0,VLOOKUP($A589,DSSV!$A$7:$R$65536,IN_DTK!J$6,0),""),"")</f>
        <v>0</v>
      </c>
      <c r="K589" s="183">
        <f>IF(ISNA(VLOOKUP($A589,DSSV!$A$7:$R$65536,IN_DTK!K$6,0))=FALSE,IF(K$9&lt;&gt;0,VLOOKUP($A589,DSSV!$A$7:$R$65536,IN_DTK!K$6,0),""),"")</f>
        <v>0</v>
      </c>
      <c r="L589" s="183">
        <f>IF(ISNA(VLOOKUP($A589,DSSV!$A$7:$R$65536,IN_DTK!L$6,0))=FALSE,IF(L$9&lt;&gt;0,VLOOKUP($A589,DSSV!$A$7:$R$65536,IN_DTK!L$6,0),""),"")</f>
        <v>0</v>
      </c>
      <c r="M589" s="183">
        <f>IF(ISNA(VLOOKUP($A589,DSSV!$A$7:$R$65536,IN_DTK!M$6,0))=FALSE,IF(M$9&lt;&gt;0,VLOOKUP($A589,DSSV!$A$7:$R$65536,IN_DTK!M$6,0),""),"")</f>
        <v>0</v>
      </c>
      <c r="N589" s="183">
        <f>IF(ISNA(VLOOKUP($A589,DSSV!$A$7:$R$65536,IN_DTK!N$6,0))=FALSE,IF(N$9&lt;&gt;0,VLOOKUP($A589,DSSV!$A$7:$R$65536,IN_DTK!N$6,0),""),"")</f>
        <v>0</v>
      </c>
      <c r="O589" s="183">
        <f>IF(ISNA(VLOOKUP($A589,DSSV!$A$7:$R$65536,IN_DTK!O$6,0))=FALSE,IF(O$9&lt;&gt;0,VLOOKUP($A589,DSSV!$A$7:$R$65536,IN_DTK!O$6,0),""),"")</f>
        <v>0</v>
      </c>
      <c r="P589" s="183">
        <f>IF(ISNA(VLOOKUP($A589,DSSV!$A$7:$R$65536,IN_DTK!P$6,0))=FALSE,IF(P$9&lt;&gt;0,VLOOKUP($A589,DSSV!$A$7:$R$65536,IN_DTK!P$6,0),""),"")</f>
        <v>0</v>
      </c>
      <c r="Q589" s="184">
        <f>IF(ISNA(VLOOKUP($A589,DSSV!$A$7:$R$65536,IN_DTK!Q$6,0))=FALSE,VLOOKUP($A589,DSSV!$A$7:$R$65536,IN_DTK!Q$6,0),"")</f>
        <v>0</v>
      </c>
      <c r="R589" s="175" t="str">
        <f>IF(ISNA(VLOOKUP($A589,DSSV!$A$7:$R$65536,IN_DTK!R$6,0))=FALSE,VLOOKUP($A589,DSSV!$A$7:$R$65536,IN_DTK!R$6,0),"")</f>
        <v>Không</v>
      </c>
      <c r="S589" s="185" t="str">
        <f>IF(ISNA(VLOOKUP($A589,DSSV!$A$7:$R$65536,IN_DTK!S$6,0))=FALSE,VLOOKUP($A589,DSSV!$A$7:$R$65536,IN_DTK!S$6,0),"")</f>
        <v/>
      </c>
      <c r="T589" s="156" t="str">
        <f t="shared" si="18"/>
        <v/>
      </c>
      <c r="U589" s="156" t="str">
        <f t="shared" si="19"/>
        <v/>
      </c>
    </row>
    <row r="590" spans="1:21" s="156" customFormat="1" ht="20.25" customHeight="1">
      <c r="A590" s="154">
        <v>581</v>
      </c>
      <c r="B590" s="178">
        <f>--SUBTOTAL(2,C$7:C590)</f>
        <v>581</v>
      </c>
      <c r="C590" s="157">
        <f>IF(ISNA(VLOOKUP($A590,DSSV!$A$7:$R$65536,IN_DTK!C$6,0))=FALSE,VLOOKUP($A590,DSSV!$A$7:$R$65536,IN_DTK!C$6,0),"")</f>
        <v>0</v>
      </c>
      <c r="D590" s="181" t="str">
        <f>IF(ISNA(VLOOKUP($A590,DSSV!$A$7:$R$65536,IN_DTK!D$6,0))=FALSE,VLOOKUP($A590,DSSV!$A$7:$R$65536,IN_DTK!D$6,0),"")</f>
        <v/>
      </c>
      <c r="E590" s="182" t="str">
        <f>IF(ISNA(VLOOKUP($A590,DSSV!$A$7:$R$65536,IN_DTK!E$6,0))=FALSE,VLOOKUP($A590,DSSV!$A$7:$R$65536,IN_DTK!E$6,0),"")</f>
        <v/>
      </c>
      <c r="F590" s="187" t="str">
        <f>IF(ISNA(VLOOKUP($A590,DSSV!$A$7:$R$65536,IN_DTK!F$6,0))=FALSE,VLOOKUP($A590,DSSV!$A$7:$R$65536,IN_DTK!F$6,0),"")</f>
        <v/>
      </c>
      <c r="G590" s="187" t="str">
        <f>IF(ISNA(VLOOKUP($A590,DSSV!$A$7:$R$65536,IN_DTK!G$6,0))=FALSE,VLOOKUP($A590,DSSV!$A$7:$R$65536,IN_DTK!G$6,0),"")</f>
        <v/>
      </c>
      <c r="H590" s="183">
        <f>IF(ISNA(VLOOKUP($A590,DSSV!$A$7:$R$65536,IN_DTK!H$6,0))=FALSE,IF(H$9&lt;&gt;0,VLOOKUP($A590,DSSV!$A$7:$R$65536,IN_DTK!H$6,0),""),"")</f>
        <v>0</v>
      </c>
      <c r="I590" s="183">
        <f>IF(ISNA(VLOOKUP($A590,DSSV!$A$7:$R$65536,IN_DTK!I$6,0))=FALSE,IF(I$9&lt;&gt;0,VLOOKUP($A590,DSSV!$A$7:$R$65536,IN_DTK!I$6,0),""),"")</f>
        <v>0</v>
      </c>
      <c r="J590" s="183">
        <f>IF(ISNA(VLOOKUP($A590,DSSV!$A$7:$R$65536,IN_DTK!J$6,0))=FALSE,IF(J$9&lt;&gt;0,VLOOKUP($A590,DSSV!$A$7:$R$65536,IN_DTK!J$6,0),""),"")</f>
        <v>0</v>
      </c>
      <c r="K590" s="183">
        <f>IF(ISNA(VLOOKUP($A590,DSSV!$A$7:$R$65536,IN_DTK!K$6,0))=FALSE,IF(K$9&lt;&gt;0,VLOOKUP($A590,DSSV!$A$7:$R$65536,IN_DTK!K$6,0),""),"")</f>
        <v>0</v>
      </c>
      <c r="L590" s="183">
        <f>IF(ISNA(VLOOKUP($A590,DSSV!$A$7:$R$65536,IN_DTK!L$6,0))=FALSE,IF(L$9&lt;&gt;0,VLOOKUP($A590,DSSV!$A$7:$R$65536,IN_DTK!L$6,0),""),"")</f>
        <v>0</v>
      </c>
      <c r="M590" s="183">
        <f>IF(ISNA(VLOOKUP($A590,DSSV!$A$7:$R$65536,IN_DTK!M$6,0))=FALSE,IF(M$9&lt;&gt;0,VLOOKUP($A590,DSSV!$A$7:$R$65536,IN_DTK!M$6,0),""),"")</f>
        <v>0</v>
      </c>
      <c r="N590" s="183">
        <f>IF(ISNA(VLOOKUP($A590,DSSV!$A$7:$R$65536,IN_DTK!N$6,0))=FALSE,IF(N$9&lt;&gt;0,VLOOKUP($A590,DSSV!$A$7:$R$65536,IN_DTK!N$6,0),""),"")</f>
        <v>0</v>
      </c>
      <c r="O590" s="183">
        <f>IF(ISNA(VLOOKUP($A590,DSSV!$A$7:$R$65536,IN_DTK!O$6,0))=FALSE,IF(O$9&lt;&gt;0,VLOOKUP($A590,DSSV!$A$7:$R$65536,IN_DTK!O$6,0),""),"")</f>
        <v>0</v>
      </c>
      <c r="P590" s="183">
        <f>IF(ISNA(VLOOKUP($A590,DSSV!$A$7:$R$65536,IN_DTK!P$6,0))=FALSE,IF(P$9&lt;&gt;0,VLOOKUP($A590,DSSV!$A$7:$R$65536,IN_DTK!P$6,0),""),"")</f>
        <v>0</v>
      </c>
      <c r="Q590" s="184">
        <f>IF(ISNA(VLOOKUP($A590,DSSV!$A$7:$R$65536,IN_DTK!Q$6,0))=FALSE,VLOOKUP($A590,DSSV!$A$7:$R$65536,IN_DTK!Q$6,0),"")</f>
        <v>0</v>
      </c>
      <c r="R590" s="175" t="str">
        <f>IF(ISNA(VLOOKUP($A590,DSSV!$A$7:$R$65536,IN_DTK!R$6,0))=FALSE,VLOOKUP($A590,DSSV!$A$7:$R$65536,IN_DTK!R$6,0),"")</f>
        <v>Không</v>
      </c>
      <c r="S590" s="185" t="str">
        <f>IF(ISNA(VLOOKUP($A590,DSSV!$A$7:$R$65536,IN_DTK!S$6,0))=FALSE,VLOOKUP($A590,DSSV!$A$7:$R$65536,IN_DTK!S$6,0),"")</f>
        <v/>
      </c>
      <c r="T590" s="156" t="str">
        <f t="shared" si="18"/>
        <v/>
      </c>
      <c r="U590" s="156" t="str">
        <f t="shared" si="19"/>
        <v/>
      </c>
    </row>
    <row r="591" spans="1:21" s="156" customFormat="1" ht="20.25" customHeight="1">
      <c r="A591" s="154">
        <v>582</v>
      </c>
      <c r="B591" s="178">
        <f>--SUBTOTAL(2,C$7:C591)</f>
        <v>582</v>
      </c>
      <c r="C591" s="157">
        <f>IF(ISNA(VLOOKUP($A591,DSSV!$A$7:$R$65536,IN_DTK!C$6,0))=FALSE,VLOOKUP($A591,DSSV!$A$7:$R$65536,IN_DTK!C$6,0),"")</f>
        <v>0</v>
      </c>
      <c r="D591" s="181" t="str">
        <f>IF(ISNA(VLOOKUP($A591,DSSV!$A$7:$R$65536,IN_DTK!D$6,0))=FALSE,VLOOKUP($A591,DSSV!$A$7:$R$65536,IN_DTK!D$6,0),"")</f>
        <v/>
      </c>
      <c r="E591" s="182" t="str">
        <f>IF(ISNA(VLOOKUP($A591,DSSV!$A$7:$R$65536,IN_DTK!E$6,0))=FALSE,VLOOKUP($A591,DSSV!$A$7:$R$65536,IN_DTK!E$6,0),"")</f>
        <v/>
      </c>
      <c r="F591" s="187" t="str">
        <f>IF(ISNA(VLOOKUP($A591,DSSV!$A$7:$R$65536,IN_DTK!F$6,0))=FALSE,VLOOKUP($A591,DSSV!$A$7:$R$65536,IN_DTK!F$6,0),"")</f>
        <v/>
      </c>
      <c r="G591" s="187" t="str">
        <f>IF(ISNA(VLOOKUP($A591,DSSV!$A$7:$R$65536,IN_DTK!G$6,0))=FALSE,VLOOKUP($A591,DSSV!$A$7:$R$65536,IN_DTK!G$6,0),"")</f>
        <v/>
      </c>
      <c r="H591" s="183">
        <f>IF(ISNA(VLOOKUP($A591,DSSV!$A$7:$R$65536,IN_DTK!H$6,0))=FALSE,IF(H$9&lt;&gt;0,VLOOKUP($A591,DSSV!$A$7:$R$65536,IN_DTK!H$6,0),""),"")</f>
        <v>0</v>
      </c>
      <c r="I591" s="183">
        <f>IF(ISNA(VLOOKUP($A591,DSSV!$A$7:$R$65536,IN_DTK!I$6,0))=FALSE,IF(I$9&lt;&gt;0,VLOOKUP($A591,DSSV!$A$7:$R$65536,IN_DTK!I$6,0),""),"")</f>
        <v>0</v>
      </c>
      <c r="J591" s="183">
        <f>IF(ISNA(VLOOKUP($A591,DSSV!$A$7:$R$65536,IN_DTK!J$6,0))=FALSE,IF(J$9&lt;&gt;0,VLOOKUP($A591,DSSV!$A$7:$R$65536,IN_DTK!J$6,0),""),"")</f>
        <v>0</v>
      </c>
      <c r="K591" s="183">
        <f>IF(ISNA(VLOOKUP($A591,DSSV!$A$7:$R$65536,IN_DTK!K$6,0))=FALSE,IF(K$9&lt;&gt;0,VLOOKUP($A591,DSSV!$A$7:$R$65536,IN_DTK!K$6,0),""),"")</f>
        <v>0</v>
      </c>
      <c r="L591" s="183">
        <f>IF(ISNA(VLOOKUP($A591,DSSV!$A$7:$R$65536,IN_DTK!L$6,0))=FALSE,IF(L$9&lt;&gt;0,VLOOKUP($A591,DSSV!$A$7:$R$65536,IN_DTK!L$6,0),""),"")</f>
        <v>0</v>
      </c>
      <c r="M591" s="183">
        <f>IF(ISNA(VLOOKUP($A591,DSSV!$A$7:$R$65536,IN_DTK!M$6,0))=FALSE,IF(M$9&lt;&gt;0,VLOOKUP($A591,DSSV!$A$7:$R$65536,IN_DTK!M$6,0),""),"")</f>
        <v>0</v>
      </c>
      <c r="N591" s="183">
        <f>IF(ISNA(VLOOKUP($A591,DSSV!$A$7:$R$65536,IN_DTK!N$6,0))=FALSE,IF(N$9&lt;&gt;0,VLOOKUP($A591,DSSV!$A$7:$R$65536,IN_DTK!N$6,0),""),"")</f>
        <v>0</v>
      </c>
      <c r="O591" s="183">
        <f>IF(ISNA(VLOOKUP($A591,DSSV!$A$7:$R$65536,IN_DTK!O$6,0))=FALSE,IF(O$9&lt;&gt;0,VLOOKUP($A591,DSSV!$A$7:$R$65536,IN_DTK!O$6,0),""),"")</f>
        <v>0</v>
      </c>
      <c r="P591" s="183">
        <f>IF(ISNA(VLOOKUP($A591,DSSV!$A$7:$R$65536,IN_DTK!P$6,0))=FALSE,IF(P$9&lt;&gt;0,VLOOKUP($A591,DSSV!$A$7:$R$65536,IN_DTK!P$6,0),""),"")</f>
        <v>0</v>
      </c>
      <c r="Q591" s="184">
        <f>IF(ISNA(VLOOKUP($A591,DSSV!$A$7:$R$65536,IN_DTK!Q$6,0))=FALSE,VLOOKUP($A591,DSSV!$A$7:$R$65536,IN_DTK!Q$6,0),"")</f>
        <v>0</v>
      </c>
      <c r="R591" s="175" t="str">
        <f>IF(ISNA(VLOOKUP($A591,DSSV!$A$7:$R$65536,IN_DTK!R$6,0))=FALSE,VLOOKUP($A591,DSSV!$A$7:$R$65536,IN_DTK!R$6,0),"")</f>
        <v>Không</v>
      </c>
      <c r="S591" s="185" t="str">
        <f>IF(ISNA(VLOOKUP($A591,DSSV!$A$7:$R$65536,IN_DTK!S$6,0))=FALSE,VLOOKUP($A591,DSSV!$A$7:$R$65536,IN_DTK!S$6,0),"")</f>
        <v/>
      </c>
      <c r="T591" s="156" t="str">
        <f t="shared" si="18"/>
        <v/>
      </c>
      <c r="U591" s="156" t="str">
        <f t="shared" si="19"/>
        <v/>
      </c>
    </row>
    <row r="592" spans="1:21" s="156" customFormat="1" ht="20.25" customHeight="1">
      <c r="A592" s="154">
        <v>583</v>
      </c>
      <c r="B592" s="178">
        <f>--SUBTOTAL(2,C$7:C592)</f>
        <v>583</v>
      </c>
      <c r="C592" s="157">
        <f>IF(ISNA(VLOOKUP($A592,DSSV!$A$7:$R$65536,IN_DTK!C$6,0))=FALSE,VLOOKUP($A592,DSSV!$A$7:$R$65536,IN_DTK!C$6,0),"")</f>
        <v>0</v>
      </c>
      <c r="D592" s="181" t="str">
        <f>IF(ISNA(VLOOKUP($A592,DSSV!$A$7:$R$65536,IN_DTK!D$6,0))=FALSE,VLOOKUP($A592,DSSV!$A$7:$R$65536,IN_DTK!D$6,0),"")</f>
        <v/>
      </c>
      <c r="E592" s="182" t="str">
        <f>IF(ISNA(VLOOKUP($A592,DSSV!$A$7:$R$65536,IN_DTK!E$6,0))=FALSE,VLOOKUP($A592,DSSV!$A$7:$R$65536,IN_DTK!E$6,0),"")</f>
        <v/>
      </c>
      <c r="F592" s="187" t="str">
        <f>IF(ISNA(VLOOKUP($A592,DSSV!$A$7:$R$65536,IN_DTK!F$6,0))=FALSE,VLOOKUP($A592,DSSV!$A$7:$R$65536,IN_DTK!F$6,0),"")</f>
        <v/>
      </c>
      <c r="G592" s="187" t="str">
        <f>IF(ISNA(VLOOKUP($A592,DSSV!$A$7:$R$65536,IN_DTK!G$6,0))=FALSE,VLOOKUP($A592,DSSV!$A$7:$R$65536,IN_DTK!G$6,0),"")</f>
        <v/>
      </c>
      <c r="H592" s="183">
        <f>IF(ISNA(VLOOKUP($A592,DSSV!$A$7:$R$65536,IN_DTK!H$6,0))=FALSE,IF(H$9&lt;&gt;0,VLOOKUP($A592,DSSV!$A$7:$R$65536,IN_DTK!H$6,0),""),"")</f>
        <v>0</v>
      </c>
      <c r="I592" s="183">
        <f>IF(ISNA(VLOOKUP($A592,DSSV!$A$7:$R$65536,IN_DTK!I$6,0))=FALSE,IF(I$9&lt;&gt;0,VLOOKUP($A592,DSSV!$A$7:$R$65536,IN_DTK!I$6,0),""),"")</f>
        <v>0</v>
      </c>
      <c r="J592" s="183">
        <f>IF(ISNA(VLOOKUP($A592,DSSV!$A$7:$R$65536,IN_DTK!J$6,0))=FALSE,IF(J$9&lt;&gt;0,VLOOKUP($A592,DSSV!$A$7:$R$65536,IN_DTK!J$6,0),""),"")</f>
        <v>0</v>
      </c>
      <c r="K592" s="183">
        <f>IF(ISNA(VLOOKUP($A592,DSSV!$A$7:$R$65536,IN_DTK!K$6,0))=FALSE,IF(K$9&lt;&gt;0,VLOOKUP($A592,DSSV!$A$7:$R$65536,IN_DTK!K$6,0),""),"")</f>
        <v>0</v>
      </c>
      <c r="L592" s="183">
        <f>IF(ISNA(VLOOKUP($A592,DSSV!$A$7:$R$65536,IN_DTK!L$6,0))=FALSE,IF(L$9&lt;&gt;0,VLOOKUP($A592,DSSV!$A$7:$R$65536,IN_DTK!L$6,0),""),"")</f>
        <v>0</v>
      </c>
      <c r="M592" s="183">
        <f>IF(ISNA(VLOOKUP($A592,DSSV!$A$7:$R$65536,IN_DTK!M$6,0))=FALSE,IF(M$9&lt;&gt;0,VLOOKUP($A592,DSSV!$A$7:$R$65536,IN_DTK!M$6,0),""),"")</f>
        <v>0</v>
      </c>
      <c r="N592" s="183">
        <f>IF(ISNA(VLOOKUP($A592,DSSV!$A$7:$R$65536,IN_DTK!N$6,0))=FALSE,IF(N$9&lt;&gt;0,VLOOKUP($A592,DSSV!$A$7:$R$65536,IN_DTK!N$6,0),""),"")</f>
        <v>0</v>
      </c>
      <c r="O592" s="183">
        <f>IF(ISNA(VLOOKUP($A592,DSSV!$A$7:$R$65536,IN_DTK!O$6,0))=FALSE,IF(O$9&lt;&gt;0,VLOOKUP($A592,DSSV!$A$7:$R$65536,IN_DTK!O$6,0),""),"")</f>
        <v>0</v>
      </c>
      <c r="P592" s="183">
        <f>IF(ISNA(VLOOKUP($A592,DSSV!$A$7:$R$65536,IN_DTK!P$6,0))=FALSE,IF(P$9&lt;&gt;0,VLOOKUP($A592,DSSV!$A$7:$R$65536,IN_DTK!P$6,0),""),"")</f>
        <v>0</v>
      </c>
      <c r="Q592" s="184">
        <f>IF(ISNA(VLOOKUP($A592,DSSV!$A$7:$R$65536,IN_DTK!Q$6,0))=FALSE,VLOOKUP($A592,DSSV!$A$7:$R$65536,IN_DTK!Q$6,0),"")</f>
        <v>0</v>
      </c>
      <c r="R592" s="175" t="str">
        <f>IF(ISNA(VLOOKUP($A592,DSSV!$A$7:$R$65536,IN_DTK!R$6,0))=FALSE,VLOOKUP($A592,DSSV!$A$7:$R$65536,IN_DTK!R$6,0),"")</f>
        <v>Không</v>
      </c>
      <c r="S592" s="185" t="str">
        <f>IF(ISNA(VLOOKUP($A592,DSSV!$A$7:$R$65536,IN_DTK!S$6,0))=FALSE,VLOOKUP($A592,DSSV!$A$7:$R$65536,IN_DTK!S$6,0),"")</f>
        <v/>
      </c>
      <c r="T592" s="156" t="str">
        <f t="shared" si="18"/>
        <v/>
      </c>
      <c r="U592" s="156" t="str">
        <f t="shared" si="19"/>
        <v/>
      </c>
    </row>
    <row r="593" spans="1:21" s="156" customFormat="1" ht="20.25" customHeight="1">
      <c r="A593" s="154">
        <v>584</v>
      </c>
      <c r="B593" s="178">
        <f>--SUBTOTAL(2,C$7:C593)</f>
        <v>584</v>
      </c>
      <c r="C593" s="157">
        <f>IF(ISNA(VLOOKUP($A593,DSSV!$A$7:$R$65536,IN_DTK!C$6,0))=FALSE,VLOOKUP($A593,DSSV!$A$7:$R$65536,IN_DTK!C$6,0),"")</f>
        <v>0</v>
      </c>
      <c r="D593" s="181" t="str">
        <f>IF(ISNA(VLOOKUP($A593,DSSV!$A$7:$R$65536,IN_DTK!D$6,0))=FALSE,VLOOKUP($A593,DSSV!$A$7:$R$65536,IN_DTK!D$6,0),"")</f>
        <v/>
      </c>
      <c r="E593" s="182" t="str">
        <f>IF(ISNA(VLOOKUP($A593,DSSV!$A$7:$R$65536,IN_DTK!E$6,0))=FALSE,VLOOKUP($A593,DSSV!$A$7:$R$65536,IN_DTK!E$6,0),"")</f>
        <v/>
      </c>
      <c r="F593" s="187" t="str">
        <f>IF(ISNA(VLOOKUP($A593,DSSV!$A$7:$R$65536,IN_DTK!F$6,0))=FALSE,VLOOKUP($A593,DSSV!$A$7:$R$65536,IN_DTK!F$6,0),"")</f>
        <v/>
      </c>
      <c r="G593" s="187" t="str">
        <f>IF(ISNA(VLOOKUP($A593,DSSV!$A$7:$R$65536,IN_DTK!G$6,0))=FALSE,VLOOKUP($A593,DSSV!$A$7:$R$65536,IN_DTK!G$6,0),"")</f>
        <v/>
      </c>
      <c r="H593" s="183">
        <f>IF(ISNA(VLOOKUP($A593,DSSV!$A$7:$R$65536,IN_DTK!H$6,0))=FALSE,IF(H$9&lt;&gt;0,VLOOKUP($A593,DSSV!$A$7:$R$65536,IN_DTK!H$6,0),""),"")</f>
        <v>0</v>
      </c>
      <c r="I593" s="183">
        <f>IF(ISNA(VLOOKUP($A593,DSSV!$A$7:$R$65536,IN_DTK!I$6,0))=FALSE,IF(I$9&lt;&gt;0,VLOOKUP($A593,DSSV!$A$7:$R$65536,IN_DTK!I$6,0),""),"")</f>
        <v>0</v>
      </c>
      <c r="J593" s="183">
        <f>IF(ISNA(VLOOKUP($A593,DSSV!$A$7:$R$65536,IN_DTK!J$6,0))=FALSE,IF(J$9&lt;&gt;0,VLOOKUP($A593,DSSV!$A$7:$R$65536,IN_DTK!J$6,0),""),"")</f>
        <v>0</v>
      </c>
      <c r="K593" s="183">
        <f>IF(ISNA(VLOOKUP($A593,DSSV!$A$7:$R$65536,IN_DTK!K$6,0))=FALSE,IF(K$9&lt;&gt;0,VLOOKUP($A593,DSSV!$A$7:$R$65536,IN_DTK!K$6,0),""),"")</f>
        <v>0</v>
      </c>
      <c r="L593" s="183">
        <f>IF(ISNA(VLOOKUP($A593,DSSV!$A$7:$R$65536,IN_DTK!L$6,0))=FALSE,IF(L$9&lt;&gt;0,VLOOKUP($A593,DSSV!$A$7:$R$65536,IN_DTK!L$6,0),""),"")</f>
        <v>0</v>
      </c>
      <c r="M593" s="183">
        <f>IF(ISNA(VLOOKUP($A593,DSSV!$A$7:$R$65536,IN_DTK!M$6,0))=FALSE,IF(M$9&lt;&gt;0,VLOOKUP($A593,DSSV!$A$7:$R$65536,IN_DTK!M$6,0),""),"")</f>
        <v>0</v>
      </c>
      <c r="N593" s="183">
        <f>IF(ISNA(VLOOKUP($A593,DSSV!$A$7:$R$65536,IN_DTK!N$6,0))=FALSE,IF(N$9&lt;&gt;0,VLOOKUP($A593,DSSV!$A$7:$R$65536,IN_DTK!N$6,0),""),"")</f>
        <v>0</v>
      </c>
      <c r="O593" s="183">
        <f>IF(ISNA(VLOOKUP($A593,DSSV!$A$7:$R$65536,IN_DTK!O$6,0))=FALSE,IF(O$9&lt;&gt;0,VLOOKUP($A593,DSSV!$A$7:$R$65536,IN_DTK!O$6,0),""),"")</f>
        <v>0</v>
      </c>
      <c r="P593" s="183">
        <f>IF(ISNA(VLOOKUP($A593,DSSV!$A$7:$R$65536,IN_DTK!P$6,0))=FALSE,IF(P$9&lt;&gt;0,VLOOKUP($A593,DSSV!$A$7:$R$65536,IN_DTK!P$6,0),""),"")</f>
        <v>0</v>
      </c>
      <c r="Q593" s="184">
        <f>IF(ISNA(VLOOKUP($A593,DSSV!$A$7:$R$65536,IN_DTK!Q$6,0))=FALSE,VLOOKUP($A593,DSSV!$A$7:$R$65536,IN_DTK!Q$6,0),"")</f>
        <v>0</v>
      </c>
      <c r="R593" s="175" t="str">
        <f>IF(ISNA(VLOOKUP($A593,DSSV!$A$7:$R$65536,IN_DTK!R$6,0))=FALSE,VLOOKUP($A593,DSSV!$A$7:$R$65536,IN_DTK!R$6,0),"")</f>
        <v>Không</v>
      </c>
      <c r="S593" s="185" t="str">
        <f>IF(ISNA(VLOOKUP($A593,DSSV!$A$7:$R$65536,IN_DTK!S$6,0))=FALSE,VLOOKUP($A593,DSSV!$A$7:$R$65536,IN_DTK!S$6,0),"")</f>
        <v/>
      </c>
      <c r="T593" s="156" t="str">
        <f t="shared" si="18"/>
        <v/>
      </c>
      <c r="U593" s="156" t="str">
        <f t="shared" si="19"/>
        <v/>
      </c>
    </row>
    <row r="594" spans="1:21" s="156" customFormat="1" ht="20.25" customHeight="1">
      <c r="A594" s="154">
        <v>585</v>
      </c>
      <c r="B594" s="178">
        <f>--SUBTOTAL(2,C$7:C594)</f>
        <v>585</v>
      </c>
      <c r="C594" s="157">
        <f>IF(ISNA(VLOOKUP($A594,DSSV!$A$7:$R$65536,IN_DTK!C$6,0))=FALSE,VLOOKUP($A594,DSSV!$A$7:$R$65536,IN_DTK!C$6,0),"")</f>
        <v>0</v>
      </c>
      <c r="D594" s="181" t="str">
        <f>IF(ISNA(VLOOKUP($A594,DSSV!$A$7:$R$65536,IN_DTK!D$6,0))=FALSE,VLOOKUP($A594,DSSV!$A$7:$R$65536,IN_DTK!D$6,0),"")</f>
        <v/>
      </c>
      <c r="E594" s="182" t="str">
        <f>IF(ISNA(VLOOKUP($A594,DSSV!$A$7:$R$65536,IN_DTK!E$6,0))=FALSE,VLOOKUP($A594,DSSV!$A$7:$R$65536,IN_DTK!E$6,0),"")</f>
        <v/>
      </c>
      <c r="F594" s="187" t="str">
        <f>IF(ISNA(VLOOKUP($A594,DSSV!$A$7:$R$65536,IN_DTK!F$6,0))=FALSE,VLOOKUP($A594,DSSV!$A$7:$R$65536,IN_DTK!F$6,0),"")</f>
        <v/>
      </c>
      <c r="G594" s="187" t="str">
        <f>IF(ISNA(VLOOKUP($A594,DSSV!$A$7:$R$65536,IN_DTK!G$6,0))=FALSE,VLOOKUP($A594,DSSV!$A$7:$R$65536,IN_DTK!G$6,0),"")</f>
        <v/>
      </c>
      <c r="H594" s="183">
        <f>IF(ISNA(VLOOKUP($A594,DSSV!$A$7:$R$65536,IN_DTK!H$6,0))=FALSE,IF(H$9&lt;&gt;0,VLOOKUP($A594,DSSV!$A$7:$R$65536,IN_DTK!H$6,0),""),"")</f>
        <v>0</v>
      </c>
      <c r="I594" s="183">
        <f>IF(ISNA(VLOOKUP($A594,DSSV!$A$7:$R$65536,IN_DTK!I$6,0))=FALSE,IF(I$9&lt;&gt;0,VLOOKUP($A594,DSSV!$A$7:$R$65536,IN_DTK!I$6,0),""),"")</f>
        <v>0</v>
      </c>
      <c r="J594" s="183">
        <f>IF(ISNA(VLOOKUP($A594,DSSV!$A$7:$R$65536,IN_DTK!J$6,0))=FALSE,IF(J$9&lt;&gt;0,VLOOKUP($A594,DSSV!$A$7:$R$65536,IN_DTK!J$6,0),""),"")</f>
        <v>0</v>
      </c>
      <c r="K594" s="183">
        <f>IF(ISNA(VLOOKUP($A594,DSSV!$A$7:$R$65536,IN_DTK!K$6,0))=FALSE,IF(K$9&lt;&gt;0,VLOOKUP($A594,DSSV!$A$7:$R$65536,IN_DTK!K$6,0),""),"")</f>
        <v>0</v>
      </c>
      <c r="L594" s="183">
        <f>IF(ISNA(VLOOKUP($A594,DSSV!$A$7:$R$65536,IN_DTK!L$6,0))=FALSE,IF(L$9&lt;&gt;0,VLOOKUP($A594,DSSV!$A$7:$R$65536,IN_DTK!L$6,0),""),"")</f>
        <v>0</v>
      </c>
      <c r="M594" s="183">
        <f>IF(ISNA(VLOOKUP($A594,DSSV!$A$7:$R$65536,IN_DTK!M$6,0))=FALSE,IF(M$9&lt;&gt;0,VLOOKUP($A594,DSSV!$A$7:$R$65536,IN_DTK!M$6,0),""),"")</f>
        <v>0</v>
      </c>
      <c r="N594" s="183">
        <f>IF(ISNA(VLOOKUP($A594,DSSV!$A$7:$R$65536,IN_DTK!N$6,0))=FALSE,IF(N$9&lt;&gt;0,VLOOKUP($A594,DSSV!$A$7:$R$65536,IN_DTK!N$6,0),""),"")</f>
        <v>0</v>
      </c>
      <c r="O594" s="183">
        <f>IF(ISNA(VLOOKUP($A594,DSSV!$A$7:$R$65536,IN_DTK!O$6,0))=FALSE,IF(O$9&lt;&gt;0,VLOOKUP($A594,DSSV!$A$7:$R$65536,IN_DTK!O$6,0),""),"")</f>
        <v>0</v>
      </c>
      <c r="P594" s="183">
        <f>IF(ISNA(VLOOKUP($A594,DSSV!$A$7:$R$65536,IN_DTK!P$6,0))=FALSE,IF(P$9&lt;&gt;0,VLOOKUP($A594,DSSV!$A$7:$R$65536,IN_DTK!P$6,0),""),"")</f>
        <v>0</v>
      </c>
      <c r="Q594" s="184">
        <f>IF(ISNA(VLOOKUP($A594,DSSV!$A$7:$R$65536,IN_DTK!Q$6,0))=FALSE,VLOOKUP($A594,DSSV!$A$7:$R$65536,IN_DTK!Q$6,0),"")</f>
        <v>0</v>
      </c>
      <c r="R594" s="175" t="str">
        <f>IF(ISNA(VLOOKUP($A594,DSSV!$A$7:$R$65536,IN_DTK!R$6,0))=FALSE,VLOOKUP($A594,DSSV!$A$7:$R$65536,IN_DTK!R$6,0),"")</f>
        <v>Không</v>
      </c>
      <c r="S594" s="185" t="str">
        <f>IF(ISNA(VLOOKUP($A594,DSSV!$A$7:$R$65536,IN_DTK!S$6,0))=FALSE,VLOOKUP($A594,DSSV!$A$7:$R$65536,IN_DTK!S$6,0),"")</f>
        <v/>
      </c>
      <c r="T594" s="156" t="str">
        <f t="shared" si="18"/>
        <v/>
      </c>
      <c r="U594" s="156" t="str">
        <f t="shared" si="19"/>
        <v/>
      </c>
    </row>
    <row r="595" spans="1:21" s="156" customFormat="1" ht="20.25" customHeight="1">
      <c r="A595" s="154">
        <v>586</v>
      </c>
      <c r="B595" s="178">
        <f>--SUBTOTAL(2,C$7:C595)</f>
        <v>586</v>
      </c>
      <c r="C595" s="157">
        <f>IF(ISNA(VLOOKUP($A595,DSSV!$A$7:$R$65536,IN_DTK!C$6,0))=FALSE,VLOOKUP($A595,DSSV!$A$7:$R$65536,IN_DTK!C$6,0),"")</f>
        <v>0</v>
      </c>
      <c r="D595" s="181" t="str">
        <f>IF(ISNA(VLOOKUP($A595,DSSV!$A$7:$R$65536,IN_DTK!D$6,0))=FALSE,VLOOKUP($A595,DSSV!$A$7:$R$65536,IN_DTK!D$6,0),"")</f>
        <v/>
      </c>
      <c r="E595" s="182" t="str">
        <f>IF(ISNA(VLOOKUP($A595,DSSV!$A$7:$R$65536,IN_DTK!E$6,0))=FALSE,VLOOKUP($A595,DSSV!$A$7:$R$65536,IN_DTK!E$6,0),"")</f>
        <v/>
      </c>
      <c r="F595" s="187" t="str">
        <f>IF(ISNA(VLOOKUP($A595,DSSV!$A$7:$R$65536,IN_DTK!F$6,0))=FALSE,VLOOKUP($A595,DSSV!$A$7:$R$65536,IN_DTK!F$6,0),"")</f>
        <v/>
      </c>
      <c r="G595" s="187" t="str">
        <f>IF(ISNA(VLOOKUP($A595,DSSV!$A$7:$R$65536,IN_DTK!G$6,0))=FALSE,VLOOKUP($A595,DSSV!$A$7:$R$65536,IN_DTK!G$6,0),"")</f>
        <v/>
      </c>
      <c r="H595" s="183">
        <f>IF(ISNA(VLOOKUP($A595,DSSV!$A$7:$R$65536,IN_DTK!H$6,0))=FALSE,IF(H$9&lt;&gt;0,VLOOKUP($A595,DSSV!$A$7:$R$65536,IN_DTK!H$6,0),""),"")</f>
        <v>0</v>
      </c>
      <c r="I595" s="183">
        <f>IF(ISNA(VLOOKUP($A595,DSSV!$A$7:$R$65536,IN_DTK!I$6,0))=FALSE,IF(I$9&lt;&gt;0,VLOOKUP($A595,DSSV!$A$7:$R$65536,IN_DTK!I$6,0),""),"")</f>
        <v>0</v>
      </c>
      <c r="J595" s="183">
        <f>IF(ISNA(VLOOKUP($A595,DSSV!$A$7:$R$65536,IN_DTK!J$6,0))=FALSE,IF(J$9&lt;&gt;0,VLOOKUP($A595,DSSV!$A$7:$R$65536,IN_DTK!J$6,0),""),"")</f>
        <v>0</v>
      </c>
      <c r="K595" s="183">
        <f>IF(ISNA(VLOOKUP($A595,DSSV!$A$7:$R$65536,IN_DTK!K$6,0))=FALSE,IF(K$9&lt;&gt;0,VLOOKUP($A595,DSSV!$A$7:$R$65536,IN_DTK!K$6,0),""),"")</f>
        <v>0</v>
      </c>
      <c r="L595" s="183">
        <f>IF(ISNA(VLOOKUP($A595,DSSV!$A$7:$R$65536,IN_DTK!L$6,0))=FALSE,IF(L$9&lt;&gt;0,VLOOKUP($A595,DSSV!$A$7:$R$65536,IN_DTK!L$6,0),""),"")</f>
        <v>0</v>
      </c>
      <c r="M595" s="183">
        <f>IF(ISNA(VLOOKUP($A595,DSSV!$A$7:$R$65536,IN_DTK!M$6,0))=FALSE,IF(M$9&lt;&gt;0,VLOOKUP($A595,DSSV!$A$7:$R$65536,IN_DTK!M$6,0),""),"")</f>
        <v>0</v>
      </c>
      <c r="N595" s="183">
        <f>IF(ISNA(VLOOKUP($A595,DSSV!$A$7:$R$65536,IN_DTK!N$6,0))=FALSE,IF(N$9&lt;&gt;0,VLOOKUP($A595,DSSV!$A$7:$R$65536,IN_DTK!N$6,0),""),"")</f>
        <v>0</v>
      </c>
      <c r="O595" s="183">
        <f>IF(ISNA(VLOOKUP($A595,DSSV!$A$7:$R$65536,IN_DTK!O$6,0))=FALSE,IF(O$9&lt;&gt;0,VLOOKUP($A595,DSSV!$A$7:$R$65536,IN_DTK!O$6,0),""),"")</f>
        <v>0</v>
      </c>
      <c r="P595" s="183">
        <f>IF(ISNA(VLOOKUP($A595,DSSV!$A$7:$R$65536,IN_DTK!P$6,0))=FALSE,IF(P$9&lt;&gt;0,VLOOKUP($A595,DSSV!$A$7:$R$65536,IN_DTK!P$6,0),""),"")</f>
        <v>0</v>
      </c>
      <c r="Q595" s="184">
        <f>IF(ISNA(VLOOKUP($A595,DSSV!$A$7:$R$65536,IN_DTK!Q$6,0))=FALSE,VLOOKUP($A595,DSSV!$A$7:$R$65536,IN_DTK!Q$6,0),"")</f>
        <v>0</v>
      </c>
      <c r="R595" s="175" t="str">
        <f>IF(ISNA(VLOOKUP($A595,DSSV!$A$7:$R$65536,IN_DTK!R$6,0))=FALSE,VLOOKUP($A595,DSSV!$A$7:$R$65536,IN_DTK!R$6,0),"")</f>
        <v>Không</v>
      </c>
      <c r="S595" s="185" t="str">
        <f>IF(ISNA(VLOOKUP($A595,DSSV!$A$7:$R$65536,IN_DTK!S$6,0))=FALSE,VLOOKUP($A595,DSSV!$A$7:$R$65536,IN_DTK!S$6,0),"")</f>
        <v/>
      </c>
      <c r="T595" s="156" t="str">
        <f t="shared" si="18"/>
        <v/>
      </c>
      <c r="U595" s="156" t="str">
        <f t="shared" si="19"/>
        <v/>
      </c>
    </row>
    <row r="596" spans="1:21" s="156" customFormat="1" ht="20.25" customHeight="1">
      <c r="A596" s="154">
        <v>587</v>
      </c>
      <c r="B596" s="178">
        <f>--SUBTOTAL(2,C$7:C596)</f>
        <v>587</v>
      </c>
      <c r="C596" s="157">
        <f>IF(ISNA(VLOOKUP($A596,DSSV!$A$7:$R$65536,IN_DTK!C$6,0))=FALSE,VLOOKUP($A596,DSSV!$A$7:$R$65536,IN_DTK!C$6,0),"")</f>
        <v>0</v>
      </c>
      <c r="D596" s="181" t="str">
        <f>IF(ISNA(VLOOKUP($A596,DSSV!$A$7:$R$65536,IN_DTK!D$6,0))=FALSE,VLOOKUP($A596,DSSV!$A$7:$R$65536,IN_DTK!D$6,0),"")</f>
        <v/>
      </c>
      <c r="E596" s="182" t="str">
        <f>IF(ISNA(VLOOKUP($A596,DSSV!$A$7:$R$65536,IN_DTK!E$6,0))=FALSE,VLOOKUP($A596,DSSV!$A$7:$R$65536,IN_DTK!E$6,0),"")</f>
        <v/>
      </c>
      <c r="F596" s="187" t="str">
        <f>IF(ISNA(VLOOKUP($A596,DSSV!$A$7:$R$65536,IN_DTK!F$6,0))=FALSE,VLOOKUP($A596,DSSV!$A$7:$R$65536,IN_DTK!F$6,0),"")</f>
        <v/>
      </c>
      <c r="G596" s="187" t="str">
        <f>IF(ISNA(VLOOKUP($A596,DSSV!$A$7:$R$65536,IN_DTK!G$6,0))=FALSE,VLOOKUP($A596,DSSV!$A$7:$R$65536,IN_DTK!G$6,0),"")</f>
        <v/>
      </c>
      <c r="H596" s="183">
        <f>IF(ISNA(VLOOKUP($A596,DSSV!$A$7:$R$65536,IN_DTK!H$6,0))=FALSE,IF(H$9&lt;&gt;0,VLOOKUP($A596,DSSV!$A$7:$R$65536,IN_DTK!H$6,0),""),"")</f>
        <v>0</v>
      </c>
      <c r="I596" s="183">
        <f>IF(ISNA(VLOOKUP($A596,DSSV!$A$7:$R$65536,IN_DTK!I$6,0))=FALSE,IF(I$9&lt;&gt;0,VLOOKUP($A596,DSSV!$A$7:$R$65536,IN_DTK!I$6,0),""),"")</f>
        <v>0</v>
      </c>
      <c r="J596" s="183">
        <f>IF(ISNA(VLOOKUP($A596,DSSV!$A$7:$R$65536,IN_DTK!J$6,0))=FALSE,IF(J$9&lt;&gt;0,VLOOKUP($A596,DSSV!$A$7:$R$65536,IN_DTK!J$6,0),""),"")</f>
        <v>0</v>
      </c>
      <c r="K596" s="183">
        <f>IF(ISNA(VLOOKUP($A596,DSSV!$A$7:$R$65536,IN_DTK!K$6,0))=FALSE,IF(K$9&lt;&gt;0,VLOOKUP($A596,DSSV!$A$7:$R$65536,IN_DTK!K$6,0),""),"")</f>
        <v>0</v>
      </c>
      <c r="L596" s="183">
        <f>IF(ISNA(VLOOKUP($A596,DSSV!$A$7:$R$65536,IN_DTK!L$6,0))=FALSE,IF(L$9&lt;&gt;0,VLOOKUP($A596,DSSV!$A$7:$R$65536,IN_DTK!L$6,0),""),"")</f>
        <v>0</v>
      </c>
      <c r="M596" s="183">
        <f>IF(ISNA(VLOOKUP($A596,DSSV!$A$7:$R$65536,IN_DTK!M$6,0))=FALSE,IF(M$9&lt;&gt;0,VLOOKUP($A596,DSSV!$A$7:$R$65536,IN_DTK!M$6,0),""),"")</f>
        <v>0</v>
      </c>
      <c r="N596" s="183">
        <f>IF(ISNA(VLOOKUP($A596,DSSV!$A$7:$R$65536,IN_DTK!N$6,0))=FALSE,IF(N$9&lt;&gt;0,VLOOKUP($A596,DSSV!$A$7:$R$65536,IN_DTK!N$6,0),""),"")</f>
        <v>0</v>
      </c>
      <c r="O596" s="183">
        <f>IF(ISNA(VLOOKUP($A596,DSSV!$A$7:$R$65536,IN_DTK!O$6,0))=FALSE,IF(O$9&lt;&gt;0,VLOOKUP($A596,DSSV!$A$7:$R$65536,IN_DTK!O$6,0),""),"")</f>
        <v>0</v>
      </c>
      <c r="P596" s="183">
        <f>IF(ISNA(VLOOKUP($A596,DSSV!$A$7:$R$65536,IN_DTK!P$6,0))=FALSE,IF(P$9&lt;&gt;0,VLOOKUP($A596,DSSV!$A$7:$R$65536,IN_DTK!P$6,0),""),"")</f>
        <v>0</v>
      </c>
      <c r="Q596" s="184">
        <f>IF(ISNA(VLOOKUP($A596,DSSV!$A$7:$R$65536,IN_DTK!Q$6,0))=FALSE,VLOOKUP($A596,DSSV!$A$7:$R$65536,IN_DTK!Q$6,0),"")</f>
        <v>0</v>
      </c>
      <c r="R596" s="175" t="str">
        <f>IF(ISNA(VLOOKUP($A596,DSSV!$A$7:$R$65536,IN_DTK!R$6,0))=FALSE,VLOOKUP($A596,DSSV!$A$7:$R$65536,IN_DTK!R$6,0),"")</f>
        <v>Không</v>
      </c>
      <c r="S596" s="185" t="str">
        <f>IF(ISNA(VLOOKUP($A596,DSSV!$A$7:$R$65536,IN_DTK!S$6,0))=FALSE,VLOOKUP($A596,DSSV!$A$7:$R$65536,IN_DTK!S$6,0),"")</f>
        <v/>
      </c>
      <c r="T596" s="156" t="str">
        <f t="shared" si="18"/>
        <v/>
      </c>
      <c r="U596" s="156" t="str">
        <f t="shared" si="19"/>
        <v/>
      </c>
    </row>
    <row r="597" spans="1:21" s="156" customFormat="1" ht="20.25" customHeight="1">
      <c r="A597" s="154">
        <v>588</v>
      </c>
      <c r="B597" s="178">
        <f>--SUBTOTAL(2,C$7:C597)</f>
        <v>588</v>
      </c>
      <c r="C597" s="157">
        <f>IF(ISNA(VLOOKUP($A597,DSSV!$A$7:$R$65536,IN_DTK!C$6,0))=FALSE,VLOOKUP($A597,DSSV!$A$7:$R$65536,IN_DTK!C$6,0),"")</f>
        <v>0</v>
      </c>
      <c r="D597" s="181" t="str">
        <f>IF(ISNA(VLOOKUP($A597,DSSV!$A$7:$R$65536,IN_DTK!D$6,0))=FALSE,VLOOKUP($A597,DSSV!$A$7:$R$65536,IN_DTK!D$6,0),"")</f>
        <v/>
      </c>
      <c r="E597" s="182" t="str">
        <f>IF(ISNA(VLOOKUP($A597,DSSV!$A$7:$R$65536,IN_DTK!E$6,0))=FALSE,VLOOKUP($A597,DSSV!$A$7:$R$65536,IN_DTK!E$6,0),"")</f>
        <v/>
      </c>
      <c r="F597" s="187" t="str">
        <f>IF(ISNA(VLOOKUP($A597,DSSV!$A$7:$R$65536,IN_DTK!F$6,0))=FALSE,VLOOKUP($A597,DSSV!$A$7:$R$65536,IN_DTK!F$6,0),"")</f>
        <v/>
      </c>
      <c r="G597" s="187" t="str">
        <f>IF(ISNA(VLOOKUP($A597,DSSV!$A$7:$R$65536,IN_DTK!G$6,0))=FALSE,VLOOKUP($A597,DSSV!$A$7:$R$65536,IN_DTK!G$6,0),"")</f>
        <v/>
      </c>
      <c r="H597" s="183">
        <f>IF(ISNA(VLOOKUP($A597,DSSV!$A$7:$R$65536,IN_DTK!H$6,0))=FALSE,IF(H$9&lt;&gt;0,VLOOKUP($A597,DSSV!$A$7:$R$65536,IN_DTK!H$6,0),""),"")</f>
        <v>0</v>
      </c>
      <c r="I597" s="183">
        <f>IF(ISNA(VLOOKUP($A597,DSSV!$A$7:$R$65536,IN_DTK!I$6,0))=FALSE,IF(I$9&lt;&gt;0,VLOOKUP($A597,DSSV!$A$7:$R$65536,IN_DTK!I$6,0),""),"")</f>
        <v>0</v>
      </c>
      <c r="J597" s="183">
        <f>IF(ISNA(VLOOKUP($A597,DSSV!$A$7:$R$65536,IN_DTK!J$6,0))=FALSE,IF(J$9&lt;&gt;0,VLOOKUP($A597,DSSV!$A$7:$R$65536,IN_DTK!J$6,0),""),"")</f>
        <v>0</v>
      </c>
      <c r="K597" s="183">
        <f>IF(ISNA(VLOOKUP($A597,DSSV!$A$7:$R$65536,IN_DTK!K$6,0))=FALSE,IF(K$9&lt;&gt;0,VLOOKUP($A597,DSSV!$A$7:$R$65536,IN_DTK!K$6,0),""),"")</f>
        <v>0</v>
      </c>
      <c r="L597" s="183">
        <f>IF(ISNA(VLOOKUP($A597,DSSV!$A$7:$R$65536,IN_DTK!L$6,0))=FALSE,IF(L$9&lt;&gt;0,VLOOKUP($A597,DSSV!$A$7:$R$65536,IN_DTK!L$6,0),""),"")</f>
        <v>0</v>
      </c>
      <c r="M597" s="183">
        <f>IF(ISNA(VLOOKUP($A597,DSSV!$A$7:$R$65536,IN_DTK!M$6,0))=FALSE,IF(M$9&lt;&gt;0,VLOOKUP($A597,DSSV!$A$7:$R$65536,IN_DTK!M$6,0),""),"")</f>
        <v>0</v>
      </c>
      <c r="N597" s="183">
        <f>IF(ISNA(VLOOKUP($A597,DSSV!$A$7:$R$65536,IN_DTK!N$6,0))=FALSE,IF(N$9&lt;&gt;0,VLOOKUP($A597,DSSV!$A$7:$R$65536,IN_DTK!N$6,0),""),"")</f>
        <v>0</v>
      </c>
      <c r="O597" s="183">
        <f>IF(ISNA(VLOOKUP($A597,DSSV!$A$7:$R$65536,IN_DTK!O$6,0))=FALSE,IF(O$9&lt;&gt;0,VLOOKUP($A597,DSSV!$A$7:$R$65536,IN_DTK!O$6,0),""),"")</f>
        <v>0</v>
      </c>
      <c r="P597" s="183">
        <f>IF(ISNA(VLOOKUP($A597,DSSV!$A$7:$R$65536,IN_DTK!P$6,0))=FALSE,IF(P$9&lt;&gt;0,VLOOKUP($A597,DSSV!$A$7:$R$65536,IN_DTK!P$6,0),""),"")</f>
        <v>0</v>
      </c>
      <c r="Q597" s="184">
        <f>IF(ISNA(VLOOKUP($A597,DSSV!$A$7:$R$65536,IN_DTK!Q$6,0))=FALSE,VLOOKUP($A597,DSSV!$A$7:$R$65536,IN_DTK!Q$6,0),"")</f>
        <v>0</v>
      </c>
      <c r="R597" s="175" t="str">
        <f>IF(ISNA(VLOOKUP($A597,DSSV!$A$7:$R$65536,IN_DTK!R$6,0))=FALSE,VLOOKUP($A597,DSSV!$A$7:$R$65536,IN_DTK!R$6,0),"")</f>
        <v>Không</v>
      </c>
      <c r="S597" s="185" t="str">
        <f>IF(ISNA(VLOOKUP($A597,DSSV!$A$7:$R$65536,IN_DTK!S$6,0))=FALSE,VLOOKUP($A597,DSSV!$A$7:$R$65536,IN_DTK!S$6,0),"")</f>
        <v/>
      </c>
      <c r="T597" s="156" t="str">
        <f t="shared" si="18"/>
        <v/>
      </c>
      <c r="U597" s="156" t="str">
        <f t="shared" si="19"/>
        <v/>
      </c>
    </row>
    <row r="598" spans="1:21" s="156" customFormat="1" ht="20.25" customHeight="1">
      <c r="A598" s="154">
        <v>589</v>
      </c>
      <c r="B598" s="178">
        <f>--SUBTOTAL(2,C$7:C598)</f>
        <v>589</v>
      </c>
      <c r="C598" s="157">
        <f>IF(ISNA(VLOOKUP($A598,DSSV!$A$7:$R$65536,IN_DTK!C$6,0))=FALSE,VLOOKUP($A598,DSSV!$A$7:$R$65536,IN_DTK!C$6,0),"")</f>
        <v>0</v>
      </c>
      <c r="D598" s="181" t="str">
        <f>IF(ISNA(VLOOKUP($A598,DSSV!$A$7:$R$65536,IN_DTK!D$6,0))=FALSE,VLOOKUP($A598,DSSV!$A$7:$R$65536,IN_DTK!D$6,0),"")</f>
        <v/>
      </c>
      <c r="E598" s="182" t="str">
        <f>IF(ISNA(VLOOKUP($A598,DSSV!$A$7:$R$65536,IN_DTK!E$6,0))=FALSE,VLOOKUP($A598,DSSV!$A$7:$R$65536,IN_DTK!E$6,0),"")</f>
        <v/>
      </c>
      <c r="F598" s="187" t="str">
        <f>IF(ISNA(VLOOKUP($A598,DSSV!$A$7:$R$65536,IN_DTK!F$6,0))=FALSE,VLOOKUP($A598,DSSV!$A$7:$R$65536,IN_DTK!F$6,0),"")</f>
        <v/>
      </c>
      <c r="G598" s="187" t="str">
        <f>IF(ISNA(VLOOKUP($A598,DSSV!$A$7:$R$65536,IN_DTK!G$6,0))=FALSE,VLOOKUP($A598,DSSV!$A$7:$R$65536,IN_DTK!G$6,0),"")</f>
        <v/>
      </c>
      <c r="H598" s="183">
        <f>IF(ISNA(VLOOKUP($A598,DSSV!$A$7:$R$65536,IN_DTK!H$6,0))=FALSE,IF(H$9&lt;&gt;0,VLOOKUP($A598,DSSV!$A$7:$R$65536,IN_DTK!H$6,0),""),"")</f>
        <v>0</v>
      </c>
      <c r="I598" s="183">
        <f>IF(ISNA(VLOOKUP($A598,DSSV!$A$7:$R$65536,IN_DTK!I$6,0))=FALSE,IF(I$9&lt;&gt;0,VLOOKUP($A598,DSSV!$A$7:$R$65536,IN_DTK!I$6,0),""),"")</f>
        <v>0</v>
      </c>
      <c r="J598" s="183">
        <f>IF(ISNA(VLOOKUP($A598,DSSV!$A$7:$R$65536,IN_DTK!J$6,0))=FALSE,IF(J$9&lt;&gt;0,VLOOKUP($A598,DSSV!$A$7:$R$65536,IN_DTK!J$6,0),""),"")</f>
        <v>0</v>
      </c>
      <c r="K598" s="183">
        <f>IF(ISNA(VLOOKUP($A598,DSSV!$A$7:$R$65536,IN_DTK!K$6,0))=FALSE,IF(K$9&lt;&gt;0,VLOOKUP($A598,DSSV!$A$7:$R$65536,IN_DTK!K$6,0),""),"")</f>
        <v>0</v>
      </c>
      <c r="L598" s="183">
        <f>IF(ISNA(VLOOKUP($A598,DSSV!$A$7:$R$65536,IN_DTK!L$6,0))=FALSE,IF(L$9&lt;&gt;0,VLOOKUP($A598,DSSV!$A$7:$R$65536,IN_DTK!L$6,0),""),"")</f>
        <v>0</v>
      </c>
      <c r="M598" s="183">
        <f>IF(ISNA(VLOOKUP($A598,DSSV!$A$7:$R$65536,IN_DTK!M$6,0))=FALSE,IF(M$9&lt;&gt;0,VLOOKUP($A598,DSSV!$A$7:$R$65536,IN_DTK!M$6,0),""),"")</f>
        <v>0</v>
      </c>
      <c r="N598" s="183">
        <f>IF(ISNA(VLOOKUP($A598,DSSV!$A$7:$R$65536,IN_DTK!N$6,0))=FALSE,IF(N$9&lt;&gt;0,VLOOKUP($A598,DSSV!$A$7:$R$65536,IN_DTK!N$6,0),""),"")</f>
        <v>0</v>
      </c>
      <c r="O598" s="183">
        <f>IF(ISNA(VLOOKUP($A598,DSSV!$A$7:$R$65536,IN_DTK!O$6,0))=FALSE,IF(O$9&lt;&gt;0,VLOOKUP($A598,DSSV!$A$7:$R$65536,IN_DTK!O$6,0),""),"")</f>
        <v>0</v>
      </c>
      <c r="P598" s="183">
        <f>IF(ISNA(VLOOKUP($A598,DSSV!$A$7:$R$65536,IN_DTK!P$6,0))=FALSE,IF(P$9&lt;&gt;0,VLOOKUP($A598,DSSV!$A$7:$R$65536,IN_DTK!P$6,0),""),"")</f>
        <v>0</v>
      </c>
      <c r="Q598" s="184">
        <f>IF(ISNA(VLOOKUP($A598,DSSV!$A$7:$R$65536,IN_DTK!Q$6,0))=FALSE,VLOOKUP($A598,DSSV!$A$7:$R$65536,IN_DTK!Q$6,0),"")</f>
        <v>0</v>
      </c>
      <c r="R598" s="175" t="str">
        <f>IF(ISNA(VLOOKUP($A598,DSSV!$A$7:$R$65536,IN_DTK!R$6,0))=FALSE,VLOOKUP($A598,DSSV!$A$7:$R$65536,IN_DTK!R$6,0),"")</f>
        <v>Không</v>
      </c>
      <c r="S598" s="185" t="str">
        <f>IF(ISNA(VLOOKUP($A598,DSSV!$A$7:$R$65536,IN_DTK!S$6,0))=FALSE,VLOOKUP($A598,DSSV!$A$7:$R$65536,IN_DTK!S$6,0),"")</f>
        <v/>
      </c>
      <c r="T598" s="156" t="str">
        <f t="shared" si="18"/>
        <v/>
      </c>
      <c r="U598" s="156" t="str">
        <f t="shared" si="19"/>
        <v/>
      </c>
    </row>
    <row r="599" spans="1:21" s="156" customFormat="1" ht="20.25" customHeight="1">
      <c r="A599" s="154">
        <v>590</v>
      </c>
      <c r="B599" s="178">
        <f>--SUBTOTAL(2,C$7:C599)</f>
        <v>590</v>
      </c>
      <c r="C599" s="157">
        <f>IF(ISNA(VLOOKUP($A599,DSSV!$A$7:$R$65536,IN_DTK!C$6,0))=FALSE,VLOOKUP($A599,DSSV!$A$7:$R$65536,IN_DTK!C$6,0),"")</f>
        <v>0</v>
      </c>
      <c r="D599" s="181" t="str">
        <f>IF(ISNA(VLOOKUP($A599,DSSV!$A$7:$R$65536,IN_DTK!D$6,0))=FALSE,VLOOKUP($A599,DSSV!$A$7:$R$65536,IN_DTK!D$6,0),"")</f>
        <v/>
      </c>
      <c r="E599" s="182" t="str">
        <f>IF(ISNA(VLOOKUP($A599,DSSV!$A$7:$R$65536,IN_DTK!E$6,0))=FALSE,VLOOKUP($A599,DSSV!$A$7:$R$65536,IN_DTK!E$6,0),"")</f>
        <v/>
      </c>
      <c r="F599" s="187" t="str">
        <f>IF(ISNA(VLOOKUP($A599,DSSV!$A$7:$R$65536,IN_DTK!F$6,0))=FALSE,VLOOKUP($A599,DSSV!$A$7:$R$65536,IN_DTK!F$6,0),"")</f>
        <v/>
      </c>
      <c r="G599" s="187" t="str">
        <f>IF(ISNA(VLOOKUP($A599,DSSV!$A$7:$R$65536,IN_DTK!G$6,0))=FALSE,VLOOKUP($A599,DSSV!$A$7:$R$65536,IN_DTK!G$6,0),"")</f>
        <v/>
      </c>
      <c r="H599" s="183">
        <f>IF(ISNA(VLOOKUP($A599,DSSV!$A$7:$R$65536,IN_DTK!H$6,0))=FALSE,IF(H$9&lt;&gt;0,VLOOKUP($A599,DSSV!$A$7:$R$65536,IN_DTK!H$6,0),""),"")</f>
        <v>0</v>
      </c>
      <c r="I599" s="183">
        <f>IF(ISNA(VLOOKUP($A599,DSSV!$A$7:$R$65536,IN_DTK!I$6,0))=FALSE,IF(I$9&lt;&gt;0,VLOOKUP($A599,DSSV!$A$7:$R$65536,IN_DTK!I$6,0),""),"")</f>
        <v>0</v>
      </c>
      <c r="J599" s="183">
        <f>IF(ISNA(VLOOKUP($A599,DSSV!$A$7:$R$65536,IN_DTK!J$6,0))=FALSE,IF(J$9&lt;&gt;0,VLOOKUP($A599,DSSV!$A$7:$R$65536,IN_DTK!J$6,0),""),"")</f>
        <v>0</v>
      </c>
      <c r="K599" s="183">
        <f>IF(ISNA(VLOOKUP($A599,DSSV!$A$7:$R$65536,IN_DTK!K$6,0))=FALSE,IF(K$9&lt;&gt;0,VLOOKUP($A599,DSSV!$A$7:$R$65536,IN_DTK!K$6,0),""),"")</f>
        <v>0</v>
      </c>
      <c r="L599" s="183">
        <f>IF(ISNA(VLOOKUP($A599,DSSV!$A$7:$R$65536,IN_DTK!L$6,0))=FALSE,IF(L$9&lt;&gt;0,VLOOKUP($A599,DSSV!$A$7:$R$65536,IN_DTK!L$6,0),""),"")</f>
        <v>0</v>
      </c>
      <c r="M599" s="183">
        <f>IF(ISNA(VLOOKUP($A599,DSSV!$A$7:$R$65536,IN_DTK!M$6,0))=FALSE,IF(M$9&lt;&gt;0,VLOOKUP($A599,DSSV!$A$7:$R$65536,IN_DTK!M$6,0),""),"")</f>
        <v>0</v>
      </c>
      <c r="N599" s="183">
        <f>IF(ISNA(VLOOKUP($A599,DSSV!$A$7:$R$65536,IN_DTK!N$6,0))=FALSE,IF(N$9&lt;&gt;0,VLOOKUP($A599,DSSV!$A$7:$R$65536,IN_DTK!N$6,0),""),"")</f>
        <v>0</v>
      </c>
      <c r="O599" s="183">
        <f>IF(ISNA(VLOOKUP($A599,DSSV!$A$7:$R$65536,IN_DTK!O$6,0))=FALSE,IF(O$9&lt;&gt;0,VLOOKUP($A599,DSSV!$A$7:$R$65536,IN_DTK!O$6,0),""),"")</f>
        <v>0</v>
      </c>
      <c r="P599" s="183">
        <f>IF(ISNA(VLOOKUP($A599,DSSV!$A$7:$R$65536,IN_DTK!P$6,0))=FALSE,IF(P$9&lt;&gt;0,VLOOKUP($A599,DSSV!$A$7:$R$65536,IN_DTK!P$6,0),""),"")</f>
        <v>0</v>
      </c>
      <c r="Q599" s="184">
        <f>IF(ISNA(VLOOKUP($A599,DSSV!$A$7:$R$65536,IN_DTK!Q$6,0))=FALSE,VLOOKUP($A599,DSSV!$A$7:$R$65536,IN_DTK!Q$6,0),"")</f>
        <v>0</v>
      </c>
      <c r="R599" s="175" t="str">
        <f>IF(ISNA(VLOOKUP($A599,DSSV!$A$7:$R$65536,IN_DTK!R$6,0))=FALSE,VLOOKUP($A599,DSSV!$A$7:$R$65536,IN_DTK!R$6,0),"")</f>
        <v>Không</v>
      </c>
      <c r="S599" s="185" t="str">
        <f>IF(ISNA(VLOOKUP($A599,DSSV!$A$7:$R$65536,IN_DTK!S$6,0))=FALSE,VLOOKUP($A599,DSSV!$A$7:$R$65536,IN_DTK!S$6,0),"")</f>
        <v/>
      </c>
      <c r="T599" s="156" t="str">
        <f t="shared" si="18"/>
        <v/>
      </c>
      <c r="U599" s="156" t="str">
        <f t="shared" si="19"/>
        <v/>
      </c>
    </row>
    <row r="600" spans="1:21" s="156" customFormat="1" ht="20.25" customHeight="1">
      <c r="A600" s="154">
        <v>591</v>
      </c>
      <c r="B600" s="178">
        <f>--SUBTOTAL(2,C$7:C600)</f>
        <v>591</v>
      </c>
      <c r="C600" s="157">
        <f>IF(ISNA(VLOOKUP($A600,DSSV!$A$7:$R$65536,IN_DTK!C$6,0))=FALSE,VLOOKUP($A600,DSSV!$A$7:$R$65536,IN_DTK!C$6,0),"")</f>
        <v>0</v>
      </c>
      <c r="D600" s="181" t="str">
        <f>IF(ISNA(VLOOKUP($A600,DSSV!$A$7:$R$65536,IN_DTK!D$6,0))=FALSE,VLOOKUP($A600,DSSV!$A$7:$R$65536,IN_DTK!D$6,0),"")</f>
        <v/>
      </c>
      <c r="E600" s="182" t="str">
        <f>IF(ISNA(VLOOKUP($A600,DSSV!$A$7:$R$65536,IN_DTK!E$6,0))=FALSE,VLOOKUP($A600,DSSV!$A$7:$R$65536,IN_DTK!E$6,0),"")</f>
        <v/>
      </c>
      <c r="F600" s="187" t="str">
        <f>IF(ISNA(VLOOKUP($A600,DSSV!$A$7:$R$65536,IN_DTK!F$6,0))=FALSE,VLOOKUP($A600,DSSV!$A$7:$R$65536,IN_DTK!F$6,0),"")</f>
        <v/>
      </c>
      <c r="G600" s="187" t="str">
        <f>IF(ISNA(VLOOKUP($A600,DSSV!$A$7:$R$65536,IN_DTK!G$6,0))=FALSE,VLOOKUP($A600,DSSV!$A$7:$R$65536,IN_DTK!G$6,0),"")</f>
        <v/>
      </c>
      <c r="H600" s="183">
        <f>IF(ISNA(VLOOKUP($A600,DSSV!$A$7:$R$65536,IN_DTK!H$6,0))=FALSE,IF(H$9&lt;&gt;0,VLOOKUP($A600,DSSV!$A$7:$R$65536,IN_DTK!H$6,0),""),"")</f>
        <v>0</v>
      </c>
      <c r="I600" s="183">
        <f>IF(ISNA(VLOOKUP($A600,DSSV!$A$7:$R$65536,IN_DTK!I$6,0))=FALSE,IF(I$9&lt;&gt;0,VLOOKUP($A600,DSSV!$A$7:$R$65536,IN_DTK!I$6,0),""),"")</f>
        <v>0</v>
      </c>
      <c r="J600" s="183">
        <f>IF(ISNA(VLOOKUP($A600,DSSV!$A$7:$R$65536,IN_DTK!J$6,0))=FALSE,IF(J$9&lt;&gt;0,VLOOKUP($A600,DSSV!$A$7:$R$65536,IN_DTK!J$6,0),""),"")</f>
        <v>0</v>
      </c>
      <c r="K600" s="183">
        <f>IF(ISNA(VLOOKUP($A600,DSSV!$A$7:$R$65536,IN_DTK!K$6,0))=FALSE,IF(K$9&lt;&gt;0,VLOOKUP($A600,DSSV!$A$7:$R$65536,IN_DTK!K$6,0),""),"")</f>
        <v>0</v>
      </c>
      <c r="L600" s="183">
        <f>IF(ISNA(VLOOKUP($A600,DSSV!$A$7:$R$65536,IN_DTK!L$6,0))=FALSE,IF(L$9&lt;&gt;0,VLOOKUP($A600,DSSV!$A$7:$R$65536,IN_DTK!L$6,0),""),"")</f>
        <v>0</v>
      </c>
      <c r="M600" s="183">
        <f>IF(ISNA(VLOOKUP($A600,DSSV!$A$7:$R$65536,IN_DTK!M$6,0))=FALSE,IF(M$9&lt;&gt;0,VLOOKUP($A600,DSSV!$A$7:$R$65536,IN_DTK!M$6,0),""),"")</f>
        <v>0</v>
      </c>
      <c r="N600" s="183">
        <f>IF(ISNA(VLOOKUP($A600,DSSV!$A$7:$R$65536,IN_DTK!N$6,0))=FALSE,IF(N$9&lt;&gt;0,VLOOKUP($A600,DSSV!$A$7:$R$65536,IN_DTK!N$6,0),""),"")</f>
        <v>0</v>
      </c>
      <c r="O600" s="183">
        <f>IF(ISNA(VLOOKUP($A600,DSSV!$A$7:$R$65536,IN_DTK!O$6,0))=FALSE,IF(O$9&lt;&gt;0,VLOOKUP($A600,DSSV!$A$7:$R$65536,IN_DTK!O$6,0),""),"")</f>
        <v>0</v>
      </c>
      <c r="P600" s="183">
        <f>IF(ISNA(VLOOKUP($A600,DSSV!$A$7:$R$65536,IN_DTK!P$6,0))=FALSE,IF(P$9&lt;&gt;0,VLOOKUP($A600,DSSV!$A$7:$R$65536,IN_DTK!P$6,0),""),"")</f>
        <v>0</v>
      </c>
      <c r="Q600" s="184">
        <f>IF(ISNA(VLOOKUP($A600,DSSV!$A$7:$R$65536,IN_DTK!Q$6,0))=FALSE,VLOOKUP($A600,DSSV!$A$7:$R$65536,IN_DTK!Q$6,0),"")</f>
        <v>0</v>
      </c>
      <c r="R600" s="175" t="str">
        <f>IF(ISNA(VLOOKUP($A600,DSSV!$A$7:$R$65536,IN_DTK!R$6,0))=FALSE,VLOOKUP($A600,DSSV!$A$7:$R$65536,IN_DTK!R$6,0),"")</f>
        <v>Không</v>
      </c>
      <c r="S600" s="185" t="str">
        <f>IF(ISNA(VLOOKUP($A600,DSSV!$A$7:$R$65536,IN_DTK!S$6,0))=FALSE,VLOOKUP($A600,DSSV!$A$7:$R$65536,IN_DTK!S$6,0),"")</f>
        <v/>
      </c>
      <c r="T600" s="156" t="str">
        <f t="shared" si="18"/>
        <v/>
      </c>
      <c r="U600" s="156" t="str">
        <f t="shared" si="19"/>
        <v/>
      </c>
    </row>
    <row r="601" spans="1:21" s="156" customFormat="1" ht="20.25" customHeight="1">
      <c r="A601" s="154">
        <v>592</v>
      </c>
      <c r="B601" s="178">
        <f>--SUBTOTAL(2,C$7:C601)</f>
        <v>592</v>
      </c>
      <c r="C601" s="157">
        <f>IF(ISNA(VLOOKUP($A601,DSSV!$A$7:$R$65536,IN_DTK!C$6,0))=FALSE,VLOOKUP($A601,DSSV!$A$7:$R$65536,IN_DTK!C$6,0),"")</f>
        <v>0</v>
      </c>
      <c r="D601" s="181" t="str">
        <f>IF(ISNA(VLOOKUP($A601,DSSV!$A$7:$R$65536,IN_DTK!D$6,0))=FALSE,VLOOKUP($A601,DSSV!$A$7:$R$65536,IN_DTK!D$6,0),"")</f>
        <v/>
      </c>
      <c r="E601" s="182" t="str">
        <f>IF(ISNA(VLOOKUP($A601,DSSV!$A$7:$R$65536,IN_DTK!E$6,0))=FALSE,VLOOKUP($A601,DSSV!$A$7:$R$65536,IN_DTK!E$6,0),"")</f>
        <v/>
      </c>
      <c r="F601" s="187" t="str">
        <f>IF(ISNA(VLOOKUP($A601,DSSV!$A$7:$R$65536,IN_DTK!F$6,0))=FALSE,VLOOKUP($A601,DSSV!$A$7:$R$65536,IN_DTK!F$6,0),"")</f>
        <v/>
      </c>
      <c r="G601" s="187" t="str">
        <f>IF(ISNA(VLOOKUP($A601,DSSV!$A$7:$R$65536,IN_DTK!G$6,0))=FALSE,VLOOKUP($A601,DSSV!$A$7:$R$65536,IN_DTK!G$6,0),"")</f>
        <v/>
      </c>
      <c r="H601" s="183">
        <f>IF(ISNA(VLOOKUP($A601,DSSV!$A$7:$R$65536,IN_DTK!H$6,0))=FALSE,IF(H$9&lt;&gt;0,VLOOKUP($A601,DSSV!$A$7:$R$65536,IN_DTK!H$6,0),""),"")</f>
        <v>0</v>
      </c>
      <c r="I601" s="183">
        <f>IF(ISNA(VLOOKUP($A601,DSSV!$A$7:$R$65536,IN_DTK!I$6,0))=FALSE,IF(I$9&lt;&gt;0,VLOOKUP($A601,DSSV!$A$7:$R$65536,IN_DTK!I$6,0),""),"")</f>
        <v>0</v>
      </c>
      <c r="J601" s="183">
        <f>IF(ISNA(VLOOKUP($A601,DSSV!$A$7:$R$65536,IN_DTK!J$6,0))=FALSE,IF(J$9&lt;&gt;0,VLOOKUP($A601,DSSV!$A$7:$R$65536,IN_DTK!J$6,0),""),"")</f>
        <v>0</v>
      </c>
      <c r="K601" s="183">
        <f>IF(ISNA(VLOOKUP($A601,DSSV!$A$7:$R$65536,IN_DTK!K$6,0))=FALSE,IF(K$9&lt;&gt;0,VLOOKUP($A601,DSSV!$A$7:$R$65536,IN_DTK!K$6,0),""),"")</f>
        <v>0</v>
      </c>
      <c r="L601" s="183">
        <f>IF(ISNA(VLOOKUP($A601,DSSV!$A$7:$R$65536,IN_DTK!L$6,0))=FALSE,IF(L$9&lt;&gt;0,VLOOKUP($A601,DSSV!$A$7:$R$65536,IN_DTK!L$6,0),""),"")</f>
        <v>0</v>
      </c>
      <c r="M601" s="183">
        <f>IF(ISNA(VLOOKUP($A601,DSSV!$A$7:$R$65536,IN_DTK!M$6,0))=FALSE,IF(M$9&lt;&gt;0,VLOOKUP($A601,DSSV!$A$7:$R$65536,IN_DTK!M$6,0),""),"")</f>
        <v>0</v>
      </c>
      <c r="N601" s="183">
        <f>IF(ISNA(VLOOKUP($A601,DSSV!$A$7:$R$65536,IN_DTK!N$6,0))=FALSE,IF(N$9&lt;&gt;0,VLOOKUP($A601,DSSV!$A$7:$R$65536,IN_DTK!N$6,0),""),"")</f>
        <v>0</v>
      </c>
      <c r="O601" s="183">
        <f>IF(ISNA(VLOOKUP($A601,DSSV!$A$7:$R$65536,IN_DTK!O$6,0))=FALSE,IF(O$9&lt;&gt;0,VLOOKUP($A601,DSSV!$A$7:$R$65536,IN_DTK!O$6,0),""),"")</f>
        <v>0</v>
      </c>
      <c r="P601" s="183">
        <f>IF(ISNA(VLOOKUP($A601,DSSV!$A$7:$R$65536,IN_DTK!P$6,0))=FALSE,IF(P$9&lt;&gt;0,VLOOKUP($A601,DSSV!$A$7:$R$65536,IN_DTK!P$6,0),""),"")</f>
        <v>0</v>
      </c>
      <c r="Q601" s="184">
        <f>IF(ISNA(VLOOKUP($A601,DSSV!$A$7:$R$65536,IN_DTK!Q$6,0))=FALSE,VLOOKUP($A601,DSSV!$A$7:$R$65536,IN_DTK!Q$6,0),"")</f>
        <v>0</v>
      </c>
      <c r="R601" s="175" t="str">
        <f>IF(ISNA(VLOOKUP($A601,DSSV!$A$7:$R$65536,IN_DTK!R$6,0))=FALSE,VLOOKUP($A601,DSSV!$A$7:$R$65536,IN_DTK!R$6,0),"")</f>
        <v>Không</v>
      </c>
      <c r="S601" s="185" t="str">
        <f>IF(ISNA(VLOOKUP($A601,DSSV!$A$7:$R$65536,IN_DTK!S$6,0))=FALSE,VLOOKUP($A601,DSSV!$A$7:$R$65536,IN_DTK!S$6,0),"")</f>
        <v/>
      </c>
      <c r="T601" s="156" t="str">
        <f t="shared" si="18"/>
        <v/>
      </c>
      <c r="U601" s="156" t="str">
        <f t="shared" si="19"/>
        <v/>
      </c>
    </row>
    <row r="602" spans="1:21" s="156" customFormat="1" ht="20.25" customHeight="1">
      <c r="A602" s="154">
        <v>593</v>
      </c>
      <c r="B602" s="178">
        <f>--SUBTOTAL(2,C$7:C602)</f>
        <v>593</v>
      </c>
      <c r="C602" s="157">
        <f>IF(ISNA(VLOOKUP($A602,DSSV!$A$7:$R$65536,IN_DTK!C$6,0))=FALSE,VLOOKUP($A602,DSSV!$A$7:$R$65536,IN_DTK!C$6,0),"")</f>
        <v>0</v>
      </c>
      <c r="D602" s="181" t="str">
        <f>IF(ISNA(VLOOKUP($A602,DSSV!$A$7:$R$65536,IN_DTK!D$6,0))=FALSE,VLOOKUP($A602,DSSV!$A$7:$R$65536,IN_DTK!D$6,0),"")</f>
        <v/>
      </c>
      <c r="E602" s="182" t="str">
        <f>IF(ISNA(VLOOKUP($A602,DSSV!$A$7:$R$65536,IN_DTK!E$6,0))=FALSE,VLOOKUP($A602,DSSV!$A$7:$R$65536,IN_DTK!E$6,0),"")</f>
        <v/>
      </c>
      <c r="F602" s="187" t="str">
        <f>IF(ISNA(VLOOKUP($A602,DSSV!$A$7:$R$65536,IN_DTK!F$6,0))=FALSE,VLOOKUP($A602,DSSV!$A$7:$R$65536,IN_DTK!F$6,0),"")</f>
        <v/>
      </c>
      <c r="G602" s="187" t="str">
        <f>IF(ISNA(VLOOKUP($A602,DSSV!$A$7:$R$65536,IN_DTK!G$6,0))=FALSE,VLOOKUP($A602,DSSV!$A$7:$R$65536,IN_DTK!G$6,0),"")</f>
        <v/>
      </c>
      <c r="H602" s="183">
        <f>IF(ISNA(VLOOKUP($A602,DSSV!$A$7:$R$65536,IN_DTK!H$6,0))=FALSE,IF(H$9&lt;&gt;0,VLOOKUP($A602,DSSV!$A$7:$R$65536,IN_DTK!H$6,0),""),"")</f>
        <v>0</v>
      </c>
      <c r="I602" s="183">
        <f>IF(ISNA(VLOOKUP($A602,DSSV!$A$7:$R$65536,IN_DTK!I$6,0))=FALSE,IF(I$9&lt;&gt;0,VLOOKUP($A602,DSSV!$A$7:$R$65536,IN_DTK!I$6,0),""),"")</f>
        <v>0</v>
      </c>
      <c r="J602" s="183">
        <f>IF(ISNA(VLOOKUP($A602,DSSV!$A$7:$R$65536,IN_DTK!J$6,0))=FALSE,IF(J$9&lt;&gt;0,VLOOKUP($A602,DSSV!$A$7:$R$65536,IN_DTK!J$6,0),""),"")</f>
        <v>0</v>
      </c>
      <c r="K602" s="183">
        <f>IF(ISNA(VLOOKUP($A602,DSSV!$A$7:$R$65536,IN_DTK!K$6,0))=FALSE,IF(K$9&lt;&gt;0,VLOOKUP($A602,DSSV!$A$7:$R$65536,IN_DTK!K$6,0),""),"")</f>
        <v>0</v>
      </c>
      <c r="L602" s="183">
        <f>IF(ISNA(VLOOKUP($A602,DSSV!$A$7:$R$65536,IN_DTK!L$6,0))=FALSE,IF(L$9&lt;&gt;0,VLOOKUP($A602,DSSV!$A$7:$R$65536,IN_DTK!L$6,0),""),"")</f>
        <v>0</v>
      </c>
      <c r="M602" s="183">
        <f>IF(ISNA(VLOOKUP($A602,DSSV!$A$7:$R$65536,IN_DTK!M$6,0))=FALSE,IF(M$9&lt;&gt;0,VLOOKUP($A602,DSSV!$A$7:$R$65536,IN_DTK!M$6,0),""),"")</f>
        <v>0</v>
      </c>
      <c r="N602" s="183">
        <f>IF(ISNA(VLOOKUP($A602,DSSV!$A$7:$R$65536,IN_DTK!N$6,0))=FALSE,IF(N$9&lt;&gt;0,VLOOKUP($A602,DSSV!$A$7:$R$65536,IN_DTK!N$6,0),""),"")</f>
        <v>0</v>
      </c>
      <c r="O602" s="183">
        <f>IF(ISNA(VLOOKUP($A602,DSSV!$A$7:$R$65536,IN_DTK!O$6,0))=FALSE,IF(O$9&lt;&gt;0,VLOOKUP($A602,DSSV!$A$7:$R$65536,IN_DTK!O$6,0),""),"")</f>
        <v>0</v>
      </c>
      <c r="P602" s="183">
        <f>IF(ISNA(VLOOKUP($A602,DSSV!$A$7:$R$65536,IN_DTK!P$6,0))=FALSE,IF(P$9&lt;&gt;0,VLOOKUP($A602,DSSV!$A$7:$R$65536,IN_DTK!P$6,0),""),"")</f>
        <v>0</v>
      </c>
      <c r="Q602" s="184">
        <f>IF(ISNA(VLOOKUP($A602,DSSV!$A$7:$R$65536,IN_DTK!Q$6,0))=FALSE,VLOOKUP($A602,DSSV!$A$7:$R$65536,IN_DTK!Q$6,0),"")</f>
        <v>0</v>
      </c>
      <c r="R602" s="175" t="str">
        <f>IF(ISNA(VLOOKUP($A602,DSSV!$A$7:$R$65536,IN_DTK!R$6,0))=FALSE,VLOOKUP($A602,DSSV!$A$7:$R$65536,IN_DTK!R$6,0),"")</f>
        <v>Không</v>
      </c>
      <c r="S602" s="185" t="str">
        <f>IF(ISNA(VLOOKUP($A602,DSSV!$A$7:$R$65536,IN_DTK!S$6,0))=FALSE,VLOOKUP($A602,DSSV!$A$7:$R$65536,IN_DTK!S$6,0),"")</f>
        <v/>
      </c>
      <c r="T602" s="156" t="str">
        <f t="shared" si="18"/>
        <v/>
      </c>
      <c r="U602" s="156" t="str">
        <f t="shared" si="19"/>
        <v/>
      </c>
    </row>
    <row r="603" spans="1:21" s="156" customFormat="1" ht="20.25" customHeight="1">
      <c r="A603" s="154">
        <v>594</v>
      </c>
      <c r="B603" s="178">
        <f>--SUBTOTAL(2,C$7:C603)</f>
        <v>594</v>
      </c>
      <c r="C603" s="157">
        <f>IF(ISNA(VLOOKUP($A603,DSSV!$A$7:$R$65536,IN_DTK!C$6,0))=FALSE,VLOOKUP($A603,DSSV!$A$7:$R$65536,IN_DTK!C$6,0),"")</f>
        <v>0</v>
      </c>
      <c r="D603" s="181" t="str">
        <f>IF(ISNA(VLOOKUP($A603,DSSV!$A$7:$R$65536,IN_DTK!D$6,0))=FALSE,VLOOKUP($A603,DSSV!$A$7:$R$65536,IN_DTK!D$6,0),"")</f>
        <v/>
      </c>
      <c r="E603" s="182" t="str">
        <f>IF(ISNA(VLOOKUP($A603,DSSV!$A$7:$R$65536,IN_DTK!E$6,0))=FALSE,VLOOKUP($A603,DSSV!$A$7:$R$65536,IN_DTK!E$6,0),"")</f>
        <v/>
      </c>
      <c r="F603" s="187" t="str">
        <f>IF(ISNA(VLOOKUP($A603,DSSV!$A$7:$R$65536,IN_DTK!F$6,0))=FALSE,VLOOKUP($A603,DSSV!$A$7:$R$65536,IN_DTK!F$6,0),"")</f>
        <v/>
      </c>
      <c r="G603" s="187" t="str">
        <f>IF(ISNA(VLOOKUP($A603,DSSV!$A$7:$R$65536,IN_DTK!G$6,0))=FALSE,VLOOKUP($A603,DSSV!$A$7:$R$65536,IN_DTK!G$6,0),"")</f>
        <v/>
      </c>
      <c r="H603" s="183">
        <f>IF(ISNA(VLOOKUP($A603,DSSV!$A$7:$R$65536,IN_DTK!H$6,0))=FALSE,IF(H$9&lt;&gt;0,VLOOKUP($A603,DSSV!$A$7:$R$65536,IN_DTK!H$6,0),""),"")</f>
        <v>0</v>
      </c>
      <c r="I603" s="183">
        <f>IF(ISNA(VLOOKUP($A603,DSSV!$A$7:$R$65536,IN_DTK!I$6,0))=FALSE,IF(I$9&lt;&gt;0,VLOOKUP($A603,DSSV!$A$7:$R$65536,IN_DTK!I$6,0),""),"")</f>
        <v>0</v>
      </c>
      <c r="J603" s="183">
        <f>IF(ISNA(VLOOKUP($A603,DSSV!$A$7:$R$65536,IN_DTK!J$6,0))=FALSE,IF(J$9&lt;&gt;0,VLOOKUP($A603,DSSV!$A$7:$R$65536,IN_DTK!J$6,0),""),"")</f>
        <v>0</v>
      </c>
      <c r="K603" s="183">
        <f>IF(ISNA(VLOOKUP($A603,DSSV!$A$7:$R$65536,IN_DTK!K$6,0))=FALSE,IF(K$9&lt;&gt;0,VLOOKUP($A603,DSSV!$A$7:$R$65536,IN_DTK!K$6,0),""),"")</f>
        <v>0</v>
      </c>
      <c r="L603" s="183">
        <f>IF(ISNA(VLOOKUP($A603,DSSV!$A$7:$R$65536,IN_DTK!L$6,0))=FALSE,IF(L$9&lt;&gt;0,VLOOKUP($A603,DSSV!$A$7:$R$65536,IN_DTK!L$6,0),""),"")</f>
        <v>0</v>
      </c>
      <c r="M603" s="183">
        <f>IF(ISNA(VLOOKUP($A603,DSSV!$A$7:$R$65536,IN_DTK!M$6,0))=FALSE,IF(M$9&lt;&gt;0,VLOOKUP($A603,DSSV!$A$7:$R$65536,IN_DTK!M$6,0),""),"")</f>
        <v>0</v>
      </c>
      <c r="N603" s="183">
        <f>IF(ISNA(VLOOKUP($A603,DSSV!$A$7:$R$65536,IN_DTK!N$6,0))=FALSE,IF(N$9&lt;&gt;0,VLOOKUP($A603,DSSV!$A$7:$R$65536,IN_DTK!N$6,0),""),"")</f>
        <v>0</v>
      </c>
      <c r="O603" s="183">
        <f>IF(ISNA(VLOOKUP($A603,DSSV!$A$7:$R$65536,IN_DTK!O$6,0))=FALSE,IF(O$9&lt;&gt;0,VLOOKUP($A603,DSSV!$A$7:$R$65536,IN_DTK!O$6,0),""),"")</f>
        <v>0</v>
      </c>
      <c r="P603" s="183">
        <f>IF(ISNA(VLOOKUP($A603,DSSV!$A$7:$R$65536,IN_DTK!P$6,0))=FALSE,IF(P$9&lt;&gt;0,VLOOKUP($A603,DSSV!$A$7:$R$65536,IN_DTK!P$6,0),""),"")</f>
        <v>0</v>
      </c>
      <c r="Q603" s="184">
        <f>IF(ISNA(VLOOKUP($A603,DSSV!$A$7:$R$65536,IN_DTK!Q$6,0))=FALSE,VLOOKUP($A603,DSSV!$A$7:$R$65536,IN_DTK!Q$6,0),"")</f>
        <v>0</v>
      </c>
      <c r="R603" s="175" t="str">
        <f>IF(ISNA(VLOOKUP($A603,DSSV!$A$7:$R$65536,IN_DTK!R$6,0))=FALSE,VLOOKUP($A603,DSSV!$A$7:$R$65536,IN_DTK!R$6,0),"")</f>
        <v>Không</v>
      </c>
      <c r="S603" s="185" t="str">
        <f>IF(ISNA(VLOOKUP($A603,DSSV!$A$7:$R$65536,IN_DTK!S$6,0))=FALSE,VLOOKUP($A603,DSSV!$A$7:$R$65536,IN_DTK!S$6,0),"")</f>
        <v/>
      </c>
      <c r="T603" s="156" t="str">
        <f t="shared" si="18"/>
        <v/>
      </c>
      <c r="U603" s="156" t="str">
        <f t="shared" si="19"/>
        <v/>
      </c>
    </row>
    <row r="604" spans="1:21" s="156" customFormat="1" ht="20.25" customHeight="1">
      <c r="A604" s="154">
        <v>595</v>
      </c>
      <c r="B604" s="178">
        <f>--SUBTOTAL(2,C$7:C604)</f>
        <v>595</v>
      </c>
      <c r="C604" s="157">
        <f>IF(ISNA(VLOOKUP($A604,DSSV!$A$7:$R$65536,IN_DTK!C$6,0))=FALSE,VLOOKUP($A604,DSSV!$A$7:$R$65536,IN_DTK!C$6,0),"")</f>
        <v>0</v>
      </c>
      <c r="D604" s="181" t="str">
        <f>IF(ISNA(VLOOKUP($A604,DSSV!$A$7:$R$65536,IN_DTK!D$6,0))=FALSE,VLOOKUP($A604,DSSV!$A$7:$R$65536,IN_DTK!D$6,0),"")</f>
        <v/>
      </c>
      <c r="E604" s="182" t="str">
        <f>IF(ISNA(VLOOKUP($A604,DSSV!$A$7:$R$65536,IN_DTK!E$6,0))=FALSE,VLOOKUP($A604,DSSV!$A$7:$R$65536,IN_DTK!E$6,0),"")</f>
        <v/>
      </c>
      <c r="F604" s="187" t="str">
        <f>IF(ISNA(VLOOKUP($A604,DSSV!$A$7:$R$65536,IN_DTK!F$6,0))=FALSE,VLOOKUP($A604,DSSV!$A$7:$R$65536,IN_DTK!F$6,0),"")</f>
        <v/>
      </c>
      <c r="G604" s="187" t="str">
        <f>IF(ISNA(VLOOKUP($A604,DSSV!$A$7:$R$65536,IN_DTK!G$6,0))=FALSE,VLOOKUP($A604,DSSV!$A$7:$R$65536,IN_DTK!G$6,0),"")</f>
        <v/>
      </c>
      <c r="H604" s="183">
        <f>IF(ISNA(VLOOKUP($A604,DSSV!$A$7:$R$65536,IN_DTK!H$6,0))=FALSE,IF(H$9&lt;&gt;0,VLOOKUP($A604,DSSV!$A$7:$R$65536,IN_DTK!H$6,0),""),"")</f>
        <v>0</v>
      </c>
      <c r="I604" s="183">
        <f>IF(ISNA(VLOOKUP($A604,DSSV!$A$7:$R$65536,IN_DTK!I$6,0))=FALSE,IF(I$9&lt;&gt;0,VLOOKUP($A604,DSSV!$A$7:$R$65536,IN_DTK!I$6,0),""),"")</f>
        <v>0</v>
      </c>
      <c r="J604" s="183">
        <f>IF(ISNA(VLOOKUP($A604,DSSV!$A$7:$R$65536,IN_DTK!J$6,0))=FALSE,IF(J$9&lt;&gt;0,VLOOKUP($A604,DSSV!$A$7:$R$65536,IN_DTK!J$6,0),""),"")</f>
        <v>0</v>
      </c>
      <c r="K604" s="183">
        <f>IF(ISNA(VLOOKUP($A604,DSSV!$A$7:$R$65536,IN_DTK!K$6,0))=FALSE,IF(K$9&lt;&gt;0,VLOOKUP($A604,DSSV!$A$7:$R$65536,IN_DTK!K$6,0),""),"")</f>
        <v>0</v>
      </c>
      <c r="L604" s="183">
        <f>IF(ISNA(VLOOKUP($A604,DSSV!$A$7:$R$65536,IN_DTK!L$6,0))=FALSE,IF(L$9&lt;&gt;0,VLOOKUP($A604,DSSV!$A$7:$R$65536,IN_DTK!L$6,0),""),"")</f>
        <v>0</v>
      </c>
      <c r="M604" s="183">
        <f>IF(ISNA(VLOOKUP($A604,DSSV!$A$7:$R$65536,IN_DTK!M$6,0))=FALSE,IF(M$9&lt;&gt;0,VLOOKUP($A604,DSSV!$A$7:$R$65536,IN_DTK!M$6,0),""),"")</f>
        <v>0</v>
      </c>
      <c r="N604" s="183">
        <f>IF(ISNA(VLOOKUP($A604,DSSV!$A$7:$R$65536,IN_DTK!N$6,0))=FALSE,IF(N$9&lt;&gt;0,VLOOKUP($A604,DSSV!$A$7:$R$65536,IN_DTK!N$6,0),""),"")</f>
        <v>0</v>
      </c>
      <c r="O604" s="183">
        <f>IF(ISNA(VLOOKUP($A604,DSSV!$A$7:$R$65536,IN_DTK!O$6,0))=FALSE,IF(O$9&lt;&gt;0,VLOOKUP($A604,DSSV!$A$7:$R$65536,IN_DTK!O$6,0),""),"")</f>
        <v>0</v>
      </c>
      <c r="P604" s="183">
        <f>IF(ISNA(VLOOKUP($A604,DSSV!$A$7:$R$65536,IN_DTK!P$6,0))=FALSE,IF(P$9&lt;&gt;0,VLOOKUP($A604,DSSV!$A$7:$R$65536,IN_DTK!P$6,0),""),"")</f>
        <v>0</v>
      </c>
      <c r="Q604" s="184">
        <f>IF(ISNA(VLOOKUP($A604,DSSV!$A$7:$R$65536,IN_DTK!Q$6,0))=FALSE,VLOOKUP($A604,DSSV!$A$7:$R$65536,IN_DTK!Q$6,0),"")</f>
        <v>0</v>
      </c>
      <c r="R604" s="175" t="str">
        <f>IF(ISNA(VLOOKUP($A604,DSSV!$A$7:$R$65536,IN_DTK!R$6,0))=FALSE,VLOOKUP($A604,DSSV!$A$7:$R$65536,IN_DTK!R$6,0),"")</f>
        <v>Không</v>
      </c>
      <c r="S604" s="185" t="str">
        <f>IF(ISNA(VLOOKUP($A604,DSSV!$A$7:$R$65536,IN_DTK!S$6,0))=FALSE,VLOOKUP($A604,DSSV!$A$7:$R$65536,IN_DTK!S$6,0),"")</f>
        <v/>
      </c>
      <c r="T604" s="156" t="str">
        <f t="shared" si="18"/>
        <v/>
      </c>
      <c r="U604" s="156" t="str">
        <f t="shared" si="19"/>
        <v/>
      </c>
    </row>
    <row r="605" spans="1:21" s="156" customFormat="1" ht="20.25" customHeight="1">
      <c r="A605" s="154">
        <v>596</v>
      </c>
      <c r="B605" s="178">
        <f>--SUBTOTAL(2,C$7:C605)</f>
        <v>596</v>
      </c>
      <c r="C605" s="157">
        <f>IF(ISNA(VLOOKUP($A605,DSSV!$A$7:$R$65536,IN_DTK!C$6,0))=FALSE,VLOOKUP($A605,DSSV!$A$7:$R$65536,IN_DTK!C$6,0),"")</f>
        <v>0</v>
      </c>
      <c r="D605" s="181" t="str">
        <f>IF(ISNA(VLOOKUP($A605,DSSV!$A$7:$R$65536,IN_DTK!D$6,0))=FALSE,VLOOKUP($A605,DSSV!$A$7:$R$65536,IN_DTK!D$6,0),"")</f>
        <v/>
      </c>
      <c r="E605" s="182" t="str">
        <f>IF(ISNA(VLOOKUP($A605,DSSV!$A$7:$R$65536,IN_DTK!E$6,0))=FALSE,VLOOKUP($A605,DSSV!$A$7:$R$65536,IN_DTK!E$6,0),"")</f>
        <v/>
      </c>
      <c r="F605" s="187" t="str">
        <f>IF(ISNA(VLOOKUP($A605,DSSV!$A$7:$R$65536,IN_DTK!F$6,0))=FALSE,VLOOKUP($A605,DSSV!$A$7:$R$65536,IN_DTK!F$6,0),"")</f>
        <v/>
      </c>
      <c r="G605" s="187" t="str">
        <f>IF(ISNA(VLOOKUP($A605,DSSV!$A$7:$R$65536,IN_DTK!G$6,0))=FALSE,VLOOKUP($A605,DSSV!$A$7:$R$65536,IN_DTK!G$6,0),"")</f>
        <v/>
      </c>
      <c r="H605" s="183">
        <f>IF(ISNA(VLOOKUP($A605,DSSV!$A$7:$R$65536,IN_DTK!H$6,0))=FALSE,IF(H$9&lt;&gt;0,VLOOKUP($A605,DSSV!$A$7:$R$65536,IN_DTK!H$6,0),""),"")</f>
        <v>0</v>
      </c>
      <c r="I605" s="183">
        <f>IF(ISNA(VLOOKUP($A605,DSSV!$A$7:$R$65536,IN_DTK!I$6,0))=FALSE,IF(I$9&lt;&gt;0,VLOOKUP($A605,DSSV!$A$7:$R$65536,IN_DTK!I$6,0),""),"")</f>
        <v>0</v>
      </c>
      <c r="J605" s="183">
        <f>IF(ISNA(VLOOKUP($A605,DSSV!$A$7:$R$65536,IN_DTK!J$6,0))=FALSE,IF(J$9&lt;&gt;0,VLOOKUP($A605,DSSV!$A$7:$R$65536,IN_DTK!J$6,0),""),"")</f>
        <v>0</v>
      </c>
      <c r="K605" s="183">
        <f>IF(ISNA(VLOOKUP($A605,DSSV!$A$7:$R$65536,IN_DTK!K$6,0))=FALSE,IF(K$9&lt;&gt;0,VLOOKUP($A605,DSSV!$A$7:$R$65536,IN_DTK!K$6,0),""),"")</f>
        <v>0</v>
      </c>
      <c r="L605" s="183">
        <f>IF(ISNA(VLOOKUP($A605,DSSV!$A$7:$R$65536,IN_DTK!L$6,0))=FALSE,IF(L$9&lt;&gt;0,VLOOKUP($A605,DSSV!$A$7:$R$65536,IN_DTK!L$6,0),""),"")</f>
        <v>0</v>
      </c>
      <c r="M605" s="183">
        <f>IF(ISNA(VLOOKUP($A605,DSSV!$A$7:$R$65536,IN_DTK!M$6,0))=FALSE,IF(M$9&lt;&gt;0,VLOOKUP($A605,DSSV!$A$7:$R$65536,IN_DTK!M$6,0),""),"")</f>
        <v>0</v>
      </c>
      <c r="N605" s="183">
        <f>IF(ISNA(VLOOKUP($A605,DSSV!$A$7:$R$65536,IN_DTK!N$6,0))=FALSE,IF(N$9&lt;&gt;0,VLOOKUP($A605,DSSV!$A$7:$R$65536,IN_DTK!N$6,0),""),"")</f>
        <v>0</v>
      </c>
      <c r="O605" s="183">
        <f>IF(ISNA(VLOOKUP($A605,DSSV!$A$7:$R$65536,IN_DTK!O$6,0))=FALSE,IF(O$9&lt;&gt;0,VLOOKUP($A605,DSSV!$A$7:$R$65536,IN_DTK!O$6,0),""),"")</f>
        <v>0</v>
      </c>
      <c r="P605" s="183">
        <f>IF(ISNA(VLOOKUP($A605,DSSV!$A$7:$R$65536,IN_DTK!P$6,0))=FALSE,IF(P$9&lt;&gt;0,VLOOKUP($A605,DSSV!$A$7:$R$65536,IN_DTK!P$6,0),""),"")</f>
        <v>0</v>
      </c>
      <c r="Q605" s="184">
        <f>IF(ISNA(VLOOKUP($A605,DSSV!$A$7:$R$65536,IN_DTK!Q$6,0))=FALSE,VLOOKUP($A605,DSSV!$A$7:$R$65536,IN_DTK!Q$6,0),"")</f>
        <v>0</v>
      </c>
      <c r="R605" s="175" t="str">
        <f>IF(ISNA(VLOOKUP($A605,DSSV!$A$7:$R$65536,IN_DTK!R$6,0))=FALSE,VLOOKUP($A605,DSSV!$A$7:$R$65536,IN_DTK!R$6,0),"")</f>
        <v>Không</v>
      </c>
      <c r="S605" s="185" t="str">
        <f>IF(ISNA(VLOOKUP($A605,DSSV!$A$7:$R$65536,IN_DTK!S$6,0))=FALSE,VLOOKUP($A605,DSSV!$A$7:$R$65536,IN_DTK!S$6,0),"")</f>
        <v/>
      </c>
      <c r="T605" s="156" t="str">
        <f t="shared" si="18"/>
        <v/>
      </c>
      <c r="U605" s="156" t="str">
        <f t="shared" si="19"/>
        <v/>
      </c>
    </row>
    <row r="606" spans="1:21" s="156" customFormat="1" ht="20.25" customHeight="1">
      <c r="A606" s="154">
        <v>597</v>
      </c>
      <c r="B606" s="178">
        <f>--SUBTOTAL(2,C$7:C606)</f>
        <v>597</v>
      </c>
      <c r="C606" s="157">
        <f>IF(ISNA(VLOOKUP($A606,DSSV!$A$7:$R$65536,IN_DTK!C$6,0))=FALSE,VLOOKUP($A606,DSSV!$A$7:$R$65536,IN_DTK!C$6,0),"")</f>
        <v>0</v>
      </c>
      <c r="D606" s="181" t="str">
        <f>IF(ISNA(VLOOKUP($A606,DSSV!$A$7:$R$65536,IN_DTK!D$6,0))=FALSE,VLOOKUP($A606,DSSV!$A$7:$R$65536,IN_DTK!D$6,0),"")</f>
        <v/>
      </c>
      <c r="E606" s="182" t="str">
        <f>IF(ISNA(VLOOKUP($A606,DSSV!$A$7:$R$65536,IN_DTK!E$6,0))=FALSE,VLOOKUP($A606,DSSV!$A$7:$R$65536,IN_DTK!E$6,0),"")</f>
        <v/>
      </c>
      <c r="F606" s="187" t="str">
        <f>IF(ISNA(VLOOKUP($A606,DSSV!$A$7:$R$65536,IN_DTK!F$6,0))=FALSE,VLOOKUP($A606,DSSV!$A$7:$R$65536,IN_DTK!F$6,0),"")</f>
        <v/>
      </c>
      <c r="G606" s="187" t="str">
        <f>IF(ISNA(VLOOKUP($A606,DSSV!$A$7:$R$65536,IN_DTK!G$6,0))=FALSE,VLOOKUP($A606,DSSV!$A$7:$R$65536,IN_DTK!G$6,0),"")</f>
        <v/>
      </c>
      <c r="H606" s="183">
        <f>IF(ISNA(VLOOKUP($A606,DSSV!$A$7:$R$65536,IN_DTK!H$6,0))=FALSE,IF(H$9&lt;&gt;0,VLOOKUP($A606,DSSV!$A$7:$R$65536,IN_DTK!H$6,0),""),"")</f>
        <v>0</v>
      </c>
      <c r="I606" s="183">
        <f>IF(ISNA(VLOOKUP($A606,DSSV!$A$7:$R$65536,IN_DTK!I$6,0))=FALSE,IF(I$9&lt;&gt;0,VLOOKUP($A606,DSSV!$A$7:$R$65536,IN_DTK!I$6,0),""),"")</f>
        <v>0</v>
      </c>
      <c r="J606" s="183">
        <f>IF(ISNA(VLOOKUP($A606,DSSV!$A$7:$R$65536,IN_DTK!J$6,0))=FALSE,IF(J$9&lt;&gt;0,VLOOKUP($A606,DSSV!$A$7:$R$65536,IN_DTK!J$6,0),""),"")</f>
        <v>0</v>
      </c>
      <c r="K606" s="183">
        <f>IF(ISNA(VLOOKUP($A606,DSSV!$A$7:$R$65536,IN_DTK!K$6,0))=FALSE,IF(K$9&lt;&gt;0,VLOOKUP($A606,DSSV!$A$7:$R$65536,IN_DTK!K$6,0),""),"")</f>
        <v>0</v>
      </c>
      <c r="L606" s="183">
        <f>IF(ISNA(VLOOKUP($A606,DSSV!$A$7:$R$65536,IN_DTK!L$6,0))=FALSE,IF(L$9&lt;&gt;0,VLOOKUP($A606,DSSV!$A$7:$R$65536,IN_DTK!L$6,0),""),"")</f>
        <v>0</v>
      </c>
      <c r="M606" s="183">
        <f>IF(ISNA(VLOOKUP($A606,DSSV!$A$7:$R$65536,IN_DTK!M$6,0))=FALSE,IF(M$9&lt;&gt;0,VLOOKUP($A606,DSSV!$A$7:$R$65536,IN_DTK!M$6,0),""),"")</f>
        <v>0</v>
      </c>
      <c r="N606" s="183">
        <f>IF(ISNA(VLOOKUP($A606,DSSV!$A$7:$R$65536,IN_DTK!N$6,0))=FALSE,IF(N$9&lt;&gt;0,VLOOKUP($A606,DSSV!$A$7:$R$65536,IN_DTK!N$6,0),""),"")</f>
        <v>0</v>
      </c>
      <c r="O606" s="183">
        <f>IF(ISNA(VLOOKUP($A606,DSSV!$A$7:$R$65536,IN_DTK!O$6,0))=FALSE,IF(O$9&lt;&gt;0,VLOOKUP($A606,DSSV!$A$7:$R$65536,IN_DTK!O$6,0),""),"")</f>
        <v>0</v>
      </c>
      <c r="P606" s="183">
        <f>IF(ISNA(VLOOKUP($A606,DSSV!$A$7:$R$65536,IN_DTK!P$6,0))=FALSE,IF(P$9&lt;&gt;0,VLOOKUP($A606,DSSV!$A$7:$R$65536,IN_DTK!P$6,0),""),"")</f>
        <v>0</v>
      </c>
      <c r="Q606" s="184">
        <f>IF(ISNA(VLOOKUP($A606,DSSV!$A$7:$R$65536,IN_DTK!Q$6,0))=FALSE,VLOOKUP($A606,DSSV!$A$7:$R$65536,IN_DTK!Q$6,0),"")</f>
        <v>0</v>
      </c>
      <c r="R606" s="175" t="str">
        <f>IF(ISNA(VLOOKUP($A606,DSSV!$A$7:$R$65536,IN_DTK!R$6,0))=FALSE,VLOOKUP($A606,DSSV!$A$7:$R$65536,IN_DTK!R$6,0),"")</f>
        <v>Không</v>
      </c>
      <c r="S606" s="185" t="str">
        <f>IF(ISNA(VLOOKUP($A606,DSSV!$A$7:$R$65536,IN_DTK!S$6,0))=FALSE,VLOOKUP($A606,DSSV!$A$7:$R$65536,IN_DTK!S$6,0),"")</f>
        <v/>
      </c>
      <c r="T606" s="156" t="str">
        <f t="shared" si="18"/>
        <v/>
      </c>
      <c r="U606" s="156" t="str">
        <f t="shared" si="19"/>
        <v/>
      </c>
    </row>
    <row r="607" spans="1:21" s="156" customFormat="1" ht="20.25" customHeight="1">
      <c r="A607" s="154">
        <v>598</v>
      </c>
      <c r="B607" s="178">
        <f>--SUBTOTAL(2,C$7:C607)</f>
        <v>598</v>
      </c>
      <c r="C607" s="157">
        <f>IF(ISNA(VLOOKUP($A607,DSSV!$A$7:$R$65536,IN_DTK!C$6,0))=FALSE,VLOOKUP($A607,DSSV!$A$7:$R$65536,IN_DTK!C$6,0),"")</f>
        <v>0</v>
      </c>
      <c r="D607" s="181" t="str">
        <f>IF(ISNA(VLOOKUP($A607,DSSV!$A$7:$R$65536,IN_DTK!D$6,0))=FALSE,VLOOKUP($A607,DSSV!$A$7:$R$65536,IN_DTK!D$6,0),"")</f>
        <v/>
      </c>
      <c r="E607" s="182" t="str">
        <f>IF(ISNA(VLOOKUP($A607,DSSV!$A$7:$R$65536,IN_DTK!E$6,0))=FALSE,VLOOKUP($A607,DSSV!$A$7:$R$65536,IN_DTK!E$6,0),"")</f>
        <v/>
      </c>
      <c r="F607" s="187" t="str">
        <f>IF(ISNA(VLOOKUP($A607,DSSV!$A$7:$R$65536,IN_DTK!F$6,0))=FALSE,VLOOKUP($A607,DSSV!$A$7:$R$65536,IN_DTK!F$6,0),"")</f>
        <v/>
      </c>
      <c r="G607" s="187" t="str">
        <f>IF(ISNA(VLOOKUP($A607,DSSV!$A$7:$R$65536,IN_DTK!G$6,0))=FALSE,VLOOKUP($A607,DSSV!$A$7:$R$65536,IN_DTK!G$6,0),"")</f>
        <v/>
      </c>
      <c r="H607" s="183">
        <f>IF(ISNA(VLOOKUP($A607,DSSV!$A$7:$R$65536,IN_DTK!H$6,0))=FALSE,IF(H$9&lt;&gt;0,VLOOKUP($A607,DSSV!$A$7:$R$65536,IN_DTK!H$6,0),""),"")</f>
        <v>0</v>
      </c>
      <c r="I607" s="183">
        <f>IF(ISNA(VLOOKUP($A607,DSSV!$A$7:$R$65536,IN_DTK!I$6,0))=FALSE,IF(I$9&lt;&gt;0,VLOOKUP($A607,DSSV!$A$7:$R$65536,IN_DTK!I$6,0),""),"")</f>
        <v>0</v>
      </c>
      <c r="J607" s="183">
        <f>IF(ISNA(VLOOKUP($A607,DSSV!$A$7:$R$65536,IN_DTK!J$6,0))=FALSE,IF(J$9&lt;&gt;0,VLOOKUP($A607,DSSV!$A$7:$R$65536,IN_DTK!J$6,0),""),"")</f>
        <v>0</v>
      </c>
      <c r="K607" s="183">
        <f>IF(ISNA(VLOOKUP($A607,DSSV!$A$7:$R$65536,IN_DTK!K$6,0))=FALSE,IF(K$9&lt;&gt;0,VLOOKUP($A607,DSSV!$A$7:$R$65536,IN_DTK!K$6,0),""),"")</f>
        <v>0</v>
      </c>
      <c r="L607" s="183">
        <f>IF(ISNA(VLOOKUP($A607,DSSV!$A$7:$R$65536,IN_DTK!L$6,0))=FALSE,IF(L$9&lt;&gt;0,VLOOKUP($A607,DSSV!$A$7:$R$65536,IN_DTK!L$6,0),""),"")</f>
        <v>0</v>
      </c>
      <c r="M607" s="183">
        <f>IF(ISNA(VLOOKUP($A607,DSSV!$A$7:$R$65536,IN_DTK!M$6,0))=FALSE,IF(M$9&lt;&gt;0,VLOOKUP($A607,DSSV!$A$7:$R$65536,IN_DTK!M$6,0),""),"")</f>
        <v>0</v>
      </c>
      <c r="N607" s="183">
        <f>IF(ISNA(VLOOKUP($A607,DSSV!$A$7:$R$65536,IN_DTK!N$6,0))=FALSE,IF(N$9&lt;&gt;0,VLOOKUP($A607,DSSV!$A$7:$R$65536,IN_DTK!N$6,0),""),"")</f>
        <v>0</v>
      </c>
      <c r="O607" s="183">
        <f>IF(ISNA(VLOOKUP($A607,DSSV!$A$7:$R$65536,IN_DTK!O$6,0))=FALSE,IF(O$9&lt;&gt;0,VLOOKUP($A607,DSSV!$A$7:$R$65536,IN_DTK!O$6,0),""),"")</f>
        <v>0</v>
      </c>
      <c r="P607" s="183">
        <f>IF(ISNA(VLOOKUP($A607,DSSV!$A$7:$R$65536,IN_DTK!P$6,0))=FALSE,IF(P$9&lt;&gt;0,VLOOKUP($A607,DSSV!$A$7:$R$65536,IN_DTK!P$6,0),""),"")</f>
        <v>0</v>
      </c>
      <c r="Q607" s="184">
        <f>IF(ISNA(VLOOKUP($A607,DSSV!$A$7:$R$65536,IN_DTK!Q$6,0))=FALSE,VLOOKUP($A607,DSSV!$A$7:$R$65536,IN_DTK!Q$6,0),"")</f>
        <v>0</v>
      </c>
      <c r="R607" s="175" t="str">
        <f>IF(ISNA(VLOOKUP($A607,DSSV!$A$7:$R$65536,IN_DTK!R$6,0))=FALSE,VLOOKUP($A607,DSSV!$A$7:$R$65536,IN_DTK!R$6,0),"")</f>
        <v>Không</v>
      </c>
      <c r="S607" s="185" t="str">
        <f>IF(ISNA(VLOOKUP($A607,DSSV!$A$7:$R$65536,IN_DTK!S$6,0))=FALSE,VLOOKUP($A607,DSSV!$A$7:$R$65536,IN_DTK!S$6,0),"")</f>
        <v/>
      </c>
      <c r="T607" s="156" t="str">
        <f t="shared" si="18"/>
        <v/>
      </c>
      <c r="U607" s="156" t="str">
        <f t="shared" si="19"/>
        <v/>
      </c>
    </row>
    <row r="608" spans="1:21" s="156" customFormat="1" ht="20.25" customHeight="1">
      <c r="A608" s="154">
        <v>599</v>
      </c>
      <c r="B608" s="178">
        <f>--SUBTOTAL(2,C$7:C608)</f>
        <v>599</v>
      </c>
      <c r="C608" s="157">
        <f>IF(ISNA(VLOOKUP($A608,DSSV!$A$7:$R$65536,IN_DTK!C$6,0))=FALSE,VLOOKUP($A608,DSSV!$A$7:$R$65536,IN_DTK!C$6,0),"")</f>
        <v>0</v>
      </c>
      <c r="D608" s="181" t="str">
        <f>IF(ISNA(VLOOKUP($A608,DSSV!$A$7:$R$65536,IN_DTK!D$6,0))=FALSE,VLOOKUP($A608,DSSV!$A$7:$R$65536,IN_DTK!D$6,0),"")</f>
        <v/>
      </c>
      <c r="E608" s="182" t="str">
        <f>IF(ISNA(VLOOKUP($A608,DSSV!$A$7:$R$65536,IN_DTK!E$6,0))=FALSE,VLOOKUP($A608,DSSV!$A$7:$R$65536,IN_DTK!E$6,0),"")</f>
        <v/>
      </c>
      <c r="F608" s="187" t="str">
        <f>IF(ISNA(VLOOKUP($A608,DSSV!$A$7:$R$65536,IN_DTK!F$6,0))=FALSE,VLOOKUP($A608,DSSV!$A$7:$R$65536,IN_DTK!F$6,0),"")</f>
        <v/>
      </c>
      <c r="G608" s="187" t="str">
        <f>IF(ISNA(VLOOKUP($A608,DSSV!$A$7:$R$65536,IN_DTK!G$6,0))=FALSE,VLOOKUP($A608,DSSV!$A$7:$R$65536,IN_DTK!G$6,0),"")</f>
        <v/>
      </c>
      <c r="H608" s="183">
        <f>IF(ISNA(VLOOKUP($A608,DSSV!$A$7:$R$65536,IN_DTK!H$6,0))=FALSE,IF(H$9&lt;&gt;0,VLOOKUP($A608,DSSV!$A$7:$R$65536,IN_DTK!H$6,0),""),"")</f>
        <v>0</v>
      </c>
      <c r="I608" s="183">
        <f>IF(ISNA(VLOOKUP($A608,DSSV!$A$7:$R$65536,IN_DTK!I$6,0))=FALSE,IF(I$9&lt;&gt;0,VLOOKUP($A608,DSSV!$A$7:$R$65536,IN_DTK!I$6,0),""),"")</f>
        <v>0</v>
      </c>
      <c r="J608" s="183">
        <f>IF(ISNA(VLOOKUP($A608,DSSV!$A$7:$R$65536,IN_DTK!J$6,0))=FALSE,IF(J$9&lt;&gt;0,VLOOKUP($A608,DSSV!$A$7:$R$65536,IN_DTK!J$6,0),""),"")</f>
        <v>0</v>
      </c>
      <c r="K608" s="183">
        <f>IF(ISNA(VLOOKUP($A608,DSSV!$A$7:$R$65536,IN_DTK!K$6,0))=FALSE,IF(K$9&lt;&gt;0,VLOOKUP($A608,DSSV!$A$7:$R$65536,IN_DTK!K$6,0),""),"")</f>
        <v>0</v>
      </c>
      <c r="L608" s="183">
        <f>IF(ISNA(VLOOKUP($A608,DSSV!$A$7:$R$65536,IN_DTK!L$6,0))=FALSE,IF(L$9&lt;&gt;0,VLOOKUP($A608,DSSV!$A$7:$R$65536,IN_DTK!L$6,0),""),"")</f>
        <v>0</v>
      </c>
      <c r="M608" s="183">
        <f>IF(ISNA(VLOOKUP($A608,DSSV!$A$7:$R$65536,IN_DTK!M$6,0))=FALSE,IF(M$9&lt;&gt;0,VLOOKUP($A608,DSSV!$A$7:$R$65536,IN_DTK!M$6,0),""),"")</f>
        <v>0</v>
      </c>
      <c r="N608" s="183">
        <f>IF(ISNA(VLOOKUP($A608,DSSV!$A$7:$R$65536,IN_DTK!N$6,0))=FALSE,IF(N$9&lt;&gt;0,VLOOKUP($A608,DSSV!$A$7:$R$65536,IN_DTK!N$6,0),""),"")</f>
        <v>0</v>
      </c>
      <c r="O608" s="183">
        <f>IF(ISNA(VLOOKUP($A608,DSSV!$A$7:$R$65536,IN_DTK!O$6,0))=FALSE,IF(O$9&lt;&gt;0,VLOOKUP($A608,DSSV!$A$7:$R$65536,IN_DTK!O$6,0),""),"")</f>
        <v>0</v>
      </c>
      <c r="P608" s="183">
        <f>IF(ISNA(VLOOKUP($A608,DSSV!$A$7:$R$65536,IN_DTK!P$6,0))=FALSE,IF(P$9&lt;&gt;0,VLOOKUP($A608,DSSV!$A$7:$R$65536,IN_DTK!P$6,0),""),"")</f>
        <v>0</v>
      </c>
      <c r="Q608" s="184">
        <f>IF(ISNA(VLOOKUP($A608,DSSV!$A$7:$R$65536,IN_DTK!Q$6,0))=FALSE,VLOOKUP($A608,DSSV!$A$7:$R$65536,IN_DTK!Q$6,0),"")</f>
        <v>0</v>
      </c>
      <c r="R608" s="175" t="str">
        <f>IF(ISNA(VLOOKUP($A608,DSSV!$A$7:$R$65536,IN_DTK!R$6,0))=FALSE,VLOOKUP($A608,DSSV!$A$7:$R$65536,IN_DTK!R$6,0),"")</f>
        <v>Không</v>
      </c>
      <c r="S608" s="185" t="str">
        <f>IF(ISNA(VLOOKUP($A608,DSSV!$A$7:$R$65536,IN_DTK!S$6,0))=FALSE,VLOOKUP($A608,DSSV!$A$7:$R$65536,IN_DTK!S$6,0),"")</f>
        <v/>
      </c>
      <c r="T608" s="156" t="str">
        <f t="shared" si="18"/>
        <v/>
      </c>
      <c r="U608" s="156" t="str">
        <f t="shared" si="19"/>
        <v/>
      </c>
    </row>
    <row r="609" spans="1:21" s="156" customFormat="1" ht="20.25" customHeight="1">
      <c r="A609" s="154">
        <v>600</v>
      </c>
      <c r="B609" s="178">
        <f>--SUBTOTAL(2,C$7:C609)</f>
        <v>600</v>
      </c>
      <c r="C609" s="157">
        <f>IF(ISNA(VLOOKUP($A609,DSSV!$A$7:$R$65536,IN_DTK!C$6,0))=FALSE,VLOOKUP($A609,DSSV!$A$7:$R$65536,IN_DTK!C$6,0),"")</f>
        <v>0</v>
      </c>
      <c r="D609" s="181" t="str">
        <f>IF(ISNA(VLOOKUP($A609,DSSV!$A$7:$R$65536,IN_DTK!D$6,0))=FALSE,VLOOKUP($A609,DSSV!$A$7:$R$65536,IN_DTK!D$6,0),"")</f>
        <v/>
      </c>
      <c r="E609" s="182" t="str">
        <f>IF(ISNA(VLOOKUP($A609,DSSV!$A$7:$R$65536,IN_DTK!E$6,0))=FALSE,VLOOKUP($A609,DSSV!$A$7:$R$65536,IN_DTK!E$6,0),"")</f>
        <v/>
      </c>
      <c r="F609" s="187" t="str">
        <f>IF(ISNA(VLOOKUP($A609,DSSV!$A$7:$R$65536,IN_DTK!F$6,0))=FALSE,VLOOKUP($A609,DSSV!$A$7:$R$65536,IN_DTK!F$6,0),"")</f>
        <v/>
      </c>
      <c r="G609" s="187" t="str">
        <f>IF(ISNA(VLOOKUP($A609,DSSV!$A$7:$R$65536,IN_DTK!G$6,0))=FALSE,VLOOKUP($A609,DSSV!$A$7:$R$65536,IN_DTK!G$6,0),"")</f>
        <v/>
      </c>
      <c r="H609" s="183">
        <f>IF(ISNA(VLOOKUP($A609,DSSV!$A$7:$R$65536,IN_DTK!H$6,0))=FALSE,IF(H$9&lt;&gt;0,VLOOKUP($A609,DSSV!$A$7:$R$65536,IN_DTK!H$6,0),""),"")</f>
        <v>0</v>
      </c>
      <c r="I609" s="183">
        <f>IF(ISNA(VLOOKUP($A609,DSSV!$A$7:$R$65536,IN_DTK!I$6,0))=FALSE,IF(I$9&lt;&gt;0,VLOOKUP($A609,DSSV!$A$7:$R$65536,IN_DTK!I$6,0),""),"")</f>
        <v>0</v>
      </c>
      <c r="J609" s="183">
        <f>IF(ISNA(VLOOKUP($A609,DSSV!$A$7:$R$65536,IN_DTK!J$6,0))=FALSE,IF(J$9&lt;&gt;0,VLOOKUP($A609,DSSV!$A$7:$R$65536,IN_DTK!J$6,0),""),"")</f>
        <v>0</v>
      </c>
      <c r="K609" s="183">
        <f>IF(ISNA(VLOOKUP($A609,DSSV!$A$7:$R$65536,IN_DTK!K$6,0))=FALSE,IF(K$9&lt;&gt;0,VLOOKUP($A609,DSSV!$A$7:$R$65536,IN_DTK!K$6,0),""),"")</f>
        <v>0</v>
      </c>
      <c r="L609" s="183">
        <f>IF(ISNA(VLOOKUP($A609,DSSV!$A$7:$R$65536,IN_DTK!L$6,0))=FALSE,IF(L$9&lt;&gt;0,VLOOKUP($A609,DSSV!$A$7:$R$65536,IN_DTK!L$6,0),""),"")</f>
        <v>0</v>
      </c>
      <c r="M609" s="183">
        <f>IF(ISNA(VLOOKUP($A609,DSSV!$A$7:$R$65536,IN_DTK!M$6,0))=FALSE,IF(M$9&lt;&gt;0,VLOOKUP($A609,DSSV!$A$7:$R$65536,IN_DTK!M$6,0),""),"")</f>
        <v>0</v>
      </c>
      <c r="N609" s="183">
        <f>IF(ISNA(VLOOKUP($A609,DSSV!$A$7:$R$65536,IN_DTK!N$6,0))=FALSE,IF(N$9&lt;&gt;0,VLOOKUP($A609,DSSV!$A$7:$R$65536,IN_DTK!N$6,0),""),"")</f>
        <v>0</v>
      </c>
      <c r="O609" s="183">
        <f>IF(ISNA(VLOOKUP($A609,DSSV!$A$7:$R$65536,IN_DTK!O$6,0))=FALSE,IF(O$9&lt;&gt;0,VLOOKUP($A609,DSSV!$A$7:$R$65536,IN_DTK!O$6,0),""),"")</f>
        <v>0</v>
      </c>
      <c r="P609" s="183">
        <f>IF(ISNA(VLOOKUP($A609,DSSV!$A$7:$R$65536,IN_DTK!P$6,0))=FALSE,IF(P$9&lt;&gt;0,VLOOKUP($A609,DSSV!$A$7:$R$65536,IN_DTK!P$6,0),""),"")</f>
        <v>0</v>
      </c>
      <c r="Q609" s="184">
        <f>IF(ISNA(VLOOKUP($A609,DSSV!$A$7:$R$65536,IN_DTK!Q$6,0))=FALSE,VLOOKUP($A609,DSSV!$A$7:$R$65536,IN_DTK!Q$6,0),"")</f>
        <v>0</v>
      </c>
      <c r="R609" s="175" t="str">
        <f>IF(ISNA(VLOOKUP($A609,DSSV!$A$7:$R$65536,IN_DTK!R$6,0))=FALSE,VLOOKUP($A609,DSSV!$A$7:$R$65536,IN_DTK!R$6,0),"")</f>
        <v>Không</v>
      </c>
      <c r="S609" s="185" t="str">
        <f>IF(ISNA(VLOOKUP($A609,DSSV!$A$7:$R$65536,IN_DTK!S$6,0))=FALSE,VLOOKUP($A609,DSSV!$A$7:$R$65536,IN_DTK!S$6,0),"")</f>
        <v/>
      </c>
      <c r="T609" s="156" t="str">
        <f t="shared" si="18"/>
        <v/>
      </c>
      <c r="U609" s="156" t="str">
        <f t="shared" si="19"/>
        <v/>
      </c>
    </row>
    <row r="610" spans="1:21" s="156" customFormat="1" ht="20.25" customHeight="1">
      <c r="A610" s="154">
        <v>601</v>
      </c>
      <c r="B610" s="178">
        <f>--SUBTOTAL(2,C$7:C610)</f>
        <v>601</v>
      </c>
      <c r="C610" s="157">
        <f>IF(ISNA(VLOOKUP($A610,DSSV!$A$7:$R$65536,IN_DTK!C$6,0))=FALSE,VLOOKUP($A610,DSSV!$A$7:$R$65536,IN_DTK!C$6,0),"")</f>
        <v>0</v>
      </c>
      <c r="D610" s="181" t="str">
        <f>IF(ISNA(VLOOKUP($A610,DSSV!$A$7:$R$65536,IN_DTK!D$6,0))=FALSE,VLOOKUP($A610,DSSV!$A$7:$R$65536,IN_DTK!D$6,0),"")</f>
        <v/>
      </c>
      <c r="E610" s="182" t="str">
        <f>IF(ISNA(VLOOKUP($A610,DSSV!$A$7:$R$65536,IN_DTK!E$6,0))=FALSE,VLOOKUP($A610,DSSV!$A$7:$R$65536,IN_DTK!E$6,0),"")</f>
        <v/>
      </c>
      <c r="F610" s="187" t="str">
        <f>IF(ISNA(VLOOKUP($A610,DSSV!$A$7:$R$65536,IN_DTK!F$6,0))=FALSE,VLOOKUP($A610,DSSV!$A$7:$R$65536,IN_DTK!F$6,0),"")</f>
        <v/>
      </c>
      <c r="G610" s="187" t="str">
        <f>IF(ISNA(VLOOKUP($A610,DSSV!$A$7:$R$65536,IN_DTK!G$6,0))=FALSE,VLOOKUP($A610,DSSV!$A$7:$R$65536,IN_DTK!G$6,0),"")</f>
        <v/>
      </c>
      <c r="H610" s="183">
        <f>IF(ISNA(VLOOKUP($A610,DSSV!$A$7:$R$65536,IN_DTK!H$6,0))=FALSE,IF(H$9&lt;&gt;0,VLOOKUP($A610,DSSV!$A$7:$R$65536,IN_DTK!H$6,0),""),"")</f>
        <v>0</v>
      </c>
      <c r="I610" s="183">
        <f>IF(ISNA(VLOOKUP($A610,DSSV!$A$7:$R$65536,IN_DTK!I$6,0))=FALSE,IF(I$9&lt;&gt;0,VLOOKUP($A610,DSSV!$A$7:$R$65536,IN_DTK!I$6,0),""),"")</f>
        <v>0</v>
      </c>
      <c r="J610" s="183">
        <f>IF(ISNA(VLOOKUP($A610,DSSV!$A$7:$R$65536,IN_DTK!J$6,0))=FALSE,IF(J$9&lt;&gt;0,VLOOKUP($A610,DSSV!$A$7:$R$65536,IN_DTK!J$6,0),""),"")</f>
        <v>0</v>
      </c>
      <c r="K610" s="183">
        <f>IF(ISNA(VLOOKUP($A610,DSSV!$A$7:$R$65536,IN_DTK!K$6,0))=FALSE,IF(K$9&lt;&gt;0,VLOOKUP($A610,DSSV!$A$7:$R$65536,IN_DTK!K$6,0),""),"")</f>
        <v>0</v>
      </c>
      <c r="L610" s="183">
        <f>IF(ISNA(VLOOKUP($A610,DSSV!$A$7:$R$65536,IN_DTK!L$6,0))=FALSE,IF(L$9&lt;&gt;0,VLOOKUP($A610,DSSV!$A$7:$R$65536,IN_DTK!L$6,0),""),"")</f>
        <v>0</v>
      </c>
      <c r="M610" s="183">
        <f>IF(ISNA(VLOOKUP($A610,DSSV!$A$7:$R$65536,IN_DTK!M$6,0))=FALSE,IF(M$9&lt;&gt;0,VLOOKUP($A610,DSSV!$A$7:$R$65536,IN_DTK!M$6,0),""),"")</f>
        <v>0</v>
      </c>
      <c r="N610" s="183">
        <f>IF(ISNA(VLOOKUP($A610,DSSV!$A$7:$R$65536,IN_DTK!N$6,0))=FALSE,IF(N$9&lt;&gt;0,VLOOKUP($A610,DSSV!$A$7:$R$65536,IN_DTK!N$6,0),""),"")</f>
        <v>0</v>
      </c>
      <c r="O610" s="183">
        <f>IF(ISNA(VLOOKUP($A610,DSSV!$A$7:$R$65536,IN_DTK!O$6,0))=FALSE,IF(O$9&lt;&gt;0,VLOOKUP($A610,DSSV!$A$7:$R$65536,IN_DTK!O$6,0),""),"")</f>
        <v>0</v>
      </c>
      <c r="P610" s="183">
        <f>IF(ISNA(VLOOKUP($A610,DSSV!$A$7:$R$65536,IN_DTK!P$6,0))=FALSE,IF(P$9&lt;&gt;0,VLOOKUP($A610,DSSV!$A$7:$R$65536,IN_DTK!P$6,0),""),"")</f>
        <v>0</v>
      </c>
      <c r="Q610" s="184">
        <f>IF(ISNA(VLOOKUP($A610,DSSV!$A$7:$R$65536,IN_DTK!Q$6,0))=FALSE,VLOOKUP($A610,DSSV!$A$7:$R$65536,IN_DTK!Q$6,0),"")</f>
        <v>0</v>
      </c>
      <c r="R610" s="175" t="str">
        <f>IF(ISNA(VLOOKUP($A610,DSSV!$A$7:$R$65536,IN_DTK!R$6,0))=FALSE,VLOOKUP($A610,DSSV!$A$7:$R$65536,IN_DTK!R$6,0),"")</f>
        <v>Không</v>
      </c>
      <c r="S610" s="185" t="str">
        <f>IF(ISNA(VLOOKUP($A610,DSSV!$A$7:$R$65536,IN_DTK!S$6,0))=FALSE,VLOOKUP($A610,DSSV!$A$7:$R$65536,IN_DTK!S$6,0),"")</f>
        <v/>
      </c>
      <c r="T610" s="156" t="str">
        <f t="shared" si="18"/>
        <v/>
      </c>
      <c r="U610" s="156" t="str">
        <f t="shared" si="19"/>
        <v/>
      </c>
    </row>
    <row r="611" spans="1:21" s="156" customFormat="1" ht="20.25" customHeight="1">
      <c r="A611" s="154">
        <v>602</v>
      </c>
      <c r="B611" s="178">
        <f>--SUBTOTAL(2,C$7:C611)</f>
        <v>602</v>
      </c>
      <c r="C611" s="157">
        <f>IF(ISNA(VLOOKUP($A611,DSSV!$A$7:$R$65536,IN_DTK!C$6,0))=FALSE,VLOOKUP($A611,DSSV!$A$7:$R$65536,IN_DTK!C$6,0),"")</f>
        <v>0</v>
      </c>
      <c r="D611" s="181" t="str">
        <f>IF(ISNA(VLOOKUP($A611,DSSV!$A$7:$R$65536,IN_DTK!D$6,0))=FALSE,VLOOKUP($A611,DSSV!$A$7:$R$65536,IN_DTK!D$6,0),"")</f>
        <v/>
      </c>
      <c r="E611" s="182" t="str">
        <f>IF(ISNA(VLOOKUP($A611,DSSV!$A$7:$R$65536,IN_DTK!E$6,0))=FALSE,VLOOKUP($A611,DSSV!$A$7:$R$65536,IN_DTK!E$6,0),"")</f>
        <v/>
      </c>
      <c r="F611" s="187" t="str">
        <f>IF(ISNA(VLOOKUP($A611,DSSV!$A$7:$R$65536,IN_DTK!F$6,0))=FALSE,VLOOKUP($A611,DSSV!$A$7:$R$65536,IN_DTK!F$6,0),"")</f>
        <v/>
      </c>
      <c r="G611" s="187" t="str">
        <f>IF(ISNA(VLOOKUP($A611,DSSV!$A$7:$R$65536,IN_DTK!G$6,0))=FALSE,VLOOKUP($A611,DSSV!$A$7:$R$65536,IN_DTK!G$6,0),"")</f>
        <v/>
      </c>
      <c r="H611" s="183">
        <f>IF(ISNA(VLOOKUP($A611,DSSV!$A$7:$R$65536,IN_DTK!H$6,0))=FALSE,IF(H$9&lt;&gt;0,VLOOKUP($A611,DSSV!$A$7:$R$65536,IN_DTK!H$6,0),""),"")</f>
        <v>0</v>
      </c>
      <c r="I611" s="183">
        <f>IF(ISNA(VLOOKUP($A611,DSSV!$A$7:$R$65536,IN_DTK!I$6,0))=FALSE,IF(I$9&lt;&gt;0,VLOOKUP($A611,DSSV!$A$7:$R$65536,IN_DTK!I$6,0),""),"")</f>
        <v>0</v>
      </c>
      <c r="J611" s="183">
        <f>IF(ISNA(VLOOKUP($A611,DSSV!$A$7:$R$65536,IN_DTK!J$6,0))=FALSE,IF(J$9&lt;&gt;0,VLOOKUP($A611,DSSV!$A$7:$R$65536,IN_DTK!J$6,0),""),"")</f>
        <v>0</v>
      </c>
      <c r="K611" s="183">
        <f>IF(ISNA(VLOOKUP($A611,DSSV!$A$7:$R$65536,IN_DTK!K$6,0))=FALSE,IF(K$9&lt;&gt;0,VLOOKUP($A611,DSSV!$A$7:$R$65536,IN_DTK!K$6,0),""),"")</f>
        <v>0</v>
      </c>
      <c r="L611" s="183">
        <f>IF(ISNA(VLOOKUP($A611,DSSV!$A$7:$R$65536,IN_DTK!L$6,0))=FALSE,IF(L$9&lt;&gt;0,VLOOKUP($A611,DSSV!$A$7:$R$65536,IN_DTK!L$6,0),""),"")</f>
        <v>0</v>
      </c>
      <c r="M611" s="183">
        <f>IF(ISNA(VLOOKUP($A611,DSSV!$A$7:$R$65536,IN_DTK!M$6,0))=FALSE,IF(M$9&lt;&gt;0,VLOOKUP($A611,DSSV!$A$7:$R$65536,IN_DTK!M$6,0),""),"")</f>
        <v>0</v>
      </c>
      <c r="N611" s="183">
        <f>IF(ISNA(VLOOKUP($A611,DSSV!$A$7:$R$65536,IN_DTK!N$6,0))=FALSE,IF(N$9&lt;&gt;0,VLOOKUP($A611,DSSV!$A$7:$R$65536,IN_DTK!N$6,0),""),"")</f>
        <v>0</v>
      </c>
      <c r="O611" s="183">
        <f>IF(ISNA(VLOOKUP($A611,DSSV!$A$7:$R$65536,IN_DTK!O$6,0))=FALSE,IF(O$9&lt;&gt;0,VLOOKUP($A611,DSSV!$A$7:$R$65536,IN_DTK!O$6,0),""),"")</f>
        <v>0</v>
      </c>
      <c r="P611" s="183">
        <f>IF(ISNA(VLOOKUP($A611,DSSV!$A$7:$R$65536,IN_DTK!P$6,0))=FALSE,IF(P$9&lt;&gt;0,VLOOKUP($A611,DSSV!$A$7:$R$65536,IN_DTK!P$6,0),""),"")</f>
        <v>0</v>
      </c>
      <c r="Q611" s="184">
        <f>IF(ISNA(VLOOKUP($A611,DSSV!$A$7:$R$65536,IN_DTK!Q$6,0))=FALSE,VLOOKUP($A611,DSSV!$A$7:$R$65536,IN_DTK!Q$6,0),"")</f>
        <v>0</v>
      </c>
      <c r="R611" s="175" t="str">
        <f>IF(ISNA(VLOOKUP($A611,DSSV!$A$7:$R$65536,IN_DTK!R$6,0))=FALSE,VLOOKUP($A611,DSSV!$A$7:$R$65536,IN_DTK!R$6,0),"")</f>
        <v>Không</v>
      </c>
      <c r="S611" s="185" t="str">
        <f>IF(ISNA(VLOOKUP($A611,DSSV!$A$7:$R$65536,IN_DTK!S$6,0))=FALSE,VLOOKUP($A611,DSSV!$A$7:$R$65536,IN_DTK!S$6,0),"")</f>
        <v/>
      </c>
      <c r="T611" s="156" t="str">
        <f t="shared" si="18"/>
        <v/>
      </c>
      <c r="U611" s="156" t="str">
        <f t="shared" si="19"/>
        <v/>
      </c>
    </row>
    <row r="612" spans="1:21" s="156" customFormat="1" ht="20.25" customHeight="1">
      <c r="A612" s="154">
        <v>603</v>
      </c>
      <c r="B612" s="178">
        <f>--SUBTOTAL(2,C$7:C612)</f>
        <v>603</v>
      </c>
      <c r="C612" s="157">
        <f>IF(ISNA(VLOOKUP($A612,DSSV!$A$7:$R$65536,IN_DTK!C$6,0))=FALSE,VLOOKUP($A612,DSSV!$A$7:$R$65536,IN_DTK!C$6,0),"")</f>
        <v>0</v>
      </c>
      <c r="D612" s="181" t="str">
        <f>IF(ISNA(VLOOKUP($A612,DSSV!$A$7:$R$65536,IN_DTK!D$6,0))=FALSE,VLOOKUP($A612,DSSV!$A$7:$R$65536,IN_DTK!D$6,0),"")</f>
        <v/>
      </c>
      <c r="E612" s="182" t="str">
        <f>IF(ISNA(VLOOKUP($A612,DSSV!$A$7:$R$65536,IN_DTK!E$6,0))=FALSE,VLOOKUP($A612,DSSV!$A$7:$R$65536,IN_DTK!E$6,0),"")</f>
        <v/>
      </c>
      <c r="F612" s="187" t="str">
        <f>IF(ISNA(VLOOKUP($A612,DSSV!$A$7:$R$65536,IN_DTK!F$6,0))=FALSE,VLOOKUP($A612,DSSV!$A$7:$R$65536,IN_DTK!F$6,0),"")</f>
        <v/>
      </c>
      <c r="G612" s="187" t="str">
        <f>IF(ISNA(VLOOKUP($A612,DSSV!$A$7:$R$65536,IN_DTK!G$6,0))=FALSE,VLOOKUP($A612,DSSV!$A$7:$R$65536,IN_DTK!G$6,0),"")</f>
        <v/>
      </c>
      <c r="H612" s="183">
        <f>IF(ISNA(VLOOKUP($A612,DSSV!$A$7:$R$65536,IN_DTK!H$6,0))=FALSE,IF(H$9&lt;&gt;0,VLOOKUP($A612,DSSV!$A$7:$R$65536,IN_DTK!H$6,0),""),"")</f>
        <v>0</v>
      </c>
      <c r="I612" s="183">
        <f>IF(ISNA(VLOOKUP($A612,DSSV!$A$7:$R$65536,IN_DTK!I$6,0))=FALSE,IF(I$9&lt;&gt;0,VLOOKUP($A612,DSSV!$A$7:$R$65536,IN_DTK!I$6,0),""),"")</f>
        <v>0</v>
      </c>
      <c r="J612" s="183">
        <f>IF(ISNA(VLOOKUP($A612,DSSV!$A$7:$R$65536,IN_DTK!J$6,0))=FALSE,IF(J$9&lt;&gt;0,VLOOKUP($A612,DSSV!$A$7:$R$65536,IN_DTK!J$6,0),""),"")</f>
        <v>0</v>
      </c>
      <c r="K612" s="183">
        <f>IF(ISNA(VLOOKUP($A612,DSSV!$A$7:$R$65536,IN_DTK!K$6,0))=FALSE,IF(K$9&lt;&gt;0,VLOOKUP($A612,DSSV!$A$7:$R$65536,IN_DTK!K$6,0),""),"")</f>
        <v>0</v>
      </c>
      <c r="L612" s="183">
        <f>IF(ISNA(VLOOKUP($A612,DSSV!$A$7:$R$65536,IN_DTK!L$6,0))=FALSE,IF(L$9&lt;&gt;0,VLOOKUP($A612,DSSV!$A$7:$R$65536,IN_DTK!L$6,0),""),"")</f>
        <v>0</v>
      </c>
      <c r="M612" s="183">
        <f>IF(ISNA(VLOOKUP($A612,DSSV!$A$7:$R$65536,IN_DTK!M$6,0))=FALSE,IF(M$9&lt;&gt;0,VLOOKUP($A612,DSSV!$A$7:$R$65536,IN_DTK!M$6,0),""),"")</f>
        <v>0</v>
      </c>
      <c r="N612" s="183">
        <f>IF(ISNA(VLOOKUP($A612,DSSV!$A$7:$R$65536,IN_DTK!N$6,0))=FALSE,IF(N$9&lt;&gt;0,VLOOKUP($A612,DSSV!$A$7:$R$65536,IN_DTK!N$6,0),""),"")</f>
        <v>0</v>
      </c>
      <c r="O612" s="183">
        <f>IF(ISNA(VLOOKUP($A612,DSSV!$A$7:$R$65536,IN_DTK!O$6,0))=FALSE,IF(O$9&lt;&gt;0,VLOOKUP($A612,DSSV!$A$7:$R$65536,IN_DTK!O$6,0),""),"")</f>
        <v>0</v>
      </c>
      <c r="P612" s="183">
        <f>IF(ISNA(VLOOKUP($A612,DSSV!$A$7:$R$65536,IN_DTK!P$6,0))=FALSE,IF(P$9&lt;&gt;0,VLOOKUP($A612,DSSV!$A$7:$R$65536,IN_DTK!P$6,0),""),"")</f>
        <v>0</v>
      </c>
      <c r="Q612" s="184">
        <f>IF(ISNA(VLOOKUP($A612,DSSV!$A$7:$R$65536,IN_DTK!Q$6,0))=FALSE,VLOOKUP($A612,DSSV!$A$7:$R$65536,IN_DTK!Q$6,0),"")</f>
        <v>0</v>
      </c>
      <c r="R612" s="175" t="str">
        <f>IF(ISNA(VLOOKUP($A612,DSSV!$A$7:$R$65536,IN_DTK!R$6,0))=FALSE,VLOOKUP($A612,DSSV!$A$7:$R$65536,IN_DTK!R$6,0),"")</f>
        <v>Không</v>
      </c>
      <c r="S612" s="185" t="str">
        <f>IF(ISNA(VLOOKUP($A612,DSSV!$A$7:$R$65536,IN_DTK!S$6,0))=FALSE,VLOOKUP($A612,DSSV!$A$7:$R$65536,IN_DTK!S$6,0),"")</f>
        <v/>
      </c>
      <c r="T612" s="156" t="str">
        <f t="shared" si="18"/>
        <v/>
      </c>
      <c r="U612" s="156" t="str">
        <f t="shared" si="19"/>
        <v/>
      </c>
    </row>
    <row r="613" spans="1:21" s="156" customFormat="1" ht="20.25" customHeight="1">
      <c r="A613" s="154">
        <v>604</v>
      </c>
      <c r="B613" s="178">
        <f>--SUBTOTAL(2,C$7:C613)</f>
        <v>604</v>
      </c>
      <c r="C613" s="157">
        <f>IF(ISNA(VLOOKUP($A613,DSSV!$A$7:$R$65536,IN_DTK!C$6,0))=FALSE,VLOOKUP($A613,DSSV!$A$7:$R$65536,IN_DTK!C$6,0),"")</f>
        <v>0</v>
      </c>
      <c r="D613" s="181" t="str">
        <f>IF(ISNA(VLOOKUP($A613,DSSV!$A$7:$R$65536,IN_DTK!D$6,0))=FALSE,VLOOKUP($A613,DSSV!$A$7:$R$65536,IN_DTK!D$6,0),"")</f>
        <v/>
      </c>
      <c r="E613" s="182" t="str">
        <f>IF(ISNA(VLOOKUP($A613,DSSV!$A$7:$R$65536,IN_DTK!E$6,0))=FALSE,VLOOKUP($A613,DSSV!$A$7:$R$65536,IN_DTK!E$6,0),"")</f>
        <v/>
      </c>
      <c r="F613" s="187" t="str">
        <f>IF(ISNA(VLOOKUP($A613,DSSV!$A$7:$R$65536,IN_DTK!F$6,0))=FALSE,VLOOKUP($A613,DSSV!$A$7:$R$65536,IN_DTK!F$6,0),"")</f>
        <v/>
      </c>
      <c r="G613" s="187" t="str">
        <f>IF(ISNA(VLOOKUP($A613,DSSV!$A$7:$R$65536,IN_DTK!G$6,0))=FALSE,VLOOKUP($A613,DSSV!$A$7:$R$65536,IN_DTK!G$6,0),"")</f>
        <v/>
      </c>
      <c r="H613" s="183">
        <f>IF(ISNA(VLOOKUP($A613,DSSV!$A$7:$R$65536,IN_DTK!H$6,0))=FALSE,IF(H$9&lt;&gt;0,VLOOKUP($A613,DSSV!$A$7:$R$65536,IN_DTK!H$6,0),""),"")</f>
        <v>0</v>
      </c>
      <c r="I613" s="183">
        <f>IF(ISNA(VLOOKUP($A613,DSSV!$A$7:$R$65536,IN_DTK!I$6,0))=FALSE,IF(I$9&lt;&gt;0,VLOOKUP($A613,DSSV!$A$7:$R$65536,IN_DTK!I$6,0),""),"")</f>
        <v>0</v>
      </c>
      <c r="J613" s="183">
        <f>IF(ISNA(VLOOKUP($A613,DSSV!$A$7:$R$65536,IN_DTK!J$6,0))=FALSE,IF(J$9&lt;&gt;0,VLOOKUP($A613,DSSV!$A$7:$R$65536,IN_DTK!J$6,0),""),"")</f>
        <v>0</v>
      </c>
      <c r="K613" s="183">
        <f>IF(ISNA(VLOOKUP($A613,DSSV!$A$7:$R$65536,IN_DTK!K$6,0))=FALSE,IF(K$9&lt;&gt;0,VLOOKUP($A613,DSSV!$A$7:$R$65536,IN_DTK!K$6,0),""),"")</f>
        <v>0</v>
      </c>
      <c r="L613" s="183">
        <f>IF(ISNA(VLOOKUP($A613,DSSV!$A$7:$R$65536,IN_DTK!L$6,0))=FALSE,IF(L$9&lt;&gt;0,VLOOKUP($A613,DSSV!$A$7:$R$65536,IN_DTK!L$6,0),""),"")</f>
        <v>0</v>
      </c>
      <c r="M613" s="183">
        <f>IF(ISNA(VLOOKUP($A613,DSSV!$A$7:$R$65536,IN_DTK!M$6,0))=FALSE,IF(M$9&lt;&gt;0,VLOOKUP($A613,DSSV!$A$7:$R$65536,IN_DTK!M$6,0),""),"")</f>
        <v>0</v>
      </c>
      <c r="N613" s="183">
        <f>IF(ISNA(VLOOKUP($A613,DSSV!$A$7:$R$65536,IN_DTK!N$6,0))=FALSE,IF(N$9&lt;&gt;0,VLOOKUP($A613,DSSV!$A$7:$R$65536,IN_DTK!N$6,0),""),"")</f>
        <v>0</v>
      </c>
      <c r="O613" s="183">
        <f>IF(ISNA(VLOOKUP($A613,DSSV!$A$7:$R$65536,IN_DTK!O$6,0))=FALSE,IF(O$9&lt;&gt;0,VLOOKUP($A613,DSSV!$A$7:$R$65536,IN_DTK!O$6,0),""),"")</f>
        <v>0</v>
      </c>
      <c r="P613" s="183">
        <f>IF(ISNA(VLOOKUP($A613,DSSV!$A$7:$R$65536,IN_DTK!P$6,0))=FALSE,IF(P$9&lt;&gt;0,VLOOKUP($A613,DSSV!$A$7:$R$65536,IN_DTK!P$6,0),""),"")</f>
        <v>0</v>
      </c>
      <c r="Q613" s="184">
        <f>IF(ISNA(VLOOKUP($A613,DSSV!$A$7:$R$65536,IN_DTK!Q$6,0))=FALSE,VLOOKUP($A613,DSSV!$A$7:$R$65536,IN_DTK!Q$6,0),"")</f>
        <v>0</v>
      </c>
      <c r="R613" s="175" t="str">
        <f>IF(ISNA(VLOOKUP($A613,DSSV!$A$7:$R$65536,IN_DTK!R$6,0))=FALSE,VLOOKUP($A613,DSSV!$A$7:$R$65536,IN_DTK!R$6,0),"")</f>
        <v>Không</v>
      </c>
      <c r="S613" s="185" t="str">
        <f>IF(ISNA(VLOOKUP($A613,DSSV!$A$7:$R$65536,IN_DTK!S$6,0))=FALSE,VLOOKUP($A613,DSSV!$A$7:$R$65536,IN_DTK!S$6,0),"")</f>
        <v/>
      </c>
      <c r="T613" s="156" t="str">
        <f t="shared" si="18"/>
        <v/>
      </c>
      <c r="U613" s="156" t="str">
        <f t="shared" si="19"/>
        <v/>
      </c>
    </row>
    <row r="614" spans="1:21" s="156" customFormat="1" ht="20.25" customHeight="1">
      <c r="A614" s="154">
        <v>605</v>
      </c>
      <c r="B614" s="178">
        <f>--SUBTOTAL(2,C$7:C614)</f>
        <v>605</v>
      </c>
      <c r="C614" s="157">
        <f>IF(ISNA(VLOOKUP($A614,DSSV!$A$7:$R$65536,IN_DTK!C$6,0))=FALSE,VLOOKUP($A614,DSSV!$A$7:$R$65536,IN_DTK!C$6,0),"")</f>
        <v>0</v>
      </c>
      <c r="D614" s="181" t="str">
        <f>IF(ISNA(VLOOKUP($A614,DSSV!$A$7:$R$65536,IN_DTK!D$6,0))=FALSE,VLOOKUP($A614,DSSV!$A$7:$R$65536,IN_DTK!D$6,0),"")</f>
        <v/>
      </c>
      <c r="E614" s="182" t="str">
        <f>IF(ISNA(VLOOKUP($A614,DSSV!$A$7:$R$65536,IN_DTK!E$6,0))=FALSE,VLOOKUP($A614,DSSV!$A$7:$R$65536,IN_DTK!E$6,0),"")</f>
        <v/>
      </c>
      <c r="F614" s="187" t="str">
        <f>IF(ISNA(VLOOKUP($A614,DSSV!$A$7:$R$65536,IN_DTK!F$6,0))=FALSE,VLOOKUP($A614,DSSV!$A$7:$R$65536,IN_DTK!F$6,0),"")</f>
        <v/>
      </c>
      <c r="G614" s="187" t="str">
        <f>IF(ISNA(VLOOKUP($A614,DSSV!$A$7:$R$65536,IN_DTK!G$6,0))=FALSE,VLOOKUP($A614,DSSV!$A$7:$R$65536,IN_DTK!G$6,0),"")</f>
        <v/>
      </c>
      <c r="H614" s="183">
        <f>IF(ISNA(VLOOKUP($A614,DSSV!$A$7:$R$65536,IN_DTK!H$6,0))=FALSE,IF(H$9&lt;&gt;0,VLOOKUP($A614,DSSV!$A$7:$R$65536,IN_DTK!H$6,0),""),"")</f>
        <v>0</v>
      </c>
      <c r="I614" s="183">
        <f>IF(ISNA(VLOOKUP($A614,DSSV!$A$7:$R$65536,IN_DTK!I$6,0))=FALSE,IF(I$9&lt;&gt;0,VLOOKUP($A614,DSSV!$A$7:$R$65536,IN_DTK!I$6,0),""),"")</f>
        <v>0</v>
      </c>
      <c r="J614" s="183">
        <f>IF(ISNA(VLOOKUP($A614,DSSV!$A$7:$R$65536,IN_DTK!J$6,0))=FALSE,IF(J$9&lt;&gt;0,VLOOKUP($A614,DSSV!$A$7:$R$65536,IN_DTK!J$6,0),""),"")</f>
        <v>0</v>
      </c>
      <c r="K614" s="183">
        <f>IF(ISNA(VLOOKUP($A614,DSSV!$A$7:$R$65536,IN_DTK!K$6,0))=FALSE,IF(K$9&lt;&gt;0,VLOOKUP($A614,DSSV!$A$7:$R$65536,IN_DTK!K$6,0),""),"")</f>
        <v>0</v>
      </c>
      <c r="L614" s="183">
        <f>IF(ISNA(VLOOKUP($A614,DSSV!$A$7:$R$65536,IN_DTK!L$6,0))=FALSE,IF(L$9&lt;&gt;0,VLOOKUP($A614,DSSV!$A$7:$R$65536,IN_DTK!L$6,0),""),"")</f>
        <v>0</v>
      </c>
      <c r="M614" s="183">
        <f>IF(ISNA(VLOOKUP($A614,DSSV!$A$7:$R$65536,IN_DTK!M$6,0))=FALSE,IF(M$9&lt;&gt;0,VLOOKUP($A614,DSSV!$A$7:$R$65536,IN_DTK!M$6,0),""),"")</f>
        <v>0</v>
      </c>
      <c r="N614" s="183">
        <f>IF(ISNA(VLOOKUP($A614,DSSV!$A$7:$R$65536,IN_DTK!N$6,0))=FALSE,IF(N$9&lt;&gt;0,VLOOKUP($A614,DSSV!$A$7:$R$65536,IN_DTK!N$6,0),""),"")</f>
        <v>0</v>
      </c>
      <c r="O614" s="183">
        <f>IF(ISNA(VLOOKUP($A614,DSSV!$A$7:$R$65536,IN_DTK!O$6,0))=FALSE,IF(O$9&lt;&gt;0,VLOOKUP($A614,DSSV!$A$7:$R$65536,IN_DTK!O$6,0),""),"")</f>
        <v>0</v>
      </c>
      <c r="P614" s="183">
        <f>IF(ISNA(VLOOKUP($A614,DSSV!$A$7:$R$65536,IN_DTK!P$6,0))=FALSE,IF(P$9&lt;&gt;0,VLOOKUP($A614,DSSV!$A$7:$R$65536,IN_DTK!P$6,0),""),"")</f>
        <v>0</v>
      </c>
      <c r="Q614" s="184">
        <f>IF(ISNA(VLOOKUP($A614,DSSV!$A$7:$R$65536,IN_DTK!Q$6,0))=FALSE,VLOOKUP($A614,DSSV!$A$7:$R$65536,IN_DTK!Q$6,0),"")</f>
        <v>0</v>
      </c>
      <c r="R614" s="175" t="str">
        <f>IF(ISNA(VLOOKUP($A614,DSSV!$A$7:$R$65536,IN_DTK!R$6,0))=FALSE,VLOOKUP($A614,DSSV!$A$7:$R$65536,IN_DTK!R$6,0),"")</f>
        <v>Không</v>
      </c>
      <c r="S614" s="185" t="str">
        <f>IF(ISNA(VLOOKUP($A614,DSSV!$A$7:$R$65536,IN_DTK!S$6,0))=FALSE,VLOOKUP($A614,DSSV!$A$7:$R$65536,IN_DTK!S$6,0),"")</f>
        <v/>
      </c>
      <c r="T614" s="156" t="str">
        <f t="shared" si="18"/>
        <v/>
      </c>
      <c r="U614" s="156" t="str">
        <f t="shared" si="19"/>
        <v/>
      </c>
    </row>
    <row r="615" spans="1:21" s="156" customFormat="1" ht="20.25" customHeight="1">
      <c r="A615" s="154">
        <v>606</v>
      </c>
      <c r="B615" s="178">
        <f>--SUBTOTAL(2,C$7:C615)</f>
        <v>606</v>
      </c>
      <c r="C615" s="157">
        <f>IF(ISNA(VLOOKUP($A615,DSSV!$A$7:$R$65536,IN_DTK!C$6,0))=FALSE,VLOOKUP($A615,DSSV!$A$7:$R$65536,IN_DTK!C$6,0),"")</f>
        <v>0</v>
      </c>
      <c r="D615" s="181" t="str">
        <f>IF(ISNA(VLOOKUP($A615,DSSV!$A$7:$R$65536,IN_DTK!D$6,0))=FALSE,VLOOKUP($A615,DSSV!$A$7:$R$65536,IN_DTK!D$6,0),"")</f>
        <v/>
      </c>
      <c r="E615" s="182" t="str">
        <f>IF(ISNA(VLOOKUP($A615,DSSV!$A$7:$R$65536,IN_DTK!E$6,0))=FALSE,VLOOKUP($A615,DSSV!$A$7:$R$65536,IN_DTK!E$6,0),"")</f>
        <v/>
      </c>
      <c r="F615" s="187" t="str">
        <f>IF(ISNA(VLOOKUP($A615,DSSV!$A$7:$R$65536,IN_DTK!F$6,0))=FALSE,VLOOKUP($A615,DSSV!$A$7:$R$65536,IN_DTK!F$6,0),"")</f>
        <v/>
      </c>
      <c r="G615" s="187" t="str">
        <f>IF(ISNA(VLOOKUP($A615,DSSV!$A$7:$R$65536,IN_DTK!G$6,0))=FALSE,VLOOKUP($A615,DSSV!$A$7:$R$65536,IN_DTK!G$6,0),"")</f>
        <v/>
      </c>
      <c r="H615" s="183">
        <f>IF(ISNA(VLOOKUP($A615,DSSV!$A$7:$R$65536,IN_DTK!H$6,0))=FALSE,IF(H$9&lt;&gt;0,VLOOKUP($A615,DSSV!$A$7:$R$65536,IN_DTK!H$6,0),""),"")</f>
        <v>0</v>
      </c>
      <c r="I615" s="183">
        <f>IF(ISNA(VLOOKUP($A615,DSSV!$A$7:$R$65536,IN_DTK!I$6,0))=FALSE,IF(I$9&lt;&gt;0,VLOOKUP($A615,DSSV!$A$7:$R$65536,IN_DTK!I$6,0),""),"")</f>
        <v>0</v>
      </c>
      <c r="J615" s="183">
        <f>IF(ISNA(VLOOKUP($A615,DSSV!$A$7:$R$65536,IN_DTK!J$6,0))=FALSE,IF(J$9&lt;&gt;0,VLOOKUP($A615,DSSV!$A$7:$R$65536,IN_DTK!J$6,0),""),"")</f>
        <v>0</v>
      </c>
      <c r="K615" s="183">
        <f>IF(ISNA(VLOOKUP($A615,DSSV!$A$7:$R$65536,IN_DTK!K$6,0))=FALSE,IF(K$9&lt;&gt;0,VLOOKUP($A615,DSSV!$A$7:$R$65536,IN_DTK!K$6,0),""),"")</f>
        <v>0</v>
      </c>
      <c r="L615" s="183">
        <f>IF(ISNA(VLOOKUP($A615,DSSV!$A$7:$R$65536,IN_DTK!L$6,0))=FALSE,IF(L$9&lt;&gt;0,VLOOKUP($A615,DSSV!$A$7:$R$65536,IN_DTK!L$6,0),""),"")</f>
        <v>0</v>
      </c>
      <c r="M615" s="183">
        <f>IF(ISNA(VLOOKUP($A615,DSSV!$A$7:$R$65536,IN_DTK!M$6,0))=FALSE,IF(M$9&lt;&gt;0,VLOOKUP($A615,DSSV!$A$7:$R$65536,IN_DTK!M$6,0),""),"")</f>
        <v>0</v>
      </c>
      <c r="N615" s="183">
        <f>IF(ISNA(VLOOKUP($A615,DSSV!$A$7:$R$65536,IN_DTK!N$6,0))=FALSE,IF(N$9&lt;&gt;0,VLOOKUP($A615,DSSV!$A$7:$R$65536,IN_DTK!N$6,0),""),"")</f>
        <v>0</v>
      </c>
      <c r="O615" s="183">
        <f>IF(ISNA(VLOOKUP($A615,DSSV!$A$7:$R$65536,IN_DTK!O$6,0))=FALSE,IF(O$9&lt;&gt;0,VLOOKUP($A615,DSSV!$A$7:$R$65536,IN_DTK!O$6,0),""),"")</f>
        <v>0</v>
      </c>
      <c r="P615" s="183">
        <f>IF(ISNA(VLOOKUP($A615,DSSV!$A$7:$R$65536,IN_DTK!P$6,0))=FALSE,IF(P$9&lt;&gt;0,VLOOKUP($A615,DSSV!$A$7:$R$65536,IN_DTK!P$6,0),""),"")</f>
        <v>0</v>
      </c>
      <c r="Q615" s="184">
        <f>IF(ISNA(VLOOKUP($A615,DSSV!$A$7:$R$65536,IN_DTK!Q$6,0))=FALSE,VLOOKUP($A615,DSSV!$A$7:$R$65536,IN_DTK!Q$6,0),"")</f>
        <v>0</v>
      </c>
      <c r="R615" s="175" t="str">
        <f>IF(ISNA(VLOOKUP($A615,DSSV!$A$7:$R$65536,IN_DTK!R$6,0))=FALSE,VLOOKUP($A615,DSSV!$A$7:$R$65536,IN_DTK!R$6,0),"")</f>
        <v>Không</v>
      </c>
      <c r="S615" s="185" t="str">
        <f>IF(ISNA(VLOOKUP($A615,DSSV!$A$7:$R$65536,IN_DTK!S$6,0))=FALSE,VLOOKUP($A615,DSSV!$A$7:$R$65536,IN_DTK!S$6,0),"")</f>
        <v/>
      </c>
      <c r="T615" s="156" t="str">
        <f t="shared" si="18"/>
        <v/>
      </c>
      <c r="U615" s="156" t="str">
        <f t="shared" si="19"/>
        <v/>
      </c>
    </row>
    <row r="616" spans="1:21" s="156" customFormat="1" ht="20.25" customHeight="1">
      <c r="A616" s="154">
        <v>607</v>
      </c>
      <c r="B616" s="178">
        <f>--SUBTOTAL(2,C$7:C616)</f>
        <v>607</v>
      </c>
      <c r="C616" s="157">
        <f>IF(ISNA(VLOOKUP($A616,DSSV!$A$7:$R$65536,IN_DTK!C$6,0))=FALSE,VLOOKUP($A616,DSSV!$A$7:$R$65536,IN_DTK!C$6,0),"")</f>
        <v>0</v>
      </c>
      <c r="D616" s="181" t="str">
        <f>IF(ISNA(VLOOKUP($A616,DSSV!$A$7:$R$65536,IN_DTK!D$6,0))=FALSE,VLOOKUP($A616,DSSV!$A$7:$R$65536,IN_DTK!D$6,0),"")</f>
        <v/>
      </c>
      <c r="E616" s="182" t="str">
        <f>IF(ISNA(VLOOKUP($A616,DSSV!$A$7:$R$65536,IN_DTK!E$6,0))=FALSE,VLOOKUP($A616,DSSV!$A$7:$R$65536,IN_DTK!E$6,0),"")</f>
        <v/>
      </c>
      <c r="F616" s="187" t="str">
        <f>IF(ISNA(VLOOKUP($A616,DSSV!$A$7:$R$65536,IN_DTK!F$6,0))=FALSE,VLOOKUP($A616,DSSV!$A$7:$R$65536,IN_DTK!F$6,0),"")</f>
        <v/>
      </c>
      <c r="G616" s="187" t="str">
        <f>IF(ISNA(VLOOKUP($A616,DSSV!$A$7:$R$65536,IN_DTK!G$6,0))=FALSE,VLOOKUP($A616,DSSV!$A$7:$R$65536,IN_DTK!G$6,0),"")</f>
        <v/>
      </c>
      <c r="H616" s="183">
        <f>IF(ISNA(VLOOKUP($A616,DSSV!$A$7:$R$65536,IN_DTK!H$6,0))=FALSE,IF(H$9&lt;&gt;0,VLOOKUP($A616,DSSV!$A$7:$R$65536,IN_DTK!H$6,0),""),"")</f>
        <v>0</v>
      </c>
      <c r="I616" s="183">
        <f>IF(ISNA(VLOOKUP($A616,DSSV!$A$7:$R$65536,IN_DTK!I$6,0))=FALSE,IF(I$9&lt;&gt;0,VLOOKUP($A616,DSSV!$A$7:$R$65536,IN_DTK!I$6,0),""),"")</f>
        <v>0</v>
      </c>
      <c r="J616" s="183">
        <f>IF(ISNA(VLOOKUP($A616,DSSV!$A$7:$R$65536,IN_DTK!J$6,0))=FALSE,IF(J$9&lt;&gt;0,VLOOKUP($A616,DSSV!$A$7:$R$65536,IN_DTK!J$6,0),""),"")</f>
        <v>0</v>
      </c>
      <c r="K616" s="183">
        <f>IF(ISNA(VLOOKUP($A616,DSSV!$A$7:$R$65536,IN_DTK!K$6,0))=FALSE,IF(K$9&lt;&gt;0,VLOOKUP($A616,DSSV!$A$7:$R$65536,IN_DTK!K$6,0),""),"")</f>
        <v>0</v>
      </c>
      <c r="L616" s="183">
        <f>IF(ISNA(VLOOKUP($A616,DSSV!$A$7:$R$65536,IN_DTK!L$6,0))=FALSE,IF(L$9&lt;&gt;0,VLOOKUP($A616,DSSV!$A$7:$R$65536,IN_DTK!L$6,0),""),"")</f>
        <v>0</v>
      </c>
      <c r="M616" s="183">
        <f>IF(ISNA(VLOOKUP($A616,DSSV!$A$7:$R$65536,IN_DTK!M$6,0))=FALSE,IF(M$9&lt;&gt;0,VLOOKUP($A616,DSSV!$A$7:$R$65536,IN_DTK!M$6,0),""),"")</f>
        <v>0</v>
      </c>
      <c r="N616" s="183">
        <f>IF(ISNA(VLOOKUP($A616,DSSV!$A$7:$R$65536,IN_DTK!N$6,0))=FALSE,IF(N$9&lt;&gt;0,VLOOKUP($A616,DSSV!$A$7:$R$65536,IN_DTK!N$6,0),""),"")</f>
        <v>0</v>
      </c>
      <c r="O616" s="183">
        <f>IF(ISNA(VLOOKUP($A616,DSSV!$A$7:$R$65536,IN_DTK!O$6,0))=FALSE,IF(O$9&lt;&gt;0,VLOOKUP($A616,DSSV!$A$7:$R$65536,IN_DTK!O$6,0),""),"")</f>
        <v>0</v>
      </c>
      <c r="P616" s="183">
        <f>IF(ISNA(VLOOKUP($A616,DSSV!$A$7:$R$65536,IN_DTK!P$6,0))=FALSE,IF(P$9&lt;&gt;0,VLOOKUP($A616,DSSV!$A$7:$R$65536,IN_DTK!P$6,0),""),"")</f>
        <v>0</v>
      </c>
      <c r="Q616" s="184">
        <f>IF(ISNA(VLOOKUP($A616,DSSV!$A$7:$R$65536,IN_DTK!Q$6,0))=FALSE,VLOOKUP($A616,DSSV!$A$7:$R$65536,IN_DTK!Q$6,0),"")</f>
        <v>0</v>
      </c>
      <c r="R616" s="175" t="str">
        <f>IF(ISNA(VLOOKUP($A616,DSSV!$A$7:$R$65536,IN_DTK!R$6,0))=FALSE,VLOOKUP($A616,DSSV!$A$7:$R$65536,IN_DTK!R$6,0),"")</f>
        <v>Không</v>
      </c>
      <c r="S616" s="185" t="str">
        <f>IF(ISNA(VLOOKUP($A616,DSSV!$A$7:$R$65536,IN_DTK!S$6,0))=FALSE,VLOOKUP($A616,DSSV!$A$7:$R$65536,IN_DTK!S$6,0),"")</f>
        <v/>
      </c>
      <c r="T616" s="156" t="str">
        <f t="shared" si="18"/>
        <v/>
      </c>
      <c r="U616" s="156" t="str">
        <f t="shared" si="19"/>
        <v/>
      </c>
    </row>
    <row r="617" spans="1:21" s="156" customFormat="1" ht="20.25" customHeight="1">
      <c r="A617" s="154">
        <v>608</v>
      </c>
      <c r="B617" s="178">
        <f>--SUBTOTAL(2,C$7:C617)</f>
        <v>608</v>
      </c>
      <c r="C617" s="157">
        <f>IF(ISNA(VLOOKUP($A617,DSSV!$A$7:$R$65536,IN_DTK!C$6,0))=FALSE,VLOOKUP($A617,DSSV!$A$7:$R$65536,IN_DTK!C$6,0),"")</f>
        <v>0</v>
      </c>
      <c r="D617" s="181" t="str">
        <f>IF(ISNA(VLOOKUP($A617,DSSV!$A$7:$R$65536,IN_DTK!D$6,0))=FALSE,VLOOKUP($A617,DSSV!$A$7:$R$65536,IN_DTK!D$6,0),"")</f>
        <v/>
      </c>
      <c r="E617" s="182" t="str">
        <f>IF(ISNA(VLOOKUP($A617,DSSV!$A$7:$R$65536,IN_DTK!E$6,0))=FALSE,VLOOKUP($A617,DSSV!$A$7:$R$65536,IN_DTK!E$6,0),"")</f>
        <v/>
      </c>
      <c r="F617" s="187" t="str">
        <f>IF(ISNA(VLOOKUP($A617,DSSV!$A$7:$R$65536,IN_DTK!F$6,0))=FALSE,VLOOKUP($A617,DSSV!$A$7:$R$65536,IN_DTK!F$6,0),"")</f>
        <v/>
      </c>
      <c r="G617" s="187" t="str">
        <f>IF(ISNA(VLOOKUP($A617,DSSV!$A$7:$R$65536,IN_DTK!G$6,0))=FALSE,VLOOKUP($A617,DSSV!$A$7:$R$65536,IN_DTK!G$6,0),"")</f>
        <v/>
      </c>
      <c r="H617" s="183">
        <f>IF(ISNA(VLOOKUP($A617,DSSV!$A$7:$R$65536,IN_DTK!H$6,0))=FALSE,IF(H$9&lt;&gt;0,VLOOKUP($A617,DSSV!$A$7:$R$65536,IN_DTK!H$6,0),""),"")</f>
        <v>0</v>
      </c>
      <c r="I617" s="183">
        <f>IF(ISNA(VLOOKUP($A617,DSSV!$A$7:$R$65536,IN_DTK!I$6,0))=FALSE,IF(I$9&lt;&gt;0,VLOOKUP($A617,DSSV!$A$7:$R$65536,IN_DTK!I$6,0),""),"")</f>
        <v>0</v>
      </c>
      <c r="J617" s="183">
        <f>IF(ISNA(VLOOKUP($A617,DSSV!$A$7:$R$65536,IN_DTK!J$6,0))=FALSE,IF(J$9&lt;&gt;0,VLOOKUP($A617,DSSV!$A$7:$R$65536,IN_DTK!J$6,0),""),"")</f>
        <v>0</v>
      </c>
      <c r="K617" s="183">
        <f>IF(ISNA(VLOOKUP($A617,DSSV!$A$7:$R$65536,IN_DTK!K$6,0))=FALSE,IF(K$9&lt;&gt;0,VLOOKUP($A617,DSSV!$A$7:$R$65536,IN_DTK!K$6,0),""),"")</f>
        <v>0</v>
      </c>
      <c r="L617" s="183">
        <f>IF(ISNA(VLOOKUP($A617,DSSV!$A$7:$R$65536,IN_DTK!L$6,0))=FALSE,IF(L$9&lt;&gt;0,VLOOKUP($A617,DSSV!$A$7:$R$65536,IN_DTK!L$6,0),""),"")</f>
        <v>0</v>
      </c>
      <c r="M617" s="183">
        <f>IF(ISNA(VLOOKUP($A617,DSSV!$A$7:$R$65536,IN_DTK!M$6,0))=FALSE,IF(M$9&lt;&gt;0,VLOOKUP($A617,DSSV!$A$7:$R$65536,IN_DTK!M$6,0),""),"")</f>
        <v>0</v>
      </c>
      <c r="N617" s="183">
        <f>IF(ISNA(VLOOKUP($A617,DSSV!$A$7:$R$65536,IN_DTK!N$6,0))=FALSE,IF(N$9&lt;&gt;0,VLOOKUP($A617,DSSV!$A$7:$R$65536,IN_DTK!N$6,0),""),"")</f>
        <v>0</v>
      </c>
      <c r="O617" s="183">
        <f>IF(ISNA(VLOOKUP($A617,DSSV!$A$7:$R$65536,IN_DTK!O$6,0))=FALSE,IF(O$9&lt;&gt;0,VLOOKUP($A617,DSSV!$A$7:$R$65536,IN_DTK!O$6,0),""),"")</f>
        <v>0</v>
      </c>
      <c r="P617" s="183">
        <f>IF(ISNA(VLOOKUP($A617,DSSV!$A$7:$R$65536,IN_DTK!P$6,0))=FALSE,IF(P$9&lt;&gt;0,VLOOKUP($A617,DSSV!$A$7:$R$65536,IN_DTK!P$6,0),""),"")</f>
        <v>0</v>
      </c>
      <c r="Q617" s="184">
        <f>IF(ISNA(VLOOKUP($A617,DSSV!$A$7:$R$65536,IN_DTK!Q$6,0))=FALSE,VLOOKUP($A617,DSSV!$A$7:$R$65536,IN_DTK!Q$6,0),"")</f>
        <v>0</v>
      </c>
      <c r="R617" s="175" t="str">
        <f>IF(ISNA(VLOOKUP($A617,DSSV!$A$7:$R$65536,IN_DTK!R$6,0))=FALSE,VLOOKUP($A617,DSSV!$A$7:$R$65536,IN_DTK!R$6,0),"")</f>
        <v>Không</v>
      </c>
      <c r="S617" s="185" t="str">
        <f>IF(ISNA(VLOOKUP($A617,DSSV!$A$7:$R$65536,IN_DTK!S$6,0))=FALSE,VLOOKUP($A617,DSSV!$A$7:$R$65536,IN_DTK!S$6,0),"")</f>
        <v/>
      </c>
      <c r="T617" s="156" t="str">
        <f t="shared" si="18"/>
        <v/>
      </c>
      <c r="U617" s="156" t="str">
        <f t="shared" si="19"/>
        <v/>
      </c>
    </row>
    <row r="618" spans="1:21" s="156" customFormat="1" ht="20.25" customHeight="1">
      <c r="A618" s="154">
        <v>609</v>
      </c>
      <c r="B618" s="178">
        <f>--SUBTOTAL(2,C$7:C618)</f>
        <v>609</v>
      </c>
      <c r="C618" s="157">
        <f>IF(ISNA(VLOOKUP($A618,DSSV!$A$7:$R$65536,IN_DTK!C$6,0))=FALSE,VLOOKUP($A618,DSSV!$A$7:$R$65536,IN_DTK!C$6,0),"")</f>
        <v>0</v>
      </c>
      <c r="D618" s="181" t="str">
        <f>IF(ISNA(VLOOKUP($A618,DSSV!$A$7:$R$65536,IN_DTK!D$6,0))=FALSE,VLOOKUP($A618,DSSV!$A$7:$R$65536,IN_DTK!D$6,0),"")</f>
        <v/>
      </c>
      <c r="E618" s="182" t="str">
        <f>IF(ISNA(VLOOKUP($A618,DSSV!$A$7:$R$65536,IN_DTK!E$6,0))=FALSE,VLOOKUP($A618,DSSV!$A$7:$R$65536,IN_DTK!E$6,0),"")</f>
        <v/>
      </c>
      <c r="F618" s="187" t="str">
        <f>IF(ISNA(VLOOKUP($A618,DSSV!$A$7:$R$65536,IN_DTK!F$6,0))=FALSE,VLOOKUP($A618,DSSV!$A$7:$R$65536,IN_DTK!F$6,0),"")</f>
        <v/>
      </c>
      <c r="G618" s="187" t="str">
        <f>IF(ISNA(VLOOKUP($A618,DSSV!$A$7:$R$65536,IN_DTK!G$6,0))=FALSE,VLOOKUP($A618,DSSV!$A$7:$R$65536,IN_DTK!G$6,0),"")</f>
        <v/>
      </c>
      <c r="H618" s="183">
        <f>IF(ISNA(VLOOKUP($A618,DSSV!$A$7:$R$65536,IN_DTK!H$6,0))=FALSE,IF(H$9&lt;&gt;0,VLOOKUP($A618,DSSV!$A$7:$R$65536,IN_DTK!H$6,0),""),"")</f>
        <v>0</v>
      </c>
      <c r="I618" s="183">
        <f>IF(ISNA(VLOOKUP($A618,DSSV!$A$7:$R$65536,IN_DTK!I$6,0))=FALSE,IF(I$9&lt;&gt;0,VLOOKUP($A618,DSSV!$A$7:$R$65536,IN_DTK!I$6,0),""),"")</f>
        <v>0</v>
      </c>
      <c r="J618" s="183">
        <f>IF(ISNA(VLOOKUP($A618,DSSV!$A$7:$R$65536,IN_DTK!J$6,0))=FALSE,IF(J$9&lt;&gt;0,VLOOKUP($A618,DSSV!$A$7:$R$65536,IN_DTK!J$6,0),""),"")</f>
        <v>0</v>
      </c>
      <c r="K618" s="183">
        <f>IF(ISNA(VLOOKUP($A618,DSSV!$A$7:$R$65536,IN_DTK!K$6,0))=FALSE,IF(K$9&lt;&gt;0,VLOOKUP($A618,DSSV!$A$7:$R$65536,IN_DTK!K$6,0),""),"")</f>
        <v>0</v>
      </c>
      <c r="L618" s="183">
        <f>IF(ISNA(VLOOKUP($A618,DSSV!$A$7:$R$65536,IN_DTK!L$6,0))=FALSE,IF(L$9&lt;&gt;0,VLOOKUP($A618,DSSV!$A$7:$R$65536,IN_DTK!L$6,0),""),"")</f>
        <v>0</v>
      </c>
      <c r="M618" s="183">
        <f>IF(ISNA(VLOOKUP($A618,DSSV!$A$7:$R$65536,IN_DTK!M$6,0))=FALSE,IF(M$9&lt;&gt;0,VLOOKUP($A618,DSSV!$A$7:$R$65536,IN_DTK!M$6,0),""),"")</f>
        <v>0</v>
      </c>
      <c r="N618" s="183">
        <f>IF(ISNA(VLOOKUP($A618,DSSV!$A$7:$R$65536,IN_DTK!N$6,0))=FALSE,IF(N$9&lt;&gt;0,VLOOKUP($A618,DSSV!$A$7:$R$65536,IN_DTK!N$6,0),""),"")</f>
        <v>0</v>
      </c>
      <c r="O618" s="183">
        <f>IF(ISNA(VLOOKUP($A618,DSSV!$A$7:$R$65536,IN_DTK!O$6,0))=FALSE,IF(O$9&lt;&gt;0,VLOOKUP($A618,DSSV!$A$7:$R$65536,IN_DTK!O$6,0),""),"")</f>
        <v>0</v>
      </c>
      <c r="P618" s="183">
        <f>IF(ISNA(VLOOKUP($A618,DSSV!$A$7:$R$65536,IN_DTK!P$6,0))=FALSE,IF(P$9&lt;&gt;0,VLOOKUP($A618,DSSV!$A$7:$R$65536,IN_DTK!P$6,0),""),"")</f>
        <v>0</v>
      </c>
      <c r="Q618" s="184">
        <f>IF(ISNA(VLOOKUP($A618,DSSV!$A$7:$R$65536,IN_DTK!Q$6,0))=FALSE,VLOOKUP($A618,DSSV!$A$7:$R$65536,IN_DTK!Q$6,0),"")</f>
        <v>0</v>
      </c>
      <c r="R618" s="175" t="str">
        <f>IF(ISNA(VLOOKUP($A618,DSSV!$A$7:$R$65536,IN_DTK!R$6,0))=FALSE,VLOOKUP($A618,DSSV!$A$7:$R$65536,IN_DTK!R$6,0),"")</f>
        <v>Không</v>
      </c>
      <c r="S618" s="185" t="str">
        <f>IF(ISNA(VLOOKUP($A618,DSSV!$A$7:$R$65536,IN_DTK!S$6,0))=FALSE,VLOOKUP($A618,DSSV!$A$7:$R$65536,IN_DTK!S$6,0),"")</f>
        <v/>
      </c>
      <c r="T618" s="156" t="str">
        <f t="shared" si="18"/>
        <v/>
      </c>
      <c r="U618" s="156" t="str">
        <f t="shared" si="19"/>
        <v/>
      </c>
    </row>
    <row r="619" spans="1:21" s="156" customFormat="1" ht="20.25" customHeight="1">
      <c r="A619" s="154">
        <v>610</v>
      </c>
      <c r="B619" s="178">
        <f>--SUBTOTAL(2,C$7:C619)</f>
        <v>610</v>
      </c>
      <c r="C619" s="157">
        <f>IF(ISNA(VLOOKUP($A619,DSSV!$A$7:$R$65536,IN_DTK!C$6,0))=FALSE,VLOOKUP($A619,DSSV!$A$7:$R$65536,IN_DTK!C$6,0),"")</f>
        <v>0</v>
      </c>
      <c r="D619" s="181" t="str">
        <f>IF(ISNA(VLOOKUP($A619,DSSV!$A$7:$R$65536,IN_DTK!D$6,0))=FALSE,VLOOKUP($A619,DSSV!$A$7:$R$65536,IN_DTK!D$6,0),"")</f>
        <v/>
      </c>
      <c r="E619" s="182" t="str">
        <f>IF(ISNA(VLOOKUP($A619,DSSV!$A$7:$R$65536,IN_DTK!E$6,0))=FALSE,VLOOKUP($A619,DSSV!$A$7:$R$65536,IN_DTK!E$6,0),"")</f>
        <v/>
      </c>
      <c r="F619" s="187" t="str">
        <f>IF(ISNA(VLOOKUP($A619,DSSV!$A$7:$R$65536,IN_DTK!F$6,0))=FALSE,VLOOKUP($A619,DSSV!$A$7:$R$65536,IN_DTK!F$6,0),"")</f>
        <v/>
      </c>
      <c r="G619" s="187" t="str">
        <f>IF(ISNA(VLOOKUP($A619,DSSV!$A$7:$R$65536,IN_DTK!G$6,0))=FALSE,VLOOKUP($A619,DSSV!$A$7:$R$65536,IN_DTK!G$6,0),"")</f>
        <v/>
      </c>
      <c r="H619" s="183">
        <f>IF(ISNA(VLOOKUP($A619,DSSV!$A$7:$R$65536,IN_DTK!H$6,0))=FALSE,IF(H$9&lt;&gt;0,VLOOKUP($A619,DSSV!$A$7:$R$65536,IN_DTK!H$6,0),""),"")</f>
        <v>0</v>
      </c>
      <c r="I619" s="183">
        <f>IF(ISNA(VLOOKUP($A619,DSSV!$A$7:$R$65536,IN_DTK!I$6,0))=FALSE,IF(I$9&lt;&gt;0,VLOOKUP($A619,DSSV!$A$7:$R$65536,IN_DTK!I$6,0),""),"")</f>
        <v>0</v>
      </c>
      <c r="J619" s="183">
        <f>IF(ISNA(VLOOKUP($A619,DSSV!$A$7:$R$65536,IN_DTK!J$6,0))=FALSE,IF(J$9&lt;&gt;0,VLOOKUP($A619,DSSV!$A$7:$R$65536,IN_DTK!J$6,0),""),"")</f>
        <v>0</v>
      </c>
      <c r="K619" s="183">
        <f>IF(ISNA(VLOOKUP($A619,DSSV!$A$7:$R$65536,IN_DTK!K$6,0))=FALSE,IF(K$9&lt;&gt;0,VLOOKUP($A619,DSSV!$A$7:$R$65536,IN_DTK!K$6,0),""),"")</f>
        <v>0</v>
      </c>
      <c r="L619" s="183">
        <f>IF(ISNA(VLOOKUP($A619,DSSV!$A$7:$R$65536,IN_DTK!L$6,0))=FALSE,IF(L$9&lt;&gt;0,VLOOKUP($A619,DSSV!$A$7:$R$65536,IN_DTK!L$6,0),""),"")</f>
        <v>0</v>
      </c>
      <c r="M619" s="183">
        <f>IF(ISNA(VLOOKUP($A619,DSSV!$A$7:$R$65536,IN_DTK!M$6,0))=FALSE,IF(M$9&lt;&gt;0,VLOOKUP($A619,DSSV!$A$7:$R$65536,IN_DTK!M$6,0),""),"")</f>
        <v>0</v>
      </c>
      <c r="N619" s="183">
        <f>IF(ISNA(VLOOKUP($A619,DSSV!$A$7:$R$65536,IN_DTK!N$6,0))=FALSE,IF(N$9&lt;&gt;0,VLOOKUP($A619,DSSV!$A$7:$R$65536,IN_DTK!N$6,0),""),"")</f>
        <v>0</v>
      </c>
      <c r="O619" s="183">
        <f>IF(ISNA(VLOOKUP($A619,DSSV!$A$7:$R$65536,IN_DTK!O$6,0))=FALSE,IF(O$9&lt;&gt;0,VLOOKUP($A619,DSSV!$A$7:$R$65536,IN_DTK!O$6,0),""),"")</f>
        <v>0</v>
      </c>
      <c r="P619" s="183">
        <f>IF(ISNA(VLOOKUP($A619,DSSV!$A$7:$R$65536,IN_DTK!P$6,0))=FALSE,IF(P$9&lt;&gt;0,VLOOKUP($A619,DSSV!$A$7:$R$65536,IN_DTK!P$6,0),""),"")</f>
        <v>0</v>
      </c>
      <c r="Q619" s="184">
        <f>IF(ISNA(VLOOKUP($A619,DSSV!$A$7:$R$65536,IN_DTK!Q$6,0))=FALSE,VLOOKUP($A619,DSSV!$A$7:$R$65536,IN_DTK!Q$6,0),"")</f>
        <v>0</v>
      </c>
      <c r="R619" s="175" t="str">
        <f>IF(ISNA(VLOOKUP($A619,DSSV!$A$7:$R$65536,IN_DTK!R$6,0))=FALSE,VLOOKUP($A619,DSSV!$A$7:$R$65536,IN_DTK!R$6,0),"")</f>
        <v>Không</v>
      </c>
      <c r="S619" s="185" t="str">
        <f>IF(ISNA(VLOOKUP($A619,DSSV!$A$7:$R$65536,IN_DTK!S$6,0))=FALSE,VLOOKUP($A619,DSSV!$A$7:$R$65536,IN_DTK!S$6,0),"")</f>
        <v/>
      </c>
      <c r="T619" s="156" t="str">
        <f t="shared" si="18"/>
        <v/>
      </c>
      <c r="U619" s="156" t="str">
        <f t="shared" si="19"/>
        <v/>
      </c>
    </row>
    <row r="620" spans="1:21" s="156" customFormat="1" ht="20.25" customHeight="1">
      <c r="A620" s="154">
        <v>611</v>
      </c>
      <c r="B620" s="178">
        <f>--SUBTOTAL(2,C$7:C620)</f>
        <v>611</v>
      </c>
      <c r="C620" s="157">
        <f>IF(ISNA(VLOOKUP($A620,DSSV!$A$7:$R$65536,IN_DTK!C$6,0))=FALSE,VLOOKUP($A620,DSSV!$A$7:$R$65536,IN_DTK!C$6,0),"")</f>
        <v>0</v>
      </c>
      <c r="D620" s="181" t="str">
        <f>IF(ISNA(VLOOKUP($A620,DSSV!$A$7:$R$65536,IN_DTK!D$6,0))=FALSE,VLOOKUP($A620,DSSV!$A$7:$R$65536,IN_DTK!D$6,0),"")</f>
        <v/>
      </c>
      <c r="E620" s="182" t="str">
        <f>IF(ISNA(VLOOKUP($A620,DSSV!$A$7:$R$65536,IN_DTK!E$6,0))=FALSE,VLOOKUP($A620,DSSV!$A$7:$R$65536,IN_DTK!E$6,0),"")</f>
        <v/>
      </c>
      <c r="F620" s="187" t="str">
        <f>IF(ISNA(VLOOKUP($A620,DSSV!$A$7:$R$65536,IN_DTK!F$6,0))=FALSE,VLOOKUP($A620,DSSV!$A$7:$R$65536,IN_DTK!F$6,0),"")</f>
        <v/>
      </c>
      <c r="G620" s="187" t="str">
        <f>IF(ISNA(VLOOKUP($A620,DSSV!$A$7:$R$65536,IN_DTK!G$6,0))=FALSE,VLOOKUP($A620,DSSV!$A$7:$R$65536,IN_DTK!G$6,0),"")</f>
        <v/>
      </c>
      <c r="H620" s="183">
        <f>IF(ISNA(VLOOKUP($A620,DSSV!$A$7:$R$65536,IN_DTK!H$6,0))=FALSE,IF(H$9&lt;&gt;0,VLOOKUP($A620,DSSV!$A$7:$R$65536,IN_DTK!H$6,0),""),"")</f>
        <v>0</v>
      </c>
      <c r="I620" s="183">
        <f>IF(ISNA(VLOOKUP($A620,DSSV!$A$7:$R$65536,IN_DTK!I$6,0))=FALSE,IF(I$9&lt;&gt;0,VLOOKUP($A620,DSSV!$A$7:$R$65536,IN_DTK!I$6,0),""),"")</f>
        <v>0</v>
      </c>
      <c r="J620" s="183">
        <f>IF(ISNA(VLOOKUP($A620,DSSV!$A$7:$R$65536,IN_DTK!J$6,0))=FALSE,IF(J$9&lt;&gt;0,VLOOKUP($A620,DSSV!$A$7:$R$65536,IN_DTK!J$6,0),""),"")</f>
        <v>0</v>
      </c>
      <c r="K620" s="183">
        <f>IF(ISNA(VLOOKUP($A620,DSSV!$A$7:$R$65536,IN_DTK!K$6,0))=FALSE,IF(K$9&lt;&gt;0,VLOOKUP($A620,DSSV!$A$7:$R$65536,IN_DTK!K$6,0),""),"")</f>
        <v>0</v>
      </c>
      <c r="L620" s="183">
        <f>IF(ISNA(VLOOKUP($A620,DSSV!$A$7:$R$65536,IN_DTK!L$6,0))=FALSE,IF(L$9&lt;&gt;0,VLOOKUP($A620,DSSV!$A$7:$R$65536,IN_DTK!L$6,0),""),"")</f>
        <v>0</v>
      </c>
      <c r="M620" s="183">
        <f>IF(ISNA(VLOOKUP($A620,DSSV!$A$7:$R$65536,IN_DTK!M$6,0))=FALSE,IF(M$9&lt;&gt;0,VLOOKUP($A620,DSSV!$A$7:$R$65536,IN_DTK!M$6,0),""),"")</f>
        <v>0</v>
      </c>
      <c r="N620" s="183">
        <f>IF(ISNA(VLOOKUP($A620,DSSV!$A$7:$R$65536,IN_DTK!N$6,0))=FALSE,IF(N$9&lt;&gt;0,VLOOKUP($A620,DSSV!$A$7:$R$65536,IN_DTK!N$6,0),""),"")</f>
        <v>0</v>
      </c>
      <c r="O620" s="183">
        <f>IF(ISNA(VLOOKUP($A620,DSSV!$A$7:$R$65536,IN_DTK!O$6,0))=FALSE,IF(O$9&lt;&gt;0,VLOOKUP($A620,DSSV!$A$7:$R$65536,IN_DTK!O$6,0),""),"")</f>
        <v>0</v>
      </c>
      <c r="P620" s="183">
        <f>IF(ISNA(VLOOKUP($A620,DSSV!$A$7:$R$65536,IN_DTK!P$6,0))=FALSE,IF(P$9&lt;&gt;0,VLOOKUP($A620,DSSV!$A$7:$R$65536,IN_DTK!P$6,0),""),"")</f>
        <v>0</v>
      </c>
      <c r="Q620" s="184">
        <f>IF(ISNA(VLOOKUP($A620,DSSV!$A$7:$R$65536,IN_DTK!Q$6,0))=FALSE,VLOOKUP($A620,DSSV!$A$7:$R$65536,IN_DTK!Q$6,0),"")</f>
        <v>0</v>
      </c>
      <c r="R620" s="175" t="str">
        <f>IF(ISNA(VLOOKUP($A620,DSSV!$A$7:$R$65536,IN_DTK!R$6,0))=FALSE,VLOOKUP($A620,DSSV!$A$7:$R$65536,IN_DTK!R$6,0),"")</f>
        <v>Không</v>
      </c>
      <c r="S620" s="185" t="str">
        <f>IF(ISNA(VLOOKUP($A620,DSSV!$A$7:$R$65536,IN_DTK!S$6,0))=FALSE,VLOOKUP($A620,DSSV!$A$7:$R$65536,IN_DTK!S$6,0),"")</f>
        <v/>
      </c>
      <c r="T620" s="156" t="str">
        <f t="shared" si="18"/>
        <v/>
      </c>
      <c r="U620" s="156" t="str">
        <f t="shared" si="19"/>
        <v/>
      </c>
    </row>
    <row r="621" spans="1:21" s="156" customFormat="1" ht="20.25" customHeight="1">
      <c r="A621" s="154">
        <v>612</v>
      </c>
      <c r="B621" s="178">
        <f>--SUBTOTAL(2,C$7:C621)</f>
        <v>612</v>
      </c>
      <c r="C621" s="157">
        <f>IF(ISNA(VLOOKUP($A621,DSSV!$A$7:$R$65536,IN_DTK!C$6,0))=FALSE,VLOOKUP($A621,DSSV!$A$7:$R$65536,IN_DTK!C$6,0),"")</f>
        <v>0</v>
      </c>
      <c r="D621" s="181" t="str">
        <f>IF(ISNA(VLOOKUP($A621,DSSV!$A$7:$R$65536,IN_DTK!D$6,0))=FALSE,VLOOKUP($A621,DSSV!$A$7:$R$65536,IN_DTK!D$6,0),"")</f>
        <v/>
      </c>
      <c r="E621" s="182" t="str">
        <f>IF(ISNA(VLOOKUP($A621,DSSV!$A$7:$R$65536,IN_DTK!E$6,0))=FALSE,VLOOKUP($A621,DSSV!$A$7:$R$65536,IN_DTK!E$6,0),"")</f>
        <v/>
      </c>
      <c r="F621" s="187" t="str">
        <f>IF(ISNA(VLOOKUP($A621,DSSV!$A$7:$R$65536,IN_DTK!F$6,0))=FALSE,VLOOKUP($A621,DSSV!$A$7:$R$65536,IN_DTK!F$6,0),"")</f>
        <v/>
      </c>
      <c r="G621" s="187" t="str">
        <f>IF(ISNA(VLOOKUP($A621,DSSV!$A$7:$R$65536,IN_DTK!G$6,0))=FALSE,VLOOKUP($A621,DSSV!$A$7:$R$65536,IN_DTK!G$6,0),"")</f>
        <v/>
      </c>
      <c r="H621" s="183">
        <f>IF(ISNA(VLOOKUP($A621,DSSV!$A$7:$R$65536,IN_DTK!H$6,0))=FALSE,IF(H$9&lt;&gt;0,VLOOKUP($A621,DSSV!$A$7:$R$65536,IN_DTK!H$6,0),""),"")</f>
        <v>0</v>
      </c>
      <c r="I621" s="183">
        <f>IF(ISNA(VLOOKUP($A621,DSSV!$A$7:$R$65536,IN_DTK!I$6,0))=FALSE,IF(I$9&lt;&gt;0,VLOOKUP($A621,DSSV!$A$7:$R$65536,IN_DTK!I$6,0),""),"")</f>
        <v>0</v>
      </c>
      <c r="J621" s="183">
        <f>IF(ISNA(VLOOKUP($A621,DSSV!$A$7:$R$65536,IN_DTK!J$6,0))=FALSE,IF(J$9&lt;&gt;0,VLOOKUP($A621,DSSV!$A$7:$R$65536,IN_DTK!J$6,0),""),"")</f>
        <v>0</v>
      </c>
      <c r="K621" s="183">
        <f>IF(ISNA(VLOOKUP($A621,DSSV!$A$7:$R$65536,IN_DTK!K$6,0))=FALSE,IF(K$9&lt;&gt;0,VLOOKUP($A621,DSSV!$A$7:$R$65536,IN_DTK!K$6,0),""),"")</f>
        <v>0</v>
      </c>
      <c r="L621" s="183">
        <f>IF(ISNA(VLOOKUP($A621,DSSV!$A$7:$R$65536,IN_DTK!L$6,0))=FALSE,IF(L$9&lt;&gt;0,VLOOKUP($A621,DSSV!$A$7:$R$65536,IN_DTK!L$6,0),""),"")</f>
        <v>0</v>
      </c>
      <c r="M621" s="183">
        <f>IF(ISNA(VLOOKUP($A621,DSSV!$A$7:$R$65536,IN_DTK!M$6,0))=FALSE,IF(M$9&lt;&gt;0,VLOOKUP($A621,DSSV!$A$7:$R$65536,IN_DTK!M$6,0),""),"")</f>
        <v>0</v>
      </c>
      <c r="N621" s="183">
        <f>IF(ISNA(VLOOKUP($A621,DSSV!$A$7:$R$65536,IN_DTK!N$6,0))=FALSE,IF(N$9&lt;&gt;0,VLOOKUP($A621,DSSV!$A$7:$R$65536,IN_DTK!N$6,0),""),"")</f>
        <v>0</v>
      </c>
      <c r="O621" s="183">
        <f>IF(ISNA(VLOOKUP($A621,DSSV!$A$7:$R$65536,IN_DTK!O$6,0))=FALSE,IF(O$9&lt;&gt;0,VLOOKUP($A621,DSSV!$A$7:$R$65536,IN_DTK!O$6,0),""),"")</f>
        <v>0</v>
      </c>
      <c r="P621" s="183">
        <f>IF(ISNA(VLOOKUP($A621,DSSV!$A$7:$R$65536,IN_DTK!P$6,0))=FALSE,IF(P$9&lt;&gt;0,VLOOKUP($A621,DSSV!$A$7:$R$65536,IN_DTK!P$6,0),""),"")</f>
        <v>0</v>
      </c>
      <c r="Q621" s="184">
        <f>IF(ISNA(VLOOKUP($A621,DSSV!$A$7:$R$65536,IN_DTK!Q$6,0))=FALSE,VLOOKUP($A621,DSSV!$A$7:$R$65536,IN_DTK!Q$6,0),"")</f>
        <v>0</v>
      </c>
      <c r="R621" s="175" t="str">
        <f>IF(ISNA(VLOOKUP($A621,DSSV!$A$7:$R$65536,IN_DTK!R$6,0))=FALSE,VLOOKUP($A621,DSSV!$A$7:$R$65536,IN_DTK!R$6,0),"")</f>
        <v>Không</v>
      </c>
      <c r="S621" s="185" t="str">
        <f>IF(ISNA(VLOOKUP($A621,DSSV!$A$7:$R$65536,IN_DTK!S$6,0))=FALSE,VLOOKUP($A621,DSSV!$A$7:$R$65536,IN_DTK!S$6,0),"")</f>
        <v/>
      </c>
      <c r="T621" s="156" t="str">
        <f t="shared" si="18"/>
        <v/>
      </c>
      <c r="U621" s="156" t="str">
        <f t="shared" si="19"/>
        <v/>
      </c>
    </row>
    <row r="622" spans="1:21" s="156" customFormat="1" ht="20.25" customHeight="1">
      <c r="A622" s="154">
        <v>613</v>
      </c>
      <c r="B622" s="178">
        <f>--SUBTOTAL(2,C$7:C622)</f>
        <v>613</v>
      </c>
      <c r="C622" s="157">
        <f>IF(ISNA(VLOOKUP($A622,DSSV!$A$7:$R$65536,IN_DTK!C$6,0))=FALSE,VLOOKUP($A622,DSSV!$A$7:$R$65536,IN_DTK!C$6,0),"")</f>
        <v>0</v>
      </c>
      <c r="D622" s="181" t="str">
        <f>IF(ISNA(VLOOKUP($A622,DSSV!$A$7:$R$65536,IN_DTK!D$6,0))=FALSE,VLOOKUP($A622,DSSV!$A$7:$R$65536,IN_DTK!D$6,0),"")</f>
        <v/>
      </c>
      <c r="E622" s="182" t="str">
        <f>IF(ISNA(VLOOKUP($A622,DSSV!$A$7:$R$65536,IN_DTK!E$6,0))=FALSE,VLOOKUP($A622,DSSV!$A$7:$R$65536,IN_DTK!E$6,0),"")</f>
        <v/>
      </c>
      <c r="F622" s="187" t="str">
        <f>IF(ISNA(VLOOKUP($A622,DSSV!$A$7:$R$65536,IN_DTK!F$6,0))=FALSE,VLOOKUP($A622,DSSV!$A$7:$R$65536,IN_DTK!F$6,0),"")</f>
        <v/>
      </c>
      <c r="G622" s="187" t="str">
        <f>IF(ISNA(VLOOKUP($A622,DSSV!$A$7:$R$65536,IN_DTK!G$6,0))=FALSE,VLOOKUP($A622,DSSV!$A$7:$R$65536,IN_DTK!G$6,0),"")</f>
        <v/>
      </c>
      <c r="H622" s="183">
        <f>IF(ISNA(VLOOKUP($A622,DSSV!$A$7:$R$65536,IN_DTK!H$6,0))=FALSE,IF(H$9&lt;&gt;0,VLOOKUP($A622,DSSV!$A$7:$R$65536,IN_DTK!H$6,0),""),"")</f>
        <v>0</v>
      </c>
      <c r="I622" s="183">
        <f>IF(ISNA(VLOOKUP($A622,DSSV!$A$7:$R$65536,IN_DTK!I$6,0))=FALSE,IF(I$9&lt;&gt;0,VLOOKUP($A622,DSSV!$A$7:$R$65536,IN_DTK!I$6,0),""),"")</f>
        <v>0</v>
      </c>
      <c r="J622" s="183">
        <f>IF(ISNA(VLOOKUP($A622,DSSV!$A$7:$R$65536,IN_DTK!J$6,0))=FALSE,IF(J$9&lt;&gt;0,VLOOKUP($A622,DSSV!$A$7:$R$65536,IN_DTK!J$6,0),""),"")</f>
        <v>0</v>
      </c>
      <c r="K622" s="183">
        <f>IF(ISNA(VLOOKUP($A622,DSSV!$A$7:$R$65536,IN_DTK!K$6,0))=FALSE,IF(K$9&lt;&gt;0,VLOOKUP($A622,DSSV!$A$7:$R$65536,IN_DTK!K$6,0),""),"")</f>
        <v>0</v>
      </c>
      <c r="L622" s="183">
        <f>IF(ISNA(VLOOKUP($A622,DSSV!$A$7:$R$65536,IN_DTK!L$6,0))=FALSE,IF(L$9&lt;&gt;0,VLOOKUP($A622,DSSV!$A$7:$R$65536,IN_DTK!L$6,0),""),"")</f>
        <v>0</v>
      </c>
      <c r="M622" s="183">
        <f>IF(ISNA(VLOOKUP($A622,DSSV!$A$7:$R$65536,IN_DTK!M$6,0))=FALSE,IF(M$9&lt;&gt;0,VLOOKUP($A622,DSSV!$A$7:$R$65536,IN_DTK!M$6,0),""),"")</f>
        <v>0</v>
      </c>
      <c r="N622" s="183">
        <f>IF(ISNA(VLOOKUP($A622,DSSV!$A$7:$R$65536,IN_DTK!N$6,0))=FALSE,IF(N$9&lt;&gt;0,VLOOKUP($A622,DSSV!$A$7:$R$65536,IN_DTK!N$6,0),""),"")</f>
        <v>0</v>
      </c>
      <c r="O622" s="183">
        <f>IF(ISNA(VLOOKUP($A622,DSSV!$A$7:$R$65536,IN_DTK!O$6,0))=FALSE,IF(O$9&lt;&gt;0,VLOOKUP($A622,DSSV!$A$7:$R$65536,IN_DTK!O$6,0),""),"")</f>
        <v>0</v>
      </c>
      <c r="P622" s="183">
        <f>IF(ISNA(VLOOKUP($A622,DSSV!$A$7:$R$65536,IN_DTK!P$6,0))=FALSE,IF(P$9&lt;&gt;0,VLOOKUP($A622,DSSV!$A$7:$R$65536,IN_DTK!P$6,0),""),"")</f>
        <v>0</v>
      </c>
      <c r="Q622" s="184">
        <f>IF(ISNA(VLOOKUP($A622,DSSV!$A$7:$R$65536,IN_DTK!Q$6,0))=FALSE,VLOOKUP($A622,DSSV!$A$7:$R$65536,IN_DTK!Q$6,0),"")</f>
        <v>0</v>
      </c>
      <c r="R622" s="175" t="str">
        <f>IF(ISNA(VLOOKUP($A622,DSSV!$A$7:$R$65536,IN_DTK!R$6,0))=FALSE,VLOOKUP($A622,DSSV!$A$7:$R$65536,IN_DTK!R$6,0),"")</f>
        <v>Không</v>
      </c>
      <c r="S622" s="185" t="str">
        <f>IF(ISNA(VLOOKUP($A622,DSSV!$A$7:$R$65536,IN_DTK!S$6,0))=FALSE,VLOOKUP($A622,DSSV!$A$7:$R$65536,IN_DTK!S$6,0),"")</f>
        <v/>
      </c>
      <c r="T622" s="156" t="str">
        <f t="shared" si="18"/>
        <v/>
      </c>
      <c r="U622" s="156" t="str">
        <f t="shared" si="19"/>
        <v/>
      </c>
    </row>
    <row r="623" spans="1:21" s="156" customFormat="1" ht="20.25" customHeight="1">
      <c r="A623" s="154">
        <v>614</v>
      </c>
      <c r="B623" s="178">
        <f>--SUBTOTAL(2,C$7:C623)</f>
        <v>614</v>
      </c>
      <c r="C623" s="157">
        <f>IF(ISNA(VLOOKUP($A623,DSSV!$A$7:$R$65536,IN_DTK!C$6,0))=FALSE,VLOOKUP($A623,DSSV!$A$7:$R$65536,IN_DTK!C$6,0),"")</f>
        <v>0</v>
      </c>
      <c r="D623" s="181" t="str">
        <f>IF(ISNA(VLOOKUP($A623,DSSV!$A$7:$R$65536,IN_DTK!D$6,0))=FALSE,VLOOKUP($A623,DSSV!$A$7:$R$65536,IN_DTK!D$6,0),"")</f>
        <v/>
      </c>
      <c r="E623" s="182" t="str">
        <f>IF(ISNA(VLOOKUP($A623,DSSV!$A$7:$R$65536,IN_DTK!E$6,0))=FALSE,VLOOKUP($A623,DSSV!$A$7:$R$65536,IN_DTK!E$6,0),"")</f>
        <v/>
      </c>
      <c r="F623" s="187" t="str">
        <f>IF(ISNA(VLOOKUP($A623,DSSV!$A$7:$R$65536,IN_DTK!F$6,0))=FALSE,VLOOKUP($A623,DSSV!$A$7:$R$65536,IN_DTK!F$6,0),"")</f>
        <v/>
      </c>
      <c r="G623" s="187" t="str">
        <f>IF(ISNA(VLOOKUP($A623,DSSV!$A$7:$R$65536,IN_DTK!G$6,0))=FALSE,VLOOKUP($A623,DSSV!$A$7:$R$65536,IN_DTK!G$6,0),"")</f>
        <v/>
      </c>
      <c r="H623" s="183">
        <f>IF(ISNA(VLOOKUP($A623,DSSV!$A$7:$R$65536,IN_DTK!H$6,0))=FALSE,IF(H$9&lt;&gt;0,VLOOKUP($A623,DSSV!$A$7:$R$65536,IN_DTK!H$6,0),""),"")</f>
        <v>0</v>
      </c>
      <c r="I623" s="183">
        <f>IF(ISNA(VLOOKUP($A623,DSSV!$A$7:$R$65536,IN_DTK!I$6,0))=FALSE,IF(I$9&lt;&gt;0,VLOOKUP($A623,DSSV!$A$7:$R$65536,IN_DTK!I$6,0),""),"")</f>
        <v>0</v>
      </c>
      <c r="J623" s="183">
        <f>IF(ISNA(VLOOKUP($A623,DSSV!$A$7:$R$65536,IN_DTK!J$6,0))=FALSE,IF(J$9&lt;&gt;0,VLOOKUP($A623,DSSV!$A$7:$R$65536,IN_DTK!J$6,0),""),"")</f>
        <v>0</v>
      </c>
      <c r="K623" s="183">
        <f>IF(ISNA(VLOOKUP($A623,DSSV!$A$7:$R$65536,IN_DTK!K$6,0))=FALSE,IF(K$9&lt;&gt;0,VLOOKUP($A623,DSSV!$A$7:$R$65536,IN_DTK!K$6,0),""),"")</f>
        <v>0</v>
      </c>
      <c r="L623" s="183">
        <f>IF(ISNA(VLOOKUP($A623,DSSV!$A$7:$R$65536,IN_DTK!L$6,0))=FALSE,IF(L$9&lt;&gt;0,VLOOKUP($A623,DSSV!$A$7:$R$65536,IN_DTK!L$6,0),""),"")</f>
        <v>0</v>
      </c>
      <c r="M623" s="183">
        <f>IF(ISNA(VLOOKUP($A623,DSSV!$A$7:$R$65536,IN_DTK!M$6,0))=FALSE,IF(M$9&lt;&gt;0,VLOOKUP($A623,DSSV!$A$7:$R$65536,IN_DTK!M$6,0),""),"")</f>
        <v>0</v>
      </c>
      <c r="N623" s="183">
        <f>IF(ISNA(VLOOKUP($A623,DSSV!$A$7:$R$65536,IN_DTK!N$6,0))=FALSE,IF(N$9&lt;&gt;0,VLOOKUP($A623,DSSV!$A$7:$R$65536,IN_DTK!N$6,0),""),"")</f>
        <v>0</v>
      </c>
      <c r="O623" s="183">
        <f>IF(ISNA(VLOOKUP($A623,DSSV!$A$7:$R$65536,IN_DTK!O$6,0))=FALSE,IF(O$9&lt;&gt;0,VLOOKUP($A623,DSSV!$A$7:$R$65536,IN_DTK!O$6,0),""),"")</f>
        <v>0</v>
      </c>
      <c r="P623" s="183">
        <f>IF(ISNA(VLOOKUP($A623,DSSV!$A$7:$R$65536,IN_DTK!P$6,0))=FALSE,IF(P$9&lt;&gt;0,VLOOKUP($A623,DSSV!$A$7:$R$65536,IN_DTK!P$6,0),""),"")</f>
        <v>0</v>
      </c>
      <c r="Q623" s="184">
        <f>IF(ISNA(VLOOKUP($A623,DSSV!$A$7:$R$65536,IN_DTK!Q$6,0))=FALSE,VLOOKUP($A623,DSSV!$A$7:$R$65536,IN_DTK!Q$6,0),"")</f>
        <v>0</v>
      </c>
      <c r="R623" s="175" t="str">
        <f>IF(ISNA(VLOOKUP($A623,DSSV!$A$7:$R$65536,IN_DTK!R$6,0))=FALSE,VLOOKUP($A623,DSSV!$A$7:$R$65536,IN_DTK!R$6,0),"")</f>
        <v>Không</v>
      </c>
      <c r="S623" s="185" t="str">
        <f>IF(ISNA(VLOOKUP($A623,DSSV!$A$7:$R$65536,IN_DTK!S$6,0))=FALSE,VLOOKUP($A623,DSSV!$A$7:$R$65536,IN_DTK!S$6,0),"")</f>
        <v/>
      </c>
      <c r="T623" s="156" t="str">
        <f t="shared" si="18"/>
        <v/>
      </c>
      <c r="U623" s="156" t="str">
        <f t="shared" si="19"/>
        <v/>
      </c>
    </row>
    <row r="624" spans="1:21" s="156" customFormat="1" ht="20.25" customHeight="1">
      <c r="A624" s="154">
        <v>615</v>
      </c>
      <c r="B624" s="178">
        <f>--SUBTOTAL(2,C$7:C624)</f>
        <v>615</v>
      </c>
      <c r="C624" s="157">
        <f>IF(ISNA(VLOOKUP($A624,DSSV!$A$7:$R$65536,IN_DTK!C$6,0))=FALSE,VLOOKUP($A624,DSSV!$A$7:$R$65536,IN_DTK!C$6,0),"")</f>
        <v>0</v>
      </c>
      <c r="D624" s="181" t="str">
        <f>IF(ISNA(VLOOKUP($A624,DSSV!$A$7:$R$65536,IN_DTK!D$6,0))=FALSE,VLOOKUP($A624,DSSV!$A$7:$R$65536,IN_DTK!D$6,0),"")</f>
        <v/>
      </c>
      <c r="E624" s="182" t="str">
        <f>IF(ISNA(VLOOKUP($A624,DSSV!$A$7:$R$65536,IN_DTK!E$6,0))=FALSE,VLOOKUP($A624,DSSV!$A$7:$R$65536,IN_DTK!E$6,0),"")</f>
        <v/>
      </c>
      <c r="F624" s="187" t="str">
        <f>IF(ISNA(VLOOKUP($A624,DSSV!$A$7:$R$65536,IN_DTK!F$6,0))=FALSE,VLOOKUP($A624,DSSV!$A$7:$R$65536,IN_DTK!F$6,0),"")</f>
        <v/>
      </c>
      <c r="G624" s="187" t="str">
        <f>IF(ISNA(VLOOKUP($A624,DSSV!$A$7:$R$65536,IN_DTK!G$6,0))=FALSE,VLOOKUP($A624,DSSV!$A$7:$R$65536,IN_DTK!G$6,0),"")</f>
        <v/>
      </c>
      <c r="H624" s="183">
        <f>IF(ISNA(VLOOKUP($A624,DSSV!$A$7:$R$65536,IN_DTK!H$6,0))=FALSE,IF(H$9&lt;&gt;0,VLOOKUP($A624,DSSV!$A$7:$R$65536,IN_DTK!H$6,0),""),"")</f>
        <v>0</v>
      </c>
      <c r="I624" s="183">
        <f>IF(ISNA(VLOOKUP($A624,DSSV!$A$7:$R$65536,IN_DTK!I$6,0))=FALSE,IF(I$9&lt;&gt;0,VLOOKUP($A624,DSSV!$A$7:$R$65536,IN_DTK!I$6,0),""),"")</f>
        <v>0</v>
      </c>
      <c r="J624" s="183">
        <f>IF(ISNA(VLOOKUP($A624,DSSV!$A$7:$R$65536,IN_DTK!J$6,0))=FALSE,IF(J$9&lt;&gt;0,VLOOKUP($A624,DSSV!$A$7:$R$65536,IN_DTK!J$6,0),""),"")</f>
        <v>0</v>
      </c>
      <c r="K624" s="183">
        <f>IF(ISNA(VLOOKUP($A624,DSSV!$A$7:$R$65536,IN_DTK!K$6,0))=FALSE,IF(K$9&lt;&gt;0,VLOOKUP($A624,DSSV!$A$7:$R$65536,IN_DTK!K$6,0),""),"")</f>
        <v>0</v>
      </c>
      <c r="L624" s="183">
        <f>IF(ISNA(VLOOKUP($A624,DSSV!$A$7:$R$65536,IN_DTK!L$6,0))=FALSE,IF(L$9&lt;&gt;0,VLOOKUP($A624,DSSV!$A$7:$R$65536,IN_DTK!L$6,0),""),"")</f>
        <v>0</v>
      </c>
      <c r="M624" s="183">
        <f>IF(ISNA(VLOOKUP($A624,DSSV!$A$7:$R$65536,IN_DTK!M$6,0))=FALSE,IF(M$9&lt;&gt;0,VLOOKUP($A624,DSSV!$A$7:$R$65536,IN_DTK!M$6,0),""),"")</f>
        <v>0</v>
      </c>
      <c r="N624" s="183">
        <f>IF(ISNA(VLOOKUP($A624,DSSV!$A$7:$R$65536,IN_DTK!N$6,0))=FALSE,IF(N$9&lt;&gt;0,VLOOKUP($A624,DSSV!$A$7:$R$65536,IN_DTK!N$6,0),""),"")</f>
        <v>0</v>
      </c>
      <c r="O624" s="183">
        <f>IF(ISNA(VLOOKUP($A624,DSSV!$A$7:$R$65536,IN_DTK!O$6,0))=FALSE,IF(O$9&lt;&gt;0,VLOOKUP($A624,DSSV!$A$7:$R$65536,IN_DTK!O$6,0),""),"")</f>
        <v>0</v>
      </c>
      <c r="P624" s="183">
        <f>IF(ISNA(VLOOKUP($A624,DSSV!$A$7:$R$65536,IN_DTK!P$6,0))=FALSE,IF(P$9&lt;&gt;0,VLOOKUP($A624,DSSV!$A$7:$R$65536,IN_DTK!P$6,0),""),"")</f>
        <v>0</v>
      </c>
      <c r="Q624" s="184">
        <f>IF(ISNA(VLOOKUP($A624,DSSV!$A$7:$R$65536,IN_DTK!Q$6,0))=FALSE,VLOOKUP($A624,DSSV!$A$7:$R$65536,IN_DTK!Q$6,0),"")</f>
        <v>0</v>
      </c>
      <c r="R624" s="175" t="str">
        <f>IF(ISNA(VLOOKUP($A624,DSSV!$A$7:$R$65536,IN_DTK!R$6,0))=FALSE,VLOOKUP($A624,DSSV!$A$7:$R$65536,IN_DTK!R$6,0),"")</f>
        <v>Không</v>
      </c>
      <c r="S624" s="185" t="str">
        <f>IF(ISNA(VLOOKUP($A624,DSSV!$A$7:$R$65536,IN_DTK!S$6,0))=FALSE,VLOOKUP($A624,DSSV!$A$7:$R$65536,IN_DTK!S$6,0),"")</f>
        <v/>
      </c>
      <c r="T624" s="156" t="str">
        <f t="shared" si="18"/>
        <v/>
      </c>
      <c r="U624" s="156" t="str">
        <f t="shared" si="19"/>
        <v/>
      </c>
    </row>
    <row r="625" spans="1:21" s="156" customFormat="1" ht="20.25" customHeight="1">
      <c r="A625" s="154">
        <v>616</v>
      </c>
      <c r="B625" s="178">
        <f>--SUBTOTAL(2,C$7:C625)</f>
        <v>616</v>
      </c>
      <c r="C625" s="157">
        <f>IF(ISNA(VLOOKUP($A625,DSSV!$A$7:$R$65536,IN_DTK!C$6,0))=FALSE,VLOOKUP($A625,DSSV!$A$7:$R$65536,IN_DTK!C$6,0),"")</f>
        <v>0</v>
      </c>
      <c r="D625" s="181" t="str">
        <f>IF(ISNA(VLOOKUP($A625,DSSV!$A$7:$R$65536,IN_DTK!D$6,0))=FALSE,VLOOKUP($A625,DSSV!$A$7:$R$65536,IN_DTK!D$6,0),"")</f>
        <v/>
      </c>
      <c r="E625" s="182" t="str">
        <f>IF(ISNA(VLOOKUP($A625,DSSV!$A$7:$R$65536,IN_DTK!E$6,0))=FALSE,VLOOKUP($A625,DSSV!$A$7:$R$65536,IN_DTK!E$6,0),"")</f>
        <v/>
      </c>
      <c r="F625" s="187" t="str">
        <f>IF(ISNA(VLOOKUP($A625,DSSV!$A$7:$R$65536,IN_DTK!F$6,0))=FALSE,VLOOKUP($A625,DSSV!$A$7:$R$65536,IN_DTK!F$6,0),"")</f>
        <v/>
      </c>
      <c r="G625" s="187" t="str">
        <f>IF(ISNA(VLOOKUP($A625,DSSV!$A$7:$R$65536,IN_DTK!G$6,0))=FALSE,VLOOKUP($A625,DSSV!$A$7:$R$65536,IN_DTK!G$6,0),"")</f>
        <v/>
      </c>
      <c r="H625" s="183">
        <f>IF(ISNA(VLOOKUP($A625,DSSV!$A$7:$R$65536,IN_DTK!H$6,0))=FALSE,IF(H$9&lt;&gt;0,VLOOKUP($A625,DSSV!$A$7:$R$65536,IN_DTK!H$6,0),""),"")</f>
        <v>0</v>
      </c>
      <c r="I625" s="183">
        <f>IF(ISNA(VLOOKUP($A625,DSSV!$A$7:$R$65536,IN_DTK!I$6,0))=FALSE,IF(I$9&lt;&gt;0,VLOOKUP($A625,DSSV!$A$7:$R$65536,IN_DTK!I$6,0),""),"")</f>
        <v>0</v>
      </c>
      <c r="J625" s="183">
        <f>IF(ISNA(VLOOKUP($A625,DSSV!$A$7:$R$65536,IN_DTK!J$6,0))=FALSE,IF(J$9&lt;&gt;0,VLOOKUP($A625,DSSV!$A$7:$R$65536,IN_DTK!J$6,0),""),"")</f>
        <v>0</v>
      </c>
      <c r="K625" s="183">
        <f>IF(ISNA(VLOOKUP($A625,DSSV!$A$7:$R$65536,IN_DTK!K$6,0))=FALSE,IF(K$9&lt;&gt;0,VLOOKUP($A625,DSSV!$A$7:$R$65536,IN_DTK!K$6,0),""),"")</f>
        <v>0</v>
      </c>
      <c r="L625" s="183">
        <f>IF(ISNA(VLOOKUP($A625,DSSV!$A$7:$R$65536,IN_DTK!L$6,0))=FALSE,IF(L$9&lt;&gt;0,VLOOKUP($A625,DSSV!$A$7:$R$65536,IN_DTK!L$6,0),""),"")</f>
        <v>0</v>
      </c>
      <c r="M625" s="183">
        <f>IF(ISNA(VLOOKUP($A625,DSSV!$A$7:$R$65536,IN_DTK!M$6,0))=FALSE,IF(M$9&lt;&gt;0,VLOOKUP($A625,DSSV!$A$7:$R$65536,IN_DTK!M$6,0),""),"")</f>
        <v>0</v>
      </c>
      <c r="N625" s="183">
        <f>IF(ISNA(VLOOKUP($A625,DSSV!$A$7:$R$65536,IN_DTK!N$6,0))=FALSE,IF(N$9&lt;&gt;0,VLOOKUP($A625,DSSV!$A$7:$R$65536,IN_DTK!N$6,0),""),"")</f>
        <v>0</v>
      </c>
      <c r="O625" s="183">
        <f>IF(ISNA(VLOOKUP($A625,DSSV!$A$7:$R$65536,IN_DTK!O$6,0))=FALSE,IF(O$9&lt;&gt;0,VLOOKUP($A625,DSSV!$A$7:$R$65536,IN_DTK!O$6,0),""),"")</f>
        <v>0</v>
      </c>
      <c r="P625" s="183">
        <f>IF(ISNA(VLOOKUP($A625,DSSV!$A$7:$R$65536,IN_DTK!P$6,0))=FALSE,IF(P$9&lt;&gt;0,VLOOKUP($A625,DSSV!$A$7:$R$65536,IN_DTK!P$6,0),""),"")</f>
        <v>0</v>
      </c>
      <c r="Q625" s="184">
        <f>IF(ISNA(VLOOKUP($A625,DSSV!$A$7:$R$65536,IN_DTK!Q$6,0))=FALSE,VLOOKUP($A625,DSSV!$A$7:$R$65536,IN_DTK!Q$6,0),"")</f>
        <v>0</v>
      </c>
      <c r="R625" s="175" t="str">
        <f>IF(ISNA(VLOOKUP($A625,DSSV!$A$7:$R$65536,IN_DTK!R$6,0))=FALSE,VLOOKUP($A625,DSSV!$A$7:$R$65536,IN_DTK!R$6,0),"")</f>
        <v>Không</v>
      </c>
      <c r="S625" s="185" t="str">
        <f>IF(ISNA(VLOOKUP($A625,DSSV!$A$7:$R$65536,IN_DTK!S$6,0))=FALSE,VLOOKUP($A625,DSSV!$A$7:$R$65536,IN_DTK!S$6,0),"")</f>
        <v/>
      </c>
      <c r="T625" s="156" t="str">
        <f t="shared" si="18"/>
        <v/>
      </c>
      <c r="U625" s="156" t="str">
        <f t="shared" si="19"/>
        <v/>
      </c>
    </row>
    <row r="626" spans="1:21" s="156" customFormat="1" ht="20.25" customHeight="1">
      <c r="A626" s="154">
        <v>617</v>
      </c>
      <c r="B626" s="178">
        <f>--SUBTOTAL(2,C$7:C626)</f>
        <v>617</v>
      </c>
      <c r="C626" s="157">
        <f>IF(ISNA(VLOOKUP($A626,DSSV!$A$7:$R$65536,IN_DTK!C$6,0))=FALSE,VLOOKUP($A626,DSSV!$A$7:$R$65536,IN_DTK!C$6,0),"")</f>
        <v>0</v>
      </c>
      <c r="D626" s="181" t="str">
        <f>IF(ISNA(VLOOKUP($A626,DSSV!$A$7:$R$65536,IN_DTK!D$6,0))=FALSE,VLOOKUP($A626,DSSV!$A$7:$R$65536,IN_DTK!D$6,0),"")</f>
        <v/>
      </c>
      <c r="E626" s="182" t="str">
        <f>IF(ISNA(VLOOKUP($A626,DSSV!$A$7:$R$65536,IN_DTK!E$6,0))=FALSE,VLOOKUP($A626,DSSV!$A$7:$R$65536,IN_DTK!E$6,0),"")</f>
        <v/>
      </c>
      <c r="F626" s="187" t="str">
        <f>IF(ISNA(VLOOKUP($A626,DSSV!$A$7:$R$65536,IN_DTK!F$6,0))=FALSE,VLOOKUP($A626,DSSV!$A$7:$R$65536,IN_DTK!F$6,0),"")</f>
        <v/>
      </c>
      <c r="G626" s="187" t="str">
        <f>IF(ISNA(VLOOKUP($A626,DSSV!$A$7:$R$65536,IN_DTK!G$6,0))=FALSE,VLOOKUP($A626,DSSV!$A$7:$R$65536,IN_DTK!G$6,0),"")</f>
        <v/>
      </c>
      <c r="H626" s="183">
        <f>IF(ISNA(VLOOKUP($A626,DSSV!$A$7:$R$65536,IN_DTK!H$6,0))=FALSE,IF(H$9&lt;&gt;0,VLOOKUP($A626,DSSV!$A$7:$R$65536,IN_DTK!H$6,0),""),"")</f>
        <v>0</v>
      </c>
      <c r="I626" s="183">
        <f>IF(ISNA(VLOOKUP($A626,DSSV!$A$7:$R$65536,IN_DTK!I$6,0))=FALSE,IF(I$9&lt;&gt;0,VLOOKUP($A626,DSSV!$A$7:$R$65536,IN_DTK!I$6,0),""),"")</f>
        <v>0</v>
      </c>
      <c r="J626" s="183">
        <f>IF(ISNA(VLOOKUP($A626,DSSV!$A$7:$R$65536,IN_DTK!J$6,0))=FALSE,IF(J$9&lt;&gt;0,VLOOKUP($A626,DSSV!$A$7:$R$65536,IN_DTK!J$6,0),""),"")</f>
        <v>0</v>
      </c>
      <c r="K626" s="183">
        <f>IF(ISNA(VLOOKUP($A626,DSSV!$A$7:$R$65536,IN_DTK!K$6,0))=FALSE,IF(K$9&lt;&gt;0,VLOOKUP($A626,DSSV!$A$7:$R$65536,IN_DTK!K$6,0),""),"")</f>
        <v>0</v>
      </c>
      <c r="L626" s="183">
        <f>IF(ISNA(VLOOKUP($A626,DSSV!$A$7:$R$65536,IN_DTK!L$6,0))=FALSE,IF(L$9&lt;&gt;0,VLOOKUP($A626,DSSV!$A$7:$R$65536,IN_DTK!L$6,0),""),"")</f>
        <v>0</v>
      </c>
      <c r="M626" s="183">
        <f>IF(ISNA(VLOOKUP($A626,DSSV!$A$7:$R$65536,IN_DTK!M$6,0))=FALSE,IF(M$9&lt;&gt;0,VLOOKUP($A626,DSSV!$A$7:$R$65536,IN_DTK!M$6,0),""),"")</f>
        <v>0</v>
      </c>
      <c r="N626" s="183">
        <f>IF(ISNA(VLOOKUP($A626,DSSV!$A$7:$R$65536,IN_DTK!N$6,0))=FALSE,IF(N$9&lt;&gt;0,VLOOKUP($A626,DSSV!$A$7:$R$65536,IN_DTK!N$6,0),""),"")</f>
        <v>0</v>
      </c>
      <c r="O626" s="183">
        <f>IF(ISNA(VLOOKUP($A626,DSSV!$A$7:$R$65536,IN_DTK!O$6,0))=FALSE,IF(O$9&lt;&gt;0,VLOOKUP($A626,DSSV!$A$7:$R$65536,IN_DTK!O$6,0),""),"")</f>
        <v>0</v>
      </c>
      <c r="P626" s="183">
        <f>IF(ISNA(VLOOKUP($A626,DSSV!$A$7:$R$65536,IN_DTK!P$6,0))=FALSE,IF(P$9&lt;&gt;0,VLOOKUP($A626,DSSV!$A$7:$R$65536,IN_DTK!P$6,0),""),"")</f>
        <v>0</v>
      </c>
      <c r="Q626" s="184">
        <f>IF(ISNA(VLOOKUP($A626,DSSV!$A$7:$R$65536,IN_DTK!Q$6,0))=FALSE,VLOOKUP($A626,DSSV!$A$7:$R$65536,IN_DTK!Q$6,0),"")</f>
        <v>0</v>
      </c>
      <c r="R626" s="175" t="str">
        <f>IF(ISNA(VLOOKUP($A626,DSSV!$A$7:$R$65536,IN_DTK!R$6,0))=FALSE,VLOOKUP($A626,DSSV!$A$7:$R$65536,IN_DTK!R$6,0),"")</f>
        <v>Không</v>
      </c>
      <c r="S626" s="185" t="str">
        <f>IF(ISNA(VLOOKUP($A626,DSSV!$A$7:$R$65536,IN_DTK!S$6,0))=FALSE,VLOOKUP($A626,DSSV!$A$7:$R$65536,IN_DTK!S$6,0),"")</f>
        <v/>
      </c>
      <c r="T626" s="156" t="str">
        <f t="shared" si="18"/>
        <v/>
      </c>
      <c r="U626" s="156" t="str">
        <f t="shared" si="19"/>
        <v/>
      </c>
    </row>
    <row r="627" spans="1:21" s="156" customFormat="1" ht="20.25" customHeight="1">
      <c r="A627" s="154">
        <v>618</v>
      </c>
      <c r="B627" s="178">
        <f>--SUBTOTAL(2,C$7:C627)</f>
        <v>618</v>
      </c>
      <c r="C627" s="157">
        <f>IF(ISNA(VLOOKUP($A627,DSSV!$A$7:$R$65536,IN_DTK!C$6,0))=FALSE,VLOOKUP($A627,DSSV!$A$7:$R$65536,IN_DTK!C$6,0),"")</f>
        <v>0</v>
      </c>
      <c r="D627" s="181" t="str">
        <f>IF(ISNA(VLOOKUP($A627,DSSV!$A$7:$R$65536,IN_DTK!D$6,0))=FALSE,VLOOKUP($A627,DSSV!$A$7:$R$65536,IN_DTK!D$6,0),"")</f>
        <v/>
      </c>
      <c r="E627" s="182" t="str">
        <f>IF(ISNA(VLOOKUP($A627,DSSV!$A$7:$R$65536,IN_DTK!E$6,0))=FALSE,VLOOKUP($A627,DSSV!$A$7:$R$65536,IN_DTK!E$6,0),"")</f>
        <v/>
      </c>
      <c r="F627" s="187" t="str">
        <f>IF(ISNA(VLOOKUP($A627,DSSV!$A$7:$R$65536,IN_DTK!F$6,0))=FALSE,VLOOKUP($A627,DSSV!$A$7:$R$65536,IN_DTK!F$6,0),"")</f>
        <v/>
      </c>
      <c r="G627" s="187" t="str">
        <f>IF(ISNA(VLOOKUP($A627,DSSV!$A$7:$R$65536,IN_DTK!G$6,0))=FALSE,VLOOKUP($A627,DSSV!$A$7:$R$65536,IN_DTK!G$6,0),"")</f>
        <v/>
      </c>
      <c r="H627" s="183">
        <f>IF(ISNA(VLOOKUP($A627,DSSV!$A$7:$R$65536,IN_DTK!H$6,0))=FALSE,IF(H$9&lt;&gt;0,VLOOKUP($A627,DSSV!$A$7:$R$65536,IN_DTK!H$6,0),""),"")</f>
        <v>0</v>
      </c>
      <c r="I627" s="183">
        <f>IF(ISNA(VLOOKUP($A627,DSSV!$A$7:$R$65536,IN_DTK!I$6,0))=FALSE,IF(I$9&lt;&gt;0,VLOOKUP($A627,DSSV!$A$7:$R$65536,IN_DTK!I$6,0),""),"")</f>
        <v>0</v>
      </c>
      <c r="J627" s="183">
        <f>IF(ISNA(VLOOKUP($A627,DSSV!$A$7:$R$65536,IN_DTK!J$6,0))=FALSE,IF(J$9&lt;&gt;0,VLOOKUP($A627,DSSV!$A$7:$R$65536,IN_DTK!J$6,0),""),"")</f>
        <v>0</v>
      </c>
      <c r="K627" s="183">
        <f>IF(ISNA(VLOOKUP($A627,DSSV!$A$7:$R$65536,IN_DTK!K$6,0))=FALSE,IF(K$9&lt;&gt;0,VLOOKUP($A627,DSSV!$A$7:$R$65536,IN_DTK!K$6,0),""),"")</f>
        <v>0</v>
      </c>
      <c r="L627" s="183">
        <f>IF(ISNA(VLOOKUP($A627,DSSV!$A$7:$R$65536,IN_DTK!L$6,0))=FALSE,IF(L$9&lt;&gt;0,VLOOKUP($A627,DSSV!$A$7:$R$65536,IN_DTK!L$6,0),""),"")</f>
        <v>0</v>
      </c>
      <c r="M627" s="183">
        <f>IF(ISNA(VLOOKUP($A627,DSSV!$A$7:$R$65536,IN_DTK!M$6,0))=FALSE,IF(M$9&lt;&gt;0,VLOOKUP($A627,DSSV!$A$7:$R$65536,IN_DTK!M$6,0),""),"")</f>
        <v>0</v>
      </c>
      <c r="N627" s="183">
        <f>IF(ISNA(VLOOKUP($A627,DSSV!$A$7:$R$65536,IN_DTK!N$6,0))=FALSE,IF(N$9&lt;&gt;0,VLOOKUP($A627,DSSV!$A$7:$R$65536,IN_DTK!N$6,0),""),"")</f>
        <v>0</v>
      </c>
      <c r="O627" s="183">
        <f>IF(ISNA(VLOOKUP($A627,DSSV!$A$7:$R$65536,IN_DTK!O$6,0))=FALSE,IF(O$9&lt;&gt;0,VLOOKUP($A627,DSSV!$A$7:$R$65536,IN_DTK!O$6,0),""),"")</f>
        <v>0</v>
      </c>
      <c r="P627" s="183">
        <f>IF(ISNA(VLOOKUP($A627,DSSV!$A$7:$R$65536,IN_DTK!P$6,0))=FALSE,IF(P$9&lt;&gt;0,VLOOKUP($A627,DSSV!$A$7:$R$65536,IN_DTK!P$6,0),""),"")</f>
        <v>0</v>
      </c>
      <c r="Q627" s="184">
        <f>IF(ISNA(VLOOKUP($A627,DSSV!$A$7:$R$65536,IN_DTK!Q$6,0))=FALSE,VLOOKUP($A627,DSSV!$A$7:$R$65536,IN_DTK!Q$6,0),"")</f>
        <v>0</v>
      </c>
      <c r="R627" s="175" t="str">
        <f>IF(ISNA(VLOOKUP($A627,DSSV!$A$7:$R$65536,IN_DTK!R$6,0))=FALSE,VLOOKUP($A627,DSSV!$A$7:$R$65536,IN_DTK!R$6,0),"")</f>
        <v>Không</v>
      </c>
      <c r="S627" s="185" t="str">
        <f>IF(ISNA(VLOOKUP($A627,DSSV!$A$7:$R$65536,IN_DTK!S$6,0))=FALSE,VLOOKUP($A627,DSSV!$A$7:$R$65536,IN_DTK!S$6,0),"")</f>
        <v/>
      </c>
      <c r="T627" s="156" t="str">
        <f t="shared" si="18"/>
        <v/>
      </c>
      <c r="U627" s="156" t="str">
        <f t="shared" si="19"/>
        <v/>
      </c>
    </row>
    <row r="628" spans="1:21" s="156" customFormat="1" ht="20.25" customHeight="1">
      <c r="A628" s="154">
        <v>619</v>
      </c>
      <c r="B628" s="178">
        <f>--SUBTOTAL(2,C$7:C628)</f>
        <v>619</v>
      </c>
      <c r="C628" s="157">
        <f>IF(ISNA(VLOOKUP($A628,DSSV!$A$7:$R$65536,IN_DTK!C$6,0))=FALSE,VLOOKUP($A628,DSSV!$A$7:$R$65536,IN_DTK!C$6,0),"")</f>
        <v>0</v>
      </c>
      <c r="D628" s="181" t="str">
        <f>IF(ISNA(VLOOKUP($A628,DSSV!$A$7:$R$65536,IN_DTK!D$6,0))=FALSE,VLOOKUP($A628,DSSV!$A$7:$R$65536,IN_DTK!D$6,0),"")</f>
        <v/>
      </c>
      <c r="E628" s="182" t="str">
        <f>IF(ISNA(VLOOKUP($A628,DSSV!$A$7:$R$65536,IN_DTK!E$6,0))=FALSE,VLOOKUP($A628,DSSV!$A$7:$R$65536,IN_DTK!E$6,0),"")</f>
        <v/>
      </c>
      <c r="F628" s="187" t="str">
        <f>IF(ISNA(VLOOKUP($A628,DSSV!$A$7:$R$65536,IN_DTK!F$6,0))=FALSE,VLOOKUP($A628,DSSV!$A$7:$R$65536,IN_DTK!F$6,0),"")</f>
        <v/>
      </c>
      <c r="G628" s="187" t="str">
        <f>IF(ISNA(VLOOKUP($A628,DSSV!$A$7:$R$65536,IN_DTK!G$6,0))=FALSE,VLOOKUP($A628,DSSV!$A$7:$R$65536,IN_DTK!G$6,0),"")</f>
        <v/>
      </c>
      <c r="H628" s="183">
        <f>IF(ISNA(VLOOKUP($A628,DSSV!$A$7:$R$65536,IN_DTK!H$6,0))=FALSE,IF(H$9&lt;&gt;0,VLOOKUP($A628,DSSV!$A$7:$R$65536,IN_DTK!H$6,0),""),"")</f>
        <v>0</v>
      </c>
      <c r="I628" s="183">
        <f>IF(ISNA(VLOOKUP($A628,DSSV!$A$7:$R$65536,IN_DTK!I$6,0))=FALSE,IF(I$9&lt;&gt;0,VLOOKUP($A628,DSSV!$A$7:$R$65536,IN_DTK!I$6,0),""),"")</f>
        <v>0</v>
      </c>
      <c r="J628" s="183">
        <f>IF(ISNA(VLOOKUP($A628,DSSV!$A$7:$R$65536,IN_DTK!J$6,0))=FALSE,IF(J$9&lt;&gt;0,VLOOKUP($A628,DSSV!$A$7:$R$65536,IN_DTK!J$6,0),""),"")</f>
        <v>0</v>
      </c>
      <c r="K628" s="183">
        <f>IF(ISNA(VLOOKUP($A628,DSSV!$A$7:$R$65536,IN_DTK!K$6,0))=FALSE,IF(K$9&lt;&gt;0,VLOOKUP($A628,DSSV!$A$7:$R$65536,IN_DTK!K$6,0),""),"")</f>
        <v>0</v>
      </c>
      <c r="L628" s="183">
        <f>IF(ISNA(VLOOKUP($A628,DSSV!$A$7:$R$65536,IN_DTK!L$6,0))=FALSE,IF(L$9&lt;&gt;0,VLOOKUP($A628,DSSV!$A$7:$R$65536,IN_DTK!L$6,0),""),"")</f>
        <v>0</v>
      </c>
      <c r="M628" s="183">
        <f>IF(ISNA(VLOOKUP($A628,DSSV!$A$7:$R$65536,IN_DTK!M$6,0))=FALSE,IF(M$9&lt;&gt;0,VLOOKUP($A628,DSSV!$A$7:$R$65536,IN_DTK!M$6,0),""),"")</f>
        <v>0</v>
      </c>
      <c r="N628" s="183">
        <f>IF(ISNA(VLOOKUP($A628,DSSV!$A$7:$R$65536,IN_DTK!N$6,0))=FALSE,IF(N$9&lt;&gt;0,VLOOKUP($A628,DSSV!$A$7:$R$65536,IN_DTK!N$6,0),""),"")</f>
        <v>0</v>
      </c>
      <c r="O628" s="183">
        <f>IF(ISNA(VLOOKUP($A628,DSSV!$A$7:$R$65536,IN_DTK!O$6,0))=FALSE,IF(O$9&lt;&gt;0,VLOOKUP($A628,DSSV!$A$7:$R$65536,IN_DTK!O$6,0),""),"")</f>
        <v>0</v>
      </c>
      <c r="P628" s="183">
        <f>IF(ISNA(VLOOKUP($A628,DSSV!$A$7:$R$65536,IN_DTK!P$6,0))=FALSE,IF(P$9&lt;&gt;0,VLOOKUP($A628,DSSV!$A$7:$R$65536,IN_DTK!P$6,0),""),"")</f>
        <v>0</v>
      </c>
      <c r="Q628" s="184">
        <f>IF(ISNA(VLOOKUP($A628,DSSV!$A$7:$R$65536,IN_DTK!Q$6,0))=FALSE,VLOOKUP($A628,DSSV!$A$7:$R$65536,IN_DTK!Q$6,0),"")</f>
        <v>0</v>
      </c>
      <c r="R628" s="175" t="str">
        <f>IF(ISNA(VLOOKUP($A628,DSSV!$A$7:$R$65536,IN_DTK!R$6,0))=FALSE,VLOOKUP($A628,DSSV!$A$7:$R$65536,IN_DTK!R$6,0),"")</f>
        <v>Không</v>
      </c>
      <c r="S628" s="185" t="str">
        <f>IF(ISNA(VLOOKUP($A628,DSSV!$A$7:$R$65536,IN_DTK!S$6,0))=FALSE,VLOOKUP($A628,DSSV!$A$7:$R$65536,IN_DTK!S$6,0),"")</f>
        <v/>
      </c>
      <c r="T628" s="156" t="str">
        <f t="shared" si="18"/>
        <v/>
      </c>
      <c r="U628" s="156" t="str">
        <f t="shared" si="19"/>
        <v/>
      </c>
    </row>
    <row r="629" spans="1:21" s="156" customFormat="1" ht="20.25" customHeight="1">
      <c r="A629" s="154">
        <v>620</v>
      </c>
      <c r="B629" s="178">
        <f>--SUBTOTAL(2,C$7:C629)</f>
        <v>620</v>
      </c>
      <c r="C629" s="157">
        <f>IF(ISNA(VLOOKUP($A629,DSSV!$A$7:$R$65536,IN_DTK!C$6,0))=FALSE,VLOOKUP($A629,DSSV!$A$7:$R$65536,IN_DTK!C$6,0),"")</f>
        <v>0</v>
      </c>
      <c r="D629" s="181" t="str">
        <f>IF(ISNA(VLOOKUP($A629,DSSV!$A$7:$R$65536,IN_DTK!D$6,0))=FALSE,VLOOKUP($A629,DSSV!$A$7:$R$65536,IN_DTK!D$6,0),"")</f>
        <v/>
      </c>
      <c r="E629" s="182" t="str">
        <f>IF(ISNA(VLOOKUP($A629,DSSV!$A$7:$R$65536,IN_DTK!E$6,0))=FALSE,VLOOKUP($A629,DSSV!$A$7:$R$65536,IN_DTK!E$6,0),"")</f>
        <v/>
      </c>
      <c r="F629" s="187" t="str">
        <f>IF(ISNA(VLOOKUP($A629,DSSV!$A$7:$R$65536,IN_DTK!F$6,0))=FALSE,VLOOKUP($A629,DSSV!$A$7:$R$65536,IN_DTK!F$6,0),"")</f>
        <v/>
      </c>
      <c r="G629" s="187" t="str">
        <f>IF(ISNA(VLOOKUP($A629,DSSV!$A$7:$R$65536,IN_DTK!G$6,0))=FALSE,VLOOKUP($A629,DSSV!$A$7:$R$65536,IN_DTK!G$6,0),"")</f>
        <v/>
      </c>
      <c r="H629" s="183">
        <f>IF(ISNA(VLOOKUP($A629,DSSV!$A$7:$R$65536,IN_DTK!H$6,0))=FALSE,IF(H$9&lt;&gt;0,VLOOKUP($A629,DSSV!$A$7:$R$65536,IN_DTK!H$6,0),""),"")</f>
        <v>0</v>
      </c>
      <c r="I629" s="183">
        <f>IF(ISNA(VLOOKUP($A629,DSSV!$A$7:$R$65536,IN_DTK!I$6,0))=FALSE,IF(I$9&lt;&gt;0,VLOOKUP($A629,DSSV!$A$7:$R$65536,IN_DTK!I$6,0),""),"")</f>
        <v>0</v>
      </c>
      <c r="J629" s="183">
        <f>IF(ISNA(VLOOKUP($A629,DSSV!$A$7:$R$65536,IN_DTK!J$6,0))=FALSE,IF(J$9&lt;&gt;0,VLOOKUP($A629,DSSV!$A$7:$R$65536,IN_DTK!J$6,0),""),"")</f>
        <v>0</v>
      </c>
      <c r="K629" s="183">
        <f>IF(ISNA(VLOOKUP($A629,DSSV!$A$7:$R$65536,IN_DTK!K$6,0))=FALSE,IF(K$9&lt;&gt;0,VLOOKUP($A629,DSSV!$A$7:$R$65536,IN_DTK!K$6,0),""),"")</f>
        <v>0</v>
      </c>
      <c r="L629" s="183">
        <f>IF(ISNA(VLOOKUP($A629,DSSV!$A$7:$R$65536,IN_DTK!L$6,0))=FALSE,IF(L$9&lt;&gt;0,VLOOKUP($A629,DSSV!$A$7:$R$65536,IN_DTK!L$6,0),""),"")</f>
        <v>0</v>
      </c>
      <c r="M629" s="183">
        <f>IF(ISNA(VLOOKUP($A629,DSSV!$A$7:$R$65536,IN_DTK!M$6,0))=FALSE,IF(M$9&lt;&gt;0,VLOOKUP($A629,DSSV!$A$7:$R$65536,IN_DTK!M$6,0),""),"")</f>
        <v>0</v>
      </c>
      <c r="N629" s="183">
        <f>IF(ISNA(VLOOKUP($A629,DSSV!$A$7:$R$65536,IN_DTK!N$6,0))=FALSE,IF(N$9&lt;&gt;0,VLOOKUP($A629,DSSV!$A$7:$R$65536,IN_DTK!N$6,0),""),"")</f>
        <v>0</v>
      </c>
      <c r="O629" s="183">
        <f>IF(ISNA(VLOOKUP($A629,DSSV!$A$7:$R$65536,IN_DTK!O$6,0))=FALSE,IF(O$9&lt;&gt;0,VLOOKUP($A629,DSSV!$A$7:$R$65536,IN_DTK!O$6,0),""),"")</f>
        <v>0</v>
      </c>
      <c r="P629" s="183">
        <f>IF(ISNA(VLOOKUP($A629,DSSV!$A$7:$R$65536,IN_DTK!P$6,0))=FALSE,IF(P$9&lt;&gt;0,VLOOKUP($A629,DSSV!$A$7:$R$65536,IN_DTK!P$6,0),""),"")</f>
        <v>0</v>
      </c>
      <c r="Q629" s="184">
        <f>IF(ISNA(VLOOKUP($A629,DSSV!$A$7:$R$65536,IN_DTK!Q$6,0))=FALSE,VLOOKUP($A629,DSSV!$A$7:$R$65536,IN_DTK!Q$6,0),"")</f>
        <v>0</v>
      </c>
      <c r="R629" s="175" t="str">
        <f>IF(ISNA(VLOOKUP($A629,DSSV!$A$7:$R$65536,IN_DTK!R$6,0))=FALSE,VLOOKUP($A629,DSSV!$A$7:$R$65536,IN_DTK!R$6,0),"")</f>
        <v>Không</v>
      </c>
      <c r="S629" s="185" t="str">
        <f>IF(ISNA(VLOOKUP($A629,DSSV!$A$7:$R$65536,IN_DTK!S$6,0))=FALSE,VLOOKUP($A629,DSSV!$A$7:$R$65536,IN_DTK!S$6,0),"")</f>
        <v/>
      </c>
      <c r="T629" s="156" t="str">
        <f t="shared" si="18"/>
        <v/>
      </c>
      <c r="U629" s="156" t="str">
        <f t="shared" si="19"/>
        <v/>
      </c>
    </row>
    <row r="630" spans="1:21" s="156" customFormat="1" ht="20.25" customHeight="1">
      <c r="A630" s="154">
        <v>621</v>
      </c>
      <c r="B630" s="178">
        <f>--SUBTOTAL(2,C$7:C630)</f>
        <v>621</v>
      </c>
      <c r="C630" s="157">
        <f>IF(ISNA(VLOOKUP($A630,DSSV!$A$7:$R$65536,IN_DTK!C$6,0))=FALSE,VLOOKUP($A630,DSSV!$A$7:$R$65536,IN_DTK!C$6,0),"")</f>
        <v>0</v>
      </c>
      <c r="D630" s="181" t="str">
        <f>IF(ISNA(VLOOKUP($A630,DSSV!$A$7:$R$65536,IN_DTK!D$6,0))=FALSE,VLOOKUP($A630,DSSV!$A$7:$R$65536,IN_DTK!D$6,0),"")</f>
        <v/>
      </c>
      <c r="E630" s="182" t="str">
        <f>IF(ISNA(VLOOKUP($A630,DSSV!$A$7:$R$65536,IN_DTK!E$6,0))=FALSE,VLOOKUP($A630,DSSV!$A$7:$R$65536,IN_DTK!E$6,0),"")</f>
        <v/>
      </c>
      <c r="F630" s="187" t="str">
        <f>IF(ISNA(VLOOKUP($A630,DSSV!$A$7:$R$65536,IN_DTK!F$6,0))=FALSE,VLOOKUP($A630,DSSV!$A$7:$R$65536,IN_DTK!F$6,0),"")</f>
        <v/>
      </c>
      <c r="G630" s="187" t="str">
        <f>IF(ISNA(VLOOKUP($A630,DSSV!$A$7:$R$65536,IN_DTK!G$6,0))=FALSE,VLOOKUP($A630,DSSV!$A$7:$R$65536,IN_DTK!G$6,0),"")</f>
        <v/>
      </c>
      <c r="H630" s="183">
        <f>IF(ISNA(VLOOKUP($A630,DSSV!$A$7:$R$65536,IN_DTK!H$6,0))=FALSE,IF(H$9&lt;&gt;0,VLOOKUP($A630,DSSV!$A$7:$R$65536,IN_DTK!H$6,0),""),"")</f>
        <v>0</v>
      </c>
      <c r="I630" s="183">
        <f>IF(ISNA(VLOOKUP($A630,DSSV!$A$7:$R$65536,IN_DTK!I$6,0))=FALSE,IF(I$9&lt;&gt;0,VLOOKUP($A630,DSSV!$A$7:$R$65536,IN_DTK!I$6,0),""),"")</f>
        <v>0</v>
      </c>
      <c r="J630" s="183">
        <f>IF(ISNA(VLOOKUP($A630,DSSV!$A$7:$R$65536,IN_DTK!J$6,0))=FALSE,IF(J$9&lt;&gt;0,VLOOKUP($A630,DSSV!$A$7:$R$65536,IN_DTK!J$6,0),""),"")</f>
        <v>0</v>
      </c>
      <c r="K630" s="183">
        <f>IF(ISNA(VLOOKUP($A630,DSSV!$A$7:$R$65536,IN_DTK!K$6,0))=FALSE,IF(K$9&lt;&gt;0,VLOOKUP($A630,DSSV!$A$7:$R$65536,IN_DTK!K$6,0),""),"")</f>
        <v>0</v>
      </c>
      <c r="L630" s="183">
        <f>IF(ISNA(VLOOKUP($A630,DSSV!$A$7:$R$65536,IN_DTK!L$6,0))=FALSE,IF(L$9&lt;&gt;0,VLOOKUP($A630,DSSV!$A$7:$R$65536,IN_DTK!L$6,0),""),"")</f>
        <v>0</v>
      </c>
      <c r="M630" s="183">
        <f>IF(ISNA(VLOOKUP($A630,DSSV!$A$7:$R$65536,IN_DTK!M$6,0))=FALSE,IF(M$9&lt;&gt;0,VLOOKUP($A630,DSSV!$A$7:$R$65536,IN_DTK!M$6,0),""),"")</f>
        <v>0</v>
      </c>
      <c r="N630" s="183">
        <f>IF(ISNA(VLOOKUP($A630,DSSV!$A$7:$R$65536,IN_DTK!N$6,0))=FALSE,IF(N$9&lt;&gt;0,VLOOKUP($A630,DSSV!$A$7:$R$65536,IN_DTK!N$6,0),""),"")</f>
        <v>0</v>
      </c>
      <c r="O630" s="183">
        <f>IF(ISNA(VLOOKUP($A630,DSSV!$A$7:$R$65536,IN_DTK!O$6,0))=FALSE,IF(O$9&lt;&gt;0,VLOOKUP($A630,DSSV!$A$7:$R$65536,IN_DTK!O$6,0),""),"")</f>
        <v>0</v>
      </c>
      <c r="P630" s="183">
        <f>IF(ISNA(VLOOKUP($A630,DSSV!$A$7:$R$65536,IN_DTK!P$6,0))=FALSE,IF(P$9&lt;&gt;0,VLOOKUP($A630,DSSV!$A$7:$R$65536,IN_DTK!P$6,0),""),"")</f>
        <v>0</v>
      </c>
      <c r="Q630" s="184">
        <f>IF(ISNA(VLOOKUP($A630,DSSV!$A$7:$R$65536,IN_DTK!Q$6,0))=FALSE,VLOOKUP($A630,DSSV!$A$7:$R$65536,IN_DTK!Q$6,0),"")</f>
        <v>0</v>
      </c>
      <c r="R630" s="175" t="str">
        <f>IF(ISNA(VLOOKUP($A630,DSSV!$A$7:$R$65536,IN_DTK!R$6,0))=FALSE,VLOOKUP($A630,DSSV!$A$7:$R$65536,IN_DTK!R$6,0),"")</f>
        <v>Không</v>
      </c>
      <c r="S630" s="185" t="str">
        <f>IF(ISNA(VLOOKUP($A630,DSSV!$A$7:$R$65536,IN_DTK!S$6,0))=FALSE,VLOOKUP($A630,DSSV!$A$7:$R$65536,IN_DTK!S$6,0),"")</f>
        <v/>
      </c>
      <c r="T630" s="156" t="str">
        <f t="shared" si="18"/>
        <v/>
      </c>
      <c r="U630" s="156" t="str">
        <f t="shared" si="19"/>
        <v/>
      </c>
    </row>
    <row r="631" spans="1:21" s="156" customFormat="1" ht="20.25" customHeight="1">
      <c r="A631" s="154">
        <v>622</v>
      </c>
      <c r="B631" s="178">
        <f>--SUBTOTAL(2,C$7:C631)</f>
        <v>622</v>
      </c>
      <c r="C631" s="157">
        <f>IF(ISNA(VLOOKUP($A631,DSSV!$A$7:$R$65536,IN_DTK!C$6,0))=FALSE,VLOOKUP($A631,DSSV!$A$7:$R$65536,IN_DTK!C$6,0),"")</f>
        <v>0</v>
      </c>
      <c r="D631" s="181" t="str">
        <f>IF(ISNA(VLOOKUP($A631,DSSV!$A$7:$R$65536,IN_DTK!D$6,0))=FALSE,VLOOKUP($A631,DSSV!$A$7:$R$65536,IN_DTK!D$6,0),"")</f>
        <v/>
      </c>
      <c r="E631" s="182" t="str">
        <f>IF(ISNA(VLOOKUP($A631,DSSV!$A$7:$R$65536,IN_DTK!E$6,0))=FALSE,VLOOKUP($A631,DSSV!$A$7:$R$65536,IN_DTK!E$6,0),"")</f>
        <v/>
      </c>
      <c r="F631" s="187" t="str">
        <f>IF(ISNA(VLOOKUP($A631,DSSV!$A$7:$R$65536,IN_DTK!F$6,0))=FALSE,VLOOKUP($A631,DSSV!$A$7:$R$65536,IN_DTK!F$6,0),"")</f>
        <v/>
      </c>
      <c r="G631" s="187" t="str">
        <f>IF(ISNA(VLOOKUP($A631,DSSV!$A$7:$R$65536,IN_DTK!G$6,0))=FALSE,VLOOKUP($A631,DSSV!$A$7:$R$65536,IN_DTK!G$6,0),"")</f>
        <v/>
      </c>
      <c r="H631" s="183">
        <f>IF(ISNA(VLOOKUP($A631,DSSV!$A$7:$R$65536,IN_DTK!H$6,0))=FALSE,IF(H$9&lt;&gt;0,VLOOKUP($A631,DSSV!$A$7:$R$65536,IN_DTK!H$6,0),""),"")</f>
        <v>0</v>
      </c>
      <c r="I631" s="183">
        <f>IF(ISNA(VLOOKUP($A631,DSSV!$A$7:$R$65536,IN_DTK!I$6,0))=FALSE,IF(I$9&lt;&gt;0,VLOOKUP($A631,DSSV!$A$7:$R$65536,IN_DTK!I$6,0),""),"")</f>
        <v>0</v>
      </c>
      <c r="J631" s="183">
        <f>IF(ISNA(VLOOKUP($A631,DSSV!$A$7:$R$65536,IN_DTK!J$6,0))=FALSE,IF(J$9&lt;&gt;0,VLOOKUP($A631,DSSV!$A$7:$R$65536,IN_DTK!J$6,0),""),"")</f>
        <v>0</v>
      </c>
      <c r="K631" s="183">
        <f>IF(ISNA(VLOOKUP($A631,DSSV!$A$7:$R$65536,IN_DTK!K$6,0))=FALSE,IF(K$9&lt;&gt;0,VLOOKUP($A631,DSSV!$A$7:$R$65536,IN_DTK!K$6,0),""),"")</f>
        <v>0</v>
      </c>
      <c r="L631" s="183">
        <f>IF(ISNA(VLOOKUP($A631,DSSV!$A$7:$R$65536,IN_DTK!L$6,0))=FALSE,IF(L$9&lt;&gt;0,VLOOKUP($A631,DSSV!$A$7:$R$65536,IN_DTK!L$6,0),""),"")</f>
        <v>0</v>
      </c>
      <c r="M631" s="183">
        <f>IF(ISNA(VLOOKUP($A631,DSSV!$A$7:$R$65536,IN_DTK!M$6,0))=FALSE,IF(M$9&lt;&gt;0,VLOOKUP($A631,DSSV!$A$7:$R$65536,IN_DTK!M$6,0),""),"")</f>
        <v>0</v>
      </c>
      <c r="N631" s="183">
        <f>IF(ISNA(VLOOKUP($A631,DSSV!$A$7:$R$65536,IN_DTK!N$6,0))=FALSE,IF(N$9&lt;&gt;0,VLOOKUP($A631,DSSV!$A$7:$R$65536,IN_DTK!N$6,0),""),"")</f>
        <v>0</v>
      </c>
      <c r="O631" s="183">
        <f>IF(ISNA(VLOOKUP($A631,DSSV!$A$7:$R$65536,IN_DTK!O$6,0))=FALSE,IF(O$9&lt;&gt;0,VLOOKUP($A631,DSSV!$A$7:$R$65536,IN_DTK!O$6,0),""),"")</f>
        <v>0</v>
      </c>
      <c r="P631" s="183">
        <f>IF(ISNA(VLOOKUP($A631,DSSV!$A$7:$R$65536,IN_DTK!P$6,0))=FALSE,IF(P$9&lt;&gt;0,VLOOKUP($A631,DSSV!$A$7:$R$65536,IN_DTK!P$6,0),""),"")</f>
        <v>0</v>
      </c>
      <c r="Q631" s="184">
        <f>IF(ISNA(VLOOKUP($A631,DSSV!$A$7:$R$65536,IN_DTK!Q$6,0))=FALSE,VLOOKUP($A631,DSSV!$A$7:$R$65536,IN_DTK!Q$6,0),"")</f>
        <v>0</v>
      </c>
      <c r="R631" s="175" t="str">
        <f>IF(ISNA(VLOOKUP($A631,DSSV!$A$7:$R$65536,IN_DTK!R$6,0))=FALSE,VLOOKUP($A631,DSSV!$A$7:$R$65536,IN_DTK!R$6,0),"")</f>
        <v>Không</v>
      </c>
      <c r="S631" s="185" t="str">
        <f>IF(ISNA(VLOOKUP($A631,DSSV!$A$7:$R$65536,IN_DTK!S$6,0))=FALSE,VLOOKUP($A631,DSSV!$A$7:$R$65536,IN_DTK!S$6,0),"")</f>
        <v/>
      </c>
      <c r="T631" s="156" t="str">
        <f t="shared" si="18"/>
        <v/>
      </c>
      <c r="U631" s="156" t="str">
        <f t="shared" si="19"/>
        <v/>
      </c>
    </row>
    <row r="632" spans="1:21" s="156" customFormat="1" ht="20.25" customHeight="1">
      <c r="A632" s="154">
        <v>623</v>
      </c>
      <c r="B632" s="178">
        <f>--SUBTOTAL(2,C$7:C632)</f>
        <v>623</v>
      </c>
      <c r="C632" s="157">
        <f>IF(ISNA(VLOOKUP($A632,DSSV!$A$7:$R$65536,IN_DTK!C$6,0))=FALSE,VLOOKUP($A632,DSSV!$A$7:$R$65536,IN_DTK!C$6,0),"")</f>
        <v>0</v>
      </c>
      <c r="D632" s="181" t="str">
        <f>IF(ISNA(VLOOKUP($A632,DSSV!$A$7:$R$65536,IN_DTK!D$6,0))=FALSE,VLOOKUP($A632,DSSV!$A$7:$R$65536,IN_DTK!D$6,0),"")</f>
        <v/>
      </c>
      <c r="E632" s="182" t="str">
        <f>IF(ISNA(VLOOKUP($A632,DSSV!$A$7:$R$65536,IN_DTK!E$6,0))=FALSE,VLOOKUP($A632,DSSV!$A$7:$R$65536,IN_DTK!E$6,0),"")</f>
        <v/>
      </c>
      <c r="F632" s="187" t="str">
        <f>IF(ISNA(VLOOKUP($A632,DSSV!$A$7:$R$65536,IN_DTK!F$6,0))=FALSE,VLOOKUP($A632,DSSV!$A$7:$R$65536,IN_DTK!F$6,0),"")</f>
        <v/>
      </c>
      <c r="G632" s="187" t="str">
        <f>IF(ISNA(VLOOKUP($A632,DSSV!$A$7:$R$65536,IN_DTK!G$6,0))=FALSE,VLOOKUP($A632,DSSV!$A$7:$R$65536,IN_DTK!G$6,0),"")</f>
        <v/>
      </c>
      <c r="H632" s="183">
        <f>IF(ISNA(VLOOKUP($A632,DSSV!$A$7:$R$65536,IN_DTK!H$6,0))=FALSE,IF(H$9&lt;&gt;0,VLOOKUP($A632,DSSV!$A$7:$R$65536,IN_DTK!H$6,0),""),"")</f>
        <v>0</v>
      </c>
      <c r="I632" s="183">
        <f>IF(ISNA(VLOOKUP($A632,DSSV!$A$7:$R$65536,IN_DTK!I$6,0))=FALSE,IF(I$9&lt;&gt;0,VLOOKUP($A632,DSSV!$A$7:$R$65536,IN_DTK!I$6,0),""),"")</f>
        <v>0</v>
      </c>
      <c r="J632" s="183">
        <f>IF(ISNA(VLOOKUP($A632,DSSV!$A$7:$R$65536,IN_DTK!J$6,0))=FALSE,IF(J$9&lt;&gt;0,VLOOKUP($A632,DSSV!$A$7:$R$65536,IN_DTK!J$6,0),""),"")</f>
        <v>0</v>
      </c>
      <c r="K632" s="183">
        <f>IF(ISNA(VLOOKUP($A632,DSSV!$A$7:$R$65536,IN_DTK!K$6,0))=FALSE,IF(K$9&lt;&gt;0,VLOOKUP($A632,DSSV!$A$7:$R$65536,IN_DTK!K$6,0),""),"")</f>
        <v>0</v>
      </c>
      <c r="L632" s="183">
        <f>IF(ISNA(VLOOKUP($A632,DSSV!$A$7:$R$65536,IN_DTK!L$6,0))=FALSE,IF(L$9&lt;&gt;0,VLOOKUP($A632,DSSV!$A$7:$R$65536,IN_DTK!L$6,0),""),"")</f>
        <v>0</v>
      </c>
      <c r="M632" s="183">
        <f>IF(ISNA(VLOOKUP($A632,DSSV!$A$7:$R$65536,IN_DTK!M$6,0))=FALSE,IF(M$9&lt;&gt;0,VLOOKUP($A632,DSSV!$A$7:$R$65536,IN_DTK!M$6,0),""),"")</f>
        <v>0</v>
      </c>
      <c r="N632" s="183">
        <f>IF(ISNA(VLOOKUP($A632,DSSV!$A$7:$R$65536,IN_DTK!N$6,0))=FALSE,IF(N$9&lt;&gt;0,VLOOKUP($A632,DSSV!$A$7:$R$65536,IN_DTK!N$6,0),""),"")</f>
        <v>0</v>
      </c>
      <c r="O632" s="183">
        <f>IF(ISNA(VLOOKUP($A632,DSSV!$A$7:$R$65536,IN_DTK!O$6,0))=FALSE,IF(O$9&lt;&gt;0,VLOOKUP($A632,DSSV!$A$7:$R$65536,IN_DTK!O$6,0),""),"")</f>
        <v>0</v>
      </c>
      <c r="P632" s="183">
        <f>IF(ISNA(VLOOKUP($A632,DSSV!$A$7:$R$65536,IN_DTK!P$6,0))=FALSE,IF(P$9&lt;&gt;0,VLOOKUP($A632,DSSV!$A$7:$R$65536,IN_DTK!P$6,0),""),"")</f>
        <v>0</v>
      </c>
      <c r="Q632" s="184">
        <f>IF(ISNA(VLOOKUP($A632,DSSV!$A$7:$R$65536,IN_DTK!Q$6,0))=FALSE,VLOOKUP($A632,DSSV!$A$7:$R$65536,IN_DTK!Q$6,0),"")</f>
        <v>0</v>
      </c>
      <c r="R632" s="175" t="str">
        <f>IF(ISNA(VLOOKUP($A632,DSSV!$A$7:$R$65536,IN_DTK!R$6,0))=FALSE,VLOOKUP($A632,DSSV!$A$7:$R$65536,IN_DTK!R$6,0),"")</f>
        <v>Không</v>
      </c>
      <c r="S632" s="185" t="str">
        <f>IF(ISNA(VLOOKUP($A632,DSSV!$A$7:$R$65536,IN_DTK!S$6,0))=FALSE,VLOOKUP($A632,DSSV!$A$7:$R$65536,IN_DTK!S$6,0),"")</f>
        <v/>
      </c>
      <c r="T632" s="156" t="str">
        <f t="shared" si="18"/>
        <v/>
      </c>
      <c r="U632" s="156" t="str">
        <f t="shared" si="19"/>
        <v/>
      </c>
    </row>
    <row r="633" spans="1:21" s="156" customFormat="1" ht="20.25" customHeight="1">
      <c r="A633" s="154">
        <v>624</v>
      </c>
      <c r="B633" s="178">
        <f>--SUBTOTAL(2,C$7:C633)</f>
        <v>624</v>
      </c>
      <c r="C633" s="157">
        <f>IF(ISNA(VLOOKUP($A633,DSSV!$A$7:$R$65536,IN_DTK!C$6,0))=FALSE,VLOOKUP($A633,DSSV!$A$7:$R$65536,IN_DTK!C$6,0),"")</f>
        <v>0</v>
      </c>
      <c r="D633" s="181" t="str">
        <f>IF(ISNA(VLOOKUP($A633,DSSV!$A$7:$R$65536,IN_DTK!D$6,0))=FALSE,VLOOKUP($A633,DSSV!$A$7:$R$65536,IN_DTK!D$6,0),"")</f>
        <v/>
      </c>
      <c r="E633" s="182" t="str">
        <f>IF(ISNA(VLOOKUP($A633,DSSV!$A$7:$R$65536,IN_DTK!E$6,0))=FALSE,VLOOKUP($A633,DSSV!$A$7:$R$65536,IN_DTK!E$6,0),"")</f>
        <v/>
      </c>
      <c r="F633" s="187" t="str">
        <f>IF(ISNA(VLOOKUP($A633,DSSV!$A$7:$R$65536,IN_DTK!F$6,0))=FALSE,VLOOKUP($A633,DSSV!$A$7:$R$65536,IN_DTK!F$6,0),"")</f>
        <v/>
      </c>
      <c r="G633" s="187" t="str">
        <f>IF(ISNA(VLOOKUP($A633,DSSV!$A$7:$R$65536,IN_DTK!G$6,0))=FALSE,VLOOKUP($A633,DSSV!$A$7:$R$65536,IN_DTK!G$6,0),"")</f>
        <v/>
      </c>
      <c r="H633" s="183">
        <f>IF(ISNA(VLOOKUP($A633,DSSV!$A$7:$R$65536,IN_DTK!H$6,0))=FALSE,IF(H$9&lt;&gt;0,VLOOKUP($A633,DSSV!$A$7:$R$65536,IN_DTK!H$6,0),""),"")</f>
        <v>0</v>
      </c>
      <c r="I633" s="183">
        <f>IF(ISNA(VLOOKUP($A633,DSSV!$A$7:$R$65536,IN_DTK!I$6,0))=FALSE,IF(I$9&lt;&gt;0,VLOOKUP($A633,DSSV!$A$7:$R$65536,IN_DTK!I$6,0),""),"")</f>
        <v>0</v>
      </c>
      <c r="J633" s="183">
        <f>IF(ISNA(VLOOKUP($A633,DSSV!$A$7:$R$65536,IN_DTK!J$6,0))=FALSE,IF(J$9&lt;&gt;0,VLOOKUP($A633,DSSV!$A$7:$R$65536,IN_DTK!J$6,0),""),"")</f>
        <v>0</v>
      </c>
      <c r="K633" s="183">
        <f>IF(ISNA(VLOOKUP($A633,DSSV!$A$7:$R$65536,IN_DTK!K$6,0))=FALSE,IF(K$9&lt;&gt;0,VLOOKUP($A633,DSSV!$A$7:$R$65536,IN_DTK!K$6,0),""),"")</f>
        <v>0</v>
      </c>
      <c r="L633" s="183">
        <f>IF(ISNA(VLOOKUP($A633,DSSV!$A$7:$R$65536,IN_DTK!L$6,0))=FALSE,IF(L$9&lt;&gt;0,VLOOKUP($A633,DSSV!$A$7:$R$65536,IN_DTK!L$6,0),""),"")</f>
        <v>0</v>
      </c>
      <c r="M633" s="183">
        <f>IF(ISNA(VLOOKUP($A633,DSSV!$A$7:$R$65536,IN_DTK!M$6,0))=FALSE,IF(M$9&lt;&gt;0,VLOOKUP($A633,DSSV!$A$7:$R$65536,IN_DTK!M$6,0),""),"")</f>
        <v>0</v>
      </c>
      <c r="N633" s="183">
        <f>IF(ISNA(VLOOKUP($A633,DSSV!$A$7:$R$65536,IN_DTK!N$6,0))=FALSE,IF(N$9&lt;&gt;0,VLOOKUP($A633,DSSV!$A$7:$R$65536,IN_DTK!N$6,0),""),"")</f>
        <v>0</v>
      </c>
      <c r="O633" s="183">
        <f>IF(ISNA(VLOOKUP($A633,DSSV!$A$7:$R$65536,IN_DTK!O$6,0))=FALSE,IF(O$9&lt;&gt;0,VLOOKUP($A633,DSSV!$A$7:$R$65536,IN_DTK!O$6,0),""),"")</f>
        <v>0</v>
      </c>
      <c r="P633" s="183">
        <f>IF(ISNA(VLOOKUP($A633,DSSV!$A$7:$R$65536,IN_DTK!P$6,0))=FALSE,IF(P$9&lt;&gt;0,VLOOKUP($A633,DSSV!$A$7:$R$65536,IN_DTK!P$6,0),""),"")</f>
        <v>0</v>
      </c>
      <c r="Q633" s="184">
        <f>IF(ISNA(VLOOKUP($A633,DSSV!$A$7:$R$65536,IN_DTK!Q$6,0))=FALSE,VLOOKUP($A633,DSSV!$A$7:$R$65536,IN_DTK!Q$6,0),"")</f>
        <v>0</v>
      </c>
      <c r="R633" s="175" t="str">
        <f>IF(ISNA(VLOOKUP($A633,DSSV!$A$7:$R$65536,IN_DTK!R$6,0))=FALSE,VLOOKUP($A633,DSSV!$A$7:$R$65536,IN_DTK!R$6,0),"")</f>
        <v>Không</v>
      </c>
      <c r="S633" s="185" t="str">
        <f>IF(ISNA(VLOOKUP($A633,DSSV!$A$7:$R$65536,IN_DTK!S$6,0))=FALSE,VLOOKUP($A633,DSSV!$A$7:$R$65536,IN_DTK!S$6,0),"")</f>
        <v/>
      </c>
      <c r="T633" s="156" t="str">
        <f t="shared" si="18"/>
        <v/>
      </c>
      <c r="U633" s="156" t="str">
        <f t="shared" si="19"/>
        <v/>
      </c>
    </row>
    <row r="634" spans="1:21" s="156" customFormat="1" ht="20.25" customHeight="1">
      <c r="A634" s="154">
        <v>625</v>
      </c>
      <c r="B634" s="178">
        <f>--SUBTOTAL(2,C$7:C634)</f>
        <v>625</v>
      </c>
      <c r="C634" s="157">
        <f>IF(ISNA(VLOOKUP($A634,DSSV!$A$7:$R$65536,IN_DTK!C$6,0))=FALSE,VLOOKUP($A634,DSSV!$A$7:$R$65536,IN_DTK!C$6,0),"")</f>
        <v>0</v>
      </c>
      <c r="D634" s="181" t="str">
        <f>IF(ISNA(VLOOKUP($A634,DSSV!$A$7:$R$65536,IN_DTK!D$6,0))=FALSE,VLOOKUP($A634,DSSV!$A$7:$R$65536,IN_DTK!D$6,0),"")</f>
        <v/>
      </c>
      <c r="E634" s="182" t="str">
        <f>IF(ISNA(VLOOKUP($A634,DSSV!$A$7:$R$65536,IN_DTK!E$6,0))=FALSE,VLOOKUP($A634,DSSV!$A$7:$R$65536,IN_DTK!E$6,0),"")</f>
        <v/>
      </c>
      <c r="F634" s="187" t="str">
        <f>IF(ISNA(VLOOKUP($A634,DSSV!$A$7:$R$65536,IN_DTK!F$6,0))=FALSE,VLOOKUP($A634,DSSV!$A$7:$R$65536,IN_DTK!F$6,0),"")</f>
        <v/>
      </c>
      <c r="G634" s="187" t="str">
        <f>IF(ISNA(VLOOKUP($A634,DSSV!$A$7:$R$65536,IN_DTK!G$6,0))=FALSE,VLOOKUP($A634,DSSV!$A$7:$R$65536,IN_DTK!G$6,0),"")</f>
        <v/>
      </c>
      <c r="H634" s="183">
        <f>IF(ISNA(VLOOKUP($A634,DSSV!$A$7:$R$65536,IN_DTK!H$6,0))=FALSE,IF(H$9&lt;&gt;0,VLOOKUP($A634,DSSV!$A$7:$R$65536,IN_DTK!H$6,0),""),"")</f>
        <v>0</v>
      </c>
      <c r="I634" s="183">
        <f>IF(ISNA(VLOOKUP($A634,DSSV!$A$7:$R$65536,IN_DTK!I$6,0))=FALSE,IF(I$9&lt;&gt;0,VLOOKUP($A634,DSSV!$A$7:$R$65536,IN_DTK!I$6,0),""),"")</f>
        <v>0</v>
      </c>
      <c r="J634" s="183">
        <f>IF(ISNA(VLOOKUP($A634,DSSV!$A$7:$R$65536,IN_DTK!J$6,0))=FALSE,IF(J$9&lt;&gt;0,VLOOKUP($A634,DSSV!$A$7:$R$65536,IN_DTK!J$6,0),""),"")</f>
        <v>0</v>
      </c>
      <c r="K634" s="183">
        <f>IF(ISNA(VLOOKUP($A634,DSSV!$A$7:$R$65536,IN_DTK!K$6,0))=FALSE,IF(K$9&lt;&gt;0,VLOOKUP($A634,DSSV!$A$7:$R$65536,IN_DTK!K$6,0),""),"")</f>
        <v>0</v>
      </c>
      <c r="L634" s="183">
        <f>IF(ISNA(VLOOKUP($A634,DSSV!$A$7:$R$65536,IN_DTK!L$6,0))=FALSE,IF(L$9&lt;&gt;0,VLOOKUP($A634,DSSV!$A$7:$R$65536,IN_DTK!L$6,0),""),"")</f>
        <v>0</v>
      </c>
      <c r="M634" s="183">
        <f>IF(ISNA(VLOOKUP($A634,DSSV!$A$7:$R$65536,IN_DTK!M$6,0))=FALSE,IF(M$9&lt;&gt;0,VLOOKUP($A634,DSSV!$A$7:$R$65536,IN_DTK!M$6,0),""),"")</f>
        <v>0</v>
      </c>
      <c r="N634" s="183">
        <f>IF(ISNA(VLOOKUP($A634,DSSV!$A$7:$R$65536,IN_DTK!N$6,0))=FALSE,IF(N$9&lt;&gt;0,VLOOKUP($A634,DSSV!$A$7:$R$65536,IN_DTK!N$6,0),""),"")</f>
        <v>0</v>
      </c>
      <c r="O634" s="183">
        <f>IF(ISNA(VLOOKUP($A634,DSSV!$A$7:$R$65536,IN_DTK!O$6,0))=FALSE,IF(O$9&lt;&gt;0,VLOOKUP($A634,DSSV!$A$7:$R$65536,IN_DTK!O$6,0),""),"")</f>
        <v>0</v>
      </c>
      <c r="P634" s="183">
        <f>IF(ISNA(VLOOKUP($A634,DSSV!$A$7:$R$65536,IN_DTK!P$6,0))=FALSE,IF(P$9&lt;&gt;0,VLOOKUP($A634,DSSV!$A$7:$R$65536,IN_DTK!P$6,0),""),"")</f>
        <v>0</v>
      </c>
      <c r="Q634" s="184">
        <f>IF(ISNA(VLOOKUP($A634,DSSV!$A$7:$R$65536,IN_DTK!Q$6,0))=FALSE,VLOOKUP($A634,DSSV!$A$7:$R$65536,IN_DTK!Q$6,0),"")</f>
        <v>0</v>
      </c>
      <c r="R634" s="175" t="str">
        <f>IF(ISNA(VLOOKUP($A634,DSSV!$A$7:$R$65536,IN_DTK!R$6,0))=FALSE,VLOOKUP($A634,DSSV!$A$7:$R$65536,IN_DTK!R$6,0),"")</f>
        <v>Không</v>
      </c>
      <c r="S634" s="185" t="str">
        <f>IF(ISNA(VLOOKUP($A634,DSSV!$A$7:$R$65536,IN_DTK!S$6,0))=FALSE,VLOOKUP($A634,DSSV!$A$7:$R$65536,IN_DTK!S$6,0),"")</f>
        <v/>
      </c>
      <c r="T634" s="156" t="str">
        <f t="shared" si="18"/>
        <v/>
      </c>
      <c r="U634" s="156" t="str">
        <f t="shared" si="19"/>
        <v/>
      </c>
    </row>
    <row r="635" spans="1:21" s="156" customFormat="1" ht="20.25" customHeight="1">
      <c r="A635" s="154">
        <v>626</v>
      </c>
      <c r="B635" s="178">
        <f>--SUBTOTAL(2,C$7:C635)</f>
        <v>626</v>
      </c>
      <c r="C635" s="157">
        <f>IF(ISNA(VLOOKUP($A635,DSSV!$A$7:$R$65536,IN_DTK!C$6,0))=FALSE,VLOOKUP($A635,DSSV!$A$7:$R$65536,IN_DTK!C$6,0),"")</f>
        <v>0</v>
      </c>
      <c r="D635" s="181" t="str">
        <f>IF(ISNA(VLOOKUP($A635,DSSV!$A$7:$R$65536,IN_DTK!D$6,0))=FALSE,VLOOKUP($A635,DSSV!$A$7:$R$65536,IN_DTK!D$6,0),"")</f>
        <v/>
      </c>
      <c r="E635" s="182" t="str">
        <f>IF(ISNA(VLOOKUP($A635,DSSV!$A$7:$R$65536,IN_DTK!E$6,0))=FALSE,VLOOKUP($A635,DSSV!$A$7:$R$65536,IN_DTK!E$6,0),"")</f>
        <v/>
      </c>
      <c r="F635" s="187" t="str">
        <f>IF(ISNA(VLOOKUP($A635,DSSV!$A$7:$R$65536,IN_DTK!F$6,0))=FALSE,VLOOKUP($A635,DSSV!$A$7:$R$65536,IN_DTK!F$6,0),"")</f>
        <v/>
      </c>
      <c r="G635" s="187" t="str">
        <f>IF(ISNA(VLOOKUP($A635,DSSV!$A$7:$R$65536,IN_DTK!G$6,0))=FALSE,VLOOKUP($A635,DSSV!$A$7:$R$65536,IN_DTK!G$6,0),"")</f>
        <v/>
      </c>
      <c r="H635" s="183">
        <f>IF(ISNA(VLOOKUP($A635,DSSV!$A$7:$R$65536,IN_DTK!H$6,0))=FALSE,IF(H$9&lt;&gt;0,VLOOKUP($A635,DSSV!$A$7:$R$65536,IN_DTK!H$6,0),""),"")</f>
        <v>0</v>
      </c>
      <c r="I635" s="183">
        <f>IF(ISNA(VLOOKUP($A635,DSSV!$A$7:$R$65536,IN_DTK!I$6,0))=FALSE,IF(I$9&lt;&gt;0,VLOOKUP($A635,DSSV!$A$7:$R$65536,IN_DTK!I$6,0),""),"")</f>
        <v>0</v>
      </c>
      <c r="J635" s="183">
        <f>IF(ISNA(VLOOKUP($A635,DSSV!$A$7:$R$65536,IN_DTK!J$6,0))=FALSE,IF(J$9&lt;&gt;0,VLOOKUP($A635,DSSV!$A$7:$R$65536,IN_DTK!J$6,0),""),"")</f>
        <v>0</v>
      </c>
      <c r="K635" s="183">
        <f>IF(ISNA(VLOOKUP($A635,DSSV!$A$7:$R$65536,IN_DTK!K$6,0))=FALSE,IF(K$9&lt;&gt;0,VLOOKUP($A635,DSSV!$A$7:$R$65536,IN_DTK!K$6,0),""),"")</f>
        <v>0</v>
      </c>
      <c r="L635" s="183">
        <f>IF(ISNA(VLOOKUP($A635,DSSV!$A$7:$R$65536,IN_DTK!L$6,0))=FALSE,IF(L$9&lt;&gt;0,VLOOKUP($A635,DSSV!$A$7:$R$65536,IN_DTK!L$6,0),""),"")</f>
        <v>0</v>
      </c>
      <c r="M635" s="183">
        <f>IF(ISNA(VLOOKUP($A635,DSSV!$A$7:$R$65536,IN_DTK!M$6,0))=FALSE,IF(M$9&lt;&gt;0,VLOOKUP($A635,DSSV!$A$7:$R$65536,IN_DTK!M$6,0),""),"")</f>
        <v>0</v>
      </c>
      <c r="N635" s="183">
        <f>IF(ISNA(VLOOKUP($A635,DSSV!$A$7:$R$65536,IN_DTK!N$6,0))=FALSE,IF(N$9&lt;&gt;0,VLOOKUP($A635,DSSV!$A$7:$R$65536,IN_DTK!N$6,0),""),"")</f>
        <v>0</v>
      </c>
      <c r="O635" s="183">
        <f>IF(ISNA(VLOOKUP($A635,DSSV!$A$7:$R$65536,IN_DTK!O$6,0))=FALSE,IF(O$9&lt;&gt;0,VLOOKUP($A635,DSSV!$A$7:$R$65536,IN_DTK!O$6,0),""),"")</f>
        <v>0</v>
      </c>
      <c r="P635" s="183">
        <f>IF(ISNA(VLOOKUP($A635,DSSV!$A$7:$R$65536,IN_DTK!P$6,0))=FALSE,IF(P$9&lt;&gt;0,VLOOKUP($A635,DSSV!$A$7:$R$65536,IN_DTK!P$6,0),""),"")</f>
        <v>0</v>
      </c>
      <c r="Q635" s="184">
        <f>IF(ISNA(VLOOKUP($A635,DSSV!$A$7:$R$65536,IN_DTK!Q$6,0))=FALSE,VLOOKUP($A635,DSSV!$A$7:$R$65536,IN_DTK!Q$6,0),"")</f>
        <v>0</v>
      </c>
      <c r="R635" s="175" t="str">
        <f>IF(ISNA(VLOOKUP($A635,DSSV!$A$7:$R$65536,IN_DTK!R$6,0))=FALSE,VLOOKUP($A635,DSSV!$A$7:$R$65536,IN_DTK!R$6,0),"")</f>
        <v>Không</v>
      </c>
      <c r="S635" s="185" t="str">
        <f>IF(ISNA(VLOOKUP($A635,DSSV!$A$7:$R$65536,IN_DTK!S$6,0))=FALSE,VLOOKUP($A635,DSSV!$A$7:$R$65536,IN_DTK!S$6,0),"")</f>
        <v/>
      </c>
      <c r="T635" s="156" t="str">
        <f t="shared" si="18"/>
        <v/>
      </c>
      <c r="U635" s="156" t="str">
        <f t="shared" si="19"/>
        <v/>
      </c>
    </row>
    <row r="636" spans="1:21" s="156" customFormat="1" ht="20.25" customHeight="1">
      <c r="A636" s="154">
        <v>627</v>
      </c>
      <c r="B636" s="178">
        <f>--SUBTOTAL(2,C$7:C636)</f>
        <v>627</v>
      </c>
      <c r="C636" s="157">
        <f>IF(ISNA(VLOOKUP($A636,DSSV!$A$7:$R$65536,IN_DTK!C$6,0))=FALSE,VLOOKUP($A636,DSSV!$A$7:$R$65536,IN_DTK!C$6,0),"")</f>
        <v>0</v>
      </c>
      <c r="D636" s="181" t="str">
        <f>IF(ISNA(VLOOKUP($A636,DSSV!$A$7:$R$65536,IN_DTK!D$6,0))=FALSE,VLOOKUP($A636,DSSV!$A$7:$R$65536,IN_DTK!D$6,0),"")</f>
        <v/>
      </c>
      <c r="E636" s="182" t="str">
        <f>IF(ISNA(VLOOKUP($A636,DSSV!$A$7:$R$65536,IN_DTK!E$6,0))=FALSE,VLOOKUP($A636,DSSV!$A$7:$R$65536,IN_DTK!E$6,0),"")</f>
        <v/>
      </c>
      <c r="F636" s="187" t="str">
        <f>IF(ISNA(VLOOKUP($A636,DSSV!$A$7:$R$65536,IN_DTK!F$6,0))=FALSE,VLOOKUP($A636,DSSV!$A$7:$R$65536,IN_DTK!F$6,0),"")</f>
        <v/>
      </c>
      <c r="G636" s="187" t="str">
        <f>IF(ISNA(VLOOKUP($A636,DSSV!$A$7:$R$65536,IN_DTK!G$6,0))=FALSE,VLOOKUP($A636,DSSV!$A$7:$R$65536,IN_DTK!G$6,0),"")</f>
        <v/>
      </c>
      <c r="H636" s="183">
        <f>IF(ISNA(VLOOKUP($A636,DSSV!$A$7:$R$65536,IN_DTK!H$6,0))=FALSE,IF(H$9&lt;&gt;0,VLOOKUP($A636,DSSV!$A$7:$R$65536,IN_DTK!H$6,0),""),"")</f>
        <v>0</v>
      </c>
      <c r="I636" s="183">
        <f>IF(ISNA(VLOOKUP($A636,DSSV!$A$7:$R$65536,IN_DTK!I$6,0))=FALSE,IF(I$9&lt;&gt;0,VLOOKUP($A636,DSSV!$A$7:$R$65536,IN_DTK!I$6,0),""),"")</f>
        <v>0</v>
      </c>
      <c r="J636" s="183">
        <f>IF(ISNA(VLOOKUP($A636,DSSV!$A$7:$R$65536,IN_DTK!J$6,0))=FALSE,IF(J$9&lt;&gt;0,VLOOKUP($A636,DSSV!$A$7:$R$65536,IN_DTK!J$6,0),""),"")</f>
        <v>0</v>
      </c>
      <c r="K636" s="183">
        <f>IF(ISNA(VLOOKUP($A636,DSSV!$A$7:$R$65536,IN_DTK!K$6,0))=FALSE,IF(K$9&lt;&gt;0,VLOOKUP($A636,DSSV!$A$7:$R$65536,IN_DTK!K$6,0),""),"")</f>
        <v>0</v>
      </c>
      <c r="L636" s="183">
        <f>IF(ISNA(VLOOKUP($A636,DSSV!$A$7:$R$65536,IN_DTK!L$6,0))=FALSE,IF(L$9&lt;&gt;0,VLOOKUP($A636,DSSV!$A$7:$R$65536,IN_DTK!L$6,0),""),"")</f>
        <v>0</v>
      </c>
      <c r="M636" s="183">
        <f>IF(ISNA(VLOOKUP($A636,DSSV!$A$7:$R$65536,IN_DTK!M$6,0))=FALSE,IF(M$9&lt;&gt;0,VLOOKUP($A636,DSSV!$A$7:$R$65536,IN_DTK!M$6,0),""),"")</f>
        <v>0</v>
      </c>
      <c r="N636" s="183">
        <f>IF(ISNA(VLOOKUP($A636,DSSV!$A$7:$R$65536,IN_DTK!N$6,0))=FALSE,IF(N$9&lt;&gt;0,VLOOKUP($A636,DSSV!$A$7:$R$65536,IN_DTK!N$6,0),""),"")</f>
        <v>0</v>
      </c>
      <c r="O636" s="183">
        <f>IF(ISNA(VLOOKUP($A636,DSSV!$A$7:$R$65536,IN_DTK!O$6,0))=FALSE,IF(O$9&lt;&gt;0,VLOOKUP($A636,DSSV!$A$7:$R$65536,IN_DTK!O$6,0),""),"")</f>
        <v>0</v>
      </c>
      <c r="P636" s="183">
        <f>IF(ISNA(VLOOKUP($A636,DSSV!$A$7:$R$65536,IN_DTK!P$6,0))=FALSE,IF(P$9&lt;&gt;0,VLOOKUP($A636,DSSV!$A$7:$R$65536,IN_DTK!P$6,0),""),"")</f>
        <v>0</v>
      </c>
      <c r="Q636" s="184">
        <f>IF(ISNA(VLOOKUP($A636,DSSV!$A$7:$R$65536,IN_DTK!Q$6,0))=FALSE,VLOOKUP($A636,DSSV!$A$7:$R$65536,IN_DTK!Q$6,0),"")</f>
        <v>0</v>
      </c>
      <c r="R636" s="175" t="str">
        <f>IF(ISNA(VLOOKUP($A636,DSSV!$A$7:$R$65536,IN_DTK!R$6,0))=FALSE,VLOOKUP($A636,DSSV!$A$7:$R$65536,IN_DTK!R$6,0),"")</f>
        <v>Không</v>
      </c>
      <c r="S636" s="185" t="str">
        <f>IF(ISNA(VLOOKUP($A636,DSSV!$A$7:$R$65536,IN_DTK!S$6,0))=FALSE,VLOOKUP($A636,DSSV!$A$7:$R$65536,IN_DTK!S$6,0),"")</f>
        <v/>
      </c>
      <c r="T636" s="156" t="str">
        <f t="shared" si="18"/>
        <v/>
      </c>
      <c r="U636" s="156" t="str">
        <f t="shared" si="19"/>
        <v/>
      </c>
    </row>
    <row r="637" spans="1:21" s="156" customFormat="1" ht="20.25" customHeight="1">
      <c r="A637" s="154">
        <v>628</v>
      </c>
      <c r="B637" s="178">
        <f>--SUBTOTAL(2,C$7:C637)</f>
        <v>628</v>
      </c>
      <c r="C637" s="157">
        <f>IF(ISNA(VLOOKUP($A637,DSSV!$A$7:$R$65536,IN_DTK!C$6,0))=FALSE,VLOOKUP($A637,DSSV!$A$7:$R$65536,IN_DTK!C$6,0),"")</f>
        <v>0</v>
      </c>
      <c r="D637" s="181" t="str">
        <f>IF(ISNA(VLOOKUP($A637,DSSV!$A$7:$R$65536,IN_DTK!D$6,0))=FALSE,VLOOKUP($A637,DSSV!$A$7:$R$65536,IN_DTK!D$6,0),"")</f>
        <v/>
      </c>
      <c r="E637" s="182" t="str">
        <f>IF(ISNA(VLOOKUP($A637,DSSV!$A$7:$R$65536,IN_DTK!E$6,0))=FALSE,VLOOKUP($A637,DSSV!$A$7:$R$65536,IN_DTK!E$6,0),"")</f>
        <v/>
      </c>
      <c r="F637" s="187" t="str">
        <f>IF(ISNA(VLOOKUP($A637,DSSV!$A$7:$R$65536,IN_DTK!F$6,0))=FALSE,VLOOKUP($A637,DSSV!$A$7:$R$65536,IN_DTK!F$6,0),"")</f>
        <v/>
      </c>
      <c r="G637" s="187" t="str">
        <f>IF(ISNA(VLOOKUP($A637,DSSV!$A$7:$R$65536,IN_DTK!G$6,0))=FALSE,VLOOKUP($A637,DSSV!$A$7:$R$65536,IN_DTK!G$6,0),"")</f>
        <v/>
      </c>
      <c r="H637" s="183">
        <f>IF(ISNA(VLOOKUP($A637,DSSV!$A$7:$R$65536,IN_DTK!H$6,0))=FALSE,IF(H$9&lt;&gt;0,VLOOKUP($A637,DSSV!$A$7:$R$65536,IN_DTK!H$6,0),""),"")</f>
        <v>0</v>
      </c>
      <c r="I637" s="183">
        <f>IF(ISNA(VLOOKUP($A637,DSSV!$A$7:$R$65536,IN_DTK!I$6,0))=FALSE,IF(I$9&lt;&gt;0,VLOOKUP($A637,DSSV!$A$7:$R$65536,IN_DTK!I$6,0),""),"")</f>
        <v>0</v>
      </c>
      <c r="J637" s="183">
        <f>IF(ISNA(VLOOKUP($A637,DSSV!$A$7:$R$65536,IN_DTK!J$6,0))=FALSE,IF(J$9&lt;&gt;0,VLOOKUP($A637,DSSV!$A$7:$R$65536,IN_DTK!J$6,0),""),"")</f>
        <v>0</v>
      </c>
      <c r="K637" s="183">
        <f>IF(ISNA(VLOOKUP($A637,DSSV!$A$7:$R$65536,IN_DTK!K$6,0))=FALSE,IF(K$9&lt;&gt;0,VLOOKUP($A637,DSSV!$A$7:$R$65536,IN_DTK!K$6,0),""),"")</f>
        <v>0</v>
      </c>
      <c r="L637" s="183">
        <f>IF(ISNA(VLOOKUP($A637,DSSV!$A$7:$R$65536,IN_DTK!L$6,0))=FALSE,IF(L$9&lt;&gt;0,VLOOKUP($A637,DSSV!$A$7:$R$65536,IN_DTK!L$6,0),""),"")</f>
        <v>0</v>
      </c>
      <c r="M637" s="183">
        <f>IF(ISNA(VLOOKUP($A637,DSSV!$A$7:$R$65536,IN_DTK!M$6,0))=FALSE,IF(M$9&lt;&gt;0,VLOOKUP($A637,DSSV!$A$7:$R$65536,IN_DTK!M$6,0),""),"")</f>
        <v>0</v>
      </c>
      <c r="N637" s="183">
        <f>IF(ISNA(VLOOKUP($A637,DSSV!$A$7:$R$65536,IN_DTK!N$6,0))=FALSE,IF(N$9&lt;&gt;0,VLOOKUP($A637,DSSV!$A$7:$R$65536,IN_DTK!N$6,0),""),"")</f>
        <v>0</v>
      </c>
      <c r="O637" s="183">
        <f>IF(ISNA(VLOOKUP($A637,DSSV!$A$7:$R$65536,IN_DTK!O$6,0))=FALSE,IF(O$9&lt;&gt;0,VLOOKUP($A637,DSSV!$A$7:$R$65536,IN_DTK!O$6,0),""),"")</f>
        <v>0</v>
      </c>
      <c r="P637" s="183">
        <f>IF(ISNA(VLOOKUP($A637,DSSV!$A$7:$R$65536,IN_DTK!P$6,0))=FALSE,IF(P$9&lt;&gt;0,VLOOKUP($A637,DSSV!$A$7:$R$65536,IN_DTK!P$6,0),""),"")</f>
        <v>0</v>
      </c>
      <c r="Q637" s="184">
        <f>IF(ISNA(VLOOKUP($A637,DSSV!$A$7:$R$65536,IN_DTK!Q$6,0))=FALSE,VLOOKUP($A637,DSSV!$A$7:$R$65536,IN_DTK!Q$6,0),"")</f>
        <v>0</v>
      </c>
      <c r="R637" s="175" t="str">
        <f>IF(ISNA(VLOOKUP($A637,DSSV!$A$7:$R$65536,IN_DTK!R$6,0))=FALSE,VLOOKUP($A637,DSSV!$A$7:$R$65536,IN_DTK!R$6,0),"")</f>
        <v>Không</v>
      </c>
      <c r="S637" s="185" t="str">
        <f>IF(ISNA(VLOOKUP($A637,DSSV!$A$7:$R$65536,IN_DTK!S$6,0))=FALSE,VLOOKUP($A637,DSSV!$A$7:$R$65536,IN_DTK!S$6,0),"")</f>
        <v/>
      </c>
      <c r="T637" s="156" t="str">
        <f t="shared" si="18"/>
        <v/>
      </c>
      <c r="U637" s="156" t="str">
        <f t="shared" si="19"/>
        <v/>
      </c>
    </row>
    <row r="638" spans="1:21" s="156" customFormat="1" ht="20.25" customHeight="1">
      <c r="A638" s="154">
        <v>629</v>
      </c>
      <c r="B638" s="178">
        <f>--SUBTOTAL(2,C$7:C638)</f>
        <v>629</v>
      </c>
      <c r="C638" s="157">
        <f>IF(ISNA(VLOOKUP($A638,DSSV!$A$7:$R$65536,IN_DTK!C$6,0))=FALSE,VLOOKUP($A638,DSSV!$A$7:$R$65536,IN_DTK!C$6,0),"")</f>
        <v>0</v>
      </c>
      <c r="D638" s="181" t="str">
        <f>IF(ISNA(VLOOKUP($A638,DSSV!$A$7:$R$65536,IN_DTK!D$6,0))=FALSE,VLOOKUP($A638,DSSV!$A$7:$R$65536,IN_DTK!D$6,0),"")</f>
        <v/>
      </c>
      <c r="E638" s="182" t="str">
        <f>IF(ISNA(VLOOKUP($A638,DSSV!$A$7:$R$65536,IN_DTK!E$6,0))=FALSE,VLOOKUP($A638,DSSV!$A$7:$R$65536,IN_DTK!E$6,0),"")</f>
        <v/>
      </c>
      <c r="F638" s="187" t="str">
        <f>IF(ISNA(VLOOKUP($A638,DSSV!$A$7:$R$65536,IN_DTK!F$6,0))=FALSE,VLOOKUP($A638,DSSV!$A$7:$R$65536,IN_DTK!F$6,0),"")</f>
        <v/>
      </c>
      <c r="G638" s="187" t="str">
        <f>IF(ISNA(VLOOKUP($A638,DSSV!$A$7:$R$65536,IN_DTK!G$6,0))=FALSE,VLOOKUP($A638,DSSV!$A$7:$R$65536,IN_DTK!G$6,0),"")</f>
        <v/>
      </c>
      <c r="H638" s="183">
        <f>IF(ISNA(VLOOKUP($A638,DSSV!$A$7:$R$65536,IN_DTK!H$6,0))=FALSE,IF(H$9&lt;&gt;0,VLOOKUP($A638,DSSV!$A$7:$R$65536,IN_DTK!H$6,0),""),"")</f>
        <v>0</v>
      </c>
      <c r="I638" s="183">
        <f>IF(ISNA(VLOOKUP($A638,DSSV!$A$7:$R$65536,IN_DTK!I$6,0))=FALSE,IF(I$9&lt;&gt;0,VLOOKUP($A638,DSSV!$A$7:$R$65536,IN_DTK!I$6,0),""),"")</f>
        <v>0</v>
      </c>
      <c r="J638" s="183">
        <f>IF(ISNA(VLOOKUP($A638,DSSV!$A$7:$R$65536,IN_DTK!J$6,0))=FALSE,IF(J$9&lt;&gt;0,VLOOKUP($A638,DSSV!$A$7:$R$65536,IN_DTK!J$6,0),""),"")</f>
        <v>0</v>
      </c>
      <c r="K638" s="183">
        <f>IF(ISNA(VLOOKUP($A638,DSSV!$A$7:$R$65536,IN_DTK!K$6,0))=FALSE,IF(K$9&lt;&gt;0,VLOOKUP($A638,DSSV!$A$7:$R$65536,IN_DTK!K$6,0),""),"")</f>
        <v>0</v>
      </c>
      <c r="L638" s="183">
        <f>IF(ISNA(VLOOKUP($A638,DSSV!$A$7:$R$65536,IN_DTK!L$6,0))=FALSE,IF(L$9&lt;&gt;0,VLOOKUP($A638,DSSV!$A$7:$R$65536,IN_DTK!L$6,0),""),"")</f>
        <v>0</v>
      </c>
      <c r="M638" s="183">
        <f>IF(ISNA(VLOOKUP($A638,DSSV!$A$7:$R$65536,IN_DTK!M$6,0))=FALSE,IF(M$9&lt;&gt;0,VLOOKUP($A638,DSSV!$A$7:$R$65536,IN_DTK!M$6,0),""),"")</f>
        <v>0</v>
      </c>
      <c r="N638" s="183">
        <f>IF(ISNA(VLOOKUP($A638,DSSV!$A$7:$R$65536,IN_DTK!N$6,0))=FALSE,IF(N$9&lt;&gt;0,VLOOKUP($A638,DSSV!$A$7:$R$65536,IN_DTK!N$6,0),""),"")</f>
        <v>0</v>
      </c>
      <c r="O638" s="183">
        <f>IF(ISNA(VLOOKUP($A638,DSSV!$A$7:$R$65536,IN_DTK!O$6,0))=FALSE,IF(O$9&lt;&gt;0,VLOOKUP($A638,DSSV!$A$7:$R$65536,IN_DTK!O$6,0),""),"")</f>
        <v>0</v>
      </c>
      <c r="P638" s="183">
        <f>IF(ISNA(VLOOKUP($A638,DSSV!$A$7:$R$65536,IN_DTK!P$6,0))=FALSE,IF(P$9&lt;&gt;0,VLOOKUP($A638,DSSV!$A$7:$R$65536,IN_DTK!P$6,0),""),"")</f>
        <v>0</v>
      </c>
      <c r="Q638" s="184">
        <f>IF(ISNA(VLOOKUP($A638,DSSV!$A$7:$R$65536,IN_DTK!Q$6,0))=FALSE,VLOOKUP($A638,DSSV!$A$7:$R$65536,IN_DTK!Q$6,0),"")</f>
        <v>0</v>
      </c>
      <c r="R638" s="175" t="str">
        <f>IF(ISNA(VLOOKUP($A638,DSSV!$A$7:$R$65536,IN_DTK!R$6,0))=FALSE,VLOOKUP($A638,DSSV!$A$7:$R$65536,IN_DTK!R$6,0),"")</f>
        <v>Không</v>
      </c>
      <c r="S638" s="185" t="str">
        <f>IF(ISNA(VLOOKUP($A638,DSSV!$A$7:$R$65536,IN_DTK!S$6,0))=FALSE,VLOOKUP($A638,DSSV!$A$7:$R$65536,IN_DTK!S$6,0),"")</f>
        <v/>
      </c>
      <c r="T638" s="156" t="str">
        <f t="shared" si="18"/>
        <v/>
      </c>
      <c r="U638" s="156" t="str">
        <f t="shared" si="19"/>
        <v/>
      </c>
    </row>
    <row r="639" spans="1:21" s="156" customFormat="1" ht="20.25" customHeight="1">
      <c r="A639" s="154">
        <v>630</v>
      </c>
      <c r="B639" s="178">
        <f>--SUBTOTAL(2,C$7:C639)</f>
        <v>630</v>
      </c>
      <c r="C639" s="157">
        <f>IF(ISNA(VLOOKUP($A639,DSSV!$A$7:$R$65536,IN_DTK!C$6,0))=FALSE,VLOOKUP($A639,DSSV!$A$7:$R$65536,IN_DTK!C$6,0),"")</f>
        <v>0</v>
      </c>
      <c r="D639" s="181" t="str">
        <f>IF(ISNA(VLOOKUP($A639,DSSV!$A$7:$R$65536,IN_DTK!D$6,0))=FALSE,VLOOKUP($A639,DSSV!$A$7:$R$65536,IN_DTK!D$6,0),"")</f>
        <v/>
      </c>
      <c r="E639" s="182" t="str">
        <f>IF(ISNA(VLOOKUP($A639,DSSV!$A$7:$R$65536,IN_DTK!E$6,0))=FALSE,VLOOKUP($A639,DSSV!$A$7:$R$65536,IN_DTK!E$6,0),"")</f>
        <v/>
      </c>
      <c r="F639" s="187" t="str">
        <f>IF(ISNA(VLOOKUP($A639,DSSV!$A$7:$R$65536,IN_DTK!F$6,0))=FALSE,VLOOKUP($A639,DSSV!$A$7:$R$65536,IN_DTK!F$6,0),"")</f>
        <v/>
      </c>
      <c r="G639" s="187" t="str">
        <f>IF(ISNA(VLOOKUP($A639,DSSV!$A$7:$R$65536,IN_DTK!G$6,0))=FALSE,VLOOKUP($A639,DSSV!$A$7:$R$65536,IN_DTK!G$6,0),"")</f>
        <v/>
      </c>
      <c r="H639" s="183">
        <f>IF(ISNA(VLOOKUP($A639,DSSV!$A$7:$R$65536,IN_DTK!H$6,0))=FALSE,IF(H$9&lt;&gt;0,VLOOKUP($A639,DSSV!$A$7:$R$65536,IN_DTK!H$6,0),""),"")</f>
        <v>0</v>
      </c>
      <c r="I639" s="183">
        <f>IF(ISNA(VLOOKUP($A639,DSSV!$A$7:$R$65536,IN_DTK!I$6,0))=FALSE,IF(I$9&lt;&gt;0,VLOOKUP($A639,DSSV!$A$7:$R$65536,IN_DTK!I$6,0),""),"")</f>
        <v>0</v>
      </c>
      <c r="J639" s="183">
        <f>IF(ISNA(VLOOKUP($A639,DSSV!$A$7:$R$65536,IN_DTK!J$6,0))=FALSE,IF(J$9&lt;&gt;0,VLOOKUP($A639,DSSV!$A$7:$R$65536,IN_DTK!J$6,0),""),"")</f>
        <v>0</v>
      </c>
      <c r="K639" s="183">
        <f>IF(ISNA(VLOOKUP($A639,DSSV!$A$7:$R$65536,IN_DTK!K$6,0))=FALSE,IF(K$9&lt;&gt;0,VLOOKUP($A639,DSSV!$A$7:$R$65536,IN_DTK!K$6,0),""),"")</f>
        <v>0</v>
      </c>
      <c r="L639" s="183">
        <f>IF(ISNA(VLOOKUP($A639,DSSV!$A$7:$R$65536,IN_DTK!L$6,0))=FALSE,IF(L$9&lt;&gt;0,VLOOKUP($A639,DSSV!$A$7:$R$65536,IN_DTK!L$6,0),""),"")</f>
        <v>0</v>
      </c>
      <c r="M639" s="183">
        <f>IF(ISNA(VLOOKUP($A639,DSSV!$A$7:$R$65536,IN_DTK!M$6,0))=FALSE,IF(M$9&lt;&gt;0,VLOOKUP($A639,DSSV!$A$7:$R$65536,IN_DTK!M$6,0),""),"")</f>
        <v>0</v>
      </c>
      <c r="N639" s="183">
        <f>IF(ISNA(VLOOKUP($A639,DSSV!$A$7:$R$65536,IN_DTK!N$6,0))=FALSE,IF(N$9&lt;&gt;0,VLOOKUP($A639,DSSV!$A$7:$R$65536,IN_DTK!N$6,0),""),"")</f>
        <v>0</v>
      </c>
      <c r="O639" s="183">
        <f>IF(ISNA(VLOOKUP($A639,DSSV!$A$7:$R$65536,IN_DTK!O$6,0))=FALSE,IF(O$9&lt;&gt;0,VLOOKUP($A639,DSSV!$A$7:$R$65536,IN_DTK!O$6,0),""),"")</f>
        <v>0</v>
      </c>
      <c r="P639" s="183">
        <f>IF(ISNA(VLOOKUP($A639,DSSV!$A$7:$R$65536,IN_DTK!P$6,0))=FALSE,IF(P$9&lt;&gt;0,VLOOKUP($A639,DSSV!$A$7:$R$65536,IN_DTK!P$6,0),""),"")</f>
        <v>0</v>
      </c>
      <c r="Q639" s="184">
        <f>IF(ISNA(VLOOKUP($A639,DSSV!$A$7:$R$65536,IN_DTK!Q$6,0))=FALSE,VLOOKUP($A639,DSSV!$A$7:$R$65536,IN_DTK!Q$6,0),"")</f>
        <v>0</v>
      </c>
      <c r="R639" s="175" t="str">
        <f>IF(ISNA(VLOOKUP($A639,DSSV!$A$7:$R$65536,IN_DTK!R$6,0))=FALSE,VLOOKUP($A639,DSSV!$A$7:$R$65536,IN_DTK!R$6,0),"")</f>
        <v>Không</v>
      </c>
      <c r="S639" s="185" t="str">
        <f>IF(ISNA(VLOOKUP($A639,DSSV!$A$7:$R$65536,IN_DTK!S$6,0))=FALSE,VLOOKUP($A639,DSSV!$A$7:$R$65536,IN_DTK!S$6,0),"")</f>
        <v/>
      </c>
      <c r="T639" s="156" t="str">
        <f t="shared" si="18"/>
        <v/>
      </c>
      <c r="U639" s="156" t="str">
        <f t="shared" si="19"/>
        <v/>
      </c>
    </row>
    <row r="640" spans="1:21" s="156" customFormat="1" ht="20.25" customHeight="1">
      <c r="A640" s="154">
        <v>631</v>
      </c>
      <c r="B640" s="178">
        <f>--SUBTOTAL(2,C$7:C640)</f>
        <v>631</v>
      </c>
      <c r="C640" s="157">
        <f>IF(ISNA(VLOOKUP($A640,DSSV!$A$7:$R$65536,IN_DTK!C$6,0))=FALSE,VLOOKUP($A640,DSSV!$A$7:$R$65536,IN_DTK!C$6,0),"")</f>
        <v>0</v>
      </c>
      <c r="D640" s="181" t="str">
        <f>IF(ISNA(VLOOKUP($A640,DSSV!$A$7:$R$65536,IN_DTK!D$6,0))=FALSE,VLOOKUP($A640,DSSV!$A$7:$R$65536,IN_DTK!D$6,0),"")</f>
        <v/>
      </c>
      <c r="E640" s="182" t="str">
        <f>IF(ISNA(VLOOKUP($A640,DSSV!$A$7:$R$65536,IN_DTK!E$6,0))=FALSE,VLOOKUP($A640,DSSV!$A$7:$R$65536,IN_DTK!E$6,0),"")</f>
        <v/>
      </c>
      <c r="F640" s="187" t="str">
        <f>IF(ISNA(VLOOKUP($A640,DSSV!$A$7:$R$65536,IN_DTK!F$6,0))=FALSE,VLOOKUP($A640,DSSV!$A$7:$R$65536,IN_DTK!F$6,0),"")</f>
        <v/>
      </c>
      <c r="G640" s="187" t="str">
        <f>IF(ISNA(VLOOKUP($A640,DSSV!$A$7:$R$65536,IN_DTK!G$6,0))=FALSE,VLOOKUP($A640,DSSV!$A$7:$R$65536,IN_DTK!G$6,0),"")</f>
        <v/>
      </c>
      <c r="H640" s="183">
        <f>IF(ISNA(VLOOKUP($A640,DSSV!$A$7:$R$65536,IN_DTK!H$6,0))=FALSE,IF(H$9&lt;&gt;0,VLOOKUP($A640,DSSV!$A$7:$R$65536,IN_DTK!H$6,0),""),"")</f>
        <v>0</v>
      </c>
      <c r="I640" s="183">
        <f>IF(ISNA(VLOOKUP($A640,DSSV!$A$7:$R$65536,IN_DTK!I$6,0))=FALSE,IF(I$9&lt;&gt;0,VLOOKUP($A640,DSSV!$A$7:$R$65536,IN_DTK!I$6,0),""),"")</f>
        <v>0</v>
      </c>
      <c r="J640" s="183">
        <f>IF(ISNA(VLOOKUP($A640,DSSV!$A$7:$R$65536,IN_DTK!J$6,0))=FALSE,IF(J$9&lt;&gt;0,VLOOKUP($A640,DSSV!$A$7:$R$65536,IN_DTK!J$6,0),""),"")</f>
        <v>0</v>
      </c>
      <c r="K640" s="183">
        <f>IF(ISNA(VLOOKUP($A640,DSSV!$A$7:$R$65536,IN_DTK!K$6,0))=FALSE,IF(K$9&lt;&gt;0,VLOOKUP($A640,DSSV!$A$7:$R$65536,IN_DTK!K$6,0),""),"")</f>
        <v>0</v>
      </c>
      <c r="L640" s="183">
        <f>IF(ISNA(VLOOKUP($A640,DSSV!$A$7:$R$65536,IN_DTK!L$6,0))=FALSE,IF(L$9&lt;&gt;0,VLOOKUP($A640,DSSV!$A$7:$R$65536,IN_DTK!L$6,0),""),"")</f>
        <v>0</v>
      </c>
      <c r="M640" s="183">
        <f>IF(ISNA(VLOOKUP($A640,DSSV!$A$7:$R$65536,IN_DTK!M$6,0))=FALSE,IF(M$9&lt;&gt;0,VLOOKUP($A640,DSSV!$A$7:$R$65536,IN_DTK!M$6,0),""),"")</f>
        <v>0</v>
      </c>
      <c r="N640" s="183">
        <f>IF(ISNA(VLOOKUP($A640,DSSV!$A$7:$R$65536,IN_DTK!N$6,0))=FALSE,IF(N$9&lt;&gt;0,VLOOKUP($A640,DSSV!$A$7:$R$65536,IN_DTK!N$6,0),""),"")</f>
        <v>0</v>
      </c>
      <c r="O640" s="183">
        <f>IF(ISNA(VLOOKUP($A640,DSSV!$A$7:$R$65536,IN_DTK!O$6,0))=FALSE,IF(O$9&lt;&gt;0,VLOOKUP($A640,DSSV!$A$7:$R$65536,IN_DTK!O$6,0),""),"")</f>
        <v>0</v>
      </c>
      <c r="P640" s="183">
        <f>IF(ISNA(VLOOKUP($A640,DSSV!$A$7:$R$65536,IN_DTK!P$6,0))=FALSE,IF(P$9&lt;&gt;0,VLOOKUP($A640,DSSV!$A$7:$R$65536,IN_DTK!P$6,0),""),"")</f>
        <v>0</v>
      </c>
      <c r="Q640" s="184">
        <f>IF(ISNA(VLOOKUP($A640,DSSV!$A$7:$R$65536,IN_DTK!Q$6,0))=FALSE,VLOOKUP($A640,DSSV!$A$7:$R$65536,IN_DTK!Q$6,0),"")</f>
        <v>0</v>
      </c>
      <c r="R640" s="175" t="str">
        <f>IF(ISNA(VLOOKUP($A640,DSSV!$A$7:$R$65536,IN_DTK!R$6,0))=FALSE,VLOOKUP($A640,DSSV!$A$7:$R$65536,IN_DTK!R$6,0),"")</f>
        <v>Không</v>
      </c>
      <c r="S640" s="185" t="str">
        <f>IF(ISNA(VLOOKUP($A640,DSSV!$A$7:$R$65536,IN_DTK!S$6,0))=FALSE,VLOOKUP($A640,DSSV!$A$7:$R$65536,IN_DTK!S$6,0),"")</f>
        <v/>
      </c>
      <c r="T640" s="156" t="str">
        <f t="shared" si="18"/>
        <v/>
      </c>
      <c r="U640" s="156" t="str">
        <f t="shared" si="19"/>
        <v/>
      </c>
    </row>
    <row r="641" spans="1:21" s="156" customFormat="1" ht="20.25" customHeight="1">
      <c r="A641" s="154">
        <v>632</v>
      </c>
      <c r="B641" s="178">
        <f>--SUBTOTAL(2,C$7:C641)</f>
        <v>632</v>
      </c>
      <c r="C641" s="157">
        <f>IF(ISNA(VLOOKUP($A641,DSSV!$A$7:$R$65536,IN_DTK!C$6,0))=FALSE,VLOOKUP($A641,DSSV!$A$7:$R$65536,IN_DTK!C$6,0),"")</f>
        <v>0</v>
      </c>
      <c r="D641" s="181" t="str">
        <f>IF(ISNA(VLOOKUP($A641,DSSV!$A$7:$R$65536,IN_DTK!D$6,0))=FALSE,VLOOKUP($A641,DSSV!$A$7:$R$65536,IN_DTK!D$6,0),"")</f>
        <v/>
      </c>
      <c r="E641" s="182" t="str">
        <f>IF(ISNA(VLOOKUP($A641,DSSV!$A$7:$R$65536,IN_DTK!E$6,0))=FALSE,VLOOKUP($A641,DSSV!$A$7:$R$65536,IN_DTK!E$6,0),"")</f>
        <v/>
      </c>
      <c r="F641" s="187" t="str">
        <f>IF(ISNA(VLOOKUP($A641,DSSV!$A$7:$R$65536,IN_DTK!F$6,0))=FALSE,VLOOKUP($A641,DSSV!$A$7:$R$65536,IN_DTK!F$6,0),"")</f>
        <v/>
      </c>
      <c r="G641" s="187" t="str">
        <f>IF(ISNA(VLOOKUP($A641,DSSV!$A$7:$R$65536,IN_DTK!G$6,0))=FALSE,VLOOKUP($A641,DSSV!$A$7:$R$65536,IN_DTK!G$6,0),"")</f>
        <v/>
      </c>
      <c r="H641" s="183">
        <f>IF(ISNA(VLOOKUP($A641,DSSV!$A$7:$R$65536,IN_DTK!H$6,0))=FALSE,IF(H$9&lt;&gt;0,VLOOKUP($A641,DSSV!$A$7:$R$65536,IN_DTK!H$6,0),""),"")</f>
        <v>0</v>
      </c>
      <c r="I641" s="183">
        <f>IF(ISNA(VLOOKUP($A641,DSSV!$A$7:$R$65536,IN_DTK!I$6,0))=FALSE,IF(I$9&lt;&gt;0,VLOOKUP($A641,DSSV!$A$7:$R$65536,IN_DTK!I$6,0),""),"")</f>
        <v>0</v>
      </c>
      <c r="J641" s="183">
        <f>IF(ISNA(VLOOKUP($A641,DSSV!$A$7:$R$65536,IN_DTK!J$6,0))=FALSE,IF(J$9&lt;&gt;0,VLOOKUP($A641,DSSV!$A$7:$R$65536,IN_DTK!J$6,0),""),"")</f>
        <v>0</v>
      </c>
      <c r="K641" s="183">
        <f>IF(ISNA(VLOOKUP($A641,DSSV!$A$7:$R$65536,IN_DTK!K$6,0))=FALSE,IF(K$9&lt;&gt;0,VLOOKUP($A641,DSSV!$A$7:$R$65536,IN_DTK!K$6,0),""),"")</f>
        <v>0</v>
      </c>
      <c r="L641" s="183">
        <f>IF(ISNA(VLOOKUP($A641,DSSV!$A$7:$R$65536,IN_DTK!L$6,0))=FALSE,IF(L$9&lt;&gt;0,VLOOKUP($A641,DSSV!$A$7:$R$65536,IN_DTK!L$6,0),""),"")</f>
        <v>0</v>
      </c>
      <c r="M641" s="183">
        <f>IF(ISNA(VLOOKUP($A641,DSSV!$A$7:$R$65536,IN_DTK!M$6,0))=FALSE,IF(M$9&lt;&gt;0,VLOOKUP($A641,DSSV!$A$7:$R$65536,IN_DTK!M$6,0),""),"")</f>
        <v>0</v>
      </c>
      <c r="N641" s="183">
        <f>IF(ISNA(VLOOKUP($A641,DSSV!$A$7:$R$65536,IN_DTK!N$6,0))=FALSE,IF(N$9&lt;&gt;0,VLOOKUP($A641,DSSV!$A$7:$R$65536,IN_DTK!N$6,0),""),"")</f>
        <v>0</v>
      </c>
      <c r="O641" s="183">
        <f>IF(ISNA(VLOOKUP($A641,DSSV!$A$7:$R$65536,IN_DTK!O$6,0))=FALSE,IF(O$9&lt;&gt;0,VLOOKUP($A641,DSSV!$A$7:$R$65536,IN_DTK!O$6,0),""),"")</f>
        <v>0</v>
      </c>
      <c r="P641" s="183">
        <f>IF(ISNA(VLOOKUP($A641,DSSV!$A$7:$R$65536,IN_DTK!P$6,0))=FALSE,IF(P$9&lt;&gt;0,VLOOKUP($A641,DSSV!$A$7:$R$65536,IN_DTK!P$6,0),""),"")</f>
        <v>0</v>
      </c>
      <c r="Q641" s="184">
        <f>IF(ISNA(VLOOKUP($A641,DSSV!$A$7:$R$65536,IN_DTK!Q$6,0))=FALSE,VLOOKUP($A641,DSSV!$A$7:$R$65536,IN_DTK!Q$6,0),"")</f>
        <v>0</v>
      </c>
      <c r="R641" s="175" t="str">
        <f>IF(ISNA(VLOOKUP($A641,DSSV!$A$7:$R$65536,IN_DTK!R$6,0))=FALSE,VLOOKUP($A641,DSSV!$A$7:$R$65536,IN_DTK!R$6,0),"")</f>
        <v>Không</v>
      </c>
      <c r="S641" s="185" t="str">
        <f>IF(ISNA(VLOOKUP($A641,DSSV!$A$7:$R$65536,IN_DTK!S$6,0))=FALSE,VLOOKUP($A641,DSSV!$A$7:$R$65536,IN_DTK!S$6,0),"")</f>
        <v/>
      </c>
      <c r="T641" s="156" t="str">
        <f t="shared" si="18"/>
        <v/>
      </c>
      <c r="U641" s="156" t="str">
        <f t="shared" si="19"/>
        <v/>
      </c>
    </row>
    <row r="642" spans="1:21" s="156" customFormat="1" ht="20.25" customHeight="1">
      <c r="A642" s="154">
        <v>633</v>
      </c>
      <c r="B642" s="178">
        <f>--SUBTOTAL(2,C$7:C642)</f>
        <v>633</v>
      </c>
      <c r="C642" s="157">
        <f>IF(ISNA(VLOOKUP($A642,DSSV!$A$7:$R$65536,IN_DTK!C$6,0))=FALSE,VLOOKUP($A642,DSSV!$A$7:$R$65536,IN_DTK!C$6,0),"")</f>
        <v>0</v>
      </c>
      <c r="D642" s="181" t="str">
        <f>IF(ISNA(VLOOKUP($A642,DSSV!$A$7:$R$65536,IN_DTK!D$6,0))=FALSE,VLOOKUP($A642,DSSV!$A$7:$R$65536,IN_DTK!D$6,0),"")</f>
        <v/>
      </c>
      <c r="E642" s="182" t="str">
        <f>IF(ISNA(VLOOKUP($A642,DSSV!$A$7:$R$65536,IN_DTK!E$6,0))=FALSE,VLOOKUP($A642,DSSV!$A$7:$R$65536,IN_DTK!E$6,0),"")</f>
        <v/>
      </c>
      <c r="F642" s="187" t="str">
        <f>IF(ISNA(VLOOKUP($A642,DSSV!$A$7:$R$65536,IN_DTK!F$6,0))=FALSE,VLOOKUP($A642,DSSV!$A$7:$R$65536,IN_DTK!F$6,0),"")</f>
        <v/>
      </c>
      <c r="G642" s="187" t="str">
        <f>IF(ISNA(VLOOKUP($A642,DSSV!$A$7:$R$65536,IN_DTK!G$6,0))=FALSE,VLOOKUP($A642,DSSV!$A$7:$R$65536,IN_DTK!G$6,0),"")</f>
        <v/>
      </c>
      <c r="H642" s="183">
        <f>IF(ISNA(VLOOKUP($A642,DSSV!$A$7:$R$65536,IN_DTK!H$6,0))=FALSE,IF(H$9&lt;&gt;0,VLOOKUP($A642,DSSV!$A$7:$R$65536,IN_DTK!H$6,0),""),"")</f>
        <v>0</v>
      </c>
      <c r="I642" s="183">
        <f>IF(ISNA(VLOOKUP($A642,DSSV!$A$7:$R$65536,IN_DTK!I$6,0))=FALSE,IF(I$9&lt;&gt;0,VLOOKUP($A642,DSSV!$A$7:$R$65536,IN_DTK!I$6,0),""),"")</f>
        <v>0</v>
      </c>
      <c r="J642" s="183">
        <f>IF(ISNA(VLOOKUP($A642,DSSV!$A$7:$R$65536,IN_DTK!J$6,0))=FALSE,IF(J$9&lt;&gt;0,VLOOKUP($A642,DSSV!$A$7:$R$65536,IN_DTK!J$6,0),""),"")</f>
        <v>0</v>
      </c>
      <c r="K642" s="183">
        <f>IF(ISNA(VLOOKUP($A642,DSSV!$A$7:$R$65536,IN_DTK!K$6,0))=FALSE,IF(K$9&lt;&gt;0,VLOOKUP($A642,DSSV!$A$7:$R$65536,IN_DTK!K$6,0),""),"")</f>
        <v>0</v>
      </c>
      <c r="L642" s="183">
        <f>IF(ISNA(VLOOKUP($A642,DSSV!$A$7:$R$65536,IN_DTK!L$6,0))=FALSE,IF(L$9&lt;&gt;0,VLOOKUP($A642,DSSV!$A$7:$R$65536,IN_DTK!L$6,0),""),"")</f>
        <v>0</v>
      </c>
      <c r="M642" s="183">
        <f>IF(ISNA(VLOOKUP($A642,DSSV!$A$7:$R$65536,IN_DTK!M$6,0))=FALSE,IF(M$9&lt;&gt;0,VLOOKUP($A642,DSSV!$A$7:$R$65536,IN_DTK!M$6,0),""),"")</f>
        <v>0</v>
      </c>
      <c r="N642" s="183">
        <f>IF(ISNA(VLOOKUP($A642,DSSV!$A$7:$R$65536,IN_DTK!N$6,0))=FALSE,IF(N$9&lt;&gt;0,VLOOKUP($A642,DSSV!$A$7:$R$65536,IN_DTK!N$6,0),""),"")</f>
        <v>0</v>
      </c>
      <c r="O642" s="183">
        <f>IF(ISNA(VLOOKUP($A642,DSSV!$A$7:$R$65536,IN_DTK!O$6,0))=FALSE,IF(O$9&lt;&gt;0,VLOOKUP($A642,DSSV!$A$7:$R$65536,IN_DTK!O$6,0),""),"")</f>
        <v>0</v>
      </c>
      <c r="P642" s="183">
        <f>IF(ISNA(VLOOKUP($A642,DSSV!$A$7:$R$65536,IN_DTK!P$6,0))=FALSE,IF(P$9&lt;&gt;0,VLOOKUP($A642,DSSV!$A$7:$R$65536,IN_DTK!P$6,0),""),"")</f>
        <v>0</v>
      </c>
      <c r="Q642" s="184">
        <f>IF(ISNA(VLOOKUP($A642,DSSV!$A$7:$R$65536,IN_DTK!Q$6,0))=FALSE,VLOOKUP($A642,DSSV!$A$7:$R$65536,IN_DTK!Q$6,0),"")</f>
        <v>0</v>
      </c>
      <c r="R642" s="175" t="str">
        <f>IF(ISNA(VLOOKUP($A642,DSSV!$A$7:$R$65536,IN_DTK!R$6,0))=FALSE,VLOOKUP($A642,DSSV!$A$7:$R$65536,IN_DTK!R$6,0),"")</f>
        <v>Không</v>
      </c>
      <c r="S642" s="185" t="str">
        <f>IF(ISNA(VLOOKUP($A642,DSSV!$A$7:$R$65536,IN_DTK!S$6,0))=FALSE,VLOOKUP($A642,DSSV!$A$7:$R$65536,IN_DTK!S$6,0),"")</f>
        <v/>
      </c>
      <c r="T642" s="156" t="str">
        <f t="shared" si="18"/>
        <v/>
      </c>
      <c r="U642" s="156" t="str">
        <f t="shared" si="19"/>
        <v/>
      </c>
    </row>
    <row r="643" spans="1:21" s="156" customFormat="1" ht="20.25" customHeight="1">
      <c r="A643" s="154">
        <v>634</v>
      </c>
      <c r="B643" s="178">
        <f>--SUBTOTAL(2,C$7:C643)</f>
        <v>634</v>
      </c>
      <c r="C643" s="157">
        <f>IF(ISNA(VLOOKUP($A643,DSSV!$A$7:$R$65536,IN_DTK!C$6,0))=FALSE,VLOOKUP($A643,DSSV!$A$7:$R$65536,IN_DTK!C$6,0),"")</f>
        <v>0</v>
      </c>
      <c r="D643" s="181" t="str">
        <f>IF(ISNA(VLOOKUP($A643,DSSV!$A$7:$R$65536,IN_DTK!D$6,0))=FALSE,VLOOKUP($A643,DSSV!$A$7:$R$65536,IN_DTK!D$6,0),"")</f>
        <v/>
      </c>
      <c r="E643" s="182" t="str">
        <f>IF(ISNA(VLOOKUP($A643,DSSV!$A$7:$R$65536,IN_DTK!E$6,0))=FALSE,VLOOKUP($A643,DSSV!$A$7:$R$65536,IN_DTK!E$6,0),"")</f>
        <v/>
      </c>
      <c r="F643" s="187" t="str">
        <f>IF(ISNA(VLOOKUP($A643,DSSV!$A$7:$R$65536,IN_DTK!F$6,0))=FALSE,VLOOKUP($A643,DSSV!$A$7:$R$65536,IN_DTK!F$6,0),"")</f>
        <v/>
      </c>
      <c r="G643" s="187" t="str">
        <f>IF(ISNA(VLOOKUP($A643,DSSV!$A$7:$R$65536,IN_DTK!G$6,0))=FALSE,VLOOKUP($A643,DSSV!$A$7:$R$65536,IN_DTK!G$6,0),"")</f>
        <v/>
      </c>
      <c r="H643" s="183">
        <f>IF(ISNA(VLOOKUP($A643,DSSV!$A$7:$R$65536,IN_DTK!H$6,0))=FALSE,IF(H$9&lt;&gt;0,VLOOKUP($A643,DSSV!$A$7:$R$65536,IN_DTK!H$6,0),""),"")</f>
        <v>0</v>
      </c>
      <c r="I643" s="183">
        <f>IF(ISNA(VLOOKUP($A643,DSSV!$A$7:$R$65536,IN_DTK!I$6,0))=FALSE,IF(I$9&lt;&gt;0,VLOOKUP($A643,DSSV!$A$7:$R$65536,IN_DTK!I$6,0),""),"")</f>
        <v>0</v>
      </c>
      <c r="J643" s="183">
        <f>IF(ISNA(VLOOKUP($A643,DSSV!$A$7:$R$65536,IN_DTK!J$6,0))=FALSE,IF(J$9&lt;&gt;0,VLOOKUP($A643,DSSV!$A$7:$R$65536,IN_DTK!J$6,0),""),"")</f>
        <v>0</v>
      </c>
      <c r="K643" s="183">
        <f>IF(ISNA(VLOOKUP($A643,DSSV!$A$7:$R$65536,IN_DTK!K$6,0))=FALSE,IF(K$9&lt;&gt;0,VLOOKUP($A643,DSSV!$A$7:$R$65536,IN_DTK!K$6,0),""),"")</f>
        <v>0</v>
      </c>
      <c r="L643" s="183">
        <f>IF(ISNA(VLOOKUP($A643,DSSV!$A$7:$R$65536,IN_DTK!L$6,0))=FALSE,IF(L$9&lt;&gt;0,VLOOKUP($A643,DSSV!$A$7:$R$65536,IN_DTK!L$6,0),""),"")</f>
        <v>0</v>
      </c>
      <c r="M643" s="183">
        <f>IF(ISNA(VLOOKUP($A643,DSSV!$A$7:$R$65536,IN_DTK!M$6,0))=FALSE,IF(M$9&lt;&gt;0,VLOOKUP($A643,DSSV!$A$7:$R$65536,IN_DTK!M$6,0),""),"")</f>
        <v>0</v>
      </c>
      <c r="N643" s="183">
        <f>IF(ISNA(VLOOKUP($A643,DSSV!$A$7:$R$65536,IN_DTK!N$6,0))=FALSE,IF(N$9&lt;&gt;0,VLOOKUP($A643,DSSV!$A$7:$R$65536,IN_DTK!N$6,0),""),"")</f>
        <v>0</v>
      </c>
      <c r="O643" s="183">
        <f>IF(ISNA(VLOOKUP($A643,DSSV!$A$7:$R$65536,IN_DTK!O$6,0))=FALSE,IF(O$9&lt;&gt;0,VLOOKUP($A643,DSSV!$A$7:$R$65536,IN_DTK!O$6,0),""),"")</f>
        <v>0</v>
      </c>
      <c r="P643" s="183">
        <f>IF(ISNA(VLOOKUP($A643,DSSV!$A$7:$R$65536,IN_DTK!P$6,0))=FALSE,IF(P$9&lt;&gt;0,VLOOKUP($A643,DSSV!$A$7:$R$65536,IN_DTK!P$6,0),""),"")</f>
        <v>0</v>
      </c>
      <c r="Q643" s="184">
        <f>IF(ISNA(VLOOKUP($A643,DSSV!$A$7:$R$65536,IN_DTK!Q$6,0))=FALSE,VLOOKUP($A643,DSSV!$A$7:$R$65536,IN_DTK!Q$6,0),"")</f>
        <v>0</v>
      </c>
      <c r="R643" s="175" t="str">
        <f>IF(ISNA(VLOOKUP($A643,DSSV!$A$7:$R$65536,IN_DTK!R$6,0))=FALSE,VLOOKUP($A643,DSSV!$A$7:$R$65536,IN_DTK!R$6,0),"")</f>
        <v>Không</v>
      </c>
      <c r="S643" s="185" t="str">
        <f>IF(ISNA(VLOOKUP($A643,DSSV!$A$7:$R$65536,IN_DTK!S$6,0))=FALSE,VLOOKUP($A643,DSSV!$A$7:$R$65536,IN_DTK!S$6,0),"")</f>
        <v/>
      </c>
      <c r="T643" s="156" t="str">
        <f t="shared" si="18"/>
        <v/>
      </c>
      <c r="U643" s="156" t="str">
        <f t="shared" si="19"/>
        <v/>
      </c>
    </row>
    <row r="644" spans="1:21" s="156" customFormat="1" ht="20.25" customHeight="1">
      <c r="A644" s="154">
        <v>635</v>
      </c>
      <c r="B644" s="178">
        <f>--SUBTOTAL(2,C$7:C644)</f>
        <v>635</v>
      </c>
      <c r="C644" s="157">
        <f>IF(ISNA(VLOOKUP($A644,DSSV!$A$7:$R$65536,IN_DTK!C$6,0))=FALSE,VLOOKUP($A644,DSSV!$A$7:$R$65536,IN_DTK!C$6,0),"")</f>
        <v>0</v>
      </c>
      <c r="D644" s="181" t="str">
        <f>IF(ISNA(VLOOKUP($A644,DSSV!$A$7:$R$65536,IN_DTK!D$6,0))=FALSE,VLOOKUP($A644,DSSV!$A$7:$R$65536,IN_DTK!D$6,0),"")</f>
        <v/>
      </c>
      <c r="E644" s="182" t="str">
        <f>IF(ISNA(VLOOKUP($A644,DSSV!$A$7:$R$65536,IN_DTK!E$6,0))=FALSE,VLOOKUP($A644,DSSV!$A$7:$R$65536,IN_DTK!E$6,0),"")</f>
        <v/>
      </c>
      <c r="F644" s="187" t="str">
        <f>IF(ISNA(VLOOKUP($A644,DSSV!$A$7:$R$65536,IN_DTK!F$6,0))=FALSE,VLOOKUP($A644,DSSV!$A$7:$R$65536,IN_DTK!F$6,0),"")</f>
        <v/>
      </c>
      <c r="G644" s="187" t="str">
        <f>IF(ISNA(VLOOKUP($A644,DSSV!$A$7:$R$65536,IN_DTK!G$6,0))=FALSE,VLOOKUP($A644,DSSV!$A$7:$R$65536,IN_DTK!G$6,0),"")</f>
        <v/>
      </c>
      <c r="H644" s="183">
        <f>IF(ISNA(VLOOKUP($A644,DSSV!$A$7:$R$65536,IN_DTK!H$6,0))=FALSE,IF(H$9&lt;&gt;0,VLOOKUP($A644,DSSV!$A$7:$R$65536,IN_DTK!H$6,0),""),"")</f>
        <v>0</v>
      </c>
      <c r="I644" s="183">
        <f>IF(ISNA(VLOOKUP($A644,DSSV!$A$7:$R$65536,IN_DTK!I$6,0))=FALSE,IF(I$9&lt;&gt;0,VLOOKUP($A644,DSSV!$A$7:$R$65536,IN_DTK!I$6,0),""),"")</f>
        <v>0</v>
      </c>
      <c r="J644" s="183">
        <f>IF(ISNA(VLOOKUP($A644,DSSV!$A$7:$R$65536,IN_DTK!J$6,0))=FALSE,IF(J$9&lt;&gt;0,VLOOKUP($A644,DSSV!$A$7:$R$65536,IN_DTK!J$6,0),""),"")</f>
        <v>0</v>
      </c>
      <c r="K644" s="183">
        <f>IF(ISNA(VLOOKUP($A644,DSSV!$A$7:$R$65536,IN_DTK!K$6,0))=FALSE,IF(K$9&lt;&gt;0,VLOOKUP($A644,DSSV!$A$7:$R$65536,IN_DTK!K$6,0),""),"")</f>
        <v>0</v>
      </c>
      <c r="L644" s="183">
        <f>IF(ISNA(VLOOKUP($A644,DSSV!$A$7:$R$65536,IN_DTK!L$6,0))=FALSE,IF(L$9&lt;&gt;0,VLOOKUP($A644,DSSV!$A$7:$R$65536,IN_DTK!L$6,0),""),"")</f>
        <v>0</v>
      </c>
      <c r="M644" s="183">
        <f>IF(ISNA(VLOOKUP($A644,DSSV!$A$7:$R$65536,IN_DTK!M$6,0))=FALSE,IF(M$9&lt;&gt;0,VLOOKUP($A644,DSSV!$A$7:$R$65536,IN_DTK!M$6,0),""),"")</f>
        <v>0</v>
      </c>
      <c r="N644" s="183">
        <f>IF(ISNA(VLOOKUP($A644,DSSV!$A$7:$R$65536,IN_DTK!N$6,0))=FALSE,IF(N$9&lt;&gt;0,VLOOKUP($A644,DSSV!$A$7:$R$65536,IN_DTK!N$6,0),""),"")</f>
        <v>0</v>
      </c>
      <c r="O644" s="183">
        <f>IF(ISNA(VLOOKUP($A644,DSSV!$A$7:$R$65536,IN_DTK!O$6,0))=FALSE,IF(O$9&lt;&gt;0,VLOOKUP($A644,DSSV!$A$7:$R$65536,IN_DTK!O$6,0),""),"")</f>
        <v>0</v>
      </c>
      <c r="P644" s="183">
        <f>IF(ISNA(VLOOKUP($A644,DSSV!$A$7:$R$65536,IN_DTK!P$6,0))=FALSE,IF(P$9&lt;&gt;0,VLOOKUP($A644,DSSV!$A$7:$R$65536,IN_DTK!P$6,0),""),"")</f>
        <v>0</v>
      </c>
      <c r="Q644" s="184">
        <f>IF(ISNA(VLOOKUP($A644,DSSV!$A$7:$R$65536,IN_DTK!Q$6,0))=FALSE,VLOOKUP($A644,DSSV!$A$7:$R$65536,IN_DTK!Q$6,0),"")</f>
        <v>0</v>
      </c>
      <c r="R644" s="175" t="str">
        <f>IF(ISNA(VLOOKUP($A644,DSSV!$A$7:$R$65536,IN_DTK!R$6,0))=FALSE,VLOOKUP($A644,DSSV!$A$7:$R$65536,IN_DTK!R$6,0),"")</f>
        <v>Không</v>
      </c>
      <c r="S644" s="185" t="str">
        <f>IF(ISNA(VLOOKUP($A644,DSSV!$A$7:$R$65536,IN_DTK!S$6,0))=FALSE,VLOOKUP($A644,DSSV!$A$7:$R$65536,IN_DTK!S$6,0),"")</f>
        <v/>
      </c>
      <c r="T644" s="156" t="str">
        <f t="shared" si="18"/>
        <v/>
      </c>
      <c r="U644" s="156" t="str">
        <f t="shared" si="19"/>
        <v/>
      </c>
    </row>
    <row r="645" spans="1:21" s="156" customFormat="1" ht="20.25" customHeight="1">
      <c r="A645" s="154">
        <v>636</v>
      </c>
      <c r="B645" s="178">
        <f>--SUBTOTAL(2,C$7:C645)</f>
        <v>636</v>
      </c>
      <c r="C645" s="157">
        <f>IF(ISNA(VLOOKUP($A645,DSSV!$A$7:$R$65536,IN_DTK!C$6,0))=FALSE,VLOOKUP($A645,DSSV!$A$7:$R$65536,IN_DTK!C$6,0),"")</f>
        <v>0</v>
      </c>
      <c r="D645" s="181" t="str">
        <f>IF(ISNA(VLOOKUP($A645,DSSV!$A$7:$R$65536,IN_DTK!D$6,0))=FALSE,VLOOKUP($A645,DSSV!$A$7:$R$65536,IN_DTK!D$6,0),"")</f>
        <v/>
      </c>
      <c r="E645" s="182" t="str">
        <f>IF(ISNA(VLOOKUP($A645,DSSV!$A$7:$R$65536,IN_DTK!E$6,0))=FALSE,VLOOKUP($A645,DSSV!$A$7:$R$65536,IN_DTK!E$6,0),"")</f>
        <v/>
      </c>
      <c r="F645" s="187" t="str">
        <f>IF(ISNA(VLOOKUP($A645,DSSV!$A$7:$R$65536,IN_DTK!F$6,0))=FALSE,VLOOKUP($A645,DSSV!$A$7:$R$65536,IN_DTK!F$6,0),"")</f>
        <v/>
      </c>
      <c r="G645" s="187" t="str">
        <f>IF(ISNA(VLOOKUP($A645,DSSV!$A$7:$R$65536,IN_DTK!G$6,0))=FALSE,VLOOKUP($A645,DSSV!$A$7:$R$65536,IN_DTK!G$6,0),"")</f>
        <v/>
      </c>
      <c r="H645" s="183">
        <f>IF(ISNA(VLOOKUP($A645,DSSV!$A$7:$R$65536,IN_DTK!H$6,0))=FALSE,IF(H$9&lt;&gt;0,VLOOKUP($A645,DSSV!$A$7:$R$65536,IN_DTK!H$6,0),""),"")</f>
        <v>0</v>
      </c>
      <c r="I645" s="183">
        <f>IF(ISNA(VLOOKUP($A645,DSSV!$A$7:$R$65536,IN_DTK!I$6,0))=FALSE,IF(I$9&lt;&gt;0,VLOOKUP($A645,DSSV!$A$7:$R$65536,IN_DTK!I$6,0),""),"")</f>
        <v>0</v>
      </c>
      <c r="J645" s="183">
        <f>IF(ISNA(VLOOKUP($A645,DSSV!$A$7:$R$65536,IN_DTK!J$6,0))=FALSE,IF(J$9&lt;&gt;0,VLOOKUP($A645,DSSV!$A$7:$R$65536,IN_DTK!J$6,0),""),"")</f>
        <v>0</v>
      </c>
      <c r="K645" s="183">
        <f>IF(ISNA(VLOOKUP($A645,DSSV!$A$7:$R$65536,IN_DTK!K$6,0))=FALSE,IF(K$9&lt;&gt;0,VLOOKUP($A645,DSSV!$A$7:$R$65536,IN_DTK!K$6,0),""),"")</f>
        <v>0</v>
      </c>
      <c r="L645" s="183">
        <f>IF(ISNA(VLOOKUP($A645,DSSV!$A$7:$R$65536,IN_DTK!L$6,0))=FALSE,IF(L$9&lt;&gt;0,VLOOKUP($A645,DSSV!$A$7:$R$65536,IN_DTK!L$6,0),""),"")</f>
        <v>0</v>
      </c>
      <c r="M645" s="183">
        <f>IF(ISNA(VLOOKUP($A645,DSSV!$A$7:$R$65536,IN_DTK!M$6,0))=FALSE,IF(M$9&lt;&gt;0,VLOOKUP($A645,DSSV!$A$7:$R$65536,IN_DTK!M$6,0),""),"")</f>
        <v>0</v>
      </c>
      <c r="N645" s="183">
        <f>IF(ISNA(VLOOKUP($A645,DSSV!$A$7:$R$65536,IN_DTK!N$6,0))=FALSE,IF(N$9&lt;&gt;0,VLOOKUP($A645,DSSV!$A$7:$R$65536,IN_DTK!N$6,0),""),"")</f>
        <v>0</v>
      </c>
      <c r="O645" s="183">
        <f>IF(ISNA(VLOOKUP($A645,DSSV!$A$7:$R$65536,IN_DTK!O$6,0))=FALSE,IF(O$9&lt;&gt;0,VLOOKUP($A645,DSSV!$A$7:$R$65536,IN_DTK!O$6,0),""),"")</f>
        <v>0</v>
      </c>
      <c r="P645" s="183">
        <f>IF(ISNA(VLOOKUP($A645,DSSV!$A$7:$R$65536,IN_DTK!P$6,0))=FALSE,IF(P$9&lt;&gt;0,VLOOKUP($A645,DSSV!$A$7:$R$65536,IN_DTK!P$6,0),""),"")</f>
        <v>0</v>
      </c>
      <c r="Q645" s="184">
        <f>IF(ISNA(VLOOKUP($A645,DSSV!$A$7:$R$65536,IN_DTK!Q$6,0))=FALSE,VLOOKUP($A645,DSSV!$A$7:$R$65536,IN_DTK!Q$6,0),"")</f>
        <v>0</v>
      </c>
      <c r="R645" s="175" t="str">
        <f>IF(ISNA(VLOOKUP($A645,DSSV!$A$7:$R$65536,IN_DTK!R$6,0))=FALSE,VLOOKUP($A645,DSSV!$A$7:$R$65536,IN_DTK!R$6,0),"")</f>
        <v>Không</v>
      </c>
      <c r="S645" s="185" t="str">
        <f>IF(ISNA(VLOOKUP($A645,DSSV!$A$7:$R$65536,IN_DTK!S$6,0))=FALSE,VLOOKUP($A645,DSSV!$A$7:$R$65536,IN_DTK!S$6,0),"")</f>
        <v/>
      </c>
      <c r="T645" s="156" t="str">
        <f t="shared" si="18"/>
        <v/>
      </c>
      <c r="U645" s="156" t="str">
        <f t="shared" si="19"/>
        <v/>
      </c>
    </row>
    <row r="646" spans="1:21" s="156" customFormat="1" ht="20.25" customHeight="1">
      <c r="A646" s="154">
        <v>637</v>
      </c>
      <c r="B646" s="178">
        <f>--SUBTOTAL(2,C$7:C646)</f>
        <v>637</v>
      </c>
      <c r="C646" s="157">
        <f>IF(ISNA(VLOOKUP($A646,DSSV!$A$7:$R$65536,IN_DTK!C$6,0))=FALSE,VLOOKUP($A646,DSSV!$A$7:$R$65536,IN_DTK!C$6,0),"")</f>
        <v>0</v>
      </c>
      <c r="D646" s="181" t="str">
        <f>IF(ISNA(VLOOKUP($A646,DSSV!$A$7:$R$65536,IN_DTK!D$6,0))=FALSE,VLOOKUP($A646,DSSV!$A$7:$R$65536,IN_DTK!D$6,0),"")</f>
        <v/>
      </c>
      <c r="E646" s="182" t="str">
        <f>IF(ISNA(VLOOKUP($A646,DSSV!$A$7:$R$65536,IN_DTK!E$6,0))=FALSE,VLOOKUP($A646,DSSV!$A$7:$R$65536,IN_DTK!E$6,0),"")</f>
        <v/>
      </c>
      <c r="F646" s="187" t="str">
        <f>IF(ISNA(VLOOKUP($A646,DSSV!$A$7:$R$65536,IN_DTK!F$6,0))=FALSE,VLOOKUP($A646,DSSV!$A$7:$R$65536,IN_DTK!F$6,0),"")</f>
        <v/>
      </c>
      <c r="G646" s="187" t="str">
        <f>IF(ISNA(VLOOKUP($A646,DSSV!$A$7:$R$65536,IN_DTK!G$6,0))=FALSE,VLOOKUP($A646,DSSV!$A$7:$R$65536,IN_DTK!G$6,0),"")</f>
        <v/>
      </c>
      <c r="H646" s="183">
        <f>IF(ISNA(VLOOKUP($A646,DSSV!$A$7:$R$65536,IN_DTK!H$6,0))=FALSE,IF(H$9&lt;&gt;0,VLOOKUP($A646,DSSV!$A$7:$R$65536,IN_DTK!H$6,0),""),"")</f>
        <v>0</v>
      </c>
      <c r="I646" s="183">
        <f>IF(ISNA(VLOOKUP($A646,DSSV!$A$7:$R$65536,IN_DTK!I$6,0))=FALSE,IF(I$9&lt;&gt;0,VLOOKUP($A646,DSSV!$A$7:$R$65536,IN_DTK!I$6,0),""),"")</f>
        <v>0</v>
      </c>
      <c r="J646" s="183">
        <f>IF(ISNA(VLOOKUP($A646,DSSV!$A$7:$R$65536,IN_DTK!J$6,0))=FALSE,IF(J$9&lt;&gt;0,VLOOKUP($A646,DSSV!$A$7:$R$65536,IN_DTK!J$6,0),""),"")</f>
        <v>0</v>
      </c>
      <c r="K646" s="183">
        <f>IF(ISNA(VLOOKUP($A646,DSSV!$A$7:$R$65536,IN_DTK!K$6,0))=FALSE,IF(K$9&lt;&gt;0,VLOOKUP($A646,DSSV!$A$7:$R$65536,IN_DTK!K$6,0),""),"")</f>
        <v>0</v>
      </c>
      <c r="L646" s="183">
        <f>IF(ISNA(VLOOKUP($A646,DSSV!$A$7:$R$65536,IN_DTK!L$6,0))=FALSE,IF(L$9&lt;&gt;0,VLOOKUP($A646,DSSV!$A$7:$R$65536,IN_DTK!L$6,0),""),"")</f>
        <v>0</v>
      </c>
      <c r="M646" s="183">
        <f>IF(ISNA(VLOOKUP($A646,DSSV!$A$7:$R$65536,IN_DTK!M$6,0))=FALSE,IF(M$9&lt;&gt;0,VLOOKUP($A646,DSSV!$A$7:$R$65536,IN_DTK!M$6,0),""),"")</f>
        <v>0</v>
      </c>
      <c r="N646" s="183">
        <f>IF(ISNA(VLOOKUP($A646,DSSV!$A$7:$R$65536,IN_DTK!N$6,0))=FALSE,IF(N$9&lt;&gt;0,VLOOKUP($A646,DSSV!$A$7:$R$65536,IN_DTK!N$6,0),""),"")</f>
        <v>0</v>
      </c>
      <c r="O646" s="183">
        <f>IF(ISNA(VLOOKUP($A646,DSSV!$A$7:$R$65536,IN_DTK!O$6,0))=FALSE,IF(O$9&lt;&gt;0,VLOOKUP($A646,DSSV!$A$7:$R$65536,IN_DTK!O$6,0),""),"")</f>
        <v>0</v>
      </c>
      <c r="P646" s="183">
        <f>IF(ISNA(VLOOKUP($A646,DSSV!$A$7:$R$65536,IN_DTK!P$6,0))=FALSE,IF(P$9&lt;&gt;0,VLOOKUP($A646,DSSV!$A$7:$R$65536,IN_DTK!P$6,0),""),"")</f>
        <v>0</v>
      </c>
      <c r="Q646" s="184">
        <f>IF(ISNA(VLOOKUP($A646,DSSV!$A$7:$R$65536,IN_DTK!Q$6,0))=FALSE,VLOOKUP($A646,DSSV!$A$7:$R$65536,IN_DTK!Q$6,0),"")</f>
        <v>0</v>
      </c>
      <c r="R646" s="175" t="str">
        <f>IF(ISNA(VLOOKUP($A646,DSSV!$A$7:$R$65536,IN_DTK!R$6,0))=FALSE,VLOOKUP($A646,DSSV!$A$7:$R$65536,IN_DTK!R$6,0),"")</f>
        <v>Không</v>
      </c>
      <c r="S646" s="185" t="str">
        <f>IF(ISNA(VLOOKUP($A646,DSSV!$A$7:$R$65536,IN_DTK!S$6,0))=FALSE,VLOOKUP($A646,DSSV!$A$7:$R$65536,IN_DTK!S$6,0),"")</f>
        <v/>
      </c>
      <c r="T646" s="156" t="str">
        <f t="shared" si="18"/>
        <v/>
      </c>
      <c r="U646" s="156" t="str">
        <f t="shared" si="19"/>
        <v/>
      </c>
    </row>
    <row r="647" spans="1:21" s="156" customFormat="1" ht="20.25" customHeight="1">
      <c r="A647" s="154">
        <v>638</v>
      </c>
      <c r="B647" s="178">
        <f>--SUBTOTAL(2,C$7:C647)</f>
        <v>638</v>
      </c>
      <c r="C647" s="157">
        <f>IF(ISNA(VLOOKUP($A647,DSSV!$A$7:$R$65536,IN_DTK!C$6,0))=FALSE,VLOOKUP($A647,DSSV!$A$7:$R$65536,IN_DTK!C$6,0),"")</f>
        <v>0</v>
      </c>
      <c r="D647" s="181" t="str">
        <f>IF(ISNA(VLOOKUP($A647,DSSV!$A$7:$R$65536,IN_DTK!D$6,0))=FALSE,VLOOKUP($A647,DSSV!$A$7:$R$65536,IN_DTK!D$6,0),"")</f>
        <v/>
      </c>
      <c r="E647" s="182" t="str">
        <f>IF(ISNA(VLOOKUP($A647,DSSV!$A$7:$R$65536,IN_DTK!E$6,0))=FALSE,VLOOKUP($A647,DSSV!$A$7:$R$65536,IN_DTK!E$6,0),"")</f>
        <v/>
      </c>
      <c r="F647" s="187" t="str">
        <f>IF(ISNA(VLOOKUP($A647,DSSV!$A$7:$R$65536,IN_DTK!F$6,0))=FALSE,VLOOKUP($A647,DSSV!$A$7:$R$65536,IN_DTK!F$6,0),"")</f>
        <v/>
      </c>
      <c r="G647" s="187" t="str">
        <f>IF(ISNA(VLOOKUP($A647,DSSV!$A$7:$R$65536,IN_DTK!G$6,0))=FALSE,VLOOKUP($A647,DSSV!$A$7:$R$65536,IN_DTK!G$6,0),"")</f>
        <v/>
      </c>
      <c r="H647" s="183">
        <f>IF(ISNA(VLOOKUP($A647,DSSV!$A$7:$R$65536,IN_DTK!H$6,0))=FALSE,IF(H$9&lt;&gt;0,VLOOKUP($A647,DSSV!$A$7:$R$65536,IN_DTK!H$6,0),""),"")</f>
        <v>0</v>
      </c>
      <c r="I647" s="183">
        <f>IF(ISNA(VLOOKUP($A647,DSSV!$A$7:$R$65536,IN_DTK!I$6,0))=FALSE,IF(I$9&lt;&gt;0,VLOOKUP($A647,DSSV!$A$7:$R$65536,IN_DTK!I$6,0),""),"")</f>
        <v>0</v>
      </c>
      <c r="J647" s="183">
        <f>IF(ISNA(VLOOKUP($A647,DSSV!$A$7:$R$65536,IN_DTK!J$6,0))=FALSE,IF(J$9&lt;&gt;0,VLOOKUP($A647,DSSV!$A$7:$R$65536,IN_DTK!J$6,0),""),"")</f>
        <v>0</v>
      </c>
      <c r="K647" s="183">
        <f>IF(ISNA(VLOOKUP($A647,DSSV!$A$7:$R$65536,IN_DTK!K$6,0))=FALSE,IF(K$9&lt;&gt;0,VLOOKUP($A647,DSSV!$A$7:$R$65536,IN_DTK!K$6,0),""),"")</f>
        <v>0</v>
      </c>
      <c r="L647" s="183">
        <f>IF(ISNA(VLOOKUP($A647,DSSV!$A$7:$R$65536,IN_DTK!L$6,0))=FALSE,IF(L$9&lt;&gt;0,VLOOKUP($A647,DSSV!$A$7:$R$65536,IN_DTK!L$6,0),""),"")</f>
        <v>0</v>
      </c>
      <c r="M647" s="183">
        <f>IF(ISNA(VLOOKUP($A647,DSSV!$A$7:$R$65536,IN_DTK!M$6,0))=FALSE,IF(M$9&lt;&gt;0,VLOOKUP($A647,DSSV!$A$7:$R$65536,IN_DTK!M$6,0),""),"")</f>
        <v>0</v>
      </c>
      <c r="N647" s="183">
        <f>IF(ISNA(VLOOKUP($A647,DSSV!$A$7:$R$65536,IN_DTK!N$6,0))=FALSE,IF(N$9&lt;&gt;0,VLOOKUP($A647,DSSV!$A$7:$R$65536,IN_DTK!N$6,0),""),"")</f>
        <v>0</v>
      </c>
      <c r="O647" s="183">
        <f>IF(ISNA(VLOOKUP($A647,DSSV!$A$7:$R$65536,IN_DTK!O$6,0))=FALSE,IF(O$9&lt;&gt;0,VLOOKUP($A647,DSSV!$A$7:$R$65536,IN_DTK!O$6,0),""),"")</f>
        <v>0</v>
      </c>
      <c r="P647" s="183">
        <f>IF(ISNA(VLOOKUP($A647,DSSV!$A$7:$R$65536,IN_DTK!P$6,0))=FALSE,IF(P$9&lt;&gt;0,VLOOKUP($A647,DSSV!$A$7:$R$65536,IN_DTK!P$6,0),""),"")</f>
        <v>0</v>
      </c>
      <c r="Q647" s="184">
        <f>IF(ISNA(VLOOKUP($A647,DSSV!$A$7:$R$65536,IN_DTK!Q$6,0))=FALSE,VLOOKUP($A647,DSSV!$A$7:$R$65536,IN_DTK!Q$6,0),"")</f>
        <v>0</v>
      </c>
      <c r="R647" s="175" t="str">
        <f>IF(ISNA(VLOOKUP($A647,DSSV!$A$7:$R$65536,IN_DTK!R$6,0))=FALSE,VLOOKUP($A647,DSSV!$A$7:$R$65536,IN_DTK!R$6,0),"")</f>
        <v>Không</v>
      </c>
      <c r="S647" s="185" t="str">
        <f>IF(ISNA(VLOOKUP($A647,DSSV!$A$7:$R$65536,IN_DTK!S$6,0))=FALSE,VLOOKUP($A647,DSSV!$A$7:$R$65536,IN_DTK!S$6,0),"")</f>
        <v/>
      </c>
      <c r="T647" s="156" t="str">
        <f t="shared" si="18"/>
        <v/>
      </c>
      <c r="U647" s="156" t="str">
        <f t="shared" si="19"/>
        <v/>
      </c>
    </row>
    <row r="648" spans="1:21" s="156" customFormat="1" ht="20.25" customHeight="1">
      <c r="A648" s="154">
        <v>639</v>
      </c>
      <c r="B648" s="178">
        <f>--SUBTOTAL(2,C$7:C648)</f>
        <v>639</v>
      </c>
      <c r="C648" s="157">
        <f>IF(ISNA(VLOOKUP($A648,DSSV!$A$7:$R$65536,IN_DTK!C$6,0))=FALSE,VLOOKUP($A648,DSSV!$A$7:$R$65536,IN_DTK!C$6,0),"")</f>
        <v>0</v>
      </c>
      <c r="D648" s="181" t="str">
        <f>IF(ISNA(VLOOKUP($A648,DSSV!$A$7:$R$65536,IN_DTK!D$6,0))=FALSE,VLOOKUP($A648,DSSV!$A$7:$R$65536,IN_DTK!D$6,0),"")</f>
        <v/>
      </c>
      <c r="E648" s="182" t="str">
        <f>IF(ISNA(VLOOKUP($A648,DSSV!$A$7:$R$65536,IN_DTK!E$6,0))=FALSE,VLOOKUP($A648,DSSV!$A$7:$R$65536,IN_DTK!E$6,0),"")</f>
        <v/>
      </c>
      <c r="F648" s="187" t="str">
        <f>IF(ISNA(VLOOKUP($A648,DSSV!$A$7:$R$65536,IN_DTK!F$6,0))=FALSE,VLOOKUP($A648,DSSV!$A$7:$R$65536,IN_DTK!F$6,0),"")</f>
        <v/>
      </c>
      <c r="G648" s="187" t="str">
        <f>IF(ISNA(VLOOKUP($A648,DSSV!$A$7:$R$65536,IN_DTK!G$6,0))=FALSE,VLOOKUP($A648,DSSV!$A$7:$R$65536,IN_DTK!G$6,0),"")</f>
        <v/>
      </c>
      <c r="H648" s="183">
        <f>IF(ISNA(VLOOKUP($A648,DSSV!$A$7:$R$65536,IN_DTK!H$6,0))=FALSE,IF(H$9&lt;&gt;0,VLOOKUP($A648,DSSV!$A$7:$R$65536,IN_DTK!H$6,0),""),"")</f>
        <v>0</v>
      </c>
      <c r="I648" s="183">
        <f>IF(ISNA(VLOOKUP($A648,DSSV!$A$7:$R$65536,IN_DTK!I$6,0))=FALSE,IF(I$9&lt;&gt;0,VLOOKUP($A648,DSSV!$A$7:$R$65536,IN_DTK!I$6,0),""),"")</f>
        <v>0</v>
      </c>
      <c r="J648" s="183">
        <f>IF(ISNA(VLOOKUP($A648,DSSV!$A$7:$R$65536,IN_DTK!J$6,0))=FALSE,IF(J$9&lt;&gt;0,VLOOKUP($A648,DSSV!$A$7:$R$65536,IN_DTK!J$6,0),""),"")</f>
        <v>0</v>
      </c>
      <c r="K648" s="183">
        <f>IF(ISNA(VLOOKUP($A648,DSSV!$A$7:$R$65536,IN_DTK!K$6,0))=FALSE,IF(K$9&lt;&gt;0,VLOOKUP($A648,DSSV!$A$7:$R$65536,IN_DTK!K$6,0),""),"")</f>
        <v>0</v>
      </c>
      <c r="L648" s="183">
        <f>IF(ISNA(VLOOKUP($A648,DSSV!$A$7:$R$65536,IN_DTK!L$6,0))=FALSE,IF(L$9&lt;&gt;0,VLOOKUP($A648,DSSV!$A$7:$R$65536,IN_DTK!L$6,0),""),"")</f>
        <v>0</v>
      </c>
      <c r="M648" s="183">
        <f>IF(ISNA(VLOOKUP($A648,DSSV!$A$7:$R$65536,IN_DTK!M$6,0))=FALSE,IF(M$9&lt;&gt;0,VLOOKUP($A648,DSSV!$A$7:$R$65536,IN_DTK!M$6,0),""),"")</f>
        <v>0</v>
      </c>
      <c r="N648" s="183">
        <f>IF(ISNA(VLOOKUP($A648,DSSV!$A$7:$R$65536,IN_DTK!N$6,0))=FALSE,IF(N$9&lt;&gt;0,VLOOKUP($A648,DSSV!$A$7:$R$65536,IN_DTK!N$6,0),""),"")</f>
        <v>0</v>
      </c>
      <c r="O648" s="183">
        <f>IF(ISNA(VLOOKUP($A648,DSSV!$A$7:$R$65536,IN_DTK!O$6,0))=FALSE,IF(O$9&lt;&gt;0,VLOOKUP($A648,DSSV!$A$7:$R$65536,IN_DTK!O$6,0),""),"")</f>
        <v>0</v>
      </c>
      <c r="P648" s="183">
        <f>IF(ISNA(VLOOKUP($A648,DSSV!$A$7:$R$65536,IN_DTK!P$6,0))=FALSE,IF(P$9&lt;&gt;0,VLOOKUP($A648,DSSV!$A$7:$R$65536,IN_DTK!P$6,0),""),"")</f>
        <v>0</v>
      </c>
      <c r="Q648" s="184">
        <f>IF(ISNA(VLOOKUP($A648,DSSV!$A$7:$R$65536,IN_DTK!Q$6,0))=FALSE,VLOOKUP($A648,DSSV!$A$7:$R$65536,IN_DTK!Q$6,0),"")</f>
        <v>0</v>
      </c>
      <c r="R648" s="175" t="str">
        <f>IF(ISNA(VLOOKUP($A648,DSSV!$A$7:$R$65536,IN_DTK!R$6,0))=FALSE,VLOOKUP($A648,DSSV!$A$7:$R$65536,IN_DTK!R$6,0),"")</f>
        <v>Không</v>
      </c>
      <c r="S648" s="185" t="str">
        <f>IF(ISNA(VLOOKUP($A648,DSSV!$A$7:$R$65536,IN_DTK!S$6,0))=FALSE,VLOOKUP($A648,DSSV!$A$7:$R$65536,IN_DTK!S$6,0),"")</f>
        <v/>
      </c>
      <c r="T648" s="156" t="str">
        <f t="shared" si="18"/>
        <v/>
      </c>
      <c r="U648" s="156" t="str">
        <f t="shared" si="19"/>
        <v/>
      </c>
    </row>
    <row r="649" spans="1:21" s="156" customFormat="1" ht="20.25" customHeight="1">
      <c r="A649" s="154">
        <v>640</v>
      </c>
      <c r="B649" s="178">
        <f>--SUBTOTAL(2,C$7:C649)</f>
        <v>640</v>
      </c>
      <c r="C649" s="157">
        <f>IF(ISNA(VLOOKUP($A649,DSSV!$A$7:$R$65536,IN_DTK!C$6,0))=FALSE,VLOOKUP($A649,DSSV!$A$7:$R$65536,IN_DTK!C$6,0),"")</f>
        <v>0</v>
      </c>
      <c r="D649" s="181" t="str">
        <f>IF(ISNA(VLOOKUP($A649,DSSV!$A$7:$R$65536,IN_DTK!D$6,0))=FALSE,VLOOKUP($A649,DSSV!$A$7:$R$65536,IN_DTK!D$6,0),"")</f>
        <v/>
      </c>
      <c r="E649" s="182" t="str">
        <f>IF(ISNA(VLOOKUP($A649,DSSV!$A$7:$R$65536,IN_DTK!E$6,0))=FALSE,VLOOKUP($A649,DSSV!$A$7:$R$65536,IN_DTK!E$6,0),"")</f>
        <v/>
      </c>
      <c r="F649" s="187" t="str">
        <f>IF(ISNA(VLOOKUP($A649,DSSV!$A$7:$R$65536,IN_DTK!F$6,0))=FALSE,VLOOKUP($A649,DSSV!$A$7:$R$65536,IN_DTK!F$6,0),"")</f>
        <v/>
      </c>
      <c r="G649" s="187" t="str">
        <f>IF(ISNA(VLOOKUP($A649,DSSV!$A$7:$R$65536,IN_DTK!G$6,0))=FALSE,VLOOKUP($A649,DSSV!$A$7:$R$65536,IN_DTK!G$6,0),"")</f>
        <v/>
      </c>
      <c r="H649" s="183">
        <f>IF(ISNA(VLOOKUP($A649,DSSV!$A$7:$R$65536,IN_DTK!H$6,0))=FALSE,IF(H$9&lt;&gt;0,VLOOKUP($A649,DSSV!$A$7:$R$65536,IN_DTK!H$6,0),""),"")</f>
        <v>0</v>
      </c>
      <c r="I649" s="183">
        <f>IF(ISNA(VLOOKUP($A649,DSSV!$A$7:$R$65536,IN_DTK!I$6,0))=FALSE,IF(I$9&lt;&gt;0,VLOOKUP($A649,DSSV!$A$7:$R$65536,IN_DTK!I$6,0),""),"")</f>
        <v>0</v>
      </c>
      <c r="J649" s="183">
        <f>IF(ISNA(VLOOKUP($A649,DSSV!$A$7:$R$65536,IN_DTK!J$6,0))=FALSE,IF(J$9&lt;&gt;0,VLOOKUP($A649,DSSV!$A$7:$R$65536,IN_DTK!J$6,0),""),"")</f>
        <v>0</v>
      </c>
      <c r="K649" s="183">
        <f>IF(ISNA(VLOOKUP($A649,DSSV!$A$7:$R$65536,IN_DTK!K$6,0))=FALSE,IF(K$9&lt;&gt;0,VLOOKUP($A649,DSSV!$A$7:$R$65536,IN_DTK!K$6,0),""),"")</f>
        <v>0</v>
      </c>
      <c r="L649" s="183">
        <f>IF(ISNA(VLOOKUP($A649,DSSV!$A$7:$R$65536,IN_DTK!L$6,0))=FALSE,IF(L$9&lt;&gt;0,VLOOKUP($A649,DSSV!$A$7:$R$65536,IN_DTK!L$6,0),""),"")</f>
        <v>0</v>
      </c>
      <c r="M649" s="183">
        <f>IF(ISNA(VLOOKUP($A649,DSSV!$A$7:$R$65536,IN_DTK!M$6,0))=FALSE,IF(M$9&lt;&gt;0,VLOOKUP($A649,DSSV!$A$7:$R$65536,IN_DTK!M$6,0),""),"")</f>
        <v>0</v>
      </c>
      <c r="N649" s="183">
        <f>IF(ISNA(VLOOKUP($A649,DSSV!$A$7:$R$65536,IN_DTK!N$6,0))=FALSE,IF(N$9&lt;&gt;0,VLOOKUP($A649,DSSV!$A$7:$R$65536,IN_DTK!N$6,0),""),"")</f>
        <v>0</v>
      </c>
      <c r="O649" s="183">
        <f>IF(ISNA(VLOOKUP($A649,DSSV!$A$7:$R$65536,IN_DTK!O$6,0))=FALSE,IF(O$9&lt;&gt;0,VLOOKUP($A649,DSSV!$A$7:$R$65536,IN_DTK!O$6,0),""),"")</f>
        <v>0</v>
      </c>
      <c r="P649" s="183">
        <f>IF(ISNA(VLOOKUP($A649,DSSV!$A$7:$R$65536,IN_DTK!P$6,0))=FALSE,IF(P$9&lt;&gt;0,VLOOKUP($A649,DSSV!$A$7:$R$65536,IN_DTK!P$6,0),""),"")</f>
        <v>0</v>
      </c>
      <c r="Q649" s="184">
        <f>IF(ISNA(VLOOKUP($A649,DSSV!$A$7:$R$65536,IN_DTK!Q$6,0))=FALSE,VLOOKUP($A649,DSSV!$A$7:$R$65536,IN_DTK!Q$6,0),"")</f>
        <v>0</v>
      </c>
      <c r="R649" s="175" t="str">
        <f>IF(ISNA(VLOOKUP($A649,DSSV!$A$7:$R$65536,IN_DTK!R$6,0))=FALSE,VLOOKUP($A649,DSSV!$A$7:$R$65536,IN_DTK!R$6,0),"")</f>
        <v>Không</v>
      </c>
      <c r="S649" s="185" t="str">
        <f>IF(ISNA(VLOOKUP($A649,DSSV!$A$7:$R$65536,IN_DTK!S$6,0))=FALSE,VLOOKUP($A649,DSSV!$A$7:$R$65536,IN_DTK!S$6,0),"")</f>
        <v/>
      </c>
      <c r="T649" s="156" t="str">
        <f t="shared" si="18"/>
        <v/>
      </c>
      <c r="U649" s="156" t="str">
        <f t="shared" si="19"/>
        <v/>
      </c>
    </row>
    <row r="650" spans="1:21" s="156" customFormat="1" ht="20.25" customHeight="1">
      <c r="A650" s="154">
        <v>641</v>
      </c>
      <c r="B650" s="178">
        <f>--SUBTOTAL(2,C$7:C650)</f>
        <v>641</v>
      </c>
      <c r="C650" s="157">
        <f>IF(ISNA(VLOOKUP($A650,DSSV!$A$7:$R$65536,IN_DTK!C$6,0))=FALSE,VLOOKUP($A650,DSSV!$A$7:$R$65536,IN_DTK!C$6,0),"")</f>
        <v>0</v>
      </c>
      <c r="D650" s="181" t="str">
        <f>IF(ISNA(VLOOKUP($A650,DSSV!$A$7:$R$65536,IN_DTK!D$6,0))=FALSE,VLOOKUP($A650,DSSV!$A$7:$R$65536,IN_DTK!D$6,0),"")</f>
        <v/>
      </c>
      <c r="E650" s="182" t="str">
        <f>IF(ISNA(VLOOKUP($A650,DSSV!$A$7:$R$65536,IN_DTK!E$6,0))=FALSE,VLOOKUP($A650,DSSV!$A$7:$R$65536,IN_DTK!E$6,0),"")</f>
        <v/>
      </c>
      <c r="F650" s="187" t="str">
        <f>IF(ISNA(VLOOKUP($A650,DSSV!$A$7:$R$65536,IN_DTK!F$6,0))=FALSE,VLOOKUP($A650,DSSV!$A$7:$R$65536,IN_DTK!F$6,0),"")</f>
        <v/>
      </c>
      <c r="G650" s="187" t="str">
        <f>IF(ISNA(VLOOKUP($A650,DSSV!$A$7:$R$65536,IN_DTK!G$6,0))=FALSE,VLOOKUP($A650,DSSV!$A$7:$R$65536,IN_DTK!G$6,0),"")</f>
        <v/>
      </c>
      <c r="H650" s="183">
        <f>IF(ISNA(VLOOKUP($A650,DSSV!$A$7:$R$65536,IN_DTK!H$6,0))=FALSE,IF(H$9&lt;&gt;0,VLOOKUP($A650,DSSV!$A$7:$R$65536,IN_DTK!H$6,0),""),"")</f>
        <v>0</v>
      </c>
      <c r="I650" s="183">
        <f>IF(ISNA(VLOOKUP($A650,DSSV!$A$7:$R$65536,IN_DTK!I$6,0))=FALSE,IF(I$9&lt;&gt;0,VLOOKUP($A650,DSSV!$A$7:$R$65536,IN_DTK!I$6,0),""),"")</f>
        <v>0</v>
      </c>
      <c r="J650" s="183">
        <f>IF(ISNA(VLOOKUP($A650,DSSV!$A$7:$R$65536,IN_DTK!J$6,0))=FALSE,IF(J$9&lt;&gt;0,VLOOKUP($A650,DSSV!$A$7:$R$65536,IN_DTK!J$6,0),""),"")</f>
        <v>0</v>
      </c>
      <c r="K650" s="183">
        <f>IF(ISNA(VLOOKUP($A650,DSSV!$A$7:$R$65536,IN_DTK!K$6,0))=FALSE,IF(K$9&lt;&gt;0,VLOOKUP($A650,DSSV!$A$7:$R$65536,IN_DTK!K$6,0),""),"")</f>
        <v>0</v>
      </c>
      <c r="L650" s="183">
        <f>IF(ISNA(VLOOKUP($A650,DSSV!$A$7:$R$65536,IN_DTK!L$6,0))=FALSE,IF(L$9&lt;&gt;0,VLOOKUP($A650,DSSV!$A$7:$R$65536,IN_DTK!L$6,0),""),"")</f>
        <v>0</v>
      </c>
      <c r="M650" s="183">
        <f>IF(ISNA(VLOOKUP($A650,DSSV!$A$7:$R$65536,IN_DTK!M$6,0))=FALSE,IF(M$9&lt;&gt;0,VLOOKUP($A650,DSSV!$A$7:$R$65536,IN_DTK!M$6,0),""),"")</f>
        <v>0</v>
      </c>
      <c r="N650" s="183">
        <f>IF(ISNA(VLOOKUP($A650,DSSV!$A$7:$R$65536,IN_DTK!N$6,0))=FALSE,IF(N$9&lt;&gt;0,VLOOKUP($A650,DSSV!$A$7:$R$65536,IN_DTK!N$6,0),""),"")</f>
        <v>0</v>
      </c>
      <c r="O650" s="183">
        <f>IF(ISNA(VLOOKUP($A650,DSSV!$A$7:$R$65536,IN_DTK!O$6,0))=FALSE,IF(O$9&lt;&gt;0,VLOOKUP($A650,DSSV!$A$7:$R$65536,IN_DTK!O$6,0),""),"")</f>
        <v>0</v>
      </c>
      <c r="P650" s="183">
        <f>IF(ISNA(VLOOKUP($A650,DSSV!$A$7:$R$65536,IN_DTK!P$6,0))=FALSE,IF(P$9&lt;&gt;0,VLOOKUP($A650,DSSV!$A$7:$R$65536,IN_DTK!P$6,0),""),"")</f>
        <v>0</v>
      </c>
      <c r="Q650" s="184">
        <f>IF(ISNA(VLOOKUP($A650,DSSV!$A$7:$R$65536,IN_DTK!Q$6,0))=FALSE,VLOOKUP($A650,DSSV!$A$7:$R$65536,IN_DTK!Q$6,0),"")</f>
        <v>0</v>
      </c>
      <c r="R650" s="175" t="str">
        <f>IF(ISNA(VLOOKUP($A650,DSSV!$A$7:$R$65536,IN_DTK!R$6,0))=FALSE,VLOOKUP($A650,DSSV!$A$7:$R$65536,IN_DTK!R$6,0),"")</f>
        <v>Không</v>
      </c>
      <c r="S650" s="185" t="str">
        <f>IF(ISNA(VLOOKUP($A650,DSSV!$A$7:$R$65536,IN_DTK!S$6,0))=FALSE,VLOOKUP($A650,DSSV!$A$7:$R$65536,IN_DTK!S$6,0),"")</f>
        <v/>
      </c>
      <c r="T650" s="156" t="str">
        <f t="shared" si="18"/>
        <v/>
      </c>
      <c r="U650" s="156" t="str">
        <f t="shared" si="19"/>
        <v/>
      </c>
    </row>
    <row r="651" spans="1:21" s="156" customFormat="1" ht="20.25" customHeight="1">
      <c r="A651" s="154">
        <v>642</v>
      </c>
      <c r="B651" s="178">
        <f>--SUBTOTAL(2,C$7:C651)</f>
        <v>642</v>
      </c>
      <c r="C651" s="157">
        <f>IF(ISNA(VLOOKUP($A651,DSSV!$A$7:$R$65536,IN_DTK!C$6,0))=FALSE,VLOOKUP($A651,DSSV!$A$7:$R$65536,IN_DTK!C$6,0),"")</f>
        <v>0</v>
      </c>
      <c r="D651" s="181" t="str">
        <f>IF(ISNA(VLOOKUP($A651,DSSV!$A$7:$R$65536,IN_DTK!D$6,0))=FALSE,VLOOKUP($A651,DSSV!$A$7:$R$65536,IN_DTK!D$6,0),"")</f>
        <v/>
      </c>
      <c r="E651" s="182" t="str">
        <f>IF(ISNA(VLOOKUP($A651,DSSV!$A$7:$R$65536,IN_DTK!E$6,0))=FALSE,VLOOKUP($A651,DSSV!$A$7:$R$65536,IN_DTK!E$6,0),"")</f>
        <v/>
      </c>
      <c r="F651" s="187" t="str">
        <f>IF(ISNA(VLOOKUP($A651,DSSV!$A$7:$R$65536,IN_DTK!F$6,0))=FALSE,VLOOKUP($A651,DSSV!$A$7:$R$65536,IN_DTK!F$6,0),"")</f>
        <v/>
      </c>
      <c r="G651" s="187" t="str">
        <f>IF(ISNA(VLOOKUP($A651,DSSV!$A$7:$R$65536,IN_DTK!G$6,0))=FALSE,VLOOKUP($A651,DSSV!$A$7:$R$65536,IN_DTK!G$6,0),"")</f>
        <v/>
      </c>
      <c r="H651" s="183">
        <f>IF(ISNA(VLOOKUP($A651,DSSV!$A$7:$R$65536,IN_DTK!H$6,0))=FALSE,IF(H$9&lt;&gt;0,VLOOKUP($A651,DSSV!$A$7:$R$65536,IN_DTK!H$6,0),""),"")</f>
        <v>0</v>
      </c>
      <c r="I651" s="183">
        <f>IF(ISNA(VLOOKUP($A651,DSSV!$A$7:$R$65536,IN_DTK!I$6,0))=FALSE,IF(I$9&lt;&gt;0,VLOOKUP($A651,DSSV!$A$7:$R$65536,IN_DTK!I$6,0),""),"")</f>
        <v>0</v>
      </c>
      <c r="J651" s="183">
        <f>IF(ISNA(VLOOKUP($A651,DSSV!$A$7:$R$65536,IN_DTK!J$6,0))=FALSE,IF(J$9&lt;&gt;0,VLOOKUP($A651,DSSV!$A$7:$R$65536,IN_DTK!J$6,0),""),"")</f>
        <v>0</v>
      </c>
      <c r="K651" s="183">
        <f>IF(ISNA(VLOOKUP($A651,DSSV!$A$7:$R$65536,IN_DTK!K$6,0))=FALSE,IF(K$9&lt;&gt;0,VLOOKUP($A651,DSSV!$A$7:$R$65536,IN_DTK!K$6,0),""),"")</f>
        <v>0</v>
      </c>
      <c r="L651" s="183">
        <f>IF(ISNA(VLOOKUP($A651,DSSV!$A$7:$R$65536,IN_DTK!L$6,0))=FALSE,IF(L$9&lt;&gt;0,VLOOKUP($A651,DSSV!$A$7:$R$65536,IN_DTK!L$6,0),""),"")</f>
        <v>0</v>
      </c>
      <c r="M651" s="183">
        <f>IF(ISNA(VLOOKUP($A651,DSSV!$A$7:$R$65536,IN_DTK!M$6,0))=FALSE,IF(M$9&lt;&gt;0,VLOOKUP($A651,DSSV!$A$7:$R$65536,IN_DTK!M$6,0),""),"")</f>
        <v>0</v>
      </c>
      <c r="N651" s="183">
        <f>IF(ISNA(VLOOKUP($A651,DSSV!$A$7:$R$65536,IN_DTK!N$6,0))=FALSE,IF(N$9&lt;&gt;0,VLOOKUP($A651,DSSV!$A$7:$R$65536,IN_DTK!N$6,0),""),"")</f>
        <v>0</v>
      </c>
      <c r="O651" s="183">
        <f>IF(ISNA(VLOOKUP($A651,DSSV!$A$7:$R$65536,IN_DTK!O$6,0))=FALSE,IF(O$9&lt;&gt;0,VLOOKUP($A651,DSSV!$A$7:$R$65536,IN_DTK!O$6,0),""),"")</f>
        <v>0</v>
      </c>
      <c r="P651" s="183">
        <f>IF(ISNA(VLOOKUP($A651,DSSV!$A$7:$R$65536,IN_DTK!P$6,0))=FALSE,IF(P$9&lt;&gt;0,VLOOKUP($A651,DSSV!$A$7:$R$65536,IN_DTK!P$6,0),""),"")</f>
        <v>0</v>
      </c>
      <c r="Q651" s="184">
        <f>IF(ISNA(VLOOKUP($A651,DSSV!$A$7:$R$65536,IN_DTK!Q$6,0))=FALSE,VLOOKUP($A651,DSSV!$A$7:$R$65536,IN_DTK!Q$6,0),"")</f>
        <v>0</v>
      </c>
      <c r="R651" s="175" t="str">
        <f>IF(ISNA(VLOOKUP($A651,DSSV!$A$7:$R$65536,IN_DTK!R$6,0))=FALSE,VLOOKUP($A651,DSSV!$A$7:$R$65536,IN_DTK!R$6,0),"")</f>
        <v>Không</v>
      </c>
      <c r="S651" s="185" t="str">
        <f>IF(ISNA(VLOOKUP($A651,DSSV!$A$7:$R$65536,IN_DTK!S$6,0))=FALSE,VLOOKUP($A651,DSSV!$A$7:$R$65536,IN_DTK!S$6,0),"")</f>
        <v/>
      </c>
      <c r="T651" s="156" t="str">
        <f t="shared" ref="T651:T714" si="20">MID(G651,4,10)</f>
        <v/>
      </c>
      <c r="U651" s="156" t="str">
        <f t="shared" ref="U651:U714" si="21">LEFT(T651,3)</f>
        <v/>
      </c>
    </row>
    <row r="652" spans="1:21" s="156" customFormat="1" ht="20.25" customHeight="1">
      <c r="A652" s="154">
        <v>643</v>
      </c>
      <c r="B652" s="178">
        <f>--SUBTOTAL(2,C$7:C652)</f>
        <v>643</v>
      </c>
      <c r="C652" s="157">
        <f>IF(ISNA(VLOOKUP($A652,DSSV!$A$7:$R$65536,IN_DTK!C$6,0))=FALSE,VLOOKUP($A652,DSSV!$A$7:$R$65536,IN_DTK!C$6,0),"")</f>
        <v>0</v>
      </c>
      <c r="D652" s="181" t="str">
        <f>IF(ISNA(VLOOKUP($A652,DSSV!$A$7:$R$65536,IN_DTK!D$6,0))=FALSE,VLOOKUP($A652,DSSV!$A$7:$R$65536,IN_DTK!D$6,0),"")</f>
        <v/>
      </c>
      <c r="E652" s="182" t="str">
        <f>IF(ISNA(VLOOKUP($A652,DSSV!$A$7:$R$65536,IN_DTK!E$6,0))=FALSE,VLOOKUP($A652,DSSV!$A$7:$R$65536,IN_DTK!E$6,0),"")</f>
        <v/>
      </c>
      <c r="F652" s="187" t="str">
        <f>IF(ISNA(VLOOKUP($A652,DSSV!$A$7:$R$65536,IN_DTK!F$6,0))=FALSE,VLOOKUP($A652,DSSV!$A$7:$R$65536,IN_DTK!F$6,0),"")</f>
        <v/>
      </c>
      <c r="G652" s="187" t="str">
        <f>IF(ISNA(VLOOKUP($A652,DSSV!$A$7:$R$65536,IN_DTK!G$6,0))=FALSE,VLOOKUP($A652,DSSV!$A$7:$R$65536,IN_DTK!G$6,0),"")</f>
        <v/>
      </c>
      <c r="H652" s="183">
        <f>IF(ISNA(VLOOKUP($A652,DSSV!$A$7:$R$65536,IN_DTK!H$6,0))=FALSE,IF(H$9&lt;&gt;0,VLOOKUP($A652,DSSV!$A$7:$R$65536,IN_DTK!H$6,0),""),"")</f>
        <v>0</v>
      </c>
      <c r="I652" s="183">
        <f>IF(ISNA(VLOOKUP($A652,DSSV!$A$7:$R$65536,IN_DTK!I$6,0))=FALSE,IF(I$9&lt;&gt;0,VLOOKUP($A652,DSSV!$A$7:$R$65536,IN_DTK!I$6,0),""),"")</f>
        <v>0</v>
      </c>
      <c r="J652" s="183">
        <f>IF(ISNA(VLOOKUP($A652,DSSV!$A$7:$R$65536,IN_DTK!J$6,0))=FALSE,IF(J$9&lt;&gt;0,VLOOKUP($A652,DSSV!$A$7:$R$65536,IN_DTK!J$6,0),""),"")</f>
        <v>0</v>
      </c>
      <c r="K652" s="183">
        <f>IF(ISNA(VLOOKUP($A652,DSSV!$A$7:$R$65536,IN_DTK!K$6,0))=FALSE,IF(K$9&lt;&gt;0,VLOOKUP($A652,DSSV!$A$7:$R$65536,IN_DTK!K$6,0),""),"")</f>
        <v>0</v>
      </c>
      <c r="L652" s="183">
        <f>IF(ISNA(VLOOKUP($A652,DSSV!$A$7:$R$65536,IN_DTK!L$6,0))=FALSE,IF(L$9&lt;&gt;0,VLOOKUP($A652,DSSV!$A$7:$R$65536,IN_DTK!L$6,0),""),"")</f>
        <v>0</v>
      </c>
      <c r="M652" s="183">
        <f>IF(ISNA(VLOOKUP($A652,DSSV!$A$7:$R$65536,IN_DTK!M$6,0))=FALSE,IF(M$9&lt;&gt;0,VLOOKUP($A652,DSSV!$A$7:$R$65536,IN_DTK!M$6,0),""),"")</f>
        <v>0</v>
      </c>
      <c r="N652" s="183">
        <f>IF(ISNA(VLOOKUP($A652,DSSV!$A$7:$R$65536,IN_DTK!N$6,0))=FALSE,IF(N$9&lt;&gt;0,VLOOKUP($A652,DSSV!$A$7:$R$65536,IN_DTK!N$6,0),""),"")</f>
        <v>0</v>
      </c>
      <c r="O652" s="183">
        <f>IF(ISNA(VLOOKUP($A652,DSSV!$A$7:$R$65536,IN_DTK!O$6,0))=FALSE,IF(O$9&lt;&gt;0,VLOOKUP($A652,DSSV!$A$7:$R$65536,IN_DTK!O$6,0),""),"")</f>
        <v>0</v>
      </c>
      <c r="P652" s="183">
        <f>IF(ISNA(VLOOKUP($A652,DSSV!$A$7:$R$65536,IN_DTK!P$6,0))=FALSE,IF(P$9&lt;&gt;0,VLOOKUP($A652,DSSV!$A$7:$R$65536,IN_DTK!P$6,0),""),"")</f>
        <v>0</v>
      </c>
      <c r="Q652" s="184">
        <f>IF(ISNA(VLOOKUP($A652,DSSV!$A$7:$R$65536,IN_DTK!Q$6,0))=FALSE,VLOOKUP($A652,DSSV!$A$7:$R$65536,IN_DTK!Q$6,0),"")</f>
        <v>0</v>
      </c>
      <c r="R652" s="175" t="str">
        <f>IF(ISNA(VLOOKUP($A652,DSSV!$A$7:$R$65536,IN_DTK!R$6,0))=FALSE,VLOOKUP($A652,DSSV!$A$7:$R$65536,IN_DTK!R$6,0),"")</f>
        <v>Không</v>
      </c>
      <c r="S652" s="185" t="str">
        <f>IF(ISNA(VLOOKUP($A652,DSSV!$A$7:$R$65536,IN_DTK!S$6,0))=FALSE,VLOOKUP($A652,DSSV!$A$7:$R$65536,IN_DTK!S$6,0),"")</f>
        <v/>
      </c>
      <c r="T652" s="156" t="str">
        <f t="shared" si="20"/>
        <v/>
      </c>
      <c r="U652" s="156" t="str">
        <f t="shared" si="21"/>
        <v/>
      </c>
    </row>
    <row r="653" spans="1:21" s="156" customFormat="1" ht="20.25" customHeight="1">
      <c r="A653" s="154">
        <v>644</v>
      </c>
      <c r="B653" s="178">
        <f>--SUBTOTAL(2,C$7:C653)</f>
        <v>644</v>
      </c>
      <c r="C653" s="157">
        <f>IF(ISNA(VLOOKUP($A653,DSSV!$A$7:$R$65536,IN_DTK!C$6,0))=FALSE,VLOOKUP($A653,DSSV!$A$7:$R$65536,IN_DTK!C$6,0),"")</f>
        <v>0</v>
      </c>
      <c r="D653" s="181" t="str">
        <f>IF(ISNA(VLOOKUP($A653,DSSV!$A$7:$R$65536,IN_DTK!D$6,0))=FALSE,VLOOKUP($A653,DSSV!$A$7:$R$65536,IN_DTK!D$6,0),"")</f>
        <v/>
      </c>
      <c r="E653" s="182" t="str">
        <f>IF(ISNA(VLOOKUP($A653,DSSV!$A$7:$R$65536,IN_DTK!E$6,0))=FALSE,VLOOKUP($A653,DSSV!$A$7:$R$65536,IN_DTK!E$6,0),"")</f>
        <v/>
      </c>
      <c r="F653" s="187" t="str">
        <f>IF(ISNA(VLOOKUP($A653,DSSV!$A$7:$R$65536,IN_DTK!F$6,0))=FALSE,VLOOKUP($A653,DSSV!$A$7:$R$65536,IN_DTK!F$6,0),"")</f>
        <v/>
      </c>
      <c r="G653" s="187" t="str">
        <f>IF(ISNA(VLOOKUP($A653,DSSV!$A$7:$R$65536,IN_DTK!G$6,0))=FALSE,VLOOKUP($A653,DSSV!$A$7:$R$65536,IN_DTK!G$6,0),"")</f>
        <v/>
      </c>
      <c r="H653" s="183">
        <f>IF(ISNA(VLOOKUP($A653,DSSV!$A$7:$R$65536,IN_DTK!H$6,0))=FALSE,IF(H$9&lt;&gt;0,VLOOKUP($A653,DSSV!$A$7:$R$65536,IN_DTK!H$6,0),""),"")</f>
        <v>0</v>
      </c>
      <c r="I653" s="183">
        <f>IF(ISNA(VLOOKUP($A653,DSSV!$A$7:$R$65536,IN_DTK!I$6,0))=FALSE,IF(I$9&lt;&gt;0,VLOOKUP($A653,DSSV!$A$7:$R$65536,IN_DTK!I$6,0),""),"")</f>
        <v>0</v>
      </c>
      <c r="J653" s="183">
        <f>IF(ISNA(VLOOKUP($A653,DSSV!$A$7:$R$65536,IN_DTK!J$6,0))=FALSE,IF(J$9&lt;&gt;0,VLOOKUP($A653,DSSV!$A$7:$R$65536,IN_DTK!J$6,0),""),"")</f>
        <v>0</v>
      </c>
      <c r="K653" s="183">
        <f>IF(ISNA(VLOOKUP($A653,DSSV!$A$7:$R$65536,IN_DTK!K$6,0))=FALSE,IF(K$9&lt;&gt;0,VLOOKUP($A653,DSSV!$A$7:$R$65536,IN_DTK!K$6,0),""),"")</f>
        <v>0</v>
      </c>
      <c r="L653" s="183">
        <f>IF(ISNA(VLOOKUP($A653,DSSV!$A$7:$R$65536,IN_DTK!L$6,0))=FALSE,IF(L$9&lt;&gt;0,VLOOKUP($A653,DSSV!$A$7:$R$65536,IN_DTK!L$6,0),""),"")</f>
        <v>0</v>
      </c>
      <c r="M653" s="183">
        <f>IF(ISNA(VLOOKUP($A653,DSSV!$A$7:$R$65536,IN_DTK!M$6,0))=FALSE,IF(M$9&lt;&gt;0,VLOOKUP($A653,DSSV!$A$7:$R$65536,IN_DTK!M$6,0),""),"")</f>
        <v>0</v>
      </c>
      <c r="N653" s="183">
        <f>IF(ISNA(VLOOKUP($A653,DSSV!$A$7:$R$65536,IN_DTK!N$6,0))=FALSE,IF(N$9&lt;&gt;0,VLOOKUP($A653,DSSV!$A$7:$R$65536,IN_DTK!N$6,0),""),"")</f>
        <v>0</v>
      </c>
      <c r="O653" s="183">
        <f>IF(ISNA(VLOOKUP($A653,DSSV!$A$7:$R$65536,IN_DTK!O$6,0))=FALSE,IF(O$9&lt;&gt;0,VLOOKUP($A653,DSSV!$A$7:$R$65536,IN_DTK!O$6,0),""),"")</f>
        <v>0</v>
      </c>
      <c r="P653" s="183">
        <f>IF(ISNA(VLOOKUP($A653,DSSV!$A$7:$R$65536,IN_DTK!P$6,0))=FALSE,IF(P$9&lt;&gt;0,VLOOKUP($A653,DSSV!$A$7:$R$65536,IN_DTK!P$6,0),""),"")</f>
        <v>0</v>
      </c>
      <c r="Q653" s="184">
        <f>IF(ISNA(VLOOKUP($A653,DSSV!$A$7:$R$65536,IN_DTK!Q$6,0))=FALSE,VLOOKUP($A653,DSSV!$A$7:$R$65536,IN_DTK!Q$6,0),"")</f>
        <v>0</v>
      </c>
      <c r="R653" s="175" t="str">
        <f>IF(ISNA(VLOOKUP($A653,DSSV!$A$7:$R$65536,IN_DTK!R$6,0))=FALSE,VLOOKUP($A653,DSSV!$A$7:$R$65536,IN_DTK!R$6,0),"")</f>
        <v>Không</v>
      </c>
      <c r="S653" s="185" t="str">
        <f>IF(ISNA(VLOOKUP($A653,DSSV!$A$7:$R$65536,IN_DTK!S$6,0))=FALSE,VLOOKUP($A653,DSSV!$A$7:$R$65536,IN_DTK!S$6,0),"")</f>
        <v/>
      </c>
      <c r="T653" s="156" t="str">
        <f t="shared" si="20"/>
        <v/>
      </c>
      <c r="U653" s="156" t="str">
        <f t="shared" si="21"/>
        <v/>
      </c>
    </row>
    <row r="654" spans="1:21" s="156" customFormat="1" ht="20.25" customHeight="1">
      <c r="A654" s="154">
        <v>645</v>
      </c>
      <c r="B654" s="178">
        <f>--SUBTOTAL(2,C$7:C654)</f>
        <v>645</v>
      </c>
      <c r="C654" s="157">
        <f>IF(ISNA(VLOOKUP($A654,DSSV!$A$7:$R$65536,IN_DTK!C$6,0))=FALSE,VLOOKUP($A654,DSSV!$A$7:$R$65536,IN_DTK!C$6,0),"")</f>
        <v>0</v>
      </c>
      <c r="D654" s="181" t="str">
        <f>IF(ISNA(VLOOKUP($A654,DSSV!$A$7:$R$65536,IN_DTK!D$6,0))=FALSE,VLOOKUP($A654,DSSV!$A$7:$R$65536,IN_DTK!D$6,0),"")</f>
        <v/>
      </c>
      <c r="E654" s="182" t="str">
        <f>IF(ISNA(VLOOKUP($A654,DSSV!$A$7:$R$65536,IN_DTK!E$6,0))=FALSE,VLOOKUP($A654,DSSV!$A$7:$R$65536,IN_DTK!E$6,0),"")</f>
        <v/>
      </c>
      <c r="F654" s="187" t="str">
        <f>IF(ISNA(VLOOKUP($A654,DSSV!$A$7:$R$65536,IN_DTK!F$6,0))=FALSE,VLOOKUP($A654,DSSV!$A$7:$R$65536,IN_DTK!F$6,0),"")</f>
        <v/>
      </c>
      <c r="G654" s="187" t="str">
        <f>IF(ISNA(VLOOKUP($A654,DSSV!$A$7:$R$65536,IN_DTK!G$6,0))=FALSE,VLOOKUP($A654,DSSV!$A$7:$R$65536,IN_DTK!G$6,0),"")</f>
        <v/>
      </c>
      <c r="H654" s="183">
        <f>IF(ISNA(VLOOKUP($A654,DSSV!$A$7:$R$65536,IN_DTK!H$6,0))=FALSE,IF(H$9&lt;&gt;0,VLOOKUP($A654,DSSV!$A$7:$R$65536,IN_DTK!H$6,0),""),"")</f>
        <v>0</v>
      </c>
      <c r="I654" s="183">
        <f>IF(ISNA(VLOOKUP($A654,DSSV!$A$7:$R$65536,IN_DTK!I$6,0))=FALSE,IF(I$9&lt;&gt;0,VLOOKUP($A654,DSSV!$A$7:$R$65536,IN_DTK!I$6,0),""),"")</f>
        <v>0</v>
      </c>
      <c r="J654" s="183">
        <f>IF(ISNA(VLOOKUP($A654,DSSV!$A$7:$R$65536,IN_DTK!J$6,0))=FALSE,IF(J$9&lt;&gt;0,VLOOKUP($A654,DSSV!$A$7:$R$65536,IN_DTK!J$6,0),""),"")</f>
        <v>0</v>
      </c>
      <c r="K654" s="183">
        <f>IF(ISNA(VLOOKUP($A654,DSSV!$A$7:$R$65536,IN_DTK!K$6,0))=FALSE,IF(K$9&lt;&gt;0,VLOOKUP($A654,DSSV!$A$7:$R$65536,IN_DTK!K$6,0),""),"")</f>
        <v>0</v>
      </c>
      <c r="L654" s="183">
        <f>IF(ISNA(VLOOKUP($A654,DSSV!$A$7:$R$65536,IN_DTK!L$6,0))=FALSE,IF(L$9&lt;&gt;0,VLOOKUP($A654,DSSV!$A$7:$R$65536,IN_DTK!L$6,0),""),"")</f>
        <v>0</v>
      </c>
      <c r="M654" s="183">
        <f>IF(ISNA(VLOOKUP($A654,DSSV!$A$7:$R$65536,IN_DTK!M$6,0))=FALSE,IF(M$9&lt;&gt;0,VLOOKUP($A654,DSSV!$A$7:$R$65536,IN_DTK!M$6,0),""),"")</f>
        <v>0</v>
      </c>
      <c r="N654" s="183">
        <f>IF(ISNA(VLOOKUP($A654,DSSV!$A$7:$R$65536,IN_DTK!N$6,0))=FALSE,IF(N$9&lt;&gt;0,VLOOKUP($A654,DSSV!$A$7:$R$65536,IN_DTK!N$6,0),""),"")</f>
        <v>0</v>
      </c>
      <c r="O654" s="183">
        <f>IF(ISNA(VLOOKUP($A654,DSSV!$A$7:$R$65536,IN_DTK!O$6,0))=FALSE,IF(O$9&lt;&gt;0,VLOOKUP($A654,DSSV!$A$7:$R$65536,IN_DTK!O$6,0),""),"")</f>
        <v>0</v>
      </c>
      <c r="P654" s="183">
        <f>IF(ISNA(VLOOKUP($A654,DSSV!$A$7:$R$65536,IN_DTK!P$6,0))=FALSE,IF(P$9&lt;&gt;0,VLOOKUP($A654,DSSV!$A$7:$R$65536,IN_DTK!P$6,0),""),"")</f>
        <v>0</v>
      </c>
      <c r="Q654" s="184">
        <f>IF(ISNA(VLOOKUP($A654,DSSV!$A$7:$R$65536,IN_DTK!Q$6,0))=FALSE,VLOOKUP($A654,DSSV!$A$7:$R$65536,IN_DTK!Q$6,0),"")</f>
        <v>0</v>
      </c>
      <c r="R654" s="175" t="str">
        <f>IF(ISNA(VLOOKUP($A654,DSSV!$A$7:$R$65536,IN_DTK!R$6,0))=FALSE,VLOOKUP($A654,DSSV!$A$7:$R$65536,IN_DTK!R$6,0),"")</f>
        <v>Không</v>
      </c>
      <c r="S654" s="185" t="str">
        <f>IF(ISNA(VLOOKUP($A654,DSSV!$A$7:$R$65536,IN_DTK!S$6,0))=FALSE,VLOOKUP($A654,DSSV!$A$7:$R$65536,IN_DTK!S$6,0),"")</f>
        <v/>
      </c>
      <c r="T654" s="156" t="str">
        <f t="shared" si="20"/>
        <v/>
      </c>
      <c r="U654" s="156" t="str">
        <f t="shared" si="21"/>
        <v/>
      </c>
    </row>
    <row r="655" spans="1:21" s="156" customFormat="1" ht="20.25" customHeight="1">
      <c r="A655" s="154">
        <v>646</v>
      </c>
      <c r="B655" s="178">
        <f>--SUBTOTAL(2,C$7:C655)</f>
        <v>646</v>
      </c>
      <c r="C655" s="157">
        <f>IF(ISNA(VLOOKUP($A655,DSSV!$A$7:$R$65536,IN_DTK!C$6,0))=FALSE,VLOOKUP($A655,DSSV!$A$7:$R$65536,IN_DTK!C$6,0),"")</f>
        <v>0</v>
      </c>
      <c r="D655" s="181" t="str">
        <f>IF(ISNA(VLOOKUP($A655,DSSV!$A$7:$R$65536,IN_DTK!D$6,0))=FALSE,VLOOKUP($A655,DSSV!$A$7:$R$65536,IN_DTK!D$6,0),"")</f>
        <v/>
      </c>
      <c r="E655" s="182" t="str">
        <f>IF(ISNA(VLOOKUP($A655,DSSV!$A$7:$R$65536,IN_DTK!E$6,0))=FALSE,VLOOKUP($A655,DSSV!$A$7:$R$65536,IN_DTK!E$6,0),"")</f>
        <v/>
      </c>
      <c r="F655" s="187" t="str">
        <f>IF(ISNA(VLOOKUP($A655,DSSV!$A$7:$R$65536,IN_DTK!F$6,0))=FALSE,VLOOKUP($A655,DSSV!$A$7:$R$65536,IN_DTK!F$6,0),"")</f>
        <v/>
      </c>
      <c r="G655" s="187" t="str">
        <f>IF(ISNA(VLOOKUP($A655,DSSV!$A$7:$R$65536,IN_DTK!G$6,0))=FALSE,VLOOKUP($A655,DSSV!$A$7:$R$65536,IN_DTK!G$6,0),"")</f>
        <v/>
      </c>
      <c r="H655" s="183">
        <f>IF(ISNA(VLOOKUP($A655,DSSV!$A$7:$R$65536,IN_DTK!H$6,0))=FALSE,IF(H$9&lt;&gt;0,VLOOKUP($A655,DSSV!$A$7:$R$65536,IN_DTK!H$6,0),""),"")</f>
        <v>0</v>
      </c>
      <c r="I655" s="183">
        <f>IF(ISNA(VLOOKUP($A655,DSSV!$A$7:$R$65536,IN_DTK!I$6,0))=FALSE,IF(I$9&lt;&gt;0,VLOOKUP($A655,DSSV!$A$7:$R$65536,IN_DTK!I$6,0),""),"")</f>
        <v>0</v>
      </c>
      <c r="J655" s="183">
        <f>IF(ISNA(VLOOKUP($A655,DSSV!$A$7:$R$65536,IN_DTK!J$6,0))=FALSE,IF(J$9&lt;&gt;0,VLOOKUP($A655,DSSV!$A$7:$R$65536,IN_DTK!J$6,0),""),"")</f>
        <v>0</v>
      </c>
      <c r="K655" s="183">
        <f>IF(ISNA(VLOOKUP($A655,DSSV!$A$7:$R$65536,IN_DTK!K$6,0))=FALSE,IF(K$9&lt;&gt;0,VLOOKUP($A655,DSSV!$A$7:$R$65536,IN_DTK!K$6,0),""),"")</f>
        <v>0</v>
      </c>
      <c r="L655" s="183">
        <f>IF(ISNA(VLOOKUP($A655,DSSV!$A$7:$R$65536,IN_DTK!L$6,0))=FALSE,IF(L$9&lt;&gt;0,VLOOKUP($A655,DSSV!$A$7:$R$65536,IN_DTK!L$6,0),""),"")</f>
        <v>0</v>
      </c>
      <c r="M655" s="183">
        <f>IF(ISNA(VLOOKUP($A655,DSSV!$A$7:$R$65536,IN_DTK!M$6,0))=FALSE,IF(M$9&lt;&gt;0,VLOOKUP($A655,DSSV!$A$7:$R$65536,IN_DTK!M$6,0),""),"")</f>
        <v>0</v>
      </c>
      <c r="N655" s="183">
        <f>IF(ISNA(VLOOKUP($A655,DSSV!$A$7:$R$65536,IN_DTK!N$6,0))=FALSE,IF(N$9&lt;&gt;0,VLOOKUP($A655,DSSV!$A$7:$R$65536,IN_DTK!N$6,0),""),"")</f>
        <v>0</v>
      </c>
      <c r="O655" s="183">
        <f>IF(ISNA(VLOOKUP($A655,DSSV!$A$7:$R$65536,IN_DTK!O$6,0))=FALSE,IF(O$9&lt;&gt;0,VLOOKUP($A655,DSSV!$A$7:$R$65536,IN_DTK!O$6,0),""),"")</f>
        <v>0</v>
      </c>
      <c r="P655" s="183">
        <f>IF(ISNA(VLOOKUP($A655,DSSV!$A$7:$R$65536,IN_DTK!P$6,0))=FALSE,IF(P$9&lt;&gt;0,VLOOKUP($A655,DSSV!$A$7:$R$65536,IN_DTK!P$6,0),""),"")</f>
        <v>0</v>
      </c>
      <c r="Q655" s="184">
        <f>IF(ISNA(VLOOKUP($A655,DSSV!$A$7:$R$65536,IN_DTK!Q$6,0))=FALSE,VLOOKUP($A655,DSSV!$A$7:$R$65536,IN_DTK!Q$6,0),"")</f>
        <v>0</v>
      </c>
      <c r="R655" s="175" t="str">
        <f>IF(ISNA(VLOOKUP($A655,DSSV!$A$7:$R$65536,IN_DTK!R$6,0))=FALSE,VLOOKUP($A655,DSSV!$A$7:$R$65536,IN_DTK!R$6,0),"")</f>
        <v>Không</v>
      </c>
      <c r="S655" s="185" t="str">
        <f>IF(ISNA(VLOOKUP($A655,DSSV!$A$7:$R$65536,IN_DTK!S$6,0))=FALSE,VLOOKUP($A655,DSSV!$A$7:$R$65536,IN_DTK!S$6,0),"")</f>
        <v/>
      </c>
      <c r="T655" s="156" t="str">
        <f t="shared" si="20"/>
        <v/>
      </c>
      <c r="U655" s="156" t="str">
        <f t="shared" si="21"/>
        <v/>
      </c>
    </row>
    <row r="656" spans="1:21" s="156" customFormat="1" ht="20.25" customHeight="1">
      <c r="A656" s="154">
        <v>647</v>
      </c>
      <c r="B656" s="178">
        <f>--SUBTOTAL(2,C$7:C656)</f>
        <v>647</v>
      </c>
      <c r="C656" s="157">
        <f>IF(ISNA(VLOOKUP($A656,DSSV!$A$7:$R$65536,IN_DTK!C$6,0))=FALSE,VLOOKUP($A656,DSSV!$A$7:$R$65536,IN_DTK!C$6,0),"")</f>
        <v>0</v>
      </c>
      <c r="D656" s="181" t="str">
        <f>IF(ISNA(VLOOKUP($A656,DSSV!$A$7:$R$65536,IN_DTK!D$6,0))=FALSE,VLOOKUP($A656,DSSV!$A$7:$R$65536,IN_DTK!D$6,0),"")</f>
        <v/>
      </c>
      <c r="E656" s="182" t="str">
        <f>IF(ISNA(VLOOKUP($A656,DSSV!$A$7:$R$65536,IN_DTK!E$6,0))=FALSE,VLOOKUP($A656,DSSV!$A$7:$R$65536,IN_DTK!E$6,0),"")</f>
        <v/>
      </c>
      <c r="F656" s="187" t="str">
        <f>IF(ISNA(VLOOKUP($A656,DSSV!$A$7:$R$65536,IN_DTK!F$6,0))=FALSE,VLOOKUP($A656,DSSV!$A$7:$R$65536,IN_DTK!F$6,0),"")</f>
        <v/>
      </c>
      <c r="G656" s="187" t="str">
        <f>IF(ISNA(VLOOKUP($A656,DSSV!$A$7:$R$65536,IN_DTK!G$6,0))=FALSE,VLOOKUP($A656,DSSV!$A$7:$R$65536,IN_DTK!G$6,0),"")</f>
        <v/>
      </c>
      <c r="H656" s="183">
        <f>IF(ISNA(VLOOKUP($A656,DSSV!$A$7:$R$65536,IN_DTK!H$6,0))=FALSE,IF(H$9&lt;&gt;0,VLOOKUP($A656,DSSV!$A$7:$R$65536,IN_DTK!H$6,0),""),"")</f>
        <v>0</v>
      </c>
      <c r="I656" s="183">
        <f>IF(ISNA(VLOOKUP($A656,DSSV!$A$7:$R$65536,IN_DTK!I$6,0))=FALSE,IF(I$9&lt;&gt;0,VLOOKUP($A656,DSSV!$A$7:$R$65536,IN_DTK!I$6,0),""),"")</f>
        <v>0</v>
      </c>
      <c r="J656" s="183">
        <f>IF(ISNA(VLOOKUP($A656,DSSV!$A$7:$R$65536,IN_DTK!J$6,0))=FALSE,IF(J$9&lt;&gt;0,VLOOKUP($A656,DSSV!$A$7:$R$65536,IN_DTK!J$6,0),""),"")</f>
        <v>0</v>
      </c>
      <c r="K656" s="183">
        <f>IF(ISNA(VLOOKUP($A656,DSSV!$A$7:$R$65536,IN_DTK!K$6,0))=FALSE,IF(K$9&lt;&gt;0,VLOOKUP($A656,DSSV!$A$7:$R$65536,IN_DTK!K$6,0),""),"")</f>
        <v>0</v>
      </c>
      <c r="L656" s="183">
        <f>IF(ISNA(VLOOKUP($A656,DSSV!$A$7:$R$65536,IN_DTK!L$6,0))=FALSE,IF(L$9&lt;&gt;0,VLOOKUP($A656,DSSV!$A$7:$R$65536,IN_DTK!L$6,0),""),"")</f>
        <v>0</v>
      </c>
      <c r="M656" s="183">
        <f>IF(ISNA(VLOOKUP($A656,DSSV!$A$7:$R$65536,IN_DTK!M$6,0))=FALSE,IF(M$9&lt;&gt;0,VLOOKUP($A656,DSSV!$A$7:$R$65536,IN_DTK!M$6,0),""),"")</f>
        <v>0</v>
      </c>
      <c r="N656" s="183">
        <f>IF(ISNA(VLOOKUP($A656,DSSV!$A$7:$R$65536,IN_DTK!N$6,0))=FALSE,IF(N$9&lt;&gt;0,VLOOKUP($A656,DSSV!$A$7:$R$65536,IN_DTK!N$6,0),""),"")</f>
        <v>0</v>
      </c>
      <c r="O656" s="183">
        <f>IF(ISNA(VLOOKUP($A656,DSSV!$A$7:$R$65536,IN_DTK!O$6,0))=FALSE,IF(O$9&lt;&gt;0,VLOOKUP($A656,DSSV!$A$7:$R$65536,IN_DTK!O$6,0),""),"")</f>
        <v>0</v>
      </c>
      <c r="P656" s="183">
        <f>IF(ISNA(VLOOKUP($A656,DSSV!$A$7:$R$65536,IN_DTK!P$6,0))=FALSE,IF(P$9&lt;&gt;0,VLOOKUP($A656,DSSV!$A$7:$R$65536,IN_DTK!P$6,0),""),"")</f>
        <v>0</v>
      </c>
      <c r="Q656" s="184">
        <f>IF(ISNA(VLOOKUP($A656,DSSV!$A$7:$R$65536,IN_DTK!Q$6,0))=FALSE,VLOOKUP($A656,DSSV!$A$7:$R$65536,IN_DTK!Q$6,0),"")</f>
        <v>0</v>
      </c>
      <c r="R656" s="175" t="str">
        <f>IF(ISNA(VLOOKUP($A656,DSSV!$A$7:$R$65536,IN_DTK!R$6,0))=FALSE,VLOOKUP($A656,DSSV!$A$7:$R$65536,IN_DTK!R$6,0),"")</f>
        <v>Không</v>
      </c>
      <c r="S656" s="185" t="str">
        <f>IF(ISNA(VLOOKUP($A656,DSSV!$A$7:$R$65536,IN_DTK!S$6,0))=FALSE,VLOOKUP($A656,DSSV!$A$7:$R$65536,IN_DTK!S$6,0),"")</f>
        <v/>
      </c>
      <c r="T656" s="156" t="str">
        <f t="shared" si="20"/>
        <v/>
      </c>
      <c r="U656" s="156" t="str">
        <f t="shared" si="21"/>
        <v/>
      </c>
    </row>
    <row r="657" spans="1:21" s="156" customFormat="1" ht="20.25" customHeight="1">
      <c r="A657" s="154">
        <v>648</v>
      </c>
      <c r="B657" s="178">
        <f>--SUBTOTAL(2,C$7:C657)</f>
        <v>648</v>
      </c>
      <c r="C657" s="157">
        <f>IF(ISNA(VLOOKUP($A657,DSSV!$A$7:$R$65536,IN_DTK!C$6,0))=FALSE,VLOOKUP($A657,DSSV!$A$7:$R$65536,IN_DTK!C$6,0),"")</f>
        <v>0</v>
      </c>
      <c r="D657" s="181" t="str">
        <f>IF(ISNA(VLOOKUP($A657,DSSV!$A$7:$R$65536,IN_DTK!D$6,0))=FALSE,VLOOKUP($A657,DSSV!$A$7:$R$65536,IN_DTK!D$6,0),"")</f>
        <v/>
      </c>
      <c r="E657" s="182" t="str">
        <f>IF(ISNA(VLOOKUP($A657,DSSV!$A$7:$R$65536,IN_DTK!E$6,0))=FALSE,VLOOKUP($A657,DSSV!$A$7:$R$65536,IN_DTK!E$6,0),"")</f>
        <v/>
      </c>
      <c r="F657" s="187" t="str">
        <f>IF(ISNA(VLOOKUP($A657,DSSV!$A$7:$R$65536,IN_DTK!F$6,0))=FALSE,VLOOKUP($A657,DSSV!$A$7:$R$65536,IN_DTK!F$6,0),"")</f>
        <v/>
      </c>
      <c r="G657" s="187" t="str">
        <f>IF(ISNA(VLOOKUP($A657,DSSV!$A$7:$R$65536,IN_DTK!G$6,0))=FALSE,VLOOKUP($A657,DSSV!$A$7:$R$65536,IN_DTK!G$6,0),"")</f>
        <v/>
      </c>
      <c r="H657" s="183">
        <f>IF(ISNA(VLOOKUP($A657,DSSV!$A$7:$R$65536,IN_DTK!H$6,0))=FALSE,IF(H$9&lt;&gt;0,VLOOKUP($A657,DSSV!$A$7:$R$65536,IN_DTK!H$6,0),""),"")</f>
        <v>0</v>
      </c>
      <c r="I657" s="183">
        <f>IF(ISNA(VLOOKUP($A657,DSSV!$A$7:$R$65536,IN_DTK!I$6,0))=FALSE,IF(I$9&lt;&gt;0,VLOOKUP($A657,DSSV!$A$7:$R$65536,IN_DTK!I$6,0),""),"")</f>
        <v>0</v>
      </c>
      <c r="J657" s="183">
        <f>IF(ISNA(VLOOKUP($A657,DSSV!$A$7:$R$65536,IN_DTK!J$6,0))=FALSE,IF(J$9&lt;&gt;0,VLOOKUP($A657,DSSV!$A$7:$R$65536,IN_DTK!J$6,0),""),"")</f>
        <v>0</v>
      </c>
      <c r="K657" s="183">
        <f>IF(ISNA(VLOOKUP($A657,DSSV!$A$7:$R$65536,IN_DTK!K$6,0))=FALSE,IF(K$9&lt;&gt;0,VLOOKUP($A657,DSSV!$A$7:$R$65536,IN_DTK!K$6,0),""),"")</f>
        <v>0</v>
      </c>
      <c r="L657" s="183">
        <f>IF(ISNA(VLOOKUP($A657,DSSV!$A$7:$R$65536,IN_DTK!L$6,0))=FALSE,IF(L$9&lt;&gt;0,VLOOKUP($A657,DSSV!$A$7:$R$65536,IN_DTK!L$6,0),""),"")</f>
        <v>0</v>
      </c>
      <c r="M657" s="183">
        <f>IF(ISNA(VLOOKUP($A657,DSSV!$A$7:$R$65536,IN_DTK!M$6,0))=FALSE,IF(M$9&lt;&gt;0,VLOOKUP($A657,DSSV!$A$7:$R$65536,IN_DTK!M$6,0),""),"")</f>
        <v>0</v>
      </c>
      <c r="N657" s="183">
        <f>IF(ISNA(VLOOKUP($A657,DSSV!$A$7:$R$65536,IN_DTK!N$6,0))=FALSE,IF(N$9&lt;&gt;0,VLOOKUP($A657,DSSV!$A$7:$R$65536,IN_DTK!N$6,0),""),"")</f>
        <v>0</v>
      </c>
      <c r="O657" s="183">
        <f>IF(ISNA(VLOOKUP($A657,DSSV!$A$7:$R$65536,IN_DTK!O$6,0))=FALSE,IF(O$9&lt;&gt;0,VLOOKUP($A657,DSSV!$A$7:$R$65536,IN_DTK!O$6,0),""),"")</f>
        <v>0</v>
      </c>
      <c r="P657" s="183">
        <f>IF(ISNA(VLOOKUP($A657,DSSV!$A$7:$R$65536,IN_DTK!P$6,0))=FALSE,IF(P$9&lt;&gt;0,VLOOKUP($A657,DSSV!$A$7:$R$65536,IN_DTK!P$6,0),""),"")</f>
        <v>0</v>
      </c>
      <c r="Q657" s="184">
        <f>IF(ISNA(VLOOKUP($A657,DSSV!$A$7:$R$65536,IN_DTK!Q$6,0))=FALSE,VLOOKUP($A657,DSSV!$A$7:$R$65536,IN_DTK!Q$6,0),"")</f>
        <v>0</v>
      </c>
      <c r="R657" s="175" t="str">
        <f>IF(ISNA(VLOOKUP($A657,DSSV!$A$7:$R$65536,IN_DTK!R$6,0))=FALSE,VLOOKUP($A657,DSSV!$A$7:$R$65536,IN_DTK!R$6,0),"")</f>
        <v>Không</v>
      </c>
      <c r="S657" s="185" t="str">
        <f>IF(ISNA(VLOOKUP($A657,DSSV!$A$7:$R$65536,IN_DTK!S$6,0))=FALSE,VLOOKUP($A657,DSSV!$A$7:$R$65536,IN_DTK!S$6,0),"")</f>
        <v/>
      </c>
      <c r="T657" s="156" t="str">
        <f t="shared" si="20"/>
        <v/>
      </c>
      <c r="U657" s="156" t="str">
        <f t="shared" si="21"/>
        <v/>
      </c>
    </row>
    <row r="658" spans="1:21" s="156" customFormat="1" ht="20.25" customHeight="1">
      <c r="A658" s="154">
        <v>649</v>
      </c>
      <c r="B658" s="178">
        <f>--SUBTOTAL(2,C$7:C658)</f>
        <v>649</v>
      </c>
      <c r="C658" s="157">
        <f>IF(ISNA(VLOOKUP($A658,DSSV!$A$7:$R$65536,IN_DTK!C$6,0))=FALSE,VLOOKUP($A658,DSSV!$A$7:$R$65536,IN_DTK!C$6,0),"")</f>
        <v>0</v>
      </c>
      <c r="D658" s="181" t="str">
        <f>IF(ISNA(VLOOKUP($A658,DSSV!$A$7:$R$65536,IN_DTK!D$6,0))=FALSE,VLOOKUP($A658,DSSV!$A$7:$R$65536,IN_DTK!D$6,0),"")</f>
        <v/>
      </c>
      <c r="E658" s="182" t="str">
        <f>IF(ISNA(VLOOKUP($A658,DSSV!$A$7:$R$65536,IN_DTK!E$6,0))=FALSE,VLOOKUP($A658,DSSV!$A$7:$R$65536,IN_DTK!E$6,0),"")</f>
        <v/>
      </c>
      <c r="F658" s="187" t="str">
        <f>IF(ISNA(VLOOKUP($A658,DSSV!$A$7:$R$65536,IN_DTK!F$6,0))=FALSE,VLOOKUP($A658,DSSV!$A$7:$R$65536,IN_DTK!F$6,0),"")</f>
        <v/>
      </c>
      <c r="G658" s="187" t="str">
        <f>IF(ISNA(VLOOKUP($A658,DSSV!$A$7:$R$65536,IN_DTK!G$6,0))=FALSE,VLOOKUP($A658,DSSV!$A$7:$R$65536,IN_DTK!G$6,0),"")</f>
        <v/>
      </c>
      <c r="H658" s="183">
        <f>IF(ISNA(VLOOKUP($A658,DSSV!$A$7:$R$65536,IN_DTK!H$6,0))=FALSE,IF(H$9&lt;&gt;0,VLOOKUP($A658,DSSV!$A$7:$R$65536,IN_DTK!H$6,0),""),"")</f>
        <v>0</v>
      </c>
      <c r="I658" s="183">
        <f>IF(ISNA(VLOOKUP($A658,DSSV!$A$7:$R$65536,IN_DTK!I$6,0))=FALSE,IF(I$9&lt;&gt;0,VLOOKUP($A658,DSSV!$A$7:$R$65536,IN_DTK!I$6,0),""),"")</f>
        <v>0</v>
      </c>
      <c r="J658" s="183">
        <f>IF(ISNA(VLOOKUP($A658,DSSV!$A$7:$R$65536,IN_DTK!J$6,0))=FALSE,IF(J$9&lt;&gt;0,VLOOKUP($A658,DSSV!$A$7:$R$65536,IN_DTK!J$6,0),""),"")</f>
        <v>0</v>
      </c>
      <c r="K658" s="183">
        <f>IF(ISNA(VLOOKUP($A658,DSSV!$A$7:$R$65536,IN_DTK!K$6,0))=FALSE,IF(K$9&lt;&gt;0,VLOOKUP($A658,DSSV!$A$7:$R$65536,IN_DTK!K$6,0),""),"")</f>
        <v>0</v>
      </c>
      <c r="L658" s="183">
        <f>IF(ISNA(VLOOKUP($A658,DSSV!$A$7:$R$65536,IN_DTK!L$6,0))=FALSE,IF(L$9&lt;&gt;0,VLOOKUP($A658,DSSV!$A$7:$R$65536,IN_DTK!L$6,0),""),"")</f>
        <v>0</v>
      </c>
      <c r="M658" s="183">
        <f>IF(ISNA(VLOOKUP($A658,DSSV!$A$7:$R$65536,IN_DTK!M$6,0))=FALSE,IF(M$9&lt;&gt;0,VLOOKUP($A658,DSSV!$A$7:$R$65536,IN_DTK!M$6,0),""),"")</f>
        <v>0</v>
      </c>
      <c r="N658" s="183">
        <f>IF(ISNA(VLOOKUP($A658,DSSV!$A$7:$R$65536,IN_DTK!N$6,0))=FALSE,IF(N$9&lt;&gt;0,VLOOKUP($A658,DSSV!$A$7:$R$65536,IN_DTK!N$6,0),""),"")</f>
        <v>0</v>
      </c>
      <c r="O658" s="183">
        <f>IF(ISNA(VLOOKUP($A658,DSSV!$A$7:$R$65536,IN_DTK!O$6,0))=FALSE,IF(O$9&lt;&gt;0,VLOOKUP($A658,DSSV!$A$7:$R$65536,IN_DTK!O$6,0),""),"")</f>
        <v>0</v>
      </c>
      <c r="P658" s="183">
        <f>IF(ISNA(VLOOKUP($A658,DSSV!$A$7:$R$65536,IN_DTK!P$6,0))=FALSE,IF(P$9&lt;&gt;0,VLOOKUP($A658,DSSV!$A$7:$R$65536,IN_DTK!P$6,0),""),"")</f>
        <v>0</v>
      </c>
      <c r="Q658" s="184">
        <f>IF(ISNA(VLOOKUP($A658,DSSV!$A$7:$R$65536,IN_DTK!Q$6,0))=FALSE,VLOOKUP($A658,DSSV!$A$7:$R$65536,IN_DTK!Q$6,0),"")</f>
        <v>0</v>
      </c>
      <c r="R658" s="175" t="str">
        <f>IF(ISNA(VLOOKUP($A658,DSSV!$A$7:$R$65536,IN_DTK!R$6,0))=FALSE,VLOOKUP($A658,DSSV!$A$7:$R$65536,IN_DTK!R$6,0),"")</f>
        <v>Không</v>
      </c>
      <c r="S658" s="185" t="str">
        <f>IF(ISNA(VLOOKUP($A658,DSSV!$A$7:$R$65536,IN_DTK!S$6,0))=FALSE,VLOOKUP($A658,DSSV!$A$7:$R$65536,IN_DTK!S$6,0),"")</f>
        <v/>
      </c>
      <c r="T658" s="156" t="str">
        <f t="shared" si="20"/>
        <v/>
      </c>
      <c r="U658" s="156" t="str">
        <f t="shared" si="21"/>
        <v/>
      </c>
    </row>
    <row r="659" spans="1:21" s="156" customFormat="1" ht="20.25" customHeight="1">
      <c r="A659" s="154">
        <v>650</v>
      </c>
      <c r="B659" s="178">
        <f>--SUBTOTAL(2,C$7:C659)</f>
        <v>650</v>
      </c>
      <c r="C659" s="157">
        <f>IF(ISNA(VLOOKUP($A659,DSSV!$A$7:$R$65536,IN_DTK!C$6,0))=FALSE,VLOOKUP($A659,DSSV!$A$7:$R$65536,IN_DTK!C$6,0),"")</f>
        <v>0</v>
      </c>
      <c r="D659" s="181" t="str">
        <f>IF(ISNA(VLOOKUP($A659,DSSV!$A$7:$R$65536,IN_DTK!D$6,0))=FALSE,VLOOKUP($A659,DSSV!$A$7:$R$65536,IN_DTK!D$6,0),"")</f>
        <v/>
      </c>
      <c r="E659" s="182" t="str">
        <f>IF(ISNA(VLOOKUP($A659,DSSV!$A$7:$R$65536,IN_DTK!E$6,0))=FALSE,VLOOKUP($A659,DSSV!$A$7:$R$65536,IN_DTK!E$6,0),"")</f>
        <v/>
      </c>
      <c r="F659" s="187" t="str">
        <f>IF(ISNA(VLOOKUP($A659,DSSV!$A$7:$R$65536,IN_DTK!F$6,0))=FALSE,VLOOKUP($A659,DSSV!$A$7:$R$65536,IN_DTK!F$6,0),"")</f>
        <v/>
      </c>
      <c r="G659" s="187" t="str">
        <f>IF(ISNA(VLOOKUP($A659,DSSV!$A$7:$R$65536,IN_DTK!G$6,0))=FALSE,VLOOKUP($A659,DSSV!$A$7:$R$65536,IN_DTK!G$6,0),"")</f>
        <v/>
      </c>
      <c r="H659" s="183">
        <f>IF(ISNA(VLOOKUP($A659,DSSV!$A$7:$R$65536,IN_DTK!H$6,0))=FALSE,IF(H$9&lt;&gt;0,VLOOKUP($A659,DSSV!$A$7:$R$65536,IN_DTK!H$6,0),""),"")</f>
        <v>0</v>
      </c>
      <c r="I659" s="183">
        <f>IF(ISNA(VLOOKUP($A659,DSSV!$A$7:$R$65536,IN_DTK!I$6,0))=FALSE,IF(I$9&lt;&gt;0,VLOOKUP($A659,DSSV!$A$7:$R$65536,IN_DTK!I$6,0),""),"")</f>
        <v>0</v>
      </c>
      <c r="J659" s="183">
        <f>IF(ISNA(VLOOKUP($A659,DSSV!$A$7:$R$65536,IN_DTK!J$6,0))=FALSE,IF(J$9&lt;&gt;0,VLOOKUP($A659,DSSV!$A$7:$R$65536,IN_DTK!J$6,0),""),"")</f>
        <v>0</v>
      </c>
      <c r="K659" s="183">
        <f>IF(ISNA(VLOOKUP($A659,DSSV!$A$7:$R$65536,IN_DTK!K$6,0))=FALSE,IF(K$9&lt;&gt;0,VLOOKUP($A659,DSSV!$A$7:$R$65536,IN_DTK!K$6,0),""),"")</f>
        <v>0</v>
      </c>
      <c r="L659" s="183">
        <f>IF(ISNA(VLOOKUP($A659,DSSV!$A$7:$R$65536,IN_DTK!L$6,0))=FALSE,IF(L$9&lt;&gt;0,VLOOKUP($A659,DSSV!$A$7:$R$65536,IN_DTK!L$6,0),""),"")</f>
        <v>0</v>
      </c>
      <c r="M659" s="183">
        <f>IF(ISNA(VLOOKUP($A659,DSSV!$A$7:$R$65536,IN_DTK!M$6,0))=FALSE,IF(M$9&lt;&gt;0,VLOOKUP($A659,DSSV!$A$7:$R$65536,IN_DTK!M$6,0),""),"")</f>
        <v>0</v>
      </c>
      <c r="N659" s="183">
        <f>IF(ISNA(VLOOKUP($A659,DSSV!$A$7:$R$65536,IN_DTK!N$6,0))=FALSE,IF(N$9&lt;&gt;0,VLOOKUP($A659,DSSV!$A$7:$R$65536,IN_DTK!N$6,0),""),"")</f>
        <v>0</v>
      </c>
      <c r="O659" s="183">
        <f>IF(ISNA(VLOOKUP($A659,DSSV!$A$7:$R$65536,IN_DTK!O$6,0))=FALSE,IF(O$9&lt;&gt;0,VLOOKUP($A659,DSSV!$A$7:$R$65536,IN_DTK!O$6,0),""),"")</f>
        <v>0</v>
      </c>
      <c r="P659" s="183">
        <f>IF(ISNA(VLOOKUP($A659,DSSV!$A$7:$R$65536,IN_DTK!P$6,0))=FALSE,IF(P$9&lt;&gt;0,VLOOKUP($A659,DSSV!$A$7:$R$65536,IN_DTK!P$6,0),""),"")</f>
        <v>0</v>
      </c>
      <c r="Q659" s="184">
        <f>IF(ISNA(VLOOKUP($A659,DSSV!$A$7:$R$65536,IN_DTK!Q$6,0))=FALSE,VLOOKUP($A659,DSSV!$A$7:$R$65536,IN_DTK!Q$6,0),"")</f>
        <v>0</v>
      </c>
      <c r="R659" s="175" t="str">
        <f>IF(ISNA(VLOOKUP($A659,DSSV!$A$7:$R$65536,IN_DTK!R$6,0))=FALSE,VLOOKUP($A659,DSSV!$A$7:$R$65536,IN_DTK!R$6,0),"")</f>
        <v>Không</v>
      </c>
      <c r="S659" s="185" t="str">
        <f>IF(ISNA(VLOOKUP($A659,DSSV!$A$7:$R$65536,IN_DTK!S$6,0))=FALSE,VLOOKUP($A659,DSSV!$A$7:$R$65536,IN_DTK!S$6,0),"")</f>
        <v/>
      </c>
      <c r="T659" s="156" t="str">
        <f t="shared" si="20"/>
        <v/>
      </c>
      <c r="U659" s="156" t="str">
        <f t="shared" si="21"/>
        <v/>
      </c>
    </row>
    <row r="660" spans="1:21" s="156" customFormat="1" ht="20.25" customHeight="1">
      <c r="A660" s="154">
        <v>651</v>
      </c>
      <c r="B660" s="178">
        <f>--SUBTOTAL(2,C$7:C660)</f>
        <v>651</v>
      </c>
      <c r="C660" s="157">
        <f>IF(ISNA(VLOOKUP($A660,DSSV!$A$7:$R$65536,IN_DTK!C$6,0))=FALSE,VLOOKUP($A660,DSSV!$A$7:$R$65536,IN_DTK!C$6,0),"")</f>
        <v>0</v>
      </c>
      <c r="D660" s="181" t="str">
        <f>IF(ISNA(VLOOKUP($A660,DSSV!$A$7:$R$65536,IN_DTK!D$6,0))=FALSE,VLOOKUP($A660,DSSV!$A$7:$R$65536,IN_DTK!D$6,0),"")</f>
        <v/>
      </c>
      <c r="E660" s="182" t="str">
        <f>IF(ISNA(VLOOKUP($A660,DSSV!$A$7:$R$65536,IN_DTK!E$6,0))=FALSE,VLOOKUP($A660,DSSV!$A$7:$R$65536,IN_DTK!E$6,0),"")</f>
        <v/>
      </c>
      <c r="F660" s="187" t="str">
        <f>IF(ISNA(VLOOKUP($A660,DSSV!$A$7:$R$65536,IN_DTK!F$6,0))=FALSE,VLOOKUP($A660,DSSV!$A$7:$R$65536,IN_DTK!F$6,0),"")</f>
        <v/>
      </c>
      <c r="G660" s="187" t="str">
        <f>IF(ISNA(VLOOKUP($A660,DSSV!$A$7:$R$65536,IN_DTK!G$6,0))=FALSE,VLOOKUP($A660,DSSV!$A$7:$R$65536,IN_DTK!G$6,0),"")</f>
        <v/>
      </c>
      <c r="H660" s="183">
        <f>IF(ISNA(VLOOKUP($A660,DSSV!$A$7:$R$65536,IN_DTK!H$6,0))=FALSE,IF(H$9&lt;&gt;0,VLOOKUP($A660,DSSV!$A$7:$R$65536,IN_DTK!H$6,0),""),"")</f>
        <v>0</v>
      </c>
      <c r="I660" s="183">
        <f>IF(ISNA(VLOOKUP($A660,DSSV!$A$7:$R$65536,IN_DTK!I$6,0))=FALSE,IF(I$9&lt;&gt;0,VLOOKUP($A660,DSSV!$A$7:$R$65536,IN_DTK!I$6,0),""),"")</f>
        <v>0</v>
      </c>
      <c r="J660" s="183">
        <f>IF(ISNA(VLOOKUP($A660,DSSV!$A$7:$R$65536,IN_DTK!J$6,0))=FALSE,IF(J$9&lt;&gt;0,VLOOKUP($A660,DSSV!$A$7:$R$65536,IN_DTK!J$6,0),""),"")</f>
        <v>0</v>
      </c>
      <c r="K660" s="183">
        <f>IF(ISNA(VLOOKUP($A660,DSSV!$A$7:$R$65536,IN_DTK!K$6,0))=FALSE,IF(K$9&lt;&gt;0,VLOOKUP($A660,DSSV!$A$7:$R$65536,IN_DTK!K$6,0),""),"")</f>
        <v>0</v>
      </c>
      <c r="L660" s="183">
        <f>IF(ISNA(VLOOKUP($A660,DSSV!$A$7:$R$65536,IN_DTK!L$6,0))=FALSE,IF(L$9&lt;&gt;0,VLOOKUP($A660,DSSV!$A$7:$R$65536,IN_DTK!L$6,0),""),"")</f>
        <v>0</v>
      </c>
      <c r="M660" s="183">
        <f>IF(ISNA(VLOOKUP($A660,DSSV!$A$7:$R$65536,IN_DTK!M$6,0))=FALSE,IF(M$9&lt;&gt;0,VLOOKUP($A660,DSSV!$A$7:$R$65536,IN_DTK!M$6,0),""),"")</f>
        <v>0</v>
      </c>
      <c r="N660" s="183">
        <f>IF(ISNA(VLOOKUP($A660,DSSV!$A$7:$R$65536,IN_DTK!N$6,0))=FALSE,IF(N$9&lt;&gt;0,VLOOKUP($A660,DSSV!$A$7:$R$65536,IN_DTK!N$6,0),""),"")</f>
        <v>0</v>
      </c>
      <c r="O660" s="183">
        <f>IF(ISNA(VLOOKUP($A660,DSSV!$A$7:$R$65536,IN_DTK!O$6,0))=FALSE,IF(O$9&lt;&gt;0,VLOOKUP($A660,DSSV!$A$7:$R$65536,IN_DTK!O$6,0),""),"")</f>
        <v>0</v>
      </c>
      <c r="P660" s="183">
        <f>IF(ISNA(VLOOKUP($A660,DSSV!$A$7:$R$65536,IN_DTK!P$6,0))=FALSE,IF(P$9&lt;&gt;0,VLOOKUP($A660,DSSV!$A$7:$R$65536,IN_DTK!P$6,0),""),"")</f>
        <v>0</v>
      </c>
      <c r="Q660" s="184">
        <f>IF(ISNA(VLOOKUP($A660,DSSV!$A$7:$R$65536,IN_DTK!Q$6,0))=FALSE,VLOOKUP($A660,DSSV!$A$7:$R$65536,IN_DTK!Q$6,0),"")</f>
        <v>0</v>
      </c>
      <c r="R660" s="175" t="str">
        <f>IF(ISNA(VLOOKUP($A660,DSSV!$A$7:$R$65536,IN_DTK!R$6,0))=FALSE,VLOOKUP($A660,DSSV!$A$7:$R$65536,IN_DTK!R$6,0),"")</f>
        <v>Không</v>
      </c>
      <c r="S660" s="185" t="str">
        <f>IF(ISNA(VLOOKUP($A660,DSSV!$A$7:$R$65536,IN_DTK!S$6,0))=FALSE,VLOOKUP($A660,DSSV!$A$7:$R$65536,IN_DTK!S$6,0),"")</f>
        <v/>
      </c>
      <c r="T660" s="156" t="str">
        <f t="shared" si="20"/>
        <v/>
      </c>
      <c r="U660" s="156" t="str">
        <f t="shared" si="21"/>
        <v/>
      </c>
    </row>
    <row r="661" spans="1:21" s="156" customFormat="1" ht="20.25" customHeight="1">
      <c r="A661" s="154">
        <v>652</v>
      </c>
      <c r="B661" s="178">
        <f>--SUBTOTAL(2,C$7:C661)</f>
        <v>652</v>
      </c>
      <c r="C661" s="157">
        <f>IF(ISNA(VLOOKUP($A661,DSSV!$A$7:$R$65536,IN_DTK!C$6,0))=FALSE,VLOOKUP($A661,DSSV!$A$7:$R$65536,IN_DTK!C$6,0),"")</f>
        <v>0</v>
      </c>
      <c r="D661" s="181" t="str">
        <f>IF(ISNA(VLOOKUP($A661,DSSV!$A$7:$R$65536,IN_DTK!D$6,0))=FALSE,VLOOKUP($A661,DSSV!$A$7:$R$65536,IN_DTK!D$6,0),"")</f>
        <v/>
      </c>
      <c r="E661" s="182" t="str">
        <f>IF(ISNA(VLOOKUP($A661,DSSV!$A$7:$R$65536,IN_DTK!E$6,0))=FALSE,VLOOKUP($A661,DSSV!$A$7:$R$65536,IN_DTK!E$6,0),"")</f>
        <v/>
      </c>
      <c r="F661" s="187" t="str">
        <f>IF(ISNA(VLOOKUP($A661,DSSV!$A$7:$R$65536,IN_DTK!F$6,0))=FALSE,VLOOKUP($A661,DSSV!$A$7:$R$65536,IN_DTK!F$6,0),"")</f>
        <v/>
      </c>
      <c r="G661" s="187" t="str">
        <f>IF(ISNA(VLOOKUP($A661,DSSV!$A$7:$R$65536,IN_DTK!G$6,0))=FALSE,VLOOKUP($A661,DSSV!$A$7:$R$65536,IN_DTK!G$6,0),"")</f>
        <v/>
      </c>
      <c r="H661" s="183">
        <f>IF(ISNA(VLOOKUP($A661,DSSV!$A$7:$R$65536,IN_DTK!H$6,0))=FALSE,IF(H$9&lt;&gt;0,VLOOKUP($A661,DSSV!$A$7:$R$65536,IN_DTK!H$6,0),""),"")</f>
        <v>0</v>
      </c>
      <c r="I661" s="183">
        <f>IF(ISNA(VLOOKUP($A661,DSSV!$A$7:$R$65536,IN_DTK!I$6,0))=FALSE,IF(I$9&lt;&gt;0,VLOOKUP($A661,DSSV!$A$7:$R$65536,IN_DTK!I$6,0),""),"")</f>
        <v>0</v>
      </c>
      <c r="J661" s="183">
        <f>IF(ISNA(VLOOKUP($A661,DSSV!$A$7:$R$65536,IN_DTK!J$6,0))=FALSE,IF(J$9&lt;&gt;0,VLOOKUP($A661,DSSV!$A$7:$R$65536,IN_DTK!J$6,0),""),"")</f>
        <v>0</v>
      </c>
      <c r="K661" s="183">
        <f>IF(ISNA(VLOOKUP($A661,DSSV!$A$7:$R$65536,IN_DTK!K$6,0))=FALSE,IF(K$9&lt;&gt;0,VLOOKUP($A661,DSSV!$A$7:$R$65536,IN_DTK!K$6,0),""),"")</f>
        <v>0</v>
      </c>
      <c r="L661" s="183">
        <f>IF(ISNA(VLOOKUP($A661,DSSV!$A$7:$R$65536,IN_DTK!L$6,0))=FALSE,IF(L$9&lt;&gt;0,VLOOKUP($A661,DSSV!$A$7:$R$65536,IN_DTK!L$6,0),""),"")</f>
        <v>0</v>
      </c>
      <c r="M661" s="183">
        <f>IF(ISNA(VLOOKUP($A661,DSSV!$A$7:$R$65536,IN_DTK!M$6,0))=FALSE,IF(M$9&lt;&gt;0,VLOOKUP($A661,DSSV!$A$7:$R$65536,IN_DTK!M$6,0),""),"")</f>
        <v>0</v>
      </c>
      <c r="N661" s="183">
        <f>IF(ISNA(VLOOKUP($A661,DSSV!$A$7:$R$65536,IN_DTK!N$6,0))=FALSE,IF(N$9&lt;&gt;0,VLOOKUP($A661,DSSV!$A$7:$R$65536,IN_DTK!N$6,0),""),"")</f>
        <v>0</v>
      </c>
      <c r="O661" s="183">
        <f>IF(ISNA(VLOOKUP($A661,DSSV!$A$7:$R$65536,IN_DTK!O$6,0))=FALSE,IF(O$9&lt;&gt;0,VLOOKUP($A661,DSSV!$A$7:$R$65536,IN_DTK!O$6,0),""),"")</f>
        <v>0</v>
      </c>
      <c r="P661" s="183">
        <f>IF(ISNA(VLOOKUP($A661,DSSV!$A$7:$R$65536,IN_DTK!P$6,0))=FALSE,IF(P$9&lt;&gt;0,VLOOKUP($A661,DSSV!$A$7:$R$65536,IN_DTK!P$6,0),""),"")</f>
        <v>0</v>
      </c>
      <c r="Q661" s="184">
        <f>IF(ISNA(VLOOKUP($A661,DSSV!$A$7:$R$65536,IN_DTK!Q$6,0))=FALSE,VLOOKUP($A661,DSSV!$A$7:$R$65536,IN_DTK!Q$6,0),"")</f>
        <v>0</v>
      </c>
      <c r="R661" s="175" t="str">
        <f>IF(ISNA(VLOOKUP($A661,DSSV!$A$7:$R$65536,IN_DTK!R$6,0))=FALSE,VLOOKUP($A661,DSSV!$A$7:$R$65536,IN_DTK!R$6,0),"")</f>
        <v>Không</v>
      </c>
      <c r="S661" s="185" t="str">
        <f>IF(ISNA(VLOOKUP($A661,DSSV!$A$7:$R$65536,IN_DTK!S$6,0))=FALSE,VLOOKUP($A661,DSSV!$A$7:$R$65536,IN_DTK!S$6,0),"")</f>
        <v/>
      </c>
      <c r="T661" s="156" t="str">
        <f t="shared" si="20"/>
        <v/>
      </c>
      <c r="U661" s="156" t="str">
        <f t="shared" si="21"/>
        <v/>
      </c>
    </row>
    <row r="662" spans="1:21" s="156" customFormat="1" ht="20.25" customHeight="1">
      <c r="A662" s="154">
        <v>653</v>
      </c>
      <c r="B662" s="178">
        <f>--SUBTOTAL(2,C$7:C662)</f>
        <v>653</v>
      </c>
      <c r="C662" s="157">
        <f>IF(ISNA(VLOOKUP($A662,DSSV!$A$7:$R$65536,IN_DTK!C$6,0))=FALSE,VLOOKUP($A662,DSSV!$A$7:$R$65536,IN_DTK!C$6,0),"")</f>
        <v>0</v>
      </c>
      <c r="D662" s="181" t="str">
        <f>IF(ISNA(VLOOKUP($A662,DSSV!$A$7:$R$65536,IN_DTK!D$6,0))=FALSE,VLOOKUP($A662,DSSV!$A$7:$R$65536,IN_DTK!D$6,0),"")</f>
        <v/>
      </c>
      <c r="E662" s="182" t="str">
        <f>IF(ISNA(VLOOKUP($A662,DSSV!$A$7:$R$65536,IN_DTK!E$6,0))=FALSE,VLOOKUP($A662,DSSV!$A$7:$R$65536,IN_DTK!E$6,0),"")</f>
        <v/>
      </c>
      <c r="F662" s="187" t="str">
        <f>IF(ISNA(VLOOKUP($A662,DSSV!$A$7:$R$65536,IN_DTK!F$6,0))=FALSE,VLOOKUP($A662,DSSV!$A$7:$R$65536,IN_DTK!F$6,0),"")</f>
        <v/>
      </c>
      <c r="G662" s="187" t="str">
        <f>IF(ISNA(VLOOKUP($A662,DSSV!$A$7:$R$65536,IN_DTK!G$6,0))=FALSE,VLOOKUP($A662,DSSV!$A$7:$R$65536,IN_DTK!G$6,0),"")</f>
        <v/>
      </c>
      <c r="H662" s="183">
        <f>IF(ISNA(VLOOKUP($A662,DSSV!$A$7:$R$65536,IN_DTK!H$6,0))=FALSE,IF(H$9&lt;&gt;0,VLOOKUP($A662,DSSV!$A$7:$R$65536,IN_DTK!H$6,0),""),"")</f>
        <v>0</v>
      </c>
      <c r="I662" s="183">
        <f>IF(ISNA(VLOOKUP($A662,DSSV!$A$7:$R$65536,IN_DTK!I$6,0))=FALSE,IF(I$9&lt;&gt;0,VLOOKUP($A662,DSSV!$A$7:$R$65536,IN_DTK!I$6,0),""),"")</f>
        <v>0</v>
      </c>
      <c r="J662" s="183">
        <f>IF(ISNA(VLOOKUP($A662,DSSV!$A$7:$R$65536,IN_DTK!J$6,0))=FALSE,IF(J$9&lt;&gt;0,VLOOKUP($A662,DSSV!$A$7:$R$65536,IN_DTK!J$6,0),""),"")</f>
        <v>0</v>
      </c>
      <c r="K662" s="183">
        <f>IF(ISNA(VLOOKUP($A662,DSSV!$A$7:$R$65536,IN_DTK!K$6,0))=FALSE,IF(K$9&lt;&gt;0,VLOOKUP($A662,DSSV!$A$7:$R$65536,IN_DTK!K$6,0),""),"")</f>
        <v>0</v>
      </c>
      <c r="L662" s="183">
        <f>IF(ISNA(VLOOKUP($A662,DSSV!$A$7:$R$65536,IN_DTK!L$6,0))=FALSE,IF(L$9&lt;&gt;0,VLOOKUP($A662,DSSV!$A$7:$R$65536,IN_DTK!L$6,0),""),"")</f>
        <v>0</v>
      </c>
      <c r="M662" s="183">
        <f>IF(ISNA(VLOOKUP($A662,DSSV!$A$7:$R$65536,IN_DTK!M$6,0))=FALSE,IF(M$9&lt;&gt;0,VLOOKUP($A662,DSSV!$A$7:$R$65536,IN_DTK!M$6,0),""),"")</f>
        <v>0</v>
      </c>
      <c r="N662" s="183">
        <f>IF(ISNA(VLOOKUP($A662,DSSV!$A$7:$R$65536,IN_DTK!N$6,0))=FALSE,IF(N$9&lt;&gt;0,VLOOKUP($A662,DSSV!$A$7:$R$65536,IN_DTK!N$6,0),""),"")</f>
        <v>0</v>
      </c>
      <c r="O662" s="183">
        <f>IF(ISNA(VLOOKUP($A662,DSSV!$A$7:$R$65536,IN_DTK!O$6,0))=FALSE,IF(O$9&lt;&gt;0,VLOOKUP($A662,DSSV!$A$7:$R$65536,IN_DTK!O$6,0),""),"")</f>
        <v>0</v>
      </c>
      <c r="P662" s="183">
        <f>IF(ISNA(VLOOKUP($A662,DSSV!$A$7:$R$65536,IN_DTK!P$6,0))=FALSE,IF(P$9&lt;&gt;0,VLOOKUP($A662,DSSV!$A$7:$R$65536,IN_DTK!P$6,0),""),"")</f>
        <v>0</v>
      </c>
      <c r="Q662" s="184">
        <f>IF(ISNA(VLOOKUP($A662,DSSV!$A$7:$R$65536,IN_DTK!Q$6,0))=FALSE,VLOOKUP($A662,DSSV!$A$7:$R$65536,IN_DTK!Q$6,0),"")</f>
        <v>0</v>
      </c>
      <c r="R662" s="175" t="str">
        <f>IF(ISNA(VLOOKUP($A662,DSSV!$A$7:$R$65536,IN_DTK!R$6,0))=FALSE,VLOOKUP($A662,DSSV!$A$7:$R$65536,IN_DTK!R$6,0),"")</f>
        <v>Không</v>
      </c>
      <c r="S662" s="185" t="str">
        <f>IF(ISNA(VLOOKUP($A662,DSSV!$A$7:$R$65536,IN_DTK!S$6,0))=FALSE,VLOOKUP($A662,DSSV!$A$7:$R$65536,IN_DTK!S$6,0),"")</f>
        <v/>
      </c>
      <c r="T662" s="156" t="str">
        <f t="shared" si="20"/>
        <v/>
      </c>
      <c r="U662" s="156" t="str">
        <f t="shared" si="21"/>
        <v/>
      </c>
    </row>
    <row r="663" spans="1:21" s="156" customFormat="1" ht="20.25" customHeight="1">
      <c r="A663" s="154">
        <v>654</v>
      </c>
      <c r="B663" s="178">
        <f>--SUBTOTAL(2,C$7:C663)</f>
        <v>654</v>
      </c>
      <c r="C663" s="157">
        <f>IF(ISNA(VLOOKUP($A663,DSSV!$A$7:$R$65536,IN_DTK!C$6,0))=FALSE,VLOOKUP($A663,DSSV!$A$7:$R$65536,IN_DTK!C$6,0),"")</f>
        <v>0</v>
      </c>
      <c r="D663" s="181" t="str">
        <f>IF(ISNA(VLOOKUP($A663,DSSV!$A$7:$R$65536,IN_DTK!D$6,0))=FALSE,VLOOKUP($A663,DSSV!$A$7:$R$65536,IN_DTK!D$6,0),"")</f>
        <v/>
      </c>
      <c r="E663" s="182" t="str">
        <f>IF(ISNA(VLOOKUP($A663,DSSV!$A$7:$R$65536,IN_DTK!E$6,0))=FALSE,VLOOKUP($A663,DSSV!$A$7:$R$65536,IN_DTK!E$6,0),"")</f>
        <v/>
      </c>
      <c r="F663" s="187" t="str">
        <f>IF(ISNA(VLOOKUP($A663,DSSV!$A$7:$R$65536,IN_DTK!F$6,0))=FALSE,VLOOKUP($A663,DSSV!$A$7:$R$65536,IN_DTK!F$6,0),"")</f>
        <v/>
      </c>
      <c r="G663" s="187" t="str">
        <f>IF(ISNA(VLOOKUP($A663,DSSV!$A$7:$R$65536,IN_DTK!G$6,0))=FALSE,VLOOKUP($A663,DSSV!$A$7:$R$65536,IN_DTK!G$6,0),"")</f>
        <v/>
      </c>
      <c r="H663" s="183">
        <f>IF(ISNA(VLOOKUP($A663,DSSV!$A$7:$R$65536,IN_DTK!H$6,0))=FALSE,IF(H$9&lt;&gt;0,VLOOKUP($A663,DSSV!$A$7:$R$65536,IN_DTK!H$6,0),""),"")</f>
        <v>0</v>
      </c>
      <c r="I663" s="183">
        <f>IF(ISNA(VLOOKUP($A663,DSSV!$A$7:$R$65536,IN_DTK!I$6,0))=FALSE,IF(I$9&lt;&gt;0,VLOOKUP($A663,DSSV!$A$7:$R$65536,IN_DTK!I$6,0),""),"")</f>
        <v>0</v>
      </c>
      <c r="J663" s="183">
        <f>IF(ISNA(VLOOKUP($A663,DSSV!$A$7:$R$65536,IN_DTK!J$6,0))=FALSE,IF(J$9&lt;&gt;0,VLOOKUP($A663,DSSV!$A$7:$R$65536,IN_DTK!J$6,0),""),"")</f>
        <v>0</v>
      </c>
      <c r="K663" s="183">
        <f>IF(ISNA(VLOOKUP($A663,DSSV!$A$7:$R$65536,IN_DTK!K$6,0))=FALSE,IF(K$9&lt;&gt;0,VLOOKUP($A663,DSSV!$A$7:$R$65536,IN_DTK!K$6,0),""),"")</f>
        <v>0</v>
      </c>
      <c r="L663" s="183">
        <f>IF(ISNA(VLOOKUP($A663,DSSV!$A$7:$R$65536,IN_DTK!L$6,0))=FALSE,IF(L$9&lt;&gt;0,VLOOKUP($A663,DSSV!$A$7:$R$65536,IN_DTK!L$6,0),""),"")</f>
        <v>0</v>
      </c>
      <c r="M663" s="183">
        <f>IF(ISNA(VLOOKUP($A663,DSSV!$A$7:$R$65536,IN_DTK!M$6,0))=FALSE,IF(M$9&lt;&gt;0,VLOOKUP($A663,DSSV!$A$7:$R$65536,IN_DTK!M$6,0),""),"")</f>
        <v>0</v>
      </c>
      <c r="N663" s="183">
        <f>IF(ISNA(VLOOKUP($A663,DSSV!$A$7:$R$65536,IN_DTK!N$6,0))=FALSE,IF(N$9&lt;&gt;0,VLOOKUP($A663,DSSV!$A$7:$R$65536,IN_DTK!N$6,0),""),"")</f>
        <v>0</v>
      </c>
      <c r="O663" s="183">
        <f>IF(ISNA(VLOOKUP($A663,DSSV!$A$7:$R$65536,IN_DTK!O$6,0))=FALSE,IF(O$9&lt;&gt;0,VLOOKUP($A663,DSSV!$A$7:$R$65536,IN_DTK!O$6,0),""),"")</f>
        <v>0</v>
      </c>
      <c r="P663" s="183">
        <f>IF(ISNA(VLOOKUP($A663,DSSV!$A$7:$R$65536,IN_DTK!P$6,0))=FALSE,IF(P$9&lt;&gt;0,VLOOKUP($A663,DSSV!$A$7:$R$65536,IN_DTK!P$6,0),""),"")</f>
        <v>0</v>
      </c>
      <c r="Q663" s="184">
        <f>IF(ISNA(VLOOKUP($A663,DSSV!$A$7:$R$65536,IN_DTK!Q$6,0))=FALSE,VLOOKUP($A663,DSSV!$A$7:$R$65536,IN_DTK!Q$6,0),"")</f>
        <v>0</v>
      </c>
      <c r="R663" s="175" t="str">
        <f>IF(ISNA(VLOOKUP($A663,DSSV!$A$7:$R$65536,IN_DTK!R$6,0))=FALSE,VLOOKUP($A663,DSSV!$A$7:$R$65536,IN_DTK!R$6,0),"")</f>
        <v>Không</v>
      </c>
      <c r="S663" s="185" t="str">
        <f>IF(ISNA(VLOOKUP($A663,DSSV!$A$7:$R$65536,IN_DTK!S$6,0))=FALSE,VLOOKUP($A663,DSSV!$A$7:$R$65536,IN_DTK!S$6,0),"")</f>
        <v/>
      </c>
      <c r="T663" s="156" t="str">
        <f t="shared" si="20"/>
        <v/>
      </c>
      <c r="U663" s="156" t="str">
        <f t="shared" si="21"/>
        <v/>
      </c>
    </row>
    <row r="664" spans="1:21" s="156" customFormat="1" ht="20.25" customHeight="1">
      <c r="A664" s="154">
        <v>655</v>
      </c>
      <c r="B664" s="178">
        <f>--SUBTOTAL(2,C$7:C664)</f>
        <v>655</v>
      </c>
      <c r="C664" s="157">
        <f>IF(ISNA(VLOOKUP($A664,DSSV!$A$7:$R$65536,IN_DTK!C$6,0))=FALSE,VLOOKUP($A664,DSSV!$A$7:$R$65536,IN_DTK!C$6,0),"")</f>
        <v>0</v>
      </c>
      <c r="D664" s="181" t="str">
        <f>IF(ISNA(VLOOKUP($A664,DSSV!$A$7:$R$65536,IN_DTK!D$6,0))=FALSE,VLOOKUP($A664,DSSV!$A$7:$R$65536,IN_DTK!D$6,0),"")</f>
        <v/>
      </c>
      <c r="E664" s="182" t="str">
        <f>IF(ISNA(VLOOKUP($A664,DSSV!$A$7:$R$65536,IN_DTK!E$6,0))=FALSE,VLOOKUP($A664,DSSV!$A$7:$R$65536,IN_DTK!E$6,0),"")</f>
        <v/>
      </c>
      <c r="F664" s="187" t="str">
        <f>IF(ISNA(VLOOKUP($A664,DSSV!$A$7:$R$65536,IN_DTK!F$6,0))=FALSE,VLOOKUP($A664,DSSV!$A$7:$R$65536,IN_DTK!F$6,0),"")</f>
        <v/>
      </c>
      <c r="G664" s="187" t="str">
        <f>IF(ISNA(VLOOKUP($A664,DSSV!$A$7:$R$65536,IN_DTK!G$6,0))=FALSE,VLOOKUP($A664,DSSV!$A$7:$R$65536,IN_DTK!G$6,0),"")</f>
        <v/>
      </c>
      <c r="H664" s="183">
        <f>IF(ISNA(VLOOKUP($A664,DSSV!$A$7:$R$65536,IN_DTK!H$6,0))=FALSE,IF(H$9&lt;&gt;0,VLOOKUP($A664,DSSV!$A$7:$R$65536,IN_DTK!H$6,0),""),"")</f>
        <v>0</v>
      </c>
      <c r="I664" s="183">
        <f>IF(ISNA(VLOOKUP($A664,DSSV!$A$7:$R$65536,IN_DTK!I$6,0))=FALSE,IF(I$9&lt;&gt;0,VLOOKUP($A664,DSSV!$A$7:$R$65536,IN_DTK!I$6,0),""),"")</f>
        <v>0</v>
      </c>
      <c r="J664" s="183">
        <f>IF(ISNA(VLOOKUP($A664,DSSV!$A$7:$R$65536,IN_DTK!J$6,0))=FALSE,IF(J$9&lt;&gt;0,VLOOKUP($A664,DSSV!$A$7:$R$65536,IN_DTK!J$6,0),""),"")</f>
        <v>0</v>
      </c>
      <c r="K664" s="183">
        <f>IF(ISNA(VLOOKUP($A664,DSSV!$A$7:$R$65536,IN_DTK!K$6,0))=FALSE,IF(K$9&lt;&gt;0,VLOOKUP($A664,DSSV!$A$7:$R$65536,IN_DTK!K$6,0),""),"")</f>
        <v>0</v>
      </c>
      <c r="L664" s="183">
        <f>IF(ISNA(VLOOKUP($A664,DSSV!$A$7:$R$65536,IN_DTK!L$6,0))=FALSE,IF(L$9&lt;&gt;0,VLOOKUP($A664,DSSV!$A$7:$R$65536,IN_DTK!L$6,0),""),"")</f>
        <v>0</v>
      </c>
      <c r="M664" s="183">
        <f>IF(ISNA(VLOOKUP($A664,DSSV!$A$7:$R$65536,IN_DTK!M$6,0))=FALSE,IF(M$9&lt;&gt;0,VLOOKUP($A664,DSSV!$A$7:$R$65536,IN_DTK!M$6,0),""),"")</f>
        <v>0</v>
      </c>
      <c r="N664" s="183">
        <f>IF(ISNA(VLOOKUP($A664,DSSV!$A$7:$R$65536,IN_DTK!N$6,0))=FALSE,IF(N$9&lt;&gt;0,VLOOKUP($A664,DSSV!$A$7:$R$65536,IN_DTK!N$6,0),""),"")</f>
        <v>0</v>
      </c>
      <c r="O664" s="183">
        <f>IF(ISNA(VLOOKUP($A664,DSSV!$A$7:$R$65536,IN_DTK!O$6,0))=FALSE,IF(O$9&lt;&gt;0,VLOOKUP($A664,DSSV!$A$7:$R$65536,IN_DTK!O$6,0),""),"")</f>
        <v>0</v>
      </c>
      <c r="P664" s="183">
        <f>IF(ISNA(VLOOKUP($A664,DSSV!$A$7:$R$65536,IN_DTK!P$6,0))=FALSE,IF(P$9&lt;&gt;0,VLOOKUP($A664,DSSV!$A$7:$R$65536,IN_DTK!P$6,0),""),"")</f>
        <v>0</v>
      </c>
      <c r="Q664" s="184">
        <f>IF(ISNA(VLOOKUP($A664,DSSV!$A$7:$R$65536,IN_DTK!Q$6,0))=FALSE,VLOOKUP($A664,DSSV!$A$7:$R$65536,IN_DTK!Q$6,0),"")</f>
        <v>0</v>
      </c>
      <c r="R664" s="175" t="str">
        <f>IF(ISNA(VLOOKUP($A664,DSSV!$A$7:$R$65536,IN_DTK!R$6,0))=FALSE,VLOOKUP($A664,DSSV!$A$7:$R$65536,IN_DTK!R$6,0),"")</f>
        <v>Không</v>
      </c>
      <c r="S664" s="185" t="str">
        <f>IF(ISNA(VLOOKUP($A664,DSSV!$A$7:$R$65536,IN_DTK!S$6,0))=FALSE,VLOOKUP($A664,DSSV!$A$7:$R$65536,IN_DTK!S$6,0),"")</f>
        <v/>
      </c>
      <c r="T664" s="156" t="str">
        <f t="shared" si="20"/>
        <v/>
      </c>
      <c r="U664" s="156" t="str">
        <f t="shared" si="21"/>
        <v/>
      </c>
    </row>
    <row r="665" spans="1:21" s="156" customFormat="1" ht="20.25" customHeight="1">
      <c r="A665" s="154">
        <v>656</v>
      </c>
      <c r="B665" s="178">
        <f>--SUBTOTAL(2,C$7:C665)</f>
        <v>656</v>
      </c>
      <c r="C665" s="157">
        <f>IF(ISNA(VLOOKUP($A665,DSSV!$A$7:$R$65536,IN_DTK!C$6,0))=FALSE,VLOOKUP($A665,DSSV!$A$7:$R$65536,IN_DTK!C$6,0),"")</f>
        <v>0</v>
      </c>
      <c r="D665" s="181" t="str">
        <f>IF(ISNA(VLOOKUP($A665,DSSV!$A$7:$R$65536,IN_DTK!D$6,0))=FALSE,VLOOKUP($A665,DSSV!$A$7:$R$65536,IN_DTK!D$6,0),"")</f>
        <v/>
      </c>
      <c r="E665" s="182" t="str">
        <f>IF(ISNA(VLOOKUP($A665,DSSV!$A$7:$R$65536,IN_DTK!E$6,0))=FALSE,VLOOKUP($A665,DSSV!$A$7:$R$65536,IN_DTK!E$6,0),"")</f>
        <v/>
      </c>
      <c r="F665" s="187" t="str">
        <f>IF(ISNA(VLOOKUP($A665,DSSV!$A$7:$R$65536,IN_DTK!F$6,0))=FALSE,VLOOKUP($A665,DSSV!$A$7:$R$65536,IN_DTK!F$6,0),"")</f>
        <v/>
      </c>
      <c r="G665" s="187" t="str">
        <f>IF(ISNA(VLOOKUP($A665,DSSV!$A$7:$R$65536,IN_DTK!G$6,0))=FALSE,VLOOKUP($A665,DSSV!$A$7:$R$65536,IN_DTK!G$6,0),"")</f>
        <v/>
      </c>
      <c r="H665" s="183">
        <f>IF(ISNA(VLOOKUP($A665,DSSV!$A$7:$R$65536,IN_DTK!H$6,0))=FALSE,IF(H$9&lt;&gt;0,VLOOKUP($A665,DSSV!$A$7:$R$65536,IN_DTK!H$6,0),""),"")</f>
        <v>0</v>
      </c>
      <c r="I665" s="183">
        <f>IF(ISNA(VLOOKUP($A665,DSSV!$A$7:$R$65536,IN_DTK!I$6,0))=FALSE,IF(I$9&lt;&gt;0,VLOOKUP($A665,DSSV!$A$7:$R$65536,IN_DTK!I$6,0),""),"")</f>
        <v>0</v>
      </c>
      <c r="J665" s="183">
        <f>IF(ISNA(VLOOKUP($A665,DSSV!$A$7:$R$65536,IN_DTK!J$6,0))=FALSE,IF(J$9&lt;&gt;0,VLOOKUP($A665,DSSV!$A$7:$R$65536,IN_DTK!J$6,0),""),"")</f>
        <v>0</v>
      </c>
      <c r="K665" s="183">
        <f>IF(ISNA(VLOOKUP($A665,DSSV!$A$7:$R$65536,IN_DTK!K$6,0))=FALSE,IF(K$9&lt;&gt;0,VLOOKUP($A665,DSSV!$A$7:$R$65536,IN_DTK!K$6,0),""),"")</f>
        <v>0</v>
      </c>
      <c r="L665" s="183">
        <f>IF(ISNA(VLOOKUP($A665,DSSV!$A$7:$R$65536,IN_DTK!L$6,0))=FALSE,IF(L$9&lt;&gt;0,VLOOKUP($A665,DSSV!$A$7:$R$65536,IN_DTK!L$6,0),""),"")</f>
        <v>0</v>
      </c>
      <c r="M665" s="183">
        <f>IF(ISNA(VLOOKUP($A665,DSSV!$A$7:$R$65536,IN_DTK!M$6,0))=FALSE,IF(M$9&lt;&gt;0,VLOOKUP($A665,DSSV!$A$7:$R$65536,IN_DTK!M$6,0),""),"")</f>
        <v>0</v>
      </c>
      <c r="N665" s="183">
        <f>IF(ISNA(VLOOKUP($A665,DSSV!$A$7:$R$65536,IN_DTK!N$6,0))=FALSE,IF(N$9&lt;&gt;0,VLOOKUP($A665,DSSV!$A$7:$R$65536,IN_DTK!N$6,0),""),"")</f>
        <v>0</v>
      </c>
      <c r="O665" s="183">
        <f>IF(ISNA(VLOOKUP($A665,DSSV!$A$7:$R$65536,IN_DTK!O$6,0))=FALSE,IF(O$9&lt;&gt;0,VLOOKUP($A665,DSSV!$A$7:$R$65536,IN_DTK!O$6,0),""),"")</f>
        <v>0</v>
      </c>
      <c r="P665" s="183">
        <f>IF(ISNA(VLOOKUP($A665,DSSV!$A$7:$R$65536,IN_DTK!P$6,0))=FALSE,IF(P$9&lt;&gt;0,VLOOKUP($A665,DSSV!$A$7:$R$65536,IN_DTK!P$6,0),""),"")</f>
        <v>0</v>
      </c>
      <c r="Q665" s="184">
        <f>IF(ISNA(VLOOKUP($A665,DSSV!$A$7:$R$65536,IN_DTK!Q$6,0))=FALSE,VLOOKUP($A665,DSSV!$A$7:$R$65536,IN_DTK!Q$6,0),"")</f>
        <v>0</v>
      </c>
      <c r="R665" s="175" t="str">
        <f>IF(ISNA(VLOOKUP($A665,DSSV!$A$7:$R$65536,IN_DTK!R$6,0))=FALSE,VLOOKUP($A665,DSSV!$A$7:$R$65536,IN_DTK!R$6,0),"")</f>
        <v>Không</v>
      </c>
      <c r="S665" s="185" t="str">
        <f>IF(ISNA(VLOOKUP($A665,DSSV!$A$7:$R$65536,IN_DTK!S$6,0))=FALSE,VLOOKUP($A665,DSSV!$A$7:$R$65536,IN_DTK!S$6,0),"")</f>
        <v/>
      </c>
      <c r="T665" s="156" t="str">
        <f t="shared" si="20"/>
        <v/>
      </c>
      <c r="U665" s="156" t="str">
        <f t="shared" si="21"/>
        <v/>
      </c>
    </row>
    <row r="666" spans="1:21" s="156" customFormat="1" ht="20.25" customHeight="1">
      <c r="A666" s="154">
        <v>657</v>
      </c>
      <c r="B666" s="178">
        <f>--SUBTOTAL(2,C$7:C666)</f>
        <v>657</v>
      </c>
      <c r="C666" s="157">
        <f>IF(ISNA(VLOOKUP($A666,DSSV!$A$7:$R$65536,IN_DTK!C$6,0))=FALSE,VLOOKUP($A666,DSSV!$A$7:$R$65536,IN_DTK!C$6,0),"")</f>
        <v>0</v>
      </c>
      <c r="D666" s="181" t="str">
        <f>IF(ISNA(VLOOKUP($A666,DSSV!$A$7:$R$65536,IN_DTK!D$6,0))=FALSE,VLOOKUP($A666,DSSV!$A$7:$R$65536,IN_DTK!D$6,0),"")</f>
        <v/>
      </c>
      <c r="E666" s="182" t="str">
        <f>IF(ISNA(VLOOKUP($A666,DSSV!$A$7:$R$65536,IN_DTK!E$6,0))=FALSE,VLOOKUP($A666,DSSV!$A$7:$R$65536,IN_DTK!E$6,0),"")</f>
        <v/>
      </c>
      <c r="F666" s="187" t="str">
        <f>IF(ISNA(VLOOKUP($A666,DSSV!$A$7:$R$65536,IN_DTK!F$6,0))=FALSE,VLOOKUP($A666,DSSV!$A$7:$R$65536,IN_DTK!F$6,0),"")</f>
        <v/>
      </c>
      <c r="G666" s="187" t="str">
        <f>IF(ISNA(VLOOKUP($A666,DSSV!$A$7:$R$65536,IN_DTK!G$6,0))=FALSE,VLOOKUP($A666,DSSV!$A$7:$R$65536,IN_DTK!G$6,0),"")</f>
        <v/>
      </c>
      <c r="H666" s="183">
        <f>IF(ISNA(VLOOKUP($A666,DSSV!$A$7:$R$65536,IN_DTK!H$6,0))=FALSE,IF(H$9&lt;&gt;0,VLOOKUP($A666,DSSV!$A$7:$R$65536,IN_DTK!H$6,0),""),"")</f>
        <v>0</v>
      </c>
      <c r="I666" s="183">
        <f>IF(ISNA(VLOOKUP($A666,DSSV!$A$7:$R$65536,IN_DTK!I$6,0))=FALSE,IF(I$9&lt;&gt;0,VLOOKUP($A666,DSSV!$A$7:$R$65536,IN_DTK!I$6,0),""),"")</f>
        <v>0</v>
      </c>
      <c r="J666" s="183">
        <f>IF(ISNA(VLOOKUP($A666,DSSV!$A$7:$R$65536,IN_DTK!J$6,0))=FALSE,IF(J$9&lt;&gt;0,VLOOKUP($A666,DSSV!$A$7:$R$65536,IN_DTK!J$6,0),""),"")</f>
        <v>0</v>
      </c>
      <c r="K666" s="183">
        <f>IF(ISNA(VLOOKUP($A666,DSSV!$A$7:$R$65536,IN_DTK!K$6,0))=FALSE,IF(K$9&lt;&gt;0,VLOOKUP($A666,DSSV!$A$7:$R$65536,IN_DTK!K$6,0),""),"")</f>
        <v>0</v>
      </c>
      <c r="L666" s="183">
        <f>IF(ISNA(VLOOKUP($A666,DSSV!$A$7:$R$65536,IN_DTK!L$6,0))=FALSE,IF(L$9&lt;&gt;0,VLOOKUP($A666,DSSV!$A$7:$R$65536,IN_DTK!L$6,0),""),"")</f>
        <v>0</v>
      </c>
      <c r="M666" s="183">
        <f>IF(ISNA(VLOOKUP($A666,DSSV!$A$7:$R$65536,IN_DTK!M$6,0))=FALSE,IF(M$9&lt;&gt;0,VLOOKUP($A666,DSSV!$A$7:$R$65536,IN_DTK!M$6,0),""),"")</f>
        <v>0</v>
      </c>
      <c r="N666" s="183">
        <f>IF(ISNA(VLOOKUP($A666,DSSV!$A$7:$R$65536,IN_DTK!N$6,0))=FALSE,IF(N$9&lt;&gt;0,VLOOKUP($A666,DSSV!$A$7:$R$65536,IN_DTK!N$6,0),""),"")</f>
        <v>0</v>
      </c>
      <c r="O666" s="183">
        <f>IF(ISNA(VLOOKUP($A666,DSSV!$A$7:$R$65536,IN_DTK!O$6,0))=FALSE,IF(O$9&lt;&gt;0,VLOOKUP($A666,DSSV!$A$7:$R$65536,IN_DTK!O$6,0),""),"")</f>
        <v>0</v>
      </c>
      <c r="P666" s="183">
        <f>IF(ISNA(VLOOKUP($A666,DSSV!$A$7:$R$65536,IN_DTK!P$6,0))=FALSE,IF(P$9&lt;&gt;0,VLOOKUP($A666,DSSV!$A$7:$R$65536,IN_DTK!P$6,0),""),"")</f>
        <v>0</v>
      </c>
      <c r="Q666" s="184">
        <f>IF(ISNA(VLOOKUP($A666,DSSV!$A$7:$R$65536,IN_DTK!Q$6,0))=FALSE,VLOOKUP($A666,DSSV!$A$7:$R$65536,IN_DTK!Q$6,0),"")</f>
        <v>0</v>
      </c>
      <c r="R666" s="175" t="str">
        <f>IF(ISNA(VLOOKUP($A666,DSSV!$A$7:$R$65536,IN_DTK!R$6,0))=FALSE,VLOOKUP($A666,DSSV!$A$7:$R$65536,IN_DTK!R$6,0),"")</f>
        <v>Không</v>
      </c>
      <c r="S666" s="185" t="str">
        <f>IF(ISNA(VLOOKUP($A666,DSSV!$A$7:$R$65536,IN_DTK!S$6,0))=FALSE,VLOOKUP($A666,DSSV!$A$7:$R$65536,IN_DTK!S$6,0),"")</f>
        <v/>
      </c>
      <c r="T666" s="156" t="str">
        <f t="shared" si="20"/>
        <v/>
      </c>
      <c r="U666" s="156" t="str">
        <f t="shared" si="21"/>
        <v/>
      </c>
    </row>
    <row r="667" spans="1:21" s="156" customFormat="1" ht="20.25" customHeight="1">
      <c r="A667" s="154">
        <v>658</v>
      </c>
      <c r="B667" s="178">
        <f>--SUBTOTAL(2,C$7:C667)</f>
        <v>658</v>
      </c>
      <c r="C667" s="157">
        <f>IF(ISNA(VLOOKUP($A667,DSSV!$A$7:$R$65536,IN_DTK!C$6,0))=FALSE,VLOOKUP($A667,DSSV!$A$7:$R$65536,IN_DTK!C$6,0),"")</f>
        <v>0</v>
      </c>
      <c r="D667" s="181" t="str">
        <f>IF(ISNA(VLOOKUP($A667,DSSV!$A$7:$R$65536,IN_DTK!D$6,0))=FALSE,VLOOKUP($A667,DSSV!$A$7:$R$65536,IN_DTK!D$6,0),"")</f>
        <v/>
      </c>
      <c r="E667" s="182" t="str">
        <f>IF(ISNA(VLOOKUP($A667,DSSV!$A$7:$R$65536,IN_DTK!E$6,0))=FALSE,VLOOKUP($A667,DSSV!$A$7:$R$65536,IN_DTK!E$6,0),"")</f>
        <v/>
      </c>
      <c r="F667" s="187" t="str">
        <f>IF(ISNA(VLOOKUP($A667,DSSV!$A$7:$R$65536,IN_DTK!F$6,0))=FALSE,VLOOKUP($A667,DSSV!$A$7:$R$65536,IN_DTK!F$6,0),"")</f>
        <v/>
      </c>
      <c r="G667" s="187" t="str">
        <f>IF(ISNA(VLOOKUP($A667,DSSV!$A$7:$R$65536,IN_DTK!G$6,0))=FALSE,VLOOKUP($A667,DSSV!$A$7:$R$65536,IN_DTK!G$6,0),"")</f>
        <v/>
      </c>
      <c r="H667" s="183">
        <f>IF(ISNA(VLOOKUP($A667,DSSV!$A$7:$R$65536,IN_DTK!H$6,0))=FALSE,IF(H$9&lt;&gt;0,VLOOKUP($A667,DSSV!$A$7:$R$65536,IN_DTK!H$6,0),""),"")</f>
        <v>0</v>
      </c>
      <c r="I667" s="183">
        <f>IF(ISNA(VLOOKUP($A667,DSSV!$A$7:$R$65536,IN_DTK!I$6,0))=FALSE,IF(I$9&lt;&gt;0,VLOOKUP($A667,DSSV!$A$7:$R$65536,IN_DTK!I$6,0),""),"")</f>
        <v>0</v>
      </c>
      <c r="J667" s="183">
        <f>IF(ISNA(VLOOKUP($A667,DSSV!$A$7:$R$65536,IN_DTK!J$6,0))=FALSE,IF(J$9&lt;&gt;0,VLOOKUP($A667,DSSV!$A$7:$R$65536,IN_DTK!J$6,0),""),"")</f>
        <v>0</v>
      </c>
      <c r="K667" s="183">
        <f>IF(ISNA(VLOOKUP($A667,DSSV!$A$7:$R$65536,IN_DTK!K$6,0))=FALSE,IF(K$9&lt;&gt;0,VLOOKUP($A667,DSSV!$A$7:$R$65536,IN_DTK!K$6,0),""),"")</f>
        <v>0</v>
      </c>
      <c r="L667" s="183">
        <f>IF(ISNA(VLOOKUP($A667,DSSV!$A$7:$R$65536,IN_DTK!L$6,0))=FALSE,IF(L$9&lt;&gt;0,VLOOKUP($A667,DSSV!$A$7:$R$65536,IN_DTK!L$6,0),""),"")</f>
        <v>0</v>
      </c>
      <c r="M667" s="183">
        <f>IF(ISNA(VLOOKUP($A667,DSSV!$A$7:$R$65536,IN_DTK!M$6,0))=FALSE,IF(M$9&lt;&gt;0,VLOOKUP($A667,DSSV!$A$7:$R$65536,IN_DTK!M$6,0),""),"")</f>
        <v>0</v>
      </c>
      <c r="N667" s="183">
        <f>IF(ISNA(VLOOKUP($A667,DSSV!$A$7:$R$65536,IN_DTK!N$6,0))=FALSE,IF(N$9&lt;&gt;0,VLOOKUP($A667,DSSV!$A$7:$R$65536,IN_DTK!N$6,0),""),"")</f>
        <v>0</v>
      </c>
      <c r="O667" s="183">
        <f>IF(ISNA(VLOOKUP($A667,DSSV!$A$7:$R$65536,IN_DTK!O$6,0))=FALSE,IF(O$9&lt;&gt;0,VLOOKUP($A667,DSSV!$A$7:$R$65536,IN_DTK!O$6,0),""),"")</f>
        <v>0</v>
      </c>
      <c r="P667" s="183">
        <f>IF(ISNA(VLOOKUP($A667,DSSV!$A$7:$R$65536,IN_DTK!P$6,0))=FALSE,IF(P$9&lt;&gt;0,VLOOKUP($A667,DSSV!$A$7:$R$65536,IN_DTK!P$6,0),""),"")</f>
        <v>0</v>
      </c>
      <c r="Q667" s="184">
        <f>IF(ISNA(VLOOKUP($A667,DSSV!$A$7:$R$65536,IN_DTK!Q$6,0))=FALSE,VLOOKUP($A667,DSSV!$A$7:$R$65536,IN_DTK!Q$6,0),"")</f>
        <v>0</v>
      </c>
      <c r="R667" s="175" t="str">
        <f>IF(ISNA(VLOOKUP($A667,DSSV!$A$7:$R$65536,IN_DTK!R$6,0))=FALSE,VLOOKUP($A667,DSSV!$A$7:$R$65536,IN_DTK!R$6,0),"")</f>
        <v>Không</v>
      </c>
      <c r="S667" s="185" t="str">
        <f>IF(ISNA(VLOOKUP($A667,DSSV!$A$7:$R$65536,IN_DTK!S$6,0))=FALSE,VLOOKUP($A667,DSSV!$A$7:$R$65536,IN_DTK!S$6,0),"")</f>
        <v/>
      </c>
      <c r="T667" s="156" t="str">
        <f t="shared" si="20"/>
        <v/>
      </c>
      <c r="U667" s="156" t="str">
        <f t="shared" si="21"/>
        <v/>
      </c>
    </row>
    <row r="668" spans="1:21" s="156" customFormat="1" ht="20.25" customHeight="1">
      <c r="A668" s="154">
        <v>659</v>
      </c>
      <c r="B668" s="178">
        <f>--SUBTOTAL(2,C$7:C668)</f>
        <v>659</v>
      </c>
      <c r="C668" s="157">
        <f>IF(ISNA(VLOOKUP($A668,DSSV!$A$7:$R$65536,IN_DTK!C$6,0))=FALSE,VLOOKUP($A668,DSSV!$A$7:$R$65536,IN_DTK!C$6,0),"")</f>
        <v>0</v>
      </c>
      <c r="D668" s="181" t="str">
        <f>IF(ISNA(VLOOKUP($A668,DSSV!$A$7:$R$65536,IN_DTK!D$6,0))=FALSE,VLOOKUP($A668,DSSV!$A$7:$R$65536,IN_DTK!D$6,0),"")</f>
        <v/>
      </c>
      <c r="E668" s="182" t="str">
        <f>IF(ISNA(VLOOKUP($A668,DSSV!$A$7:$R$65536,IN_DTK!E$6,0))=FALSE,VLOOKUP($A668,DSSV!$A$7:$R$65536,IN_DTK!E$6,0),"")</f>
        <v/>
      </c>
      <c r="F668" s="187" t="str">
        <f>IF(ISNA(VLOOKUP($A668,DSSV!$A$7:$R$65536,IN_DTK!F$6,0))=FALSE,VLOOKUP($A668,DSSV!$A$7:$R$65536,IN_DTK!F$6,0),"")</f>
        <v/>
      </c>
      <c r="G668" s="187" t="str">
        <f>IF(ISNA(VLOOKUP($A668,DSSV!$A$7:$R$65536,IN_DTK!G$6,0))=FALSE,VLOOKUP($A668,DSSV!$A$7:$R$65536,IN_DTK!G$6,0),"")</f>
        <v/>
      </c>
      <c r="H668" s="183">
        <f>IF(ISNA(VLOOKUP($A668,DSSV!$A$7:$R$65536,IN_DTK!H$6,0))=FALSE,IF(H$9&lt;&gt;0,VLOOKUP($A668,DSSV!$A$7:$R$65536,IN_DTK!H$6,0),""),"")</f>
        <v>0</v>
      </c>
      <c r="I668" s="183">
        <f>IF(ISNA(VLOOKUP($A668,DSSV!$A$7:$R$65536,IN_DTK!I$6,0))=FALSE,IF(I$9&lt;&gt;0,VLOOKUP($A668,DSSV!$A$7:$R$65536,IN_DTK!I$6,0),""),"")</f>
        <v>0</v>
      </c>
      <c r="J668" s="183">
        <f>IF(ISNA(VLOOKUP($A668,DSSV!$A$7:$R$65536,IN_DTK!J$6,0))=FALSE,IF(J$9&lt;&gt;0,VLOOKUP($A668,DSSV!$A$7:$R$65536,IN_DTK!J$6,0),""),"")</f>
        <v>0</v>
      </c>
      <c r="K668" s="183">
        <f>IF(ISNA(VLOOKUP($A668,DSSV!$A$7:$R$65536,IN_DTK!K$6,0))=FALSE,IF(K$9&lt;&gt;0,VLOOKUP($A668,DSSV!$A$7:$R$65536,IN_DTK!K$6,0),""),"")</f>
        <v>0</v>
      </c>
      <c r="L668" s="183">
        <f>IF(ISNA(VLOOKUP($A668,DSSV!$A$7:$R$65536,IN_DTK!L$6,0))=FALSE,IF(L$9&lt;&gt;0,VLOOKUP($A668,DSSV!$A$7:$R$65536,IN_DTK!L$6,0),""),"")</f>
        <v>0</v>
      </c>
      <c r="M668" s="183">
        <f>IF(ISNA(VLOOKUP($A668,DSSV!$A$7:$R$65536,IN_DTK!M$6,0))=FALSE,IF(M$9&lt;&gt;0,VLOOKUP($A668,DSSV!$A$7:$R$65536,IN_DTK!M$6,0),""),"")</f>
        <v>0</v>
      </c>
      <c r="N668" s="183">
        <f>IF(ISNA(VLOOKUP($A668,DSSV!$A$7:$R$65536,IN_DTK!N$6,0))=FALSE,IF(N$9&lt;&gt;0,VLOOKUP($A668,DSSV!$A$7:$R$65536,IN_DTK!N$6,0),""),"")</f>
        <v>0</v>
      </c>
      <c r="O668" s="183">
        <f>IF(ISNA(VLOOKUP($A668,DSSV!$A$7:$R$65536,IN_DTK!O$6,0))=FALSE,IF(O$9&lt;&gt;0,VLOOKUP($A668,DSSV!$A$7:$R$65536,IN_DTK!O$6,0),""),"")</f>
        <v>0</v>
      </c>
      <c r="P668" s="183">
        <f>IF(ISNA(VLOOKUP($A668,DSSV!$A$7:$R$65536,IN_DTK!P$6,0))=FALSE,IF(P$9&lt;&gt;0,VLOOKUP($A668,DSSV!$A$7:$R$65536,IN_DTK!P$6,0),""),"")</f>
        <v>0</v>
      </c>
      <c r="Q668" s="184">
        <f>IF(ISNA(VLOOKUP($A668,DSSV!$A$7:$R$65536,IN_DTK!Q$6,0))=FALSE,VLOOKUP($A668,DSSV!$A$7:$R$65536,IN_DTK!Q$6,0),"")</f>
        <v>0</v>
      </c>
      <c r="R668" s="175" t="str">
        <f>IF(ISNA(VLOOKUP($A668,DSSV!$A$7:$R$65536,IN_DTK!R$6,0))=FALSE,VLOOKUP($A668,DSSV!$A$7:$R$65536,IN_DTK!R$6,0),"")</f>
        <v>Không</v>
      </c>
      <c r="S668" s="185" t="str">
        <f>IF(ISNA(VLOOKUP($A668,DSSV!$A$7:$R$65536,IN_DTK!S$6,0))=FALSE,VLOOKUP($A668,DSSV!$A$7:$R$65536,IN_DTK!S$6,0),"")</f>
        <v/>
      </c>
      <c r="T668" s="156" t="str">
        <f t="shared" si="20"/>
        <v/>
      </c>
      <c r="U668" s="156" t="str">
        <f t="shared" si="21"/>
        <v/>
      </c>
    </row>
    <row r="669" spans="1:21" s="156" customFormat="1" ht="20.25" customHeight="1">
      <c r="A669" s="154">
        <v>660</v>
      </c>
      <c r="B669" s="178">
        <f>--SUBTOTAL(2,C$7:C669)</f>
        <v>660</v>
      </c>
      <c r="C669" s="157">
        <f>IF(ISNA(VLOOKUP($A669,DSSV!$A$7:$R$65536,IN_DTK!C$6,0))=FALSE,VLOOKUP($A669,DSSV!$A$7:$R$65536,IN_DTK!C$6,0),"")</f>
        <v>0</v>
      </c>
      <c r="D669" s="181" t="str">
        <f>IF(ISNA(VLOOKUP($A669,DSSV!$A$7:$R$65536,IN_DTK!D$6,0))=FALSE,VLOOKUP($A669,DSSV!$A$7:$R$65536,IN_DTK!D$6,0),"")</f>
        <v/>
      </c>
      <c r="E669" s="182" t="str">
        <f>IF(ISNA(VLOOKUP($A669,DSSV!$A$7:$R$65536,IN_DTK!E$6,0))=FALSE,VLOOKUP($A669,DSSV!$A$7:$R$65536,IN_DTK!E$6,0),"")</f>
        <v/>
      </c>
      <c r="F669" s="187" t="str">
        <f>IF(ISNA(VLOOKUP($A669,DSSV!$A$7:$R$65536,IN_DTK!F$6,0))=FALSE,VLOOKUP($A669,DSSV!$A$7:$R$65536,IN_DTK!F$6,0),"")</f>
        <v/>
      </c>
      <c r="G669" s="187" t="str">
        <f>IF(ISNA(VLOOKUP($A669,DSSV!$A$7:$R$65536,IN_DTK!G$6,0))=FALSE,VLOOKUP($A669,DSSV!$A$7:$R$65536,IN_DTK!G$6,0),"")</f>
        <v/>
      </c>
      <c r="H669" s="183">
        <f>IF(ISNA(VLOOKUP($A669,DSSV!$A$7:$R$65536,IN_DTK!H$6,0))=FALSE,IF(H$9&lt;&gt;0,VLOOKUP($A669,DSSV!$A$7:$R$65536,IN_DTK!H$6,0),""),"")</f>
        <v>0</v>
      </c>
      <c r="I669" s="183">
        <f>IF(ISNA(VLOOKUP($A669,DSSV!$A$7:$R$65536,IN_DTK!I$6,0))=FALSE,IF(I$9&lt;&gt;0,VLOOKUP($A669,DSSV!$A$7:$R$65536,IN_DTK!I$6,0),""),"")</f>
        <v>0</v>
      </c>
      <c r="J669" s="183">
        <f>IF(ISNA(VLOOKUP($A669,DSSV!$A$7:$R$65536,IN_DTK!J$6,0))=FALSE,IF(J$9&lt;&gt;0,VLOOKUP($A669,DSSV!$A$7:$R$65536,IN_DTK!J$6,0),""),"")</f>
        <v>0</v>
      </c>
      <c r="K669" s="183">
        <f>IF(ISNA(VLOOKUP($A669,DSSV!$A$7:$R$65536,IN_DTK!K$6,0))=FALSE,IF(K$9&lt;&gt;0,VLOOKUP($A669,DSSV!$A$7:$R$65536,IN_DTK!K$6,0),""),"")</f>
        <v>0</v>
      </c>
      <c r="L669" s="183">
        <f>IF(ISNA(VLOOKUP($A669,DSSV!$A$7:$R$65536,IN_DTK!L$6,0))=FALSE,IF(L$9&lt;&gt;0,VLOOKUP($A669,DSSV!$A$7:$R$65536,IN_DTK!L$6,0),""),"")</f>
        <v>0</v>
      </c>
      <c r="M669" s="183">
        <f>IF(ISNA(VLOOKUP($A669,DSSV!$A$7:$R$65536,IN_DTK!M$6,0))=FALSE,IF(M$9&lt;&gt;0,VLOOKUP($A669,DSSV!$A$7:$R$65536,IN_DTK!M$6,0),""),"")</f>
        <v>0</v>
      </c>
      <c r="N669" s="183">
        <f>IF(ISNA(VLOOKUP($A669,DSSV!$A$7:$R$65536,IN_DTK!N$6,0))=FALSE,IF(N$9&lt;&gt;0,VLOOKUP($A669,DSSV!$A$7:$R$65536,IN_DTK!N$6,0),""),"")</f>
        <v>0</v>
      </c>
      <c r="O669" s="183">
        <f>IF(ISNA(VLOOKUP($A669,DSSV!$A$7:$R$65536,IN_DTK!O$6,0))=FALSE,IF(O$9&lt;&gt;0,VLOOKUP($A669,DSSV!$A$7:$R$65536,IN_DTK!O$6,0),""),"")</f>
        <v>0</v>
      </c>
      <c r="P669" s="183">
        <f>IF(ISNA(VLOOKUP($A669,DSSV!$A$7:$R$65536,IN_DTK!P$6,0))=FALSE,IF(P$9&lt;&gt;0,VLOOKUP($A669,DSSV!$A$7:$R$65536,IN_DTK!P$6,0),""),"")</f>
        <v>0</v>
      </c>
      <c r="Q669" s="184">
        <f>IF(ISNA(VLOOKUP($A669,DSSV!$A$7:$R$65536,IN_DTK!Q$6,0))=FALSE,VLOOKUP($A669,DSSV!$A$7:$R$65536,IN_DTK!Q$6,0),"")</f>
        <v>0</v>
      </c>
      <c r="R669" s="175" t="str">
        <f>IF(ISNA(VLOOKUP($A669,DSSV!$A$7:$R$65536,IN_DTK!R$6,0))=FALSE,VLOOKUP($A669,DSSV!$A$7:$R$65536,IN_DTK!R$6,0),"")</f>
        <v>Không</v>
      </c>
      <c r="S669" s="185" t="str">
        <f>IF(ISNA(VLOOKUP($A669,DSSV!$A$7:$R$65536,IN_DTK!S$6,0))=FALSE,VLOOKUP($A669,DSSV!$A$7:$R$65536,IN_DTK!S$6,0),"")</f>
        <v/>
      </c>
      <c r="T669" s="156" t="str">
        <f t="shared" si="20"/>
        <v/>
      </c>
      <c r="U669" s="156" t="str">
        <f t="shared" si="21"/>
        <v/>
      </c>
    </row>
    <row r="670" spans="1:21" s="156" customFormat="1" ht="20.25" customHeight="1">
      <c r="A670" s="154">
        <v>661</v>
      </c>
      <c r="B670" s="178">
        <f>--SUBTOTAL(2,C$7:C670)</f>
        <v>661</v>
      </c>
      <c r="C670" s="157">
        <f>IF(ISNA(VLOOKUP($A670,DSSV!$A$7:$R$65536,IN_DTK!C$6,0))=FALSE,VLOOKUP($A670,DSSV!$A$7:$R$65536,IN_DTK!C$6,0),"")</f>
        <v>0</v>
      </c>
      <c r="D670" s="181" t="str">
        <f>IF(ISNA(VLOOKUP($A670,DSSV!$A$7:$R$65536,IN_DTK!D$6,0))=FALSE,VLOOKUP($A670,DSSV!$A$7:$R$65536,IN_DTK!D$6,0),"")</f>
        <v/>
      </c>
      <c r="E670" s="182" t="str">
        <f>IF(ISNA(VLOOKUP($A670,DSSV!$A$7:$R$65536,IN_DTK!E$6,0))=FALSE,VLOOKUP($A670,DSSV!$A$7:$R$65536,IN_DTK!E$6,0),"")</f>
        <v/>
      </c>
      <c r="F670" s="187" t="str">
        <f>IF(ISNA(VLOOKUP($A670,DSSV!$A$7:$R$65536,IN_DTK!F$6,0))=FALSE,VLOOKUP($A670,DSSV!$A$7:$R$65536,IN_DTK!F$6,0),"")</f>
        <v/>
      </c>
      <c r="G670" s="187" t="str">
        <f>IF(ISNA(VLOOKUP($A670,DSSV!$A$7:$R$65536,IN_DTK!G$6,0))=FALSE,VLOOKUP($A670,DSSV!$A$7:$R$65536,IN_DTK!G$6,0),"")</f>
        <v/>
      </c>
      <c r="H670" s="183">
        <f>IF(ISNA(VLOOKUP($A670,DSSV!$A$7:$R$65536,IN_DTK!H$6,0))=FALSE,IF(H$9&lt;&gt;0,VLOOKUP($A670,DSSV!$A$7:$R$65536,IN_DTK!H$6,0),""),"")</f>
        <v>0</v>
      </c>
      <c r="I670" s="183">
        <f>IF(ISNA(VLOOKUP($A670,DSSV!$A$7:$R$65536,IN_DTK!I$6,0))=FALSE,IF(I$9&lt;&gt;0,VLOOKUP($A670,DSSV!$A$7:$R$65536,IN_DTK!I$6,0),""),"")</f>
        <v>0</v>
      </c>
      <c r="J670" s="183">
        <f>IF(ISNA(VLOOKUP($A670,DSSV!$A$7:$R$65536,IN_DTK!J$6,0))=FALSE,IF(J$9&lt;&gt;0,VLOOKUP($A670,DSSV!$A$7:$R$65536,IN_DTK!J$6,0),""),"")</f>
        <v>0</v>
      </c>
      <c r="K670" s="183">
        <f>IF(ISNA(VLOOKUP($A670,DSSV!$A$7:$R$65536,IN_DTK!K$6,0))=FALSE,IF(K$9&lt;&gt;0,VLOOKUP($A670,DSSV!$A$7:$R$65536,IN_DTK!K$6,0),""),"")</f>
        <v>0</v>
      </c>
      <c r="L670" s="183">
        <f>IF(ISNA(VLOOKUP($A670,DSSV!$A$7:$R$65536,IN_DTK!L$6,0))=FALSE,IF(L$9&lt;&gt;0,VLOOKUP($A670,DSSV!$A$7:$R$65536,IN_DTK!L$6,0),""),"")</f>
        <v>0</v>
      </c>
      <c r="M670" s="183">
        <f>IF(ISNA(VLOOKUP($A670,DSSV!$A$7:$R$65536,IN_DTK!M$6,0))=FALSE,IF(M$9&lt;&gt;0,VLOOKUP($A670,DSSV!$A$7:$R$65536,IN_DTK!M$6,0),""),"")</f>
        <v>0</v>
      </c>
      <c r="N670" s="183">
        <f>IF(ISNA(VLOOKUP($A670,DSSV!$A$7:$R$65536,IN_DTK!N$6,0))=FALSE,IF(N$9&lt;&gt;0,VLOOKUP($A670,DSSV!$A$7:$R$65536,IN_DTK!N$6,0),""),"")</f>
        <v>0</v>
      </c>
      <c r="O670" s="183">
        <f>IF(ISNA(VLOOKUP($A670,DSSV!$A$7:$R$65536,IN_DTK!O$6,0))=FALSE,IF(O$9&lt;&gt;0,VLOOKUP($A670,DSSV!$A$7:$R$65536,IN_DTK!O$6,0),""),"")</f>
        <v>0</v>
      </c>
      <c r="P670" s="183">
        <f>IF(ISNA(VLOOKUP($A670,DSSV!$A$7:$R$65536,IN_DTK!P$6,0))=FALSE,IF(P$9&lt;&gt;0,VLOOKUP($A670,DSSV!$A$7:$R$65536,IN_DTK!P$6,0),""),"")</f>
        <v>0</v>
      </c>
      <c r="Q670" s="184">
        <f>IF(ISNA(VLOOKUP($A670,DSSV!$A$7:$R$65536,IN_DTK!Q$6,0))=FALSE,VLOOKUP($A670,DSSV!$A$7:$R$65536,IN_DTK!Q$6,0),"")</f>
        <v>0</v>
      </c>
      <c r="R670" s="175" t="str">
        <f>IF(ISNA(VLOOKUP($A670,DSSV!$A$7:$R$65536,IN_DTK!R$6,0))=FALSE,VLOOKUP($A670,DSSV!$A$7:$R$65536,IN_DTK!R$6,0),"")</f>
        <v>Không</v>
      </c>
      <c r="S670" s="185" t="str">
        <f>IF(ISNA(VLOOKUP($A670,DSSV!$A$7:$R$65536,IN_DTK!S$6,0))=FALSE,VLOOKUP($A670,DSSV!$A$7:$R$65536,IN_DTK!S$6,0),"")</f>
        <v/>
      </c>
      <c r="T670" s="156" t="str">
        <f t="shared" si="20"/>
        <v/>
      </c>
      <c r="U670" s="156" t="str">
        <f t="shared" si="21"/>
        <v/>
      </c>
    </row>
    <row r="671" spans="1:21" s="156" customFormat="1" ht="20.25" customHeight="1">
      <c r="A671" s="154">
        <v>662</v>
      </c>
      <c r="B671" s="178">
        <f>--SUBTOTAL(2,C$7:C671)</f>
        <v>662</v>
      </c>
      <c r="C671" s="157">
        <f>IF(ISNA(VLOOKUP($A671,DSSV!$A$7:$R$65536,IN_DTK!C$6,0))=FALSE,VLOOKUP($A671,DSSV!$A$7:$R$65536,IN_DTK!C$6,0),"")</f>
        <v>0</v>
      </c>
      <c r="D671" s="181" t="str">
        <f>IF(ISNA(VLOOKUP($A671,DSSV!$A$7:$R$65536,IN_DTK!D$6,0))=FALSE,VLOOKUP($A671,DSSV!$A$7:$R$65536,IN_DTK!D$6,0),"")</f>
        <v/>
      </c>
      <c r="E671" s="182" t="str">
        <f>IF(ISNA(VLOOKUP($A671,DSSV!$A$7:$R$65536,IN_DTK!E$6,0))=FALSE,VLOOKUP($A671,DSSV!$A$7:$R$65536,IN_DTK!E$6,0),"")</f>
        <v/>
      </c>
      <c r="F671" s="187" t="str">
        <f>IF(ISNA(VLOOKUP($A671,DSSV!$A$7:$R$65536,IN_DTK!F$6,0))=FALSE,VLOOKUP($A671,DSSV!$A$7:$R$65536,IN_DTK!F$6,0),"")</f>
        <v/>
      </c>
      <c r="G671" s="187" t="str">
        <f>IF(ISNA(VLOOKUP($A671,DSSV!$A$7:$R$65536,IN_DTK!G$6,0))=FALSE,VLOOKUP($A671,DSSV!$A$7:$R$65536,IN_DTK!G$6,0),"")</f>
        <v/>
      </c>
      <c r="H671" s="183">
        <f>IF(ISNA(VLOOKUP($A671,DSSV!$A$7:$R$65536,IN_DTK!H$6,0))=FALSE,IF(H$9&lt;&gt;0,VLOOKUP($A671,DSSV!$A$7:$R$65536,IN_DTK!H$6,0),""),"")</f>
        <v>0</v>
      </c>
      <c r="I671" s="183">
        <f>IF(ISNA(VLOOKUP($A671,DSSV!$A$7:$R$65536,IN_DTK!I$6,0))=FALSE,IF(I$9&lt;&gt;0,VLOOKUP($A671,DSSV!$A$7:$R$65536,IN_DTK!I$6,0),""),"")</f>
        <v>0</v>
      </c>
      <c r="J671" s="183">
        <f>IF(ISNA(VLOOKUP($A671,DSSV!$A$7:$R$65536,IN_DTK!J$6,0))=FALSE,IF(J$9&lt;&gt;0,VLOOKUP($A671,DSSV!$A$7:$R$65536,IN_DTK!J$6,0),""),"")</f>
        <v>0</v>
      </c>
      <c r="K671" s="183">
        <f>IF(ISNA(VLOOKUP($A671,DSSV!$A$7:$R$65536,IN_DTK!K$6,0))=FALSE,IF(K$9&lt;&gt;0,VLOOKUP($A671,DSSV!$A$7:$R$65536,IN_DTK!K$6,0),""),"")</f>
        <v>0</v>
      </c>
      <c r="L671" s="183">
        <f>IF(ISNA(VLOOKUP($A671,DSSV!$A$7:$R$65536,IN_DTK!L$6,0))=FALSE,IF(L$9&lt;&gt;0,VLOOKUP($A671,DSSV!$A$7:$R$65536,IN_DTK!L$6,0),""),"")</f>
        <v>0</v>
      </c>
      <c r="M671" s="183">
        <f>IF(ISNA(VLOOKUP($A671,DSSV!$A$7:$R$65536,IN_DTK!M$6,0))=FALSE,IF(M$9&lt;&gt;0,VLOOKUP($A671,DSSV!$A$7:$R$65536,IN_DTK!M$6,0),""),"")</f>
        <v>0</v>
      </c>
      <c r="N671" s="183">
        <f>IF(ISNA(VLOOKUP($A671,DSSV!$A$7:$R$65536,IN_DTK!N$6,0))=FALSE,IF(N$9&lt;&gt;0,VLOOKUP($A671,DSSV!$A$7:$R$65536,IN_DTK!N$6,0),""),"")</f>
        <v>0</v>
      </c>
      <c r="O671" s="183">
        <f>IF(ISNA(VLOOKUP($A671,DSSV!$A$7:$R$65536,IN_DTK!O$6,0))=FALSE,IF(O$9&lt;&gt;0,VLOOKUP($A671,DSSV!$A$7:$R$65536,IN_DTK!O$6,0),""),"")</f>
        <v>0</v>
      </c>
      <c r="P671" s="183">
        <f>IF(ISNA(VLOOKUP($A671,DSSV!$A$7:$R$65536,IN_DTK!P$6,0))=FALSE,IF(P$9&lt;&gt;0,VLOOKUP($A671,DSSV!$A$7:$R$65536,IN_DTK!P$6,0),""),"")</f>
        <v>0</v>
      </c>
      <c r="Q671" s="184">
        <f>IF(ISNA(VLOOKUP($A671,DSSV!$A$7:$R$65536,IN_DTK!Q$6,0))=FALSE,VLOOKUP($A671,DSSV!$A$7:$R$65536,IN_DTK!Q$6,0),"")</f>
        <v>0</v>
      </c>
      <c r="R671" s="175" t="str">
        <f>IF(ISNA(VLOOKUP($A671,DSSV!$A$7:$R$65536,IN_DTK!R$6,0))=FALSE,VLOOKUP($A671,DSSV!$A$7:$R$65536,IN_DTK!R$6,0),"")</f>
        <v>Không</v>
      </c>
      <c r="S671" s="185" t="str">
        <f>IF(ISNA(VLOOKUP($A671,DSSV!$A$7:$R$65536,IN_DTK!S$6,0))=FALSE,VLOOKUP($A671,DSSV!$A$7:$R$65536,IN_DTK!S$6,0),"")</f>
        <v/>
      </c>
      <c r="T671" s="156" t="str">
        <f t="shared" si="20"/>
        <v/>
      </c>
      <c r="U671" s="156" t="str">
        <f t="shared" si="21"/>
        <v/>
      </c>
    </row>
    <row r="672" spans="1:21" s="156" customFormat="1" ht="20.25" customHeight="1">
      <c r="A672" s="154">
        <v>663</v>
      </c>
      <c r="B672" s="178">
        <f>--SUBTOTAL(2,C$7:C672)</f>
        <v>663</v>
      </c>
      <c r="C672" s="157">
        <f>IF(ISNA(VLOOKUP($A672,DSSV!$A$7:$R$65536,IN_DTK!C$6,0))=FALSE,VLOOKUP($A672,DSSV!$A$7:$R$65536,IN_DTK!C$6,0),"")</f>
        <v>0</v>
      </c>
      <c r="D672" s="181" t="str">
        <f>IF(ISNA(VLOOKUP($A672,DSSV!$A$7:$R$65536,IN_DTK!D$6,0))=FALSE,VLOOKUP($A672,DSSV!$A$7:$R$65536,IN_DTK!D$6,0),"")</f>
        <v/>
      </c>
      <c r="E672" s="182" t="str">
        <f>IF(ISNA(VLOOKUP($A672,DSSV!$A$7:$R$65536,IN_DTK!E$6,0))=FALSE,VLOOKUP($A672,DSSV!$A$7:$R$65536,IN_DTK!E$6,0),"")</f>
        <v/>
      </c>
      <c r="F672" s="187" t="str">
        <f>IF(ISNA(VLOOKUP($A672,DSSV!$A$7:$R$65536,IN_DTK!F$6,0))=FALSE,VLOOKUP($A672,DSSV!$A$7:$R$65536,IN_DTK!F$6,0),"")</f>
        <v/>
      </c>
      <c r="G672" s="187" t="str">
        <f>IF(ISNA(VLOOKUP($A672,DSSV!$A$7:$R$65536,IN_DTK!G$6,0))=FALSE,VLOOKUP($A672,DSSV!$A$7:$R$65536,IN_DTK!G$6,0),"")</f>
        <v/>
      </c>
      <c r="H672" s="183">
        <f>IF(ISNA(VLOOKUP($A672,DSSV!$A$7:$R$65536,IN_DTK!H$6,0))=FALSE,IF(H$9&lt;&gt;0,VLOOKUP($A672,DSSV!$A$7:$R$65536,IN_DTK!H$6,0),""),"")</f>
        <v>0</v>
      </c>
      <c r="I672" s="183">
        <f>IF(ISNA(VLOOKUP($A672,DSSV!$A$7:$R$65536,IN_DTK!I$6,0))=FALSE,IF(I$9&lt;&gt;0,VLOOKUP($A672,DSSV!$A$7:$R$65536,IN_DTK!I$6,0),""),"")</f>
        <v>0</v>
      </c>
      <c r="J672" s="183">
        <f>IF(ISNA(VLOOKUP($A672,DSSV!$A$7:$R$65536,IN_DTK!J$6,0))=FALSE,IF(J$9&lt;&gt;0,VLOOKUP($A672,DSSV!$A$7:$R$65536,IN_DTK!J$6,0),""),"")</f>
        <v>0</v>
      </c>
      <c r="K672" s="183">
        <f>IF(ISNA(VLOOKUP($A672,DSSV!$A$7:$R$65536,IN_DTK!K$6,0))=FALSE,IF(K$9&lt;&gt;0,VLOOKUP($A672,DSSV!$A$7:$R$65536,IN_DTK!K$6,0),""),"")</f>
        <v>0</v>
      </c>
      <c r="L672" s="183">
        <f>IF(ISNA(VLOOKUP($A672,DSSV!$A$7:$R$65536,IN_DTK!L$6,0))=FALSE,IF(L$9&lt;&gt;0,VLOOKUP($A672,DSSV!$A$7:$R$65536,IN_DTK!L$6,0),""),"")</f>
        <v>0</v>
      </c>
      <c r="M672" s="183">
        <f>IF(ISNA(VLOOKUP($A672,DSSV!$A$7:$R$65536,IN_DTK!M$6,0))=FALSE,IF(M$9&lt;&gt;0,VLOOKUP($A672,DSSV!$A$7:$R$65536,IN_DTK!M$6,0),""),"")</f>
        <v>0</v>
      </c>
      <c r="N672" s="183">
        <f>IF(ISNA(VLOOKUP($A672,DSSV!$A$7:$R$65536,IN_DTK!N$6,0))=FALSE,IF(N$9&lt;&gt;0,VLOOKUP($A672,DSSV!$A$7:$R$65536,IN_DTK!N$6,0),""),"")</f>
        <v>0</v>
      </c>
      <c r="O672" s="183">
        <f>IF(ISNA(VLOOKUP($A672,DSSV!$A$7:$R$65536,IN_DTK!O$6,0))=FALSE,IF(O$9&lt;&gt;0,VLOOKUP($A672,DSSV!$A$7:$R$65536,IN_DTK!O$6,0),""),"")</f>
        <v>0</v>
      </c>
      <c r="P672" s="183">
        <f>IF(ISNA(VLOOKUP($A672,DSSV!$A$7:$R$65536,IN_DTK!P$6,0))=FALSE,IF(P$9&lt;&gt;0,VLOOKUP($A672,DSSV!$A$7:$R$65536,IN_DTK!P$6,0),""),"")</f>
        <v>0</v>
      </c>
      <c r="Q672" s="184">
        <f>IF(ISNA(VLOOKUP($A672,DSSV!$A$7:$R$65536,IN_DTK!Q$6,0))=FALSE,VLOOKUP($A672,DSSV!$A$7:$R$65536,IN_DTK!Q$6,0),"")</f>
        <v>0</v>
      </c>
      <c r="R672" s="175" t="str">
        <f>IF(ISNA(VLOOKUP($A672,DSSV!$A$7:$R$65536,IN_DTK!R$6,0))=FALSE,VLOOKUP($A672,DSSV!$A$7:$R$65536,IN_DTK!R$6,0),"")</f>
        <v>Không</v>
      </c>
      <c r="S672" s="185" t="str">
        <f>IF(ISNA(VLOOKUP($A672,DSSV!$A$7:$R$65536,IN_DTK!S$6,0))=FALSE,VLOOKUP($A672,DSSV!$A$7:$R$65536,IN_DTK!S$6,0),"")</f>
        <v/>
      </c>
      <c r="T672" s="156" t="str">
        <f t="shared" si="20"/>
        <v/>
      </c>
      <c r="U672" s="156" t="str">
        <f t="shared" si="21"/>
        <v/>
      </c>
    </row>
    <row r="673" spans="1:21" s="156" customFormat="1" ht="20.25" customHeight="1">
      <c r="A673" s="154">
        <v>664</v>
      </c>
      <c r="B673" s="178">
        <f>--SUBTOTAL(2,C$7:C673)</f>
        <v>664</v>
      </c>
      <c r="C673" s="157">
        <f>IF(ISNA(VLOOKUP($A673,DSSV!$A$7:$R$65536,IN_DTK!C$6,0))=FALSE,VLOOKUP($A673,DSSV!$A$7:$R$65536,IN_DTK!C$6,0),"")</f>
        <v>0</v>
      </c>
      <c r="D673" s="181" t="str">
        <f>IF(ISNA(VLOOKUP($A673,DSSV!$A$7:$R$65536,IN_DTK!D$6,0))=FALSE,VLOOKUP($A673,DSSV!$A$7:$R$65536,IN_DTK!D$6,0),"")</f>
        <v/>
      </c>
      <c r="E673" s="182" t="str">
        <f>IF(ISNA(VLOOKUP($A673,DSSV!$A$7:$R$65536,IN_DTK!E$6,0))=FALSE,VLOOKUP($A673,DSSV!$A$7:$R$65536,IN_DTK!E$6,0),"")</f>
        <v/>
      </c>
      <c r="F673" s="187" t="str">
        <f>IF(ISNA(VLOOKUP($A673,DSSV!$A$7:$R$65536,IN_DTK!F$6,0))=FALSE,VLOOKUP($A673,DSSV!$A$7:$R$65536,IN_DTK!F$6,0),"")</f>
        <v/>
      </c>
      <c r="G673" s="187" t="str">
        <f>IF(ISNA(VLOOKUP($A673,DSSV!$A$7:$R$65536,IN_DTK!G$6,0))=FALSE,VLOOKUP($A673,DSSV!$A$7:$R$65536,IN_DTK!G$6,0),"")</f>
        <v/>
      </c>
      <c r="H673" s="183">
        <f>IF(ISNA(VLOOKUP($A673,DSSV!$A$7:$R$65536,IN_DTK!H$6,0))=FALSE,IF(H$9&lt;&gt;0,VLOOKUP($A673,DSSV!$A$7:$R$65536,IN_DTK!H$6,0),""),"")</f>
        <v>0</v>
      </c>
      <c r="I673" s="183">
        <f>IF(ISNA(VLOOKUP($A673,DSSV!$A$7:$R$65536,IN_DTK!I$6,0))=FALSE,IF(I$9&lt;&gt;0,VLOOKUP($A673,DSSV!$A$7:$R$65536,IN_DTK!I$6,0),""),"")</f>
        <v>0</v>
      </c>
      <c r="J673" s="183">
        <f>IF(ISNA(VLOOKUP($A673,DSSV!$A$7:$R$65536,IN_DTK!J$6,0))=FALSE,IF(J$9&lt;&gt;0,VLOOKUP($A673,DSSV!$A$7:$R$65536,IN_DTK!J$6,0),""),"")</f>
        <v>0</v>
      </c>
      <c r="K673" s="183">
        <f>IF(ISNA(VLOOKUP($A673,DSSV!$A$7:$R$65536,IN_DTK!K$6,0))=FALSE,IF(K$9&lt;&gt;0,VLOOKUP($A673,DSSV!$A$7:$R$65536,IN_DTK!K$6,0),""),"")</f>
        <v>0</v>
      </c>
      <c r="L673" s="183">
        <f>IF(ISNA(VLOOKUP($A673,DSSV!$A$7:$R$65536,IN_DTK!L$6,0))=FALSE,IF(L$9&lt;&gt;0,VLOOKUP($A673,DSSV!$A$7:$R$65536,IN_DTK!L$6,0),""),"")</f>
        <v>0</v>
      </c>
      <c r="M673" s="183">
        <f>IF(ISNA(VLOOKUP($A673,DSSV!$A$7:$R$65536,IN_DTK!M$6,0))=FALSE,IF(M$9&lt;&gt;0,VLOOKUP($A673,DSSV!$A$7:$R$65536,IN_DTK!M$6,0),""),"")</f>
        <v>0</v>
      </c>
      <c r="N673" s="183">
        <f>IF(ISNA(VLOOKUP($A673,DSSV!$A$7:$R$65536,IN_DTK!N$6,0))=FALSE,IF(N$9&lt;&gt;0,VLOOKUP($A673,DSSV!$A$7:$R$65536,IN_DTK!N$6,0),""),"")</f>
        <v>0</v>
      </c>
      <c r="O673" s="183">
        <f>IF(ISNA(VLOOKUP($A673,DSSV!$A$7:$R$65536,IN_DTK!O$6,0))=FALSE,IF(O$9&lt;&gt;0,VLOOKUP($A673,DSSV!$A$7:$R$65536,IN_DTK!O$6,0),""),"")</f>
        <v>0</v>
      </c>
      <c r="P673" s="183">
        <f>IF(ISNA(VLOOKUP($A673,DSSV!$A$7:$R$65536,IN_DTK!P$6,0))=FALSE,IF(P$9&lt;&gt;0,VLOOKUP($A673,DSSV!$A$7:$R$65536,IN_DTK!P$6,0),""),"")</f>
        <v>0</v>
      </c>
      <c r="Q673" s="184">
        <f>IF(ISNA(VLOOKUP($A673,DSSV!$A$7:$R$65536,IN_DTK!Q$6,0))=FALSE,VLOOKUP($A673,DSSV!$A$7:$R$65536,IN_DTK!Q$6,0),"")</f>
        <v>0</v>
      </c>
      <c r="R673" s="175" t="str">
        <f>IF(ISNA(VLOOKUP($A673,DSSV!$A$7:$R$65536,IN_DTK!R$6,0))=FALSE,VLOOKUP($A673,DSSV!$A$7:$R$65536,IN_DTK!R$6,0),"")</f>
        <v>Không</v>
      </c>
      <c r="S673" s="185" t="str">
        <f>IF(ISNA(VLOOKUP($A673,DSSV!$A$7:$R$65536,IN_DTK!S$6,0))=FALSE,VLOOKUP($A673,DSSV!$A$7:$R$65536,IN_DTK!S$6,0),"")</f>
        <v/>
      </c>
      <c r="T673" s="156" t="str">
        <f t="shared" si="20"/>
        <v/>
      </c>
      <c r="U673" s="156" t="str">
        <f t="shared" si="21"/>
        <v/>
      </c>
    </row>
    <row r="674" spans="1:21" s="156" customFormat="1" ht="20.25" customHeight="1">
      <c r="A674" s="154">
        <v>665</v>
      </c>
      <c r="B674" s="178">
        <f>--SUBTOTAL(2,C$7:C674)</f>
        <v>665</v>
      </c>
      <c r="C674" s="157">
        <f>IF(ISNA(VLOOKUP($A674,DSSV!$A$7:$R$65536,IN_DTK!C$6,0))=FALSE,VLOOKUP($A674,DSSV!$A$7:$R$65536,IN_DTK!C$6,0),"")</f>
        <v>0</v>
      </c>
      <c r="D674" s="181" t="str">
        <f>IF(ISNA(VLOOKUP($A674,DSSV!$A$7:$R$65536,IN_DTK!D$6,0))=FALSE,VLOOKUP($A674,DSSV!$A$7:$R$65536,IN_DTK!D$6,0),"")</f>
        <v/>
      </c>
      <c r="E674" s="182" t="str">
        <f>IF(ISNA(VLOOKUP($A674,DSSV!$A$7:$R$65536,IN_DTK!E$6,0))=FALSE,VLOOKUP($A674,DSSV!$A$7:$R$65536,IN_DTK!E$6,0),"")</f>
        <v/>
      </c>
      <c r="F674" s="187" t="str">
        <f>IF(ISNA(VLOOKUP($A674,DSSV!$A$7:$R$65536,IN_DTK!F$6,0))=FALSE,VLOOKUP($A674,DSSV!$A$7:$R$65536,IN_DTK!F$6,0),"")</f>
        <v/>
      </c>
      <c r="G674" s="187" t="str">
        <f>IF(ISNA(VLOOKUP($A674,DSSV!$A$7:$R$65536,IN_DTK!G$6,0))=FALSE,VLOOKUP($A674,DSSV!$A$7:$R$65536,IN_DTK!G$6,0),"")</f>
        <v/>
      </c>
      <c r="H674" s="183">
        <f>IF(ISNA(VLOOKUP($A674,DSSV!$A$7:$R$65536,IN_DTK!H$6,0))=FALSE,IF(H$9&lt;&gt;0,VLOOKUP($A674,DSSV!$A$7:$R$65536,IN_DTK!H$6,0),""),"")</f>
        <v>0</v>
      </c>
      <c r="I674" s="183">
        <f>IF(ISNA(VLOOKUP($A674,DSSV!$A$7:$R$65536,IN_DTK!I$6,0))=FALSE,IF(I$9&lt;&gt;0,VLOOKUP($A674,DSSV!$A$7:$R$65536,IN_DTK!I$6,0),""),"")</f>
        <v>0</v>
      </c>
      <c r="J674" s="183">
        <f>IF(ISNA(VLOOKUP($A674,DSSV!$A$7:$R$65536,IN_DTK!J$6,0))=FALSE,IF(J$9&lt;&gt;0,VLOOKUP($A674,DSSV!$A$7:$R$65536,IN_DTK!J$6,0),""),"")</f>
        <v>0</v>
      </c>
      <c r="K674" s="183">
        <f>IF(ISNA(VLOOKUP($A674,DSSV!$A$7:$R$65536,IN_DTK!K$6,0))=FALSE,IF(K$9&lt;&gt;0,VLOOKUP($A674,DSSV!$A$7:$R$65536,IN_DTK!K$6,0),""),"")</f>
        <v>0</v>
      </c>
      <c r="L674" s="183">
        <f>IF(ISNA(VLOOKUP($A674,DSSV!$A$7:$R$65536,IN_DTK!L$6,0))=FALSE,IF(L$9&lt;&gt;0,VLOOKUP($A674,DSSV!$A$7:$R$65536,IN_DTK!L$6,0),""),"")</f>
        <v>0</v>
      </c>
      <c r="M674" s="183">
        <f>IF(ISNA(VLOOKUP($A674,DSSV!$A$7:$R$65536,IN_DTK!M$6,0))=FALSE,IF(M$9&lt;&gt;0,VLOOKUP($A674,DSSV!$A$7:$R$65536,IN_DTK!M$6,0),""),"")</f>
        <v>0</v>
      </c>
      <c r="N674" s="183">
        <f>IF(ISNA(VLOOKUP($A674,DSSV!$A$7:$R$65536,IN_DTK!N$6,0))=FALSE,IF(N$9&lt;&gt;0,VLOOKUP($A674,DSSV!$A$7:$R$65536,IN_DTK!N$6,0),""),"")</f>
        <v>0</v>
      </c>
      <c r="O674" s="183">
        <f>IF(ISNA(VLOOKUP($A674,DSSV!$A$7:$R$65536,IN_DTK!O$6,0))=FALSE,IF(O$9&lt;&gt;0,VLOOKUP($A674,DSSV!$A$7:$R$65536,IN_DTK!O$6,0),""),"")</f>
        <v>0</v>
      </c>
      <c r="P674" s="183">
        <f>IF(ISNA(VLOOKUP($A674,DSSV!$A$7:$R$65536,IN_DTK!P$6,0))=FALSE,IF(P$9&lt;&gt;0,VLOOKUP($A674,DSSV!$A$7:$R$65536,IN_DTK!P$6,0),""),"")</f>
        <v>0</v>
      </c>
      <c r="Q674" s="184">
        <f>IF(ISNA(VLOOKUP($A674,DSSV!$A$7:$R$65536,IN_DTK!Q$6,0))=FALSE,VLOOKUP($A674,DSSV!$A$7:$R$65536,IN_DTK!Q$6,0),"")</f>
        <v>0</v>
      </c>
      <c r="R674" s="175" t="str">
        <f>IF(ISNA(VLOOKUP($A674,DSSV!$A$7:$R$65536,IN_DTK!R$6,0))=FALSE,VLOOKUP($A674,DSSV!$A$7:$R$65536,IN_DTK!R$6,0),"")</f>
        <v>Không</v>
      </c>
      <c r="S674" s="185" t="str">
        <f>IF(ISNA(VLOOKUP($A674,DSSV!$A$7:$R$65536,IN_DTK!S$6,0))=FALSE,VLOOKUP($A674,DSSV!$A$7:$R$65536,IN_DTK!S$6,0),"")</f>
        <v/>
      </c>
      <c r="T674" s="156" t="str">
        <f t="shared" si="20"/>
        <v/>
      </c>
      <c r="U674" s="156" t="str">
        <f t="shared" si="21"/>
        <v/>
      </c>
    </row>
    <row r="675" spans="1:21" s="156" customFormat="1" ht="20.25" customHeight="1">
      <c r="A675" s="154">
        <v>666</v>
      </c>
      <c r="B675" s="178">
        <f>--SUBTOTAL(2,C$7:C675)</f>
        <v>666</v>
      </c>
      <c r="C675" s="157">
        <f>IF(ISNA(VLOOKUP($A675,DSSV!$A$7:$R$65536,IN_DTK!C$6,0))=FALSE,VLOOKUP($A675,DSSV!$A$7:$R$65536,IN_DTK!C$6,0),"")</f>
        <v>0</v>
      </c>
      <c r="D675" s="181" t="str">
        <f>IF(ISNA(VLOOKUP($A675,DSSV!$A$7:$R$65536,IN_DTK!D$6,0))=FALSE,VLOOKUP($A675,DSSV!$A$7:$R$65536,IN_DTK!D$6,0),"")</f>
        <v/>
      </c>
      <c r="E675" s="182" t="str">
        <f>IF(ISNA(VLOOKUP($A675,DSSV!$A$7:$R$65536,IN_DTK!E$6,0))=FALSE,VLOOKUP($A675,DSSV!$A$7:$R$65536,IN_DTK!E$6,0),"")</f>
        <v/>
      </c>
      <c r="F675" s="187" t="str">
        <f>IF(ISNA(VLOOKUP($A675,DSSV!$A$7:$R$65536,IN_DTK!F$6,0))=FALSE,VLOOKUP($A675,DSSV!$A$7:$R$65536,IN_DTK!F$6,0),"")</f>
        <v/>
      </c>
      <c r="G675" s="187" t="str">
        <f>IF(ISNA(VLOOKUP($A675,DSSV!$A$7:$R$65536,IN_DTK!G$6,0))=FALSE,VLOOKUP($A675,DSSV!$A$7:$R$65536,IN_DTK!G$6,0),"")</f>
        <v/>
      </c>
      <c r="H675" s="183">
        <f>IF(ISNA(VLOOKUP($A675,DSSV!$A$7:$R$65536,IN_DTK!H$6,0))=FALSE,IF(H$9&lt;&gt;0,VLOOKUP($A675,DSSV!$A$7:$R$65536,IN_DTK!H$6,0),""),"")</f>
        <v>0</v>
      </c>
      <c r="I675" s="183">
        <f>IF(ISNA(VLOOKUP($A675,DSSV!$A$7:$R$65536,IN_DTK!I$6,0))=FALSE,IF(I$9&lt;&gt;0,VLOOKUP($A675,DSSV!$A$7:$R$65536,IN_DTK!I$6,0),""),"")</f>
        <v>0</v>
      </c>
      <c r="J675" s="183">
        <f>IF(ISNA(VLOOKUP($A675,DSSV!$A$7:$R$65536,IN_DTK!J$6,0))=FALSE,IF(J$9&lt;&gt;0,VLOOKUP($A675,DSSV!$A$7:$R$65536,IN_DTK!J$6,0),""),"")</f>
        <v>0</v>
      </c>
      <c r="K675" s="183">
        <f>IF(ISNA(VLOOKUP($A675,DSSV!$A$7:$R$65536,IN_DTK!K$6,0))=FALSE,IF(K$9&lt;&gt;0,VLOOKUP($A675,DSSV!$A$7:$R$65536,IN_DTK!K$6,0),""),"")</f>
        <v>0</v>
      </c>
      <c r="L675" s="183">
        <f>IF(ISNA(VLOOKUP($A675,DSSV!$A$7:$R$65536,IN_DTK!L$6,0))=FALSE,IF(L$9&lt;&gt;0,VLOOKUP($A675,DSSV!$A$7:$R$65536,IN_DTK!L$6,0),""),"")</f>
        <v>0</v>
      </c>
      <c r="M675" s="183">
        <f>IF(ISNA(VLOOKUP($A675,DSSV!$A$7:$R$65536,IN_DTK!M$6,0))=FALSE,IF(M$9&lt;&gt;0,VLOOKUP($A675,DSSV!$A$7:$R$65536,IN_DTK!M$6,0),""),"")</f>
        <v>0</v>
      </c>
      <c r="N675" s="183">
        <f>IF(ISNA(VLOOKUP($A675,DSSV!$A$7:$R$65536,IN_DTK!N$6,0))=FALSE,IF(N$9&lt;&gt;0,VLOOKUP($A675,DSSV!$A$7:$R$65536,IN_DTK!N$6,0),""),"")</f>
        <v>0</v>
      </c>
      <c r="O675" s="183">
        <f>IF(ISNA(VLOOKUP($A675,DSSV!$A$7:$R$65536,IN_DTK!O$6,0))=FALSE,IF(O$9&lt;&gt;0,VLOOKUP($A675,DSSV!$A$7:$R$65536,IN_DTK!O$6,0),""),"")</f>
        <v>0</v>
      </c>
      <c r="P675" s="183">
        <f>IF(ISNA(VLOOKUP($A675,DSSV!$A$7:$R$65536,IN_DTK!P$6,0))=FALSE,IF(P$9&lt;&gt;0,VLOOKUP($A675,DSSV!$A$7:$R$65536,IN_DTK!P$6,0),""),"")</f>
        <v>0</v>
      </c>
      <c r="Q675" s="184">
        <f>IF(ISNA(VLOOKUP($A675,DSSV!$A$7:$R$65536,IN_DTK!Q$6,0))=FALSE,VLOOKUP($A675,DSSV!$A$7:$R$65536,IN_DTK!Q$6,0),"")</f>
        <v>0</v>
      </c>
      <c r="R675" s="175" t="str">
        <f>IF(ISNA(VLOOKUP($A675,DSSV!$A$7:$R$65536,IN_DTK!R$6,0))=FALSE,VLOOKUP($A675,DSSV!$A$7:$R$65536,IN_DTK!R$6,0),"")</f>
        <v>Không</v>
      </c>
      <c r="S675" s="185" t="str">
        <f>IF(ISNA(VLOOKUP($A675,DSSV!$A$7:$R$65536,IN_DTK!S$6,0))=FALSE,VLOOKUP($A675,DSSV!$A$7:$R$65536,IN_DTK!S$6,0),"")</f>
        <v/>
      </c>
      <c r="T675" s="156" t="str">
        <f t="shared" si="20"/>
        <v/>
      </c>
      <c r="U675" s="156" t="str">
        <f t="shared" si="21"/>
        <v/>
      </c>
    </row>
    <row r="676" spans="1:21" s="156" customFormat="1" ht="20.25" customHeight="1">
      <c r="A676" s="154">
        <v>667</v>
      </c>
      <c r="B676" s="178">
        <f>--SUBTOTAL(2,C$7:C676)</f>
        <v>667</v>
      </c>
      <c r="C676" s="157">
        <f>IF(ISNA(VLOOKUP($A676,DSSV!$A$7:$R$65536,IN_DTK!C$6,0))=FALSE,VLOOKUP($A676,DSSV!$A$7:$R$65536,IN_DTK!C$6,0),"")</f>
        <v>0</v>
      </c>
      <c r="D676" s="181" t="str">
        <f>IF(ISNA(VLOOKUP($A676,DSSV!$A$7:$R$65536,IN_DTK!D$6,0))=FALSE,VLOOKUP($A676,DSSV!$A$7:$R$65536,IN_DTK!D$6,0),"")</f>
        <v/>
      </c>
      <c r="E676" s="182" t="str">
        <f>IF(ISNA(VLOOKUP($A676,DSSV!$A$7:$R$65536,IN_DTK!E$6,0))=FALSE,VLOOKUP($A676,DSSV!$A$7:$R$65536,IN_DTK!E$6,0),"")</f>
        <v/>
      </c>
      <c r="F676" s="187" t="str">
        <f>IF(ISNA(VLOOKUP($A676,DSSV!$A$7:$R$65536,IN_DTK!F$6,0))=FALSE,VLOOKUP($A676,DSSV!$A$7:$R$65536,IN_DTK!F$6,0),"")</f>
        <v/>
      </c>
      <c r="G676" s="187" t="str">
        <f>IF(ISNA(VLOOKUP($A676,DSSV!$A$7:$R$65536,IN_DTK!G$6,0))=FALSE,VLOOKUP($A676,DSSV!$A$7:$R$65536,IN_DTK!G$6,0),"")</f>
        <v/>
      </c>
      <c r="H676" s="183">
        <f>IF(ISNA(VLOOKUP($A676,DSSV!$A$7:$R$65536,IN_DTK!H$6,0))=FALSE,IF(H$9&lt;&gt;0,VLOOKUP($A676,DSSV!$A$7:$R$65536,IN_DTK!H$6,0),""),"")</f>
        <v>0</v>
      </c>
      <c r="I676" s="183">
        <f>IF(ISNA(VLOOKUP($A676,DSSV!$A$7:$R$65536,IN_DTK!I$6,0))=FALSE,IF(I$9&lt;&gt;0,VLOOKUP($A676,DSSV!$A$7:$R$65536,IN_DTK!I$6,0),""),"")</f>
        <v>0</v>
      </c>
      <c r="J676" s="183">
        <f>IF(ISNA(VLOOKUP($A676,DSSV!$A$7:$R$65536,IN_DTK!J$6,0))=FALSE,IF(J$9&lt;&gt;0,VLOOKUP($A676,DSSV!$A$7:$R$65536,IN_DTK!J$6,0),""),"")</f>
        <v>0</v>
      </c>
      <c r="K676" s="183">
        <f>IF(ISNA(VLOOKUP($A676,DSSV!$A$7:$R$65536,IN_DTK!K$6,0))=FALSE,IF(K$9&lt;&gt;0,VLOOKUP($A676,DSSV!$A$7:$R$65536,IN_DTK!K$6,0),""),"")</f>
        <v>0</v>
      </c>
      <c r="L676" s="183">
        <f>IF(ISNA(VLOOKUP($A676,DSSV!$A$7:$R$65536,IN_DTK!L$6,0))=FALSE,IF(L$9&lt;&gt;0,VLOOKUP($A676,DSSV!$A$7:$R$65536,IN_DTK!L$6,0),""),"")</f>
        <v>0</v>
      </c>
      <c r="M676" s="183">
        <f>IF(ISNA(VLOOKUP($A676,DSSV!$A$7:$R$65536,IN_DTK!M$6,0))=FALSE,IF(M$9&lt;&gt;0,VLOOKUP($A676,DSSV!$A$7:$R$65536,IN_DTK!M$6,0),""),"")</f>
        <v>0</v>
      </c>
      <c r="N676" s="183">
        <f>IF(ISNA(VLOOKUP($A676,DSSV!$A$7:$R$65536,IN_DTK!N$6,0))=FALSE,IF(N$9&lt;&gt;0,VLOOKUP($A676,DSSV!$A$7:$R$65536,IN_DTK!N$6,0),""),"")</f>
        <v>0</v>
      </c>
      <c r="O676" s="183">
        <f>IF(ISNA(VLOOKUP($A676,DSSV!$A$7:$R$65536,IN_DTK!O$6,0))=FALSE,IF(O$9&lt;&gt;0,VLOOKUP($A676,DSSV!$A$7:$R$65536,IN_DTK!O$6,0),""),"")</f>
        <v>0</v>
      </c>
      <c r="P676" s="183">
        <f>IF(ISNA(VLOOKUP($A676,DSSV!$A$7:$R$65536,IN_DTK!P$6,0))=FALSE,IF(P$9&lt;&gt;0,VLOOKUP($A676,DSSV!$A$7:$R$65536,IN_DTK!P$6,0),""),"")</f>
        <v>0</v>
      </c>
      <c r="Q676" s="184">
        <f>IF(ISNA(VLOOKUP($A676,DSSV!$A$7:$R$65536,IN_DTK!Q$6,0))=FALSE,VLOOKUP($A676,DSSV!$A$7:$R$65536,IN_DTK!Q$6,0),"")</f>
        <v>0</v>
      </c>
      <c r="R676" s="175" t="str">
        <f>IF(ISNA(VLOOKUP($A676,DSSV!$A$7:$R$65536,IN_DTK!R$6,0))=FALSE,VLOOKUP($A676,DSSV!$A$7:$R$65536,IN_DTK!R$6,0),"")</f>
        <v>Không</v>
      </c>
      <c r="S676" s="185" t="str">
        <f>IF(ISNA(VLOOKUP($A676,DSSV!$A$7:$R$65536,IN_DTK!S$6,0))=FALSE,VLOOKUP($A676,DSSV!$A$7:$R$65536,IN_DTK!S$6,0),"")</f>
        <v/>
      </c>
      <c r="T676" s="156" t="str">
        <f t="shared" si="20"/>
        <v/>
      </c>
      <c r="U676" s="156" t="str">
        <f t="shared" si="21"/>
        <v/>
      </c>
    </row>
    <row r="677" spans="1:21" s="156" customFormat="1" ht="20.25" customHeight="1">
      <c r="A677" s="154">
        <v>668</v>
      </c>
      <c r="B677" s="178">
        <f>--SUBTOTAL(2,C$7:C677)</f>
        <v>668</v>
      </c>
      <c r="C677" s="157">
        <f>IF(ISNA(VLOOKUP($A677,DSSV!$A$7:$R$65536,IN_DTK!C$6,0))=FALSE,VLOOKUP($A677,DSSV!$A$7:$R$65536,IN_DTK!C$6,0),"")</f>
        <v>0</v>
      </c>
      <c r="D677" s="181" t="str">
        <f>IF(ISNA(VLOOKUP($A677,DSSV!$A$7:$R$65536,IN_DTK!D$6,0))=FALSE,VLOOKUP($A677,DSSV!$A$7:$R$65536,IN_DTK!D$6,0),"")</f>
        <v/>
      </c>
      <c r="E677" s="182" t="str">
        <f>IF(ISNA(VLOOKUP($A677,DSSV!$A$7:$R$65536,IN_DTK!E$6,0))=FALSE,VLOOKUP($A677,DSSV!$A$7:$R$65536,IN_DTK!E$6,0),"")</f>
        <v/>
      </c>
      <c r="F677" s="187" t="str">
        <f>IF(ISNA(VLOOKUP($A677,DSSV!$A$7:$R$65536,IN_DTK!F$6,0))=FALSE,VLOOKUP($A677,DSSV!$A$7:$R$65536,IN_DTK!F$6,0),"")</f>
        <v/>
      </c>
      <c r="G677" s="187" t="str">
        <f>IF(ISNA(VLOOKUP($A677,DSSV!$A$7:$R$65536,IN_DTK!G$6,0))=FALSE,VLOOKUP($A677,DSSV!$A$7:$R$65536,IN_DTK!G$6,0),"")</f>
        <v/>
      </c>
      <c r="H677" s="183">
        <f>IF(ISNA(VLOOKUP($A677,DSSV!$A$7:$R$65536,IN_DTK!H$6,0))=FALSE,IF(H$9&lt;&gt;0,VLOOKUP($A677,DSSV!$A$7:$R$65536,IN_DTK!H$6,0),""),"")</f>
        <v>0</v>
      </c>
      <c r="I677" s="183">
        <f>IF(ISNA(VLOOKUP($A677,DSSV!$A$7:$R$65536,IN_DTK!I$6,0))=FALSE,IF(I$9&lt;&gt;0,VLOOKUP($A677,DSSV!$A$7:$R$65536,IN_DTK!I$6,0),""),"")</f>
        <v>0</v>
      </c>
      <c r="J677" s="183">
        <f>IF(ISNA(VLOOKUP($A677,DSSV!$A$7:$R$65536,IN_DTK!J$6,0))=FALSE,IF(J$9&lt;&gt;0,VLOOKUP($A677,DSSV!$A$7:$R$65536,IN_DTK!J$6,0),""),"")</f>
        <v>0</v>
      </c>
      <c r="K677" s="183">
        <f>IF(ISNA(VLOOKUP($A677,DSSV!$A$7:$R$65536,IN_DTK!K$6,0))=FALSE,IF(K$9&lt;&gt;0,VLOOKUP($A677,DSSV!$A$7:$R$65536,IN_DTK!K$6,0),""),"")</f>
        <v>0</v>
      </c>
      <c r="L677" s="183">
        <f>IF(ISNA(VLOOKUP($A677,DSSV!$A$7:$R$65536,IN_DTK!L$6,0))=FALSE,IF(L$9&lt;&gt;0,VLOOKUP($A677,DSSV!$A$7:$R$65536,IN_DTK!L$6,0),""),"")</f>
        <v>0</v>
      </c>
      <c r="M677" s="183">
        <f>IF(ISNA(VLOOKUP($A677,DSSV!$A$7:$R$65536,IN_DTK!M$6,0))=FALSE,IF(M$9&lt;&gt;0,VLOOKUP($A677,DSSV!$A$7:$R$65536,IN_DTK!M$6,0),""),"")</f>
        <v>0</v>
      </c>
      <c r="N677" s="183">
        <f>IF(ISNA(VLOOKUP($A677,DSSV!$A$7:$R$65536,IN_DTK!N$6,0))=FALSE,IF(N$9&lt;&gt;0,VLOOKUP($A677,DSSV!$A$7:$R$65536,IN_DTK!N$6,0),""),"")</f>
        <v>0</v>
      </c>
      <c r="O677" s="183">
        <f>IF(ISNA(VLOOKUP($A677,DSSV!$A$7:$R$65536,IN_DTK!O$6,0))=FALSE,IF(O$9&lt;&gt;0,VLOOKUP($A677,DSSV!$A$7:$R$65536,IN_DTK!O$6,0),""),"")</f>
        <v>0</v>
      </c>
      <c r="P677" s="183">
        <f>IF(ISNA(VLOOKUP($A677,DSSV!$A$7:$R$65536,IN_DTK!P$6,0))=FALSE,IF(P$9&lt;&gt;0,VLOOKUP($A677,DSSV!$A$7:$R$65536,IN_DTK!P$6,0),""),"")</f>
        <v>0</v>
      </c>
      <c r="Q677" s="184">
        <f>IF(ISNA(VLOOKUP($A677,DSSV!$A$7:$R$65536,IN_DTK!Q$6,0))=FALSE,VLOOKUP($A677,DSSV!$A$7:$R$65536,IN_DTK!Q$6,0),"")</f>
        <v>0</v>
      </c>
      <c r="R677" s="175" t="str">
        <f>IF(ISNA(VLOOKUP($A677,DSSV!$A$7:$R$65536,IN_DTK!R$6,0))=FALSE,VLOOKUP($A677,DSSV!$A$7:$R$65536,IN_DTK!R$6,0),"")</f>
        <v>Không</v>
      </c>
      <c r="S677" s="185" t="str">
        <f>IF(ISNA(VLOOKUP($A677,DSSV!$A$7:$R$65536,IN_DTK!S$6,0))=FALSE,VLOOKUP($A677,DSSV!$A$7:$R$65536,IN_DTK!S$6,0),"")</f>
        <v/>
      </c>
      <c r="T677" s="156" t="str">
        <f t="shared" si="20"/>
        <v/>
      </c>
      <c r="U677" s="156" t="str">
        <f t="shared" si="21"/>
        <v/>
      </c>
    </row>
    <row r="678" spans="1:21" s="156" customFormat="1" ht="20.25" customHeight="1">
      <c r="A678" s="154">
        <v>669</v>
      </c>
      <c r="B678" s="178">
        <f>--SUBTOTAL(2,C$7:C678)</f>
        <v>669</v>
      </c>
      <c r="C678" s="157">
        <f>IF(ISNA(VLOOKUP($A678,DSSV!$A$7:$R$65536,IN_DTK!C$6,0))=FALSE,VLOOKUP($A678,DSSV!$A$7:$R$65536,IN_DTK!C$6,0),"")</f>
        <v>0</v>
      </c>
      <c r="D678" s="181" t="str">
        <f>IF(ISNA(VLOOKUP($A678,DSSV!$A$7:$R$65536,IN_DTK!D$6,0))=FALSE,VLOOKUP($A678,DSSV!$A$7:$R$65536,IN_DTK!D$6,0),"")</f>
        <v/>
      </c>
      <c r="E678" s="182" t="str">
        <f>IF(ISNA(VLOOKUP($A678,DSSV!$A$7:$R$65536,IN_DTK!E$6,0))=FALSE,VLOOKUP($A678,DSSV!$A$7:$R$65536,IN_DTK!E$6,0),"")</f>
        <v/>
      </c>
      <c r="F678" s="187" t="str">
        <f>IF(ISNA(VLOOKUP($A678,DSSV!$A$7:$R$65536,IN_DTK!F$6,0))=FALSE,VLOOKUP($A678,DSSV!$A$7:$R$65536,IN_DTK!F$6,0),"")</f>
        <v/>
      </c>
      <c r="G678" s="187" t="str">
        <f>IF(ISNA(VLOOKUP($A678,DSSV!$A$7:$R$65536,IN_DTK!G$6,0))=FALSE,VLOOKUP($A678,DSSV!$A$7:$R$65536,IN_DTK!G$6,0),"")</f>
        <v/>
      </c>
      <c r="H678" s="183">
        <f>IF(ISNA(VLOOKUP($A678,DSSV!$A$7:$R$65536,IN_DTK!H$6,0))=FALSE,IF(H$9&lt;&gt;0,VLOOKUP($A678,DSSV!$A$7:$R$65536,IN_DTK!H$6,0),""),"")</f>
        <v>0</v>
      </c>
      <c r="I678" s="183">
        <f>IF(ISNA(VLOOKUP($A678,DSSV!$A$7:$R$65536,IN_DTK!I$6,0))=FALSE,IF(I$9&lt;&gt;0,VLOOKUP($A678,DSSV!$A$7:$R$65536,IN_DTK!I$6,0),""),"")</f>
        <v>0</v>
      </c>
      <c r="J678" s="183">
        <f>IF(ISNA(VLOOKUP($A678,DSSV!$A$7:$R$65536,IN_DTK!J$6,0))=FALSE,IF(J$9&lt;&gt;0,VLOOKUP($A678,DSSV!$A$7:$R$65536,IN_DTK!J$6,0),""),"")</f>
        <v>0</v>
      </c>
      <c r="K678" s="183">
        <f>IF(ISNA(VLOOKUP($A678,DSSV!$A$7:$R$65536,IN_DTK!K$6,0))=FALSE,IF(K$9&lt;&gt;0,VLOOKUP($A678,DSSV!$A$7:$R$65536,IN_DTK!K$6,0),""),"")</f>
        <v>0</v>
      </c>
      <c r="L678" s="183">
        <f>IF(ISNA(VLOOKUP($A678,DSSV!$A$7:$R$65536,IN_DTK!L$6,0))=FALSE,IF(L$9&lt;&gt;0,VLOOKUP($A678,DSSV!$A$7:$R$65536,IN_DTK!L$6,0),""),"")</f>
        <v>0</v>
      </c>
      <c r="M678" s="183">
        <f>IF(ISNA(VLOOKUP($A678,DSSV!$A$7:$R$65536,IN_DTK!M$6,0))=FALSE,IF(M$9&lt;&gt;0,VLOOKUP($A678,DSSV!$A$7:$R$65536,IN_DTK!M$6,0),""),"")</f>
        <v>0</v>
      </c>
      <c r="N678" s="183">
        <f>IF(ISNA(VLOOKUP($A678,DSSV!$A$7:$R$65536,IN_DTK!N$6,0))=FALSE,IF(N$9&lt;&gt;0,VLOOKUP($A678,DSSV!$A$7:$R$65536,IN_DTK!N$6,0),""),"")</f>
        <v>0</v>
      </c>
      <c r="O678" s="183">
        <f>IF(ISNA(VLOOKUP($A678,DSSV!$A$7:$R$65536,IN_DTK!O$6,0))=FALSE,IF(O$9&lt;&gt;0,VLOOKUP($A678,DSSV!$A$7:$R$65536,IN_DTK!O$6,0),""),"")</f>
        <v>0</v>
      </c>
      <c r="P678" s="183">
        <f>IF(ISNA(VLOOKUP($A678,DSSV!$A$7:$R$65536,IN_DTK!P$6,0))=FALSE,IF(P$9&lt;&gt;0,VLOOKUP($A678,DSSV!$A$7:$R$65536,IN_DTK!P$6,0),""),"")</f>
        <v>0</v>
      </c>
      <c r="Q678" s="184">
        <f>IF(ISNA(VLOOKUP($A678,DSSV!$A$7:$R$65536,IN_DTK!Q$6,0))=FALSE,VLOOKUP($A678,DSSV!$A$7:$R$65536,IN_DTK!Q$6,0),"")</f>
        <v>0</v>
      </c>
      <c r="R678" s="175" t="str">
        <f>IF(ISNA(VLOOKUP($A678,DSSV!$A$7:$R$65536,IN_DTK!R$6,0))=FALSE,VLOOKUP($A678,DSSV!$A$7:$R$65536,IN_DTK!R$6,0),"")</f>
        <v>Không</v>
      </c>
      <c r="S678" s="185" t="str">
        <f>IF(ISNA(VLOOKUP($A678,DSSV!$A$7:$R$65536,IN_DTK!S$6,0))=FALSE,VLOOKUP($A678,DSSV!$A$7:$R$65536,IN_DTK!S$6,0),"")</f>
        <v/>
      </c>
      <c r="T678" s="156" t="str">
        <f t="shared" si="20"/>
        <v/>
      </c>
      <c r="U678" s="156" t="str">
        <f t="shared" si="21"/>
        <v/>
      </c>
    </row>
    <row r="679" spans="1:21" s="156" customFormat="1" ht="20.25" customHeight="1">
      <c r="A679" s="154">
        <v>670</v>
      </c>
      <c r="B679" s="178">
        <f>--SUBTOTAL(2,C$7:C679)</f>
        <v>670</v>
      </c>
      <c r="C679" s="157">
        <f>IF(ISNA(VLOOKUP($A679,DSSV!$A$7:$R$65536,IN_DTK!C$6,0))=FALSE,VLOOKUP($A679,DSSV!$A$7:$R$65536,IN_DTK!C$6,0),"")</f>
        <v>0</v>
      </c>
      <c r="D679" s="181" t="str">
        <f>IF(ISNA(VLOOKUP($A679,DSSV!$A$7:$R$65536,IN_DTK!D$6,0))=FALSE,VLOOKUP($A679,DSSV!$A$7:$R$65536,IN_DTK!D$6,0),"")</f>
        <v/>
      </c>
      <c r="E679" s="182" t="str">
        <f>IF(ISNA(VLOOKUP($A679,DSSV!$A$7:$R$65536,IN_DTK!E$6,0))=FALSE,VLOOKUP($A679,DSSV!$A$7:$R$65536,IN_DTK!E$6,0),"")</f>
        <v/>
      </c>
      <c r="F679" s="187" t="str">
        <f>IF(ISNA(VLOOKUP($A679,DSSV!$A$7:$R$65536,IN_DTK!F$6,0))=FALSE,VLOOKUP($A679,DSSV!$A$7:$R$65536,IN_DTK!F$6,0),"")</f>
        <v/>
      </c>
      <c r="G679" s="187" t="str">
        <f>IF(ISNA(VLOOKUP($A679,DSSV!$A$7:$R$65536,IN_DTK!G$6,0))=FALSE,VLOOKUP($A679,DSSV!$A$7:$R$65536,IN_DTK!G$6,0),"")</f>
        <v/>
      </c>
      <c r="H679" s="183">
        <f>IF(ISNA(VLOOKUP($A679,DSSV!$A$7:$R$65536,IN_DTK!H$6,0))=FALSE,IF(H$9&lt;&gt;0,VLOOKUP($A679,DSSV!$A$7:$R$65536,IN_DTK!H$6,0),""),"")</f>
        <v>0</v>
      </c>
      <c r="I679" s="183">
        <f>IF(ISNA(VLOOKUP($A679,DSSV!$A$7:$R$65536,IN_DTK!I$6,0))=FALSE,IF(I$9&lt;&gt;0,VLOOKUP($A679,DSSV!$A$7:$R$65536,IN_DTK!I$6,0),""),"")</f>
        <v>0</v>
      </c>
      <c r="J679" s="183">
        <f>IF(ISNA(VLOOKUP($A679,DSSV!$A$7:$R$65536,IN_DTK!J$6,0))=FALSE,IF(J$9&lt;&gt;0,VLOOKUP($A679,DSSV!$A$7:$R$65536,IN_DTK!J$6,0),""),"")</f>
        <v>0</v>
      </c>
      <c r="K679" s="183">
        <f>IF(ISNA(VLOOKUP($A679,DSSV!$A$7:$R$65536,IN_DTK!K$6,0))=FALSE,IF(K$9&lt;&gt;0,VLOOKUP($A679,DSSV!$A$7:$R$65536,IN_DTK!K$6,0),""),"")</f>
        <v>0</v>
      </c>
      <c r="L679" s="183">
        <f>IF(ISNA(VLOOKUP($A679,DSSV!$A$7:$R$65536,IN_DTK!L$6,0))=FALSE,IF(L$9&lt;&gt;0,VLOOKUP($A679,DSSV!$A$7:$R$65536,IN_DTK!L$6,0),""),"")</f>
        <v>0</v>
      </c>
      <c r="M679" s="183">
        <f>IF(ISNA(VLOOKUP($A679,DSSV!$A$7:$R$65536,IN_DTK!M$6,0))=FALSE,IF(M$9&lt;&gt;0,VLOOKUP($A679,DSSV!$A$7:$R$65536,IN_DTK!M$6,0),""),"")</f>
        <v>0</v>
      </c>
      <c r="N679" s="183">
        <f>IF(ISNA(VLOOKUP($A679,DSSV!$A$7:$R$65536,IN_DTK!N$6,0))=FALSE,IF(N$9&lt;&gt;0,VLOOKUP($A679,DSSV!$A$7:$R$65536,IN_DTK!N$6,0),""),"")</f>
        <v>0</v>
      </c>
      <c r="O679" s="183">
        <f>IF(ISNA(VLOOKUP($A679,DSSV!$A$7:$R$65536,IN_DTK!O$6,0))=FALSE,IF(O$9&lt;&gt;0,VLOOKUP($A679,DSSV!$A$7:$R$65536,IN_DTK!O$6,0),""),"")</f>
        <v>0</v>
      </c>
      <c r="P679" s="183">
        <f>IF(ISNA(VLOOKUP($A679,DSSV!$A$7:$R$65536,IN_DTK!P$6,0))=FALSE,IF(P$9&lt;&gt;0,VLOOKUP($A679,DSSV!$A$7:$R$65536,IN_DTK!P$6,0),""),"")</f>
        <v>0</v>
      </c>
      <c r="Q679" s="184">
        <f>IF(ISNA(VLOOKUP($A679,DSSV!$A$7:$R$65536,IN_DTK!Q$6,0))=FALSE,VLOOKUP($A679,DSSV!$A$7:$R$65536,IN_DTK!Q$6,0),"")</f>
        <v>0</v>
      </c>
      <c r="R679" s="175" t="str">
        <f>IF(ISNA(VLOOKUP($A679,DSSV!$A$7:$R$65536,IN_DTK!R$6,0))=FALSE,VLOOKUP($A679,DSSV!$A$7:$R$65536,IN_DTK!R$6,0),"")</f>
        <v>Không</v>
      </c>
      <c r="S679" s="185" t="str">
        <f>IF(ISNA(VLOOKUP($A679,DSSV!$A$7:$R$65536,IN_DTK!S$6,0))=FALSE,VLOOKUP($A679,DSSV!$A$7:$R$65536,IN_DTK!S$6,0),"")</f>
        <v/>
      </c>
      <c r="T679" s="156" t="str">
        <f t="shared" si="20"/>
        <v/>
      </c>
      <c r="U679" s="156" t="str">
        <f t="shared" si="21"/>
        <v/>
      </c>
    </row>
    <row r="680" spans="1:21" s="156" customFormat="1" ht="20.25" customHeight="1">
      <c r="A680" s="154">
        <v>671</v>
      </c>
      <c r="B680" s="178">
        <f>--SUBTOTAL(2,C$7:C680)</f>
        <v>671</v>
      </c>
      <c r="C680" s="157">
        <f>IF(ISNA(VLOOKUP($A680,DSSV!$A$7:$R$65536,IN_DTK!C$6,0))=FALSE,VLOOKUP($A680,DSSV!$A$7:$R$65536,IN_DTK!C$6,0),"")</f>
        <v>0</v>
      </c>
      <c r="D680" s="181" t="str">
        <f>IF(ISNA(VLOOKUP($A680,DSSV!$A$7:$R$65536,IN_DTK!D$6,0))=FALSE,VLOOKUP($A680,DSSV!$A$7:$R$65536,IN_DTK!D$6,0),"")</f>
        <v/>
      </c>
      <c r="E680" s="182" t="str">
        <f>IF(ISNA(VLOOKUP($A680,DSSV!$A$7:$R$65536,IN_DTK!E$6,0))=FALSE,VLOOKUP($A680,DSSV!$A$7:$R$65536,IN_DTK!E$6,0),"")</f>
        <v/>
      </c>
      <c r="F680" s="187" t="str">
        <f>IF(ISNA(VLOOKUP($A680,DSSV!$A$7:$R$65536,IN_DTK!F$6,0))=FALSE,VLOOKUP($A680,DSSV!$A$7:$R$65536,IN_DTK!F$6,0),"")</f>
        <v/>
      </c>
      <c r="G680" s="187" t="str">
        <f>IF(ISNA(VLOOKUP($A680,DSSV!$A$7:$R$65536,IN_DTK!G$6,0))=FALSE,VLOOKUP($A680,DSSV!$A$7:$R$65536,IN_DTK!G$6,0),"")</f>
        <v/>
      </c>
      <c r="H680" s="183">
        <f>IF(ISNA(VLOOKUP($A680,DSSV!$A$7:$R$65536,IN_DTK!H$6,0))=FALSE,IF(H$9&lt;&gt;0,VLOOKUP($A680,DSSV!$A$7:$R$65536,IN_DTK!H$6,0),""),"")</f>
        <v>0</v>
      </c>
      <c r="I680" s="183">
        <f>IF(ISNA(VLOOKUP($A680,DSSV!$A$7:$R$65536,IN_DTK!I$6,0))=FALSE,IF(I$9&lt;&gt;0,VLOOKUP($A680,DSSV!$A$7:$R$65536,IN_DTK!I$6,0),""),"")</f>
        <v>0</v>
      </c>
      <c r="J680" s="183">
        <f>IF(ISNA(VLOOKUP($A680,DSSV!$A$7:$R$65536,IN_DTK!J$6,0))=FALSE,IF(J$9&lt;&gt;0,VLOOKUP($A680,DSSV!$A$7:$R$65536,IN_DTK!J$6,0),""),"")</f>
        <v>0</v>
      </c>
      <c r="K680" s="183">
        <f>IF(ISNA(VLOOKUP($A680,DSSV!$A$7:$R$65536,IN_DTK!K$6,0))=FALSE,IF(K$9&lt;&gt;0,VLOOKUP($A680,DSSV!$A$7:$R$65536,IN_DTK!K$6,0),""),"")</f>
        <v>0</v>
      </c>
      <c r="L680" s="183">
        <f>IF(ISNA(VLOOKUP($A680,DSSV!$A$7:$R$65536,IN_DTK!L$6,0))=FALSE,IF(L$9&lt;&gt;0,VLOOKUP($A680,DSSV!$A$7:$R$65536,IN_DTK!L$6,0),""),"")</f>
        <v>0</v>
      </c>
      <c r="M680" s="183">
        <f>IF(ISNA(VLOOKUP($A680,DSSV!$A$7:$R$65536,IN_DTK!M$6,0))=FALSE,IF(M$9&lt;&gt;0,VLOOKUP($A680,DSSV!$A$7:$R$65536,IN_DTK!M$6,0),""),"")</f>
        <v>0</v>
      </c>
      <c r="N680" s="183">
        <f>IF(ISNA(VLOOKUP($A680,DSSV!$A$7:$R$65536,IN_DTK!N$6,0))=FALSE,IF(N$9&lt;&gt;0,VLOOKUP($A680,DSSV!$A$7:$R$65536,IN_DTK!N$6,0),""),"")</f>
        <v>0</v>
      </c>
      <c r="O680" s="183">
        <f>IF(ISNA(VLOOKUP($A680,DSSV!$A$7:$R$65536,IN_DTK!O$6,0))=FALSE,IF(O$9&lt;&gt;0,VLOOKUP($A680,DSSV!$A$7:$R$65536,IN_DTK!O$6,0),""),"")</f>
        <v>0</v>
      </c>
      <c r="P680" s="183">
        <f>IF(ISNA(VLOOKUP($A680,DSSV!$A$7:$R$65536,IN_DTK!P$6,0))=FALSE,IF(P$9&lt;&gt;0,VLOOKUP($A680,DSSV!$A$7:$R$65536,IN_DTK!P$6,0),""),"")</f>
        <v>0</v>
      </c>
      <c r="Q680" s="184">
        <f>IF(ISNA(VLOOKUP($A680,DSSV!$A$7:$R$65536,IN_DTK!Q$6,0))=FALSE,VLOOKUP($A680,DSSV!$A$7:$R$65536,IN_DTK!Q$6,0),"")</f>
        <v>0</v>
      </c>
      <c r="R680" s="175" t="str">
        <f>IF(ISNA(VLOOKUP($A680,DSSV!$A$7:$R$65536,IN_DTK!R$6,0))=FALSE,VLOOKUP($A680,DSSV!$A$7:$R$65536,IN_DTK!R$6,0),"")</f>
        <v>Không</v>
      </c>
      <c r="S680" s="185" t="str">
        <f>IF(ISNA(VLOOKUP($A680,DSSV!$A$7:$R$65536,IN_DTK!S$6,0))=FALSE,VLOOKUP($A680,DSSV!$A$7:$R$65536,IN_DTK!S$6,0),"")</f>
        <v/>
      </c>
      <c r="T680" s="156" t="str">
        <f t="shared" si="20"/>
        <v/>
      </c>
      <c r="U680" s="156" t="str">
        <f t="shared" si="21"/>
        <v/>
      </c>
    </row>
    <row r="681" spans="1:21" s="156" customFormat="1" ht="20.25" customHeight="1">
      <c r="A681" s="154">
        <v>672</v>
      </c>
      <c r="B681" s="178">
        <f>--SUBTOTAL(2,C$7:C681)</f>
        <v>672</v>
      </c>
      <c r="C681" s="157">
        <f>IF(ISNA(VLOOKUP($A681,DSSV!$A$7:$R$65536,IN_DTK!C$6,0))=FALSE,VLOOKUP($A681,DSSV!$A$7:$R$65536,IN_DTK!C$6,0),"")</f>
        <v>0</v>
      </c>
      <c r="D681" s="181" t="str">
        <f>IF(ISNA(VLOOKUP($A681,DSSV!$A$7:$R$65536,IN_DTK!D$6,0))=FALSE,VLOOKUP($A681,DSSV!$A$7:$R$65536,IN_DTK!D$6,0),"")</f>
        <v/>
      </c>
      <c r="E681" s="182" t="str">
        <f>IF(ISNA(VLOOKUP($A681,DSSV!$A$7:$R$65536,IN_DTK!E$6,0))=FALSE,VLOOKUP($A681,DSSV!$A$7:$R$65536,IN_DTK!E$6,0),"")</f>
        <v/>
      </c>
      <c r="F681" s="187" t="str">
        <f>IF(ISNA(VLOOKUP($A681,DSSV!$A$7:$R$65536,IN_DTK!F$6,0))=FALSE,VLOOKUP($A681,DSSV!$A$7:$R$65536,IN_DTK!F$6,0),"")</f>
        <v/>
      </c>
      <c r="G681" s="187" t="str">
        <f>IF(ISNA(VLOOKUP($A681,DSSV!$A$7:$R$65536,IN_DTK!G$6,0))=FALSE,VLOOKUP($A681,DSSV!$A$7:$R$65536,IN_DTK!G$6,0),"")</f>
        <v/>
      </c>
      <c r="H681" s="183">
        <f>IF(ISNA(VLOOKUP($A681,DSSV!$A$7:$R$65536,IN_DTK!H$6,0))=FALSE,IF(H$9&lt;&gt;0,VLOOKUP($A681,DSSV!$A$7:$R$65536,IN_DTK!H$6,0),""),"")</f>
        <v>0</v>
      </c>
      <c r="I681" s="183">
        <f>IF(ISNA(VLOOKUP($A681,DSSV!$A$7:$R$65536,IN_DTK!I$6,0))=FALSE,IF(I$9&lt;&gt;0,VLOOKUP($A681,DSSV!$A$7:$R$65536,IN_DTK!I$6,0),""),"")</f>
        <v>0</v>
      </c>
      <c r="J681" s="183">
        <f>IF(ISNA(VLOOKUP($A681,DSSV!$A$7:$R$65536,IN_DTK!J$6,0))=FALSE,IF(J$9&lt;&gt;0,VLOOKUP($A681,DSSV!$A$7:$R$65536,IN_DTK!J$6,0),""),"")</f>
        <v>0</v>
      </c>
      <c r="K681" s="183">
        <f>IF(ISNA(VLOOKUP($A681,DSSV!$A$7:$R$65536,IN_DTK!K$6,0))=FALSE,IF(K$9&lt;&gt;0,VLOOKUP($A681,DSSV!$A$7:$R$65536,IN_DTK!K$6,0),""),"")</f>
        <v>0</v>
      </c>
      <c r="L681" s="183">
        <f>IF(ISNA(VLOOKUP($A681,DSSV!$A$7:$R$65536,IN_DTK!L$6,0))=FALSE,IF(L$9&lt;&gt;0,VLOOKUP($A681,DSSV!$A$7:$R$65536,IN_DTK!L$6,0),""),"")</f>
        <v>0</v>
      </c>
      <c r="M681" s="183">
        <f>IF(ISNA(VLOOKUP($A681,DSSV!$A$7:$R$65536,IN_DTK!M$6,0))=FALSE,IF(M$9&lt;&gt;0,VLOOKUP($A681,DSSV!$A$7:$R$65536,IN_DTK!M$6,0),""),"")</f>
        <v>0</v>
      </c>
      <c r="N681" s="183">
        <f>IF(ISNA(VLOOKUP($A681,DSSV!$A$7:$R$65536,IN_DTK!N$6,0))=FALSE,IF(N$9&lt;&gt;0,VLOOKUP($A681,DSSV!$A$7:$R$65536,IN_DTK!N$6,0),""),"")</f>
        <v>0</v>
      </c>
      <c r="O681" s="183">
        <f>IF(ISNA(VLOOKUP($A681,DSSV!$A$7:$R$65536,IN_DTK!O$6,0))=FALSE,IF(O$9&lt;&gt;0,VLOOKUP($A681,DSSV!$A$7:$R$65536,IN_DTK!O$6,0),""),"")</f>
        <v>0</v>
      </c>
      <c r="P681" s="183">
        <f>IF(ISNA(VLOOKUP($A681,DSSV!$A$7:$R$65536,IN_DTK!P$6,0))=FALSE,IF(P$9&lt;&gt;0,VLOOKUP($A681,DSSV!$A$7:$R$65536,IN_DTK!P$6,0),""),"")</f>
        <v>0</v>
      </c>
      <c r="Q681" s="184">
        <f>IF(ISNA(VLOOKUP($A681,DSSV!$A$7:$R$65536,IN_DTK!Q$6,0))=FALSE,VLOOKUP($A681,DSSV!$A$7:$R$65536,IN_DTK!Q$6,0),"")</f>
        <v>0</v>
      </c>
      <c r="R681" s="175" t="str">
        <f>IF(ISNA(VLOOKUP($A681,DSSV!$A$7:$R$65536,IN_DTK!R$6,0))=FALSE,VLOOKUP($A681,DSSV!$A$7:$R$65536,IN_DTK!R$6,0),"")</f>
        <v>Không</v>
      </c>
      <c r="S681" s="185" t="str">
        <f>IF(ISNA(VLOOKUP($A681,DSSV!$A$7:$R$65536,IN_DTK!S$6,0))=FALSE,VLOOKUP($A681,DSSV!$A$7:$R$65536,IN_DTK!S$6,0),"")</f>
        <v/>
      </c>
      <c r="T681" s="156" t="str">
        <f t="shared" si="20"/>
        <v/>
      </c>
      <c r="U681" s="156" t="str">
        <f t="shared" si="21"/>
        <v/>
      </c>
    </row>
    <row r="682" spans="1:21" s="156" customFormat="1" ht="20.25" customHeight="1">
      <c r="A682" s="154">
        <v>673</v>
      </c>
      <c r="B682" s="178">
        <f>--SUBTOTAL(2,C$7:C682)</f>
        <v>673</v>
      </c>
      <c r="C682" s="157">
        <f>IF(ISNA(VLOOKUP($A682,DSSV!$A$7:$R$65536,IN_DTK!C$6,0))=FALSE,VLOOKUP($A682,DSSV!$A$7:$R$65536,IN_DTK!C$6,0),"")</f>
        <v>0</v>
      </c>
      <c r="D682" s="181" t="str">
        <f>IF(ISNA(VLOOKUP($A682,DSSV!$A$7:$R$65536,IN_DTK!D$6,0))=FALSE,VLOOKUP($A682,DSSV!$A$7:$R$65536,IN_DTK!D$6,0),"")</f>
        <v/>
      </c>
      <c r="E682" s="182" t="str">
        <f>IF(ISNA(VLOOKUP($A682,DSSV!$A$7:$R$65536,IN_DTK!E$6,0))=FALSE,VLOOKUP($A682,DSSV!$A$7:$R$65536,IN_DTK!E$6,0),"")</f>
        <v/>
      </c>
      <c r="F682" s="187" t="str">
        <f>IF(ISNA(VLOOKUP($A682,DSSV!$A$7:$R$65536,IN_DTK!F$6,0))=FALSE,VLOOKUP($A682,DSSV!$A$7:$R$65536,IN_DTK!F$6,0),"")</f>
        <v/>
      </c>
      <c r="G682" s="187" t="str">
        <f>IF(ISNA(VLOOKUP($A682,DSSV!$A$7:$R$65536,IN_DTK!G$6,0))=FALSE,VLOOKUP($A682,DSSV!$A$7:$R$65536,IN_DTK!G$6,0),"")</f>
        <v/>
      </c>
      <c r="H682" s="183">
        <f>IF(ISNA(VLOOKUP($A682,DSSV!$A$7:$R$65536,IN_DTK!H$6,0))=FALSE,IF(H$9&lt;&gt;0,VLOOKUP($A682,DSSV!$A$7:$R$65536,IN_DTK!H$6,0),""),"")</f>
        <v>0</v>
      </c>
      <c r="I682" s="183">
        <f>IF(ISNA(VLOOKUP($A682,DSSV!$A$7:$R$65536,IN_DTK!I$6,0))=FALSE,IF(I$9&lt;&gt;0,VLOOKUP($A682,DSSV!$A$7:$R$65536,IN_DTK!I$6,0),""),"")</f>
        <v>0</v>
      </c>
      <c r="J682" s="183">
        <f>IF(ISNA(VLOOKUP($A682,DSSV!$A$7:$R$65536,IN_DTK!J$6,0))=FALSE,IF(J$9&lt;&gt;0,VLOOKUP($A682,DSSV!$A$7:$R$65536,IN_DTK!J$6,0),""),"")</f>
        <v>0</v>
      </c>
      <c r="K682" s="183">
        <f>IF(ISNA(VLOOKUP($A682,DSSV!$A$7:$R$65536,IN_DTK!K$6,0))=FALSE,IF(K$9&lt;&gt;0,VLOOKUP($A682,DSSV!$A$7:$R$65536,IN_DTK!K$6,0),""),"")</f>
        <v>0</v>
      </c>
      <c r="L682" s="183">
        <f>IF(ISNA(VLOOKUP($A682,DSSV!$A$7:$R$65536,IN_DTK!L$6,0))=FALSE,IF(L$9&lt;&gt;0,VLOOKUP($A682,DSSV!$A$7:$R$65536,IN_DTK!L$6,0),""),"")</f>
        <v>0</v>
      </c>
      <c r="M682" s="183">
        <f>IF(ISNA(VLOOKUP($A682,DSSV!$A$7:$R$65536,IN_DTK!M$6,0))=FALSE,IF(M$9&lt;&gt;0,VLOOKUP($A682,DSSV!$A$7:$R$65536,IN_DTK!M$6,0),""),"")</f>
        <v>0</v>
      </c>
      <c r="N682" s="183">
        <f>IF(ISNA(VLOOKUP($A682,DSSV!$A$7:$R$65536,IN_DTK!N$6,0))=FALSE,IF(N$9&lt;&gt;0,VLOOKUP($A682,DSSV!$A$7:$R$65536,IN_DTK!N$6,0),""),"")</f>
        <v>0</v>
      </c>
      <c r="O682" s="183">
        <f>IF(ISNA(VLOOKUP($A682,DSSV!$A$7:$R$65536,IN_DTK!O$6,0))=FALSE,IF(O$9&lt;&gt;0,VLOOKUP($A682,DSSV!$A$7:$R$65536,IN_DTK!O$6,0),""),"")</f>
        <v>0</v>
      </c>
      <c r="P682" s="183">
        <f>IF(ISNA(VLOOKUP($A682,DSSV!$A$7:$R$65536,IN_DTK!P$6,0))=FALSE,IF(P$9&lt;&gt;0,VLOOKUP($A682,DSSV!$A$7:$R$65536,IN_DTK!P$6,0),""),"")</f>
        <v>0</v>
      </c>
      <c r="Q682" s="184">
        <f>IF(ISNA(VLOOKUP($A682,DSSV!$A$7:$R$65536,IN_DTK!Q$6,0))=FALSE,VLOOKUP($A682,DSSV!$A$7:$R$65536,IN_DTK!Q$6,0),"")</f>
        <v>0</v>
      </c>
      <c r="R682" s="175" t="str">
        <f>IF(ISNA(VLOOKUP($A682,DSSV!$A$7:$R$65536,IN_DTK!R$6,0))=FALSE,VLOOKUP($A682,DSSV!$A$7:$R$65536,IN_DTK!R$6,0),"")</f>
        <v>Không</v>
      </c>
      <c r="S682" s="185" t="str">
        <f>IF(ISNA(VLOOKUP($A682,DSSV!$A$7:$R$65536,IN_DTK!S$6,0))=FALSE,VLOOKUP($A682,DSSV!$A$7:$R$65536,IN_DTK!S$6,0),"")</f>
        <v/>
      </c>
      <c r="T682" s="156" t="str">
        <f t="shared" si="20"/>
        <v/>
      </c>
      <c r="U682" s="156" t="str">
        <f t="shared" si="21"/>
        <v/>
      </c>
    </row>
    <row r="683" spans="1:21" s="156" customFormat="1" ht="20.25" customHeight="1">
      <c r="A683" s="154">
        <v>674</v>
      </c>
      <c r="B683" s="178">
        <f>--SUBTOTAL(2,C$7:C683)</f>
        <v>674</v>
      </c>
      <c r="C683" s="157">
        <f>IF(ISNA(VLOOKUP($A683,DSSV!$A$7:$R$65536,IN_DTK!C$6,0))=FALSE,VLOOKUP($A683,DSSV!$A$7:$R$65536,IN_DTK!C$6,0),"")</f>
        <v>0</v>
      </c>
      <c r="D683" s="181" t="str">
        <f>IF(ISNA(VLOOKUP($A683,DSSV!$A$7:$R$65536,IN_DTK!D$6,0))=FALSE,VLOOKUP($A683,DSSV!$A$7:$R$65536,IN_DTK!D$6,0),"")</f>
        <v/>
      </c>
      <c r="E683" s="182" t="str">
        <f>IF(ISNA(VLOOKUP($A683,DSSV!$A$7:$R$65536,IN_DTK!E$6,0))=FALSE,VLOOKUP($A683,DSSV!$A$7:$R$65536,IN_DTK!E$6,0),"")</f>
        <v/>
      </c>
      <c r="F683" s="187" t="str">
        <f>IF(ISNA(VLOOKUP($A683,DSSV!$A$7:$R$65536,IN_DTK!F$6,0))=FALSE,VLOOKUP($A683,DSSV!$A$7:$R$65536,IN_DTK!F$6,0),"")</f>
        <v/>
      </c>
      <c r="G683" s="187" t="str">
        <f>IF(ISNA(VLOOKUP($A683,DSSV!$A$7:$R$65536,IN_DTK!G$6,0))=FALSE,VLOOKUP($A683,DSSV!$A$7:$R$65536,IN_DTK!G$6,0),"")</f>
        <v/>
      </c>
      <c r="H683" s="183">
        <f>IF(ISNA(VLOOKUP($A683,DSSV!$A$7:$R$65536,IN_DTK!H$6,0))=FALSE,IF(H$9&lt;&gt;0,VLOOKUP($A683,DSSV!$A$7:$R$65536,IN_DTK!H$6,0),""),"")</f>
        <v>0</v>
      </c>
      <c r="I683" s="183">
        <f>IF(ISNA(VLOOKUP($A683,DSSV!$A$7:$R$65536,IN_DTK!I$6,0))=FALSE,IF(I$9&lt;&gt;0,VLOOKUP($A683,DSSV!$A$7:$R$65536,IN_DTK!I$6,0),""),"")</f>
        <v>0</v>
      </c>
      <c r="J683" s="183">
        <f>IF(ISNA(VLOOKUP($A683,DSSV!$A$7:$R$65536,IN_DTK!J$6,0))=FALSE,IF(J$9&lt;&gt;0,VLOOKUP($A683,DSSV!$A$7:$R$65536,IN_DTK!J$6,0),""),"")</f>
        <v>0</v>
      </c>
      <c r="K683" s="183">
        <f>IF(ISNA(VLOOKUP($A683,DSSV!$A$7:$R$65536,IN_DTK!K$6,0))=FALSE,IF(K$9&lt;&gt;0,VLOOKUP($A683,DSSV!$A$7:$R$65536,IN_DTK!K$6,0),""),"")</f>
        <v>0</v>
      </c>
      <c r="L683" s="183">
        <f>IF(ISNA(VLOOKUP($A683,DSSV!$A$7:$R$65536,IN_DTK!L$6,0))=FALSE,IF(L$9&lt;&gt;0,VLOOKUP($A683,DSSV!$A$7:$R$65536,IN_DTK!L$6,0),""),"")</f>
        <v>0</v>
      </c>
      <c r="M683" s="183">
        <f>IF(ISNA(VLOOKUP($A683,DSSV!$A$7:$R$65536,IN_DTK!M$6,0))=FALSE,IF(M$9&lt;&gt;0,VLOOKUP($A683,DSSV!$A$7:$R$65536,IN_DTK!M$6,0),""),"")</f>
        <v>0</v>
      </c>
      <c r="N683" s="183">
        <f>IF(ISNA(VLOOKUP($A683,DSSV!$A$7:$R$65536,IN_DTK!N$6,0))=FALSE,IF(N$9&lt;&gt;0,VLOOKUP($A683,DSSV!$A$7:$R$65536,IN_DTK!N$6,0),""),"")</f>
        <v>0</v>
      </c>
      <c r="O683" s="183">
        <f>IF(ISNA(VLOOKUP($A683,DSSV!$A$7:$R$65536,IN_DTK!O$6,0))=FALSE,IF(O$9&lt;&gt;0,VLOOKUP($A683,DSSV!$A$7:$R$65536,IN_DTK!O$6,0),""),"")</f>
        <v>0</v>
      </c>
      <c r="P683" s="183">
        <f>IF(ISNA(VLOOKUP($A683,DSSV!$A$7:$R$65536,IN_DTK!P$6,0))=FALSE,IF(P$9&lt;&gt;0,VLOOKUP($A683,DSSV!$A$7:$R$65536,IN_DTK!P$6,0),""),"")</f>
        <v>0</v>
      </c>
      <c r="Q683" s="184">
        <f>IF(ISNA(VLOOKUP($A683,DSSV!$A$7:$R$65536,IN_DTK!Q$6,0))=FALSE,VLOOKUP($A683,DSSV!$A$7:$R$65536,IN_DTK!Q$6,0),"")</f>
        <v>0</v>
      </c>
      <c r="R683" s="175" t="str">
        <f>IF(ISNA(VLOOKUP($A683,DSSV!$A$7:$R$65536,IN_DTK!R$6,0))=FALSE,VLOOKUP($A683,DSSV!$A$7:$R$65536,IN_DTK!R$6,0),"")</f>
        <v>Không</v>
      </c>
      <c r="S683" s="185" t="str">
        <f>IF(ISNA(VLOOKUP($A683,DSSV!$A$7:$R$65536,IN_DTK!S$6,0))=FALSE,VLOOKUP($A683,DSSV!$A$7:$R$65536,IN_DTK!S$6,0),"")</f>
        <v/>
      </c>
      <c r="T683" s="156" t="str">
        <f t="shared" si="20"/>
        <v/>
      </c>
      <c r="U683" s="156" t="str">
        <f t="shared" si="21"/>
        <v/>
      </c>
    </row>
    <row r="684" spans="1:21" s="156" customFormat="1" ht="20.25" customHeight="1">
      <c r="A684" s="154">
        <v>675</v>
      </c>
      <c r="B684" s="178">
        <f>--SUBTOTAL(2,C$7:C684)</f>
        <v>675</v>
      </c>
      <c r="C684" s="157">
        <f>IF(ISNA(VLOOKUP($A684,DSSV!$A$7:$R$65536,IN_DTK!C$6,0))=FALSE,VLOOKUP($A684,DSSV!$A$7:$R$65536,IN_DTK!C$6,0),"")</f>
        <v>0</v>
      </c>
      <c r="D684" s="181" t="str">
        <f>IF(ISNA(VLOOKUP($A684,DSSV!$A$7:$R$65536,IN_DTK!D$6,0))=FALSE,VLOOKUP($A684,DSSV!$A$7:$R$65536,IN_DTK!D$6,0),"")</f>
        <v/>
      </c>
      <c r="E684" s="182" t="str">
        <f>IF(ISNA(VLOOKUP($A684,DSSV!$A$7:$R$65536,IN_DTK!E$6,0))=FALSE,VLOOKUP($A684,DSSV!$A$7:$R$65536,IN_DTK!E$6,0),"")</f>
        <v/>
      </c>
      <c r="F684" s="187" t="str">
        <f>IF(ISNA(VLOOKUP($A684,DSSV!$A$7:$R$65536,IN_DTK!F$6,0))=FALSE,VLOOKUP($A684,DSSV!$A$7:$R$65536,IN_DTK!F$6,0),"")</f>
        <v/>
      </c>
      <c r="G684" s="187" t="str">
        <f>IF(ISNA(VLOOKUP($A684,DSSV!$A$7:$R$65536,IN_DTK!G$6,0))=FALSE,VLOOKUP($A684,DSSV!$A$7:$R$65536,IN_DTK!G$6,0),"")</f>
        <v/>
      </c>
      <c r="H684" s="183">
        <f>IF(ISNA(VLOOKUP($A684,DSSV!$A$7:$R$65536,IN_DTK!H$6,0))=FALSE,IF(H$9&lt;&gt;0,VLOOKUP($A684,DSSV!$A$7:$R$65536,IN_DTK!H$6,0),""),"")</f>
        <v>0</v>
      </c>
      <c r="I684" s="183">
        <f>IF(ISNA(VLOOKUP($A684,DSSV!$A$7:$R$65536,IN_DTK!I$6,0))=FALSE,IF(I$9&lt;&gt;0,VLOOKUP($A684,DSSV!$A$7:$R$65536,IN_DTK!I$6,0),""),"")</f>
        <v>0</v>
      </c>
      <c r="J684" s="183">
        <f>IF(ISNA(VLOOKUP($A684,DSSV!$A$7:$R$65536,IN_DTK!J$6,0))=FALSE,IF(J$9&lt;&gt;0,VLOOKUP($A684,DSSV!$A$7:$R$65536,IN_DTK!J$6,0),""),"")</f>
        <v>0</v>
      </c>
      <c r="K684" s="183">
        <f>IF(ISNA(VLOOKUP($A684,DSSV!$A$7:$R$65536,IN_DTK!K$6,0))=FALSE,IF(K$9&lt;&gt;0,VLOOKUP($A684,DSSV!$A$7:$R$65536,IN_DTK!K$6,0),""),"")</f>
        <v>0</v>
      </c>
      <c r="L684" s="183">
        <f>IF(ISNA(VLOOKUP($A684,DSSV!$A$7:$R$65536,IN_DTK!L$6,0))=FALSE,IF(L$9&lt;&gt;0,VLOOKUP($A684,DSSV!$A$7:$R$65536,IN_DTK!L$6,0),""),"")</f>
        <v>0</v>
      </c>
      <c r="M684" s="183">
        <f>IF(ISNA(VLOOKUP($A684,DSSV!$A$7:$R$65536,IN_DTK!M$6,0))=FALSE,IF(M$9&lt;&gt;0,VLOOKUP($A684,DSSV!$A$7:$R$65536,IN_DTK!M$6,0),""),"")</f>
        <v>0</v>
      </c>
      <c r="N684" s="183">
        <f>IF(ISNA(VLOOKUP($A684,DSSV!$A$7:$R$65536,IN_DTK!N$6,0))=FALSE,IF(N$9&lt;&gt;0,VLOOKUP($A684,DSSV!$A$7:$R$65536,IN_DTK!N$6,0),""),"")</f>
        <v>0</v>
      </c>
      <c r="O684" s="183">
        <f>IF(ISNA(VLOOKUP($A684,DSSV!$A$7:$R$65536,IN_DTK!O$6,0))=FALSE,IF(O$9&lt;&gt;0,VLOOKUP($A684,DSSV!$A$7:$R$65536,IN_DTK!O$6,0),""),"")</f>
        <v>0</v>
      </c>
      <c r="P684" s="183">
        <f>IF(ISNA(VLOOKUP($A684,DSSV!$A$7:$R$65536,IN_DTK!P$6,0))=FALSE,IF(P$9&lt;&gt;0,VLOOKUP($A684,DSSV!$A$7:$R$65536,IN_DTK!P$6,0),""),"")</f>
        <v>0</v>
      </c>
      <c r="Q684" s="184">
        <f>IF(ISNA(VLOOKUP($A684,DSSV!$A$7:$R$65536,IN_DTK!Q$6,0))=FALSE,VLOOKUP($A684,DSSV!$A$7:$R$65536,IN_DTK!Q$6,0),"")</f>
        <v>0</v>
      </c>
      <c r="R684" s="175" t="str">
        <f>IF(ISNA(VLOOKUP($A684,DSSV!$A$7:$R$65536,IN_DTK!R$6,0))=FALSE,VLOOKUP($A684,DSSV!$A$7:$R$65536,IN_DTK!R$6,0),"")</f>
        <v>Không</v>
      </c>
      <c r="S684" s="185" t="str">
        <f>IF(ISNA(VLOOKUP($A684,DSSV!$A$7:$R$65536,IN_DTK!S$6,0))=FALSE,VLOOKUP($A684,DSSV!$A$7:$R$65536,IN_DTK!S$6,0),"")</f>
        <v/>
      </c>
      <c r="T684" s="156" t="str">
        <f t="shared" si="20"/>
        <v/>
      </c>
      <c r="U684" s="156" t="str">
        <f t="shared" si="21"/>
        <v/>
      </c>
    </row>
    <row r="685" spans="1:21" s="156" customFormat="1" ht="20.25" customHeight="1">
      <c r="A685" s="154">
        <v>676</v>
      </c>
      <c r="B685" s="178">
        <f>--SUBTOTAL(2,C$7:C685)</f>
        <v>676</v>
      </c>
      <c r="C685" s="157">
        <f>IF(ISNA(VLOOKUP($A685,DSSV!$A$7:$R$65536,IN_DTK!C$6,0))=FALSE,VLOOKUP($A685,DSSV!$A$7:$R$65536,IN_DTK!C$6,0),"")</f>
        <v>0</v>
      </c>
      <c r="D685" s="181" t="str">
        <f>IF(ISNA(VLOOKUP($A685,DSSV!$A$7:$R$65536,IN_DTK!D$6,0))=FALSE,VLOOKUP($A685,DSSV!$A$7:$R$65536,IN_DTK!D$6,0),"")</f>
        <v/>
      </c>
      <c r="E685" s="182" t="str">
        <f>IF(ISNA(VLOOKUP($A685,DSSV!$A$7:$R$65536,IN_DTK!E$6,0))=FALSE,VLOOKUP($A685,DSSV!$A$7:$R$65536,IN_DTK!E$6,0),"")</f>
        <v/>
      </c>
      <c r="F685" s="187" t="str">
        <f>IF(ISNA(VLOOKUP($A685,DSSV!$A$7:$R$65536,IN_DTK!F$6,0))=FALSE,VLOOKUP($A685,DSSV!$A$7:$R$65536,IN_DTK!F$6,0),"")</f>
        <v/>
      </c>
      <c r="G685" s="187" t="str">
        <f>IF(ISNA(VLOOKUP($A685,DSSV!$A$7:$R$65536,IN_DTK!G$6,0))=FALSE,VLOOKUP($A685,DSSV!$A$7:$R$65536,IN_DTK!G$6,0),"")</f>
        <v/>
      </c>
      <c r="H685" s="183">
        <f>IF(ISNA(VLOOKUP($A685,DSSV!$A$7:$R$65536,IN_DTK!H$6,0))=FALSE,IF(H$9&lt;&gt;0,VLOOKUP($A685,DSSV!$A$7:$R$65536,IN_DTK!H$6,0),""),"")</f>
        <v>0</v>
      </c>
      <c r="I685" s="183">
        <f>IF(ISNA(VLOOKUP($A685,DSSV!$A$7:$R$65536,IN_DTK!I$6,0))=FALSE,IF(I$9&lt;&gt;0,VLOOKUP($A685,DSSV!$A$7:$R$65536,IN_DTK!I$6,0),""),"")</f>
        <v>0</v>
      </c>
      <c r="J685" s="183">
        <f>IF(ISNA(VLOOKUP($A685,DSSV!$A$7:$R$65536,IN_DTK!J$6,0))=FALSE,IF(J$9&lt;&gt;0,VLOOKUP($A685,DSSV!$A$7:$R$65536,IN_DTK!J$6,0),""),"")</f>
        <v>0</v>
      </c>
      <c r="K685" s="183">
        <f>IF(ISNA(VLOOKUP($A685,DSSV!$A$7:$R$65536,IN_DTK!K$6,0))=FALSE,IF(K$9&lt;&gt;0,VLOOKUP($A685,DSSV!$A$7:$R$65536,IN_DTK!K$6,0),""),"")</f>
        <v>0</v>
      </c>
      <c r="L685" s="183">
        <f>IF(ISNA(VLOOKUP($A685,DSSV!$A$7:$R$65536,IN_DTK!L$6,0))=FALSE,IF(L$9&lt;&gt;0,VLOOKUP($A685,DSSV!$A$7:$R$65536,IN_DTK!L$6,0),""),"")</f>
        <v>0</v>
      </c>
      <c r="M685" s="183">
        <f>IF(ISNA(VLOOKUP($A685,DSSV!$A$7:$R$65536,IN_DTK!M$6,0))=FALSE,IF(M$9&lt;&gt;0,VLOOKUP($A685,DSSV!$A$7:$R$65536,IN_DTK!M$6,0),""),"")</f>
        <v>0</v>
      </c>
      <c r="N685" s="183">
        <f>IF(ISNA(VLOOKUP($A685,DSSV!$A$7:$R$65536,IN_DTK!N$6,0))=FALSE,IF(N$9&lt;&gt;0,VLOOKUP($A685,DSSV!$A$7:$R$65536,IN_DTK!N$6,0),""),"")</f>
        <v>0</v>
      </c>
      <c r="O685" s="183">
        <f>IF(ISNA(VLOOKUP($A685,DSSV!$A$7:$R$65536,IN_DTK!O$6,0))=FALSE,IF(O$9&lt;&gt;0,VLOOKUP($A685,DSSV!$A$7:$R$65536,IN_DTK!O$6,0),""),"")</f>
        <v>0</v>
      </c>
      <c r="P685" s="183">
        <f>IF(ISNA(VLOOKUP($A685,DSSV!$A$7:$R$65536,IN_DTK!P$6,0))=FALSE,IF(P$9&lt;&gt;0,VLOOKUP($A685,DSSV!$A$7:$R$65536,IN_DTK!P$6,0),""),"")</f>
        <v>0</v>
      </c>
      <c r="Q685" s="184">
        <f>IF(ISNA(VLOOKUP($A685,DSSV!$A$7:$R$65536,IN_DTK!Q$6,0))=FALSE,VLOOKUP($A685,DSSV!$A$7:$R$65536,IN_DTK!Q$6,0),"")</f>
        <v>0</v>
      </c>
      <c r="R685" s="175" t="str">
        <f>IF(ISNA(VLOOKUP($A685,DSSV!$A$7:$R$65536,IN_DTK!R$6,0))=FALSE,VLOOKUP($A685,DSSV!$A$7:$R$65536,IN_DTK!R$6,0),"")</f>
        <v>Không</v>
      </c>
      <c r="S685" s="185" t="str">
        <f>IF(ISNA(VLOOKUP($A685,DSSV!$A$7:$R$65536,IN_DTK!S$6,0))=FALSE,VLOOKUP($A685,DSSV!$A$7:$R$65536,IN_DTK!S$6,0),"")</f>
        <v/>
      </c>
      <c r="T685" s="156" t="str">
        <f t="shared" si="20"/>
        <v/>
      </c>
      <c r="U685" s="156" t="str">
        <f t="shared" si="21"/>
        <v/>
      </c>
    </row>
    <row r="686" spans="1:21" s="156" customFormat="1" ht="20.25" customHeight="1">
      <c r="A686" s="154">
        <v>677</v>
      </c>
      <c r="B686" s="178">
        <f>--SUBTOTAL(2,C$7:C686)</f>
        <v>677</v>
      </c>
      <c r="C686" s="157">
        <f>IF(ISNA(VLOOKUP($A686,DSSV!$A$7:$R$65536,IN_DTK!C$6,0))=FALSE,VLOOKUP($A686,DSSV!$A$7:$R$65536,IN_DTK!C$6,0),"")</f>
        <v>0</v>
      </c>
      <c r="D686" s="181" t="str">
        <f>IF(ISNA(VLOOKUP($A686,DSSV!$A$7:$R$65536,IN_DTK!D$6,0))=FALSE,VLOOKUP($A686,DSSV!$A$7:$R$65536,IN_DTK!D$6,0),"")</f>
        <v/>
      </c>
      <c r="E686" s="182" t="str">
        <f>IF(ISNA(VLOOKUP($A686,DSSV!$A$7:$R$65536,IN_DTK!E$6,0))=FALSE,VLOOKUP($A686,DSSV!$A$7:$R$65536,IN_DTK!E$6,0),"")</f>
        <v/>
      </c>
      <c r="F686" s="187" t="str">
        <f>IF(ISNA(VLOOKUP($A686,DSSV!$A$7:$R$65536,IN_DTK!F$6,0))=FALSE,VLOOKUP($A686,DSSV!$A$7:$R$65536,IN_DTK!F$6,0),"")</f>
        <v/>
      </c>
      <c r="G686" s="187" t="str">
        <f>IF(ISNA(VLOOKUP($A686,DSSV!$A$7:$R$65536,IN_DTK!G$6,0))=FALSE,VLOOKUP($A686,DSSV!$A$7:$R$65536,IN_DTK!G$6,0),"")</f>
        <v/>
      </c>
      <c r="H686" s="183">
        <f>IF(ISNA(VLOOKUP($A686,DSSV!$A$7:$R$65536,IN_DTK!H$6,0))=FALSE,IF(H$9&lt;&gt;0,VLOOKUP($A686,DSSV!$A$7:$R$65536,IN_DTK!H$6,0),""),"")</f>
        <v>0</v>
      </c>
      <c r="I686" s="183">
        <f>IF(ISNA(VLOOKUP($A686,DSSV!$A$7:$R$65536,IN_DTK!I$6,0))=FALSE,IF(I$9&lt;&gt;0,VLOOKUP($A686,DSSV!$A$7:$R$65536,IN_DTK!I$6,0),""),"")</f>
        <v>0</v>
      </c>
      <c r="J686" s="183">
        <f>IF(ISNA(VLOOKUP($A686,DSSV!$A$7:$R$65536,IN_DTK!J$6,0))=FALSE,IF(J$9&lt;&gt;0,VLOOKUP($A686,DSSV!$A$7:$R$65536,IN_DTK!J$6,0),""),"")</f>
        <v>0</v>
      </c>
      <c r="K686" s="183">
        <f>IF(ISNA(VLOOKUP($A686,DSSV!$A$7:$R$65536,IN_DTK!K$6,0))=FALSE,IF(K$9&lt;&gt;0,VLOOKUP($A686,DSSV!$A$7:$R$65536,IN_DTK!K$6,0),""),"")</f>
        <v>0</v>
      </c>
      <c r="L686" s="183">
        <f>IF(ISNA(VLOOKUP($A686,DSSV!$A$7:$R$65536,IN_DTK!L$6,0))=FALSE,IF(L$9&lt;&gt;0,VLOOKUP($A686,DSSV!$A$7:$R$65536,IN_DTK!L$6,0),""),"")</f>
        <v>0</v>
      </c>
      <c r="M686" s="183">
        <f>IF(ISNA(VLOOKUP($A686,DSSV!$A$7:$R$65536,IN_DTK!M$6,0))=FALSE,IF(M$9&lt;&gt;0,VLOOKUP($A686,DSSV!$A$7:$R$65536,IN_DTK!M$6,0),""),"")</f>
        <v>0</v>
      </c>
      <c r="N686" s="183">
        <f>IF(ISNA(VLOOKUP($A686,DSSV!$A$7:$R$65536,IN_DTK!N$6,0))=FALSE,IF(N$9&lt;&gt;0,VLOOKUP($A686,DSSV!$A$7:$R$65536,IN_DTK!N$6,0),""),"")</f>
        <v>0</v>
      </c>
      <c r="O686" s="183">
        <f>IF(ISNA(VLOOKUP($A686,DSSV!$A$7:$R$65536,IN_DTK!O$6,0))=FALSE,IF(O$9&lt;&gt;0,VLOOKUP($A686,DSSV!$A$7:$R$65536,IN_DTK!O$6,0),""),"")</f>
        <v>0</v>
      </c>
      <c r="P686" s="183">
        <f>IF(ISNA(VLOOKUP($A686,DSSV!$A$7:$R$65536,IN_DTK!P$6,0))=FALSE,IF(P$9&lt;&gt;0,VLOOKUP($A686,DSSV!$A$7:$R$65536,IN_DTK!P$6,0),""),"")</f>
        <v>0</v>
      </c>
      <c r="Q686" s="184">
        <f>IF(ISNA(VLOOKUP($A686,DSSV!$A$7:$R$65536,IN_DTK!Q$6,0))=FALSE,VLOOKUP($A686,DSSV!$A$7:$R$65536,IN_DTK!Q$6,0),"")</f>
        <v>0</v>
      </c>
      <c r="R686" s="175" t="str">
        <f>IF(ISNA(VLOOKUP($A686,DSSV!$A$7:$R$65536,IN_DTK!R$6,0))=FALSE,VLOOKUP($A686,DSSV!$A$7:$R$65536,IN_DTK!R$6,0),"")</f>
        <v>Không</v>
      </c>
      <c r="S686" s="185" t="str">
        <f>IF(ISNA(VLOOKUP($A686,DSSV!$A$7:$R$65536,IN_DTK!S$6,0))=FALSE,VLOOKUP($A686,DSSV!$A$7:$R$65536,IN_DTK!S$6,0),"")</f>
        <v/>
      </c>
      <c r="T686" s="156" t="str">
        <f t="shared" si="20"/>
        <v/>
      </c>
      <c r="U686" s="156" t="str">
        <f t="shared" si="21"/>
        <v/>
      </c>
    </row>
    <row r="687" spans="1:21" s="156" customFormat="1" ht="20.25" customHeight="1">
      <c r="A687" s="154">
        <v>678</v>
      </c>
      <c r="B687" s="178">
        <f>--SUBTOTAL(2,C$7:C687)</f>
        <v>678</v>
      </c>
      <c r="C687" s="157">
        <f>IF(ISNA(VLOOKUP($A687,DSSV!$A$7:$R$65536,IN_DTK!C$6,0))=FALSE,VLOOKUP($A687,DSSV!$A$7:$R$65536,IN_DTK!C$6,0),"")</f>
        <v>0</v>
      </c>
      <c r="D687" s="181" t="str">
        <f>IF(ISNA(VLOOKUP($A687,DSSV!$A$7:$R$65536,IN_DTK!D$6,0))=FALSE,VLOOKUP($A687,DSSV!$A$7:$R$65536,IN_DTK!D$6,0),"")</f>
        <v/>
      </c>
      <c r="E687" s="182" t="str">
        <f>IF(ISNA(VLOOKUP($A687,DSSV!$A$7:$R$65536,IN_DTK!E$6,0))=FALSE,VLOOKUP($A687,DSSV!$A$7:$R$65536,IN_DTK!E$6,0),"")</f>
        <v/>
      </c>
      <c r="F687" s="187" t="str">
        <f>IF(ISNA(VLOOKUP($A687,DSSV!$A$7:$R$65536,IN_DTK!F$6,0))=FALSE,VLOOKUP($A687,DSSV!$A$7:$R$65536,IN_DTK!F$6,0),"")</f>
        <v/>
      </c>
      <c r="G687" s="187" t="str">
        <f>IF(ISNA(VLOOKUP($A687,DSSV!$A$7:$R$65536,IN_DTK!G$6,0))=FALSE,VLOOKUP($A687,DSSV!$A$7:$R$65536,IN_DTK!G$6,0),"")</f>
        <v/>
      </c>
      <c r="H687" s="183">
        <f>IF(ISNA(VLOOKUP($A687,DSSV!$A$7:$R$65536,IN_DTK!H$6,0))=FALSE,IF(H$9&lt;&gt;0,VLOOKUP($A687,DSSV!$A$7:$R$65536,IN_DTK!H$6,0),""),"")</f>
        <v>0</v>
      </c>
      <c r="I687" s="183">
        <f>IF(ISNA(VLOOKUP($A687,DSSV!$A$7:$R$65536,IN_DTK!I$6,0))=FALSE,IF(I$9&lt;&gt;0,VLOOKUP($A687,DSSV!$A$7:$R$65536,IN_DTK!I$6,0),""),"")</f>
        <v>0</v>
      </c>
      <c r="J687" s="183">
        <f>IF(ISNA(VLOOKUP($A687,DSSV!$A$7:$R$65536,IN_DTK!J$6,0))=FALSE,IF(J$9&lt;&gt;0,VLOOKUP($A687,DSSV!$A$7:$R$65536,IN_DTK!J$6,0),""),"")</f>
        <v>0</v>
      </c>
      <c r="K687" s="183">
        <f>IF(ISNA(VLOOKUP($A687,DSSV!$A$7:$R$65536,IN_DTK!K$6,0))=FALSE,IF(K$9&lt;&gt;0,VLOOKUP($A687,DSSV!$A$7:$R$65536,IN_DTK!K$6,0),""),"")</f>
        <v>0</v>
      </c>
      <c r="L687" s="183">
        <f>IF(ISNA(VLOOKUP($A687,DSSV!$A$7:$R$65536,IN_DTK!L$6,0))=FALSE,IF(L$9&lt;&gt;0,VLOOKUP($A687,DSSV!$A$7:$R$65536,IN_DTK!L$6,0),""),"")</f>
        <v>0</v>
      </c>
      <c r="M687" s="183">
        <f>IF(ISNA(VLOOKUP($A687,DSSV!$A$7:$R$65536,IN_DTK!M$6,0))=FALSE,IF(M$9&lt;&gt;0,VLOOKUP($A687,DSSV!$A$7:$R$65536,IN_DTK!M$6,0),""),"")</f>
        <v>0</v>
      </c>
      <c r="N687" s="183">
        <f>IF(ISNA(VLOOKUP($A687,DSSV!$A$7:$R$65536,IN_DTK!N$6,0))=FALSE,IF(N$9&lt;&gt;0,VLOOKUP($A687,DSSV!$A$7:$R$65536,IN_DTK!N$6,0),""),"")</f>
        <v>0</v>
      </c>
      <c r="O687" s="183">
        <f>IF(ISNA(VLOOKUP($A687,DSSV!$A$7:$R$65536,IN_DTK!O$6,0))=FALSE,IF(O$9&lt;&gt;0,VLOOKUP($A687,DSSV!$A$7:$R$65536,IN_DTK!O$6,0),""),"")</f>
        <v>0</v>
      </c>
      <c r="P687" s="183">
        <f>IF(ISNA(VLOOKUP($A687,DSSV!$A$7:$R$65536,IN_DTK!P$6,0))=FALSE,IF(P$9&lt;&gt;0,VLOOKUP($A687,DSSV!$A$7:$R$65536,IN_DTK!P$6,0),""),"")</f>
        <v>0</v>
      </c>
      <c r="Q687" s="184">
        <f>IF(ISNA(VLOOKUP($A687,DSSV!$A$7:$R$65536,IN_DTK!Q$6,0))=FALSE,VLOOKUP($A687,DSSV!$A$7:$R$65536,IN_DTK!Q$6,0),"")</f>
        <v>0</v>
      </c>
      <c r="R687" s="175" t="str">
        <f>IF(ISNA(VLOOKUP($A687,DSSV!$A$7:$R$65536,IN_DTK!R$6,0))=FALSE,VLOOKUP($A687,DSSV!$A$7:$R$65536,IN_DTK!R$6,0),"")</f>
        <v>Không</v>
      </c>
      <c r="S687" s="185" t="str">
        <f>IF(ISNA(VLOOKUP($A687,DSSV!$A$7:$R$65536,IN_DTK!S$6,0))=FALSE,VLOOKUP($A687,DSSV!$A$7:$R$65536,IN_DTK!S$6,0),"")</f>
        <v/>
      </c>
      <c r="T687" s="156" t="str">
        <f t="shared" si="20"/>
        <v/>
      </c>
      <c r="U687" s="156" t="str">
        <f t="shared" si="21"/>
        <v/>
      </c>
    </row>
    <row r="688" spans="1:21" s="156" customFormat="1" ht="20.25" customHeight="1">
      <c r="A688" s="154">
        <v>679</v>
      </c>
      <c r="B688" s="178">
        <f>--SUBTOTAL(2,C$7:C688)</f>
        <v>679</v>
      </c>
      <c r="C688" s="157">
        <f>IF(ISNA(VLOOKUP($A688,DSSV!$A$7:$R$65536,IN_DTK!C$6,0))=FALSE,VLOOKUP($A688,DSSV!$A$7:$R$65536,IN_DTK!C$6,0),"")</f>
        <v>0</v>
      </c>
      <c r="D688" s="181" t="str">
        <f>IF(ISNA(VLOOKUP($A688,DSSV!$A$7:$R$65536,IN_DTK!D$6,0))=FALSE,VLOOKUP($A688,DSSV!$A$7:$R$65536,IN_DTK!D$6,0),"")</f>
        <v/>
      </c>
      <c r="E688" s="182" t="str">
        <f>IF(ISNA(VLOOKUP($A688,DSSV!$A$7:$R$65536,IN_DTK!E$6,0))=FALSE,VLOOKUP($A688,DSSV!$A$7:$R$65536,IN_DTK!E$6,0),"")</f>
        <v/>
      </c>
      <c r="F688" s="187" t="str">
        <f>IF(ISNA(VLOOKUP($A688,DSSV!$A$7:$R$65536,IN_DTK!F$6,0))=FALSE,VLOOKUP($A688,DSSV!$A$7:$R$65536,IN_DTK!F$6,0),"")</f>
        <v/>
      </c>
      <c r="G688" s="187" t="str">
        <f>IF(ISNA(VLOOKUP($A688,DSSV!$A$7:$R$65536,IN_DTK!G$6,0))=FALSE,VLOOKUP($A688,DSSV!$A$7:$R$65536,IN_DTK!G$6,0),"")</f>
        <v/>
      </c>
      <c r="H688" s="183">
        <f>IF(ISNA(VLOOKUP($A688,DSSV!$A$7:$R$65536,IN_DTK!H$6,0))=FALSE,IF(H$9&lt;&gt;0,VLOOKUP($A688,DSSV!$A$7:$R$65536,IN_DTK!H$6,0),""),"")</f>
        <v>0</v>
      </c>
      <c r="I688" s="183">
        <f>IF(ISNA(VLOOKUP($A688,DSSV!$A$7:$R$65536,IN_DTK!I$6,0))=FALSE,IF(I$9&lt;&gt;0,VLOOKUP($A688,DSSV!$A$7:$R$65536,IN_DTK!I$6,0),""),"")</f>
        <v>0</v>
      </c>
      <c r="J688" s="183">
        <f>IF(ISNA(VLOOKUP($A688,DSSV!$A$7:$R$65536,IN_DTK!J$6,0))=FALSE,IF(J$9&lt;&gt;0,VLOOKUP($A688,DSSV!$A$7:$R$65536,IN_DTK!J$6,0),""),"")</f>
        <v>0</v>
      </c>
      <c r="K688" s="183">
        <f>IF(ISNA(VLOOKUP($A688,DSSV!$A$7:$R$65536,IN_DTK!K$6,0))=FALSE,IF(K$9&lt;&gt;0,VLOOKUP($A688,DSSV!$A$7:$R$65536,IN_DTK!K$6,0),""),"")</f>
        <v>0</v>
      </c>
      <c r="L688" s="183">
        <f>IF(ISNA(VLOOKUP($A688,DSSV!$A$7:$R$65536,IN_DTK!L$6,0))=FALSE,IF(L$9&lt;&gt;0,VLOOKUP($A688,DSSV!$A$7:$R$65536,IN_DTK!L$6,0),""),"")</f>
        <v>0</v>
      </c>
      <c r="M688" s="183">
        <f>IF(ISNA(VLOOKUP($A688,DSSV!$A$7:$R$65536,IN_DTK!M$6,0))=FALSE,IF(M$9&lt;&gt;0,VLOOKUP($A688,DSSV!$A$7:$R$65536,IN_DTK!M$6,0),""),"")</f>
        <v>0</v>
      </c>
      <c r="N688" s="183">
        <f>IF(ISNA(VLOOKUP($A688,DSSV!$A$7:$R$65536,IN_DTK!N$6,0))=FALSE,IF(N$9&lt;&gt;0,VLOOKUP($A688,DSSV!$A$7:$R$65536,IN_DTK!N$6,0),""),"")</f>
        <v>0</v>
      </c>
      <c r="O688" s="183">
        <f>IF(ISNA(VLOOKUP($A688,DSSV!$A$7:$R$65536,IN_DTK!O$6,0))=FALSE,IF(O$9&lt;&gt;0,VLOOKUP($A688,DSSV!$A$7:$R$65536,IN_DTK!O$6,0),""),"")</f>
        <v>0</v>
      </c>
      <c r="P688" s="183">
        <f>IF(ISNA(VLOOKUP($A688,DSSV!$A$7:$R$65536,IN_DTK!P$6,0))=FALSE,IF(P$9&lt;&gt;0,VLOOKUP($A688,DSSV!$A$7:$R$65536,IN_DTK!P$6,0),""),"")</f>
        <v>0</v>
      </c>
      <c r="Q688" s="184">
        <f>IF(ISNA(VLOOKUP($A688,DSSV!$A$7:$R$65536,IN_DTK!Q$6,0))=FALSE,VLOOKUP($A688,DSSV!$A$7:$R$65536,IN_DTK!Q$6,0),"")</f>
        <v>0</v>
      </c>
      <c r="R688" s="175" t="str">
        <f>IF(ISNA(VLOOKUP($A688,DSSV!$A$7:$R$65536,IN_DTK!R$6,0))=FALSE,VLOOKUP($A688,DSSV!$A$7:$R$65536,IN_DTK!R$6,0),"")</f>
        <v>Không</v>
      </c>
      <c r="S688" s="185" t="str">
        <f>IF(ISNA(VLOOKUP($A688,DSSV!$A$7:$R$65536,IN_DTK!S$6,0))=FALSE,VLOOKUP($A688,DSSV!$A$7:$R$65536,IN_DTK!S$6,0),"")</f>
        <v/>
      </c>
      <c r="T688" s="156" t="str">
        <f t="shared" si="20"/>
        <v/>
      </c>
      <c r="U688" s="156" t="str">
        <f t="shared" si="21"/>
        <v/>
      </c>
    </row>
    <row r="689" spans="1:21" s="156" customFormat="1" ht="20.25" customHeight="1">
      <c r="A689" s="154">
        <v>680</v>
      </c>
      <c r="B689" s="178">
        <f>--SUBTOTAL(2,C$7:C689)</f>
        <v>680</v>
      </c>
      <c r="C689" s="157">
        <f>IF(ISNA(VLOOKUP($A689,DSSV!$A$7:$R$65536,IN_DTK!C$6,0))=FALSE,VLOOKUP($A689,DSSV!$A$7:$R$65536,IN_DTK!C$6,0),"")</f>
        <v>0</v>
      </c>
      <c r="D689" s="181" t="str">
        <f>IF(ISNA(VLOOKUP($A689,DSSV!$A$7:$R$65536,IN_DTK!D$6,0))=FALSE,VLOOKUP($A689,DSSV!$A$7:$R$65536,IN_DTK!D$6,0),"")</f>
        <v/>
      </c>
      <c r="E689" s="182" t="str">
        <f>IF(ISNA(VLOOKUP($A689,DSSV!$A$7:$R$65536,IN_DTK!E$6,0))=FALSE,VLOOKUP($A689,DSSV!$A$7:$R$65536,IN_DTK!E$6,0),"")</f>
        <v/>
      </c>
      <c r="F689" s="187" t="str">
        <f>IF(ISNA(VLOOKUP($A689,DSSV!$A$7:$R$65536,IN_DTK!F$6,0))=FALSE,VLOOKUP($A689,DSSV!$A$7:$R$65536,IN_DTK!F$6,0),"")</f>
        <v/>
      </c>
      <c r="G689" s="187" t="str">
        <f>IF(ISNA(VLOOKUP($A689,DSSV!$A$7:$R$65536,IN_DTK!G$6,0))=FALSE,VLOOKUP($A689,DSSV!$A$7:$R$65536,IN_DTK!G$6,0),"")</f>
        <v/>
      </c>
      <c r="H689" s="183">
        <f>IF(ISNA(VLOOKUP($A689,DSSV!$A$7:$R$65536,IN_DTK!H$6,0))=FALSE,IF(H$9&lt;&gt;0,VLOOKUP($A689,DSSV!$A$7:$R$65536,IN_DTK!H$6,0),""),"")</f>
        <v>0</v>
      </c>
      <c r="I689" s="183">
        <f>IF(ISNA(VLOOKUP($A689,DSSV!$A$7:$R$65536,IN_DTK!I$6,0))=FALSE,IF(I$9&lt;&gt;0,VLOOKUP($A689,DSSV!$A$7:$R$65536,IN_DTK!I$6,0),""),"")</f>
        <v>0</v>
      </c>
      <c r="J689" s="183">
        <f>IF(ISNA(VLOOKUP($A689,DSSV!$A$7:$R$65536,IN_DTK!J$6,0))=FALSE,IF(J$9&lt;&gt;0,VLOOKUP($A689,DSSV!$A$7:$R$65536,IN_DTK!J$6,0),""),"")</f>
        <v>0</v>
      </c>
      <c r="K689" s="183">
        <f>IF(ISNA(VLOOKUP($A689,DSSV!$A$7:$R$65536,IN_DTK!K$6,0))=FALSE,IF(K$9&lt;&gt;0,VLOOKUP($A689,DSSV!$A$7:$R$65536,IN_DTK!K$6,0),""),"")</f>
        <v>0</v>
      </c>
      <c r="L689" s="183">
        <f>IF(ISNA(VLOOKUP($A689,DSSV!$A$7:$R$65536,IN_DTK!L$6,0))=FALSE,IF(L$9&lt;&gt;0,VLOOKUP($A689,DSSV!$A$7:$R$65536,IN_DTK!L$6,0),""),"")</f>
        <v>0</v>
      </c>
      <c r="M689" s="183">
        <f>IF(ISNA(VLOOKUP($A689,DSSV!$A$7:$R$65536,IN_DTK!M$6,0))=FALSE,IF(M$9&lt;&gt;0,VLOOKUP($A689,DSSV!$A$7:$R$65536,IN_DTK!M$6,0),""),"")</f>
        <v>0</v>
      </c>
      <c r="N689" s="183">
        <f>IF(ISNA(VLOOKUP($A689,DSSV!$A$7:$R$65536,IN_DTK!N$6,0))=FALSE,IF(N$9&lt;&gt;0,VLOOKUP($A689,DSSV!$A$7:$R$65536,IN_DTK!N$6,0),""),"")</f>
        <v>0</v>
      </c>
      <c r="O689" s="183">
        <f>IF(ISNA(VLOOKUP($A689,DSSV!$A$7:$R$65536,IN_DTK!O$6,0))=FALSE,IF(O$9&lt;&gt;0,VLOOKUP($A689,DSSV!$A$7:$R$65536,IN_DTK!O$6,0),""),"")</f>
        <v>0</v>
      </c>
      <c r="P689" s="183">
        <f>IF(ISNA(VLOOKUP($A689,DSSV!$A$7:$R$65536,IN_DTK!P$6,0))=FALSE,IF(P$9&lt;&gt;0,VLOOKUP($A689,DSSV!$A$7:$R$65536,IN_DTK!P$6,0),""),"")</f>
        <v>0</v>
      </c>
      <c r="Q689" s="184">
        <f>IF(ISNA(VLOOKUP($A689,DSSV!$A$7:$R$65536,IN_DTK!Q$6,0))=FALSE,VLOOKUP($A689,DSSV!$A$7:$R$65536,IN_DTK!Q$6,0),"")</f>
        <v>0</v>
      </c>
      <c r="R689" s="175" t="str">
        <f>IF(ISNA(VLOOKUP($A689,DSSV!$A$7:$R$65536,IN_DTK!R$6,0))=FALSE,VLOOKUP($A689,DSSV!$A$7:$R$65536,IN_DTK!R$6,0),"")</f>
        <v>Không</v>
      </c>
      <c r="S689" s="185" t="str">
        <f>IF(ISNA(VLOOKUP($A689,DSSV!$A$7:$R$65536,IN_DTK!S$6,0))=FALSE,VLOOKUP($A689,DSSV!$A$7:$R$65536,IN_DTK!S$6,0),"")</f>
        <v/>
      </c>
      <c r="T689" s="156" t="str">
        <f t="shared" si="20"/>
        <v/>
      </c>
      <c r="U689" s="156" t="str">
        <f t="shared" si="21"/>
        <v/>
      </c>
    </row>
    <row r="690" spans="1:21" s="156" customFormat="1" ht="20.25" customHeight="1">
      <c r="A690" s="154">
        <v>681</v>
      </c>
      <c r="B690" s="178">
        <f>--SUBTOTAL(2,C$7:C690)</f>
        <v>681</v>
      </c>
      <c r="C690" s="157">
        <f>IF(ISNA(VLOOKUP($A690,DSSV!$A$7:$R$65536,IN_DTK!C$6,0))=FALSE,VLOOKUP($A690,DSSV!$A$7:$R$65536,IN_DTK!C$6,0),"")</f>
        <v>0</v>
      </c>
      <c r="D690" s="181" t="str">
        <f>IF(ISNA(VLOOKUP($A690,DSSV!$A$7:$R$65536,IN_DTK!D$6,0))=FALSE,VLOOKUP($A690,DSSV!$A$7:$R$65536,IN_DTK!D$6,0),"")</f>
        <v/>
      </c>
      <c r="E690" s="182" t="str">
        <f>IF(ISNA(VLOOKUP($A690,DSSV!$A$7:$R$65536,IN_DTK!E$6,0))=FALSE,VLOOKUP($A690,DSSV!$A$7:$R$65536,IN_DTK!E$6,0),"")</f>
        <v/>
      </c>
      <c r="F690" s="187" t="str">
        <f>IF(ISNA(VLOOKUP($A690,DSSV!$A$7:$R$65536,IN_DTK!F$6,0))=FALSE,VLOOKUP($A690,DSSV!$A$7:$R$65536,IN_DTK!F$6,0),"")</f>
        <v/>
      </c>
      <c r="G690" s="187" t="str">
        <f>IF(ISNA(VLOOKUP($A690,DSSV!$A$7:$R$65536,IN_DTK!G$6,0))=FALSE,VLOOKUP($A690,DSSV!$A$7:$R$65536,IN_DTK!G$6,0),"")</f>
        <v/>
      </c>
      <c r="H690" s="183">
        <f>IF(ISNA(VLOOKUP($A690,DSSV!$A$7:$R$65536,IN_DTK!H$6,0))=FALSE,IF(H$9&lt;&gt;0,VLOOKUP($A690,DSSV!$A$7:$R$65536,IN_DTK!H$6,0),""),"")</f>
        <v>0</v>
      </c>
      <c r="I690" s="183">
        <f>IF(ISNA(VLOOKUP($A690,DSSV!$A$7:$R$65536,IN_DTK!I$6,0))=FALSE,IF(I$9&lt;&gt;0,VLOOKUP($A690,DSSV!$A$7:$R$65536,IN_DTK!I$6,0),""),"")</f>
        <v>0</v>
      </c>
      <c r="J690" s="183">
        <f>IF(ISNA(VLOOKUP($A690,DSSV!$A$7:$R$65536,IN_DTK!J$6,0))=FALSE,IF(J$9&lt;&gt;0,VLOOKUP($A690,DSSV!$A$7:$R$65536,IN_DTK!J$6,0),""),"")</f>
        <v>0</v>
      </c>
      <c r="K690" s="183">
        <f>IF(ISNA(VLOOKUP($A690,DSSV!$A$7:$R$65536,IN_DTK!K$6,0))=FALSE,IF(K$9&lt;&gt;0,VLOOKUP($A690,DSSV!$A$7:$R$65536,IN_DTK!K$6,0),""),"")</f>
        <v>0</v>
      </c>
      <c r="L690" s="183">
        <f>IF(ISNA(VLOOKUP($A690,DSSV!$A$7:$R$65536,IN_DTK!L$6,0))=FALSE,IF(L$9&lt;&gt;0,VLOOKUP($A690,DSSV!$A$7:$R$65536,IN_DTK!L$6,0),""),"")</f>
        <v>0</v>
      </c>
      <c r="M690" s="183">
        <f>IF(ISNA(VLOOKUP($A690,DSSV!$A$7:$R$65536,IN_DTK!M$6,0))=FALSE,IF(M$9&lt;&gt;0,VLOOKUP($A690,DSSV!$A$7:$R$65536,IN_DTK!M$6,0),""),"")</f>
        <v>0</v>
      </c>
      <c r="N690" s="183">
        <f>IF(ISNA(VLOOKUP($A690,DSSV!$A$7:$R$65536,IN_DTK!N$6,0))=FALSE,IF(N$9&lt;&gt;0,VLOOKUP($A690,DSSV!$A$7:$R$65536,IN_DTK!N$6,0),""),"")</f>
        <v>0</v>
      </c>
      <c r="O690" s="183">
        <f>IF(ISNA(VLOOKUP($A690,DSSV!$A$7:$R$65536,IN_DTK!O$6,0))=FALSE,IF(O$9&lt;&gt;0,VLOOKUP($A690,DSSV!$A$7:$R$65536,IN_DTK!O$6,0),""),"")</f>
        <v>0</v>
      </c>
      <c r="P690" s="183">
        <f>IF(ISNA(VLOOKUP($A690,DSSV!$A$7:$R$65536,IN_DTK!P$6,0))=FALSE,IF(P$9&lt;&gt;0,VLOOKUP($A690,DSSV!$A$7:$R$65536,IN_DTK!P$6,0),""),"")</f>
        <v>0</v>
      </c>
      <c r="Q690" s="184">
        <f>IF(ISNA(VLOOKUP($A690,DSSV!$A$7:$R$65536,IN_DTK!Q$6,0))=FALSE,VLOOKUP($A690,DSSV!$A$7:$R$65536,IN_DTK!Q$6,0),"")</f>
        <v>0</v>
      </c>
      <c r="R690" s="175" t="str">
        <f>IF(ISNA(VLOOKUP($A690,DSSV!$A$7:$R$65536,IN_DTK!R$6,0))=FALSE,VLOOKUP($A690,DSSV!$A$7:$R$65536,IN_DTK!R$6,0),"")</f>
        <v>Không</v>
      </c>
      <c r="S690" s="185" t="str">
        <f>IF(ISNA(VLOOKUP($A690,DSSV!$A$7:$R$65536,IN_DTK!S$6,0))=FALSE,VLOOKUP($A690,DSSV!$A$7:$R$65536,IN_DTK!S$6,0),"")</f>
        <v/>
      </c>
      <c r="T690" s="156" t="str">
        <f t="shared" si="20"/>
        <v/>
      </c>
      <c r="U690" s="156" t="str">
        <f t="shared" si="21"/>
        <v/>
      </c>
    </row>
    <row r="691" spans="1:21" s="156" customFormat="1" ht="20.25" customHeight="1">
      <c r="A691" s="154">
        <v>682</v>
      </c>
      <c r="B691" s="178">
        <f>--SUBTOTAL(2,C$7:C691)</f>
        <v>682</v>
      </c>
      <c r="C691" s="157">
        <f>IF(ISNA(VLOOKUP($A691,DSSV!$A$7:$R$65536,IN_DTK!C$6,0))=FALSE,VLOOKUP($A691,DSSV!$A$7:$R$65536,IN_DTK!C$6,0),"")</f>
        <v>0</v>
      </c>
      <c r="D691" s="181" t="str">
        <f>IF(ISNA(VLOOKUP($A691,DSSV!$A$7:$R$65536,IN_DTK!D$6,0))=FALSE,VLOOKUP($A691,DSSV!$A$7:$R$65536,IN_DTK!D$6,0),"")</f>
        <v/>
      </c>
      <c r="E691" s="182" t="str">
        <f>IF(ISNA(VLOOKUP($A691,DSSV!$A$7:$R$65536,IN_DTK!E$6,0))=FALSE,VLOOKUP($A691,DSSV!$A$7:$R$65536,IN_DTK!E$6,0),"")</f>
        <v/>
      </c>
      <c r="F691" s="187" t="str">
        <f>IF(ISNA(VLOOKUP($A691,DSSV!$A$7:$R$65536,IN_DTK!F$6,0))=FALSE,VLOOKUP($A691,DSSV!$A$7:$R$65536,IN_DTK!F$6,0),"")</f>
        <v/>
      </c>
      <c r="G691" s="187" t="str">
        <f>IF(ISNA(VLOOKUP($A691,DSSV!$A$7:$R$65536,IN_DTK!G$6,0))=FALSE,VLOOKUP($A691,DSSV!$A$7:$R$65536,IN_DTK!G$6,0),"")</f>
        <v/>
      </c>
      <c r="H691" s="183">
        <f>IF(ISNA(VLOOKUP($A691,DSSV!$A$7:$R$65536,IN_DTK!H$6,0))=FALSE,IF(H$9&lt;&gt;0,VLOOKUP($A691,DSSV!$A$7:$R$65536,IN_DTK!H$6,0),""),"")</f>
        <v>0</v>
      </c>
      <c r="I691" s="183">
        <f>IF(ISNA(VLOOKUP($A691,DSSV!$A$7:$R$65536,IN_DTK!I$6,0))=FALSE,IF(I$9&lt;&gt;0,VLOOKUP($A691,DSSV!$A$7:$R$65536,IN_DTK!I$6,0),""),"")</f>
        <v>0</v>
      </c>
      <c r="J691" s="183">
        <f>IF(ISNA(VLOOKUP($A691,DSSV!$A$7:$R$65536,IN_DTK!J$6,0))=FALSE,IF(J$9&lt;&gt;0,VLOOKUP($A691,DSSV!$A$7:$R$65536,IN_DTK!J$6,0),""),"")</f>
        <v>0</v>
      </c>
      <c r="K691" s="183">
        <f>IF(ISNA(VLOOKUP($A691,DSSV!$A$7:$R$65536,IN_DTK!K$6,0))=FALSE,IF(K$9&lt;&gt;0,VLOOKUP($A691,DSSV!$A$7:$R$65536,IN_DTK!K$6,0),""),"")</f>
        <v>0</v>
      </c>
      <c r="L691" s="183">
        <f>IF(ISNA(VLOOKUP($A691,DSSV!$A$7:$R$65536,IN_DTK!L$6,0))=FALSE,IF(L$9&lt;&gt;0,VLOOKUP($A691,DSSV!$A$7:$R$65536,IN_DTK!L$6,0),""),"")</f>
        <v>0</v>
      </c>
      <c r="M691" s="183">
        <f>IF(ISNA(VLOOKUP($A691,DSSV!$A$7:$R$65536,IN_DTK!M$6,0))=FALSE,IF(M$9&lt;&gt;0,VLOOKUP($A691,DSSV!$A$7:$R$65536,IN_DTK!M$6,0),""),"")</f>
        <v>0</v>
      </c>
      <c r="N691" s="183">
        <f>IF(ISNA(VLOOKUP($A691,DSSV!$A$7:$R$65536,IN_DTK!N$6,0))=FALSE,IF(N$9&lt;&gt;0,VLOOKUP($A691,DSSV!$A$7:$R$65536,IN_DTK!N$6,0),""),"")</f>
        <v>0</v>
      </c>
      <c r="O691" s="183">
        <f>IF(ISNA(VLOOKUP($A691,DSSV!$A$7:$R$65536,IN_DTK!O$6,0))=FALSE,IF(O$9&lt;&gt;0,VLOOKUP($A691,DSSV!$A$7:$R$65536,IN_DTK!O$6,0),""),"")</f>
        <v>0</v>
      </c>
      <c r="P691" s="183">
        <f>IF(ISNA(VLOOKUP($A691,DSSV!$A$7:$R$65536,IN_DTK!P$6,0))=FALSE,IF(P$9&lt;&gt;0,VLOOKUP($A691,DSSV!$A$7:$R$65536,IN_DTK!P$6,0),""),"")</f>
        <v>0</v>
      </c>
      <c r="Q691" s="184">
        <f>IF(ISNA(VLOOKUP($A691,DSSV!$A$7:$R$65536,IN_DTK!Q$6,0))=FALSE,VLOOKUP($A691,DSSV!$A$7:$R$65536,IN_DTK!Q$6,0),"")</f>
        <v>0</v>
      </c>
      <c r="R691" s="175" t="str">
        <f>IF(ISNA(VLOOKUP($A691,DSSV!$A$7:$R$65536,IN_DTK!R$6,0))=FALSE,VLOOKUP($A691,DSSV!$A$7:$R$65536,IN_DTK!R$6,0),"")</f>
        <v>Không</v>
      </c>
      <c r="S691" s="185" t="str">
        <f>IF(ISNA(VLOOKUP($A691,DSSV!$A$7:$R$65536,IN_DTK!S$6,0))=FALSE,VLOOKUP($A691,DSSV!$A$7:$R$65536,IN_DTK!S$6,0),"")</f>
        <v/>
      </c>
      <c r="T691" s="156" t="str">
        <f t="shared" si="20"/>
        <v/>
      </c>
      <c r="U691" s="156" t="str">
        <f t="shared" si="21"/>
        <v/>
      </c>
    </row>
    <row r="692" spans="1:21" s="156" customFormat="1" ht="20.25" customHeight="1">
      <c r="A692" s="154">
        <v>683</v>
      </c>
      <c r="B692" s="178">
        <f>--SUBTOTAL(2,C$7:C692)</f>
        <v>683</v>
      </c>
      <c r="C692" s="157">
        <f>IF(ISNA(VLOOKUP($A692,DSSV!$A$7:$R$65536,IN_DTK!C$6,0))=FALSE,VLOOKUP($A692,DSSV!$A$7:$R$65536,IN_DTK!C$6,0),"")</f>
        <v>0</v>
      </c>
      <c r="D692" s="181" t="str">
        <f>IF(ISNA(VLOOKUP($A692,DSSV!$A$7:$R$65536,IN_DTK!D$6,0))=FALSE,VLOOKUP($A692,DSSV!$A$7:$R$65536,IN_DTK!D$6,0),"")</f>
        <v/>
      </c>
      <c r="E692" s="182" t="str">
        <f>IF(ISNA(VLOOKUP($A692,DSSV!$A$7:$R$65536,IN_DTK!E$6,0))=FALSE,VLOOKUP($A692,DSSV!$A$7:$R$65536,IN_DTK!E$6,0),"")</f>
        <v/>
      </c>
      <c r="F692" s="187" t="str">
        <f>IF(ISNA(VLOOKUP($A692,DSSV!$A$7:$R$65536,IN_DTK!F$6,0))=FALSE,VLOOKUP($A692,DSSV!$A$7:$R$65536,IN_DTK!F$6,0),"")</f>
        <v/>
      </c>
      <c r="G692" s="187" t="str">
        <f>IF(ISNA(VLOOKUP($A692,DSSV!$A$7:$R$65536,IN_DTK!G$6,0))=FALSE,VLOOKUP($A692,DSSV!$A$7:$R$65536,IN_DTK!G$6,0),"")</f>
        <v/>
      </c>
      <c r="H692" s="183">
        <f>IF(ISNA(VLOOKUP($A692,DSSV!$A$7:$R$65536,IN_DTK!H$6,0))=FALSE,IF(H$9&lt;&gt;0,VLOOKUP($A692,DSSV!$A$7:$R$65536,IN_DTK!H$6,0),""),"")</f>
        <v>0</v>
      </c>
      <c r="I692" s="183">
        <f>IF(ISNA(VLOOKUP($A692,DSSV!$A$7:$R$65536,IN_DTK!I$6,0))=FALSE,IF(I$9&lt;&gt;0,VLOOKUP($A692,DSSV!$A$7:$R$65536,IN_DTK!I$6,0),""),"")</f>
        <v>0</v>
      </c>
      <c r="J692" s="183">
        <f>IF(ISNA(VLOOKUP($A692,DSSV!$A$7:$R$65536,IN_DTK!J$6,0))=FALSE,IF(J$9&lt;&gt;0,VLOOKUP($A692,DSSV!$A$7:$R$65536,IN_DTK!J$6,0),""),"")</f>
        <v>0</v>
      </c>
      <c r="K692" s="183">
        <f>IF(ISNA(VLOOKUP($A692,DSSV!$A$7:$R$65536,IN_DTK!K$6,0))=FALSE,IF(K$9&lt;&gt;0,VLOOKUP($A692,DSSV!$A$7:$R$65536,IN_DTK!K$6,0),""),"")</f>
        <v>0</v>
      </c>
      <c r="L692" s="183">
        <f>IF(ISNA(VLOOKUP($A692,DSSV!$A$7:$R$65536,IN_DTK!L$6,0))=FALSE,IF(L$9&lt;&gt;0,VLOOKUP($A692,DSSV!$A$7:$R$65536,IN_DTK!L$6,0),""),"")</f>
        <v>0</v>
      </c>
      <c r="M692" s="183">
        <f>IF(ISNA(VLOOKUP($A692,DSSV!$A$7:$R$65536,IN_DTK!M$6,0))=FALSE,IF(M$9&lt;&gt;0,VLOOKUP($A692,DSSV!$A$7:$R$65536,IN_DTK!M$6,0),""),"")</f>
        <v>0</v>
      </c>
      <c r="N692" s="183">
        <f>IF(ISNA(VLOOKUP($A692,DSSV!$A$7:$R$65536,IN_DTK!N$6,0))=FALSE,IF(N$9&lt;&gt;0,VLOOKUP($A692,DSSV!$A$7:$R$65536,IN_DTK!N$6,0),""),"")</f>
        <v>0</v>
      </c>
      <c r="O692" s="183">
        <f>IF(ISNA(VLOOKUP($A692,DSSV!$A$7:$R$65536,IN_DTK!O$6,0))=FALSE,IF(O$9&lt;&gt;0,VLOOKUP($A692,DSSV!$A$7:$R$65536,IN_DTK!O$6,0),""),"")</f>
        <v>0</v>
      </c>
      <c r="P692" s="183">
        <f>IF(ISNA(VLOOKUP($A692,DSSV!$A$7:$R$65536,IN_DTK!P$6,0))=FALSE,IF(P$9&lt;&gt;0,VLOOKUP($A692,DSSV!$A$7:$R$65536,IN_DTK!P$6,0),""),"")</f>
        <v>0</v>
      </c>
      <c r="Q692" s="184">
        <f>IF(ISNA(VLOOKUP($A692,DSSV!$A$7:$R$65536,IN_DTK!Q$6,0))=FALSE,VLOOKUP($A692,DSSV!$A$7:$R$65536,IN_DTK!Q$6,0),"")</f>
        <v>0</v>
      </c>
      <c r="R692" s="175" t="str">
        <f>IF(ISNA(VLOOKUP($A692,DSSV!$A$7:$R$65536,IN_DTK!R$6,0))=FALSE,VLOOKUP($A692,DSSV!$A$7:$R$65536,IN_DTK!R$6,0),"")</f>
        <v>Không</v>
      </c>
      <c r="S692" s="185" t="str">
        <f>IF(ISNA(VLOOKUP($A692,DSSV!$A$7:$R$65536,IN_DTK!S$6,0))=FALSE,VLOOKUP($A692,DSSV!$A$7:$R$65536,IN_DTK!S$6,0),"")</f>
        <v/>
      </c>
      <c r="T692" s="156" t="str">
        <f t="shared" si="20"/>
        <v/>
      </c>
      <c r="U692" s="156" t="str">
        <f t="shared" si="21"/>
        <v/>
      </c>
    </row>
    <row r="693" spans="1:21" s="156" customFormat="1" ht="20.25" customHeight="1">
      <c r="A693" s="154">
        <v>684</v>
      </c>
      <c r="B693" s="178">
        <f>--SUBTOTAL(2,C$7:C693)</f>
        <v>684</v>
      </c>
      <c r="C693" s="157">
        <f>IF(ISNA(VLOOKUP($A693,DSSV!$A$7:$R$65536,IN_DTK!C$6,0))=FALSE,VLOOKUP($A693,DSSV!$A$7:$R$65536,IN_DTK!C$6,0),"")</f>
        <v>0</v>
      </c>
      <c r="D693" s="181" t="str">
        <f>IF(ISNA(VLOOKUP($A693,DSSV!$A$7:$R$65536,IN_DTK!D$6,0))=FALSE,VLOOKUP($A693,DSSV!$A$7:$R$65536,IN_DTK!D$6,0),"")</f>
        <v/>
      </c>
      <c r="E693" s="182" t="str">
        <f>IF(ISNA(VLOOKUP($A693,DSSV!$A$7:$R$65536,IN_DTK!E$6,0))=FALSE,VLOOKUP($A693,DSSV!$A$7:$R$65536,IN_DTK!E$6,0),"")</f>
        <v/>
      </c>
      <c r="F693" s="187" t="str">
        <f>IF(ISNA(VLOOKUP($A693,DSSV!$A$7:$R$65536,IN_DTK!F$6,0))=FALSE,VLOOKUP($A693,DSSV!$A$7:$R$65536,IN_DTK!F$6,0),"")</f>
        <v/>
      </c>
      <c r="G693" s="187" t="str">
        <f>IF(ISNA(VLOOKUP($A693,DSSV!$A$7:$R$65536,IN_DTK!G$6,0))=FALSE,VLOOKUP($A693,DSSV!$A$7:$R$65536,IN_DTK!G$6,0),"")</f>
        <v/>
      </c>
      <c r="H693" s="183">
        <f>IF(ISNA(VLOOKUP($A693,DSSV!$A$7:$R$65536,IN_DTK!H$6,0))=FALSE,IF(H$9&lt;&gt;0,VLOOKUP($A693,DSSV!$A$7:$R$65536,IN_DTK!H$6,0),""),"")</f>
        <v>0</v>
      </c>
      <c r="I693" s="183">
        <f>IF(ISNA(VLOOKUP($A693,DSSV!$A$7:$R$65536,IN_DTK!I$6,0))=FALSE,IF(I$9&lt;&gt;0,VLOOKUP($A693,DSSV!$A$7:$R$65536,IN_DTK!I$6,0),""),"")</f>
        <v>0</v>
      </c>
      <c r="J693" s="183">
        <f>IF(ISNA(VLOOKUP($A693,DSSV!$A$7:$R$65536,IN_DTK!J$6,0))=FALSE,IF(J$9&lt;&gt;0,VLOOKUP($A693,DSSV!$A$7:$R$65536,IN_DTK!J$6,0),""),"")</f>
        <v>0</v>
      </c>
      <c r="K693" s="183">
        <f>IF(ISNA(VLOOKUP($A693,DSSV!$A$7:$R$65536,IN_DTK!K$6,0))=FALSE,IF(K$9&lt;&gt;0,VLOOKUP($A693,DSSV!$A$7:$R$65536,IN_DTK!K$6,0),""),"")</f>
        <v>0</v>
      </c>
      <c r="L693" s="183">
        <f>IF(ISNA(VLOOKUP($A693,DSSV!$A$7:$R$65536,IN_DTK!L$6,0))=FALSE,IF(L$9&lt;&gt;0,VLOOKUP($A693,DSSV!$A$7:$R$65536,IN_DTK!L$6,0),""),"")</f>
        <v>0</v>
      </c>
      <c r="M693" s="183">
        <f>IF(ISNA(VLOOKUP($A693,DSSV!$A$7:$R$65536,IN_DTK!M$6,0))=FALSE,IF(M$9&lt;&gt;0,VLOOKUP($A693,DSSV!$A$7:$R$65536,IN_DTK!M$6,0),""),"")</f>
        <v>0</v>
      </c>
      <c r="N693" s="183">
        <f>IF(ISNA(VLOOKUP($A693,DSSV!$A$7:$R$65536,IN_DTK!N$6,0))=FALSE,IF(N$9&lt;&gt;0,VLOOKUP($A693,DSSV!$A$7:$R$65536,IN_DTK!N$6,0),""),"")</f>
        <v>0</v>
      </c>
      <c r="O693" s="183">
        <f>IF(ISNA(VLOOKUP($A693,DSSV!$A$7:$R$65536,IN_DTK!O$6,0))=FALSE,IF(O$9&lt;&gt;0,VLOOKUP($A693,DSSV!$A$7:$R$65536,IN_DTK!O$6,0),""),"")</f>
        <v>0</v>
      </c>
      <c r="P693" s="183">
        <f>IF(ISNA(VLOOKUP($A693,DSSV!$A$7:$R$65536,IN_DTK!P$6,0))=FALSE,IF(P$9&lt;&gt;0,VLOOKUP($A693,DSSV!$A$7:$R$65536,IN_DTK!P$6,0),""),"")</f>
        <v>0</v>
      </c>
      <c r="Q693" s="184">
        <f>IF(ISNA(VLOOKUP($A693,DSSV!$A$7:$R$65536,IN_DTK!Q$6,0))=FALSE,VLOOKUP($A693,DSSV!$A$7:$R$65536,IN_DTK!Q$6,0),"")</f>
        <v>0</v>
      </c>
      <c r="R693" s="175" t="str">
        <f>IF(ISNA(VLOOKUP($A693,DSSV!$A$7:$R$65536,IN_DTK!R$6,0))=FALSE,VLOOKUP($A693,DSSV!$A$7:$R$65536,IN_DTK!R$6,0),"")</f>
        <v>Không</v>
      </c>
      <c r="S693" s="185" t="str">
        <f>IF(ISNA(VLOOKUP($A693,DSSV!$A$7:$R$65536,IN_DTK!S$6,0))=FALSE,VLOOKUP($A693,DSSV!$A$7:$R$65536,IN_DTK!S$6,0),"")</f>
        <v/>
      </c>
      <c r="T693" s="156" t="str">
        <f t="shared" si="20"/>
        <v/>
      </c>
      <c r="U693" s="156" t="str">
        <f t="shared" si="21"/>
        <v/>
      </c>
    </row>
    <row r="694" spans="1:21" s="156" customFormat="1" ht="20.25" customHeight="1">
      <c r="A694" s="154">
        <v>685</v>
      </c>
      <c r="B694" s="178">
        <f>--SUBTOTAL(2,C$7:C694)</f>
        <v>685</v>
      </c>
      <c r="C694" s="157">
        <f>IF(ISNA(VLOOKUP($A694,DSSV!$A$7:$R$65536,IN_DTK!C$6,0))=FALSE,VLOOKUP($A694,DSSV!$A$7:$R$65536,IN_DTK!C$6,0),"")</f>
        <v>0</v>
      </c>
      <c r="D694" s="181" t="str">
        <f>IF(ISNA(VLOOKUP($A694,DSSV!$A$7:$R$65536,IN_DTK!D$6,0))=FALSE,VLOOKUP($A694,DSSV!$A$7:$R$65536,IN_DTK!D$6,0),"")</f>
        <v/>
      </c>
      <c r="E694" s="182" t="str">
        <f>IF(ISNA(VLOOKUP($A694,DSSV!$A$7:$R$65536,IN_DTK!E$6,0))=FALSE,VLOOKUP($A694,DSSV!$A$7:$R$65536,IN_DTK!E$6,0),"")</f>
        <v/>
      </c>
      <c r="F694" s="187" t="str">
        <f>IF(ISNA(VLOOKUP($A694,DSSV!$A$7:$R$65536,IN_DTK!F$6,0))=FALSE,VLOOKUP($A694,DSSV!$A$7:$R$65536,IN_DTK!F$6,0),"")</f>
        <v/>
      </c>
      <c r="G694" s="187" t="str">
        <f>IF(ISNA(VLOOKUP($A694,DSSV!$A$7:$R$65536,IN_DTK!G$6,0))=FALSE,VLOOKUP($A694,DSSV!$A$7:$R$65536,IN_DTK!G$6,0),"")</f>
        <v/>
      </c>
      <c r="H694" s="183">
        <f>IF(ISNA(VLOOKUP($A694,DSSV!$A$7:$R$65536,IN_DTK!H$6,0))=FALSE,IF(H$9&lt;&gt;0,VLOOKUP($A694,DSSV!$A$7:$R$65536,IN_DTK!H$6,0),""),"")</f>
        <v>0</v>
      </c>
      <c r="I694" s="183">
        <f>IF(ISNA(VLOOKUP($A694,DSSV!$A$7:$R$65536,IN_DTK!I$6,0))=FALSE,IF(I$9&lt;&gt;0,VLOOKUP($A694,DSSV!$A$7:$R$65536,IN_DTK!I$6,0),""),"")</f>
        <v>0</v>
      </c>
      <c r="J694" s="183">
        <f>IF(ISNA(VLOOKUP($A694,DSSV!$A$7:$R$65536,IN_DTK!J$6,0))=FALSE,IF(J$9&lt;&gt;0,VLOOKUP($A694,DSSV!$A$7:$R$65536,IN_DTK!J$6,0),""),"")</f>
        <v>0</v>
      </c>
      <c r="K694" s="183">
        <f>IF(ISNA(VLOOKUP($A694,DSSV!$A$7:$R$65536,IN_DTK!K$6,0))=FALSE,IF(K$9&lt;&gt;0,VLOOKUP($A694,DSSV!$A$7:$R$65536,IN_DTK!K$6,0),""),"")</f>
        <v>0</v>
      </c>
      <c r="L694" s="183">
        <f>IF(ISNA(VLOOKUP($A694,DSSV!$A$7:$R$65536,IN_DTK!L$6,0))=FALSE,IF(L$9&lt;&gt;0,VLOOKUP($A694,DSSV!$A$7:$R$65536,IN_DTK!L$6,0),""),"")</f>
        <v>0</v>
      </c>
      <c r="M694" s="183">
        <f>IF(ISNA(VLOOKUP($A694,DSSV!$A$7:$R$65536,IN_DTK!M$6,0))=FALSE,IF(M$9&lt;&gt;0,VLOOKUP($A694,DSSV!$A$7:$R$65536,IN_DTK!M$6,0),""),"")</f>
        <v>0</v>
      </c>
      <c r="N694" s="183">
        <f>IF(ISNA(VLOOKUP($A694,DSSV!$A$7:$R$65536,IN_DTK!N$6,0))=FALSE,IF(N$9&lt;&gt;0,VLOOKUP($A694,DSSV!$A$7:$R$65536,IN_DTK!N$6,0),""),"")</f>
        <v>0</v>
      </c>
      <c r="O694" s="183">
        <f>IF(ISNA(VLOOKUP($A694,DSSV!$A$7:$R$65536,IN_DTK!O$6,0))=FALSE,IF(O$9&lt;&gt;0,VLOOKUP($A694,DSSV!$A$7:$R$65536,IN_DTK!O$6,0),""),"")</f>
        <v>0</v>
      </c>
      <c r="P694" s="183">
        <f>IF(ISNA(VLOOKUP($A694,DSSV!$A$7:$R$65536,IN_DTK!P$6,0))=FALSE,IF(P$9&lt;&gt;0,VLOOKUP($A694,DSSV!$A$7:$R$65536,IN_DTK!P$6,0),""),"")</f>
        <v>0</v>
      </c>
      <c r="Q694" s="184">
        <f>IF(ISNA(VLOOKUP($A694,DSSV!$A$7:$R$65536,IN_DTK!Q$6,0))=FALSE,VLOOKUP($A694,DSSV!$A$7:$R$65536,IN_DTK!Q$6,0),"")</f>
        <v>0</v>
      </c>
      <c r="R694" s="175" t="str">
        <f>IF(ISNA(VLOOKUP($A694,DSSV!$A$7:$R$65536,IN_DTK!R$6,0))=FALSE,VLOOKUP($A694,DSSV!$A$7:$R$65536,IN_DTK!R$6,0),"")</f>
        <v>Không</v>
      </c>
      <c r="S694" s="185" t="str">
        <f>IF(ISNA(VLOOKUP($A694,DSSV!$A$7:$R$65536,IN_DTK!S$6,0))=FALSE,VLOOKUP($A694,DSSV!$A$7:$R$65536,IN_DTK!S$6,0),"")</f>
        <v/>
      </c>
      <c r="T694" s="156" t="str">
        <f t="shared" si="20"/>
        <v/>
      </c>
      <c r="U694" s="156" t="str">
        <f t="shared" si="21"/>
        <v/>
      </c>
    </row>
    <row r="695" spans="1:21" s="156" customFormat="1" ht="20.25" customHeight="1">
      <c r="A695" s="154">
        <v>686</v>
      </c>
      <c r="B695" s="178">
        <f>--SUBTOTAL(2,C$7:C695)</f>
        <v>686</v>
      </c>
      <c r="C695" s="157">
        <f>IF(ISNA(VLOOKUP($A695,DSSV!$A$7:$R$65536,IN_DTK!C$6,0))=FALSE,VLOOKUP($A695,DSSV!$A$7:$R$65536,IN_DTK!C$6,0),"")</f>
        <v>0</v>
      </c>
      <c r="D695" s="181" t="str">
        <f>IF(ISNA(VLOOKUP($A695,DSSV!$A$7:$R$65536,IN_DTK!D$6,0))=FALSE,VLOOKUP($A695,DSSV!$A$7:$R$65536,IN_DTK!D$6,0),"")</f>
        <v/>
      </c>
      <c r="E695" s="182" t="str">
        <f>IF(ISNA(VLOOKUP($A695,DSSV!$A$7:$R$65536,IN_DTK!E$6,0))=FALSE,VLOOKUP($A695,DSSV!$A$7:$R$65536,IN_DTK!E$6,0),"")</f>
        <v/>
      </c>
      <c r="F695" s="187" t="str">
        <f>IF(ISNA(VLOOKUP($A695,DSSV!$A$7:$R$65536,IN_DTK!F$6,0))=FALSE,VLOOKUP($A695,DSSV!$A$7:$R$65536,IN_DTK!F$6,0),"")</f>
        <v/>
      </c>
      <c r="G695" s="187" t="str">
        <f>IF(ISNA(VLOOKUP($A695,DSSV!$A$7:$R$65536,IN_DTK!G$6,0))=FALSE,VLOOKUP($A695,DSSV!$A$7:$R$65536,IN_DTK!G$6,0),"")</f>
        <v/>
      </c>
      <c r="H695" s="183">
        <f>IF(ISNA(VLOOKUP($A695,DSSV!$A$7:$R$65536,IN_DTK!H$6,0))=FALSE,IF(H$9&lt;&gt;0,VLOOKUP($A695,DSSV!$A$7:$R$65536,IN_DTK!H$6,0),""),"")</f>
        <v>0</v>
      </c>
      <c r="I695" s="183">
        <f>IF(ISNA(VLOOKUP($A695,DSSV!$A$7:$R$65536,IN_DTK!I$6,0))=FALSE,IF(I$9&lt;&gt;0,VLOOKUP($A695,DSSV!$A$7:$R$65536,IN_DTK!I$6,0),""),"")</f>
        <v>0</v>
      </c>
      <c r="J695" s="183">
        <f>IF(ISNA(VLOOKUP($A695,DSSV!$A$7:$R$65536,IN_DTK!J$6,0))=FALSE,IF(J$9&lt;&gt;0,VLOOKUP($A695,DSSV!$A$7:$R$65536,IN_DTK!J$6,0),""),"")</f>
        <v>0</v>
      </c>
      <c r="K695" s="183">
        <f>IF(ISNA(VLOOKUP($A695,DSSV!$A$7:$R$65536,IN_DTK!K$6,0))=FALSE,IF(K$9&lt;&gt;0,VLOOKUP($A695,DSSV!$A$7:$R$65536,IN_DTK!K$6,0),""),"")</f>
        <v>0</v>
      </c>
      <c r="L695" s="183">
        <f>IF(ISNA(VLOOKUP($A695,DSSV!$A$7:$R$65536,IN_DTK!L$6,0))=FALSE,IF(L$9&lt;&gt;0,VLOOKUP($A695,DSSV!$A$7:$R$65536,IN_DTK!L$6,0),""),"")</f>
        <v>0</v>
      </c>
      <c r="M695" s="183">
        <f>IF(ISNA(VLOOKUP($A695,DSSV!$A$7:$R$65536,IN_DTK!M$6,0))=FALSE,IF(M$9&lt;&gt;0,VLOOKUP($A695,DSSV!$A$7:$R$65536,IN_DTK!M$6,0),""),"")</f>
        <v>0</v>
      </c>
      <c r="N695" s="183">
        <f>IF(ISNA(VLOOKUP($A695,DSSV!$A$7:$R$65536,IN_DTK!N$6,0))=FALSE,IF(N$9&lt;&gt;0,VLOOKUP($A695,DSSV!$A$7:$R$65536,IN_DTK!N$6,0),""),"")</f>
        <v>0</v>
      </c>
      <c r="O695" s="183">
        <f>IF(ISNA(VLOOKUP($A695,DSSV!$A$7:$R$65536,IN_DTK!O$6,0))=FALSE,IF(O$9&lt;&gt;0,VLOOKUP($A695,DSSV!$A$7:$R$65536,IN_DTK!O$6,0),""),"")</f>
        <v>0</v>
      </c>
      <c r="P695" s="183">
        <f>IF(ISNA(VLOOKUP($A695,DSSV!$A$7:$R$65536,IN_DTK!P$6,0))=FALSE,IF(P$9&lt;&gt;0,VLOOKUP($A695,DSSV!$A$7:$R$65536,IN_DTK!P$6,0),""),"")</f>
        <v>0</v>
      </c>
      <c r="Q695" s="184">
        <f>IF(ISNA(VLOOKUP($A695,DSSV!$A$7:$R$65536,IN_DTK!Q$6,0))=FALSE,VLOOKUP($A695,DSSV!$A$7:$R$65536,IN_DTK!Q$6,0),"")</f>
        <v>0</v>
      </c>
      <c r="R695" s="175" t="str">
        <f>IF(ISNA(VLOOKUP($A695,DSSV!$A$7:$R$65536,IN_DTK!R$6,0))=FALSE,VLOOKUP($A695,DSSV!$A$7:$R$65536,IN_DTK!R$6,0),"")</f>
        <v>Không</v>
      </c>
      <c r="S695" s="185" t="str">
        <f>IF(ISNA(VLOOKUP($A695,DSSV!$A$7:$R$65536,IN_DTK!S$6,0))=FALSE,VLOOKUP($A695,DSSV!$A$7:$R$65536,IN_DTK!S$6,0),"")</f>
        <v/>
      </c>
      <c r="T695" s="156" t="str">
        <f t="shared" si="20"/>
        <v/>
      </c>
      <c r="U695" s="156" t="str">
        <f t="shared" si="21"/>
        <v/>
      </c>
    </row>
    <row r="696" spans="1:21" s="156" customFormat="1" ht="20.25" customHeight="1">
      <c r="A696" s="154">
        <v>687</v>
      </c>
      <c r="B696" s="178">
        <f>--SUBTOTAL(2,C$7:C696)</f>
        <v>687</v>
      </c>
      <c r="C696" s="157">
        <f>IF(ISNA(VLOOKUP($A696,DSSV!$A$7:$R$65536,IN_DTK!C$6,0))=FALSE,VLOOKUP($A696,DSSV!$A$7:$R$65536,IN_DTK!C$6,0),"")</f>
        <v>0</v>
      </c>
      <c r="D696" s="181" t="str">
        <f>IF(ISNA(VLOOKUP($A696,DSSV!$A$7:$R$65536,IN_DTK!D$6,0))=FALSE,VLOOKUP($A696,DSSV!$A$7:$R$65536,IN_DTK!D$6,0),"")</f>
        <v/>
      </c>
      <c r="E696" s="182" t="str">
        <f>IF(ISNA(VLOOKUP($A696,DSSV!$A$7:$R$65536,IN_DTK!E$6,0))=FALSE,VLOOKUP($A696,DSSV!$A$7:$R$65536,IN_DTK!E$6,0),"")</f>
        <v/>
      </c>
      <c r="F696" s="187" t="str">
        <f>IF(ISNA(VLOOKUP($A696,DSSV!$A$7:$R$65536,IN_DTK!F$6,0))=FALSE,VLOOKUP($A696,DSSV!$A$7:$R$65536,IN_DTK!F$6,0),"")</f>
        <v/>
      </c>
      <c r="G696" s="187" t="str">
        <f>IF(ISNA(VLOOKUP($A696,DSSV!$A$7:$R$65536,IN_DTK!G$6,0))=FALSE,VLOOKUP($A696,DSSV!$A$7:$R$65536,IN_DTK!G$6,0),"")</f>
        <v/>
      </c>
      <c r="H696" s="183">
        <f>IF(ISNA(VLOOKUP($A696,DSSV!$A$7:$R$65536,IN_DTK!H$6,0))=FALSE,IF(H$9&lt;&gt;0,VLOOKUP($A696,DSSV!$A$7:$R$65536,IN_DTK!H$6,0),""),"")</f>
        <v>0</v>
      </c>
      <c r="I696" s="183">
        <f>IF(ISNA(VLOOKUP($A696,DSSV!$A$7:$R$65536,IN_DTK!I$6,0))=FALSE,IF(I$9&lt;&gt;0,VLOOKUP($A696,DSSV!$A$7:$R$65536,IN_DTK!I$6,0),""),"")</f>
        <v>0</v>
      </c>
      <c r="J696" s="183">
        <f>IF(ISNA(VLOOKUP($A696,DSSV!$A$7:$R$65536,IN_DTK!J$6,0))=FALSE,IF(J$9&lt;&gt;0,VLOOKUP($A696,DSSV!$A$7:$R$65536,IN_DTK!J$6,0),""),"")</f>
        <v>0</v>
      </c>
      <c r="K696" s="183">
        <f>IF(ISNA(VLOOKUP($A696,DSSV!$A$7:$R$65536,IN_DTK!K$6,0))=FALSE,IF(K$9&lt;&gt;0,VLOOKUP($A696,DSSV!$A$7:$R$65536,IN_DTK!K$6,0),""),"")</f>
        <v>0</v>
      </c>
      <c r="L696" s="183">
        <f>IF(ISNA(VLOOKUP($A696,DSSV!$A$7:$R$65536,IN_DTK!L$6,0))=FALSE,IF(L$9&lt;&gt;0,VLOOKUP($A696,DSSV!$A$7:$R$65536,IN_DTK!L$6,0),""),"")</f>
        <v>0</v>
      </c>
      <c r="M696" s="183">
        <f>IF(ISNA(VLOOKUP($A696,DSSV!$A$7:$R$65536,IN_DTK!M$6,0))=FALSE,IF(M$9&lt;&gt;0,VLOOKUP($A696,DSSV!$A$7:$R$65536,IN_DTK!M$6,0),""),"")</f>
        <v>0</v>
      </c>
      <c r="N696" s="183">
        <f>IF(ISNA(VLOOKUP($A696,DSSV!$A$7:$R$65536,IN_DTK!N$6,0))=FALSE,IF(N$9&lt;&gt;0,VLOOKUP($A696,DSSV!$A$7:$R$65536,IN_DTK!N$6,0),""),"")</f>
        <v>0</v>
      </c>
      <c r="O696" s="183">
        <f>IF(ISNA(VLOOKUP($A696,DSSV!$A$7:$R$65536,IN_DTK!O$6,0))=FALSE,IF(O$9&lt;&gt;0,VLOOKUP($A696,DSSV!$A$7:$R$65536,IN_DTK!O$6,0),""),"")</f>
        <v>0</v>
      </c>
      <c r="P696" s="183">
        <f>IF(ISNA(VLOOKUP($A696,DSSV!$A$7:$R$65536,IN_DTK!P$6,0))=FALSE,IF(P$9&lt;&gt;0,VLOOKUP($A696,DSSV!$A$7:$R$65536,IN_DTK!P$6,0),""),"")</f>
        <v>0</v>
      </c>
      <c r="Q696" s="184">
        <f>IF(ISNA(VLOOKUP($A696,DSSV!$A$7:$R$65536,IN_DTK!Q$6,0))=FALSE,VLOOKUP($A696,DSSV!$A$7:$R$65536,IN_DTK!Q$6,0),"")</f>
        <v>0</v>
      </c>
      <c r="R696" s="175" t="str">
        <f>IF(ISNA(VLOOKUP($A696,DSSV!$A$7:$R$65536,IN_DTK!R$6,0))=FALSE,VLOOKUP($A696,DSSV!$A$7:$R$65536,IN_DTK!R$6,0),"")</f>
        <v>Không</v>
      </c>
      <c r="S696" s="185" t="str">
        <f>IF(ISNA(VLOOKUP($A696,DSSV!$A$7:$R$65536,IN_DTK!S$6,0))=FALSE,VLOOKUP($A696,DSSV!$A$7:$R$65536,IN_DTK!S$6,0),"")</f>
        <v/>
      </c>
      <c r="T696" s="156" t="str">
        <f t="shared" si="20"/>
        <v/>
      </c>
      <c r="U696" s="156" t="str">
        <f t="shared" si="21"/>
        <v/>
      </c>
    </row>
    <row r="697" spans="1:21" s="156" customFormat="1" ht="20.25" customHeight="1">
      <c r="A697" s="154">
        <v>688</v>
      </c>
      <c r="B697" s="178">
        <f>--SUBTOTAL(2,C$7:C697)</f>
        <v>688</v>
      </c>
      <c r="C697" s="157">
        <f>IF(ISNA(VLOOKUP($A697,DSSV!$A$7:$R$65536,IN_DTK!C$6,0))=FALSE,VLOOKUP($A697,DSSV!$A$7:$R$65536,IN_DTK!C$6,0),"")</f>
        <v>0</v>
      </c>
      <c r="D697" s="181" t="str">
        <f>IF(ISNA(VLOOKUP($A697,DSSV!$A$7:$R$65536,IN_DTK!D$6,0))=FALSE,VLOOKUP($A697,DSSV!$A$7:$R$65536,IN_DTK!D$6,0),"")</f>
        <v/>
      </c>
      <c r="E697" s="182" t="str">
        <f>IF(ISNA(VLOOKUP($A697,DSSV!$A$7:$R$65536,IN_DTK!E$6,0))=FALSE,VLOOKUP($A697,DSSV!$A$7:$R$65536,IN_DTK!E$6,0),"")</f>
        <v/>
      </c>
      <c r="F697" s="187" t="str">
        <f>IF(ISNA(VLOOKUP($A697,DSSV!$A$7:$R$65536,IN_DTK!F$6,0))=FALSE,VLOOKUP($A697,DSSV!$A$7:$R$65536,IN_DTK!F$6,0),"")</f>
        <v/>
      </c>
      <c r="G697" s="187" t="str">
        <f>IF(ISNA(VLOOKUP($A697,DSSV!$A$7:$R$65536,IN_DTK!G$6,0))=FALSE,VLOOKUP($A697,DSSV!$A$7:$R$65536,IN_DTK!G$6,0),"")</f>
        <v/>
      </c>
      <c r="H697" s="183">
        <f>IF(ISNA(VLOOKUP($A697,DSSV!$A$7:$R$65536,IN_DTK!H$6,0))=FALSE,IF(H$9&lt;&gt;0,VLOOKUP($A697,DSSV!$A$7:$R$65536,IN_DTK!H$6,0),""),"")</f>
        <v>0</v>
      </c>
      <c r="I697" s="183">
        <f>IF(ISNA(VLOOKUP($A697,DSSV!$A$7:$R$65536,IN_DTK!I$6,0))=FALSE,IF(I$9&lt;&gt;0,VLOOKUP($A697,DSSV!$A$7:$R$65536,IN_DTK!I$6,0),""),"")</f>
        <v>0</v>
      </c>
      <c r="J697" s="183">
        <f>IF(ISNA(VLOOKUP($A697,DSSV!$A$7:$R$65536,IN_DTK!J$6,0))=FALSE,IF(J$9&lt;&gt;0,VLOOKUP($A697,DSSV!$A$7:$R$65536,IN_DTK!J$6,0),""),"")</f>
        <v>0</v>
      </c>
      <c r="K697" s="183">
        <f>IF(ISNA(VLOOKUP($A697,DSSV!$A$7:$R$65536,IN_DTK!K$6,0))=FALSE,IF(K$9&lt;&gt;0,VLOOKUP($A697,DSSV!$A$7:$R$65536,IN_DTK!K$6,0),""),"")</f>
        <v>0</v>
      </c>
      <c r="L697" s="183">
        <f>IF(ISNA(VLOOKUP($A697,DSSV!$A$7:$R$65536,IN_DTK!L$6,0))=FALSE,IF(L$9&lt;&gt;0,VLOOKUP($A697,DSSV!$A$7:$R$65536,IN_DTK!L$6,0),""),"")</f>
        <v>0</v>
      </c>
      <c r="M697" s="183">
        <f>IF(ISNA(VLOOKUP($A697,DSSV!$A$7:$R$65536,IN_DTK!M$6,0))=FALSE,IF(M$9&lt;&gt;0,VLOOKUP($A697,DSSV!$A$7:$R$65536,IN_DTK!M$6,0),""),"")</f>
        <v>0</v>
      </c>
      <c r="N697" s="183">
        <f>IF(ISNA(VLOOKUP($A697,DSSV!$A$7:$R$65536,IN_DTK!N$6,0))=FALSE,IF(N$9&lt;&gt;0,VLOOKUP($A697,DSSV!$A$7:$R$65536,IN_DTK!N$6,0),""),"")</f>
        <v>0</v>
      </c>
      <c r="O697" s="183">
        <f>IF(ISNA(VLOOKUP($A697,DSSV!$A$7:$R$65536,IN_DTK!O$6,0))=FALSE,IF(O$9&lt;&gt;0,VLOOKUP($A697,DSSV!$A$7:$R$65536,IN_DTK!O$6,0),""),"")</f>
        <v>0</v>
      </c>
      <c r="P697" s="183">
        <f>IF(ISNA(VLOOKUP($A697,DSSV!$A$7:$R$65536,IN_DTK!P$6,0))=FALSE,IF(P$9&lt;&gt;0,VLOOKUP($A697,DSSV!$A$7:$R$65536,IN_DTK!P$6,0),""),"")</f>
        <v>0</v>
      </c>
      <c r="Q697" s="184">
        <f>IF(ISNA(VLOOKUP($A697,DSSV!$A$7:$R$65536,IN_DTK!Q$6,0))=FALSE,VLOOKUP($A697,DSSV!$A$7:$R$65536,IN_DTK!Q$6,0),"")</f>
        <v>0</v>
      </c>
      <c r="R697" s="175" t="str">
        <f>IF(ISNA(VLOOKUP($A697,DSSV!$A$7:$R$65536,IN_DTK!R$6,0))=FALSE,VLOOKUP($A697,DSSV!$A$7:$R$65536,IN_DTK!R$6,0),"")</f>
        <v>Không</v>
      </c>
      <c r="S697" s="185" t="str">
        <f>IF(ISNA(VLOOKUP($A697,DSSV!$A$7:$R$65536,IN_DTK!S$6,0))=FALSE,VLOOKUP($A697,DSSV!$A$7:$R$65536,IN_DTK!S$6,0),"")</f>
        <v/>
      </c>
      <c r="T697" s="156" t="str">
        <f t="shared" si="20"/>
        <v/>
      </c>
      <c r="U697" s="156" t="str">
        <f t="shared" si="21"/>
        <v/>
      </c>
    </row>
    <row r="698" spans="1:21" s="156" customFormat="1" ht="20.25" customHeight="1">
      <c r="A698" s="154">
        <v>689</v>
      </c>
      <c r="B698" s="178">
        <f>--SUBTOTAL(2,C$7:C698)</f>
        <v>689</v>
      </c>
      <c r="C698" s="157">
        <f>IF(ISNA(VLOOKUP($A698,DSSV!$A$7:$R$65536,IN_DTK!C$6,0))=FALSE,VLOOKUP($A698,DSSV!$A$7:$R$65536,IN_DTK!C$6,0),"")</f>
        <v>0</v>
      </c>
      <c r="D698" s="181" t="str">
        <f>IF(ISNA(VLOOKUP($A698,DSSV!$A$7:$R$65536,IN_DTK!D$6,0))=FALSE,VLOOKUP($A698,DSSV!$A$7:$R$65536,IN_DTK!D$6,0),"")</f>
        <v/>
      </c>
      <c r="E698" s="182" t="str">
        <f>IF(ISNA(VLOOKUP($A698,DSSV!$A$7:$R$65536,IN_DTK!E$6,0))=FALSE,VLOOKUP($A698,DSSV!$A$7:$R$65536,IN_DTK!E$6,0),"")</f>
        <v/>
      </c>
      <c r="F698" s="187" t="str">
        <f>IF(ISNA(VLOOKUP($A698,DSSV!$A$7:$R$65536,IN_DTK!F$6,0))=FALSE,VLOOKUP($A698,DSSV!$A$7:$R$65536,IN_DTK!F$6,0),"")</f>
        <v/>
      </c>
      <c r="G698" s="187" t="str">
        <f>IF(ISNA(VLOOKUP($A698,DSSV!$A$7:$R$65536,IN_DTK!G$6,0))=FALSE,VLOOKUP($A698,DSSV!$A$7:$R$65536,IN_DTK!G$6,0),"")</f>
        <v/>
      </c>
      <c r="H698" s="183">
        <f>IF(ISNA(VLOOKUP($A698,DSSV!$A$7:$R$65536,IN_DTK!H$6,0))=FALSE,IF(H$9&lt;&gt;0,VLOOKUP($A698,DSSV!$A$7:$R$65536,IN_DTK!H$6,0),""),"")</f>
        <v>0</v>
      </c>
      <c r="I698" s="183">
        <f>IF(ISNA(VLOOKUP($A698,DSSV!$A$7:$R$65536,IN_DTK!I$6,0))=FALSE,IF(I$9&lt;&gt;0,VLOOKUP($A698,DSSV!$A$7:$R$65536,IN_DTK!I$6,0),""),"")</f>
        <v>0</v>
      </c>
      <c r="J698" s="183">
        <f>IF(ISNA(VLOOKUP($A698,DSSV!$A$7:$R$65536,IN_DTK!J$6,0))=FALSE,IF(J$9&lt;&gt;0,VLOOKUP($A698,DSSV!$A$7:$R$65536,IN_DTK!J$6,0),""),"")</f>
        <v>0</v>
      </c>
      <c r="K698" s="183">
        <f>IF(ISNA(VLOOKUP($A698,DSSV!$A$7:$R$65536,IN_DTK!K$6,0))=FALSE,IF(K$9&lt;&gt;0,VLOOKUP($A698,DSSV!$A$7:$R$65536,IN_DTK!K$6,0),""),"")</f>
        <v>0</v>
      </c>
      <c r="L698" s="183">
        <f>IF(ISNA(VLOOKUP($A698,DSSV!$A$7:$R$65536,IN_DTK!L$6,0))=FALSE,IF(L$9&lt;&gt;0,VLOOKUP($A698,DSSV!$A$7:$R$65536,IN_DTK!L$6,0),""),"")</f>
        <v>0</v>
      </c>
      <c r="M698" s="183">
        <f>IF(ISNA(VLOOKUP($A698,DSSV!$A$7:$R$65536,IN_DTK!M$6,0))=FALSE,IF(M$9&lt;&gt;0,VLOOKUP($A698,DSSV!$A$7:$R$65536,IN_DTK!M$6,0),""),"")</f>
        <v>0</v>
      </c>
      <c r="N698" s="183">
        <f>IF(ISNA(VLOOKUP($A698,DSSV!$A$7:$R$65536,IN_DTK!N$6,0))=FALSE,IF(N$9&lt;&gt;0,VLOOKUP($A698,DSSV!$A$7:$R$65536,IN_DTK!N$6,0),""),"")</f>
        <v>0</v>
      </c>
      <c r="O698" s="183">
        <f>IF(ISNA(VLOOKUP($A698,DSSV!$A$7:$R$65536,IN_DTK!O$6,0))=FALSE,IF(O$9&lt;&gt;0,VLOOKUP($A698,DSSV!$A$7:$R$65536,IN_DTK!O$6,0),""),"")</f>
        <v>0</v>
      </c>
      <c r="P698" s="183">
        <f>IF(ISNA(VLOOKUP($A698,DSSV!$A$7:$R$65536,IN_DTK!P$6,0))=FALSE,IF(P$9&lt;&gt;0,VLOOKUP($A698,DSSV!$A$7:$R$65536,IN_DTK!P$6,0),""),"")</f>
        <v>0</v>
      </c>
      <c r="Q698" s="184">
        <f>IF(ISNA(VLOOKUP($A698,DSSV!$A$7:$R$65536,IN_DTK!Q$6,0))=FALSE,VLOOKUP($A698,DSSV!$A$7:$R$65536,IN_DTK!Q$6,0),"")</f>
        <v>0</v>
      </c>
      <c r="R698" s="175" t="str">
        <f>IF(ISNA(VLOOKUP($A698,DSSV!$A$7:$R$65536,IN_DTK!R$6,0))=FALSE,VLOOKUP($A698,DSSV!$A$7:$R$65536,IN_DTK!R$6,0),"")</f>
        <v>Không</v>
      </c>
      <c r="S698" s="185" t="str">
        <f>IF(ISNA(VLOOKUP($A698,DSSV!$A$7:$R$65536,IN_DTK!S$6,0))=FALSE,VLOOKUP($A698,DSSV!$A$7:$R$65536,IN_DTK!S$6,0),"")</f>
        <v/>
      </c>
      <c r="T698" s="156" t="str">
        <f t="shared" si="20"/>
        <v/>
      </c>
      <c r="U698" s="156" t="str">
        <f t="shared" si="21"/>
        <v/>
      </c>
    </row>
    <row r="699" spans="1:21" s="156" customFormat="1" ht="20.25" customHeight="1">
      <c r="A699" s="154">
        <v>690</v>
      </c>
      <c r="B699" s="178">
        <f>--SUBTOTAL(2,C$7:C699)</f>
        <v>690</v>
      </c>
      <c r="C699" s="157">
        <f>IF(ISNA(VLOOKUP($A699,DSSV!$A$7:$R$65536,IN_DTK!C$6,0))=FALSE,VLOOKUP($A699,DSSV!$A$7:$R$65536,IN_DTK!C$6,0),"")</f>
        <v>0</v>
      </c>
      <c r="D699" s="181" t="str">
        <f>IF(ISNA(VLOOKUP($A699,DSSV!$A$7:$R$65536,IN_DTK!D$6,0))=FALSE,VLOOKUP($A699,DSSV!$A$7:$R$65536,IN_DTK!D$6,0),"")</f>
        <v/>
      </c>
      <c r="E699" s="182" t="str">
        <f>IF(ISNA(VLOOKUP($A699,DSSV!$A$7:$R$65536,IN_DTK!E$6,0))=FALSE,VLOOKUP($A699,DSSV!$A$7:$R$65536,IN_DTK!E$6,0),"")</f>
        <v/>
      </c>
      <c r="F699" s="187" t="str">
        <f>IF(ISNA(VLOOKUP($A699,DSSV!$A$7:$R$65536,IN_DTK!F$6,0))=FALSE,VLOOKUP($A699,DSSV!$A$7:$R$65536,IN_DTK!F$6,0),"")</f>
        <v/>
      </c>
      <c r="G699" s="187" t="str">
        <f>IF(ISNA(VLOOKUP($A699,DSSV!$A$7:$R$65536,IN_DTK!G$6,0))=FALSE,VLOOKUP($A699,DSSV!$A$7:$R$65536,IN_DTK!G$6,0),"")</f>
        <v/>
      </c>
      <c r="H699" s="183">
        <f>IF(ISNA(VLOOKUP($A699,DSSV!$A$7:$R$65536,IN_DTK!H$6,0))=FALSE,IF(H$9&lt;&gt;0,VLOOKUP($A699,DSSV!$A$7:$R$65536,IN_DTK!H$6,0),""),"")</f>
        <v>0</v>
      </c>
      <c r="I699" s="183">
        <f>IF(ISNA(VLOOKUP($A699,DSSV!$A$7:$R$65536,IN_DTK!I$6,0))=FALSE,IF(I$9&lt;&gt;0,VLOOKUP($A699,DSSV!$A$7:$R$65536,IN_DTK!I$6,0),""),"")</f>
        <v>0</v>
      </c>
      <c r="J699" s="183">
        <f>IF(ISNA(VLOOKUP($A699,DSSV!$A$7:$R$65536,IN_DTK!J$6,0))=FALSE,IF(J$9&lt;&gt;0,VLOOKUP($A699,DSSV!$A$7:$R$65536,IN_DTK!J$6,0),""),"")</f>
        <v>0</v>
      </c>
      <c r="K699" s="183">
        <f>IF(ISNA(VLOOKUP($A699,DSSV!$A$7:$R$65536,IN_DTK!K$6,0))=FALSE,IF(K$9&lt;&gt;0,VLOOKUP($A699,DSSV!$A$7:$R$65536,IN_DTK!K$6,0),""),"")</f>
        <v>0</v>
      </c>
      <c r="L699" s="183">
        <f>IF(ISNA(VLOOKUP($A699,DSSV!$A$7:$R$65536,IN_DTK!L$6,0))=FALSE,IF(L$9&lt;&gt;0,VLOOKUP($A699,DSSV!$A$7:$R$65536,IN_DTK!L$6,0),""),"")</f>
        <v>0</v>
      </c>
      <c r="M699" s="183">
        <f>IF(ISNA(VLOOKUP($A699,DSSV!$A$7:$R$65536,IN_DTK!M$6,0))=FALSE,IF(M$9&lt;&gt;0,VLOOKUP($A699,DSSV!$A$7:$R$65536,IN_DTK!M$6,0),""),"")</f>
        <v>0</v>
      </c>
      <c r="N699" s="183">
        <f>IF(ISNA(VLOOKUP($A699,DSSV!$A$7:$R$65536,IN_DTK!N$6,0))=FALSE,IF(N$9&lt;&gt;0,VLOOKUP($A699,DSSV!$A$7:$R$65536,IN_DTK!N$6,0),""),"")</f>
        <v>0</v>
      </c>
      <c r="O699" s="183">
        <f>IF(ISNA(VLOOKUP($A699,DSSV!$A$7:$R$65536,IN_DTK!O$6,0))=FALSE,IF(O$9&lt;&gt;0,VLOOKUP($A699,DSSV!$A$7:$R$65536,IN_DTK!O$6,0),""),"")</f>
        <v>0</v>
      </c>
      <c r="P699" s="183">
        <f>IF(ISNA(VLOOKUP($A699,DSSV!$A$7:$R$65536,IN_DTK!P$6,0))=FALSE,IF(P$9&lt;&gt;0,VLOOKUP($A699,DSSV!$A$7:$R$65536,IN_DTK!P$6,0),""),"")</f>
        <v>0</v>
      </c>
      <c r="Q699" s="184">
        <f>IF(ISNA(VLOOKUP($A699,DSSV!$A$7:$R$65536,IN_DTK!Q$6,0))=FALSE,VLOOKUP($A699,DSSV!$A$7:$R$65536,IN_DTK!Q$6,0),"")</f>
        <v>0</v>
      </c>
      <c r="R699" s="175" t="str">
        <f>IF(ISNA(VLOOKUP($A699,DSSV!$A$7:$R$65536,IN_DTK!R$6,0))=FALSE,VLOOKUP($A699,DSSV!$A$7:$R$65536,IN_DTK!R$6,0),"")</f>
        <v>Không</v>
      </c>
      <c r="S699" s="185" t="str">
        <f>IF(ISNA(VLOOKUP($A699,DSSV!$A$7:$R$65536,IN_DTK!S$6,0))=FALSE,VLOOKUP($A699,DSSV!$A$7:$R$65536,IN_DTK!S$6,0),"")</f>
        <v/>
      </c>
      <c r="T699" s="156" t="str">
        <f t="shared" si="20"/>
        <v/>
      </c>
      <c r="U699" s="156" t="str">
        <f t="shared" si="21"/>
        <v/>
      </c>
    </row>
    <row r="700" spans="1:21" s="156" customFormat="1" ht="20.25" customHeight="1">
      <c r="A700" s="154">
        <v>691</v>
      </c>
      <c r="B700" s="178">
        <f>--SUBTOTAL(2,C$7:C700)</f>
        <v>691</v>
      </c>
      <c r="C700" s="157">
        <f>IF(ISNA(VLOOKUP($A700,DSSV!$A$7:$R$65536,IN_DTK!C$6,0))=FALSE,VLOOKUP($A700,DSSV!$A$7:$R$65536,IN_DTK!C$6,0),"")</f>
        <v>0</v>
      </c>
      <c r="D700" s="181" t="str">
        <f>IF(ISNA(VLOOKUP($A700,DSSV!$A$7:$R$65536,IN_DTK!D$6,0))=FALSE,VLOOKUP($A700,DSSV!$A$7:$R$65536,IN_DTK!D$6,0),"")</f>
        <v/>
      </c>
      <c r="E700" s="182" t="str">
        <f>IF(ISNA(VLOOKUP($A700,DSSV!$A$7:$R$65536,IN_DTK!E$6,0))=FALSE,VLOOKUP($A700,DSSV!$A$7:$R$65536,IN_DTK!E$6,0),"")</f>
        <v/>
      </c>
      <c r="F700" s="187" t="str">
        <f>IF(ISNA(VLOOKUP($A700,DSSV!$A$7:$R$65536,IN_DTK!F$6,0))=FALSE,VLOOKUP($A700,DSSV!$A$7:$R$65536,IN_DTK!F$6,0),"")</f>
        <v/>
      </c>
      <c r="G700" s="187" t="str">
        <f>IF(ISNA(VLOOKUP($A700,DSSV!$A$7:$R$65536,IN_DTK!G$6,0))=FALSE,VLOOKUP($A700,DSSV!$A$7:$R$65536,IN_DTK!G$6,0),"")</f>
        <v/>
      </c>
      <c r="H700" s="183">
        <f>IF(ISNA(VLOOKUP($A700,DSSV!$A$7:$R$65536,IN_DTK!H$6,0))=FALSE,IF(H$9&lt;&gt;0,VLOOKUP($A700,DSSV!$A$7:$R$65536,IN_DTK!H$6,0),""),"")</f>
        <v>0</v>
      </c>
      <c r="I700" s="183">
        <f>IF(ISNA(VLOOKUP($A700,DSSV!$A$7:$R$65536,IN_DTK!I$6,0))=FALSE,IF(I$9&lt;&gt;0,VLOOKUP($A700,DSSV!$A$7:$R$65536,IN_DTK!I$6,0),""),"")</f>
        <v>0</v>
      </c>
      <c r="J700" s="183">
        <f>IF(ISNA(VLOOKUP($A700,DSSV!$A$7:$R$65536,IN_DTK!J$6,0))=FALSE,IF(J$9&lt;&gt;0,VLOOKUP($A700,DSSV!$A$7:$R$65536,IN_DTK!J$6,0),""),"")</f>
        <v>0</v>
      </c>
      <c r="K700" s="183">
        <f>IF(ISNA(VLOOKUP($A700,DSSV!$A$7:$R$65536,IN_DTK!K$6,0))=FALSE,IF(K$9&lt;&gt;0,VLOOKUP($A700,DSSV!$A$7:$R$65536,IN_DTK!K$6,0),""),"")</f>
        <v>0</v>
      </c>
      <c r="L700" s="183">
        <f>IF(ISNA(VLOOKUP($A700,DSSV!$A$7:$R$65536,IN_DTK!L$6,0))=FALSE,IF(L$9&lt;&gt;0,VLOOKUP($A700,DSSV!$A$7:$R$65536,IN_DTK!L$6,0),""),"")</f>
        <v>0</v>
      </c>
      <c r="M700" s="183">
        <f>IF(ISNA(VLOOKUP($A700,DSSV!$A$7:$R$65536,IN_DTK!M$6,0))=FALSE,IF(M$9&lt;&gt;0,VLOOKUP($A700,DSSV!$A$7:$R$65536,IN_DTK!M$6,0),""),"")</f>
        <v>0</v>
      </c>
      <c r="N700" s="183">
        <f>IF(ISNA(VLOOKUP($A700,DSSV!$A$7:$R$65536,IN_DTK!N$6,0))=FALSE,IF(N$9&lt;&gt;0,VLOOKUP($A700,DSSV!$A$7:$R$65536,IN_DTK!N$6,0),""),"")</f>
        <v>0</v>
      </c>
      <c r="O700" s="183">
        <f>IF(ISNA(VLOOKUP($A700,DSSV!$A$7:$R$65536,IN_DTK!O$6,0))=FALSE,IF(O$9&lt;&gt;0,VLOOKUP($A700,DSSV!$A$7:$R$65536,IN_DTK!O$6,0),""),"")</f>
        <v>0</v>
      </c>
      <c r="P700" s="183">
        <f>IF(ISNA(VLOOKUP($A700,DSSV!$A$7:$R$65536,IN_DTK!P$6,0))=FALSE,IF(P$9&lt;&gt;0,VLOOKUP($A700,DSSV!$A$7:$R$65536,IN_DTK!P$6,0),""),"")</f>
        <v>0</v>
      </c>
      <c r="Q700" s="184">
        <f>IF(ISNA(VLOOKUP($A700,DSSV!$A$7:$R$65536,IN_DTK!Q$6,0))=FALSE,VLOOKUP($A700,DSSV!$A$7:$R$65536,IN_DTK!Q$6,0),"")</f>
        <v>0</v>
      </c>
      <c r="R700" s="175" t="str">
        <f>IF(ISNA(VLOOKUP($A700,DSSV!$A$7:$R$65536,IN_DTK!R$6,0))=FALSE,VLOOKUP($A700,DSSV!$A$7:$R$65536,IN_DTK!R$6,0),"")</f>
        <v>Không</v>
      </c>
      <c r="S700" s="185" t="str">
        <f>IF(ISNA(VLOOKUP($A700,DSSV!$A$7:$R$65536,IN_DTK!S$6,0))=FALSE,VLOOKUP($A700,DSSV!$A$7:$R$65536,IN_DTK!S$6,0),"")</f>
        <v/>
      </c>
      <c r="T700" s="156" t="str">
        <f t="shared" si="20"/>
        <v/>
      </c>
      <c r="U700" s="156" t="str">
        <f t="shared" si="21"/>
        <v/>
      </c>
    </row>
    <row r="701" spans="1:21" s="156" customFormat="1" ht="20.25" customHeight="1">
      <c r="A701" s="154">
        <v>692</v>
      </c>
      <c r="B701" s="178">
        <f>--SUBTOTAL(2,C$7:C701)</f>
        <v>692</v>
      </c>
      <c r="C701" s="157">
        <f>IF(ISNA(VLOOKUP($A701,DSSV!$A$7:$R$65536,IN_DTK!C$6,0))=FALSE,VLOOKUP($A701,DSSV!$A$7:$R$65536,IN_DTK!C$6,0),"")</f>
        <v>0</v>
      </c>
      <c r="D701" s="181" t="str">
        <f>IF(ISNA(VLOOKUP($A701,DSSV!$A$7:$R$65536,IN_DTK!D$6,0))=FALSE,VLOOKUP($A701,DSSV!$A$7:$R$65536,IN_DTK!D$6,0),"")</f>
        <v/>
      </c>
      <c r="E701" s="182" t="str">
        <f>IF(ISNA(VLOOKUP($A701,DSSV!$A$7:$R$65536,IN_DTK!E$6,0))=FALSE,VLOOKUP($A701,DSSV!$A$7:$R$65536,IN_DTK!E$6,0),"")</f>
        <v/>
      </c>
      <c r="F701" s="187" t="str">
        <f>IF(ISNA(VLOOKUP($A701,DSSV!$A$7:$R$65536,IN_DTK!F$6,0))=FALSE,VLOOKUP($A701,DSSV!$A$7:$R$65536,IN_DTK!F$6,0),"")</f>
        <v/>
      </c>
      <c r="G701" s="187" t="str">
        <f>IF(ISNA(VLOOKUP($A701,DSSV!$A$7:$R$65536,IN_DTK!G$6,0))=FALSE,VLOOKUP($A701,DSSV!$A$7:$R$65536,IN_DTK!G$6,0),"")</f>
        <v/>
      </c>
      <c r="H701" s="183">
        <f>IF(ISNA(VLOOKUP($A701,DSSV!$A$7:$R$65536,IN_DTK!H$6,0))=FALSE,IF(H$9&lt;&gt;0,VLOOKUP($A701,DSSV!$A$7:$R$65536,IN_DTK!H$6,0),""),"")</f>
        <v>0</v>
      </c>
      <c r="I701" s="183">
        <f>IF(ISNA(VLOOKUP($A701,DSSV!$A$7:$R$65536,IN_DTK!I$6,0))=FALSE,IF(I$9&lt;&gt;0,VLOOKUP($A701,DSSV!$A$7:$R$65536,IN_DTK!I$6,0),""),"")</f>
        <v>0</v>
      </c>
      <c r="J701" s="183">
        <f>IF(ISNA(VLOOKUP($A701,DSSV!$A$7:$R$65536,IN_DTK!J$6,0))=FALSE,IF(J$9&lt;&gt;0,VLOOKUP($A701,DSSV!$A$7:$R$65536,IN_DTK!J$6,0),""),"")</f>
        <v>0</v>
      </c>
      <c r="K701" s="183">
        <f>IF(ISNA(VLOOKUP($A701,DSSV!$A$7:$R$65536,IN_DTK!K$6,0))=FALSE,IF(K$9&lt;&gt;0,VLOOKUP($A701,DSSV!$A$7:$R$65536,IN_DTK!K$6,0),""),"")</f>
        <v>0</v>
      </c>
      <c r="L701" s="183">
        <f>IF(ISNA(VLOOKUP($A701,DSSV!$A$7:$R$65536,IN_DTK!L$6,0))=FALSE,IF(L$9&lt;&gt;0,VLOOKUP($A701,DSSV!$A$7:$R$65536,IN_DTK!L$6,0),""),"")</f>
        <v>0</v>
      </c>
      <c r="M701" s="183">
        <f>IF(ISNA(VLOOKUP($A701,DSSV!$A$7:$R$65536,IN_DTK!M$6,0))=FALSE,IF(M$9&lt;&gt;0,VLOOKUP($A701,DSSV!$A$7:$R$65536,IN_DTK!M$6,0),""),"")</f>
        <v>0</v>
      </c>
      <c r="N701" s="183">
        <f>IF(ISNA(VLOOKUP($A701,DSSV!$A$7:$R$65536,IN_DTK!N$6,0))=FALSE,IF(N$9&lt;&gt;0,VLOOKUP($A701,DSSV!$A$7:$R$65536,IN_DTK!N$6,0),""),"")</f>
        <v>0</v>
      </c>
      <c r="O701" s="183">
        <f>IF(ISNA(VLOOKUP($A701,DSSV!$A$7:$R$65536,IN_DTK!O$6,0))=FALSE,IF(O$9&lt;&gt;0,VLOOKUP($A701,DSSV!$A$7:$R$65536,IN_DTK!O$6,0),""),"")</f>
        <v>0</v>
      </c>
      <c r="P701" s="183">
        <f>IF(ISNA(VLOOKUP($A701,DSSV!$A$7:$R$65536,IN_DTK!P$6,0))=FALSE,IF(P$9&lt;&gt;0,VLOOKUP($A701,DSSV!$A$7:$R$65536,IN_DTK!P$6,0),""),"")</f>
        <v>0</v>
      </c>
      <c r="Q701" s="184">
        <f>IF(ISNA(VLOOKUP($A701,DSSV!$A$7:$R$65536,IN_DTK!Q$6,0))=FALSE,VLOOKUP($A701,DSSV!$A$7:$R$65536,IN_DTK!Q$6,0),"")</f>
        <v>0</v>
      </c>
      <c r="R701" s="175" t="str">
        <f>IF(ISNA(VLOOKUP($A701,DSSV!$A$7:$R$65536,IN_DTK!R$6,0))=FALSE,VLOOKUP($A701,DSSV!$A$7:$R$65536,IN_DTK!R$6,0),"")</f>
        <v>Không</v>
      </c>
      <c r="S701" s="185" t="str">
        <f>IF(ISNA(VLOOKUP($A701,DSSV!$A$7:$R$65536,IN_DTK!S$6,0))=FALSE,VLOOKUP($A701,DSSV!$A$7:$R$65536,IN_DTK!S$6,0),"")</f>
        <v/>
      </c>
      <c r="T701" s="156" t="str">
        <f t="shared" si="20"/>
        <v/>
      </c>
      <c r="U701" s="156" t="str">
        <f t="shared" si="21"/>
        <v/>
      </c>
    </row>
    <row r="702" spans="1:21" s="156" customFormat="1" ht="20.25" customHeight="1">
      <c r="A702" s="154">
        <v>693</v>
      </c>
      <c r="B702" s="178">
        <f>--SUBTOTAL(2,C$7:C702)</f>
        <v>693</v>
      </c>
      <c r="C702" s="157">
        <f>IF(ISNA(VLOOKUP($A702,DSSV!$A$7:$R$65536,IN_DTK!C$6,0))=FALSE,VLOOKUP($A702,DSSV!$A$7:$R$65536,IN_DTK!C$6,0),"")</f>
        <v>0</v>
      </c>
      <c r="D702" s="181" t="str">
        <f>IF(ISNA(VLOOKUP($A702,DSSV!$A$7:$R$65536,IN_DTK!D$6,0))=FALSE,VLOOKUP($A702,DSSV!$A$7:$R$65536,IN_DTK!D$6,0),"")</f>
        <v/>
      </c>
      <c r="E702" s="182" t="str">
        <f>IF(ISNA(VLOOKUP($A702,DSSV!$A$7:$R$65536,IN_DTK!E$6,0))=FALSE,VLOOKUP($A702,DSSV!$A$7:$R$65536,IN_DTK!E$6,0),"")</f>
        <v/>
      </c>
      <c r="F702" s="187" t="str">
        <f>IF(ISNA(VLOOKUP($A702,DSSV!$A$7:$R$65536,IN_DTK!F$6,0))=FALSE,VLOOKUP($A702,DSSV!$A$7:$R$65536,IN_DTK!F$6,0),"")</f>
        <v/>
      </c>
      <c r="G702" s="187" t="str">
        <f>IF(ISNA(VLOOKUP($A702,DSSV!$A$7:$R$65536,IN_DTK!G$6,0))=FALSE,VLOOKUP($A702,DSSV!$A$7:$R$65536,IN_DTK!G$6,0),"")</f>
        <v/>
      </c>
      <c r="H702" s="183">
        <f>IF(ISNA(VLOOKUP($A702,DSSV!$A$7:$R$65536,IN_DTK!H$6,0))=FALSE,IF(H$9&lt;&gt;0,VLOOKUP($A702,DSSV!$A$7:$R$65536,IN_DTK!H$6,0),""),"")</f>
        <v>0</v>
      </c>
      <c r="I702" s="183">
        <f>IF(ISNA(VLOOKUP($A702,DSSV!$A$7:$R$65536,IN_DTK!I$6,0))=FALSE,IF(I$9&lt;&gt;0,VLOOKUP($A702,DSSV!$A$7:$R$65536,IN_DTK!I$6,0),""),"")</f>
        <v>0</v>
      </c>
      <c r="J702" s="183">
        <f>IF(ISNA(VLOOKUP($A702,DSSV!$A$7:$R$65536,IN_DTK!J$6,0))=FALSE,IF(J$9&lt;&gt;0,VLOOKUP($A702,DSSV!$A$7:$R$65536,IN_DTK!J$6,0),""),"")</f>
        <v>0</v>
      </c>
      <c r="K702" s="183">
        <f>IF(ISNA(VLOOKUP($A702,DSSV!$A$7:$R$65536,IN_DTK!K$6,0))=FALSE,IF(K$9&lt;&gt;0,VLOOKUP($A702,DSSV!$A$7:$R$65536,IN_DTK!K$6,0),""),"")</f>
        <v>0</v>
      </c>
      <c r="L702" s="183">
        <f>IF(ISNA(VLOOKUP($A702,DSSV!$A$7:$R$65536,IN_DTK!L$6,0))=FALSE,IF(L$9&lt;&gt;0,VLOOKUP($A702,DSSV!$A$7:$R$65536,IN_DTK!L$6,0),""),"")</f>
        <v>0</v>
      </c>
      <c r="M702" s="183">
        <f>IF(ISNA(VLOOKUP($A702,DSSV!$A$7:$R$65536,IN_DTK!M$6,0))=FALSE,IF(M$9&lt;&gt;0,VLOOKUP($A702,DSSV!$A$7:$R$65536,IN_DTK!M$6,0),""),"")</f>
        <v>0</v>
      </c>
      <c r="N702" s="183">
        <f>IF(ISNA(VLOOKUP($A702,DSSV!$A$7:$R$65536,IN_DTK!N$6,0))=FALSE,IF(N$9&lt;&gt;0,VLOOKUP($A702,DSSV!$A$7:$R$65536,IN_DTK!N$6,0),""),"")</f>
        <v>0</v>
      </c>
      <c r="O702" s="183">
        <f>IF(ISNA(VLOOKUP($A702,DSSV!$A$7:$R$65536,IN_DTK!O$6,0))=FALSE,IF(O$9&lt;&gt;0,VLOOKUP($A702,DSSV!$A$7:$R$65536,IN_DTK!O$6,0),""),"")</f>
        <v>0</v>
      </c>
      <c r="P702" s="183">
        <f>IF(ISNA(VLOOKUP($A702,DSSV!$A$7:$R$65536,IN_DTK!P$6,0))=FALSE,IF(P$9&lt;&gt;0,VLOOKUP($A702,DSSV!$A$7:$R$65536,IN_DTK!P$6,0),""),"")</f>
        <v>0</v>
      </c>
      <c r="Q702" s="184">
        <f>IF(ISNA(VLOOKUP($A702,DSSV!$A$7:$R$65536,IN_DTK!Q$6,0))=FALSE,VLOOKUP($A702,DSSV!$A$7:$R$65536,IN_DTK!Q$6,0),"")</f>
        <v>0</v>
      </c>
      <c r="R702" s="175" t="str">
        <f>IF(ISNA(VLOOKUP($A702,DSSV!$A$7:$R$65536,IN_DTK!R$6,0))=FALSE,VLOOKUP($A702,DSSV!$A$7:$R$65536,IN_DTK!R$6,0),"")</f>
        <v>Không</v>
      </c>
      <c r="S702" s="185" t="str">
        <f>IF(ISNA(VLOOKUP($A702,DSSV!$A$7:$R$65536,IN_DTK!S$6,0))=FALSE,VLOOKUP($A702,DSSV!$A$7:$R$65536,IN_DTK!S$6,0),"")</f>
        <v/>
      </c>
      <c r="T702" s="156" t="str">
        <f t="shared" si="20"/>
        <v/>
      </c>
      <c r="U702" s="156" t="str">
        <f t="shared" si="21"/>
        <v/>
      </c>
    </row>
    <row r="703" spans="1:21" s="156" customFormat="1" ht="20.25" customHeight="1">
      <c r="A703" s="154">
        <v>694</v>
      </c>
      <c r="B703" s="178">
        <f>--SUBTOTAL(2,C$7:C703)</f>
        <v>694</v>
      </c>
      <c r="C703" s="157">
        <f>IF(ISNA(VLOOKUP($A703,DSSV!$A$7:$R$65536,IN_DTK!C$6,0))=FALSE,VLOOKUP($A703,DSSV!$A$7:$R$65536,IN_DTK!C$6,0),"")</f>
        <v>0</v>
      </c>
      <c r="D703" s="181" t="str">
        <f>IF(ISNA(VLOOKUP($A703,DSSV!$A$7:$R$65536,IN_DTK!D$6,0))=FALSE,VLOOKUP($A703,DSSV!$A$7:$R$65536,IN_DTK!D$6,0),"")</f>
        <v/>
      </c>
      <c r="E703" s="182" t="str">
        <f>IF(ISNA(VLOOKUP($A703,DSSV!$A$7:$R$65536,IN_DTK!E$6,0))=FALSE,VLOOKUP($A703,DSSV!$A$7:$R$65536,IN_DTK!E$6,0),"")</f>
        <v/>
      </c>
      <c r="F703" s="187" t="str">
        <f>IF(ISNA(VLOOKUP($A703,DSSV!$A$7:$R$65536,IN_DTK!F$6,0))=FALSE,VLOOKUP($A703,DSSV!$A$7:$R$65536,IN_DTK!F$6,0),"")</f>
        <v/>
      </c>
      <c r="G703" s="187" t="str">
        <f>IF(ISNA(VLOOKUP($A703,DSSV!$A$7:$R$65536,IN_DTK!G$6,0))=FALSE,VLOOKUP($A703,DSSV!$A$7:$R$65536,IN_DTK!G$6,0),"")</f>
        <v/>
      </c>
      <c r="H703" s="183">
        <f>IF(ISNA(VLOOKUP($A703,DSSV!$A$7:$R$65536,IN_DTK!H$6,0))=FALSE,IF(H$9&lt;&gt;0,VLOOKUP($A703,DSSV!$A$7:$R$65536,IN_DTK!H$6,0),""),"")</f>
        <v>0</v>
      </c>
      <c r="I703" s="183">
        <f>IF(ISNA(VLOOKUP($A703,DSSV!$A$7:$R$65536,IN_DTK!I$6,0))=FALSE,IF(I$9&lt;&gt;0,VLOOKUP($A703,DSSV!$A$7:$R$65536,IN_DTK!I$6,0),""),"")</f>
        <v>0</v>
      </c>
      <c r="J703" s="183">
        <f>IF(ISNA(VLOOKUP($A703,DSSV!$A$7:$R$65536,IN_DTK!J$6,0))=FALSE,IF(J$9&lt;&gt;0,VLOOKUP($A703,DSSV!$A$7:$R$65536,IN_DTK!J$6,0),""),"")</f>
        <v>0</v>
      </c>
      <c r="K703" s="183">
        <f>IF(ISNA(VLOOKUP($A703,DSSV!$A$7:$R$65536,IN_DTK!K$6,0))=FALSE,IF(K$9&lt;&gt;0,VLOOKUP($A703,DSSV!$A$7:$R$65536,IN_DTK!K$6,0),""),"")</f>
        <v>0</v>
      </c>
      <c r="L703" s="183">
        <f>IF(ISNA(VLOOKUP($A703,DSSV!$A$7:$R$65536,IN_DTK!L$6,0))=FALSE,IF(L$9&lt;&gt;0,VLOOKUP($A703,DSSV!$A$7:$R$65536,IN_DTK!L$6,0),""),"")</f>
        <v>0</v>
      </c>
      <c r="M703" s="183">
        <f>IF(ISNA(VLOOKUP($A703,DSSV!$A$7:$R$65536,IN_DTK!M$6,0))=FALSE,IF(M$9&lt;&gt;0,VLOOKUP($A703,DSSV!$A$7:$R$65536,IN_DTK!M$6,0),""),"")</f>
        <v>0</v>
      </c>
      <c r="N703" s="183">
        <f>IF(ISNA(VLOOKUP($A703,DSSV!$A$7:$R$65536,IN_DTK!N$6,0))=FALSE,IF(N$9&lt;&gt;0,VLOOKUP($A703,DSSV!$A$7:$R$65536,IN_DTK!N$6,0),""),"")</f>
        <v>0</v>
      </c>
      <c r="O703" s="183">
        <f>IF(ISNA(VLOOKUP($A703,DSSV!$A$7:$R$65536,IN_DTK!O$6,0))=FALSE,IF(O$9&lt;&gt;0,VLOOKUP($A703,DSSV!$A$7:$R$65536,IN_DTK!O$6,0),""),"")</f>
        <v>0</v>
      </c>
      <c r="P703" s="183">
        <f>IF(ISNA(VLOOKUP($A703,DSSV!$A$7:$R$65536,IN_DTK!P$6,0))=FALSE,IF(P$9&lt;&gt;0,VLOOKUP($A703,DSSV!$A$7:$R$65536,IN_DTK!P$6,0),""),"")</f>
        <v>0</v>
      </c>
      <c r="Q703" s="184">
        <f>IF(ISNA(VLOOKUP($A703,DSSV!$A$7:$R$65536,IN_DTK!Q$6,0))=FALSE,VLOOKUP($A703,DSSV!$A$7:$R$65536,IN_DTK!Q$6,0),"")</f>
        <v>0</v>
      </c>
      <c r="R703" s="175" t="str">
        <f>IF(ISNA(VLOOKUP($A703,DSSV!$A$7:$R$65536,IN_DTK!R$6,0))=FALSE,VLOOKUP($A703,DSSV!$A$7:$R$65536,IN_DTK!R$6,0),"")</f>
        <v>Không</v>
      </c>
      <c r="S703" s="185" t="str">
        <f>IF(ISNA(VLOOKUP($A703,DSSV!$A$7:$R$65536,IN_DTK!S$6,0))=FALSE,VLOOKUP($A703,DSSV!$A$7:$R$65536,IN_DTK!S$6,0),"")</f>
        <v/>
      </c>
      <c r="T703" s="156" t="str">
        <f t="shared" si="20"/>
        <v/>
      </c>
      <c r="U703" s="156" t="str">
        <f t="shared" si="21"/>
        <v/>
      </c>
    </row>
    <row r="704" spans="1:21" s="156" customFormat="1" ht="20.25" customHeight="1">
      <c r="A704" s="154">
        <v>695</v>
      </c>
      <c r="B704" s="178">
        <f>--SUBTOTAL(2,C$7:C704)</f>
        <v>695</v>
      </c>
      <c r="C704" s="157">
        <f>IF(ISNA(VLOOKUP($A704,DSSV!$A$7:$R$65536,IN_DTK!C$6,0))=FALSE,VLOOKUP($A704,DSSV!$A$7:$R$65536,IN_DTK!C$6,0),"")</f>
        <v>0</v>
      </c>
      <c r="D704" s="181" t="str">
        <f>IF(ISNA(VLOOKUP($A704,DSSV!$A$7:$R$65536,IN_DTK!D$6,0))=FALSE,VLOOKUP($A704,DSSV!$A$7:$R$65536,IN_DTK!D$6,0),"")</f>
        <v/>
      </c>
      <c r="E704" s="182" t="str">
        <f>IF(ISNA(VLOOKUP($A704,DSSV!$A$7:$R$65536,IN_DTK!E$6,0))=FALSE,VLOOKUP($A704,DSSV!$A$7:$R$65536,IN_DTK!E$6,0),"")</f>
        <v/>
      </c>
      <c r="F704" s="187" t="str">
        <f>IF(ISNA(VLOOKUP($A704,DSSV!$A$7:$R$65536,IN_DTK!F$6,0))=FALSE,VLOOKUP($A704,DSSV!$A$7:$R$65536,IN_DTK!F$6,0),"")</f>
        <v/>
      </c>
      <c r="G704" s="187" t="str">
        <f>IF(ISNA(VLOOKUP($A704,DSSV!$A$7:$R$65536,IN_DTK!G$6,0))=FALSE,VLOOKUP($A704,DSSV!$A$7:$R$65536,IN_DTK!G$6,0),"")</f>
        <v/>
      </c>
      <c r="H704" s="183">
        <f>IF(ISNA(VLOOKUP($A704,DSSV!$A$7:$R$65536,IN_DTK!H$6,0))=FALSE,IF(H$9&lt;&gt;0,VLOOKUP($A704,DSSV!$A$7:$R$65536,IN_DTK!H$6,0),""),"")</f>
        <v>0</v>
      </c>
      <c r="I704" s="183">
        <f>IF(ISNA(VLOOKUP($A704,DSSV!$A$7:$R$65536,IN_DTK!I$6,0))=FALSE,IF(I$9&lt;&gt;0,VLOOKUP($A704,DSSV!$A$7:$R$65536,IN_DTK!I$6,0),""),"")</f>
        <v>0</v>
      </c>
      <c r="J704" s="183">
        <f>IF(ISNA(VLOOKUP($A704,DSSV!$A$7:$R$65536,IN_DTK!J$6,0))=FALSE,IF(J$9&lt;&gt;0,VLOOKUP($A704,DSSV!$A$7:$R$65536,IN_DTK!J$6,0),""),"")</f>
        <v>0</v>
      </c>
      <c r="K704" s="183">
        <f>IF(ISNA(VLOOKUP($A704,DSSV!$A$7:$R$65536,IN_DTK!K$6,0))=FALSE,IF(K$9&lt;&gt;0,VLOOKUP($A704,DSSV!$A$7:$R$65536,IN_DTK!K$6,0),""),"")</f>
        <v>0</v>
      </c>
      <c r="L704" s="183">
        <f>IF(ISNA(VLOOKUP($A704,DSSV!$A$7:$R$65536,IN_DTK!L$6,0))=FALSE,IF(L$9&lt;&gt;0,VLOOKUP($A704,DSSV!$A$7:$R$65536,IN_DTK!L$6,0),""),"")</f>
        <v>0</v>
      </c>
      <c r="M704" s="183">
        <f>IF(ISNA(VLOOKUP($A704,DSSV!$A$7:$R$65536,IN_DTK!M$6,0))=FALSE,IF(M$9&lt;&gt;0,VLOOKUP($A704,DSSV!$A$7:$R$65536,IN_DTK!M$6,0),""),"")</f>
        <v>0</v>
      </c>
      <c r="N704" s="183">
        <f>IF(ISNA(VLOOKUP($A704,DSSV!$A$7:$R$65536,IN_DTK!N$6,0))=FALSE,IF(N$9&lt;&gt;0,VLOOKUP($A704,DSSV!$A$7:$R$65536,IN_DTK!N$6,0),""),"")</f>
        <v>0</v>
      </c>
      <c r="O704" s="183">
        <f>IF(ISNA(VLOOKUP($A704,DSSV!$A$7:$R$65536,IN_DTK!O$6,0))=FALSE,IF(O$9&lt;&gt;0,VLOOKUP($A704,DSSV!$A$7:$R$65536,IN_DTK!O$6,0),""),"")</f>
        <v>0</v>
      </c>
      <c r="P704" s="183">
        <f>IF(ISNA(VLOOKUP($A704,DSSV!$A$7:$R$65536,IN_DTK!P$6,0))=FALSE,IF(P$9&lt;&gt;0,VLOOKUP($A704,DSSV!$A$7:$R$65536,IN_DTK!P$6,0),""),"")</f>
        <v>0</v>
      </c>
      <c r="Q704" s="184">
        <f>IF(ISNA(VLOOKUP($A704,DSSV!$A$7:$R$65536,IN_DTK!Q$6,0))=FALSE,VLOOKUP($A704,DSSV!$A$7:$R$65536,IN_DTK!Q$6,0),"")</f>
        <v>0</v>
      </c>
      <c r="R704" s="175" t="str">
        <f>IF(ISNA(VLOOKUP($A704,DSSV!$A$7:$R$65536,IN_DTK!R$6,0))=FALSE,VLOOKUP($A704,DSSV!$A$7:$R$65536,IN_DTK!R$6,0),"")</f>
        <v>Không</v>
      </c>
      <c r="S704" s="185" t="str">
        <f>IF(ISNA(VLOOKUP($A704,DSSV!$A$7:$R$65536,IN_DTK!S$6,0))=FALSE,VLOOKUP($A704,DSSV!$A$7:$R$65536,IN_DTK!S$6,0),"")</f>
        <v/>
      </c>
      <c r="T704" s="156" t="str">
        <f t="shared" si="20"/>
        <v/>
      </c>
      <c r="U704" s="156" t="str">
        <f t="shared" si="21"/>
        <v/>
      </c>
    </row>
    <row r="705" spans="1:21" s="156" customFormat="1" ht="20.25" customHeight="1">
      <c r="A705" s="154">
        <v>696</v>
      </c>
      <c r="B705" s="178">
        <f>--SUBTOTAL(2,C$7:C705)</f>
        <v>696</v>
      </c>
      <c r="C705" s="157">
        <f>IF(ISNA(VLOOKUP($A705,DSSV!$A$7:$R$65536,IN_DTK!C$6,0))=FALSE,VLOOKUP($A705,DSSV!$A$7:$R$65536,IN_DTK!C$6,0),"")</f>
        <v>0</v>
      </c>
      <c r="D705" s="181" t="str">
        <f>IF(ISNA(VLOOKUP($A705,DSSV!$A$7:$R$65536,IN_DTK!D$6,0))=FALSE,VLOOKUP($A705,DSSV!$A$7:$R$65536,IN_DTK!D$6,0),"")</f>
        <v/>
      </c>
      <c r="E705" s="182" t="str">
        <f>IF(ISNA(VLOOKUP($A705,DSSV!$A$7:$R$65536,IN_DTK!E$6,0))=FALSE,VLOOKUP($A705,DSSV!$A$7:$R$65536,IN_DTK!E$6,0),"")</f>
        <v/>
      </c>
      <c r="F705" s="187" t="str">
        <f>IF(ISNA(VLOOKUP($A705,DSSV!$A$7:$R$65536,IN_DTK!F$6,0))=FALSE,VLOOKUP($A705,DSSV!$A$7:$R$65536,IN_DTK!F$6,0),"")</f>
        <v/>
      </c>
      <c r="G705" s="187" t="str">
        <f>IF(ISNA(VLOOKUP($A705,DSSV!$A$7:$R$65536,IN_DTK!G$6,0))=FALSE,VLOOKUP($A705,DSSV!$A$7:$R$65536,IN_DTK!G$6,0),"")</f>
        <v/>
      </c>
      <c r="H705" s="183">
        <f>IF(ISNA(VLOOKUP($A705,DSSV!$A$7:$R$65536,IN_DTK!H$6,0))=FALSE,IF(H$9&lt;&gt;0,VLOOKUP($A705,DSSV!$A$7:$R$65536,IN_DTK!H$6,0),""),"")</f>
        <v>0</v>
      </c>
      <c r="I705" s="183">
        <f>IF(ISNA(VLOOKUP($A705,DSSV!$A$7:$R$65536,IN_DTK!I$6,0))=FALSE,IF(I$9&lt;&gt;0,VLOOKUP($A705,DSSV!$A$7:$R$65536,IN_DTK!I$6,0),""),"")</f>
        <v>0</v>
      </c>
      <c r="J705" s="183">
        <f>IF(ISNA(VLOOKUP($A705,DSSV!$A$7:$R$65536,IN_DTK!J$6,0))=FALSE,IF(J$9&lt;&gt;0,VLOOKUP($A705,DSSV!$A$7:$R$65536,IN_DTK!J$6,0),""),"")</f>
        <v>0</v>
      </c>
      <c r="K705" s="183">
        <f>IF(ISNA(VLOOKUP($A705,DSSV!$A$7:$R$65536,IN_DTK!K$6,0))=FALSE,IF(K$9&lt;&gt;0,VLOOKUP($A705,DSSV!$A$7:$R$65536,IN_DTK!K$6,0),""),"")</f>
        <v>0</v>
      </c>
      <c r="L705" s="183">
        <f>IF(ISNA(VLOOKUP($A705,DSSV!$A$7:$R$65536,IN_DTK!L$6,0))=FALSE,IF(L$9&lt;&gt;0,VLOOKUP($A705,DSSV!$A$7:$R$65536,IN_DTK!L$6,0),""),"")</f>
        <v>0</v>
      </c>
      <c r="M705" s="183">
        <f>IF(ISNA(VLOOKUP($A705,DSSV!$A$7:$R$65536,IN_DTK!M$6,0))=FALSE,IF(M$9&lt;&gt;0,VLOOKUP($A705,DSSV!$A$7:$R$65536,IN_DTK!M$6,0),""),"")</f>
        <v>0</v>
      </c>
      <c r="N705" s="183">
        <f>IF(ISNA(VLOOKUP($A705,DSSV!$A$7:$R$65536,IN_DTK!N$6,0))=FALSE,IF(N$9&lt;&gt;0,VLOOKUP($A705,DSSV!$A$7:$R$65536,IN_DTK!N$6,0),""),"")</f>
        <v>0</v>
      </c>
      <c r="O705" s="183">
        <f>IF(ISNA(VLOOKUP($A705,DSSV!$A$7:$R$65536,IN_DTK!O$6,0))=FALSE,IF(O$9&lt;&gt;0,VLOOKUP($A705,DSSV!$A$7:$R$65536,IN_DTK!O$6,0),""),"")</f>
        <v>0</v>
      </c>
      <c r="P705" s="183">
        <f>IF(ISNA(VLOOKUP($A705,DSSV!$A$7:$R$65536,IN_DTK!P$6,0))=FALSE,IF(P$9&lt;&gt;0,VLOOKUP($A705,DSSV!$A$7:$R$65536,IN_DTK!P$6,0),""),"")</f>
        <v>0</v>
      </c>
      <c r="Q705" s="184">
        <f>IF(ISNA(VLOOKUP($A705,DSSV!$A$7:$R$65536,IN_DTK!Q$6,0))=FALSE,VLOOKUP($A705,DSSV!$A$7:$R$65536,IN_DTK!Q$6,0),"")</f>
        <v>0</v>
      </c>
      <c r="R705" s="175" t="str">
        <f>IF(ISNA(VLOOKUP($A705,DSSV!$A$7:$R$65536,IN_DTK!R$6,0))=FALSE,VLOOKUP($A705,DSSV!$A$7:$R$65536,IN_DTK!R$6,0),"")</f>
        <v>Không</v>
      </c>
      <c r="S705" s="185" t="str">
        <f>IF(ISNA(VLOOKUP($A705,DSSV!$A$7:$R$65536,IN_DTK!S$6,0))=FALSE,VLOOKUP($A705,DSSV!$A$7:$R$65536,IN_DTK!S$6,0),"")</f>
        <v/>
      </c>
      <c r="T705" s="156" t="str">
        <f t="shared" si="20"/>
        <v/>
      </c>
      <c r="U705" s="156" t="str">
        <f t="shared" si="21"/>
        <v/>
      </c>
    </row>
    <row r="706" spans="1:21" s="156" customFormat="1" ht="20.25" customHeight="1">
      <c r="A706" s="154">
        <v>697</v>
      </c>
      <c r="B706" s="178">
        <f>--SUBTOTAL(2,C$7:C706)</f>
        <v>697</v>
      </c>
      <c r="C706" s="157">
        <f>IF(ISNA(VLOOKUP($A706,DSSV!$A$7:$R$65536,IN_DTK!C$6,0))=FALSE,VLOOKUP($A706,DSSV!$A$7:$R$65536,IN_DTK!C$6,0),"")</f>
        <v>0</v>
      </c>
      <c r="D706" s="181" t="str">
        <f>IF(ISNA(VLOOKUP($A706,DSSV!$A$7:$R$65536,IN_DTK!D$6,0))=FALSE,VLOOKUP($A706,DSSV!$A$7:$R$65536,IN_DTK!D$6,0),"")</f>
        <v/>
      </c>
      <c r="E706" s="182" t="str">
        <f>IF(ISNA(VLOOKUP($A706,DSSV!$A$7:$R$65536,IN_DTK!E$6,0))=FALSE,VLOOKUP($A706,DSSV!$A$7:$R$65536,IN_DTK!E$6,0),"")</f>
        <v/>
      </c>
      <c r="F706" s="187" t="str">
        <f>IF(ISNA(VLOOKUP($A706,DSSV!$A$7:$R$65536,IN_DTK!F$6,0))=FALSE,VLOOKUP($A706,DSSV!$A$7:$R$65536,IN_DTK!F$6,0),"")</f>
        <v/>
      </c>
      <c r="G706" s="187" t="str">
        <f>IF(ISNA(VLOOKUP($A706,DSSV!$A$7:$R$65536,IN_DTK!G$6,0))=FALSE,VLOOKUP($A706,DSSV!$A$7:$R$65536,IN_DTK!G$6,0),"")</f>
        <v/>
      </c>
      <c r="H706" s="183">
        <f>IF(ISNA(VLOOKUP($A706,DSSV!$A$7:$R$65536,IN_DTK!H$6,0))=FALSE,IF(H$9&lt;&gt;0,VLOOKUP($A706,DSSV!$A$7:$R$65536,IN_DTK!H$6,0),""),"")</f>
        <v>0</v>
      </c>
      <c r="I706" s="183">
        <f>IF(ISNA(VLOOKUP($A706,DSSV!$A$7:$R$65536,IN_DTK!I$6,0))=FALSE,IF(I$9&lt;&gt;0,VLOOKUP($A706,DSSV!$A$7:$R$65536,IN_DTK!I$6,0),""),"")</f>
        <v>0</v>
      </c>
      <c r="J706" s="183">
        <f>IF(ISNA(VLOOKUP($A706,DSSV!$A$7:$R$65536,IN_DTK!J$6,0))=FALSE,IF(J$9&lt;&gt;0,VLOOKUP($A706,DSSV!$A$7:$R$65536,IN_DTK!J$6,0),""),"")</f>
        <v>0</v>
      </c>
      <c r="K706" s="183">
        <f>IF(ISNA(VLOOKUP($A706,DSSV!$A$7:$R$65536,IN_DTK!K$6,0))=FALSE,IF(K$9&lt;&gt;0,VLOOKUP($A706,DSSV!$A$7:$R$65536,IN_DTK!K$6,0),""),"")</f>
        <v>0</v>
      </c>
      <c r="L706" s="183">
        <f>IF(ISNA(VLOOKUP($A706,DSSV!$A$7:$R$65536,IN_DTK!L$6,0))=FALSE,IF(L$9&lt;&gt;0,VLOOKUP($A706,DSSV!$A$7:$R$65536,IN_DTK!L$6,0),""),"")</f>
        <v>0</v>
      </c>
      <c r="M706" s="183">
        <f>IF(ISNA(VLOOKUP($A706,DSSV!$A$7:$R$65536,IN_DTK!M$6,0))=FALSE,IF(M$9&lt;&gt;0,VLOOKUP($A706,DSSV!$A$7:$R$65536,IN_DTK!M$6,0),""),"")</f>
        <v>0</v>
      </c>
      <c r="N706" s="183">
        <f>IF(ISNA(VLOOKUP($A706,DSSV!$A$7:$R$65536,IN_DTK!N$6,0))=FALSE,IF(N$9&lt;&gt;0,VLOOKUP($A706,DSSV!$A$7:$R$65536,IN_DTK!N$6,0),""),"")</f>
        <v>0</v>
      </c>
      <c r="O706" s="183">
        <f>IF(ISNA(VLOOKUP($A706,DSSV!$A$7:$R$65536,IN_DTK!O$6,0))=FALSE,IF(O$9&lt;&gt;0,VLOOKUP($A706,DSSV!$A$7:$R$65536,IN_DTK!O$6,0),""),"")</f>
        <v>0</v>
      </c>
      <c r="P706" s="183">
        <f>IF(ISNA(VLOOKUP($A706,DSSV!$A$7:$R$65536,IN_DTK!P$6,0))=FALSE,IF(P$9&lt;&gt;0,VLOOKUP($A706,DSSV!$A$7:$R$65536,IN_DTK!P$6,0),""),"")</f>
        <v>0</v>
      </c>
      <c r="Q706" s="184">
        <f>IF(ISNA(VLOOKUP($A706,DSSV!$A$7:$R$65536,IN_DTK!Q$6,0))=FALSE,VLOOKUP($A706,DSSV!$A$7:$R$65536,IN_DTK!Q$6,0),"")</f>
        <v>0</v>
      </c>
      <c r="R706" s="175" t="str">
        <f>IF(ISNA(VLOOKUP($A706,DSSV!$A$7:$R$65536,IN_DTK!R$6,0))=FALSE,VLOOKUP($A706,DSSV!$A$7:$R$65536,IN_DTK!R$6,0),"")</f>
        <v>Không</v>
      </c>
      <c r="S706" s="185" t="str">
        <f>IF(ISNA(VLOOKUP($A706,DSSV!$A$7:$R$65536,IN_DTK!S$6,0))=FALSE,VLOOKUP($A706,DSSV!$A$7:$R$65536,IN_DTK!S$6,0),"")</f>
        <v/>
      </c>
      <c r="T706" s="156" t="str">
        <f t="shared" si="20"/>
        <v/>
      </c>
      <c r="U706" s="156" t="str">
        <f t="shared" si="21"/>
        <v/>
      </c>
    </row>
    <row r="707" spans="1:21" s="156" customFormat="1" ht="20.25" customHeight="1">
      <c r="A707" s="154">
        <v>698</v>
      </c>
      <c r="B707" s="178">
        <f>--SUBTOTAL(2,C$7:C707)</f>
        <v>698</v>
      </c>
      <c r="C707" s="157">
        <f>IF(ISNA(VLOOKUP($A707,DSSV!$A$7:$R$65536,IN_DTK!C$6,0))=FALSE,VLOOKUP($A707,DSSV!$A$7:$R$65536,IN_DTK!C$6,0),"")</f>
        <v>0</v>
      </c>
      <c r="D707" s="181" t="str">
        <f>IF(ISNA(VLOOKUP($A707,DSSV!$A$7:$R$65536,IN_DTK!D$6,0))=FALSE,VLOOKUP($A707,DSSV!$A$7:$R$65536,IN_DTK!D$6,0),"")</f>
        <v/>
      </c>
      <c r="E707" s="182" t="str">
        <f>IF(ISNA(VLOOKUP($A707,DSSV!$A$7:$R$65536,IN_DTK!E$6,0))=FALSE,VLOOKUP($A707,DSSV!$A$7:$R$65536,IN_DTK!E$6,0),"")</f>
        <v/>
      </c>
      <c r="F707" s="187" t="str">
        <f>IF(ISNA(VLOOKUP($A707,DSSV!$A$7:$R$65536,IN_DTK!F$6,0))=FALSE,VLOOKUP($A707,DSSV!$A$7:$R$65536,IN_DTK!F$6,0),"")</f>
        <v/>
      </c>
      <c r="G707" s="187" t="str">
        <f>IF(ISNA(VLOOKUP($A707,DSSV!$A$7:$R$65536,IN_DTK!G$6,0))=FALSE,VLOOKUP($A707,DSSV!$A$7:$R$65536,IN_DTK!G$6,0),"")</f>
        <v/>
      </c>
      <c r="H707" s="183">
        <f>IF(ISNA(VLOOKUP($A707,DSSV!$A$7:$R$65536,IN_DTK!H$6,0))=FALSE,IF(H$9&lt;&gt;0,VLOOKUP($A707,DSSV!$A$7:$R$65536,IN_DTK!H$6,0),""),"")</f>
        <v>0</v>
      </c>
      <c r="I707" s="183">
        <f>IF(ISNA(VLOOKUP($A707,DSSV!$A$7:$R$65536,IN_DTK!I$6,0))=FALSE,IF(I$9&lt;&gt;0,VLOOKUP($A707,DSSV!$A$7:$R$65536,IN_DTK!I$6,0),""),"")</f>
        <v>0</v>
      </c>
      <c r="J707" s="183">
        <f>IF(ISNA(VLOOKUP($A707,DSSV!$A$7:$R$65536,IN_DTK!J$6,0))=FALSE,IF(J$9&lt;&gt;0,VLOOKUP($A707,DSSV!$A$7:$R$65536,IN_DTK!J$6,0),""),"")</f>
        <v>0</v>
      </c>
      <c r="K707" s="183">
        <f>IF(ISNA(VLOOKUP($A707,DSSV!$A$7:$R$65536,IN_DTK!K$6,0))=FALSE,IF(K$9&lt;&gt;0,VLOOKUP($A707,DSSV!$A$7:$R$65536,IN_DTK!K$6,0),""),"")</f>
        <v>0</v>
      </c>
      <c r="L707" s="183">
        <f>IF(ISNA(VLOOKUP($A707,DSSV!$A$7:$R$65536,IN_DTK!L$6,0))=FALSE,IF(L$9&lt;&gt;0,VLOOKUP($A707,DSSV!$A$7:$R$65536,IN_DTK!L$6,0),""),"")</f>
        <v>0</v>
      </c>
      <c r="M707" s="183">
        <f>IF(ISNA(VLOOKUP($A707,DSSV!$A$7:$R$65536,IN_DTK!M$6,0))=FALSE,IF(M$9&lt;&gt;0,VLOOKUP($A707,DSSV!$A$7:$R$65536,IN_DTK!M$6,0),""),"")</f>
        <v>0</v>
      </c>
      <c r="N707" s="183">
        <f>IF(ISNA(VLOOKUP($A707,DSSV!$A$7:$R$65536,IN_DTK!N$6,0))=FALSE,IF(N$9&lt;&gt;0,VLOOKUP($A707,DSSV!$A$7:$R$65536,IN_DTK!N$6,0),""),"")</f>
        <v>0</v>
      </c>
      <c r="O707" s="183">
        <f>IF(ISNA(VLOOKUP($A707,DSSV!$A$7:$R$65536,IN_DTK!O$6,0))=FALSE,IF(O$9&lt;&gt;0,VLOOKUP($A707,DSSV!$A$7:$R$65536,IN_DTK!O$6,0),""),"")</f>
        <v>0</v>
      </c>
      <c r="P707" s="183">
        <f>IF(ISNA(VLOOKUP($A707,DSSV!$A$7:$R$65536,IN_DTK!P$6,0))=FALSE,IF(P$9&lt;&gt;0,VLOOKUP($A707,DSSV!$A$7:$R$65536,IN_DTK!P$6,0),""),"")</f>
        <v>0</v>
      </c>
      <c r="Q707" s="184">
        <f>IF(ISNA(VLOOKUP($A707,DSSV!$A$7:$R$65536,IN_DTK!Q$6,0))=FALSE,VLOOKUP($A707,DSSV!$A$7:$R$65536,IN_DTK!Q$6,0),"")</f>
        <v>0</v>
      </c>
      <c r="R707" s="175" t="str">
        <f>IF(ISNA(VLOOKUP($A707,DSSV!$A$7:$R$65536,IN_DTK!R$6,0))=FALSE,VLOOKUP($A707,DSSV!$A$7:$R$65536,IN_DTK!R$6,0),"")</f>
        <v>Không</v>
      </c>
      <c r="S707" s="185" t="str">
        <f>IF(ISNA(VLOOKUP($A707,DSSV!$A$7:$R$65536,IN_DTK!S$6,0))=FALSE,VLOOKUP($A707,DSSV!$A$7:$R$65536,IN_DTK!S$6,0),"")</f>
        <v/>
      </c>
      <c r="T707" s="156" t="str">
        <f t="shared" si="20"/>
        <v/>
      </c>
      <c r="U707" s="156" t="str">
        <f t="shared" si="21"/>
        <v/>
      </c>
    </row>
    <row r="708" spans="1:21" s="156" customFormat="1" ht="20.25" customHeight="1">
      <c r="A708" s="154">
        <v>699</v>
      </c>
      <c r="B708" s="178">
        <f>--SUBTOTAL(2,C$7:C708)</f>
        <v>699</v>
      </c>
      <c r="C708" s="157">
        <f>IF(ISNA(VLOOKUP($A708,DSSV!$A$7:$R$65536,IN_DTK!C$6,0))=FALSE,VLOOKUP($A708,DSSV!$A$7:$R$65536,IN_DTK!C$6,0),"")</f>
        <v>0</v>
      </c>
      <c r="D708" s="181" t="str">
        <f>IF(ISNA(VLOOKUP($A708,DSSV!$A$7:$R$65536,IN_DTK!D$6,0))=FALSE,VLOOKUP($A708,DSSV!$A$7:$R$65536,IN_DTK!D$6,0),"")</f>
        <v/>
      </c>
      <c r="E708" s="182" t="str">
        <f>IF(ISNA(VLOOKUP($A708,DSSV!$A$7:$R$65536,IN_DTK!E$6,0))=FALSE,VLOOKUP($A708,DSSV!$A$7:$R$65536,IN_DTK!E$6,0),"")</f>
        <v/>
      </c>
      <c r="F708" s="187" t="str">
        <f>IF(ISNA(VLOOKUP($A708,DSSV!$A$7:$R$65536,IN_DTK!F$6,0))=FALSE,VLOOKUP($A708,DSSV!$A$7:$R$65536,IN_DTK!F$6,0),"")</f>
        <v/>
      </c>
      <c r="G708" s="187" t="str">
        <f>IF(ISNA(VLOOKUP($A708,DSSV!$A$7:$R$65536,IN_DTK!G$6,0))=FALSE,VLOOKUP($A708,DSSV!$A$7:$R$65536,IN_DTK!G$6,0),"")</f>
        <v/>
      </c>
      <c r="H708" s="183">
        <f>IF(ISNA(VLOOKUP($A708,DSSV!$A$7:$R$65536,IN_DTK!H$6,0))=FALSE,IF(H$9&lt;&gt;0,VLOOKUP($A708,DSSV!$A$7:$R$65536,IN_DTK!H$6,0),""),"")</f>
        <v>0</v>
      </c>
      <c r="I708" s="183">
        <f>IF(ISNA(VLOOKUP($A708,DSSV!$A$7:$R$65536,IN_DTK!I$6,0))=FALSE,IF(I$9&lt;&gt;0,VLOOKUP($A708,DSSV!$A$7:$R$65536,IN_DTK!I$6,0),""),"")</f>
        <v>0</v>
      </c>
      <c r="J708" s="183">
        <f>IF(ISNA(VLOOKUP($A708,DSSV!$A$7:$R$65536,IN_DTK!J$6,0))=FALSE,IF(J$9&lt;&gt;0,VLOOKUP($A708,DSSV!$A$7:$R$65536,IN_DTK!J$6,0),""),"")</f>
        <v>0</v>
      </c>
      <c r="K708" s="183">
        <f>IF(ISNA(VLOOKUP($A708,DSSV!$A$7:$R$65536,IN_DTK!K$6,0))=FALSE,IF(K$9&lt;&gt;0,VLOOKUP($A708,DSSV!$A$7:$R$65536,IN_DTK!K$6,0),""),"")</f>
        <v>0</v>
      </c>
      <c r="L708" s="183">
        <f>IF(ISNA(VLOOKUP($A708,DSSV!$A$7:$R$65536,IN_DTK!L$6,0))=FALSE,IF(L$9&lt;&gt;0,VLOOKUP($A708,DSSV!$A$7:$R$65536,IN_DTK!L$6,0),""),"")</f>
        <v>0</v>
      </c>
      <c r="M708" s="183">
        <f>IF(ISNA(VLOOKUP($A708,DSSV!$A$7:$R$65536,IN_DTK!M$6,0))=FALSE,IF(M$9&lt;&gt;0,VLOOKUP($A708,DSSV!$A$7:$R$65536,IN_DTK!M$6,0),""),"")</f>
        <v>0</v>
      </c>
      <c r="N708" s="183">
        <f>IF(ISNA(VLOOKUP($A708,DSSV!$A$7:$R$65536,IN_DTK!N$6,0))=FALSE,IF(N$9&lt;&gt;0,VLOOKUP($A708,DSSV!$A$7:$R$65536,IN_DTK!N$6,0),""),"")</f>
        <v>0</v>
      </c>
      <c r="O708" s="183">
        <f>IF(ISNA(VLOOKUP($A708,DSSV!$A$7:$R$65536,IN_DTK!O$6,0))=FALSE,IF(O$9&lt;&gt;0,VLOOKUP($A708,DSSV!$A$7:$R$65536,IN_DTK!O$6,0),""),"")</f>
        <v>0</v>
      </c>
      <c r="P708" s="183">
        <f>IF(ISNA(VLOOKUP($A708,DSSV!$A$7:$R$65536,IN_DTK!P$6,0))=FALSE,IF(P$9&lt;&gt;0,VLOOKUP($A708,DSSV!$A$7:$R$65536,IN_DTK!P$6,0),""),"")</f>
        <v>0</v>
      </c>
      <c r="Q708" s="184">
        <f>IF(ISNA(VLOOKUP($A708,DSSV!$A$7:$R$65536,IN_DTK!Q$6,0))=FALSE,VLOOKUP($A708,DSSV!$A$7:$R$65536,IN_DTK!Q$6,0),"")</f>
        <v>0</v>
      </c>
      <c r="R708" s="175" t="str">
        <f>IF(ISNA(VLOOKUP($A708,DSSV!$A$7:$R$65536,IN_DTK!R$6,0))=FALSE,VLOOKUP($A708,DSSV!$A$7:$R$65536,IN_DTK!R$6,0),"")</f>
        <v>Không</v>
      </c>
      <c r="S708" s="185" t="str">
        <f>IF(ISNA(VLOOKUP($A708,DSSV!$A$7:$R$65536,IN_DTK!S$6,0))=FALSE,VLOOKUP($A708,DSSV!$A$7:$R$65536,IN_DTK!S$6,0),"")</f>
        <v/>
      </c>
      <c r="T708" s="156" t="str">
        <f t="shared" si="20"/>
        <v/>
      </c>
      <c r="U708" s="156" t="str">
        <f t="shared" si="21"/>
        <v/>
      </c>
    </row>
    <row r="709" spans="1:21" s="156" customFormat="1" ht="20.25" customHeight="1">
      <c r="A709" s="154">
        <v>700</v>
      </c>
      <c r="B709" s="178">
        <f>--SUBTOTAL(2,C$7:C709)</f>
        <v>700</v>
      </c>
      <c r="C709" s="157">
        <f>IF(ISNA(VLOOKUP($A709,DSSV!$A$7:$R$65536,IN_DTK!C$6,0))=FALSE,VLOOKUP($A709,DSSV!$A$7:$R$65536,IN_DTK!C$6,0),"")</f>
        <v>0</v>
      </c>
      <c r="D709" s="181" t="str">
        <f>IF(ISNA(VLOOKUP($A709,DSSV!$A$7:$R$65536,IN_DTK!D$6,0))=FALSE,VLOOKUP($A709,DSSV!$A$7:$R$65536,IN_DTK!D$6,0),"")</f>
        <v/>
      </c>
      <c r="E709" s="182" t="str">
        <f>IF(ISNA(VLOOKUP($A709,DSSV!$A$7:$R$65536,IN_DTK!E$6,0))=FALSE,VLOOKUP($A709,DSSV!$A$7:$R$65536,IN_DTK!E$6,0),"")</f>
        <v/>
      </c>
      <c r="F709" s="187" t="str">
        <f>IF(ISNA(VLOOKUP($A709,DSSV!$A$7:$R$65536,IN_DTK!F$6,0))=FALSE,VLOOKUP($A709,DSSV!$A$7:$R$65536,IN_DTK!F$6,0),"")</f>
        <v/>
      </c>
      <c r="G709" s="187" t="str">
        <f>IF(ISNA(VLOOKUP($A709,DSSV!$A$7:$R$65536,IN_DTK!G$6,0))=FALSE,VLOOKUP($A709,DSSV!$A$7:$R$65536,IN_DTK!G$6,0),"")</f>
        <v/>
      </c>
      <c r="H709" s="183">
        <f>IF(ISNA(VLOOKUP($A709,DSSV!$A$7:$R$65536,IN_DTK!H$6,0))=FALSE,IF(H$9&lt;&gt;0,VLOOKUP($A709,DSSV!$A$7:$R$65536,IN_DTK!H$6,0),""),"")</f>
        <v>0</v>
      </c>
      <c r="I709" s="183">
        <f>IF(ISNA(VLOOKUP($A709,DSSV!$A$7:$R$65536,IN_DTK!I$6,0))=FALSE,IF(I$9&lt;&gt;0,VLOOKUP($A709,DSSV!$A$7:$R$65536,IN_DTK!I$6,0),""),"")</f>
        <v>0</v>
      </c>
      <c r="J709" s="183">
        <f>IF(ISNA(VLOOKUP($A709,DSSV!$A$7:$R$65536,IN_DTK!J$6,0))=FALSE,IF(J$9&lt;&gt;0,VLOOKUP($A709,DSSV!$A$7:$R$65536,IN_DTK!J$6,0),""),"")</f>
        <v>0</v>
      </c>
      <c r="K709" s="183">
        <f>IF(ISNA(VLOOKUP($A709,DSSV!$A$7:$R$65536,IN_DTK!K$6,0))=FALSE,IF(K$9&lt;&gt;0,VLOOKUP($A709,DSSV!$A$7:$R$65536,IN_DTK!K$6,0),""),"")</f>
        <v>0</v>
      </c>
      <c r="L709" s="183">
        <f>IF(ISNA(VLOOKUP($A709,DSSV!$A$7:$R$65536,IN_DTK!L$6,0))=FALSE,IF(L$9&lt;&gt;0,VLOOKUP($A709,DSSV!$A$7:$R$65536,IN_DTK!L$6,0),""),"")</f>
        <v>0</v>
      </c>
      <c r="M709" s="183">
        <f>IF(ISNA(VLOOKUP($A709,DSSV!$A$7:$R$65536,IN_DTK!M$6,0))=FALSE,IF(M$9&lt;&gt;0,VLOOKUP($A709,DSSV!$A$7:$R$65536,IN_DTK!M$6,0),""),"")</f>
        <v>0</v>
      </c>
      <c r="N709" s="183">
        <f>IF(ISNA(VLOOKUP($A709,DSSV!$A$7:$R$65536,IN_DTK!N$6,0))=FALSE,IF(N$9&lt;&gt;0,VLOOKUP($A709,DSSV!$A$7:$R$65536,IN_DTK!N$6,0),""),"")</f>
        <v>0</v>
      </c>
      <c r="O709" s="183">
        <f>IF(ISNA(VLOOKUP($A709,DSSV!$A$7:$R$65536,IN_DTK!O$6,0))=FALSE,IF(O$9&lt;&gt;0,VLOOKUP($A709,DSSV!$A$7:$R$65536,IN_DTK!O$6,0),""),"")</f>
        <v>0</v>
      </c>
      <c r="P709" s="183">
        <f>IF(ISNA(VLOOKUP($A709,DSSV!$A$7:$R$65536,IN_DTK!P$6,0))=FALSE,IF(P$9&lt;&gt;0,VLOOKUP($A709,DSSV!$A$7:$R$65536,IN_DTK!P$6,0),""),"")</f>
        <v>0</v>
      </c>
      <c r="Q709" s="184">
        <f>IF(ISNA(VLOOKUP($A709,DSSV!$A$7:$R$65536,IN_DTK!Q$6,0))=FALSE,VLOOKUP($A709,DSSV!$A$7:$R$65536,IN_DTK!Q$6,0),"")</f>
        <v>0</v>
      </c>
      <c r="R709" s="175" t="str">
        <f>IF(ISNA(VLOOKUP($A709,DSSV!$A$7:$R$65536,IN_DTK!R$6,0))=FALSE,VLOOKUP($A709,DSSV!$A$7:$R$65536,IN_DTK!R$6,0),"")</f>
        <v>Không</v>
      </c>
      <c r="S709" s="185" t="str">
        <f>IF(ISNA(VLOOKUP($A709,DSSV!$A$7:$R$65536,IN_DTK!S$6,0))=FALSE,VLOOKUP($A709,DSSV!$A$7:$R$65536,IN_DTK!S$6,0),"")</f>
        <v/>
      </c>
      <c r="T709" s="156" t="str">
        <f t="shared" si="20"/>
        <v/>
      </c>
      <c r="U709" s="156" t="str">
        <f t="shared" si="21"/>
        <v/>
      </c>
    </row>
    <row r="710" spans="1:21" s="156" customFormat="1" ht="20.25" customHeight="1">
      <c r="A710" s="154">
        <v>701</v>
      </c>
      <c r="B710" s="178">
        <f>--SUBTOTAL(2,C$7:C710)</f>
        <v>701</v>
      </c>
      <c r="C710" s="157">
        <f>IF(ISNA(VLOOKUP($A710,DSSV!$A$7:$R$65536,IN_DTK!C$6,0))=FALSE,VLOOKUP($A710,DSSV!$A$7:$R$65536,IN_DTK!C$6,0),"")</f>
        <v>0</v>
      </c>
      <c r="D710" s="181" t="str">
        <f>IF(ISNA(VLOOKUP($A710,DSSV!$A$7:$R$65536,IN_DTK!D$6,0))=FALSE,VLOOKUP($A710,DSSV!$A$7:$R$65536,IN_DTK!D$6,0),"")</f>
        <v/>
      </c>
      <c r="E710" s="182" t="str">
        <f>IF(ISNA(VLOOKUP($A710,DSSV!$A$7:$R$65536,IN_DTK!E$6,0))=FALSE,VLOOKUP($A710,DSSV!$A$7:$R$65536,IN_DTK!E$6,0),"")</f>
        <v/>
      </c>
      <c r="F710" s="187" t="str">
        <f>IF(ISNA(VLOOKUP($A710,DSSV!$A$7:$R$65536,IN_DTK!F$6,0))=FALSE,VLOOKUP($A710,DSSV!$A$7:$R$65536,IN_DTK!F$6,0),"")</f>
        <v/>
      </c>
      <c r="G710" s="187" t="str">
        <f>IF(ISNA(VLOOKUP($A710,DSSV!$A$7:$R$65536,IN_DTK!G$6,0))=FALSE,VLOOKUP($A710,DSSV!$A$7:$R$65536,IN_DTK!G$6,0),"")</f>
        <v/>
      </c>
      <c r="H710" s="183">
        <f>IF(ISNA(VLOOKUP($A710,DSSV!$A$7:$R$65536,IN_DTK!H$6,0))=FALSE,IF(H$9&lt;&gt;0,VLOOKUP($A710,DSSV!$A$7:$R$65536,IN_DTK!H$6,0),""),"")</f>
        <v>0</v>
      </c>
      <c r="I710" s="183">
        <f>IF(ISNA(VLOOKUP($A710,DSSV!$A$7:$R$65536,IN_DTK!I$6,0))=FALSE,IF(I$9&lt;&gt;0,VLOOKUP($A710,DSSV!$A$7:$R$65536,IN_DTK!I$6,0),""),"")</f>
        <v>0</v>
      </c>
      <c r="J710" s="183">
        <f>IF(ISNA(VLOOKUP($A710,DSSV!$A$7:$R$65536,IN_DTK!J$6,0))=FALSE,IF(J$9&lt;&gt;0,VLOOKUP($A710,DSSV!$A$7:$R$65536,IN_DTK!J$6,0),""),"")</f>
        <v>0</v>
      </c>
      <c r="K710" s="183">
        <f>IF(ISNA(VLOOKUP($A710,DSSV!$A$7:$R$65536,IN_DTK!K$6,0))=FALSE,IF(K$9&lt;&gt;0,VLOOKUP($A710,DSSV!$A$7:$R$65536,IN_DTK!K$6,0),""),"")</f>
        <v>0</v>
      </c>
      <c r="L710" s="183">
        <f>IF(ISNA(VLOOKUP($A710,DSSV!$A$7:$R$65536,IN_DTK!L$6,0))=FALSE,IF(L$9&lt;&gt;0,VLOOKUP($A710,DSSV!$A$7:$R$65536,IN_DTK!L$6,0),""),"")</f>
        <v>0</v>
      </c>
      <c r="M710" s="183">
        <f>IF(ISNA(VLOOKUP($A710,DSSV!$A$7:$R$65536,IN_DTK!M$6,0))=FALSE,IF(M$9&lt;&gt;0,VLOOKUP($A710,DSSV!$A$7:$R$65536,IN_DTK!M$6,0),""),"")</f>
        <v>0</v>
      </c>
      <c r="N710" s="183">
        <f>IF(ISNA(VLOOKUP($A710,DSSV!$A$7:$R$65536,IN_DTK!N$6,0))=FALSE,IF(N$9&lt;&gt;0,VLOOKUP($A710,DSSV!$A$7:$R$65536,IN_DTK!N$6,0),""),"")</f>
        <v>0</v>
      </c>
      <c r="O710" s="183">
        <f>IF(ISNA(VLOOKUP($A710,DSSV!$A$7:$R$65536,IN_DTK!O$6,0))=FALSE,IF(O$9&lt;&gt;0,VLOOKUP($A710,DSSV!$A$7:$R$65536,IN_DTK!O$6,0),""),"")</f>
        <v>0</v>
      </c>
      <c r="P710" s="183">
        <f>IF(ISNA(VLOOKUP($A710,DSSV!$A$7:$R$65536,IN_DTK!P$6,0))=FALSE,IF(P$9&lt;&gt;0,VLOOKUP($A710,DSSV!$A$7:$R$65536,IN_DTK!P$6,0),""),"")</f>
        <v>0</v>
      </c>
      <c r="Q710" s="184">
        <f>IF(ISNA(VLOOKUP($A710,DSSV!$A$7:$R$65536,IN_DTK!Q$6,0))=FALSE,VLOOKUP($A710,DSSV!$A$7:$R$65536,IN_DTK!Q$6,0),"")</f>
        <v>0</v>
      </c>
      <c r="R710" s="175" t="str">
        <f>IF(ISNA(VLOOKUP($A710,DSSV!$A$7:$R$65536,IN_DTK!R$6,0))=FALSE,VLOOKUP($A710,DSSV!$A$7:$R$65536,IN_DTK!R$6,0),"")</f>
        <v>Không</v>
      </c>
      <c r="S710" s="185" t="str">
        <f>IF(ISNA(VLOOKUP($A710,DSSV!$A$7:$R$65536,IN_DTK!S$6,0))=FALSE,VLOOKUP($A710,DSSV!$A$7:$R$65536,IN_DTK!S$6,0),"")</f>
        <v/>
      </c>
      <c r="T710" s="156" t="str">
        <f t="shared" si="20"/>
        <v/>
      </c>
      <c r="U710" s="156" t="str">
        <f t="shared" si="21"/>
        <v/>
      </c>
    </row>
    <row r="711" spans="1:21" s="156" customFormat="1" ht="20.25" customHeight="1">
      <c r="A711" s="154">
        <v>702</v>
      </c>
      <c r="B711" s="178">
        <f>--SUBTOTAL(2,C$7:C711)</f>
        <v>702</v>
      </c>
      <c r="C711" s="157">
        <f>IF(ISNA(VLOOKUP($A711,DSSV!$A$7:$R$65536,IN_DTK!C$6,0))=FALSE,VLOOKUP($A711,DSSV!$A$7:$R$65536,IN_DTK!C$6,0),"")</f>
        <v>0</v>
      </c>
      <c r="D711" s="181" t="str">
        <f>IF(ISNA(VLOOKUP($A711,DSSV!$A$7:$R$65536,IN_DTK!D$6,0))=FALSE,VLOOKUP($A711,DSSV!$A$7:$R$65536,IN_DTK!D$6,0),"")</f>
        <v/>
      </c>
      <c r="E711" s="182" t="str">
        <f>IF(ISNA(VLOOKUP($A711,DSSV!$A$7:$R$65536,IN_DTK!E$6,0))=FALSE,VLOOKUP($A711,DSSV!$A$7:$R$65536,IN_DTK!E$6,0),"")</f>
        <v/>
      </c>
      <c r="F711" s="187" t="str">
        <f>IF(ISNA(VLOOKUP($A711,DSSV!$A$7:$R$65536,IN_DTK!F$6,0))=FALSE,VLOOKUP($A711,DSSV!$A$7:$R$65536,IN_DTK!F$6,0),"")</f>
        <v/>
      </c>
      <c r="G711" s="187" t="str">
        <f>IF(ISNA(VLOOKUP($A711,DSSV!$A$7:$R$65536,IN_DTK!G$6,0))=FALSE,VLOOKUP($A711,DSSV!$A$7:$R$65536,IN_DTK!G$6,0),"")</f>
        <v/>
      </c>
      <c r="H711" s="183">
        <f>IF(ISNA(VLOOKUP($A711,DSSV!$A$7:$R$65536,IN_DTK!H$6,0))=FALSE,IF(H$9&lt;&gt;0,VLOOKUP($A711,DSSV!$A$7:$R$65536,IN_DTK!H$6,0),""),"")</f>
        <v>0</v>
      </c>
      <c r="I711" s="183">
        <f>IF(ISNA(VLOOKUP($A711,DSSV!$A$7:$R$65536,IN_DTK!I$6,0))=FALSE,IF(I$9&lt;&gt;0,VLOOKUP($A711,DSSV!$A$7:$R$65536,IN_DTK!I$6,0),""),"")</f>
        <v>0</v>
      </c>
      <c r="J711" s="183">
        <f>IF(ISNA(VLOOKUP($A711,DSSV!$A$7:$R$65536,IN_DTK!J$6,0))=FALSE,IF(J$9&lt;&gt;0,VLOOKUP($A711,DSSV!$A$7:$R$65536,IN_DTK!J$6,0),""),"")</f>
        <v>0</v>
      </c>
      <c r="K711" s="183">
        <f>IF(ISNA(VLOOKUP($A711,DSSV!$A$7:$R$65536,IN_DTK!K$6,0))=FALSE,IF(K$9&lt;&gt;0,VLOOKUP($A711,DSSV!$A$7:$R$65536,IN_DTK!K$6,0),""),"")</f>
        <v>0</v>
      </c>
      <c r="L711" s="183">
        <f>IF(ISNA(VLOOKUP($A711,DSSV!$A$7:$R$65536,IN_DTK!L$6,0))=FALSE,IF(L$9&lt;&gt;0,VLOOKUP($A711,DSSV!$A$7:$R$65536,IN_DTK!L$6,0),""),"")</f>
        <v>0</v>
      </c>
      <c r="M711" s="183">
        <f>IF(ISNA(VLOOKUP($A711,DSSV!$A$7:$R$65536,IN_DTK!M$6,0))=FALSE,IF(M$9&lt;&gt;0,VLOOKUP($A711,DSSV!$A$7:$R$65536,IN_DTK!M$6,0),""),"")</f>
        <v>0</v>
      </c>
      <c r="N711" s="183">
        <f>IF(ISNA(VLOOKUP($A711,DSSV!$A$7:$R$65536,IN_DTK!N$6,0))=FALSE,IF(N$9&lt;&gt;0,VLOOKUP($A711,DSSV!$A$7:$R$65536,IN_DTK!N$6,0),""),"")</f>
        <v>0</v>
      </c>
      <c r="O711" s="183">
        <f>IF(ISNA(VLOOKUP($A711,DSSV!$A$7:$R$65536,IN_DTK!O$6,0))=FALSE,IF(O$9&lt;&gt;0,VLOOKUP($A711,DSSV!$A$7:$R$65536,IN_DTK!O$6,0),""),"")</f>
        <v>0</v>
      </c>
      <c r="P711" s="183">
        <f>IF(ISNA(VLOOKUP($A711,DSSV!$A$7:$R$65536,IN_DTK!P$6,0))=FALSE,IF(P$9&lt;&gt;0,VLOOKUP($A711,DSSV!$A$7:$R$65536,IN_DTK!P$6,0),""),"")</f>
        <v>0</v>
      </c>
      <c r="Q711" s="184">
        <f>IF(ISNA(VLOOKUP($A711,DSSV!$A$7:$R$65536,IN_DTK!Q$6,0))=FALSE,VLOOKUP($A711,DSSV!$A$7:$R$65536,IN_DTK!Q$6,0),"")</f>
        <v>0</v>
      </c>
      <c r="R711" s="175" t="str">
        <f>IF(ISNA(VLOOKUP($A711,DSSV!$A$7:$R$65536,IN_DTK!R$6,0))=FALSE,VLOOKUP($A711,DSSV!$A$7:$R$65536,IN_DTK!R$6,0),"")</f>
        <v>Không</v>
      </c>
      <c r="S711" s="185" t="str">
        <f>IF(ISNA(VLOOKUP($A711,DSSV!$A$7:$R$65536,IN_DTK!S$6,0))=FALSE,VLOOKUP($A711,DSSV!$A$7:$R$65536,IN_DTK!S$6,0),"")</f>
        <v/>
      </c>
      <c r="T711" s="156" t="str">
        <f t="shared" si="20"/>
        <v/>
      </c>
      <c r="U711" s="156" t="str">
        <f t="shared" si="21"/>
        <v/>
      </c>
    </row>
    <row r="712" spans="1:21" s="156" customFormat="1" ht="20.25" customHeight="1">
      <c r="A712" s="154">
        <v>703</v>
      </c>
      <c r="B712" s="178">
        <f>--SUBTOTAL(2,C$7:C712)</f>
        <v>703</v>
      </c>
      <c r="C712" s="157">
        <f>IF(ISNA(VLOOKUP($A712,DSSV!$A$7:$R$65536,IN_DTK!C$6,0))=FALSE,VLOOKUP($A712,DSSV!$A$7:$R$65536,IN_DTK!C$6,0),"")</f>
        <v>0</v>
      </c>
      <c r="D712" s="181" t="str">
        <f>IF(ISNA(VLOOKUP($A712,DSSV!$A$7:$R$65536,IN_DTK!D$6,0))=FALSE,VLOOKUP($A712,DSSV!$A$7:$R$65536,IN_DTK!D$6,0),"")</f>
        <v/>
      </c>
      <c r="E712" s="182" t="str">
        <f>IF(ISNA(VLOOKUP($A712,DSSV!$A$7:$R$65536,IN_DTK!E$6,0))=FALSE,VLOOKUP($A712,DSSV!$A$7:$R$65536,IN_DTK!E$6,0),"")</f>
        <v/>
      </c>
      <c r="F712" s="187" t="str">
        <f>IF(ISNA(VLOOKUP($A712,DSSV!$A$7:$R$65536,IN_DTK!F$6,0))=FALSE,VLOOKUP($A712,DSSV!$A$7:$R$65536,IN_DTK!F$6,0),"")</f>
        <v/>
      </c>
      <c r="G712" s="187" t="str">
        <f>IF(ISNA(VLOOKUP($A712,DSSV!$A$7:$R$65536,IN_DTK!G$6,0))=FALSE,VLOOKUP($A712,DSSV!$A$7:$R$65536,IN_DTK!G$6,0),"")</f>
        <v/>
      </c>
      <c r="H712" s="183">
        <f>IF(ISNA(VLOOKUP($A712,DSSV!$A$7:$R$65536,IN_DTK!H$6,0))=FALSE,IF(H$9&lt;&gt;0,VLOOKUP($A712,DSSV!$A$7:$R$65536,IN_DTK!H$6,0),""),"")</f>
        <v>0</v>
      </c>
      <c r="I712" s="183">
        <f>IF(ISNA(VLOOKUP($A712,DSSV!$A$7:$R$65536,IN_DTK!I$6,0))=FALSE,IF(I$9&lt;&gt;0,VLOOKUP($A712,DSSV!$A$7:$R$65536,IN_DTK!I$6,0),""),"")</f>
        <v>0</v>
      </c>
      <c r="J712" s="183">
        <f>IF(ISNA(VLOOKUP($A712,DSSV!$A$7:$R$65536,IN_DTK!J$6,0))=FALSE,IF(J$9&lt;&gt;0,VLOOKUP($A712,DSSV!$A$7:$R$65536,IN_DTK!J$6,0),""),"")</f>
        <v>0</v>
      </c>
      <c r="K712" s="183">
        <f>IF(ISNA(VLOOKUP($A712,DSSV!$A$7:$R$65536,IN_DTK!K$6,0))=FALSE,IF(K$9&lt;&gt;0,VLOOKUP($A712,DSSV!$A$7:$R$65536,IN_DTK!K$6,0),""),"")</f>
        <v>0</v>
      </c>
      <c r="L712" s="183">
        <f>IF(ISNA(VLOOKUP($A712,DSSV!$A$7:$R$65536,IN_DTK!L$6,0))=FALSE,IF(L$9&lt;&gt;0,VLOOKUP($A712,DSSV!$A$7:$R$65536,IN_DTK!L$6,0),""),"")</f>
        <v>0</v>
      </c>
      <c r="M712" s="183">
        <f>IF(ISNA(VLOOKUP($A712,DSSV!$A$7:$R$65536,IN_DTK!M$6,0))=FALSE,IF(M$9&lt;&gt;0,VLOOKUP($A712,DSSV!$A$7:$R$65536,IN_DTK!M$6,0),""),"")</f>
        <v>0</v>
      </c>
      <c r="N712" s="183">
        <f>IF(ISNA(VLOOKUP($A712,DSSV!$A$7:$R$65536,IN_DTK!N$6,0))=FALSE,IF(N$9&lt;&gt;0,VLOOKUP($A712,DSSV!$A$7:$R$65536,IN_DTK!N$6,0),""),"")</f>
        <v>0</v>
      </c>
      <c r="O712" s="183">
        <f>IF(ISNA(VLOOKUP($A712,DSSV!$A$7:$R$65536,IN_DTK!O$6,0))=FALSE,IF(O$9&lt;&gt;0,VLOOKUP($A712,DSSV!$A$7:$R$65536,IN_DTK!O$6,0),""),"")</f>
        <v>0</v>
      </c>
      <c r="P712" s="183">
        <f>IF(ISNA(VLOOKUP($A712,DSSV!$A$7:$R$65536,IN_DTK!P$6,0))=FALSE,IF(P$9&lt;&gt;0,VLOOKUP($A712,DSSV!$A$7:$R$65536,IN_DTK!P$6,0),""),"")</f>
        <v>0</v>
      </c>
      <c r="Q712" s="184">
        <f>IF(ISNA(VLOOKUP($A712,DSSV!$A$7:$R$65536,IN_DTK!Q$6,0))=FALSE,VLOOKUP($A712,DSSV!$A$7:$R$65536,IN_DTK!Q$6,0),"")</f>
        <v>0</v>
      </c>
      <c r="R712" s="175" t="str">
        <f>IF(ISNA(VLOOKUP($A712,DSSV!$A$7:$R$65536,IN_DTK!R$6,0))=FALSE,VLOOKUP($A712,DSSV!$A$7:$R$65536,IN_DTK!R$6,0),"")</f>
        <v>Không</v>
      </c>
      <c r="S712" s="185" t="str">
        <f>IF(ISNA(VLOOKUP($A712,DSSV!$A$7:$R$65536,IN_DTK!S$6,0))=FALSE,VLOOKUP($A712,DSSV!$A$7:$R$65536,IN_DTK!S$6,0),"")</f>
        <v/>
      </c>
      <c r="T712" s="156" t="str">
        <f t="shared" si="20"/>
        <v/>
      </c>
      <c r="U712" s="156" t="str">
        <f t="shared" si="21"/>
        <v/>
      </c>
    </row>
    <row r="713" spans="1:21" s="156" customFormat="1" ht="20.25" customHeight="1">
      <c r="A713" s="154">
        <v>704</v>
      </c>
      <c r="B713" s="178">
        <f>--SUBTOTAL(2,C$7:C713)</f>
        <v>704</v>
      </c>
      <c r="C713" s="157">
        <f>IF(ISNA(VLOOKUP($A713,DSSV!$A$7:$R$65536,IN_DTK!C$6,0))=FALSE,VLOOKUP($A713,DSSV!$A$7:$R$65536,IN_DTK!C$6,0),"")</f>
        <v>0</v>
      </c>
      <c r="D713" s="181" t="str">
        <f>IF(ISNA(VLOOKUP($A713,DSSV!$A$7:$R$65536,IN_DTK!D$6,0))=FALSE,VLOOKUP($A713,DSSV!$A$7:$R$65536,IN_DTK!D$6,0),"")</f>
        <v/>
      </c>
      <c r="E713" s="182" t="str">
        <f>IF(ISNA(VLOOKUP($A713,DSSV!$A$7:$R$65536,IN_DTK!E$6,0))=FALSE,VLOOKUP($A713,DSSV!$A$7:$R$65536,IN_DTK!E$6,0),"")</f>
        <v/>
      </c>
      <c r="F713" s="187" t="str">
        <f>IF(ISNA(VLOOKUP($A713,DSSV!$A$7:$R$65536,IN_DTK!F$6,0))=FALSE,VLOOKUP($A713,DSSV!$A$7:$R$65536,IN_DTK!F$6,0),"")</f>
        <v/>
      </c>
      <c r="G713" s="187" t="str">
        <f>IF(ISNA(VLOOKUP($A713,DSSV!$A$7:$R$65536,IN_DTK!G$6,0))=FALSE,VLOOKUP($A713,DSSV!$A$7:$R$65536,IN_DTK!G$6,0),"")</f>
        <v/>
      </c>
      <c r="H713" s="183">
        <f>IF(ISNA(VLOOKUP($A713,DSSV!$A$7:$R$65536,IN_DTK!H$6,0))=FALSE,IF(H$9&lt;&gt;0,VLOOKUP($A713,DSSV!$A$7:$R$65536,IN_DTK!H$6,0),""),"")</f>
        <v>0</v>
      </c>
      <c r="I713" s="183">
        <f>IF(ISNA(VLOOKUP($A713,DSSV!$A$7:$R$65536,IN_DTK!I$6,0))=FALSE,IF(I$9&lt;&gt;0,VLOOKUP($A713,DSSV!$A$7:$R$65536,IN_DTK!I$6,0),""),"")</f>
        <v>0</v>
      </c>
      <c r="J713" s="183">
        <f>IF(ISNA(VLOOKUP($A713,DSSV!$A$7:$R$65536,IN_DTK!J$6,0))=FALSE,IF(J$9&lt;&gt;0,VLOOKUP($A713,DSSV!$A$7:$R$65536,IN_DTK!J$6,0),""),"")</f>
        <v>0</v>
      </c>
      <c r="K713" s="183">
        <f>IF(ISNA(VLOOKUP($A713,DSSV!$A$7:$R$65536,IN_DTK!K$6,0))=FALSE,IF(K$9&lt;&gt;0,VLOOKUP($A713,DSSV!$A$7:$R$65536,IN_DTK!K$6,0),""),"")</f>
        <v>0</v>
      </c>
      <c r="L713" s="183">
        <f>IF(ISNA(VLOOKUP($A713,DSSV!$A$7:$R$65536,IN_DTK!L$6,0))=FALSE,IF(L$9&lt;&gt;0,VLOOKUP($A713,DSSV!$A$7:$R$65536,IN_DTK!L$6,0),""),"")</f>
        <v>0</v>
      </c>
      <c r="M713" s="183">
        <f>IF(ISNA(VLOOKUP($A713,DSSV!$A$7:$R$65536,IN_DTK!M$6,0))=FALSE,IF(M$9&lt;&gt;0,VLOOKUP($A713,DSSV!$A$7:$R$65536,IN_DTK!M$6,0),""),"")</f>
        <v>0</v>
      </c>
      <c r="N713" s="183">
        <f>IF(ISNA(VLOOKUP($A713,DSSV!$A$7:$R$65536,IN_DTK!N$6,0))=FALSE,IF(N$9&lt;&gt;0,VLOOKUP($A713,DSSV!$A$7:$R$65536,IN_DTK!N$6,0),""),"")</f>
        <v>0</v>
      </c>
      <c r="O713" s="183">
        <f>IF(ISNA(VLOOKUP($A713,DSSV!$A$7:$R$65536,IN_DTK!O$6,0))=FALSE,IF(O$9&lt;&gt;0,VLOOKUP($A713,DSSV!$A$7:$R$65536,IN_DTK!O$6,0),""),"")</f>
        <v>0</v>
      </c>
      <c r="P713" s="183">
        <f>IF(ISNA(VLOOKUP($A713,DSSV!$A$7:$R$65536,IN_DTK!P$6,0))=FALSE,IF(P$9&lt;&gt;0,VLOOKUP($A713,DSSV!$A$7:$R$65536,IN_DTK!P$6,0),""),"")</f>
        <v>0</v>
      </c>
      <c r="Q713" s="184">
        <f>IF(ISNA(VLOOKUP($A713,DSSV!$A$7:$R$65536,IN_DTK!Q$6,0))=FALSE,VLOOKUP($A713,DSSV!$A$7:$R$65536,IN_DTK!Q$6,0),"")</f>
        <v>0</v>
      </c>
      <c r="R713" s="175" t="str">
        <f>IF(ISNA(VLOOKUP($A713,DSSV!$A$7:$R$65536,IN_DTK!R$6,0))=FALSE,VLOOKUP($A713,DSSV!$A$7:$R$65536,IN_DTK!R$6,0),"")</f>
        <v>Không</v>
      </c>
      <c r="S713" s="185" t="str">
        <f>IF(ISNA(VLOOKUP($A713,DSSV!$A$7:$R$65536,IN_DTK!S$6,0))=FALSE,VLOOKUP($A713,DSSV!$A$7:$R$65536,IN_DTK!S$6,0),"")</f>
        <v/>
      </c>
      <c r="T713" s="156" t="str">
        <f t="shared" si="20"/>
        <v/>
      </c>
      <c r="U713" s="156" t="str">
        <f t="shared" si="21"/>
        <v/>
      </c>
    </row>
    <row r="714" spans="1:21" s="156" customFormat="1" ht="20.25" customHeight="1">
      <c r="A714" s="154">
        <v>705</v>
      </c>
      <c r="B714" s="178">
        <f>--SUBTOTAL(2,C$7:C714)</f>
        <v>705</v>
      </c>
      <c r="C714" s="157">
        <f>IF(ISNA(VLOOKUP($A714,DSSV!$A$7:$R$65536,IN_DTK!C$6,0))=FALSE,VLOOKUP($A714,DSSV!$A$7:$R$65536,IN_DTK!C$6,0),"")</f>
        <v>0</v>
      </c>
      <c r="D714" s="181" t="str">
        <f>IF(ISNA(VLOOKUP($A714,DSSV!$A$7:$R$65536,IN_DTK!D$6,0))=FALSE,VLOOKUP($A714,DSSV!$A$7:$R$65536,IN_DTK!D$6,0),"")</f>
        <v/>
      </c>
      <c r="E714" s="182" t="str">
        <f>IF(ISNA(VLOOKUP($A714,DSSV!$A$7:$R$65536,IN_DTK!E$6,0))=FALSE,VLOOKUP($A714,DSSV!$A$7:$R$65536,IN_DTK!E$6,0),"")</f>
        <v/>
      </c>
      <c r="F714" s="187" t="str">
        <f>IF(ISNA(VLOOKUP($A714,DSSV!$A$7:$R$65536,IN_DTK!F$6,0))=FALSE,VLOOKUP($A714,DSSV!$A$7:$R$65536,IN_DTK!F$6,0),"")</f>
        <v/>
      </c>
      <c r="G714" s="187" t="str">
        <f>IF(ISNA(VLOOKUP($A714,DSSV!$A$7:$R$65536,IN_DTK!G$6,0))=FALSE,VLOOKUP($A714,DSSV!$A$7:$R$65536,IN_DTK!G$6,0),"")</f>
        <v/>
      </c>
      <c r="H714" s="183">
        <f>IF(ISNA(VLOOKUP($A714,DSSV!$A$7:$R$65536,IN_DTK!H$6,0))=FALSE,IF(H$9&lt;&gt;0,VLOOKUP($A714,DSSV!$A$7:$R$65536,IN_DTK!H$6,0),""),"")</f>
        <v>0</v>
      </c>
      <c r="I714" s="183">
        <f>IF(ISNA(VLOOKUP($A714,DSSV!$A$7:$R$65536,IN_DTK!I$6,0))=FALSE,IF(I$9&lt;&gt;0,VLOOKUP($A714,DSSV!$A$7:$R$65536,IN_DTK!I$6,0),""),"")</f>
        <v>0</v>
      </c>
      <c r="J714" s="183">
        <f>IF(ISNA(VLOOKUP($A714,DSSV!$A$7:$R$65536,IN_DTK!J$6,0))=FALSE,IF(J$9&lt;&gt;0,VLOOKUP($A714,DSSV!$A$7:$R$65536,IN_DTK!J$6,0),""),"")</f>
        <v>0</v>
      </c>
      <c r="K714" s="183">
        <f>IF(ISNA(VLOOKUP($A714,DSSV!$A$7:$R$65536,IN_DTK!K$6,0))=FALSE,IF(K$9&lt;&gt;0,VLOOKUP($A714,DSSV!$A$7:$R$65536,IN_DTK!K$6,0),""),"")</f>
        <v>0</v>
      </c>
      <c r="L714" s="183">
        <f>IF(ISNA(VLOOKUP($A714,DSSV!$A$7:$R$65536,IN_DTK!L$6,0))=FALSE,IF(L$9&lt;&gt;0,VLOOKUP($A714,DSSV!$A$7:$R$65536,IN_DTK!L$6,0),""),"")</f>
        <v>0</v>
      </c>
      <c r="M714" s="183">
        <f>IF(ISNA(VLOOKUP($A714,DSSV!$A$7:$R$65536,IN_DTK!M$6,0))=FALSE,IF(M$9&lt;&gt;0,VLOOKUP($A714,DSSV!$A$7:$R$65536,IN_DTK!M$6,0),""),"")</f>
        <v>0</v>
      </c>
      <c r="N714" s="183">
        <f>IF(ISNA(VLOOKUP($A714,DSSV!$A$7:$R$65536,IN_DTK!N$6,0))=FALSE,IF(N$9&lt;&gt;0,VLOOKUP($A714,DSSV!$A$7:$R$65536,IN_DTK!N$6,0),""),"")</f>
        <v>0</v>
      </c>
      <c r="O714" s="183">
        <f>IF(ISNA(VLOOKUP($A714,DSSV!$A$7:$R$65536,IN_DTK!O$6,0))=FALSE,IF(O$9&lt;&gt;0,VLOOKUP($A714,DSSV!$A$7:$R$65536,IN_DTK!O$6,0),""),"")</f>
        <v>0</v>
      </c>
      <c r="P714" s="183">
        <f>IF(ISNA(VLOOKUP($A714,DSSV!$A$7:$R$65536,IN_DTK!P$6,0))=FALSE,IF(P$9&lt;&gt;0,VLOOKUP($A714,DSSV!$A$7:$R$65536,IN_DTK!P$6,0),""),"")</f>
        <v>0</v>
      </c>
      <c r="Q714" s="184">
        <f>IF(ISNA(VLOOKUP($A714,DSSV!$A$7:$R$65536,IN_DTK!Q$6,0))=FALSE,VLOOKUP($A714,DSSV!$A$7:$R$65536,IN_DTK!Q$6,0),"")</f>
        <v>0</v>
      </c>
      <c r="R714" s="175" t="str">
        <f>IF(ISNA(VLOOKUP($A714,DSSV!$A$7:$R$65536,IN_DTK!R$6,0))=FALSE,VLOOKUP($A714,DSSV!$A$7:$R$65536,IN_DTK!R$6,0),"")</f>
        <v>Không</v>
      </c>
      <c r="S714" s="185" t="str">
        <f>IF(ISNA(VLOOKUP($A714,DSSV!$A$7:$R$65536,IN_DTK!S$6,0))=FALSE,VLOOKUP($A714,DSSV!$A$7:$R$65536,IN_DTK!S$6,0),"")</f>
        <v/>
      </c>
      <c r="T714" s="156" t="str">
        <f t="shared" si="20"/>
        <v/>
      </c>
      <c r="U714" s="156" t="str">
        <f t="shared" si="21"/>
        <v/>
      </c>
    </row>
    <row r="715" spans="1:21" s="156" customFormat="1" ht="20.25" customHeight="1">
      <c r="A715" s="154">
        <v>706</v>
      </c>
      <c r="B715" s="178">
        <f>--SUBTOTAL(2,C$7:C715)</f>
        <v>706</v>
      </c>
      <c r="C715" s="157">
        <f>IF(ISNA(VLOOKUP($A715,DSSV!$A$7:$R$65536,IN_DTK!C$6,0))=FALSE,VLOOKUP($A715,DSSV!$A$7:$R$65536,IN_DTK!C$6,0),"")</f>
        <v>0</v>
      </c>
      <c r="D715" s="181" t="str">
        <f>IF(ISNA(VLOOKUP($A715,DSSV!$A$7:$R$65536,IN_DTK!D$6,0))=FALSE,VLOOKUP($A715,DSSV!$A$7:$R$65536,IN_DTK!D$6,0),"")</f>
        <v/>
      </c>
      <c r="E715" s="182" t="str">
        <f>IF(ISNA(VLOOKUP($A715,DSSV!$A$7:$R$65536,IN_DTK!E$6,0))=FALSE,VLOOKUP($A715,DSSV!$A$7:$R$65536,IN_DTK!E$6,0),"")</f>
        <v/>
      </c>
      <c r="F715" s="187" t="str">
        <f>IF(ISNA(VLOOKUP($A715,DSSV!$A$7:$R$65536,IN_DTK!F$6,0))=FALSE,VLOOKUP($A715,DSSV!$A$7:$R$65536,IN_DTK!F$6,0),"")</f>
        <v/>
      </c>
      <c r="G715" s="187" t="str">
        <f>IF(ISNA(VLOOKUP($A715,DSSV!$A$7:$R$65536,IN_DTK!G$6,0))=FALSE,VLOOKUP($A715,DSSV!$A$7:$R$65536,IN_DTK!G$6,0),"")</f>
        <v/>
      </c>
      <c r="H715" s="183">
        <f>IF(ISNA(VLOOKUP($A715,DSSV!$A$7:$R$65536,IN_DTK!H$6,0))=FALSE,IF(H$9&lt;&gt;0,VLOOKUP($A715,DSSV!$A$7:$R$65536,IN_DTK!H$6,0),""),"")</f>
        <v>0</v>
      </c>
      <c r="I715" s="183">
        <f>IF(ISNA(VLOOKUP($A715,DSSV!$A$7:$R$65536,IN_DTK!I$6,0))=FALSE,IF(I$9&lt;&gt;0,VLOOKUP($A715,DSSV!$A$7:$R$65536,IN_DTK!I$6,0),""),"")</f>
        <v>0</v>
      </c>
      <c r="J715" s="183">
        <f>IF(ISNA(VLOOKUP($A715,DSSV!$A$7:$R$65536,IN_DTK!J$6,0))=FALSE,IF(J$9&lt;&gt;0,VLOOKUP($A715,DSSV!$A$7:$R$65536,IN_DTK!J$6,0),""),"")</f>
        <v>0</v>
      </c>
      <c r="K715" s="183">
        <f>IF(ISNA(VLOOKUP($A715,DSSV!$A$7:$R$65536,IN_DTK!K$6,0))=FALSE,IF(K$9&lt;&gt;0,VLOOKUP($A715,DSSV!$A$7:$R$65536,IN_DTK!K$6,0),""),"")</f>
        <v>0</v>
      </c>
      <c r="L715" s="183">
        <f>IF(ISNA(VLOOKUP($A715,DSSV!$A$7:$R$65536,IN_DTK!L$6,0))=FALSE,IF(L$9&lt;&gt;0,VLOOKUP($A715,DSSV!$A$7:$R$65536,IN_DTK!L$6,0),""),"")</f>
        <v>0</v>
      </c>
      <c r="M715" s="183">
        <f>IF(ISNA(VLOOKUP($A715,DSSV!$A$7:$R$65536,IN_DTK!M$6,0))=FALSE,IF(M$9&lt;&gt;0,VLOOKUP($A715,DSSV!$A$7:$R$65536,IN_DTK!M$6,0),""),"")</f>
        <v>0</v>
      </c>
      <c r="N715" s="183">
        <f>IF(ISNA(VLOOKUP($A715,DSSV!$A$7:$R$65536,IN_DTK!N$6,0))=FALSE,IF(N$9&lt;&gt;0,VLOOKUP($A715,DSSV!$A$7:$R$65536,IN_DTK!N$6,0),""),"")</f>
        <v>0</v>
      </c>
      <c r="O715" s="183">
        <f>IF(ISNA(VLOOKUP($A715,DSSV!$A$7:$R$65536,IN_DTK!O$6,0))=FALSE,IF(O$9&lt;&gt;0,VLOOKUP($A715,DSSV!$A$7:$R$65536,IN_DTK!O$6,0),""),"")</f>
        <v>0</v>
      </c>
      <c r="P715" s="183">
        <f>IF(ISNA(VLOOKUP($A715,DSSV!$A$7:$R$65536,IN_DTK!P$6,0))=FALSE,IF(P$9&lt;&gt;0,VLOOKUP($A715,DSSV!$A$7:$R$65536,IN_DTK!P$6,0),""),"")</f>
        <v>0</v>
      </c>
      <c r="Q715" s="184">
        <f>IF(ISNA(VLOOKUP($A715,DSSV!$A$7:$R$65536,IN_DTK!Q$6,0))=FALSE,VLOOKUP($A715,DSSV!$A$7:$R$65536,IN_DTK!Q$6,0),"")</f>
        <v>0</v>
      </c>
      <c r="R715" s="175" t="str">
        <f>IF(ISNA(VLOOKUP($A715,DSSV!$A$7:$R$65536,IN_DTK!R$6,0))=FALSE,VLOOKUP($A715,DSSV!$A$7:$R$65536,IN_DTK!R$6,0),"")</f>
        <v>Không</v>
      </c>
      <c r="S715" s="185" t="str">
        <f>IF(ISNA(VLOOKUP($A715,DSSV!$A$7:$R$65536,IN_DTK!S$6,0))=FALSE,VLOOKUP($A715,DSSV!$A$7:$R$65536,IN_DTK!S$6,0),"")</f>
        <v/>
      </c>
      <c r="T715" s="156" t="str">
        <f t="shared" ref="T715:T778" si="22">MID(G715,4,10)</f>
        <v/>
      </c>
      <c r="U715" s="156" t="str">
        <f t="shared" ref="U715:U778" si="23">LEFT(T715,3)</f>
        <v/>
      </c>
    </row>
    <row r="716" spans="1:21" s="156" customFormat="1" ht="20.25" customHeight="1">
      <c r="A716" s="154">
        <v>707</v>
      </c>
      <c r="B716" s="178">
        <f>--SUBTOTAL(2,C$7:C716)</f>
        <v>707</v>
      </c>
      <c r="C716" s="157">
        <f>IF(ISNA(VLOOKUP($A716,DSSV!$A$7:$R$65536,IN_DTK!C$6,0))=FALSE,VLOOKUP($A716,DSSV!$A$7:$R$65536,IN_DTK!C$6,0),"")</f>
        <v>0</v>
      </c>
      <c r="D716" s="181" t="str">
        <f>IF(ISNA(VLOOKUP($A716,DSSV!$A$7:$R$65536,IN_DTK!D$6,0))=FALSE,VLOOKUP($A716,DSSV!$A$7:$R$65536,IN_DTK!D$6,0),"")</f>
        <v/>
      </c>
      <c r="E716" s="182" t="str">
        <f>IF(ISNA(VLOOKUP($A716,DSSV!$A$7:$R$65536,IN_DTK!E$6,0))=FALSE,VLOOKUP($A716,DSSV!$A$7:$R$65536,IN_DTK!E$6,0),"")</f>
        <v/>
      </c>
      <c r="F716" s="187" t="str">
        <f>IF(ISNA(VLOOKUP($A716,DSSV!$A$7:$R$65536,IN_DTK!F$6,0))=FALSE,VLOOKUP($A716,DSSV!$A$7:$R$65536,IN_DTK!F$6,0),"")</f>
        <v/>
      </c>
      <c r="G716" s="187" t="str">
        <f>IF(ISNA(VLOOKUP($A716,DSSV!$A$7:$R$65536,IN_DTK!G$6,0))=FALSE,VLOOKUP($A716,DSSV!$A$7:$R$65536,IN_DTK!G$6,0),"")</f>
        <v/>
      </c>
      <c r="H716" s="183">
        <f>IF(ISNA(VLOOKUP($A716,DSSV!$A$7:$R$65536,IN_DTK!H$6,0))=FALSE,IF(H$9&lt;&gt;0,VLOOKUP($A716,DSSV!$A$7:$R$65536,IN_DTK!H$6,0),""),"")</f>
        <v>0</v>
      </c>
      <c r="I716" s="183">
        <f>IF(ISNA(VLOOKUP($A716,DSSV!$A$7:$R$65536,IN_DTK!I$6,0))=FALSE,IF(I$9&lt;&gt;0,VLOOKUP($A716,DSSV!$A$7:$R$65536,IN_DTK!I$6,0),""),"")</f>
        <v>0</v>
      </c>
      <c r="J716" s="183">
        <f>IF(ISNA(VLOOKUP($A716,DSSV!$A$7:$R$65536,IN_DTK!J$6,0))=FALSE,IF(J$9&lt;&gt;0,VLOOKUP($A716,DSSV!$A$7:$R$65536,IN_DTK!J$6,0),""),"")</f>
        <v>0</v>
      </c>
      <c r="K716" s="183">
        <f>IF(ISNA(VLOOKUP($A716,DSSV!$A$7:$R$65536,IN_DTK!K$6,0))=FALSE,IF(K$9&lt;&gt;0,VLOOKUP($A716,DSSV!$A$7:$R$65536,IN_DTK!K$6,0),""),"")</f>
        <v>0</v>
      </c>
      <c r="L716" s="183">
        <f>IF(ISNA(VLOOKUP($A716,DSSV!$A$7:$R$65536,IN_DTK!L$6,0))=FALSE,IF(L$9&lt;&gt;0,VLOOKUP($A716,DSSV!$A$7:$R$65536,IN_DTK!L$6,0),""),"")</f>
        <v>0</v>
      </c>
      <c r="M716" s="183">
        <f>IF(ISNA(VLOOKUP($A716,DSSV!$A$7:$R$65536,IN_DTK!M$6,0))=FALSE,IF(M$9&lt;&gt;0,VLOOKUP($A716,DSSV!$A$7:$R$65536,IN_DTK!M$6,0),""),"")</f>
        <v>0</v>
      </c>
      <c r="N716" s="183">
        <f>IF(ISNA(VLOOKUP($A716,DSSV!$A$7:$R$65536,IN_DTK!N$6,0))=FALSE,IF(N$9&lt;&gt;0,VLOOKUP($A716,DSSV!$A$7:$R$65536,IN_DTK!N$6,0),""),"")</f>
        <v>0</v>
      </c>
      <c r="O716" s="183">
        <f>IF(ISNA(VLOOKUP($A716,DSSV!$A$7:$R$65536,IN_DTK!O$6,0))=FALSE,IF(O$9&lt;&gt;0,VLOOKUP($A716,DSSV!$A$7:$R$65536,IN_DTK!O$6,0),""),"")</f>
        <v>0</v>
      </c>
      <c r="P716" s="183">
        <f>IF(ISNA(VLOOKUP($A716,DSSV!$A$7:$R$65536,IN_DTK!P$6,0))=FALSE,IF(P$9&lt;&gt;0,VLOOKUP($A716,DSSV!$A$7:$R$65536,IN_DTK!P$6,0),""),"")</f>
        <v>0</v>
      </c>
      <c r="Q716" s="184">
        <f>IF(ISNA(VLOOKUP($A716,DSSV!$A$7:$R$65536,IN_DTK!Q$6,0))=FALSE,VLOOKUP($A716,DSSV!$A$7:$R$65536,IN_DTK!Q$6,0),"")</f>
        <v>0</v>
      </c>
      <c r="R716" s="175" t="str">
        <f>IF(ISNA(VLOOKUP($A716,DSSV!$A$7:$R$65536,IN_DTK!R$6,0))=FALSE,VLOOKUP($A716,DSSV!$A$7:$R$65536,IN_DTK!R$6,0),"")</f>
        <v>Không</v>
      </c>
      <c r="S716" s="185" t="str">
        <f>IF(ISNA(VLOOKUP($A716,DSSV!$A$7:$R$65536,IN_DTK!S$6,0))=FALSE,VLOOKUP($A716,DSSV!$A$7:$R$65536,IN_DTK!S$6,0),"")</f>
        <v/>
      </c>
      <c r="T716" s="156" t="str">
        <f t="shared" si="22"/>
        <v/>
      </c>
      <c r="U716" s="156" t="str">
        <f t="shared" si="23"/>
        <v/>
      </c>
    </row>
    <row r="717" spans="1:21" s="156" customFormat="1" ht="20.25" customHeight="1">
      <c r="A717" s="154">
        <v>708</v>
      </c>
      <c r="B717" s="178">
        <f>--SUBTOTAL(2,C$7:C717)</f>
        <v>708</v>
      </c>
      <c r="C717" s="157">
        <f>IF(ISNA(VLOOKUP($A717,DSSV!$A$7:$R$65536,IN_DTK!C$6,0))=FALSE,VLOOKUP($A717,DSSV!$A$7:$R$65536,IN_DTK!C$6,0),"")</f>
        <v>0</v>
      </c>
      <c r="D717" s="181" t="str">
        <f>IF(ISNA(VLOOKUP($A717,DSSV!$A$7:$R$65536,IN_DTK!D$6,0))=FALSE,VLOOKUP($A717,DSSV!$A$7:$R$65536,IN_DTK!D$6,0),"")</f>
        <v/>
      </c>
      <c r="E717" s="182" t="str">
        <f>IF(ISNA(VLOOKUP($A717,DSSV!$A$7:$R$65536,IN_DTK!E$6,0))=FALSE,VLOOKUP($A717,DSSV!$A$7:$R$65536,IN_DTK!E$6,0),"")</f>
        <v/>
      </c>
      <c r="F717" s="187" t="str">
        <f>IF(ISNA(VLOOKUP($A717,DSSV!$A$7:$R$65536,IN_DTK!F$6,0))=FALSE,VLOOKUP($A717,DSSV!$A$7:$R$65536,IN_DTK!F$6,0),"")</f>
        <v/>
      </c>
      <c r="G717" s="187" t="str">
        <f>IF(ISNA(VLOOKUP($A717,DSSV!$A$7:$R$65536,IN_DTK!G$6,0))=FALSE,VLOOKUP($A717,DSSV!$A$7:$R$65536,IN_DTK!G$6,0),"")</f>
        <v/>
      </c>
      <c r="H717" s="183">
        <f>IF(ISNA(VLOOKUP($A717,DSSV!$A$7:$R$65536,IN_DTK!H$6,0))=FALSE,IF(H$9&lt;&gt;0,VLOOKUP($A717,DSSV!$A$7:$R$65536,IN_DTK!H$6,0),""),"")</f>
        <v>0</v>
      </c>
      <c r="I717" s="183">
        <f>IF(ISNA(VLOOKUP($A717,DSSV!$A$7:$R$65536,IN_DTK!I$6,0))=FALSE,IF(I$9&lt;&gt;0,VLOOKUP($A717,DSSV!$A$7:$R$65536,IN_DTK!I$6,0),""),"")</f>
        <v>0</v>
      </c>
      <c r="J717" s="183">
        <f>IF(ISNA(VLOOKUP($A717,DSSV!$A$7:$R$65536,IN_DTK!J$6,0))=FALSE,IF(J$9&lt;&gt;0,VLOOKUP($A717,DSSV!$A$7:$R$65536,IN_DTK!J$6,0),""),"")</f>
        <v>0</v>
      </c>
      <c r="K717" s="183">
        <f>IF(ISNA(VLOOKUP($A717,DSSV!$A$7:$R$65536,IN_DTK!K$6,0))=FALSE,IF(K$9&lt;&gt;0,VLOOKUP($A717,DSSV!$A$7:$R$65536,IN_DTK!K$6,0),""),"")</f>
        <v>0</v>
      </c>
      <c r="L717" s="183">
        <f>IF(ISNA(VLOOKUP($A717,DSSV!$A$7:$R$65536,IN_DTK!L$6,0))=FALSE,IF(L$9&lt;&gt;0,VLOOKUP($A717,DSSV!$A$7:$R$65536,IN_DTK!L$6,0),""),"")</f>
        <v>0</v>
      </c>
      <c r="M717" s="183">
        <f>IF(ISNA(VLOOKUP($A717,DSSV!$A$7:$R$65536,IN_DTK!M$6,0))=FALSE,IF(M$9&lt;&gt;0,VLOOKUP($A717,DSSV!$A$7:$R$65536,IN_DTK!M$6,0),""),"")</f>
        <v>0</v>
      </c>
      <c r="N717" s="183">
        <f>IF(ISNA(VLOOKUP($A717,DSSV!$A$7:$R$65536,IN_DTK!N$6,0))=FALSE,IF(N$9&lt;&gt;0,VLOOKUP($A717,DSSV!$A$7:$R$65536,IN_DTK!N$6,0),""),"")</f>
        <v>0</v>
      </c>
      <c r="O717" s="183">
        <f>IF(ISNA(VLOOKUP($A717,DSSV!$A$7:$R$65536,IN_DTK!O$6,0))=FALSE,IF(O$9&lt;&gt;0,VLOOKUP($A717,DSSV!$A$7:$R$65536,IN_DTK!O$6,0),""),"")</f>
        <v>0</v>
      </c>
      <c r="P717" s="183">
        <f>IF(ISNA(VLOOKUP($A717,DSSV!$A$7:$R$65536,IN_DTK!P$6,0))=FALSE,IF(P$9&lt;&gt;0,VLOOKUP($A717,DSSV!$A$7:$R$65536,IN_DTK!P$6,0),""),"")</f>
        <v>0</v>
      </c>
      <c r="Q717" s="184">
        <f>IF(ISNA(VLOOKUP($A717,DSSV!$A$7:$R$65536,IN_DTK!Q$6,0))=FALSE,VLOOKUP($A717,DSSV!$A$7:$R$65536,IN_DTK!Q$6,0),"")</f>
        <v>0</v>
      </c>
      <c r="R717" s="175" t="str">
        <f>IF(ISNA(VLOOKUP($A717,DSSV!$A$7:$R$65536,IN_DTK!R$6,0))=FALSE,VLOOKUP($A717,DSSV!$A$7:$R$65536,IN_DTK!R$6,0),"")</f>
        <v>Không</v>
      </c>
      <c r="S717" s="185" t="str">
        <f>IF(ISNA(VLOOKUP($A717,DSSV!$A$7:$R$65536,IN_DTK!S$6,0))=FALSE,VLOOKUP($A717,DSSV!$A$7:$R$65536,IN_DTK!S$6,0),"")</f>
        <v/>
      </c>
      <c r="T717" s="156" t="str">
        <f t="shared" si="22"/>
        <v/>
      </c>
      <c r="U717" s="156" t="str">
        <f t="shared" si="23"/>
        <v/>
      </c>
    </row>
    <row r="718" spans="1:21" s="156" customFormat="1" ht="20.25" customHeight="1">
      <c r="A718" s="154">
        <v>709</v>
      </c>
      <c r="B718" s="178">
        <f>--SUBTOTAL(2,C$7:C718)</f>
        <v>709</v>
      </c>
      <c r="C718" s="157">
        <f>IF(ISNA(VLOOKUP($A718,DSSV!$A$7:$R$65536,IN_DTK!C$6,0))=FALSE,VLOOKUP($A718,DSSV!$A$7:$R$65536,IN_DTK!C$6,0),"")</f>
        <v>0</v>
      </c>
      <c r="D718" s="181" t="str">
        <f>IF(ISNA(VLOOKUP($A718,DSSV!$A$7:$R$65536,IN_DTK!D$6,0))=FALSE,VLOOKUP($A718,DSSV!$A$7:$R$65536,IN_DTK!D$6,0),"")</f>
        <v/>
      </c>
      <c r="E718" s="182" t="str">
        <f>IF(ISNA(VLOOKUP($A718,DSSV!$A$7:$R$65536,IN_DTK!E$6,0))=FALSE,VLOOKUP($A718,DSSV!$A$7:$R$65536,IN_DTK!E$6,0),"")</f>
        <v/>
      </c>
      <c r="F718" s="187" t="str">
        <f>IF(ISNA(VLOOKUP($A718,DSSV!$A$7:$R$65536,IN_DTK!F$6,0))=FALSE,VLOOKUP($A718,DSSV!$A$7:$R$65536,IN_DTK!F$6,0),"")</f>
        <v/>
      </c>
      <c r="G718" s="187" t="str">
        <f>IF(ISNA(VLOOKUP($A718,DSSV!$A$7:$R$65536,IN_DTK!G$6,0))=FALSE,VLOOKUP($A718,DSSV!$A$7:$R$65536,IN_DTK!G$6,0),"")</f>
        <v/>
      </c>
      <c r="H718" s="183">
        <f>IF(ISNA(VLOOKUP($A718,DSSV!$A$7:$R$65536,IN_DTK!H$6,0))=FALSE,IF(H$9&lt;&gt;0,VLOOKUP($A718,DSSV!$A$7:$R$65536,IN_DTK!H$6,0),""),"")</f>
        <v>0</v>
      </c>
      <c r="I718" s="183">
        <f>IF(ISNA(VLOOKUP($A718,DSSV!$A$7:$R$65536,IN_DTK!I$6,0))=FALSE,IF(I$9&lt;&gt;0,VLOOKUP($A718,DSSV!$A$7:$R$65536,IN_DTK!I$6,0),""),"")</f>
        <v>0</v>
      </c>
      <c r="J718" s="183">
        <f>IF(ISNA(VLOOKUP($A718,DSSV!$A$7:$R$65536,IN_DTK!J$6,0))=FALSE,IF(J$9&lt;&gt;0,VLOOKUP($A718,DSSV!$A$7:$R$65536,IN_DTK!J$6,0),""),"")</f>
        <v>0</v>
      </c>
      <c r="K718" s="183">
        <f>IF(ISNA(VLOOKUP($A718,DSSV!$A$7:$R$65536,IN_DTK!K$6,0))=FALSE,IF(K$9&lt;&gt;0,VLOOKUP($A718,DSSV!$A$7:$R$65536,IN_DTK!K$6,0),""),"")</f>
        <v>0</v>
      </c>
      <c r="L718" s="183">
        <f>IF(ISNA(VLOOKUP($A718,DSSV!$A$7:$R$65536,IN_DTK!L$6,0))=FALSE,IF(L$9&lt;&gt;0,VLOOKUP($A718,DSSV!$A$7:$R$65536,IN_DTK!L$6,0),""),"")</f>
        <v>0</v>
      </c>
      <c r="M718" s="183">
        <f>IF(ISNA(VLOOKUP($A718,DSSV!$A$7:$R$65536,IN_DTK!M$6,0))=FALSE,IF(M$9&lt;&gt;0,VLOOKUP($A718,DSSV!$A$7:$R$65536,IN_DTK!M$6,0),""),"")</f>
        <v>0</v>
      </c>
      <c r="N718" s="183">
        <f>IF(ISNA(VLOOKUP($A718,DSSV!$A$7:$R$65536,IN_DTK!N$6,0))=FALSE,IF(N$9&lt;&gt;0,VLOOKUP($A718,DSSV!$A$7:$R$65536,IN_DTK!N$6,0),""),"")</f>
        <v>0</v>
      </c>
      <c r="O718" s="183">
        <f>IF(ISNA(VLOOKUP($A718,DSSV!$A$7:$R$65536,IN_DTK!O$6,0))=FALSE,IF(O$9&lt;&gt;0,VLOOKUP($A718,DSSV!$A$7:$R$65536,IN_DTK!O$6,0),""),"")</f>
        <v>0</v>
      </c>
      <c r="P718" s="183">
        <f>IF(ISNA(VLOOKUP($A718,DSSV!$A$7:$R$65536,IN_DTK!P$6,0))=FALSE,IF(P$9&lt;&gt;0,VLOOKUP($A718,DSSV!$A$7:$R$65536,IN_DTK!P$6,0),""),"")</f>
        <v>0</v>
      </c>
      <c r="Q718" s="184">
        <f>IF(ISNA(VLOOKUP($A718,DSSV!$A$7:$R$65536,IN_DTK!Q$6,0))=FALSE,VLOOKUP($A718,DSSV!$A$7:$R$65536,IN_DTK!Q$6,0),"")</f>
        <v>0</v>
      </c>
      <c r="R718" s="175" t="str">
        <f>IF(ISNA(VLOOKUP($A718,DSSV!$A$7:$R$65536,IN_DTK!R$6,0))=FALSE,VLOOKUP($A718,DSSV!$A$7:$R$65536,IN_DTK!R$6,0),"")</f>
        <v>Không</v>
      </c>
      <c r="S718" s="185" t="str">
        <f>IF(ISNA(VLOOKUP($A718,DSSV!$A$7:$R$65536,IN_DTK!S$6,0))=FALSE,VLOOKUP($A718,DSSV!$A$7:$R$65536,IN_DTK!S$6,0),"")</f>
        <v/>
      </c>
      <c r="T718" s="156" t="str">
        <f t="shared" si="22"/>
        <v/>
      </c>
      <c r="U718" s="156" t="str">
        <f t="shared" si="23"/>
        <v/>
      </c>
    </row>
    <row r="719" spans="1:21" s="156" customFormat="1" ht="20.25" customHeight="1">
      <c r="A719" s="154">
        <v>710</v>
      </c>
      <c r="B719" s="178">
        <f>--SUBTOTAL(2,C$7:C719)</f>
        <v>710</v>
      </c>
      <c r="C719" s="157">
        <f>IF(ISNA(VLOOKUP($A719,DSSV!$A$7:$R$65536,IN_DTK!C$6,0))=FALSE,VLOOKUP($A719,DSSV!$A$7:$R$65536,IN_DTK!C$6,0),"")</f>
        <v>0</v>
      </c>
      <c r="D719" s="181" t="str">
        <f>IF(ISNA(VLOOKUP($A719,DSSV!$A$7:$R$65536,IN_DTK!D$6,0))=FALSE,VLOOKUP($A719,DSSV!$A$7:$R$65536,IN_DTK!D$6,0),"")</f>
        <v/>
      </c>
      <c r="E719" s="182" t="str">
        <f>IF(ISNA(VLOOKUP($A719,DSSV!$A$7:$R$65536,IN_DTK!E$6,0))=FALSE,VLOOKUP($A719,DSSV!$A$7:$R$65536,IN_DTK!E$6,0),"")</f>
        <v/>
      </c>
      <c r="F719" s="187" t="str">
        <f>IF(ISNA(VLOOKUP($A719,DSSV!$A$7:$R$65536,IN_DTK!F$6,0))=FALSE,VLOOKUP($A719,DSSV!$A$7:$R$65536,IN_DTK!F$6,0),"")</f>
        <v/>
      </c>
      <c r="G719" s="187" t="str">
        <f>IF(ISNA(VLOOKUP($A719,DSSV!$A$7:$R$65536,IN_DTK!G$6,0))=FALSE,VLOOKUP($A719,DSSV!$A$7:$R$65536,IN_DTK!G$6,0),"")</f>
        <v/>
      </c>
      <c r="H719" s="183">
        <f>IF(ISNA(VLOOKUP($A719,DSSV!$A$7:$R$65536,IN_DTK!H$6,0))=FALSE,IF(H$9&lt;&gt;0,VLOOKUP($A719,DSSV!$A$7:$R$65536,IN_DTK!H$6,0),""),"")</f>
        <v>0</v>
      </c>
      <c r="I719" s="183">
        <f>IF(ISNA(VLOOKUP($A719,DSSV!$A$7:$R$65536,IN_DTK!I$6,0))=FALSE,IF(I$9&lt;&gt;0,VLOOKUP($A719,DSSV!$A$7:$R$65536,IN_DTK!I$6,0),""),"")</f>
        <v>0</v>
      </c>
      <c r="J719" s="183">
        <f>IF(ISNA(VLOOKUP($A719,DSSV!$A$7:$R$65536,IN_DTK!J$6,0))=FALSE,IF(J$9&lt;&gt;0,VLOOKUP($A719,DSSV!$A$7:$R$65536,IN_DTK!J$6,0),""),"")</f>
        <v>0</v>
      </c>
      <c r="K719" s="183">
        <f>IF(ISNA(VLOOKUP($A719,DSSV!$A$7:$R$65536,IN_DTK!K$6,0))=FALSE,IF(K$9&lt;&gt;0,VLOOKUP($A719,DSSV!$A$7:$R$65536,IN_DTK!K$6,0),""),"")</f>
        <v>0</v>
      </c>
      <c r="L719" s="183">
        <f>IF(ISNA(VLOOKUP($A719,DSSV!$A$7:$R$65536,IN_DTK!L$6,0))=FALSE,IF(L$9&lt;&gt;0,VLOOKUP($A719,DSSV!$A$7:$R$65536,IN_DTK!L$6,0),""),"")</f>
        <v>0</v>
      </c>
      <c r="M719" s="183">
        <f>IF(ISNA(VLOOKUP($A719,DSSV!$A$7:$R$65536,IN_DTK!M$6,0))=FALSE,IF(M$9&lt;&gt;0,VLOOKUP($A719,DSSV!$A$7:$R$65536,IN_DTK!M$6,0),""),"")</f>
        <v>0</v>
      </c>
      <c r="N719" s="183">
        <f>IF(ISNA(VLOOKUP($A719,DSSV!$A$7:$R$65536,IN_DTK!N$6,0))=FALSE,IF(N$9&lt;&gt;0,VLOOKUP($A719,DSSV!$A$7:$R$65536,IN_DTK!N$6,0),""),"")</f>
        <v>0</v>
      </c>
      <c r="O719" s="183">
        <f>IF(ISNA(VLOOKUP($A719,DSSV!$A$7:$R$65536,IN_DTK!O$6,0))=FALSE,IF(O$9&lt;&gt;0,VLOOKUP($A719,DSSV!$A$7:$R$65536,IN_DTK!O$6,0),""),"")</f>
        <v>0</v>
      </c>
      <c r="P719" s="183">
        <f>IF(ISNA(VLOOKUP($A719,DSSV!$A$7:$R$65536,IN_DTK!P$6,0))=FALSE,IF(P$9&lt;&gt;0,VLOOKUP($A719,DSSV!$A$7:$R$65536,IN_DTK!P$6,0),""),"")</f>
        <v>0</v>
      </c>
      <c r="Q719" s="184">
        <f>IF(ISNA(VLOOKUP($A719,DSSV!$A$7:$R$65536,IN_DTK!Q$6,0))=FALSE,VLOOKUP($A719,DSSV!$A$7:$R$65536,IN_DTK!Q$6,0),"")</f>
        <v>0</v>
      </c>
      <c r="R719" s="175" t="str">
        <f>IF(ISNA(VLOOKUP($A719,DSSV!$A$7:$R$65536,IN_DTK!R$6,0))=FALSE,VLOOKUP($A719,DSSV!$A$7:$R$65536,IN_DTK!R$6,0),"")</f>
        <v>Không</v>
      </c>
      <c r="S719" s="185" t="str">
        <f>IF(ISNA(VLOOKUP($A719,DSSV!$A$7:$R$65536,IN_DTK!S$6,0))=FALSE,VLOOKUP($A719,DSSV!$A$7:$R$65536,IN_DTK!S$6,0),"")</f>
        <v/>
      </c>
      <c r="T719" s="156" t="str">
        <f t="shared" si="22"/>
        <v/>
      </c>
      <c r="U719" s="156" t="str">
        <f t="shared" si="23"/>
        <v/>
      </c>
    </row>
    <row r="720" spans="1:21" s="156" customFormat="1" ht="20.25" customHeight="1">
      <c r="A720" s="154">
        <v>711</v>
      </c>
      <c r="B720" s="178">
        <f>--SUBTOTAL(2,C$7:C720)</f>
        <v>711</v>
      </c>
      <c r="C720" s="157">
        <f>IF(ISNA(VLOOKUP($A720,DSSV!$A$7:$R$65536,IN_DTK!C$6,0))=FALSE,VLOOKUP($A720,DSSV!$A$7:$R$65536,IN_DTK!C$6,0),"")</f>
        <v>0</v>
      </c>
      <c r="D720" s="181" t="str">
        <f>IF(ISNA(VLOOKUP($A720,DSSV!$A$7:$R$65536,IN_DTK!D$6,0))=FALSE,VLOOKUP($A720,DSSV!$A$7:$R$65536,IN_DTK!D$6,0),"")</f>
        <v/>
      </c>
      <c r="E720" s="182" t="str">
        <f>IF(ISNA(VLOOKUP($A720,DSSV!$A$7:$R$65536,IN_DTK!E$6,0))=FALSE,VLOOKUP($A720,DSSV!$A$7:$R$65536,IN_DTK!E$6,0),"")</f>
        <v/>
      </c>
      <c r="F720" s="187" t="str">
        <f>IF(ISNA(VLOOKUP($A720,DSSV!$A$7:$R$65536,IN_DTK!F$6,0))=FALSE,VLOOKUP($A720,DSSV!$A$7:$R$65536,IN_DTK!F$6,0),"")</f>
        <v/>
      </c>
      <c r="G720" s="187" t="str">
        <f>IF(ISNA(VLOOKUP($A720,DSSV!$A$7:$R$65536,IN_DTK!G$6,0))=FALSE,VLOOKUP($A720,DSSV!$A$7:$R$65536,IN_DTK!G$6,0),"")</f>
        <v/>
      </c>
      <c r="H720" s="183">
        <f>IF(ISNA(VLOOKUP($A720,DSSV!$A$7:$R$65536,IN_DTK!H$6,0))=FALSE,IF(H$9&lt;&gt;0,VLOOKUP($A720,DSSV!$A$7:$R$65536,IN_DTK!H$6,0),""),"")</f>
        <v>0</v>
      </c>
      <c r="I720" s="183">
        <f>IF(ISNA(VLOOKUP($A720,DSSV!$A$7:$R$65536,IN_DTK!I$6,0))=FALSE,IF(I$9&lt;&gt;0,VLOOKUP($A720,DSSV!$A$7:$R$65536,IN_DTK!I$6,0),""),"")</f>
        <v>0</v>
      </c>
      <c r="J720" s="183">
        <f>IF(ISNA(VLOOKUP($A720,DSSV!$A$7:$R$65536,IN_DTK!J$6,0))=FALSE,IF(J$9&lt;&gt;0,VLOOKUP($A720,DSSV!$A$7:$R$65536,IN_DTK!J$6,0),""),"")</f>
        <v>0</v>
      </c>
      <c r="K720" s="183">
        <f>IF(ISNA(VLOOKUP($A720,DSSV!$A$7:$R$65536,IN_DTK!K$6,0))=FALSE,IF(K$9&lt;&gt;0,VLOOKUP($A720,DSSV!$A$7:$R$65536,IN_DTK!K$6,0),""),"")</f>
        <v>0</v>
      </c>
      <c r="L720" s="183">
        <f>IF(ISNA(VLOOKUP($A720,DSSV!$A$7:$R$65536,IN_DTK!L$6,0))=FALSE,IF(L$9&lt;&gt;0,VLOOKUP($A720,DSSV!$A$7:$R$65536,IN_DTK!L$6,0),""),"")</f>
        <v>0</v>
      </c>
      <c r="M720" s="183">
        <f>IF(ISNA(VLOOKUP($A720,DSSV!$A$7:$R$65536,IN_DTK!M$6,0))=FALSE,IF(M$9&lt;&gt;0,VLOOKUP($A720,DSSV!$A$7:$R$65536,IN_DTK!M$6,0),""),"")</f>
        <v>0</v>
      </c>
      <c r="N720" s="183">
        <f>IF(ISNA(VLOOKUP($A720,DSSV!$A$7:$R$65536,IN_DTK!N$6,0))=FALSE,IF(N$9&lt;&gt;0,VLOOKUP($A720,DSSV!$A$7:$R$65536,IN_DTK!N$6,0),""),"")</f>
        <v>0</v>
      </c>
      <c r="O720" s="183">
        <f>IF(ISNA(VLOOKUP($A720,DSSV!$A$7:$R$65536,IN_DTK!O$6,0))=FALSE,IF(O$9&lt;&gt;0,VLOOKUP($A720,DSSV!$A$7:$R$65536,IN_DTK!O$6,0),""),"")</f>
        <v>0</v>
      </c>
      <c r="P720" s="183">
        <f>IF(ISNA(VLOOKUP($A720,DSSV!$A$7:$R$65536,IN_DTK!P$6,0))=FALSE,IF(P$9&lt;&gt;0,VLOOKUP($A720,DSSV!$A$7:$R$65536,IN_DTK!P$6,0),""),"")</f>
        <v>0</v>
      </c>
      <c r="Q720" s="184">
        <f>IF(ISNA(VLOOKUP($A720,DSSV!$A$7:$R$65536,IN_DTK!Q$6,0))=FALSE,VLOOKUP($A720,DSSV!$A$7:$R$65536,IN_DTK!Q$6,0),"")</f>
        <v>0</v>
      </c>
      <c r="R720" s="175" t="str">
        <f>IF(ISNA(VLOOKUP($A720,DSSV!$A$7:$R$65536,IN_DTK!R$6,0))=FALSE,VLOOKUP($A720,DSSV!$A$7:$R$65536,IN_DTK!R$6,0),"")</f>
        <v>Không</v>
      </c>
      <c r="S720" s="185" t="str">
        <f>IF(ISNA(VLOOKUP($A720,DSSV!$A$7:$R$65536,IN_DTK!S$6,0))=FALSE,VLOOKUP($A720,DSSV!$A$7:$R$65536,IN_DTK!S$6,0),"")</f>
        <v/>
      </c>
      <c r="T720" s="156" t="str">
        <f t="shared" si="22"/>
        <v/>
      </c>
      <c r="U720" s="156" t="str">
        <f t="shared" si="23"/>
        <v/>
      </c>
    </row>
    <row r="721" spans="1:21" s="156" customFormat="1" ht="20.25" customHeight="1">
      <c r="A721" s="154">
        <v>712</v>
      </c>
      <c r="B721" s="178">
        <f>--SUBTOTAL(2,C$7:C721)</f>
        <v>712</v>
      </c>
      <c r="C721" s="157">
        <f>IF(ISNA(VLOOKUP($A721,DSSV!$A$7:$R$65536,IN_DTK!C$6,0))=FALSE,VLOOKUP($A721,DSSV!$A$7:$R$65536,IN_DTK!C$6,0),"")</f>
        <v>0</v>
      </c>
      <c r="D721" s="181" t="str">
        <f>IF(ISNA(VLOOKUP($A721,DSSV!$A$7:$R$65536,IN_DTK!D$6,0))=FALSE,VLOOKUP($A721,DSSV!$A$7:$R$65536,IN_DTK!D$6,0),"")</f>
        <v/>
      </c>
      <c r="E721" s="182" t="str">
        <f>IF(ISNA(VLOOKUP($A721,DSSV!$A$7:$R$65536,IN_DTK!E$6,0))=FALSE,VLOOKUP($A721,DSSV!$A$7:$R$65536,IN_DTK!E$6,0),"")</f>
        <v/>
      </c>
      <c r="F721" s="187" t="str">
        <f>IF(ISNA(VLOOKUP($A721,DSSV!$A$7:$R$65536,IN_DTK!F$6,0))=FALSE,VLOOKUP($A721,DSSV!$A$7:$R$65536,IN_DTK!F$6,0),"")</f>
        <v/>
      </c>
      <c r="G721" s="187" t="str">
        <f>IF(ISNA(VLOOKUP($A721,DSSV!$A$7:$R$65536,IN_DTK!G$6,0))=FALSE,VLOOKUP($A721,DSSV!$A$7:$R$65536,IN_DTK!G$6,0),"")</f>
        <v/>
      </c>
      <c r="H721" s="183">
        <f>IF(ISNA(VLOOKUP($A721,DSSV!$A$7:$R$65536,IN_DTK!H$6,0))=FALSE,IF(H$9&lt;&gt;0,VLOOKUP($A721,DSSV!$A$7:$R$65536,IN_DTK!H$6,0),""),"")</f>
        <v>0</v>
      </c>
      <c r="I721" s="183">
        <f>IF(ISNA(VLOOKUP($A721,DSSV!$A$7:$R$65536,IN_DTK!I$6,0))=FALSE,IF(I$9&lt;&gt;0,VLOOKUP($A721,DSSV!$A$7:$R$65536,IN_DTK!I$6,0),""),"")</f>
        <v>0</v>
      </c>
      <c r="J721" s="183">
        <f>IF(ISNA(VLOOKUP($A721,DSSV!$A$7:$R$65536,IN_DTK!J$6,0))=FALSE,IF(J$9&lt;&gt;0,VLOOKUP($A721,DSSV!$A$7:$R$65536,IN_DTK!J$6,0),""),"")</f>
        <v>0</v>
      </c>
      <c r="K721" s="183">
        <f>IF(ISNA(VLOOKUP($A721,DSSV!$A$7:$R$65536,IN_DTK!K$6,0))=FALSE,IF(K$9&lt;&gt;0,VLOOKUP($A721,DSSV!$A$7:$R$65536,IN_DTK!K$6,0),""),"")</f>
        <v>0</v>
      </c>
      <c r="L721" s="183">
        <f>IF(ISNA(VLOOKUP($A721,DSSV!$A$7:$R$65536,IN_DTK!L$6,0))=FALSE,IF(L$9&lt;&gt;0,VLOOKUP($A721,DSSV!$A$7:$R$65536,IN_DTK!L$6,0),""),"")</f>
        <v>0</v>
      </c>
      <c r="M721" s="183">
        <f>IF(ISNA(VLOOKUP($A721,DSSV!$A$7:$R$65536,IN_DTK!M$6,0))=FALSE,IF(M$9&lt;&gt;0,VLOOKUP($A721,DSSV!$A$7:$R$65536,IN_DTK!M$6,0),""),"")</f>
        <v>0</v>
      </c>
      <c r="N721" s="183">
        <f>IF(ISNA(VLOOKUP($A721,DSSV!$A$7:$R$65536,IN_DTK!N$6,0))=FALSE,IF(N$9&lt;&gt;0,VLOOKUP($A721,DSSV!$A$7:$R$65536,IN_DTK!N$6,0),""),"")</f>
        <v>0</v>
      </c>
      <c r="O721" s="183">
        <f>IF(ISNA(VLOOKUP($A721,DSSV!$A$7:$R$65536,IN_DTK!O$6,0))=FALSE,IF(O$9&lt;&gt;0,VLOOKUP($A721,DSSV!$A$7:$R$65536,IN_DTK!O$6,0),""),"")</f>
        <v>0</v>
      </c>
      <c r="P721" s="183">
        <f>IF(ISNA(VLOOKUP($A721,DSSV!$A$7:$R$65536,IN_DTK!P$6,0))=FALSE,IF(P$9&lt;&gt;0,VLOOKUP($A721,DSSV!$A$7:$R$65536,IN_DTK!P$6,0),""),"")</f>
        <v>0</v>
      </c>
      <c r="Q721" s="184">
        <f>IF(ISNA(VLOOKUP($A721,DSSV!$A$7:$R$65536,IN_DTK!Q$6,0))=FALSE,VLOOKUP($A721,DSSV!$A$7:$R$65536,IN_DTK!Q$6,0),"")</f>
        <v>0</v>
      </c>
      <c r="R721" s="175" t="str">
        <f>IF(ISNA(VLOOKUP($A721,DSSV!$A$7:$R$65536,IN_DTK!R$6,0))=FALSE,VLOOKUP($A721,DSSV!$A$7:$R$65536,IN_DTK!R$6,0),"")</f>
        <v>Không</v>
      </c>
      <c r="S721" s="185" t="str">
        <f>IF(ISNA(VLOOKUP($A721,DSSV!$A$7:$R$65536,IN_DTK!S$6,0))=FALSE,VLOOKUP($A721,DSSV!$A$7:$R$65536,IN_DTK!S$6,0),"")</f>
        <v/>
      </c>
      <c r="T721" s="156" t="str">
        <f t="shared" si="22"/>
        <v/>
      </c>
      <c r="U721" s="156" t="str">
        <f t="shared" si="23"/>
        <v/>
      </c>
    </row>
    <row r="722" spans="1:21" s="156" customFormat="1" ht="20.25" customHeight="1">
      <c r="A722" s="154">
        <v>713</v>
      </c>
      <c r="B722" s="178">
        <f>--SUBTOTAL(2,C$7:C722)</f>
        <v>713</v>
      </c>
      <c r="C722" s="157">
        <f>IF(ISNA(VLOOKUP($A722,DSSV!$A$7:$R$65536,IN_DTK!C$6,0))=FALSE,VLOOKUP($A722,DSSV!$A$7:$R$65536,IN_DTK!C$6,0),"")</f>
        <v>0</v>
      </c>
      <c r="D722" s="181" t="str">
        <f>IF(ISNA(VLOOKUP($A722,DSSV!$A$7:$R$65536,IN_DTK!D$6,0))=FALSE,VLOOKUP($A722,DSSV!$A$7:$R$65536,IN_DTK!D$6,0),"")</f>
        <v/>
      </c>
      <c r="E722" s="182" t="str">
        <f>IF(ISNA(VLOOKUP($A722,DSSV!$A$7:$R$65536,IN_DTK!E$6,0))=FALSE,VLOOKUP($A722,DSSV!$A$7:$R$65536,IN_DTK!E$6,0),"")</f>
        <v/>
      </c>
      <c r="F722" s="187" t="str">
        <f>IF(ISNA(VLOOKUP($A722,DSSV!$A$7:$R$65536,IN_DTK!F$6,0))=FALSE,VLOOKUP($A722,DSSV!$A$7:$R$65536,IN_DTK!F$6,0),"")</f>
        <v/>
      </c>
      <c r="G722" s="187" t="str">
        <f>IF(ISNA(VLOOKUP($A722,DSSV!$A$7:$R$65536,IN_DTK!G$6,0))=FALSE,VLOOKUP($A722,DSSV!$A$7:$R$65536,IN_DTK!G$6,0),"")</f>
        <v/>
      </c>
      <c r="H722" s="183">
        <f>IF(ISNA(VLOOKUP($A722,DSSV!$A$7:$R$65536,IN_DTK!H$6,0))=FALSE,IF(H$9&lt;&gt;0,VLOOKUP($A722,DSSV!$A$7:$R$65536,IN_DTK!H$6,0),""),"")</f>
        <v>0</v>
      </c>
      <c r="I722" s="183">
        <f>IF(ISNA(VLOOKUP($A722,DSSV!$A$7:$R$65536,IN_DTK!I$6,0))=FALSE,IF(I$9&lt;&gt;0,VLOOKUP($A722,DSSV!$A$7:$R$65536,IN_DTK!I$6,0),""),"")</f>
        <v>0</v>
      </c>
      <c r="J722" s="183">
        <f>IF(ISNA(VLOOKUP($A722,DSSV!$A$7:$R$65536,IN_DTK!J$6,0))=FALSE,IF(J$9&lt;&gt;0,VLOOKUP($A722,DSSV!$A$7:$R$65536,IN_DTK!J$6,0),""),"")</f>
        <v>0</v>
      </c>
      <c r="K722" s="183">
        <f>IF(ISNA(VLOOKUP($A722,DSSV!$A$7:$R$65536,IN_DTK!K$6,0))=FALSE,IF(K$9&lt;&gt;0,VLOOKUP($A722,DSSV!$A$7:$R$65536,IN_DTK!K$6,0),""),"")</f>
        <v>0</v>
      </c>
      <c r="L722" s="183">
        <f>IF(ISNA(VLOOKUP($A722,DSSV!$A$7:$R$65536,IN_DTK!L$6,0))=FALSE,IF(L$9&lt;&gt;0,VLOOKUP($A722,DSSV!$A$7:$R$65536,IN_DTK!L$6,0),""),"")</f>
        <v>0</v>
      </c>
      <c r="M722" s="183">
        <f>IF(ISNA(VLOOKUP($A722,DSSV!$A$7:$R$65536,IN_DTK!M$6,0))=FALSE,IF(M$9&lt;&gt;0,VLOOKUP($A722,DSSV!$A$7:$R$65536,IN_DTK!M$6,0),""),"")</f>
        <v>0</v>
      </c>
      <c r="N722" s="183">
        <f>IF(ISNA(VLOOKUP($A722,DSSV!$A$7:$R$65536,IN_DTK!N$6,0))=FALSE,IF(N$9&lt;&gt;0,VLOOKUP($A722,DSSV!$A$7:$R$65536,IN_DTK!N$6,0),""),"")</f>
        <v>0</v>
      </c>
      <c r="O722" s="183">
        <f>IF(ISNA(VLOOKUP($A722,DSSV!$A$7:$R$65536,IN_DTK!O$6,0))=FALSE,IF(O$9&lt;&gt;0,VLOOKUP($A722,DSSV!$A$7:$R$65536,IN_DTK!O$6,0),""),"")</f>
        <v>0</v>
      </c>
      <c r="P722" s="183">
        <f>IF(ISNA(VLOOKUP($A722,DSSV!$A$7:$R$65536,IN_DTK!P$6,0))=FALSE,IF(P$9&lt;&gt;0,VLOOKUP($A722,DSSV!$A$7:$R$65536,IN_DTK!P$6,0),""),"")</f>
        <v>0</v>
      </c>
      <c r="Q722" s="184">
        <f>IF(ISNA(VLOOKUP($A722,DSSV!$A$7:$R$65536,IN_DTK!Q$6,0))=FALSE,VLOOKUP($A722,DSSV!$A$7:$R$65536,IN_DTK!Q$6,0),"")</f>
        <v>0</v>
      </c>
      <c r="R722" s="175" t="str">
        <f>IF(ISNA(VLOOKUP($A722,DSSV!$A$7:$R$65536,IN_DTK!R$6,0))=FALSE,VLOOKUP($A722,DSSV!$A$7:$R$65536,IN_DTK!R$6,0),"")</f>
        <v>Không</v>
      </c>
      <c r="S722" s="185" t="str">
        <f>IF(ISNA(VLOOKUP($A722,DSSV!$A$7:$R$65536,IN_DTK!S$6,0))=FALSE,VLOOKUP($A722,DSSV!$A$7:$R$65536,IN_DTK!S$6,0),"")</f>
        <v/>
      </c>
      <c r="T722" s="156" t="str">
        <f t="shared" si="22"/>
        <v/>
      </c>
      <c r="U722" s="156" t="str">
        <f t="shared" si="23"/>
        <v/>
      </c>
    </row>
    <row r="723" spans="1:21" s="156" customFormat="1" ht="20.25" customHeight="1">
      <c r="A723" s="154">
        <v>714</v>
      </c>
      <c r="B723" s="178">
        <f>--SUBTOTAL(2,C$7:C723)</f>
        <v>714</v>
      </c>
      <c r="C723" s="157">
        <f>IF(ISNA(VLOOKUP($A723,DSSV!$A$7:$R$65536,IN_DTK!C$6,0))=FALSE,VLOOKUP($A723,DSSV!$A$7:$R$65536,IN_DTK!C$6,0),"")</f>
        <v>0</v>
      </c>
      <c r="D723" s="181" t="str">
        <f>IF(ISNA(VLOOKUP($A723,DSSV!$A$7:$R$65536,IN_DTK!D$6,0))=FALSE,VLOOKUP($A723,DSSV!$A$7:$R$65536,IN_DTK!D$6,0),"")</f>
        <v/>
      </c>
      <c r="E723" s="182" t="str">
        <f>IF(ISNA(VLOOKUP($A723,DSSV!$A$7:$R$65536,IN_DTK!E$6,0))=FALSE,VLOOKUP($A723,DSSV!$A$7:$R$65536,IN_DTK!E$6,0),"")</f>
        <v/>
      </c>
      <c r="F723" s="187" t="str">
        <f>IF(ISNA(VLOOKUP($A723,DSSV!$A$7:$R$65536,IN_DTK!F$6,0))=FALSE,VLOOKUP($A723,DSSV!$A$7:$R$65536,IN_DTK!F$6,0),"")</f>
        <v/>
      </c>
      <c r="G723" s="187" t="str">
        <f>IF(ISNA(VLOOKUP($A723,DSSV!$A$7:$R$65536,IN_DTK!G$6,0))=FALSE,VLOOKUP($A723,DSSV!$A$7:$R$65536,IN_DTK!G$6,0),"")</f>
        <v/>
      </c>
      <c r="H723" s="183">
        <f>IF(ISNA(VLOOKUP($A723,DSSV!$A$7:$R$65536,IN_DTK!H$6,0))=FALSE,IF(H$9&lt;&gt;0,VLOOKUP($A723,DSSV!$A$7:$R$65536,IN_DTK!H$6,0),""),"")</f>
        <v>0</v>
      </c>
      <c r="I723" s="183">
        <f>IF(ISNA(VLOOKUP($A723,DSSV!$A$7:$R$65536,IN_DTK!I$6,0))=FALSE,IF(I$9&lt;&gt;0,VLOOKUP($A723,DSSV!$A$7:$R$65536,IN_DTK!I$6,0),""),"")</f>
        <v>0</v>
      </c>
      <c r="J723" s="183">
        <f>IF(ISNA(VLOOKUP($A723,DSSV!$A$7:$R$65536,IN_DTK!J$6,0))=FALSE,IF(J$9&lt;&gt;0,VLOOKUP($A723,DSSV!$A$7:$R$65536,IN_DTK!J$6,0),""),"")</f>
        <v>0</v>
      </c>
      <c r="K723" s="183">
        <f>IF(ISNA(VLOOKUP($A723,DSSV!$A$7:$R$65536,IN_DTK!K$6,0))=FALSE,IF(K$9&lt;&gt;0,VLOOKUP($A723,DSSV!$A$7:$R$65536,IN_DTK!K$6,0),""),"")</f>
        <v>0</v>
      </c>
      <c r="L723" s="183">
        <f>IF(ISNA(VLOOKUP($A723,DSSV!$A$7:$R$65536,IN_DTK!L$6,0))=FALSE,IF(L$9&lt;&gt;0,VLOOKUP($A723,DSSV!$A$7:$R$65536,IN_DTK!L$6,0),""),"")</f>
        <v>0</v>
      </c>
      <c r="M723" s="183">
        <f>IF(ISNA(VLOOKUP($A723,DSSV!$A$7:$R$65536,IN_DTK!M$6,0))=FALSE,IF(M$9&lt;&gt;0,VLOOKUP($A723,DSSV!$A$7:$R$65536,IN_DTK!M$6,0),""),"")</f>
        <v>0</v>
      </c>
      <c r="N723" s="183">
        <f>IF(ISNA(VLOOKUP($A723,DSSV!$A$7:$R$65536,IN_DTK!N$6,0))=FALSE,IF(N$9&lt;&gt;0,VLOOKUP($A723,DSSV!$A$7:$R$65536,IN_DTK!N$6,0),""),"")</f>
        <v>0</v>
      </c>
      <c r="O723" s="183">
        <f>IF(ISNA(VLOOKUP($A723,DSSV!$A$7:$R$65536,IN_DTK!O$6,0))=FALSE,IF(O$9&lt;&gt;0,VLOOKUP($A723,DSSV!$A$7:$R$65536,IN_DTK!O$6,0),""),"")</f>
        <v>0</v>
      </c>
      <c r="P723" s="183">
        <f>IF(ISNA(VLOOKUP($A723,DSSV!$A$7:$R$65536,IN_DTK!P$6,0))=FALSE,IF(P$9&lt;&gt;0,VLOOKUP($A723,DSSV!$A$7:$R$65536,IN_DTK!P$6,0),""),"")</f>
        <v>0</v>
      </c>
      <c r="Q723" s="184">
        <f>IF(ISNA(VLOOKUP($A723,DSSV!$A$7:$R$65536,IN_DTK!Q$6,0))=FALSE,VLOOKUP($A723,DSSV!$A$7:$R$65536,IN_DTK!Q$6,0),"")</f>
        <v>0</v>
      </c>
      <c r="R723" s="175" t="str">
        <f>IF(ISNA(VLOOKUP($A723,DSSV!$A$7:$R$65536,IN_DTK!R$6,0))=FALSE,VLOOKUP($A723,DSSV!$A$7:$R$65536,IN_DTK!R$6,0),"")</f>
        <v>Không</v>
      </c>
      <c r="S723" s="185" t="str">
        <f>IF(ISNA(VLOOKUP($A723,DSSV!$A$7:$R$65536,IN_DTK!S$6,0))=FALSE,VLOOKUP($A723,DSSV!$A$7:$R$65536,IN_DTK!S$6,0),"")</f>
        <v/>
      </c>
      <c r="T723" s="156" t="str">
        <f t="shared" si="22"/>
        <v/>
      </c>
      <c r="U723" s="156" t="str">
        <f t="shared" si="23"/>
        <v/>
      </c>
    </row>
    <row r="724" spans="1:21" s="156" customFormat="1" ht="20.25" customHeight="1">
      <c r="A724" s="154">
        <v>715</v>
      </c>
      <c r="B724" s="178">
        <f>--SUBTOTAL(2,C$7:C724)</f>
        <v>715</v>
      </c>
      <c r="C724" s="157">
        <f>IF(ISNA(VLOOKUP($A724,DSSV!$A$7:$R$65536,IN_DTK!C$6,0))=FALSE,VLOOKUP($A724,DSSV!$A$7:$R$65536,IN_DTK!C$6,0),"")</f>
        <v>0</v>
      </c>
      <c r="D724" s="181" t="str">
        <f>IF(ISNA(VLOOKUP($A724,DSSV!$A$7:$R$65536,IN_DTK!D$6,0))=FALSE,VLOOKUP($A724,DSSV!$A$7:$R$65536,IN_DTK!D$6,0),"")</f>
        <v/>
      </c>
      <c r="E724" s="182" t="str">
        <f>IF(ISNA(VLOOKUP($A724,DSSV!$A$7:$R$65536,IN_DTK!E$6,0))=FALSE,VLOOKUP($A724,DSSV!$A$7:$R$65536,IN_DTK!E$6,0),"")</f>
        <v/>
      </c>
      <c r="F724" s="187" t="str">
        <f>IF(ISNA(VLOOKUP($A724,DSSV!$A$7:$R$65536,IN_DTK!F$6,0))=FALSE,VLOOKUP($A724,DSSV!$A$7:$R$65536,IN_DTK!F$6,0),"")</f>
        <v/>
      </c>
      <c r="G724" s="187" t="str">
        <f>IF(ISNA(VLOOKUP($A724,DSSV!$A$7:$R$65536,IN_DTK!G$6,0))=FALSE,VLOOKUP($A724,DSSV!$A$7:$R$65536,IN_DTK!G$6,0),"")</f>
        <v/>
      </c>
      <c r="H724" s="183">
        <f>IF(ISNA(VLOOKUP($A724,DSSV!$A$7:$R$65536,IN_DTK!H$6,0))=FALSE,IF(H$9&lt;&gt;0,VLOOKUP($A724,DSSV!$A$7:$R$65536,IN_DTK!H$6,0),""),"")</f>
        <v>0</v>
      </c>
      <c r="I724" s="183">
        <f>IF(ISNA(VLOOKUP($A724,DSSV!$A$7:$R$65536,IN_DTK!I$6,0))=FALSE,IF(I$9&lt;&gt;0,VLOOKUP($A724,DSSV!$A$7:$R$65536,IN_DTK!I$6,0),""),"")</f>
        <v>0</v>
      </c>
      <c r="J724" s="183">
        <f>IF(ISNA(VLOOKUP($A724,DSSV!$A$7:$R$65536,IN_DTK!J$6,0))=FALSE,IF(J$9&lt;&gt;0,VLOOKUP($A724,DSSV!$A$7:$R$65536,IN_DTK!J$6,0),""),"")</f>
        <v>0</v>
      </c>
      <c r="K724" s="183">
        <f>IF(ISNA(VLOOKUP($A724,DSSV!$A$7:$R$65536,IN_DTK!K$6,0))=FALSE,IF(K$9&lt;&gt;0,VLOOKUP($A724,DSSV!$A$7:$R$65536,IN_DTK!K$6,0),""),"")</f>
        <v>0</v>
      </c>
      <c r="L724" s="183">
        <f>IF(ISNA(VLOOKUP($A724,DSSV!$A$7:$R$65536,IN_DTK!L$6,0))=FALSE,IF(L$9&lt;&gt;0,VLOOKUP($A724,DSSV!$A$7:$R$65536,IN_DTK!L$6,0),""),"")</f>
        <v>0</v>
      </c>
      <c r="M724" s="183">
        <f>IF(ISNA(VLOOKUP($A724,DSSV!$A$7:$R$65536,IN_DTK!M$6,0))=FALSE,IF(M$9&lt;&gt;0,VLOOKUP($A724,DSSV!$A$7:$R$65536,IN_DTK!M$6,0),""),"")</f>
        <v>0</v>
      </c>
      <c r="N724" s="183">
        <f>IF(ISNA(VLOOKUP($A724,DSSV!$A$7:$R$65536,IN_DTK!N$6,0))=FALSE,IF(N$9&lt;&gt;0,VLOOKUP($A724,DSSV!$A$7:$R$65536,IN_DTK!N$6,0),""),"")</f>
        <v>0</v>
      </c>
      <c r="O724" s="183">
        <f>IF(ISNA(VLOOKUP($A724,DSSV!$A$7:$R$65536,IN_DTK!O$6,0))=FALSE,IF(O$9&lt;&gt;0,VLOOKUP($A724,DSSV!$A$7:$R$65536,IN_DTK!O$6,0),""),"")</f>
        <v>0</v>
      </c>
      <c r="P724" s="183">
        <f>IF(ISNA(VLOOKUP($A724,DSSV!$A$7:$R$65536,IN_DTK!P$6,0))=FALSE,IF(P$9&lt;&gt;0,VLOOKUP($A724,DSSV!$A$7:$R$65536,IN_DTK!P$6,0),""),"")</f>
        <v>0</v>
      </c>
      <c r="Q724" s="184">
        <f>IF(ISNA(VLOOKUP($A724,DSSV!$A$7:$R$65536,IN_DTK!Q$6,0))=FALSE,VLOOKUP($A724,DSSV!$A$7:$R$65536,IN_DTK!Q$6,0),"")</f>
        <v>0</v>
      </c>
      <c r="R724" s="175" t="str">
        <f>IF(ISNA(VLOOKUP($A724,DSSV!$A$7:$R$65536,IN_DTK!R$6,0))=FALSE,VLOOKUP($A724,DSSV!$A$7:$R$65536,IN_DTK!R$6,0),"")</f>
        <v>Không</v>
      </c>
      <c r="S724" s="185" t="str">
        <f>IF(ISNA(VLOOKUP($A724,DSSV!$A$7:$R$65536,IN_DTK!S$6,0))=FALSE,VLOOKUP($A724,DSSV!$A$7:$R$65536,IN_DTK!S$6,0),"")</f>
        <v/>
      </c>
      <c r="T724" s="156" t="str">
        <f t="shared" si="22"/>
        <v/>
      </c>
      <c r="U724" s="156" t="str">
        <f t="shared" si="23"/>
        <v/>
      </c>
    </row>
    <row r="725" spans="1:21" s="156" customFormat="1" ht="20.25" customHeight="1">
      <c r="A725" s="154">
        <v>716</v>
      </c>
      <c r="B725" s="178">
        <f>--SUBTOTAL(2,C$7:C725)</f>
        <v>716</v>
      </c>
      <c r="C725" s="157">
        <f>IF(ISNA(VLOOKUP($A725,DSSV!$A$7:$R$65536,IN_DTK!C$6,0))=FALSE,VLOOKUP($A725,DSSV!$A$7:$R$65536,IN_DTK!C$6,0),"")</f>
        <v>0</v>
      </c>
      <c r="D725" s="181" t="str">
        <f>IF(ISNA(VLOOKUP($A725,DSSV!$A$7:$R$65536,IN_DTK!D$6,0))=FALSE,VLOOKUP($A725,DSSV!$A$7:$R$65536,IN_DTK!D$6,0),"")</f>
        <v/>
      </c>
      <c r="E725" s="182" t="str">
        <f>IF(ISNA(VLOOKUP($A725,DSSV!$A$7:$R$65536,IN_DTK!E$6,0))=FALSE,VLOOKUP($A725,DSSV!$A$7:$R$65536,IN_DTK!E$6,0),"")</f>
        <v/>
      </c>
      <c r="F725" s="187" t="str">
        <f>IF(ISNA(VLOOKUP($A725,DSSV!$A$7:$R$65536,IN_DTK!F$6,0))=FALSE,VLOOKUP($A725,DSSV!$A$7:$R$65536,IN_DTK!F$6,0),"")</f>
        <v/>
      </c>
      <c r="G725" s="187" t="str">
        <f>IF(ISNA(VLOOKUP($A725,DSSV!$A$7:$R$65536,IN_DTK!G$6,0))=FALSE,VLOOKUP($A725,DSSV!$A$7:$R$65536,IN_DTK!G$6,0),"")</f>
        <v/>
      </c>
      <c r="H725" s="183">
        <f>IF(ISNA(VLOOKUP($A725,DSSV!$A$7:$R$65536,IN_DTK!H$6,0))=FALSE,IF(H$9&lt;&gt;0,VLOOKUP($A725,DSSV!$A$7:$R$65536,IN_DTK!H$6,0),""),"")</f>
        <v>0</v>
      </c>
      <c r="I725" s="183">
        <f>IF(ISNA(VLOOKUP($A725,DSSV!$A$7:$R$65536,IN_DTK!I$6,0))=FALSE,IF(I$9&lt;&gt;0,VLOOKUP($A725,DSSV!$A$7:$R$65536,IN_DTK!I$6,0),""),"")</f>
        <v>0</v>
      </c>
      <c r="J725" s="183">
        <f>IF(ISNA(VLOOKUP($A725,DSSV!$A$7:$R$65536,IN_DTK!J$6,0))=FALSE,IF(J$9&lt;&gt;0,VLOOKUP($A725,DSSV!$A$7:$R$65536,IN_DTK!J$6,0),""),"")</f>
        <v>0</v>
      </c>
      <c r="K725" s="183">
        <f>IF(ISNA(VLOOKUP($A725,DSSV!$A$7:$R$65536,IN_DTK!K$6,0))=FALSE,IF(K$9&lt;&gt;0,VLOOKUP($A725,DSSV!$A$7:$R$65536,IN_DTK!K$6,0),""),"")</f>
        <v>0</v>
      </c>
      <c r="L725" s="183">
        <f>IF(ISNA(VLOOKUP($A725,DSSV!$A$7:$R$65536,IN_DTK!L$6,0))=FALSE,IF(L$9&lt;&gt;0,VLOOKUP($A725,DSSV!$A$7:$R$65536,IN_DTK!L$6,0),""),"")</f>
        <v>0</v>
      </c>
      <c r="M725" s="183">
        <f>IF(ISNA(VLOOKUP($A725,DSSV!$A$7:$R$65536,IN_DTK!M$6,0))=FALSE,IF(M$9&lt;&gt;0,VLOOKUP($A725,DSSV!$A$7:$R$65536,IN_DTK!M$6,0),""),"")</f>
        <v>0</v>
      </c>
      <c r="N725" s="183">
        <f>IF(ISNA(VLOOKUP($A725,DSSV!$A$7:$R$65536,IN_DTK!N$6,0))=FALSE,IF(N$9&lt;&gt;0,VLOOKUP($A725,DSSV!$A$7:$R$65536,IN_DTK!N$6,0),""),"")</f>
        <v>0</v>
      </c>
      <c r="O725" s="183">
        <f>IF(ISNA(VLOOKUP($A725,DSSV!$A$7:$R$65536,IN_DTK!O$6,0))=FALSE,IF(O$9&lt;&gt;0,VLOOKUP($A725,DSSV!$A$7:$R$65536,IN_DTK!O$6,0),""),"")</f>
        <v>0</v>
      </c>
      <c r="P725" s="183">
        <f>IF(ISNA(VLOOKUP($A725,DSSV!$A$7:$R$65536,IN_DTK!P$6,0))=FALSE,IF(P$9&lt;&gt;0,VLOOKUP($A725,DSSV!$A$7:$R$65536,IN_DTK!P$6,0),""),"")</f>
        <v>0</v>
      </c>
      <c r="Q725" s="184">
        <f>IF(ISNA(VLOOKUP($A725,DSSV!$A$7:$R$65536,IN_DTK!Q$6,0))=FALSE,VLOOKUP($A725,DSSV!$A$7:$R$65536,IN_DTK!Q$6,0),"")</f>
        <v>0</v>
      </c>
      <c r="R725" s="175" t="str">
        <f>IF(ISNA(VLOOKUP($A725,DSSV!$A$7:$R$65536,IN_DTK!R$6,0))=FALSE,VLOOKUP($A725,DSSV!$A$7:$R$65536,IN_DTK!R$6,0),"")</f>
        <v>Không</v>
      </c>
      <c r="S725" s="185" t="str">
        <f>IF(ISNA(VLOOKUP($A725,DSSV!$A$7:$R$65536,IN_DTK!S$6,0))=FALSE,VLOOKUP($A725,DSSV!$A$7:$R$65536,IN_DTK!S$6,0),"")</f>
        <v/>
      </c>
      <c r="T725" s="156" t="str">
        <f t="shared" si="22"/>
        <v/>
      </c>
      <c r="U725" s="156" t="str">
        <f t="shared" si="23"/>
        <v/>
      </c>
    </row>
    <row r="726" spans="1:21" s="156" customFormat="1" ht="20.25" customHeight="1">
      <c r="A726" s="154">
        <v>717</v>
      </c>
      <c r="B726" s="178">
        <f>--SUBTOTAL(2,C$7:C726)</f>
        <v>717</v>
      </c>
      <c r="C726" s="157">
        <f>IF(ISNA(VLOOKUP($A726,DSSV!$A$7:$R$65536,IN_DTK!C$6,0))=FALSE,VLOOKUP($A726,DSSV!$A$7:$R$65536,IN_DTK!C$6,0),"")</f>
        <v>0</v>
      </c>
      <c r="D726" s="181" t="str">
        <f>IF(ISNA(VLOOKUP($A726,DSSV!$A$7:$R$65536,IN_DTK!D$6,0))=FALSE,VLOOKUP($A726,DSSV!$A$7:$R$65536,IN_DTK!D$6,0),"")</f>
        <v/>
      </c>
      <c r="E726" s="182" t="str">
        <f>IF(ISNA(VLOOKUP($A726,DSSV!$A$7:$R$65536,IN_DTK!E$6,0))=FALSE,VLOOKUP($A726,DSSV!$A$7:$R$65536,IN_DTK!E$6,0),"")</f>
        <v/>
      </c>
      <c r="F726" s="187" t="str">
        <f>IF(ISNA(VLOOKUP($A726,DSSV!$A$7:$R$65536,IN_DTK!F$6,0))=FALSE,VLOOKUP($A726,DSSV!$A$7:$R$65536,IN_DTK!F$6,0),"")</f>
        <v/>
      </c>
      <c r="G726" s="187" t="str">
        <f>IF(ISNA(VLOOKUP($A726,DSSV!$A$7:$R$65536,IN_DTK!G$6,0))=FALSE,VLOOKUP($A726,DSSV!$A$7:$R$65536,IN_DTK!G$6,0),"")</f>
        <v/>
      </c>
      <c r="H726" s="183">
        <f>IF(ISNA(VLOOKUP($A726,DSSV!$A$7:$R$65536,IN_DTK!H$6,0))=FALSE,IF(H$9&lt;&gt;0,VLOOKUP($A726,DSSV!$A$7:$R$65536,IN_DTK!H$6,0),""),"")</f>
        <v>0</v>
      </c>
      <c r="I726" s="183">
        <f>IF(ISNA(VLOOKUP($A726,DSSV!$A$7:$R$65536,IN_DTK!I$6,0))=FALSE,IF(I$9&lt;&gt;0,VLOOKUP($A726,DSSV!$A$7:$R$65536,IN_DTK!I$6,0),""),"")</f>
        <v>0</v>
      </c>
      <c r="J726" s="183">
        <f>IF(ISNA(VLOOKUP($A726,DSSV!$A$7:$R$65536,IN_DTK!J$6,0))=FALSE,IF(J$9&lt;&gt;0,VLOOKUP($A726,DSSV!$A$7:$R$65536,IN_DTK!J$6,0),""),"")</f>
        <v>0</v>
      </c>
      <c r="K726" s="183">
        <f>IF(ISNA(VLOOKUP($A726,DSSV!$A$7:$R$65536,IN_DTK!K$6,0))=FALSE,IF(K$9&lt;&gt;0,VLOOKUP($A726,DSSV!$A$7:$R$65536,IN_DTK!K$6,0),""),"")</f>
        <v>0</v>
      </c>
      <c r="L726" s="183">
        <f>IF(ISNA(VLOOKUP($A726,DSSV!$A$7:$R$65536,IN_DTK!L$6,0))=FALSE,IF(L$9&lt;&gt;0,VLOOKUP($A726,DSSV!$A$7:$R$65536,IN_DTK!L$6,0),""),"")</f>
        <v>0</v>
      </c>
      <c r="M726" s="183">
        <f>IF(ISNA(VLOOKUP($A726,DSSV!$A$7:$R$65536,IN_DTK!M$6,0))=FALSE,IF(M$9&lt;&gt;0,VLOOKUP($A726,DSSV!$A$7:$R$65536,IN_DTK!M$6,0),""),"")</f>
        <v>0</v>
      </c>
      <c r="N726" s="183">
        <f>IF(ISNA(VLOOKUP($A726,DSSV!$A$7:$R$65536,IN_DTK!N$6,0))=FALSE,IF(N$9&lt;&gt;0,VLOOKUP($A726,DSSV!$A$7:$R$65536,IN_DTK!N$6,0),""),"")</f>
        <v>0</v>
      </c>
      <c r="O726" s="183">
        <f>IF(ISNA(VLOOKUP($A726,DSSV!$A$7:$R$65536,IN_DTK!O$6,0))=FALSE,IF(O$9&lt;&gt;0,VLOOKUP($A726,DSSV!$A$7:$R$65536,IN_DTK!O$6,0),""),"")</f>
        <v>0</v>
      </c>
      <c r="P726" s="183">
        <f>IF(ISNA(VLOOKUP($A726,DSSV!$A$7:$R$65536,IN_DTK!P$6,0))=FALSE,IF(P$9&lt;&gt;0,VLOOKUP($A726,DSSV!$A$7:$R$65536,IN_DTK!P$6,0),""),"")</f>
        <v>0</v>
      </c>
      <c r="Q726" s="184">
        <f>IF(ISNA(VLOOKUP($A726,DSSV!$A$7:$R$65536,IN_DTK!Q$6,0))=FALSE,VLOOKUP($A726,DSSV!$A$7:$R$65536,IN_DTK!Q$6,0),"")</f>
        <v>0</v>
      </c>
      <c r="R726" s="175" t="str">
        <f>IF(ISNA(VLOOKUP($A726,DSSV!$A$7:$R$65536,IN_DTK!R$6,0))=FALSE,VLOOKUP($A726,DSSV!$A$7:$R$65536,IN_DTK!R$6,0),"")</f>
        <v>Không</v>
      </c>
      <c r="S726" s="185" t="str">
        <f>IF(ISNA(VLOOKUP($A726,DSSV!$A$7:$R$65536,IN_DTK!S$6,0))=FALSE,VLOOKUP($A726,DSSV!$A$7:$R$65536,IN_DTK!S$6,0),"")</f>
        <v/>
      </c>
      <c r="T726" s="156" t="str">
        <f t="shared" si="22"/>
        <v/>
      </c>
      <c r="U726" s="156" t="str">
        <f t="shared" si="23"/>
        <v/>
      </c>
    </row>
    <row r="727" spans="1:21" s="156" customFormat="1" ht="20.25" customHeight="1">
      <c r="A727" s="154">
        <v>718</v>
      </c>
      <c r="B727" s="178">
        <f>--SUBTOTAL(2,C$7:C727)</f>
        <v>718</v>
      </c>
      <c r="C727" s="157">
        <f>IF(ISNA(VLOOKUP($A727,DSSV!$A$7:$R$65536,IN_DTK!C$6,0))=FALSE,VLOOKUP($A727,DSSV!$A$7:$R$65536,IN_DTK!C$6,0),"")</f>
        <v>0</v>
      </c>
      <c r="D727" s="181" t="str">
        <f>IF(ISNA(VLOOKUP($A727,DSSV!$A$7:$R$65536,IN_DTK!D$6,0))=FALSE,VLOOKUP($A727,DSSV!$A$7:$R$65536,IN_DTK!D$6,0),"")</f>
        <v/>
      </c>
      <c r="E727" s="182" t="str">
        <f>IF(ISNA(VLOOKUP($A727,DSSV!$A$7:$R$65536,IN_DTK!E$6,0))=FALSE,VLOOKUP($A727,DSSV!$A$7:$R$65536,IN_DTK!E$6,0),"")</f>
        <v/>
      </c>
      <c r="F727" s="187" t="str">
        <f>IF(ISNA(VLOOKUP($A727,DSSV!$A$7:$R$65536,IN_DTK!F$6,0))=FALSE,VLOOKUP($A727,DSSV!$A$7:$R$65536,IN_DTK!F$6,0),"")</f>
        <v/>
      </c>
      <c r="G727" s="187" t="str">
        <f>IF(ISNA(VLOOKUP($A727,DSSV!$A$7:$R$65536,IN_DTK!G$6,0))=FALSE,VLOOKUP($A727,DSSV!$A$7:$R$65536,IN_DTK!G$6,0),"")</f>
        <v/>
      </c>
      <c r="H727" s="183">
        <f>IF(ISNA(VLOOKUP($A727,DSSV!$A$7:$R$65536,IN_DTK!H$6,0))=FALSE,IF(H$9&lt;&gt;0,VLOOKUP($A727,DSSV!$A$7:$R$65536,IN_DTK!H$6,0),""),"")</f>
        <v>0</v>
      </c>
      <c r="I727" s="183">
        <f>IF(ISNA(VLOOKUP($A727,DSSV!$A$7:$R$65536,IN_DTK!I$6,0))=FALSE,IF(I$9&lt;&gt;0,VLOOKUP($A727,DSSV!$A$7:$R$65536,IN_DTK!I$6,0),""),"")</f>
        <v>0</v>
      </c>
      <c r="J727" s="183">
        <f>IF(ISNA(VLOOKUP($A727,DSSV!$A$7:$R$65536,IN_DTK!J$6,0))=FALSE,IF(J$9&lt;&gt;0,VLOOKUP($A727,DSSV!$A$7:$R$65536,IN_DTK!J$6,0),""),"")</f>
        <v>0</v>
      </c>
      <c r="K727" s="183">
        <f>IF(ISNA(VLOOKUP($A727,DSSV!$A$7:$R$65536,IN_DTK!K$6,0))=FALSE,IF(K$9&lt;&gt;0,VLOOKUP($A727,DSSV!$A$7:$R$65536,IN_DTK!K$6,0),""),"")</f>
        <v>0</v>
      </c>
      <c r="L727" s="183">
        <f>IF(ISNA(VLOOKUP($A727,DSSV!$A$7:$R$65536,IN_DTK!L$6,0))=FALSE,IF(L$9&lt;&gt;0,VLOOKUP($A727,DSSV!$A$7:$R$65536,IN_DTK!L$6,0),""),"")</f>
        <v>0</v>
      </c>
      <c r="M727" s="183">
        <f>IF(ISNA(VLOOKUP($A727,DSSV!$A$7:$R$65536,IN_DTK!M$6,0))=FALSE,IF(M$9&lt;&gt;0,VLOOKUP($A727,DSSV!$A$7:$R$65536,IN_DTK!M$6,0),""),"")</f>
        <v>0</v>
      </c>
      <c r="N727" s="183">
        <f>IF(ISNA(VLOOKUP($A727,DSSV!$A$7:$R$65536,IN_DTK!N$6,0))=FALSE,IF(N$9&lt;&gt;0,VLOOKUP($A727,DSSV!$A$7:$R$65536,IN_DTK!N$6,0),""),"")</f>
        <v>0</v>
      </c>
      <c r="O727" s="183">
        <f>IF(ISNA(VLOOKUP($A727,DSSV!$A$7:$R$65536,IN_DTK!O$6,0))=FALSE,IF(O$9&lt;&gt;0,VLOOKUP($A727,DSSV!$A$7:$R$65536,IN_DTK!O$6,0),""),"")</f>
        <v>0</v>
      </c>
      <c r="P727" s="183">
        <f>IF(ISNA(VLOOKUP($A727,DSSV!$A$7:$R$65536,IN_DTK!P$6,0))=FALSE,IF(P$9&lt;&gt;0,VLOOKUP($A727,DSSV!$A$7:$R$65536,IN_DTK!P$6,0),""),"")</f>
        <v>0</v>
      </c>
      <c r="Q727" s="184">
        <f>IF(ISNA(VLOOKUP($A727,DSSV!$A$7:$R$65536,IN_DTK!Q$6,0))=FALSE,VLOOKUP($A727,DSSV!$A$7:$R$65536,IN_DTK!Q$6,0),"")</f>
        <v>0</v>
      </c>
      <c r="R727" s="175" t="str">
        <f>IF(ISNA(VLOOKUP($A727,DSSV!$A$7:$R$65536,IN_DTK!R$6,0))=FALSE,VLOOKUP($A727,DSSV!$A$7:$R$65536,IN_DTK!R$6,0),"")</f>
        <v>Không</v>
      </c>
      <c r="S727" s="185" t="str">
        <f>IF(ISNA(VLOOKUP($A727,DSSV!$A$7:$R$65536,IN_DTK!S$6,0))=FALSE,VLOOKUP($A727,DSSV!$A$7:$R$65536,IN_DTK!S$6,0),"")</f>
        <v/>
      </c>
      <c r="T727" s="156" t="str">
        <f t="shared" si="22"/>
        <v/>
      </c>
      <c r="U727" s="156" t="str">
        <f t="shared" si="23"/>
        <v/>
      </c>
    </row>
    <row r="728" spans="1:21" s="156" customFormat="1" ht="20.25" customHeight="1">
      <c r="A728" s="154">
        <v>719</v>
      </c>
      <c r="B728" s="178">
        <f>--SUBTOTAL(2,C$7:C728)</f>
        <v>719</v>
      </c>
      <c r="C728" s="157">
        <f>IF(ISNA(VLOOKUP($A728,DSSV!$A$7:$R$65536,IN_DTK!C$6,0))=FALSE,VLOOKUP($A728,DSSV!$A$7:$R$65536,IN_DTK!C$6,0),"")</f>
        <v>0</v>
      </c>
      <c r="D728" s="181" t="str">
        <f>IF(ISNA(VLOOKUP($A728,DSSV!$A$7:$R$65536,IN_DTK!D$6,0))=FALSE,VLOOKUP($A728,DSSV!$A$7:$R$65536,IN_DTK!D$6,0),"")</f>
        <v/>
      </c>
      <c r="E728" s="182" t="str">
        <f>IF(ISNA(VLOOKUP($A728,DSSV!$A$7:$R$65536,IN_DTK!E$6,0))=FALSE,VLOOKUP($A728,DSSV!$A$7:$R$65536,IN_DTK!E$6,0),"")</f>
        <v/>
      </c>
      <c r="F728" s="187" t="str">
        <f>IF(ISNA(VLOOKUP($A728,DSSV!$A$7:$R$65536,IN_DTK!F$6,0))=FALSE,VLOOKUP($A728,DSSV!$A$7:$R$65536,IN_DTK!F$6,0),"")</f>
        <v/>
      </c>
      <c r="G728" s="187" t="str">
        <f>IF(ISNA(VLOOKUP($A728,DSSV!$A$7:$R$65536,IN_DTK!G$6,0))=FALSE,VLOOKUP($A728,DSSV!$A$7:$R$65536,IN_DTK!G$6,0),"")</f>
        <v/>
      </c>
      <c r="H728" s="183">
        <f>IF(ISNA(VLOOKUP($A728,DSSV!$A$7:$R$65536,IN_DTK!H$6,0))=FALSE,IF(H$9&lt;&gt;0,VLOOKUP($A728,DSSV!$A$7:$R$65536,IN_DTK!H$6,0),""),"")</f>
        <v>0</v>
      </c>
      <c r="I728" s="183">
        <f>IF(ISNA(VLOOKUP($A728,DSSV!$A$7:$R$65536,IN_DTK!I$6,0))=FALSE,IF(I$9&lt;&gt;0,VLOOKUP($A728,DSSV!$A$7:$R$65536,IN_DTK!I$6,0),""),"")</f>
        <v>0</v>
      </c>
      <c r="J728" s="183">
        <f>IF(ISNA(VLOOKUP($A728,DSSV!$A$7:$R$65536,IN_DTK!J$6,0))=FALSE,IF(J$9&lt;&gt;0,VLOOKUP($A728,DSSV!$A$7:$R$65536,IN_DTK!J$6,0),""),"")</f>
        <v>0</v>
      </c>
      <c r="K728" s="183">
        <f>IF(ISNA(VLOOKUP($A728,DSSV!$A$7:$R$65536,IN_DTK!K$6,0))=FALSE,IF(K$9&lt;&gt;0,VLOOKUP($A728,DSSV!$A$7:$R$65536,IN_DTK!K$6,0),""),"")</f>
        <v>0</v>
      </c>
      <c r="L728" s="183">
        <f>IF(ISNA(VLOOKUP($A728,DSSV!$A$7:$R$65536,IN_DTK!L$6,0))=FALSE,IF(L$9&lt;&gt;0,VLOOKUP($A728,DSSV!$A$7:$R$65536,IN_DTK!L$6,0),""),"")</f>
        <v>0</v>
      </c>
      <c r="M728" s="183">
        <f>IF(ISNA(VLOOKUP($A728,DSSV!$A$7:$R$65536,IN_DTK!M$6,0))=FALSE,IF(M$9&lt;&gt;0,VLOOKUP($A728,DSSV!$A$7:$R$65536,IN_DTK!M$6,0),""),"")</f>
        <v>0</v>
      </c>
      <c r="N728" s="183">
        <f>IF(ISNA(VLOOKUP($A728,DSSV!$A$7:$R$65536,IN_DTK!N$6,0))=FALSE,IF(N$9&lt;&gt;0,VLOOKUP($A728,DSSV!$A$7:$R$65536,IN_DTK!N$6,0),""),"")</f>
        <v>0</v>
      </c>
      <c r="O728" s="183">
        <f>IF(ISNA(VLOOKUP($A728,DSSV!$A$7:$R$65536,IN_DTK!O$6,0))=FALSE,IF(O$9&lt;&gt;0,VLOOKUP($A728,DSSV!$A$7:$R$65536,IN_DTK!O$6,0),""),"")</f>
        <v>0</v>
      </c>
      <c r="P728" s="183">
        <f>IF(ISNA(VLOOKUP($A728,DSSV!$A$7:$R$65536,IN_DTK!P$6,0))=FALSE,IF(P$9&lt;&gt;0,VLOOKUP($A728,DSSV!$A$7:$R$65536,IN_DTK!P$6,0),""),"")</f>
        <v>0</v>
      </c>
      <c r="Q728" s="184">
        <f>IF(ISNA(VLOOKUP($A728,DSSV!$A$7:$R$65536,IN_DTK!Q$6,0))=FALSE,VLOOKUP($A728,DSSV!$A$7:$R$65536,IN_DTK!Q$6,0),"")</f>
        <v>0</v>
      </c>
      <c r="R728" s="175" t="str">
        <f>IF(ISNA(VLOOKUP($A728,DSSV!$A$7:$R$65536,IN_DTK!R$6,0))=FALSE,VLOOKUP($A728,DSSV!$A$7:$R$65536,IN_DTK!R$6,0),"")</f>
        <v>Không</v>
      </c>
      <c r="S728" s="185" t="str">
        <f>IF(ISNA(VLOOKUP($A728,DSSV!$A$7:$R$65536,IN_DTK!S$6,0))=FALSE,VLOOKUP($A728,DSSV!$A$7:$R$65536,IN_DTK!S$6,0),"")</f>
        <v/>
      </c>
      <c r="T728" s="156" t="str">
        <f t="shared" si="22"/>
        <v/>
      </c>
      <c r="U728" s="156" t="str">
        <f t="shared" si="23"/>
        <v/>
      </c>
    </row>
    <row r="729" spans="1:21" s="156" customFormat="1" ht="20.25" customHeight="1">
      <c r="A729" s="154">
        <v>720</v>
      </c>
      <c r="B729" s="178">
        <f>--SUBTOTAL(2,C$7:C729)</f>
        <v>720</v>
      </c>
      <c r="C729" s="157">
        <f>IF(ISNA(VLOOKUP($A729,DSSV!$A$7:$R$65536,IN_DTK!C$6,0))=FALSE,VLOOKUP($A729,DSSV!$A$7:$R$65536,IN_DTK!C$6,0),"")</f>
        <v>0</v>
      </c>
      <c r="D729" s="181" t="str">
        <f>IF(ISNA(VLOOKUP($A729,DSSV!$A$7:$R$65536,IN_DTK!D$6,0))=FALSE,VLOOKUP($A729,DSSV!$A$7:$R$65536,IN_DTK!D$6,0),"")</f>
        <v/>
      </c>
      <c r="E729" s="182" t="str">
        <f>IF(ISNA(VLOOKUP($A729,DSSV!$A$7:$R$65536,IN_DTK!E$6,0))=FALSE,VLOOKUP($A729,DSSV!$A$7:$R$65536,IN_DTK!E$6,0),"")</f>
        <v/>
      </c>
      <c r="F729" s="187" t="str">
        <f>IF(ISNA(VLOOKUP($A729,DSSV!$A$7:$R$65536,IN_DTK!F$6,0))=FALSE,VLOOKUP($A729,DSSV!$A$7:$R$65536,IN_DTK!F$6,0),"")</f>
        <v/>
      </c>
      <c r="G729" s="187" t="str">
        <f>IF(ISNA(VLOOKUP($A729,DSSV!$A$7:$R$65536,IN_DTK!G$6,0))=FALSE,VLOOKUP($A729,DSSV!$A$7:$R$65536,IN_DTK!G$6,0),"")</f>
        <v/>
      </c>
      <c r="H729" s="183">
        <f>IF(ISNA(VLOOKUP($A729,DSSV!$A$7:$R$65536,IN_DTK!H$6,0))=FALSE,IF(H$9&lt;&gt;0,VLOOKUP($A729,DSSV!$A$7:$R$65536,IN_DTK!H$6,0),""),"")</f>
        <v>0</v>
      </c>
      <c r="I729" s="183">
        <f>IF(ISNA(VLOOKUP($A729,DSSV!$A$7:$R$65536,IN_DTK!I$6,0))=FALSE,IF(I$9&lt;&gt;0,VLOOKUP($A729,DSSV!$A$7:$R$65536,IN_DTK!I$6,0),""),"")</f>
        <v>0</v>
      </c>
      <c r="J729" s="183">
        <f>IF(ISNA(VLOOKUP($A729,DSSV!$A$7:$R$65536,IN_DTK!J$6,0))=FALSE,IF(J$9&lt;&gt;0,VLOOKUP($A729,DSSV!$A$7:$R$65536,IN_DTK!J$6,0),""),"")</f>
        <v>0</v>
      </c>
      <c r="K729" s="183">
        <f>IF(ISNA(VLOOKUP($A729,DSSV!$A$7:$R$65536,IN_DTK!K$6,0))=FALSE,IF(K$9&lt;&gt;0,VLOOKUP($A729,DSSV!$A$7:$R$65536,IN_DTK!K$6,0),""),"")</f>
        <v>0</v>
      </c>
      <c r="L729" s="183">
        <f>IF(ISNA(VLOOKUP($A729,DSSV!$A$7:$R$65536,IN_DTK!L$6,0))=FALSE,IF(L$9&lt;&gt;0,VLOOKUP($A729,DSSV!$A$7:$R$65536,IN_DTK!L$6,0),""),"")</f>
        <v>0</v>
      </c>
      <c r="M729" s="183">
        <f>IF(ISNA(VLOOKUP($A729,DSSV!$A$7:$R$65536,IN_DTK!M$6,0))=FALSE,IF(M$9&lt;&gt;0,VLOOKUP($A729,DSSV!$A$7:$R$65536,IN_DTK!M$6,0),""),"")</f>
        <v>0</v>
      </c>
      <c r="N729" s="183">
        <f>IF(ISNA(VLOOKUP($A729,DSSV!$A$7:$R$65536,IN_DTK!N$6,0))=FALSE,IF(N$9&lt;&gt;0,VLOOKUP($A729,DSSV!$A$7:$R$65536,IN_DTK!N$6,0),""),"")</f>
        <v>0</v>
      </c>
      <c r="O729" s="183">
        <f>IF(ISNA(VLOOKUP($A729,DSSV!$A$7:$R$65536,IN_DTK!O$6,0))=FALSE,IF(O$9&lt;&gt;0,VLOOKUP($A729,DSSV!$A$7:$R$65536,IN_DTK!O$6,0),""),"")</f>
        <v>0</v>
      </c>
      <c r="P729" s="183">
        <f>IF(ISNA(VLOOKUP($A729,DSSV!$A$7:$R$65536,IN_DTK!P$6,0))=FALSE,IF(P$9&lt;&gt;0,VLOOKUP($A729,DSSV!$A$7:$R$65536,IN_DTK!P$6,0),""),"")</f>
        <v>0</v>
      </c>
      <c r="Q729" s="184">
        <f>IF(ISNA(VLOOKUP($A729,DSSV!$A$7:$R$65536,IN_DTK!Q$6,0))=FALSE,VLOOKUP($A729,DSSV!$A$7:$R$65536,IN_DTK!Q$6,0),"")</f>
        <v>0</v>
      </c>
      <c r="R729" s="175" t="str">
        <f>IF(ISNA(VLOOKUP($A729,DSSV!$A$7:$R$65536,IN_DTK!R$6,0))=FALSE,VLOOKUP($A729,DSSV!$A$7:$R$65536,IN_DTK!R$6,0),"")</f>
        <v>Không</v>
      </c>
      <c r="S729" s="185" t="str">
        <f>IF(ISNA(VLOOKUP($A729,DSSV!$A$7:$R$65536,IN_DTK!S$6,0))=FALSE,VLOOKUP($A729,DSSV!$A$7:$R$65536,IN_DTK!S$6,0),"")</f>
        <v/>
      </c>
      <c r="T729" s="156" t="str">
        <f t="shared" si="22"/>
        <v/>
      </c>
      <c r="U729" s="156" t="str">
        <f t="shared" si="23"/>
        <v/>
      </c>
    </row>
    <row r="730" spans="1:21" s="156" customFormat="1" ht="20.25" customHeight="1">
      <c r="A730" s="154">
        <v>721</v>
      </c>
      <c r="B730" s="178">
        <f>--SUBTOTAL(2,C$7:C730)</f>
        <v>721</v>
      </c>
      <c r="C730" s="157">
        <f>IF(ISNA(VLOOKUP($A730,DSSV!$A$7:$R$65536,IN_DTK!C$6,0))=FALSE,VLOOKUP($A730,DSSV!$A$7:$R$65536,IN_DTK!C$6,0),"")</f>
        <v>0</v>
      </c>
      <c r="D730" s="181" t="str">
        <f>IF(ISNA(VLOOKUP($A730,DSSV!$A$7:$R$65536,IN_DTK!D$6,0))=FALSE,VLOOKUP($A730,DSSV!$A$7:$R$65536,IN_DTK!D$6,0),"")</f>
        <v/>
      </c>
      <c r="E730" s="182" t="str">
        <f>IF(ISNA(VLOOKUP($A730,DSSV!$A$7:$R$65536,IN_DTK!E$6,0))=FALSE,VLOOKUP($A730,DSSV!$A$7:$R$65536,IN_DTK!E$6,0),"")</f>
        <v/>
      </c>
      <c r="F730" s="187" t="str">
        <f>IF(ISNA(VLOOKUP($A730,DSSV!$A$7:$R$65536,IN_DTK!F$6,0))=FALSE,VLOOKUP($A730,DSSV!$A$7:$R$65536,IN_DTK!F$6,0),"")</f>
        <v/>
      </c>
      <c r="G730" s="187" t="str">
        <f>IF(ISNA(VLOOKUP($A730,DSSV!$A$7:$R$65536,IN_DTK!G$6,0))=FALSE,VLOOKUP($A730,DSSV!$A$7:$R$65536,IN_DTK!G$6,0),"")</f>
        <v/>
      </c>
      <c r="H730" s="183">
        <f>IF(ISNA(VLOOKUP($A730,DSSV!$A$7:$R$65536,IN_DTK!H$6,0))=FALSE,IF(H$9&lt;&gt;0,VLOOKUP($A730,DSSV!$A$7:$R$65536,IN_DTK!H$6,0),""),"")</f>
        <v>0</v>
      </c>
      <c r="I730" s="183">
        <f>IF(ISNA(VLOOKUP($A730,DSSV!$A$7:$R$65536,IN_DTK!I$6,0))=FALSE,IF(I$9&lt;&gt;0,VLOOKUP($A730,DSSV!$A$7:$R$65536,IN_DTK!I$6,0),""),"")</f>
        <v>0</v>
      </c>
      <c r="J730" s="183">
        <f>IF(ISNA(VLOOKUP($A730,DSSV!$A$7:$R$65536,IN_DTK!J$6,0))=FALSE,IF(J$9&lt;&gt;0,VLOOKUP($A730,DSSV!$A$7:$R$65536,IN_DTK!J$6,0),""),"")</f>
        <v>0</v>
      </c>
      <c r="K730" s="183">
        <f>IF(ISNA(VLOOKUP($A730,DSSV!$A$7:$R$65536,IN_DTK!K$6,0))=FALSE,IF(K$9&lt;&gt;0,VLOOKUP($A730,DSSV!$A$7:$R$65536,IN_DTK!K$6,0),""),"")</f>
        <v>0</v>
      </c>
      <c r="L730" s="183">
        <f>IF(ISNA(VLOOKUP($A730,DSSV!$A$7:$R$65536,IN_DTK!L$6,0))=FALSE,IF(L$9&lt;&gt;0,VLOOKUP($A730,DSSV!$A$7:$R$65536,IN_DTK!L$6,0),""),"")</f>
        <v>0</v>
      </c>
      <c r="M730" s="183">
        <f>IF(ISNA(VLOOKUP($A730,DSSV!$A$7:$R$65536,IN_DTK!M$6,0))=FALSE,IF(M$9&lt;&gt;0,VLOOKUP($A730,DSSV!$A$7:$R$65536,IN_DTK!M$6,0),""),"")</f>
        <v>0</v>
      </c>
      <c r="N730" s="183">
        <f>IF(ISNA(VLOOKUP($A730,DSSV!$A$7:$R$65536,IN_DTK!N$6,0))=FALSE,IF(N$9&lt;&gt;0,VLOOKUP($A730,DSSV!$A$7:$R$65536,IN_DTK!N$6,0),""),"")</f>
        <v>0</v>
      </c>
      <c r="O730" s="183">
        <f>IF(ISNA(VLOOKUP($A730,DSSV!$A$7:$R$65536,IN_DTK!O$6,0))=FALSE,IF(O$9&lt;&gt;0,VLOOKUP($A730,DSSV!$A$7:$R$65536,IN_DTK!O$6,0),""),"")</f>
        <v>0</v>
      </c>
      <c r="P730" s="183">
        <f>IF(ISNA(VLOOKUP($A730,DSSV!$A$7:$R$65536,IN_DTK!P$6,0))=FALSE,IF(P$9&lt;&gt;0,VLOOKUP($A730,DSSV!$A$7:$R$65536,IN_DTK!P$6,0),""),"")</f>
        <v>0</v>
      </c>
      <c r="Q730" s="184">
        <f>IF(ISNA(VLOOKUP($A730,DSSV!$A$7:$R$65536,IN_DTK!Q$6,0))=FALSE,VLOOKUP($A730,DSSV!$A$7:$R$65536,IN_DTK!Q$6,0),"")</f>
        <v>0</v>
      </c>
      <c r="R730" s="175" t="str">
        <f>IF(ISNA(VLOOKUP($A730,DSSV!$A$7:$R$65536,IN_DTK!R$6,0))=FALSE,VLOOKUP($A730,DSSV!$A$7:$R$65536,IN_DTK!R$6,0),"")</f>
        <v>Không</v>
      </c>
      <c r="S730" s="185" t="str">
        <f>IF(ISNA(VLOOKUP($A730,DSSV!$A$7:$R$65536,IN_DTK!S$6,0))=FALSE,VLOOKUP($A730,DSSV!$A$7:$R$65536,IN_DTK!S$6,0),"")</f>
        <v/>
      </c>
      <c r="T730" s="156" t="str">
        <f t="shared" si="22"/>
        <v/>
      </c>
      <c r="U730" s="156" t="str">
        <f t="shared" si="23"/>
        <v/>
      </c>
    </row>
    <row r="731" spans="1:21" s="156" customFormat="1" ht="20.25" customHeight="1">
      <c r="A731" s="154">
        <v>722</v>
      </c>
      <c r="B731" s="178">
        <f>--SUBTOTAL(2,C$7:C731)</f>
        <v>722</v>
      </c>
      <c r="C731" s="157">
        <f>IF(ISNA(VLOOKUP($A731,DSSV!$A$7:$R$65536,IN_DTK!C$6,0))=FALSE,VLOOKUP($A731,DSSV!$A$7:$R$65536,IN_DTK!C$6,0),"")</f>
        <v>0</v>
      </c>
      <c r="D731" s="181" t="str">
        <f>IF(ISNA(VLOOKUP($A731,DSSV!$A$7:$R$65536,IN_DTK!D$6,0))=FALSE,VLOOKUP($A731,DSSV!$A$7:$R$65536,IN_DTK!D$6,0),"")</f>
        <v/>
      </c>
      <c r="E731" s="182" t="str">
        <f>IF(ISNA(VLOOKUP($A731,DSSV!$A$7:$R$65536,IN_DTK!E$6,0))=FALSE,VLOOKUP($A731,DSSV!$A$7:$R$65536,IN_DTK!E$6,0),"")</f>
        <v/>
      </c>
      <c r="F731" s="187" t="str">
        <f>IF(ISNA(VLOOKUP($A731,DSSV!$A$7:$R$65536,IN_DTK!F$6,0))=FALSE,VLOOKUP($A731,DSSV!$A$7:$R$65536,IN_DTK!F$6,0),"")</f>
        <v/>
      </c>
      <c r="G731" s="187" t="str">
        <f>IF(ISNA(VLOOKUP($A731,DSSV!$A$7:$R$65536,IN_DTK!G$6,0))=FALSE,VLOOKUP($A731,DSSV!$A$7:$R$65536,IN_DTK!G$6,0),"")</f>
        <v/>
      </c>
      <c r="H731" s="183">
        <f>IF(ISNA(VLOOKUP($A731,DSSV!$A$7:$R$65536,IN_DTK!H$6,0))=FALSE,IF(H$9&lt;&gt;0,VLOOKUP($A731,DSSV!$A$7:$R$65536,IN_DTK!H$6,0),""),"")</f>
        <v>0</v>
      </c>
      <c r="I731" s="183">
        <f>IF(ISNA(VLOOKUP($A731,DSSV!$A$7:$R$65536,IN_DTK!I$6,0))=FALSE,IF(I$9&lt;&gt;0,VLOOKUP($A731,DSSV!$A$7:$R$65536,IN_DTK!I$6,0),""),"")</f>
        <v>0</v>
      </c>
      <c r="J731" s="183">
        <f>IF(ISNA(VLOOKUP($A731,DSSV!$A$7:$R$65536,IN_DTK!J$6,0))=FALSE,IF(J$9&lt;&gt;0,VLOOKUP($A731,DSSV!$A$7:$R$65536,IN_DTK!J$6,0),""),"")</f>
        <v>0</v>
      </c>
      <c r="K731" s="183">
        <f>IF(ISNA(VLOOKUP($A731,DSSV!$A$7:$R$65536,IN_DTK!K$6,0))=FALSE,IF(K$9&lt;&gt;0,VLOOKUP($A731,DSSV!$A$7:$R$65536,IN_DTK!K$6,0),""),"")</f>
        <v>0</v>
      </c>
      <c r="L731" s="183">
        <f>IF(ISNA(VLOOKUP($A731,DSSV!$A$7:$R$65536,IN_DTK!L$6,0))=FALSE,IF(L$9&lt;&gt;0,VLOOKUP($A731,DSSV!$A$7:$R$65536,IN_DTK!L$6,0),""),"")</f>
        <v>0</v>
      </c>
      <c r="M731" s="183">
        <f>IF(ISNA(VLOOKUP($A731,DSSV!$A$7:$R$65536,IN_DTK!M$6,0))=FALSE,IF(M$9&lt;&gt;0,VLOOKUP($A731,DSSV!$A$7:$R$65536,IN_DTK!M$6,0),""),"")</f>
        <v>0</v>
      </c>
      <c r="N731" s="183">
        <f>IF(ISNA(VLOOKUP($A731,DSSV!$A$7:$R$65536,IN_DTK!N$6,0))=FALSE,IF(N$9&lt;&gt;0,VLOOKUP($A731,DSSV!$A$7:$R$65536,IN_DTK!N$6,0),""),"")</f>
        <v>0</v>
      </c>
      <c r="O731" s="183">
        <f>IF(ISNA(VLOOKUP($A731,DSSV!$A$7:$R$65536,IN_DTK!O$6,0))=FALSE,IF(O$9&lt;&gt;0,VLOOKUP($A731,DSSV!$A$7:$R$65536,IN_DTK!O$6,0),""),"")</f>
        <v>0</v>
      </c>
      <c r="P731" s="183">
        <f>IF(ISNA(VLOOKUP($A731,DSSV!$A$7:$R$65536,IN_DTK!P$6,0))=FALSE,IF(P$9&lt;&gt;0,VLOOKUP($A731,DSSV!$A$7:$R$65536,IN_DTK!P$6,0),""),"")</f>
        <v>0</v>
      </c>
      <c r="Q731" s="184">
        <f>IF(ISNA(VLOOKUP($A731,DSSV!$A$7:$R$65536,IN_DTK!Q$6,0))=FALSE,VLOOKUP($A731,DSSV!$A$7:$R$65536,IN_DTK!Q$6,0),"")</f>
        <v>0</v>
      </c>
      <c r="R731" s="175" t="str">
        <f>IF(ISNA(VLOOKUP($A731,DSSV!$A$7:$R$65536,IN_DTK!R$6,0))=FALSE,VLOOKUP($A731,DSSV!$A$7:$R$65536,IN_DTK!R$6,0),"")</f>
        <v>Không</v>
      </c>
      <c r="S731" s="185" t="str">
        <f>IF(ISNA(VLOOKUP($A731,DSSV!$A$7:$R$65536,IN_DTK!S$6,0))=FALSE,VLOOKUP($A731,DSSV!$A$7:$R$65536,IN_DTK!S$6,0),"")</f>
        <v/>
      </c>
      <c r="T731" s="156" t="str">
        <f t="shared" si="22"/>
        <v/>
      </c>
      <c r="U731" s="156" t="str">
        <f t="shared" si="23"/>
        <v/>
      </c>
    </row>
    <row r="732" spans="1:21" s="156" customFormat="1" ht="20.25" customHeight="1">
      <c r="A732" s="154">
        <v>723</v>
      </c>
      <c r="B732" s="178">
        <f>--SUBTOTAL(2,C$7:C732)</f>
        <v>723</v>
      </c>
      <c r="C732" s="157">
        <f>IF(ISNA(VLOOKUP($A732,DSSV!$A$7:$R$65536,IN_DTK!C$6,0))=FALSE,VLOOKUP($A732,DSSV!$A$7:$R$65536,IN_DTK!C$6,0),"")</f>
        <v>0</v>
      </c>
      <c r="D732" s="181" t="str">
        <f>IF(ISNA(VLOOKUP($A732,DSSV!$A$7:$R$65536,IN_DTK!D$6,0))=FALSE,VLOOKUP($A732,DSSV!$A$7:$R$65536,IN_DTK!D$6,0),"")</f>
        <v/>
      </c>
      <c r="E732" s="182" t="str">
        <f>IF(ISNA(VLOOKUP($A732,DSSV!$A$7:$R$65536,IN_DTK!E$6,0))=FALSE,VLOOKUP($A732,DSSV!$A$7:$R$65536,IN_DTK!E$6,0),"")</f>
        <v/>
      </c>
      <c r="F732" s="187" t="str">
        <f>IF(ISNA(VLOOKUP($A732,DSSV!$A$7:$R$65536,IN_DTK!F$6,0))=FALSE,VLOOKUP($A732,DSSV!$A$7:$R$65536,IN_DTK!F$6,0),"")</f>
        <v/>
      </c>
      <c r="G732" s="187" t="str">
        <f>IF(ISNA(VLOOKUP($A732,DSSV!$A$7:$R$65536,IN_DTK!G$6,0))=FALSE,VLOOKUP($A732,DSSV!$A$7:$R$65536,IN_DTK!G$6,0),"")</f>
        <v/>
      </c>
      <c r="H732" s="183">
        <f>IF(ISNA(VLOOKUP($A732,DSSV!$A$7:$R$65536,IN_DTK!H$6,0))=FALSE,IF(H$9&lt;&gt;0,VLOOKUP($A732,DSSV!$A$7:$R$65536,IN_DTK!H$6,0),""),"")</f>
        <v>0</v>
      </c>
      <c r="I732" s="183">
        <f>IF(ISNA(VLOOKUP($A732,DSSV!$A$7:$R$65536,IN_DTK!I$6,0))=FALSE,IF(I$9&lt;&gt;0,VLOOKUP($A732,DSSV!$A$7:$R$65536,IN_DTK!I$6,0),""),"")</f>
        <v>0</v>
      </c>
      <c r="J732" s="183">
        <f>IF(ISNA(VLOOKUP($A732,DSSV!$A$7:$R$65536,IN_DTK!J$6,0))=FALSE,IF(J$9&lt;&gt;0,VLOOKUP($A732,DSSV!$A$7:$R$65536,IN_DTK!J$6,0),""),"")</f>
        <v>0</v>
      </c>
      <c r="K732" s="183">
        <f>IF(ISNA(VLOOKUP($A732,DSSV!$A$7:$R$65536,IN_DTK!K$6,0))=FALSE,IF(K$9&lt;&gt;0,VLOOKUP($A732,DSSV!$A$7:$R$65536,IN_DTK!K$6,0),""),"")</f>
        <v>0</v>
      </c>
      <c r="L732" s="183">
        <f>IF(ISNA(VLOOKUP($A732,DSSV!$A$7:$R$65536,IN_DTK!L$6,0))=FALSE,IF(L$9&lt;&gt;0,VLOOKUP($A732,DSSV!$A$7:$R$65536,IN_DTK!L$6,0),""),"")</f>
        <v>0</v>
      </c>
      <c r="M732" s="183">
        <f>IF(ISNA(VLOOKUP($A732,DSSV!$A$7:$R$65536,IN_DTK!M$6,0))=FALSE,IF(M$9&lt;&gt;0,VLOOKUP($A732,DSSV!$A$7:$R$65536,IN_DTK!M$6,0),""),"")</f>
        <v>0</v>
      </c>
      <c r="N732" s="183">
        <f>IF(ISNA(VLOOKUP($A732,DSSV!$A$7:$R$65536,IN_DTK!N$6,0))=FALSE,IF(N$9&lt;&gt;0,VLOOKUP($A732,DSSV!$A$7:$R$65536,IN_DTK!N$6,0),""),"")</f>
        <v>0</v>
      </c>
      <c r="O732" s="183">
        <f>IF(ISNA(VLOOKUP($A732,DSSV!$A$7:$R$65536,IN_DTK!O$6,0))=FALSE,IF(O$9&lt;&gt;0,VLOOKUP($A732,DSSV!$A$7:$R$65536,IN_DTK!O$6,0),""),"")</f>
        <v>0</v>
      </c>
      <c r="P732" s="183">
        <f>IF(ISNA(VLOOKUP($A732,DSSV!$A$7:$R$65536,IN_DTK!P$6,0))=FALSE,IF(P$9&lt;&gt;0,VLOOKUP($A732,DSSV!$A$7:$R$65536,IN_DTK!P$6,0),""),"")</f>
        <v>0</v>
      </c>
      <c r="Q732" s="184">
        <f>IF(ISNA(VLOOKUP($A732,DSSV!$A$7:$R$65536,IN_DTK!Q$6,0))=FALSE,VLOOKUP($A732,DSSV!$A$7:$R$65536,IN_DTK!Q$6,0),"")</f>
        <v>0</v>
      </c>
      <c r="R732" s="175" t="str">
        <f>IF(ISNA(VLOOKUP($A732,DSSV!$A$7:$R$65536,IN_DTK!R$6,0))=FALSE,VLOOKUP($A732,DSSV!$A$7:$R$65536,IN_DTK!R$6,0),"")</f>
        <v>Không</v>
      </c>
      <c r="S732" s="185" t="str">
        <f>IF(ISNA(VLOOKUP($A732,DSSV!$A$7:$R$65536,IN_DTK!S$6,0))=FALSE,VLOOKUP($A732,DSSV!$A$7:$R$65536,IN_DTK!S$6,0),"")</f>
        <v/>
      </c>
      <c r="T732" s="156" t="str">
        <f t="shared" si="22"/>
        <v/>
      </c>
      <c r="U732" s="156" t="str">
        <f t="shared" si="23"/>
        <v/>
      </c>
    </row>
    <row r="733" spans="1:21" s="156" customFormat="1" ht="20.25" customHeight="1">
      <c r="A733" s="154">
        <v>724</v>
      </c>
      <c r="B733" s="178">
        <f>--SUBTOTAL(2,C$7:C733)</f>
        <v>724</v>
      </c>
      <c r="C733" s="157">
        <f>IF(ISNA(VLOOKUP($A733,DSSV!$A$7:$R$65536,IN_DTK!C$6,0))=FALSE,VLOOKUP($A733,DSSV!$A$7:$R$65536,IN_DTK!C$6,0),"")</f>
        <v>0</v>
      </c>
      <c r="D733" s="181" t="str">
        <f>IF(ISNA(VLOOKUP($A733,DSSV!$A$7:$R$65536,IN_DTK!D$6,0))=FALSE,VLOOKUP($A733,DSSV!$A$7:$R$65536,IN_DTK!D$6,0),"")</f>
        <v/>
      </c>
      <c r="E733" s="182" t="str">
        <f>IF(ISNA(VLOOKUP($A733,DSSV!$A$7:$R$65536,IN_DTK!E$6,0))=FALSE,VLOOKUP($A733,DSSV!$A$7:$R$65536,IN_DTK!E$6,0),"")</f>
        <v/>
      </c>
      <c r="F733" s="187" t="str">
        <f>IF(ISNA(VLOOKUP($A733,DSSV!$A$7:$R$65536,IN_DTK!F$6,0))=FALSE,VLOOKUP($A733,DSSV!$A$7:$R$65536,IN_DTK!F$6,0),"")</f>
        <v/>
      </c>
      <c r="G733" s="187" t="str">
        <f>IF(ISNA(VLOOKUP($A733,DSSV!$A$7:$R$65536,IN_DTK!G$6,0))=FALSE,VLOOKUP($A733,DSSV!$A$7:$R$65536,IN_DTK!G$6,0),"")</f>
        <v/>
      </c>
      <c r="H733" s="183">
        <f>IF(ISNA(VLOOKUP($A733,DSSV!$A$7:$R$65536,IN_DTK!H$6,0))=FALSE,IF(H$9&lt;&gt;0,VLOOKUP($A733,DSSV!$A$7:$R$65536,IN_DTK!H$6,0),""),"")</f>
        <v>0</v>
      </c>
      <c r="I733" s="183">
        <f>IF(ISNA(VLOOKUP($A733,DSSV!$A$7:$R$65536,IN_DTK!I$6,0))=FALSE,IF(I$9&lt;&gt;0,VLOOKUP($A733,DSSV!$A$7:$R$65536,IN_DTK!I$6,0),""),"")</f>
        <v>0</v>
      </c>
      <c r="J733" s="183">
        <f>IF(ISNA(VLOOKUP($A733,DSSV!$A$7:$R$65536,IN_DTK!J$6,0))=FALSE,IF(J$9&lt;&gt;0,VLOOKUP($A733,DSSV!$A$7:$R$65536,IN_DTK!J$6,0),""),"")</f>
        <v>0</v>
      </c>
      <c r="K733" s="183">
        <f>IF(ISNA(VLOOKUP($A733,DSSV!$A$7:$R$65536,IN_DTK!K$6,0))=FALSE,IF(K$9&lt;&gt;0,VLOOKUP($A733,DSSV!$A$7:$R$65536,IN_DTK!K$6,0),""),"")</f>
        <v>0</v>
      </c>
      <c r="L733" s="183">
        <f>IF(ISNA(VLOOKUP($A733,DSSV!$A$7:$R$65536,IN_DTK!L$6,0))=FALSE,IF(L$9&lt;&gt;0,VLOOKUP($A733,DSSV!$A$7:$R$65536,IN_DTK!L$6,0),""),"")</f>
        <v>0</v>
      </c>
      <c r="M733" s="183">
        <f>IF(ISNA(VLOOKUP($A733,DSSV!$A$7:$R$65536,IN_DTK!M$6,0))=FALSE,IF(M$9&lt;&gt;0,VLOOKUP($A733,DSSV!$A$7:$R$65536,IN_DTK!M$6,0),""),"")</f>
        <v>0</v>
      </c>
      <c r="N733" s="183">
        <f>IF(ISNA(VLOOKUP($A733,DSSV!$A$7:$R$65536,IN_DTK!N$6,0))=FALSE,IF(N$9&lt;&gt;0,VLOOKUP($A733,DSSV!$A$7:$R$65536,IN_DTK!N$6,0),""),"")</f>
        <v>0</v>
      </c>
      <c r="O733" s="183">
        <f>IF(ISNA(VLOOKUP($A733,DSSV!$A$7:$R$65536,IN_DTK!O$6,0))=FALSE,IF(O$9&lt;&gt;0,VLOOKUP($A733,DSSV!$A$7:$R$65536,IN_DTK!O$6,0),""),"")</f>
        <v>0</v>
      </c>
      <c r="P733" s="183">
        <f>IF(ISNA(VLOOKUP($A733,DSSV!$A$7:$R$65536,IN_DTK!P$6,0))=FALSE,IF(P$9&lt;&gt;0,VLOOKUP($A733,DSSV!$A$7:$R$65536,IN_DTK!P$6,0),""),"")</f>
        <v>0</v>
      </c>
      <c r="Q733" s="184">
        <f>IF(ISNA(VLOOKUP($A733,DSSV!$A$7:$R$65536,IN_DTK!Q$6,0))=FALSE,VLOOKUP($A733,DSSV!$A$7:$R$65536,IN_DTK!Q$6,0),"")</f>
        <v>0</v>
      </c>
      <c r="R733" s="175" t="str">
        <f>IF(ISNA(VLOOKUP($A733,DSSV!$A$7:$R$65536,IN_DTK!R$6,0))=FALSE,VLOOKUP($A733,DSSV!$A$7:$R$65536,IN_DTK!R$6,0),"")</f>
        <v>Không</v>
      </c>
      <c r="S733" s="185" t="str">
        <f>IF(ISNA(VLOOKUP($A733,DSSV!$A$7:$R$65536,IN_DTK!S$6,0))=FALSE,VLOOKUP($A733,DSSV!$A$7:$R$65536,IN_DTK!S$6,0),"")</f>
        <v/>
      </c>
      <c r="T733" s="156" t="str">
        <f t="shared" si="22"/>
        <v/>
      </c>
      <c r="U733" s="156" t="str">
        <f t="shared" si="23"/>
        <v/>
      </c>
    </row>
    <row r="734" spans="1:21" s="156" customFormat="1" ht="20.25" customHeight="1">
      <c r="A734" s="154">
        <v>725</v>
      </c>
      <c r="B734" s="178">
        <f>--SUBTOTAL(2,C$7:C734)</f>
        <v>725</v>
      </c>
      <c r="C734" s="157">
        <f>IF(ISNA(VLOOKUP($A734,DSSV!$A$7:$R$65536,IN_DTK!C$6,0))=FALSE,VLOOKUP($A734,DSSV!$A$7:$R$65536,IN_DTK!C$6,0),"")</f>
        <v>0</v>
      </c>
      <c r="D734" s="181" t="str">
        <f>IF(ISNA(VLOOKUP($A734,DSSV!$A$7:$R$65536,IN_DTK!D$6,0))=FALSE,VLOOKUP($A734,DSSV!$A$7:$R$65536,IN_DTK!D$6,0),"")</f>
        <v/>
      </c>
      <c r="E734" s="182" t="str">
        <f>IF(ISNA(VLOOKUP($A734,DSSV!$A$7:$R$65536,IN_DTK!E$6,0))=FALSE,VLOOKUP($A734,DSSV!$A$7:$R$65536,IN_DTK!E$6,0),"")</f>
        <v/>
      </c>
      <c r="F734" s="187" t="str">
        <f>IF(ISNA(VLOOKUP($A734,DSSV!$A$7:$R$65536,IN_DTK!F$6,0))=FALSE,VLOOKUP($A734,DSSV!$A$7:$R$65536,IN_DTK!F$6,0),"")</f>
        <v/>
      </c>
      <c r="G734" s="187" t="str">
        <f>IF(ISNA(VLOOKUP($A734,DSSV!$A$7:$R$65536,IN_DTK!G$6,0))=FALSE,VLOOKUP($A734,DSSV!$A$7:$R$65536,IN_DTK!G$6,0),"")</f>
        <v/>
      </c>
      <c r="H734" s="183">
        <f>IF(ISNA(VLOOKUP($A734,DSSV!$A$7:$R$65536,IN_DTK!H$6,0))=FALSE,IF(H$9&lt;&gt;0,VLOOKUP($A734,DSSV!$A$7:$R$65536,IN_DTK!H$6,0),""),"")</f>
        <v>0</v>
      </c>
      <c r="I734" s="183">
        <f>IF(ISNA(VLOOKUP($A734,DSSV!$A$7:$R$65536,IN_DTK!I$6,0))=FALSE,IF(I$9&lt;&gt;0,VLOOKUP($A734,DSSV!$A$7:$R$65536,IN_DTK!I$6,0),""),"")</f>
        <v>0</v>
      </c>
      <c r="J734" s="183">
        <f>IF(ISNA(VLOOKUP($A734,DSSV!$A$7:$R$65536,IN_DTK!J$6,0))=FALSE,IF(J$9&lt;&gt;0,VLOOKUP($A734,DSSV!$A$7:$R$65536,IN_DTK!J$6,0),""),"")</f>
        <v>0</v>
      </c>
      <c r="K734" s="183">
        <f>IF(ISNA(VLOOKUP($A734,DSSV!$A$7:$R$65536,IN_DTK!K$6,0))=FALSE,IF(K$9&lt;&gt;0,VLOOKUP($A734,DSSV!$A$7:$R$65536,IN_DTK!K$6,0),""),"")</f>
        <v>0</v>
      </c>
      <c r="L734" s="183">
        <f>IF(ISNA(VLOOKUP($A734,DSSV!$A$7:$R$65536,IN_DTK!L$6,0))=FALSE,IF(L$9&lt;&gt;0,VLOOKUP($A734,DSSV!$A$7:$R$65536,IN_DTK!L$6,0),""),"")</f>
        <v>0</v>
      </c>
      <c r="M734" s="183">
        <f>IF(ISNA(VLOOKUP($A734,DSSV!$A$7:$R$65536,IN_DTK!M$6,0))=FALSE,IF(M$9&lt;&gt;0,VLOOKUP($A734,DSSV!$A$7:$R$65536,IN_DTK!M$6,0),""),"")</f>
        <v>0</v>
      </c>
      <c r="N734" s="183">
        <f>IF(ISNA(VLOOKUP($A734,DSSV!$A$7:$R$65536,IN_DTK!N$6,0))=FALSE,IF(N$9&lt;&gt;0,VLOOKUP($A734,DSSV!$A$7:$R$65536,IN_DTK!N$6,0),""),"")</f>
        <v>0</v>
      </c>
      <c r="O734" s="183">
        <f>IF(ISNA(VLOOKUP($A734,DSSV!$A$7:$R$65536,IN_DTK!O$6,0))=FALSE,IF(O$9&lt;&gt;0,VLOOKUP($A734,DSSV!$A$7:$R$65536,IN_DTK!O$6,0),""),"")</f>
        <v>0</v>
      </c>
      <c r="P734" s="183">
        <f>IF(ISNA(VLOOKUP($A734,DSSV!$A$7:$R$65536,IN_DTK!P$6,0))=FALSE,IF(P$9&lt;&gt;0,VLOOKUP($A734,DSSV!$A$7:$R$65536,IN_DTK!P$6,0),""),"")</f>
        <v>0</v>
      </c>
      <c r="Q734" s="184">
        <f>IF(ISNA(VLOOKUP($A734,DSSV!$A$7:$R$65536,IN_DTK!Q$6,0))=FALSE,VLOOKUP($A734,DSSV!$A$7:$R$65536,IN_DTK!Q$6,0),"")</f>
        <v>0</v>
      </c>
      <c r="R734" s="175" t="str">
        <f>IF(ISNA(VLOOKUP($A734,DSSV!$A$7:$R$65536,IN_DTK!R$6,0))=FALSE,VLOOKUP($A734,DSSV!$A$7:$R$65536,IN_DTK!R$6,0),"")</f>
        <v>Không</v>
      </c>
      <c r="S734" s="185" t="str">
        <f>IF(ISNA(VLOOKUP($A734,DSSV!$A$7:$R$65536,IN_DTK!S$6,0))=FALSE,VLOOKUP($A734,DSSV!$A$7:$R$65536,IN_DTK!S$6,0),"")</f>
        <v/>
      </c>
      <c r="T734" s="156" t="str">
        <f t="shared" si="22"/>
        <v/>
      </c>
      <c r="U734" s="156" t="str">
        <f t="shared" si="23"/>
        <v/>
      </c>
    </row>
    <row r="735" spans="1:21" s="156" customFormat="1" ht="20.25" customHeight="1">
      <c r="A735" s="154">
        <v>726</v>
      </c>
      <c r="B735" s="178">
        <f>--SUBTOTAL(2,C$7:C735)</f>
        <v>726</v>
      </c>
      <c r="C735" s="157">
        <f>IF(ISNA(VLOOKUP($A735,DSSV!$A$7:$R$65536,IN_DTK!C$6,0))=FALSE,VLOOKUP($A735,DSSV!$A$7:$R$65536,IN_DTK!C$6,0),"")</f>
        <v>0</v>
      </c>
      <c r="D735" s="181" t="str">
        <f>IF(ISNA(VLOOKUP($A735,DSSV!$A$7:$R$65536,IN_DTK!D$6,0))=FALSE,VLOOKUP($A735,DSSV!$A$7:$R$65536,IN_DTK!D$6,0),"")</f>
        <v/>
      </c>
      <c r="E735" s="182" t="str">
        <f>IF(ISNA(VLOOKUP($A735,DSSV!$A$7:$R$65536,IN_DTK!E$6,0))=FALSE,VLOOKUP($A735,DSSV!$A$7:$R$65536,IN_DTK!E$6,0),"")</f>
        <v/>
      </c>
      <c r="F735" s="187" t="str">
        <f>IF(ISNA(VLOOKUP($A735,DSSV!$A$7:$R$65536,IN_DTK!F$6,0))=FALSE,VLOOKUP($A735,DSSV!$A$7:$R$65536,IN_DTK!F$6,0),"")</f>
        <v/>
      </c>
      <c r="G735" s="187" t="str">
        <f>IF(ISNA(VLOOKUP($A735,DSSV!$A$7:$R$65536,IN_DTK!G$6,0))=FALSE,VLOOKUP($A735,DSSV!$A$7:$R$65536,IN_DTK!G$6,0),"")</f>
        <v/>
      </c>
      <c r="H735" s="183">
        <f>IF(ISNA(VLOOKUP($A735,DSSV!$A$7:$R$65536,IN_DTK!H$6,0))=FALSE,IF(H$9&lt;&gt;0,VLOOKUP($A735,DSSV!$A$7:$R$65536,IN_DTK!H$6,0),""),"")</f>
        <v>0</v>
      </c>
      <c r="I735" s="183">
        <f>IF(ISNA(VLOOKUP($A735,DSSV!$A$7:$R$65536,IN_DTK!I$6,0))=FALSE,IF(I$9&lt;&gt;0,VLOOKUP($A735,DSSV!$A$7:$R$65536,IN_DTK!I$6,0),""),"")</f>
        <v>0</v>
      </c>
      <c r="J735" s="183">
        <f>IF(ISNA(VLOOKUP($A735,DSSV!$A$7:$R$65536,IN_DTK!J$6,0))=FALSE,IF(J$9&lt;&gt;0,VLOOKUP($A735,DSSV!$A$7:$R$65536,IN_DTK!J$6,0),""),"")</f>
        <v>0</v>
      </c>
      <c r="K735" s="183">
        <f>IF(ISNA(VLOOKUP($A735,DSSV!$A$7:$R$65536,IN_DTK!K$6,0))=FALSE,IF(K$9&lt;&gt;0,VLOOKUP($A735,DSSV!$A$7:$R$65536,IN_DTK!K$6,0),""),"")</f>
        <v>0</v>
      </c>
      <c r="L735" s="183">
        <f>IF(ISNA(VLOOKUP($A735,DSSV!$A$7:$R$65536,IN_DTK!L$6,0))=FALSE,IF(L$9&lt;&gt;0,VLOOKUP($A735,DSSV!$A$7:$R$65536,IN_DTK!L$6,0),""),"")</f>
        <v>0</v>
      </c>
      <c r="M735" s="183">
        <f>IF(ISNA(VLOOKUP($A735,DSSV!$A$7:$R$65536,IN_DTK!M$6,0))=FALSE,IF(M$9&lt;&gt;0,VLOOKUP($A735,DSSV!$A$7:$R$65536,IN_DTK!M$6,0),""),"")</f>
        <v>0</v>
      </c>
      <c r="N735" s="183">
        <f>IF(ISNA(VLOOKUP($A735,DSSV!$A$7:$R$65536,IN_DTK!N$6,0))=FALSE,IF(N$9&lt;&gt;0,VLOOKUP($A735,DSSV!$A$7:$R$65536,IN_DTK!N$6,0),""),"")</f>
        <v>0</v>
      </c>
      <c r="O735" s="183">
        <f>IF(ISNA(VLOOKUP($A735,DSSV!$A$7:$R$65536,IN_DTK!O$6,0))=FALSE,IF(O$9&lt;&gt;0,VLOOKUP($A735,DSSV!$A$7:$R$65536,IN_DTK!O$6,0),""),"")</f>
        <v>0</v>
      </c>
      <c r="P735" s="183">
        <f>IF(ISNA(VLOOKUP($A735,DSSV!$A$7:$R$65536,IN_DTK!P$6,0))=FALSE,IF(P$9&lt;&gt;0,VLOOKUP($A735,DSSV!$A$7:$R$65536,IN_DTK!P$6,0),""),"")</f>
        <v>0</v>
      </c>
      <c r="Q735" s="184">
        <f>IF(ISNA(VLOOKUP($A735,DSSV!$A$7:$R$65536,IN_DTK!Q$6,0))=FALSE,VLOOKUP($A735,DSSV!$A$7:$R$65536,IN_DTK!Q$6,0),"")</f>
        <v>0</v>
      </c>
      <c r="R735" s="175" t="str">
        <f>IF(ISNA(VLOOKUP($A735,DSSV!$A$7:$R$65536,IN_DTK!R$6,0))=FALSE,VLOOKUP($A735,DSSV!$A$7:$R$65536,IN_DTK!R$6,0),"")</f>
        <v>Không</v>
      </c>
      <c r="S735" s="185" t="str">
        <f>IF(ISNA(VLOOKUP($A735,DSSV!$A$7:$R$65536,IN_DTK!S$6,0))=FALSE,VLOOKUP($A735,DSSV!$A$7:$R$65536,IN_DTK!S$6,0),"")</f>
        <v/>
      </c>
      <c r="T735" s="156" t="str">
        <f t="shared" si="22"/>
        <v/>
      </c>
      <c r="U735" s="156" t="str">
        <f t="shared" si="23"/>
        <v/>
      </c>
    </row>
    <row r="736" spans="1:21" s="156" customFormat="1" ht="20.25" customHeight="1">
      <c r="A736" s="154">
        <v>727</v>
      </c>
      <c r="B736" s="178">
        <f>--SUBTOTAL(2,C$7:C736)</f>
        <v>727</v>
      </c>
      <c r="C736" s="157">
        <f>IF(ISNA(VLOOKUP($A736,DSSV!$A$7:$R$65536,IN_DTK!C$6,0))=FALSE,VLOOKUP($A736,DSSV!$A$7:$R$65536,IN_DTK!C$6,0),"")</f>
        <v>0</v>
      </c>
      <c r="D736" s="181" t="str">
        <f>IF(ISNA(VLOOKUP($A736,DSSV!$A$7:$R$65536,IN_DTK!D$6,0))=FALSE,VLOOKUP($A736,DSSV!$A$7:$R$65536,IN_DTK!D$6,0),"")</f>
        <v/>
      </c>
      <c r="E736" s="182" t="str">
        <f>IF(ISNA(VLOOKUP($A736,DSSV!$A$7:$R$65536,IN_DTK!E$6,0))=FALSE,VLOOKUP($A736,DSSV!$A$7:$R$65536,IN_DTK!E$6,0),"")</f>
        <v/>
      </c>
      <c r="F736" s="187" t="str">
        <f>IF(ISNA(VLOOKUP($A736,DSSV!$A$7:$R$65536,IN_DTK!F$6,0))=FALSE,VLOOKUP($A736,DSSV!$A$7:$R$65536,IN_DTK!F$6,0),"")</f>
        <v/>
      </c>
      <c r="G736" s="187" t="str">
        <f>IF(ISNA(VLOOKUP($A736,DSSV!$A$7:$R$65536,IN_DTK!G$6,0))=FALSE,VLOOKUP($A736,DSSV!$A$7:$R$65536,IN_DTK!G$6,0),"")</f>
        <v/>
      </c>
      <c r="H736" s="183">
        <f>IF(ISNA(VLOOKUP($A736,DSSV!$A$7:$R$65536,IN_DTK!H$6,0))=FALSE,IF(H$9&lt;&gt;0,VLOOKUP($A736,DSSV!$A$7:$R$65536,IN_DTK!H$6,0),""),"")</f>
        <v>0</v>
      </c>
      <c r="I736" s="183">
        <f>IF(ISNA(VLOOKUP($A736,DSSV!$A$7:$R$65536,IN_DTK!I$6,0))=FALSE,IF(I$9&lt;&gt;0,VLOOKUP($A736,DSSV!$A$7:$R$65536,IN_DTK!I$6,0),""),"")</f>
        <v>0</v>
      </c>
      <c r="J736" s="183">
        <f>IF(ISNA(VLOOKUP($A736,DSSV!$A$7:$R$65536,IN_DTK!J$6,0))=FALSE,IF(J$9&lt;&gt;0,VLOOKUP($A736,DSSV!$A$7:$R$65536,IN_DTK!J$6,0),""),"")</f>
        <v>0</v>
      </c>
      <c r="K736" s="183">
        <f>IF(ISNA(VLOOKUP($A736,DSSV!$A$7:$R$65536,IN_DTK!K$6,0))=FALSE,IF(K$9&lt;&gt;0,VLOOKUP($A736,DSSV!$A$7:$R$65536,IN_DTK!K$6,0),""),"")</f>
        <v>0</v>
      </c>
      <c r="L736" s="183">
        <f>IF(ISNA(VLOOKUP($A736,DSSV!$A$7:$R$65536,IN_DTK!L$6,0))=FALSE,IF(L$9&lt;&gt;0,VLOOKUP($A736,DSSV!$A$7:$R$65536,IN_DTK!L$6,0),""),"")</f>
        <v>0</v>
      </c>
      <c r="M736" s="183">
        <f>IF(ISNA(VLOOKUP($A736,DSSV!$A$7:$R$65536,IN_DTK!M$6,0))=FALSE,IF(M$9&lt;&gt;0,VLOOKUP($A736,DSSV!$A$7:$R$65536,IN_DTK!M$6,0),""),"")</f>
        <v>0</v>
      </c>
      <c r="N736" s="183">
        <f>IF(ISNA(VLOOKUP($A736,DSSV!$A$7:$R$65536,IN_DTK!N$6,0))=FALSE,IF(N$9&lt;&gt;0,VLOOKUP($A736,DSSV!$A$7:$R$65536,IN_DTK!N$6,0),""),"")</f>
        <v>0</v>
      </c>
      <c r="O736" s="183">
        <f>IF(ISNA(VLOOKUP($A736,DSSV!$A$7:$R$65536,IN_DTK!O$6,0))=FALSE,IF(O$9&lt;&gt;0,VLOOKUP($A736,DSSV!$A$7:$R$65536,IN_DTK!O$6,0),""),"")</f>
        <v>0</v>
      </c>
      <c r="P736" s="183">
        <f>IF(ISNA(VLOOKUP($A736,DSSV!$A$7:$R$65536,IN_DTK!P$6,0))=FALSE,IF(P$9&lt;&gt;0,VLOOKUP($A736,DSSV!$A$7:$R$65536,IN_DTK!P$6,0),""),"")</f>
        <v>0</v>
      </c>
      <c r="Q736" s="184">
        <f>IF(ISNA(VLOOKUP($A736,DSSV!$A$7:$R$65536,IN_DTK!Q$6,0))=FALSE,VLOOKUP($A736,DSSV!$A$7:$R$65536,IN_DTK!Q$6,0),"")</f>
        <v>0</v>
      </c>
      <c r="R736" s="175" t="str">
        <f>IF(ISNA(VLOOKUP($A736,DSSV!$A$7:$R$65536,IN_DTK!R$6,0))=FALSE,VLOOKUP($A736,DSSV!$A$7:$R$65536,IN_DTK!R$6,0),"")</f>
        <v>Không</v>
      </c>
      <c r="S736" s="185" t="str">
        <f>IF(ISNA(VLOOKUP($A736,DSSV!$A$7:$R$65536,IN_DTK!S$6,0))=FALSE,VLOOKUP($A736,DSSV!$A$7:$R$65536,IN_DTK!S$6,0),"")</f>
        <v/>
      </c>
      <c r="T736" s="156" t="str">
        <f t="shared" si="22"/>
        <v/>
      </c>
      <c r="U736" s="156" t="str">
        <f t="shared" si="23"/>
        <v/>
      </c>
    </row>
    <row r="737" spans="1:21" s="156" customFormat="1" ht="20.25" customHeight="1">
      <c r="A737" s="154">
        <v>728</v>
      </c>
      <c r="B737" s="178">
        <f>--SUBTOTAL(2,C$7:C737)</f>
        <v>728</v>
      </c>
      <c r="C737" s="157">
        <f>IF(ISNA(VLOOKUP($A737,DSSV!$A$7:$R$65536,IN_DTK!C$6,0))=FALSE,VLOOKUP($A737,DSSV!$A$7:$R$65536,IN_DTK!C$6,0),"")</f>
        <v>0</v>
      </c>
      <c r="D737" s="181" t="str">
        <f>IF(ISNA(VLOOKUP($A737,DSSV!$A$7:$R$65536,IN_DTK!D$6,0))=FALSE,VLOOKUP($A737,DSSV!$A$7:$R$65536,IN_DTK!D$6,0),"")</f>
        <v/>
      </c>
      <c r="E737" s="182" t="str">
        <f>IF(ISNA(VLOOKUP($A737,DSSV!$A$7:$R$65536,IN_DTK!E$6,0))=FALSE,VLOOKUP($A737,DSSV!$A$7:$R$65536,IN_DTK!E$6,0),"")</f>
        <v/>
      </c>
      <c r="F737" s="187" t="str">
        <f>IF(ISNA(VLOOKUP($A737,DSSV!$A$7:$R$65536,IN_DTK!F$6,0))=FALSE,VLOOKUP($A737,DSSV!$A$7:$R$65536,IN_DTK!F$6,0),"")</f>
        <v/>
      </c>
      <c r="G737" s="187" t="str">
        <f>IF(ISNA(VLOOKUP($A737,DSSV!$A$7:$R$65536,IN_DTK!G$6,0))=FALSE,VLOOKUP($A737,DSSV!$A$7:$R$65536,IN_DTK!G$6,0),"")</f>
        <v/>
      </c>
      <c r="H737" s="183">
        <f>IF(ISNA(VLOOKUP($A737,DSSV!$A$7:$R$65536,IN_DTK!H$6,0))=FALSE,IF(H$9&lt;&gt;0,VLOOKUP($A737,DSSV!$A$7:$R$65536,IN_DTK!H$6,0),""),"")</f>
        <v>0</v>
      </c>
      <c r="I737" s="183">
        <f>IF(ISNA(VLOOKUP($A737,DSSV!$A$7:$R$65536,IN_DTK!I$6,0))=FALSE,IF(I$9&lt;&gt;0,VLOOKUP($A737,DSSV!$A$7:$R$65536,IN_DTK!I$6,0),""),"")</f>
        <v>0</v>
      </c>
      <c r="J737" s="183">
        <f>IF(ISNA(VLOOKUP($A737,DSSV!$A$7:$R$65536,IN_DTK!J$6,0))=FALSE,IF(J$9&lt;&gt;0,VLOOKUP($A737,DSSV!$A$7:$R$65536,IN_DTK!J$6,0),""),"")</f>
        <v>0</v>
      </c>
      <c r="K737" s="183">
        <f>IF(ISNA(VLOOKUP($A737,DSSV!$A$7:$R$65536,IN_DTK!K$6,0))=FALSE,IF(K$9&lt;&gt;0,VLOOKUP($A737,DSSV!$A$7:$R$65536,IN_DTK!K$6,0),""),"")</f>
        <v>0</v>
      </c>
      <c r="L737" s="183">
        <f>IF(ISNA(VLOOKUP($A737,DSSV!$A$7:$R$65536,IN_DTK!L$6,0))=FALSE,IF(L$9&lt;&gt;0,VLOOKUP($A737,DSSV!$A$7:$R$65536,IN_DTK!L$6,0),""),"")</f>
        <v>0</v>
      </c>
      <c r="M737" s="183">
        <f>IF(ISNA(VLOOKUP($A737,DSSV!$A$7:$R$65536,IN_DTK!M$6,0))=FALSE,IF(M$9&lt;&gt;0,VLOOKUP($A737,DSSV!$A$7:$R$65536,IN_DTK!M$6,0),""),"")</f>
        <v>0</v>
      </c>
      <c r="N737" s="183">
        <f>IF(ISNA(VLOOKUP($A737,DSSV!$A$7:$R$65536,IN_DTK!N$6,0))=FALSE,IF(N$9&lt;&gt;0,VLOOKUP($A737,DSSV!$A$7:$R$65536,IN_DTK!N$6,0),""),"")</f>
        <v>0</v>
      </c>
      <c r="O737" s="183">
        <f>IF(ISNA(VLOOKUP($A737,DSSV!$A$7:$R$65536,IN_DTK!O$6,0))=FALSE,IF(O$9&lt;&gt;0,VLOOKUP($A737,DSSV!$A$7:$R$65536,IN_DTK!O$6,0),""),"")</f>
        <v>0</v>
      </c>
      <c r="P737" s="183">
        <f>IF(ISNA(VLOOKUP($A737,DSSV!$A$7:$R$65536,IN_DTK!P$6,0))=FALSE,IF(P$9&lt;&gt;0,VLOOKUP($A737,DSSV!$A$7:$R$65536,IN_DTK!P$6,0),""),"")</f>
        <v>0</v>
      </c>
      <c r="Q737" s="184">
        <f>IF(ISNA(VLOOKUP($A737,DSSV!$A$7:$R$65536,IN_DTK!Q$6,0))=FALSE,VLOOKUP($A737,DSSV!$A$7:$R$65536,IN_DTK!Q$6,0),"")</f>
        <v>0</v>
      </c>
      <c r="R737" s="175" t="str">
        <f>IF(ISNA(VLOOKUP($A737,DSSV!$A$7:$R$65536,IN_DTK!R$6,0))=FALSE,VLOOKUP($A737,DSSV!$A$7:$R$65536,IN_DTK!R$6,0),"")</f>
        <v>Không</v>
      </c>
      <c r="S737" s="185" t="str">
        <f>IF(ISNA(VLOOKUP($A737,DSSV!$A$7:$R$65536,IN_DTK!S$6,0))=FALSE,VLOOKUP($A737,DSSV!$A$7:$R$65536,IN_DTK!S$6,0),"")</f>
        <v/>
      </c>
      <c r="T737" s="156" t="str">
        <f t="shared" si="22"/>
        <v/>
      </c>
      <c r="U737" s="156" t="str">
        <f t="shared" si="23"/>
        <v/>
      </c>
    </row>
    <row r="738" spans="1:21" s="156" customFormat="1" ht="20.25" customHeight="1">
      <c r="A738" s="154">
        <v>729</v>
      </c>
      <c r="B738" s="178">
        <f>--SUBTOTAL(2,C$7:C738)</f>
        <v>729</v>
      </c>
      <c r="C738" s="157">
        <f>IF(ISNA(VLOOKUP($A738,DSSV!$A$7:$R$65536,IN_DTK!C$6,0))=FALSE,VLOOKUP($A738,DSSV!$A$7:$R$65536,IN_DTK!C$6,0),"")</f>
        <v>0</v>
      </c>
      <c r="D738" s="181" t="str">
        <f>IF(ISNA(VLOOKUP($A738,DSSV!$A$7:$R$65536,IN_DTK!D$6,0))=FALSE,VLOOKUP($A738,DSSV!$A$7:$R$65536,IN_DTK!D$6,0),"")</f>
        <v/>
      </c>
      <c r="E738" s="182" t="str">
        <f>IF(ISNA(VLOOKUP($A738,DSSV!$A$7:$R$65536,IN_DTK!E$6,0))=FALSE,VLOOKUP($A738,DSSV!$A$7:$R$65536,IN_DTK!E$6,0),"")</f>
        <v/>
      </c>
      <c r="F738" s="187" t="str">
        <f>IF(ISNA(VLOOKUP($A738,DSSV!$A$7:$R$65536,IN_DTK!F$6,0))=FALSE,VLOOKUP($A738,DSSV!$A$7:$R$65536,IN_DTK!F$6,0),"")</f>
        <v/>
      </c>
      <c r="G738" s="187" t="str">
        <f>IF(ISNA(VLOOKUP($A738,DSSV!$A$7:$R$65536,IN_DTK!G$6,0))=FALSE,VLOOKUP($A738,DSSV!$A$7:$R$65536,IN_DTK!G$6,0),"")</f>
        <v/>
      </c>
      <c r="H738" s="183">
        <f>IF(ISNA(VLOOKUP($A738,DSSV!$A$7:$R$65536,IN_DTK!H$6,0))=FALSE,IF(H$9&lt;&gt;0,VLOOKUP($A738,DSSV!$A$7:$R$65536,IN_DTK!H$6,0),""),"")</f>
        <v>0</v>
      </c>
      <c r="I738" s="183">
        <f>IF(ISNA(VLOOKUP($A738,DSSV!$A$7:$R$65536,IN_DTK!I$6,0))=FALSE,IF(I$9&lt;&gt;0,VLOOKUP($A738,DSSV!$A$7:$R$65536,IN_DTK!I$6,0),""),"")</f>
        <v>0</v>
      </c>
      <c r="J738" s="183">
        <f>IF(ISNA(VLOOKUP($A738,DSSV!$A$7:$R$65536,IN_DTK!J$6,0))=FALSE,IF(J$9&lt;&gt;0,VLOOKUP($A738,DSSV!$A$7:$R$65536,IN_DTK!J$6,0),""),"")</f>
        <v>0</v>
      </c>
      <c r="K738" s="183">
        <f>IF(ISNA(VLOOKUP($A738,DSSV!$A$7:$R$65536,IN_DTK!K$6,0))=FALSE,IF(K$9&lt;&gt;0,VLOOKUP($A738,DSSV!$A$7:$R$65536,IN_DTK!K$6,0),""),"")</f>
        <v>0</v>
      </c>
      <c r="L738" s="183">
        <f>IF(ISNA(VLOOKUP($A738,DSSV!$A$7:$R$65536,IN_DTK!L$6,0))=FALSE,IF(L$9&lt;&gt;0,VLOOKUP($A738,DSSV!$A$7:$R$65536,IN_DTK!L$6,0),""),"")</f>
        <v>0</v>
      </c>
      <c r="M738" s="183">
        <f>IF(ISNA(VLOOKUP($A738,DSSV!$A$7:$R$65536,IN_DTK!M$6,0))=FALSE,IF(M$9&lt;&gt;0,VLOOKUP($A738,DSSV!$A$7:$R$65536,IN_DTK!M$6,0),""),"")</f>
        <v>0</v>
      </c>
      <c r="N738" s="183">
        <f>IF(ISNA(VLOOKUP($A738,DSSV!$A$7:$R$65536,IN_DTK!N$6,0))=FALSE,IF(N$9&lt;&gt;0,VLOOKUP($A738,DSSV!$A$7:$R$65536,IN_DTK!N$6,0),""),"")</f>
        <v>0</v>
      </c>
      <c r="O738" s="183">
        <f>IF(ISNA(VLOOKUP($A738,DSSV!$A$7:$R$65536,IN_DTK!O$6,0))=FALSE,IF(O$9&lt;&gt;0,VLOOKUP($A738,DSSV!$A$7:$R$65536,IN_DTK!O$6,0),""),"")</f>
        <v>0</v>
      </c>
      <c r="P738" s="183">
        <f>IF(ISNA(VLOOKUP($A738,DSSV!$A$7:$R$65536,IN_DTK!P$6,0))=FALSE,IF(P$9&lt;&gt;0,VLOOKUP($A738,DSSV!$A$7:$R$65536,IN_DTK!P$6,0),""),"")</f>
        <v>0</v>
      </c>
      <c r="Q738" s="184">
        <f>IF(ISNA(VLOOKUP($A738,DSSV!$A$7:$R$65536,IN_DTK!Q$6,0))=FALSE,VLOOKUP($A738,DSSV!$A$7:$R$65536,IN_DTK!Q$6,0),"")</f>
        <v>0</v>
      </c>
      <c r="R738" s="175" t="str">
        <f>IF(ISNA(VLOOKUP($A738,DSSV!$A$7:$R$65536,IN_DTK!R$6,0))=FALSE,VLOOKUP($A738,DSSV!$A$7:$R$65536,IN_DTK!R$6,0),"")</f>
        <v>Không</v>
      </c>
      <c r="S738" s="185" t="str">
        <f>IF(ISNA(VLOOKUP($A738,DSSV!$A$7:$R$65536,IN_DTK!S$6,0))=FALSE,VLOOKUP($A738,DSSV!$A$7:$R$65536,IN_DTK!S$6,0),"")</f>
        <v/>
      </c>
      <c r="T738" s="156" t="str">
        <f t="shared" si="22"/>
        <v/>
      </c>
      <c r="U738" s="156" t="str">
        <f t="shared" si="23"/>
        <v/>
      </c>
    </row>
    <row r="739" spans="1:21" s="156" customFormat="1" ht="20.25" customHeight="1">
      <c r="A739" s="154">
        <v>730</v>
      </c>
      <c r="B739" s="178">
        <f>--SUBTOTAL(2,C$7:C739)</f>
        <v>730</v>
      </c>
      <c r="C739" s="157">
        <f>IF(ISNA(VLOOKUP($A739,DSSV!$A$7:$R$65536,IN_DTK!C$6,0))=FALSE,VLOOKUP($A739,DSSV!$A$7:$R$65536,IN_DTK!C$6,0),"")</f>
        <v>0</v>
      </c>
      <c r="D739" s="181" t="str">
        <f>IF(ISNA(VLOOKUP($A739,DSSV!$A$7:$R$65536,IN_DTK!D$6,0))=FALSE,VLOOKUP($A739,DSSV!$A$7:$R$65536,IN_DTK!D$6,0),"")</f>
        <v/>
      </c>
      <c r="E739" s="182" t="str">
        <f>IF(ISNA(VLOOKUP($A739,DSSV!$A$7:$R$65536,IN_DTK!E$6,0))=FALSE,VLOOKUP($A739,DSSV!$A$7:$R$65536,IN_DTK!E$6,0),"")</f>
        <v/>
      </c>
      <c r="F739" s="187" t="str">
        <f>IF(ISNA(VLOOKUP($A739,DSSV!$A$7:$R$65536,IN_DTK!F$6,0))=FALSE,VLOOKUP($A739,DSSV!$A$7:$R$65536,IN_DTK!F$6,0),"")</f>
        <v/>
      </c>
      <c r="G739" s="187" t="str">
        <f>IF(ISNA(VLOOKUP($A739,DSSV!$A$7:$R$65536,IN_DTK!G$6,0))=FALSE,VLOOKUP($A739,DSSV!$A$7:$R$65536,IN_DTK!G$6,0),"")</f>
        <v/>
      </c>
      <c r="H739" s="183">
        <f>IF(ISNA(VLOOKUP($A739,DSSV!$A$7:$R$65536,IN_DTK!H$6,0))=FALSE,IF(H$9&lt;&gt;0,VLOOKUP($A739,DSSV!$A$7:$R$65536,IN_DTK!H$6,0),""),"")</f>
        <v>0</v>
      </c>
      <c r="I739" s="183">
        <f>IF(ISNA(VLOOKUP($A739,DSSV!$A$7:$R$65536,IN_DTK!I$6,0))=FALSE,IF(I$9&lt;&gt;0,VLOOKUP($A739,DSSV!$A$7:$R$65536,IN_DTK!I$6,0),""),"")</f>
        <v>0</v>
      </c>
      <c r="J739" s="183">
        <f>IF(ISNA(VLOOKUP($A739,DSSV!$A$7:$R$65536,IN_DTK!J$6,0))=FALSE,IF(J$9&lt;&gt;0,VLOOKUP($A739,DSSV!$A$7:$R$65536,IN_DTK!J$6,0),""),"")</f>
        <v>0</v>
      </c>
      <c r="K739" s="183">
        <f>IF(ISNA(VLOOKUP($A739,DSSV!$A$7:$R$65536,IN_DTK!K$6,0))=FALSE,IF(K$9&lt;&gt;0,VLOOKUP($A739,DSSV!$A$7:$R$65536,IN_DTK!K$6,0),""),"")</f>
        <v>0</v>
      </c>
      <c r="L739" s="183">
        <f>IF(ISNA(VLOOKUP($A739,DSSV!$A$7:$R$65536,IN_DTK!L$6,0))=FALSE,IF(L$9&lt;&gt;0,VLOOKUP($A739,DSSV!$A$7:$R$65536,IN_DTK!L$6,0),""),"")</f>
        <v>0</v>
      </c>
      <c r="M739" s="183">
        <f>IF(ISNA(VLOOKUP($A739,DSSV!$A$7:$R$65536,IN_DTK!M$6,0))=FALSE,IF(M$9&lt;&gt;0,VLOOKUP($A739,DSSV!$A$7:$R$65536,IN_DTK!M$6,0),""),"")</f>
        <v>0</v>
      </c>
      <c r="N739" s="183">
        <f>IF(ISNA(VLOOKUP($A739,DSSV!$A$7:$R$65536,IN_DTK!N$6,0))=FALSE,IF(N$9&lt;&gt;0,VLOOKUP($A739,DSSV!$A$7:$R$65536,IN_DTK!N$6,0),""),"")</f>
        <v>0</v>
      </c>
      <c r="O739" s="183">
        <f>IF(ISNA(VLOOKUP($A739,DSSV!$A$7:$R$65536,IN_DTK!O$6,0))=FALSE,IF(O$9&lt;&gt;0,VLOOKUP($A739,DSSV!$A$7:$R$65536,IN_DTK!O$6,0),""),"")</f>
        <v>0</v>
      </c>
      <c r="P739" s="183">
        <f>IF(ISNA(VLOOKUP($A739,DSSV!$A$7:$R$65536,IN_DTK!P$6,0))=FALSE,IF(P$9&lt;&gt;0,VLOOKUP($A739,DSSV!$A$7:$R$65536,IN_DTK!P$6,0),""),"")</f>
        <v>0</v>
      </c>
      <c r="Q739" s="184">
        <f>IF(ISNA(VLOOKUP($A739,DSSV!$A$7:$R$65536,IN_DTK!Q$6,0))=FALSE,VLOOKUP($A739,DSSV!$A$7:$R$65536,IN_DTK!Q$6,0),"")</f>
        <v>0</v>
      </c>
      <c r="R739" s="175" t="str">
        <f>IF(ISNA(VLOOKUP($A739,DSSV!$A$7:$R$65536,IN_DTK!R$6,0))=FALSE,VLOOKUP($A739,DSSV!$A$7:$R$65536,IN_DTK!R$6,0),"")</f>
        <v>Không</v>
      </c>
      <c r="S739" s="185" t="str">
        <f>IF(ISNA(VLOOKUP($A739,DSSV!$A$7:$R$65536,IN_DTK!S$6,0))=FALSE,VLOOKUP($A739,DSSV!$A$7:$R$65536,IN_DTK!S$6,0),"")</f>
        <v/>
      </c>
      <c r="T739" s="156" t="str">
        <f t="shared" si="22"/>
        <v/>
      </c>
      <c r="U739" s="156" t="str">
        <f t="shared" si="23"/>
        <v/>
      </c>
    </row>
    <row r="740" spans="1:21" s="156" customFormat="1" ht="20.25" customHeight="1">
      <c r="A740" s="154">
        <v>731</v>
      </c>
      <c r="B740" s="178">
        <f>--SUBTOTAL(2,C$7:C740)</f>
        <v>731</v>
      </c>
      <c r="C740" s="157">
        <f>IF(ISNA(VLOOKUP($A740,DSSV!$A$7:$R$65536,IN_DTK!C$6,0))=FALSE,VLOOKUP($A740,DSSV!$A$7:$R$65536,IN_DTK!C$6,0),"")</f>
        <v>0</v>
      </c>
      <c r="D740" s="181" t="str">
        <f>IF(ISNA(VLOOKUP($A740,DSSV!$A$7:$R$65536,IN_DTK!D$6,0))=FALSE,VLOOKUP($A740,DSSV!$A$7:$R$65536,IN_DTK!D$6,0),"")</f>
        <v/>
      </c>
      <c r="E740" s="182" t="str">
        <f>IF(ISNA(VLOOKUP($A740,DSSV!$A$7:$R$65536,IN_DTK!E$6,0))=FALSE,VLOOKUP($A740,DSSV!$A$7:$R$65536,IN_DTK!E$6,0),"")</f>
        <v/>
      </c>
      <c r="F740" s="187" t="str">
        <f>IF(ISNA(VLOOKUP($A740,DSSV!$A$7:$R$65536,IN_DTK!F$6,0))=FALSE,VLOOKUP($A740,DSSV!$A$7:$R$65536,IN_DTK!F$6,0),"")</f>
        <v/>
      </c>
      <c r="G740" s="187" t="str">
        <f>IF(ISNA(VLOOKUP($A740,DSSV!$A$7:$R$65536,IN_DTK!G$6,0))=FALSE,VLOOKUP($A740,DSSV!$A$7:$R$65536,IN_DTK!G$6,0),"")</f>
        <v/>
      </c>
      <c r="H740" s="183">
        <f>IF(ISNA(VLOOKUP($A740,DSSV!$A$7:$R$65536,IN_DTK!H$6,0))=FALSE,IF(H$9&lt;&gt;0,VLOOKUP($A740,DSSV!$A$7:$R$65536,IN_DTK!H$6,0),""),"")</f>
        <v>0</v>
      </c>
      <c r="I740" s="183">
        <f>IF(ISNA(VLOOKUP($A740,DSSV!$A$7:$R$65536,IN_DTK!I$6,0))=FALSE,IF(I$9&lt;&gt;0,VLOOKUP($A740,DSSV!$A$7:$R$65536,IN_DTK!I$6,0),""),"")</f>
        <v>0</v>
      </c>
      <c r="J740" s="183">
        <f>IF(ISNA(VLOOKUP($A740,DSSV!$A$7:$R$65536,IN_DTK!J$6,0))=FALSE,IF(J$9&lt;&gt;0,VLOOKUP($A740,DSSV!$A$7:$R$65536,IN_DTK!J$6,0),""),"")</f>
        <v>0</v>
      </c>
      <c r="K740" s="183">
        <f>IF(ISNA(VLOOKUP($A740,DSSV!$A$7:$R$65536,IN_DTK!K$6,0))=FALSE,IF(K$9&lt;&gt;0,VLOOKUP($A740,DSSV!$A$7:$R$65536,IN_DTK!K$6,0),""),"")</f>
        <v>0</v>
      </c>
      <c r="L740" s="183">
        <f>IF(ISNA(VLOOKUP($A740,DSSV!$A$7:$R$65536,IN_DTK!L$6,0))=FALSE,IF(L$9&lt;&gt;0,VLOOKUP($A740,DSSV!$A$7:$R$65536,IN_DTK!L$6,0),""),"")</f>
        <v>0</v>
      </c>
      <c r="M740" s="183">
        <f>IF(ISNA(VLOOKUP($A740,DSSV!$A$7:$R$65536,IN_DTK!M$6,0))=FALSE,IF(M$9&lt;&gt;0,VLOOKUP($A740,DSSV!$A$7:$R$65536,IN_DTK!M$6,0),""),"")</f>
        <v>0</v>
      </c>
      <c r="N740" s="183">
        <f>IF(ISNA(VLOOKUP($A740,DSSV!$A$7:$R$65536,IN_DTK!N$6,0))=FALSE,IF(N$9&lt;&gt;0,VLOOKUP($A740,DSSV!$A$7:$R$65536,IN_DTK!N$6,0),""),"")</f>
        <v>0</v>
      </c>
      <c r="O740" s="183">
        <f>IF(ISNA(VLOOKUP($A740,DSSV!$A$7:$R$65536,IN_DTK!O$6,0))=FALSE,IF(O$9&lt;&gt;0,VLOOKUP($A740,DSSV!$A$7:$R$65536,IN_DTK!O$6,0),""),"")</f>
        <v>0</v>
      </c>
      <c r="P740" s="183">
        <f>IF(ISNA(VLOOKUP($A740,DSSV!$A$7:$R$65536,IN_DTK!P$6,0))=FALSE,IF(P$9&lt;&gt;0,VLOOKUP($A740,DSSV!$A$7:$R$65536,IN_DTK!P$6,0),""),"")</f>
        <v>0</v>
      </c>
      <c r="Q740" s="184">
        <f>IF(ISNA(VLOOKUP($A740,DSSV!$A$7:$R$65536,IN_DTK!Q$6,0))=FALSE,VLOOKUP($A740,DSSV!$A$7:$R$65536,IN_DTK!Q$6,0),"")</f>
        <v>0</v>
      </c>
      <c r="R740" s="175" t="str">
        <f>IF(ISNA(VLOOKUP($A740,DSSV!$A$7:$R$65536,IN_DTK!R$6,0))=FALSE,VLOOKUP($A740,DSSV!$A$7:$R$65536,IN_DTK!R$6,0),"")</f>
        <v>Không</v>
      </c>
      <c r="S740" s="185" t="str">
        <f>IF(ISNA(VLOOKUP($A740,DSSV!$A$7:$R$65536,IN_DTK!S$6,0))=FALSE,VLOOKUP($A740,DSSV!$A$7:$R$65536,IN_DTK!S$6,0),"")</f>
        <v/>
      </c>
      <c r="T740" s="156" t="str">
        <f t="shared" si="22"/>
        <v/>
      </c>
      <c r="U740" s="156" t="str">
        <f t="shared" si="23"/>
        <v/>
      </c>
    </row>
    <row r="741" spans="1:21" s="156" customFormat="1" ht="20.25" customHeight="1">
      <c r="A741" s="154">
        <v>732</v>
      </c>
      <c r="B741" s="178">
        <f>--SUBTOTAL(2,C$7:C741)</f>
        <v>732</v>
      </c>
      <c r="C741" s="157">
        <f>IF(ISNA(VLOOKUP($A741,DSSV!$A$7:$R$65536,IN_DTK!C$6,0))=FALSE,VLOOKUP($A741,DSSV!$A$7:$R$65536,IN_DTK!C$6,0),"")</f>
        <v>0</v>
      </c>
      <c r="D741" s="181" t="str">
        <f>IF(ISNA(VLOOKUP($A741,DSSV!$A$7:$R$65536,IN_DTK!D$6,0))=FALSE,VLOOKUP($A741,DSSV!$A$7:$R$65536,IN_DTK!D$6,0),"")</f>
        <v/>
      </c>
      <c r="E741" s="182" t="str">
        <f>IF(ISNA(VLOOKUP($A741,DSSV!$A$7:$R$65536,IN_DTK!E$6,0))=FALSE,VLOOKUP($A741,DSSV!$A$7:$R$65536,IN_DTK!E$6,0),"")</f>
        <v/>
      </c>
      <c r="F741" s="187" t="str">
        <f>IF(ISNA(VLOOKUP($A741,DSSV!$A$7:$R$65536,IN_DTK!F$6,0))=FALSE,VLOOKUP($A741,DSSV!$A$7:$R$65536,IN_DTK!F$6,0),"")</f>
        <v/>
      </c>
      <c r="G741" s="187" t="str">
        <f>IF(ISNA(VLOOKUP($A741,DSSV!$A$7:$R$65536,IN_DTK!G$6,0))=FALSE,VLOOKUP($A741,DSSV!$A$7:$R$65536,IN_DTK!G$6,0),"")</f>
        <v/>
      </c>
      <c r="H741" s="183">
        <f>IF(ISNA(VLOOKUP($A741,DSSV!$A$7:$R$65536,IN_DTK!H$6,0))=FALSE,IF(H$9&lt;&gt;0,VLOOKUP($A741,DSSV!$A$7:$R$65536,IN_DTK!H$6,0),""),"")</f>
        <v>0</v>
      </c>
      <c r="I741" s="183">
        <f>IF(ISNA(VLOOKUP($A741,DSSV!$A$7:$R$65536,IN_DTK!I$6,0))=FALSE,IF(I$9&lt;&gt;0,VLOOKUP($A741,DSSV!$A$7:$R$65536,IN_DTK!I$6,0),""),"")</f>
        <v>0</v>
      </c>
      <c r="J741" s="183">
        <f>IF(ISNA(VLOOKUP($A741,DSSV!$A$7:$R$65536,IN_DTK!J$6,0))=FALSE,IF(J$9&lt;&gt;0,VLOOKUP($A741,DSSV!$A$7:$R$65536,IN_DTK!J$6,0),""),"")</f>
        <v>0</v>
      </c>
      <c r="K741" s="183">
        <f>IF(ISNA(VLOOKUP($A741,DSSV!$A$7:$R$65536,IN_DTK!K$6,0))=FALSE,IF(K$9&lt;&gt;0,VLOOKUP($A741,DSSV!$A$7:$R$65536,IN_DTK!K$6,0),""),"")</f>
        <v>0</v>
      </c>
      <c r="L741" s="183">
        <f>IF(ISNA(VLOOKUP($A741,DSSV!$A$7:$R$65536,IN_DTK!L$6,0))=FALSE,IF(L$9&lt;&gt;0,VLOOKUP($A741,DSSV!$A$7:$R$65536,IN_DTK!L$6,0),""),"")</f>
        <v>0</v>
      </c>
      <c r="M741" s="183">
        <f>IF(ISNA(VLOOKUP($A741,DSSV!$A$7:$R$65536,IN_DTK!M$6,0))=FALSE,IF(M$9&lt;&gt;0,VLOOKUP($A741,DSSV!$A$7:$R$65536,IN_DTK!M$6,0),""),"")</f>
        <v>0</v>
      </c>
      <c r="N741" s="183">
        <f>IF(ISNA(VLOOKUP($A741,DSSV!$A$7:$R$65536,IN_DTK!N$6,0))=FALSE,IF(N$9&lt;&gt;0,VLOOKUP($A741,DSSV!$A$7:$R$65536,IN_DTK!N$6,0),""),"")</f>
        <v>0</v>
      </c>
      <c r="O741" s="183">
        <f>IF(ISNA(VLOOKUP($A741,DSSV!$A$7:$R$65536,IN_DTK!O$6,0))=FALSE,IF(O$9&lt;&gt;0,VLOOKUP($A741,DSSV!$A$7:$R$65536,IN_DTK!O$6,0),""),"")</f>
        <v>0</v>
      </c>
      <c r="P741" s="183">
        <f>IF(ISNA(VLOOKUP($A741,DSSV!$A$7:$R$65536,IN_DTK!P$6,0))=FALSE,IF(P$9&lt;&gt;0,VLOOKUP($A741,DSSV!$A$7:$R$65536,IN_DTK!P$6,0),""),"")</f>
        <v>0</v>
      </c>
      <c r="Q741" s="184">
        <f>IF(ISNA(VLOOKUP($A741,DSSV!$A$7:$R$65536,IN_DTK!Q$6,0))=FALSE,VLOOKUP($A741,DSSV!$A$7:$R$65536,IN_DTK!Q$6,0),"")</f>
        <v>0</v>
      </c>
      <c r="R741" s="175" t="str">
        <f>IF(ISNA(VLOOKUP($A741,DSSV!$A$7:$R$65536,IN_DTK!R$6,0))=FALSE,VLOOKUP($A741,DSSV!$A$7:$R$65536,IN_DTK!R$6,0),"")</f>
        <v>Không</v>
      </c>
      <c r="S741" s="185" t="str">
        <f>IF(ISNA(VLOOKUP($A741,DSSV!$A$7:$R$65536,IN_DTK!S$6,0))=FALSE,VLOOKUP($A741,DSSV!$A$7:$R$65536,IN_DTK!S$6,0),"")</f>
        <v/>
      </c>
      <c r="T741" s="156" t="str">
        <f t="shared" si="22"/>
        <v/>
      </c>
      <c r="U741" s="156" t="str">
        <f t="shared" si="23"/>
        <v/>
      </c>
    </row>
    <row r="742" spans="1:21" s="156" customFormat="1" ht="20.25" customHeight="1">
      <c r="A742" s="154">
        <v>733</v>
      </c>
      <c r="B742" s="178">
        <f>--SUBTOTAL(2,C$7:C742)</f>
        <v>733</v>
      </c>
      <c r="C742" s="157">
        <f>IF(ISNA(VLOOKUP($A742,DSSV!$A$7:$R$65536,IN_DTK!C$6,0))=FALSE,VLOOKUP($A742,DSSV!$A$7:$R$65536,IN_DTK!C$6,0),"")</f>
        <v>0</v>
      </c>
      <c r="D742" s="181" t="str">
        <f>IF(ISNA(VLOOKUP($A742,DSSV!$A$7:$R$65536,IN_DTK!D$6,0))=FALSE,VLOOKUP($A742,DSSV!$A$7:$R$65536,IN_DTK!D$6,0),"")</f>
        <v/>
      </c>
      <c r="E742" s="182" t="str">
        <f>IF(ISNA(VLOOKUP($A742,DSSV!$A$7:$R$65536,IN_DTK!E$6,0))=FALSE,VLOOKUP($A742,DSSV!$A$7:$R$65536,IN_DTK!E$6,0),"")</f>
        <v/>
      </c>
      <c r="F742" s="187" t="str">
        <f>IF(ISNA(VLOOKUP($A742,DSSV!$A$7:$R$65536,IN_DTK!F$6,0))=FALSE,VLOOKUP($A742,DSSV!$A$7:$R$65536,IN_DTK!F$6,0),"")</f>
        <v/>
      </c>
      <c r="G742" s="187" t="str">
        <f>IF(ISNA(VLOOKUP($A742,DSSV!$A$7:$R$65536,IN_DTK!G$6,0))=FALSE,VLOOKUP($A742,DSSV!$A$7:$R$65536,IN_DTK!G$6,0),"")</f>
        <v/>
      </c>
      <c r="H742" s="183">
        <f>IF(ISNA(VLOOKUP($A742,DSSV!$A$7:$R$65536,IN_DTK!H$6,0))=FALSE,IF(H$9&lt;&gt;0,VLOOKUP($A742,DSSV!$A$7:$R$65536,IN_DTK!H$6,0),""),"")</f>
        <v>0</v>
      </c>
      <c r="I742" s="183">
        <f>IF(ISNA(VLOOKUP($A742,DSSV!$A$7:$R$65536,IN_DTK!I$6,0))=FALSE,IF(I$9&lt;&gt;0,VLOOKUP($A742,DSSV!$A$7:$R$65536,IN_DTK!I$6,0),""),"")</f>
        <v>0</v>
      </c>
      <c r="J742" s="183">
        <f>IF(ISNA(VLOOKUP($A742,DSSV!$A$7:$R$65536,IN_DTK!J$6,0))=FALSE,IF(J$9&lt;&gt;0,VLOOKUP($A742,DSSV!$A$7:$R$65536,IN_DTK!J$6,0),""),"")</f>
        <v>0</v>
      </c>
      <c r="K742" s="183">
        <f>IF(ISNA(VLOOKUP($A742,DSSV!$A$7:$R$65536,IN_DTK!K$6,0))=FALSE,IF(K$9&lt;&gt;0,VLOOKUP($A742,DSSV!$A$7:$R$65536,IN_DTK!K$6,0),""),"")</f>
        <v>0</v>
      </c>
      <c r="L742" s="183">
        <f>IF(ISNA(VLOOKUP($A742,DSSV!$A$7:$R$65536,IN_DTK!L$6,0))=FALSE,IF(L$9&lt;&gt;0,VLOOKUP($A742,DSSV!$A$7:$R$65536,IN_DTK!L$6,0),""),"")</f>
        <v>0</v>
      </c>
      <c r="M742" s="183">
        <f>IF(ISNA(VLOOKUP($A742,DSSV!$A$7:$R$65536,IN_DTK!M$6,0))=FALSE,IF(M$9&lt;&gt;0,VLOOKUP($A742,DSSV!$A$7:$R$65536,IN_DTK!M$6,0),""),"")</f>
        <v>0</v>
      </c>
      <c r="N742" s="183">
        <f>IF(ISNA(VLOOKUP($A742,DSSV!$A$7:$R$65536,IN_DTK!N$6,0))=FALSE,IF(N$9&lt;&gt;0,VLOOKUP($A742,DSSV!$A$7:$R$65536,IN_DTK!N$6,0),""),"")</f>
        <v>0</v>
      </c>
      <c r="O742" s="183">
        <f>IF(ISNA(VLOOKUP($A742,DSSV!$A$7:$R$65536,IN_DTK!O$6,0))=FALSE,IF(O$9&lt;&gt;0,VLOOKUP($A742,DSSV!$A$7:$R$65536,IN_DTK!O$6,0),""),"")</f>
        <v>0</v>
      </c>
      <c r="P742" s="183">
        <f>IF(ISNA(VLOOKUP($A742,DSSV!$A$7:$R$65536,IN_DTK!P$6,0))=FALSE,IF(P$9&lt;&gt;0,VLOOKUP($A742,DSSV!$A$7:$R$65536,IN_DTK!P$6,0),""),"")</f>
        <v>0</v>
      </c>
      <c r="Q742" s="184">
        <f>IF(ISNA(VLOOKUP($A742,DSSV!$A$7:$R$65536,IN_DTK!Q$6,0))=FALSE,VLOOKUP($A742,DSSV!$A$7:$R$65536,IN_DTK!Q$6,0),"")</f>
        <v>0</v>
      </c>
      <c r="R742" s="175" t="str">
        <f>IF(ISNA(VLOOKUP($A742,DSSV!$A$7:$R$65536,IN_DTK!R$6,0))=FALSE,VLOOKUP($A742,DSSV!$A$7:$R$65536,IN_DTK!R$6,0),"")</f>
        <v>Không</v>
      </c>
      <c r="S742" s="185" t="str">
        <f>IF(ISNA(VLOOKUP($A742,DSSV!$A$7:$R$65536,IN_DTK!S$6,0))=FALSE,VLOOKUP($A742,DSSV!$A$7:$R$65536,IN_DTK!S$6,0),"")</f>
        <v/>
      </c>
      <c r="T742" s="156" t="str">
        <f t="shared" si="22"/>
        <v/>
      </c>
      <c r="U742" s="156" t="str">
        <f t="shared" si="23"/>
        <v/>
      </c>
    </row>
    <row r="743" spans="1:21" s="156" customFormat="1" ht="20.25" customHeight="1">
      <c r="A743" s="154">
        <v>734</v>
      </c>
      <c r="B743" s="178">
        <f>--SUBTOTAL(2,C$7:C743)</f>
        <v>734</v>
      </c>
      <c r="C743" s="157">
        <f>IF(ISNA(VLOOKUP($A743,DSSV!$A$7:$R$65536,IN_DTK!C$6,0))=FALSE,VLOOKUP($A743,DSSV!$A$7:$R$65536,IN_DTK!C$6,0),"")</f>
        <v>0</v>
      </c>
      <c r="D743" s="181" t="str">
        <f>IF(ISNA(VLOOKUP($A743,DSSV!$A$7:$R$65536,IN_DTK!D$6,0))=FALSE,VLOOKUP($A743,DSSV!$A$7:$R$65536,IN_DTK!D$6,0),"")</f>
        <v/>
      </c>
      <c r="E743" s="182" t="str">
        <f>IF(ISNA(VLOOKUP($A743,DSSV!$A$7:$R$65536,IN_DTK!E$6,0))=FALSE,VLOOKUP($A743,DSSV!$A$7:$R$65536,IN_DTK!E$6,0),"")</f>
        <v/>
      </c>
      <c r="F743" s="187" t="str">
        <f>IF(ISNA(VLOOKUP($A743,DSSV!$A$7:$R$65536,IN_DTK!F$6,0))=FALSE,VLOOKUP($A743,DSSV!$A$7:$R$65536,IN_DTK!F$6,0),"")</f>
        <v/>
      </c>
      <c r="G743" s="187" t="str">
        <f>IF(ISNA(VLOOKUP($A743,DSSV!$A$7:$R$65536,IN_DTK!G$6,0))=FALSE,VLOOKUP($A743,DSSV!$A$7:$R$65536,IN_DTK!G$6,0),"")</f>
        <v/>
      </c>
      <c r="H743" s="183">
        <f>IF(ISNA(VLOOKUP($A743,DSSV!$A$7:$R$65536,IN_DTK!H$6,0))=FALSE,IF(H$9&lt;&gt;0,VLOOKUP($A743,DSSV!$A$7:$R$65536,IN_DTK!H$6,0),""),"")</f>
        <v>0</v>
      </c>
      <c r="I743" s="183">
        <f>IF(ISNA(VLOOKUP($A743,DSSV!$A$7:$R$65536,IN_DTK!I$6,0))=FALSE,IF(I$9&lt;&gt;0,VLOOKUP($A743,DSSV!$A$7:$R$65536,IN_DTK!I$6,0),""),"")</f>
        <v>0</v>
      </c>
      <c r="J743" s="183">
        <f>IF(ISNA(VLOOKUP($A743,DSSV!$A$7:$R$65536,IN_DTK!J$6,0))=FALSE,IF(J$9&lt;&gt;0,VLOOKUP($A743,DSSV!$A$7:$R$65536,IN_DTK!J$6,0),""),"")</f>
        <v>0</v>
      </c>
      <c r="K743" s="183">
        <f>IF(ISNA(VLOOKUP($A743,DSSV!$A$7:$R$65536,IN_DTK!K$6,0))=FALSE,IF(K$9&lt;&gt;0,VLOOKUP($A743,DSSV!$A$7:$R$65536,IN_DTK!K$6,0),""),"")</f>
        <v>0</v>
      </c>
      <c r="L743" s="183">
        <f>IF(ISNA(VLOOKUP($A743,DSSV!$A$7:$R$65536,IN_DTK!L$6,0))=FALSE,IF(L$9&lt;&gt;0,VLOOKUP($A743,DSSV!$A$7:$R$65536,IN_DTK!L$6,0),""),"")</f>
        <v>0</v>
      </c>
      <c r="M743" s="183">
        <f>IF(ISNA(VLOOKUP($A743,DSSV!$A$7:$R$65536,IN_DTK!M$6,0))=FALSE,IF(M$9&lt;&gt;0,VLOOKUP($A743,DSSV!$A$7:$R$65536,IN_DTK!M$6,0),""),"")</f>
        <v>0</v>
      </c>
      <c r="N743" s="183">
        <f>IF(ISNA(VLOOKUP($A743,DSSV!$A$7:$R$65536,IN_DTK!N$6,0))=FALSE,IF(N$9&lt;&gt;0,VLOOKUP($A743,DSSV!$A$7:$R$65536,IN_DTK!N$6,0),""),"")</f>
        <v>0</v>
      </c>
      <c r="O743" s="183">
        <f>IF(ISNA(VLOOKUP($A743,DSSV!$A$7:$R$65536,IN_DTK!O$6,0))=FALSE,IF(O$9&lt;&gt;0,VLOOKUP($A743,DSSV!$A$7:$R$65536,IN_DTK!O$6,0),""),"")</f>
        <v>0</v>
      </c>
      <c r="P743" s="183">
        <f>IF(ISNA(VLOOKUP($A743,DSSV!$A$7:$R$65536,IN_DTK!P$6,0))=FALSE,IF(P$9&lt;&gt;0,VLOOKUP($A743,DSSV!$A$7:$R$65536,IN_DTK!P$6,0),""),"")</f>
        <v>0</v>
      </c>
      <c r="Q743" s="184">
        <f>IF(ISNA(VLOOKUP($A743,DSSV!$A$7:$R$65536,IN_DTK!Q$6,0))=FALSE,VLOOKUP($A743,DSSV!$A$7:$R$65536,IN_DTK!Q$6,0),"")</f>
        <v>0</v>
      </c>
      <c r="R743" s="175" t="str">
        <f>IF(ISNA(VLOOKUP($A743,DSSV!$A$7:$R$65536,IN_DTK!R$6,0))=FALSE,VLOOKUP($A743,DSSV!$A$7:$R$65536,IN_DTK!R$6,0),"")</f>
        <v>Không</v>
      </c>
      <c r="S743" s="185" t="str">
        <f>IF(ISNA(VLOOKUP($A743,DSSV!$A$7:$R$65536,IN_DTK!S$6,0))=FALSE,VLOOKUP($A743,DSSV!$A$7:$R$65536,IN_DTK!S$6,0),"")</f>
        <v/>
      </c>
      <c r="T743" s="156" t="str">
        <f t="shared" si="22"/>
        <v/>
      </c>
      <c r="U743" s="156" t="str">
        <f t="shared" si="23"/>
        <v/>
      </c>
    </row>
    <row r="744" spans="1:21" s="156" customFormat="1" ht="20.25" customHeight="1">
      <c r="A744" s="154">
        <v>735</v>
      </c>
      <c r="B744" s="178">
        <f>--SUBTOTAL(2,C$7:C744)</f>
        <v>735</v>
      </c>
      <c r="C744" s="157">
        <f>IF(ISNA(VLOOKUP($A744,DSSV!$A$7:$R$65536,IN_DTK!C$6,0))=FALSE,VLOOKUP($A744,DSSV!$A$7:$R$65536,IN_DTK!C$6,0),"")</f>
        <v>0</v>
      </c>
      <c r="D744" s="181" t="str">
        <f>IF(ISNA(VLOOKUP($A744,DSSV!$A$7:$R$65536,IN_DTK!D$6,0))=FALSE,VLOOKUP($A744,DSSV!$A$7:$R$65536,IN_DTK!D$6,0),"")</f>
        <v/>
      </c>
      <c r="E744" s="182" t="str">
        <f>IF(ISNA(VLOOKUP($A744,DSSV!$A$7:$R$65536,IN_DTK!E$6,0))=FALSE,VLOOKUP($A744,DSSV!$A$7:$R$65536,IN_DTK!E$6,0),"")</f>
        <v/>
      </c>
      <c r="F744" s="187" t="str">
        <f>IF(ISNA(VLOOKUP($A744,DSSV!$A$7:$R$65536,IN_DTK!F$6,0))=FALSE,VLOOKUP($A744,DSSV!$A$7:$R$65536,IN_DTK!F$6,0),"")</f>
        <v/>
      </c>
      <c r="G744" s="187" t="str">
        <f>IF(ISNA(VLOOKUP($A744,DSSV!$A$7:$R$65536,IN_DTK!G$6,0))=FALSE,VLOOKUP($A744,DSSV!$A$7:$R$65536,IN_DTK!G$6,0),"")</f>
        <v/>
      </c>
      <c r="H744" s="183">
        <f>IF(ISNA(VLOOKUP($A744,DSSV!$A$7:$R$65536,IN_DTK!H$6,0))=FALSE,IF(H$9&lt;&gt;0,VLOOKUP($A744,DSSV!$A$7:$R$65536,IN_DTK!H$6,0),""),"")</f>
        <v>0</v>
      </c>
      <c r="I744" s="183">
        <f>IF(ISNA(VLOOKUP($A744,DSSV!$A$7:$R$65536,IN_DTK!I$6,0))=FALSE,IF(I$9&lt;&gt;0,VLOOKUP($A744,DSSV!$A$7:$R$65536,IN_DTK!I$6,0),""),"")</f>
        <v>0</v>
      </c>
      <c r="J744" s="183">
        <f>IF(ISNA(VLOOKUP($A744,DSSV!$A$7:$R$65536,IN_DTK!J$6,0))=FALSE,IF(J$9&lt;&gt;0,VLOOKUP($A744,DSSV!$A$7:$R$65536,IN_DTK!J$6,0),""),"")</f>
        <v>0</v>
      </c>
      <c r="K744" s="183">
        <f>IF(ISNA(VLOOKUP($A744,DSSV!$A$7:$R$65536,IN_DTK!K$6,0))=FALSE,IF(K$9&lt;&gt;0,VLOOKUP($A744,DSSV!$A$7:$R$65536,IN_DTK!K$6,0),""),"")</f>
        <v>0</v>
      </c>
      <c r="L744" s="183">
        <f>IF(ISNA(VLOOKUP($A744,DSSV!$A$7:$R$65536,IN_DTK!L$6,0))=FALSE,IF(L$9&lt;&gt;0,VLOOKUP($A744,DSSV!$A$7:$R$65536,IN_DTK!L$6,0),""),"")</f>
        <v>0</v>
      </c>
      <c r="M744" s="183">
        <f>IF(ISNA(VLOOKUP($A744,DSSV!$A$7:$R$65536,IN_DTK!M$6,0))=FALSE,IF(M$9&lt;&gt;0,VLOOKUP($A744,DSSV!$A$7:$R$65536,IN_DTK!M$6,0),""),"")</f>
        <v>0</v>
      </c>
      <c r="N744" s="183">
        <f>IF(ISNA(VLOOKUP($A744,DSSV!$A$7:$R$65536,IN_DTK!N$6,0))=FALSE,IF(N$9&lt;&gt;0,VLOOKUP($A744,DSSV!$A$7:$R$65536,IN_DTK!N$6,0),""),"")</f>
        <v>0</v>
      </c>
      <c r="O744" s="183">
        <f>IF(ISNA(VLOOKUP($A744,DSSV!$A$7:$R$65536,IN_DTK!O$6,0))=FALSE,IF(O$9&lt;&gt;0,VLOOKUP($A744,DSSV!$A$7:$R$65536,IN_DTK!O$6,0),""),"")</f>
        <v>0</v>
      </c>
      <c r="P744" s="183">
        <f>IF(ISNA(VLOOKUP($A744,DSSV!$A$7:$R$65536,IN_DTK!P$6,0))=FALSE,IF(P$9&lt;&gt;0,VLOOKUP($A744,DSSV!$A$7:$R$65536,IN_DTK!P$6,0),""),"")</f>
        <v>0</v>
      </c>
      <c r="Q744" s="184">
        <f>IF(ISNA(VLOOKUP($A744,DSSV!$A$7:$R$65536,IN_DTK!Q$6,0))=FALSE,VLOOKUP($A744,DSSV!$A$7:$R$65536,IN_DTK!Q$6,0),"")</f>
        <v>0</v>
      </c>
      <c r="R744" s="175" t="str">
        <f>IF(ISNA(VLOOKUP($A744,DSSV!$A$7:$R$65536,IN_DTK!R$6,0))=FALSE,VLOOKUP($A744,DSSV!$A$7:$R$65536,IN_DTK!R$6,0),"")</f>
        <v>Không</v>
      </c>
      <c r="S744" s="185" t="str">
        <f>IF(ISNA(VLOOKUP($A744,DSSV!$A$7:$R$65536,IN_DTK!S$6,0))=FALSE,VLOOKUP($A744,DSSV!$A$7:$R$65536,IN_DTK!S$6,0),"")</f>
        <v/>
      </c>
      <c r="T744" s="156" t="str">
        <f t="shared" si="22"/>
        <v/>
      </c>
      <c r="U744" s="156" t="str">
        <f t="shared" si="23"/>
        <v/>
      </c>
    </row>
    <row r="745" spans="1:21" s="156" customFormat="1" ht="20.25" customHeight="1">
      <c r="A745" s="154">
        <v>736</v>
      </c>
      <c r="B745" s="178">
        <f>--SUBTOTAL(2,C$7:C745)</f>
        <v>736</v>
      </c>
      <c r="C745" s="157">
        <f>IF(ISNA(VLOOKUP($A745,DSSV!$A$7:$R$65536,IN_DTK!C$6,0))=FALSE,VLOOKUP($A745,DSSV!$A$7:$R$65536,IN_DTK!C$6,0),"")</f>
        <v>0</v>
      </c>
      <c r="D745" s="181" t="str">
        <f>IF(ISNA(VLOOKUP($A745,DSSV!$A$7:$R$65536,IN_DTK!D$6,0))=FALSE,VLOOKUP($A745,DSSV!$A$7:$R$65536,IN_DTK!D$6,0),"")</f>
        <v/>
      </c>
      <c r="E745" s="182" t="str">
        <f>IF(ISNA(VLOOKUP($A745,DSSV!$A$7:$R$65536,IN_DTK!E$6,0))=FALSE,VLOOKUP($A745,DSSV!$A$7:$R$65536,IN_DTK!E$6,0),"")</f>
        <v/>
      </c>
      <c r="F745" s="187" t="str">
        <f>IF(ISNA(VLOOKUP($A745,DSSV!$A$7:$R$65536,IN_DTK!F$6,0))=FALSE,VLOOKUP($A745,DSSV!$A$7:$R$65536,IN_DTK!F$6,0),"")</f>
        <v/>
      </c>
      <c r="G745" s="187" t="str">
        <f>IF(ISNA(VLOOKUP($A745,DSSV!$A$7:$R$65536,IN_DTK!G$6,0))=FALSE,VLOOKUP($A745,DSSV!$A$7:$R$65536,IN_DTK!G$6,0),"")</f>
        <v/>
      </c>
      <c r="H745" s="183">
        <f>IF(ISNA(VLOOKUP($A745,DSSV!$A$7:$R$65536,IN_DTK!H$6,0))=FALSE,IF(H$9&lt;&gt;0,VLOOKUP($A745,DSSV!$A$7:$R$65536,IN_DTK!H$6,0),""),"")</f>
        <v>0</v>
      </c>
      <c r="I745" s="183">
        <f>IF(ISNA(VLOOKUP($A745,DSSV!$A$7:$R$65536,IN_DTK!I$6,0))=FALSE,IF(I$9&lt;&gt;0,VLOOKUP($A745,DSSV!$A$7:$R$65536,IN_DTK!I$6,0),""),"")</f>
        <v>0</v>
      </c>
      <c r="J745" s="183">
        <f>IF(ISNA(VLOOKUP($A745,DSSV!$A$7:$R$65536,IN_DTK!J$6,0))=FALSE,IF(J$9&lt;&gt;0,VLOOKUP($A745,DSSV!$A$7:$R$65536,IN_DTK!J$6,0),""),"")</f>
        <v>0</v>
      </c>
      <c r="K745" s="183">
        <f>IF(ISNA(VLOOKUP($A745,DSSV!$A$7:$R$65536,IN_DTK!K$6,0))=FALSE,IF(K$9&lt;&gt;0,VLOOKUP($A745,DSSV!$A$7:$R$65536,IN_DTK!K$6,0),""),"")</f>
        <v>0</v>
      </c>
      <c r="L745" s="183">
        <f>IF(ISNA(VLOOKUP($A745,DSSV!$A$7:$R$65536,IN_DTK!L$6,0))=FALSE,IF(L$9&lt;&gt;0,VLOOKUP($A745,DSSV!$A$7:$R$65536,IN_DTK!L$6,0),""),"")</f>
        <v>0</v>
      </c>
      <c r="M745" s="183">
        <f>IF(ISNA(VLOOKUP($A745,DSSV!$A$7:$R$65536,IN_DTK!M$6,0))=FALSE,IF(M$9&lt;&gt;0,VLOOKUP($A745,DSSV!$A$7:$R$65536,IN_DTK!M$6,0),""),"")</f>
        <v>0</v>
      </c>
      <c r="N745" s="183">
        <f>IF(ISNA(VLOOKUP($A745,DSSV!$A$7:$R$65536,IN_DTK!N$6,0))=FALSE,IF(N$9&lt;&gt;0,VLOOKUP($A745,DSSV!$A$7:$R$65536,IN_DTK!N$6,0),""),"")</f>
        <v>0</v>
      </c>
      <c r="O745" s="183">
        <f>IF(ISNA(VLOOKUP($A745,DSSV!$A$7:$R$65536,IN_DTK!O$6,0))=FALSE,IF(O$9&lt;&gt;0,VLOOKUP($A745,DSSV!$A$7:$R$65536,IN_DTK!O$6,0),""),"")</f>
        <v>0</v>
      </c>
      <c r="P745" s="183">
        <f>IF(ISNA(VLOOKUP($A745,DSSV!$A$7:$R$65536,IN_DTK!P$6,0))=FALSE,IF(P$9&lt;&gt;0,VLOOKUP($A745,DSSV!$A$7:$R$65536,IN_DTK!P$6,0),""),"")</f>
        <v>0</v>
      </c>
      <c r="Q745" s="184">
        <f>IF(ISNA(VLOOKUP($A745,DSSV!$A$7:$R$65536,IN_DTK!Q$6,0))=FALSE,VLOOKUP($A745,DSSV!$A$7:$R$65536,IN_DTK!Q$6,0),"")</f>
        <v>0</v>
      </c>
      <c r="R745" s="175" t="str">
        <f>IF(ISNA(VLOOKUP($A745,DSSV!$A$7:$R$65536,IN_DTK!R$6,0))=FALSE,VLOOKUP($A745,DSSV!$A$7:$R$65536,IN_DTK!R$6,0),"")</f>
        <v>Không</v>
      </c>
      <c r="S745" s="185" t="str">
        <f>IF(ISNA(VLOOKUP($A745,DSSV!$A$7:$R$65536,IN_DTK!S$6,0))=FALSE,VLOOKUP($A745,DSSV!$A$7:$R$65536,IN_DTK!S$6,0),"")</f>
        <v/>
      </c>
      <c r="T745" s="156" t="str">
        <f t="shared" si="22"/>
        <v/>
      </c>
      <c r="U745" s="156" t="str">
        <f t="shared" si="23"/>
        <v/>
      </c>
    </row>
    <row r="746" spans="1:21" s="156" customFormat="1" ht="20.25" customHeight="1">
      <c r="A746" s="154">
        <v>737</v>
      </c>
      <c r="B746" s="178">
        <f>--SUBTOTAL(2,C$7:C746)</f>
        <v>737</v>
      </c>
      <c r="C746" s="157">
        <f>IF(ISNA(VLOOKUP($A746,DSSV!$A$7:$R$65536,IN_DTK!C$6,0))=FALSE,VLOOKUP($A746,DSSV!$A$7:$R$65536,IN_DTK!C$6,0),"")</f>
        <v>0</v>
      </c>
      <c r="D746" s="181" t="str">
        <f>IF(ISNA(VLOOKUP($A746,DSSV!$A$7:$R$65536,IN_DTK!D$6,0))=FALSE,VLOOKUP($A746,DSSV!$A$7:$R$65536,IN_DTK!D$6,0),"")</f>
        <v/>
      </c>
      <c r="E746" s="182" t="str">
        <f>IF(ISNA(VLOOKUP($A746,DSSV!$A$7:$R$65536,IN_DTK!E$6,0))=FALSE,VLOOKUP($A746,DSSV!$A$7:$R$65536,IN_DTK!E$6,0),"")</f>
        <v/>
      </c>
      <c r="F746" s="187" t="str">
        <f>IF(ISNA(VLOOKUP($A746,DSSV!$A$7:$R$65536,IN_DTK!F$6,0))=FALSE,VLOOKUP($A746,DSSV!$A$7:$R$65536,IN_DTK!F$6,0),"")</f>
        <v/>
      </c>
      <c r="G746" s="187" t="str">
        <f>IF(ISNA(VLOOKUP($A746,DSSV!$A$7:$R$65536,IN_DTK!G$6,0))=FALSE,VLOOKUP($A746,DSSV!$A$7:$R$65536,IN_DTK!G$6,0),"")</f>
        <v/>
      </c>
      <c r="H746" s="183">
        <f>IF(ISNA(VLOOKUP($A746,DSSV!$A$7:$R$65536,IN_DTK!H$6,0))=FALSE,IF(H$9&lt;&gt;0,VLOOKUP($A746,DSSV!$A$7:$R$65536,IN_DTK!H$6,0),""),"")</f>
        <v>0</v>
      </c>
      <c r="I746" s="183">
        <f>IF(ISNA(VLOOKUP($A746,DSSV!$A$7:$R$65536,IN_DTK!I$6,0))=FALSE,IF(I$9&lt;&gt;0,VLOOKUP($A746,DSSV!$A$7:$R$65536,IN_DTK!I$6,0),""),"")</f>
        <v>0</v>
      </c>
      <c r="J746" s="183">
        <f>IF(ISNA(VLOOKUP($A746,DSSV!$A$7:$R$65536,IN_DTK!J$6,0))=FALSE,IF(J$9&lt;&gt;0,VLOOKUP($A746,DSSV!$A$7:$R$65536,IN_DTK!J$6,0),""),"")</f>
        <v>0</v>
      </c>
      <c r="K746" s="183">
        <f>IF(ISNA(VLOOKUP($A746,DSSV!$A$7:$R$65536,IN_DTK!K$6,0))=FALSE,IF(K$9&lt;&gt;0,VLOOKUP($A746,DSSV!$A$7:$R$65536,IN_DTK!K$6,0),""),"")</f>
        <v>0</v>
      </c>
      <c r="L746" s="183">
        <f>IF(ISNA(VLOOKUP($A746,DSSV!$A$7:$R$65536,IN_DTK!L$6,0))=FALSE,IF(L$9&lt;&gt;0,VLOOKUP($A746,DSSV!$A$7:$R$65536,IN_DTK!L$6,0),""),"")</f>
        <v>0</v>
      </c>
      <c r="M746" s="183">
        <f>IF(ISNA(VLOOKUP($A746,DSSV!$A$7:$R$65536,IN_DTK!M$6,0))=FALSE,IF(M$9&lt;&gt;0,VLOOKUP($A746,DSSV!$A$7:$R$65536,IN_DTK!M$6,0),""),"")</f>
        <v>0</v>
      </c>
      <c r="N746" s="183">
        <f>IF(ISNA(VLOOKUP($A746,DSSV!$A$7:$R$65536,IN_DTK!N$6,0))=FALSE,IF(N$9&lt;&gt;0,VLOOKUP($A746,DSSV!$A$7:$R$65536,IN_DTK!N$6,0),""),"")</f>
        <v>0</v>
      </c>
      <c r="O746" s="183">
        <f>IF(ISNA(VLOOKUP($A746,DSSV!$A$7:$R$65536,IN_DTK!O$6,0))=FALSE,IF(O$9&lt;&gt;0,VLOOKUP($A746,DSSV!$A$7:$R$65536,IN_DTK!O$6,0),""),"")</f>
        <v>0</v>
      </c>
      <c r="P746" s="183">
        <f>IF(ISNA(VLOOKUP($A746,DSSV!$A$7:$R$65536,IN_DTK!P$6,0))=FALSE,IF(P$9&lt;&gt;0,VLOOKUP($A746,DSSV!$A$7:$R$65536,IN_DTK!P$6,0),""),"")</f>
        <v>0</v>
      </c>
      <c r="Q746" s="184">
        <f>IF(ISNA(VLOOKUP($A746,DSSV!$A$7:$R$65536,IN_DTK!Q$6,0))=FALSE,VLOOKUP($A746,DSSV!$A$7:$R$65536,IN_DTK!Q$6,0),"")</f>
        <v>0</v>
      </c>
      <c r="R746" s="175" t="str">
        <f>IF(ISNA(VLOOKUP($A746,DSSV!$A$7:$R$65536,IN_DTK!R$6,0))=FALSE,VLOOKUP($A746,DSSV!$A$7:$R$65536,IN_DTK!R$6,0),"")</f>
        <v>Không</v>
      </c>
      <c r="S746" s="185" t="str">
        <f>IF(ISNA(VLOOKUP($A746,DSSV!$A$7:$R$65536,IN_DTK!S$6,0))=FALSE,VLOOKUP($A746,DSSV!$A$7:$R$65536,IN_DTK!S$6,0),"")</f>
        <v/>
      </c>
      <c r="T746" s="156" t="str">
        <f t="shared" si="22"/>
        <v/>
      </c>
      <c r="U746" s="156" t="str">
        <f t="shared" si="23"/>
        <v/>
      </c>
    </row>
    <row r="747" spans="1:21" s="156" customFormat="1" ht="20.25" customHeight="1">
      <c r="A747" s="154">
        <v>738</v>
      </c>
      <c r="B747" s="178">
        <f>--SUBTOTAL(2,C$7:C747)</f>
        <v>738</v>
      </c>
      <c r="C747" s="157">
        <f>IF(ISNA(VLOOKUP($A747,DSSV!$A$7:$R$65536,IN_DTK!C$6,0))=FALSE,VLOOKUP($A747,DSSV!$A$7:$R$65536,IN_DTK!C$6,0),"")</f>
        <v>0</v>
      </c>
      <c r="D747" s="181" t="str">
        <f>IF(ISNA(VLOOKUP($A747,DSSV!$A$7:$R$65536,IN_DTK!D$6,0))=FALSE,VLOOKUP($A747,DSSV!$A$7:$R$65536,IN_DTK!D$6,0),"")</f>
        <v/>
      </c>
      <c r="E747" s="182" t="str">
        <f>IF(ISNA(VLOOKUP($A747,DSSV!$A$7:$R$65536,IN_DTK!E$6,0))=FALSE,VLOOKUP($A747,DSSV!$A$7:$R$65536,IN_DTK!E$6,0),"")</f>
        <v/>
      </c>
      <c r="F747" s="187" t="str">
        <f>IF(ISNA(VLOOKUP($A747,DSSV!$A$7:$R$65536,IN_DTK!F$6,0))=FALSE,VLOOKUP($A747,DSSV!$A$7:$R$65536,IN_DTK!F$6,0),"")</f>
        <v/>
      </c>
      <c r="G747" s="187" t="str">
        <f>IF(ISNA(VLOOKUP($A747,DSSV!$A$7:$R$65536,IN_DTK!G$6,0))=FALSE,VLOOKUP($A747,DSSV!$A$7:$R$65536,IN_DTK!G$6,0),"")</f>
        <v/>
      </c>
      <c r="H747" s="183">
        <f>IF(ISNA(VLOOKUP($A747,DSSV!$A$7:$R$65536,IN_DTK!H$6,0))=FALSE,IF(H$9&lt;&gt;0,VLOOKUP($A747,DSSV!$A$7:$R$65536,IN_DTK!H$6,0),""),"")</f>
        <v>0</v>
      </c>
      <c r="I747" s="183">
        <f>IF(ISNA(VLOOKUP($A747,DSSV!$A$7:$R$65536,IN_DTK!I$6,0))=FALSE,IF(I$9&lt;&gt;0,VLOOKUP($A747,DSSV!$A$7:$R$65536,IN_DTK!I$6,0),""),"")</f>
        <v>0</v>
      </c>
      <c r="J747" s="183">
        <f>IF(ISNA(VLOOKUP($A747,DSSV!$A$7:$R$65536,IN_DTK!J$6,0))=FALSE,IF(J$9&lt;&gt;0,VLOOKUP($A747,DSSV!$A$7:$R$65536,IN_DTK!J$6,0),""),"")</f>
        <v>0</v>
      </c>
      <c r="K747" s="183">
        <f>IF(ISNA(VLOOKUP($A747,DSSV!$A$7:$R$65536,IN_DTK!K$6,0))=FALSE,IF(K$9&lt;&gt;0,VLOOKUP($A747,DSSV!$A$7:$R$65536,IN_DTK!K$6,0),""),"")</f>
        <v>0</v>
      </c>
      <c r="L747" s="183">
        <f>IF(ISNA(VLOOKUP($A747,DSSV!$A$7:$R$65536,IN_DTK!L$6,0))=FALSE,IF(L$9&lt;&gt;0,VLOOKUP($A747,DSSV!$A$7:$R$65536,IN_DTK!L$6,0),""),"")</f>
        <v>0</v>
      </c>
      <c r="M747" s="183">
        <f>IF(ISNA(VLOOKUP($A747,DSSV!$A$7:$R$65536,IN_DTK!M$6,0))=FALSE,IF(M$9&lt;&gt;0,VLOOKUP($A747,DSSV!$A$7:$R$65536,IN_DTK!M$6,0),""),"")</f>
        <v>0</v>
      </c>
      <c r="N747" s="183">
        <f>IF(ISNA(VLOOKUP($A747,DSSV!$A$7:$R$65536,IN_DTK!N$6,0))=FALSE,IF(N$9&lt;&gt;0,VLOOKUP($A747,DSSV!$A$7:$R$65536,IN_DTK!N$6,0),""),"")</f>
        <v>0</v>
      </c>
      <c r="O747" s="183">
        <f>IF(ISNA(VLOOKUP($A747,DSSV!$A$7:$R$65536,IN_DTK!O$6,0))=FALSE,IF(O$9&lt;&gt;0,VLOOKUP($A747,DSSV!$A$7:$R$65536,IN_DTK!O$6,0),""),"")</f>
        <v>0</v>
      </c>
      <c r="P747" s="183">
        <f>IF(ISNA(VLOOKUP($A747,DSSV!$A$7:$R$65536,IN_DTK!P$6,0))=FALSE,IF(P$9&lt;&gt;0,VLOOKUP($A747,DSSV!$A$7:$R$65536,IN_DTK!P$6,0),""),"")</f>
        <v>0</v>
      </c>
      <c r="Q747" s="184">
        <f>IF(ISNA(VLOOKUP($A747,DSSV!$A$7:$R$65536,IN_DTK!Q$6,0))=FALSE,VLOOKUP($A747,DSSV!$A$7:$R$65536,IN_DTK!Q$6,0),"")</f>
        <v>0</v>
      </c>
      <c r="R747" s="175" t="str">
        <f>IF(ISNA(VLOOKUP($A747,DSSV!$A$7:$R$65536,IN_DTK!R$6,0))=FALSE,VLOOKUP($A747,DSSV!$A$7:$R$65536,IN_DTK!R$6,0),"")</f>
        <v>Không</v>
      </c>
      <c r="S747" s="185" t="str">
        <f>IF(ISNA(VLOOKUP($A747,DSSV!$A$7:$R$65536,IN_DTK!S$6,0))=FALSE,VLOOKUP($A747,DSSV!$A$7:$R$65536,IN_DTK!S$6,0),"")</f>
        <v/>
      </c>
      <c r="T747" s="156" t="str">
        <f t="shared" si="22"/>
        <v/>
      </c>
      <c r="U747" s="156" t="str">
        <f t="shared" si="23"/>
        <v/>
      </c>
    </row>
    <row r="748" spans="1:21" s="156" customFormat="1" ht="20.25" customHeight="1">
      <c r="A748" s="154">
        <v>739</v>
      </c>
      <c r="B748" s="178">
        <f>--SUBTOTAL(2,C$7:C748)</f>
        <v>739</v>
      </c>
      <c r="C748" s="157">
        <f>IF(ISNA(VLOOKUP($A748,DSSV!$A$7:$R$65536,IN_DTK!C$6,0))=FALSE,VLOOKUP($A748,DSSV!$A$7:$R$65536,IN_DTK!C$6,0),"")</f>
        <v>0</v>
      </c>
      <c r="D748" s="181" t="str">
        <f>IF(ISNA(VLOOKUP($A748,DSSV!$A$7:$R$65536,IN_DTK!D$6,0))=FALSE,VLOOKUP($A748,DSSV!$A$7:$R$65536,IN_DTK!D$6,0),"")</f>
        <v/>
      </c>
      <c r="E748" s="182" t="str">
        <f>IF(ISNA(VLOOKUP($A748,DSSV!$A$7:$R$65536,IN_DTK!E$6,0))=FALSE,VLOOKUP($A748,DSSV!$A$7:$R$65536,IN_DTK!E$6,0),"")</f>
        <v/>
      </c>
      <c r="F748" s="187" t="str">
        <f>IF(ISNA(VLOOKUP($A748,DSSV!$A$7:$R$65536,IN_DTK!F$6,0))=FALSE,VLOOKUP($A748,DSSV!$A$7:$R$65536,IN_DTK!F$6,0),"")</f>
        <v/>
      </c>
      <c r="G748" s="187" t="str">
        <f>IF(ISNA(VLOOKUP($A748,DSSV!$A$7:$R$65536,IN_DTK!G$6,0))=FALSE,VLOOKUP($A748,DSSV!$A$7:$R$65536,IN_DTK!G$6,0),"")</f>
        <v/>
      </c>
      <c r="H748" s="183">
        <f>IF(ISNA(VLOOKUP($A748,DSSV!$A$7:$R$65536,IN_DTK!H$6,0))=FALSE,IF(H$9&lt;&gt;0,VLOOKUP($A748,DSSV!$A$7:$R$65536,IN_DTK!H$6,0),""),"")</f>
        <v>0</v>
      </c>
      <c r="I748" s="183">
        <f>IF(ISNA(VLOOKUP($A748,DSSV!$A$7:$R$65536,IN_DTK!I$6,0))=FALSE,IF(I$9&lt;&gt;0,VLOOKUP($A748,DSSV!$A$7:$R$65536,IN_DTK!I$6,0),""),"")</f>
        <v>0</v>
      </c>
      <c r="J748" s="183">
        <f>IF(ISNA(VLOOKUP($A748,DSSV!$A$7:$R$65536,IN_DTK!J$6,0))=FALSE,IF(J$9&lt;&gt;0,VLOOKUP($A748,DSSV!$A$7:$R$65536,IN_DTK!J$6,0),""),"")</f>
        <v>0</v>
      </c>
      <c r="K748" s="183">
        <f>IF(ISNA(VLOOKUP($A748,DSSV!$A$7:$R$65536,IN_DTK!K$6,0))=FALSE,IF(K$9&lt;&gt;0,VLOOKUP($A748,DSSV!$A$7:$R$65536,IN_DTK!K$6,0),""),"")</f>
        <v>0</v>
      </c>
      <c r="L748" s="183">
        <f>IF(ISNA(VLOOKUP($A748,DSSV!$A$7:$R$65536,IN_DTK!L$6,0))=FALSE,IF(L$9&lt;&gt;0,VLOOKUP($A748,DSSV!$A$7:$R$65536,IN_DTK!L$6,0),""),"")</f>
        <v>0</v>
      </c>
      <c r="M748" s="183">
        <f>IF(ISNA(VLOOKUP($A748,DSSV!$A$7:$R$65536,IN_DTK!M$6,0))=FALSE,IF(M$9&lt;&gt;0,VLOOKUP($A748,DSSV!$A$7:$R$65536,IN_DTK!M$6,0),""),"")</f>
        <v>0</v>
      </c>
      <c r="N748" s="183">
        <f>IF(ISNA(VLOOKUP($A748,DSSV!$A$7:$R$65536,IN_DTK!N$6,0))=FALSE,IF(N$9&lt;&gt;0,VLOOKUP($A748,DSSV!$A$7:$R$65536,IN_DTK!N$6,0),""),"")</f>
        <v>0</v>
      </c>
      <c r="O748" s="183">
        <f>IF(ISNA(VLOOKUP($A748,DSSV!$A$7:$R$65536,IN_DTK!O$6,0))=FALSE,IF(O$9&lt;&gt;0,VLOOKUP($A748,DSSV!$A$7:$R$65536,IN_DTK!O$6,0),""),"")</f>
        <v>0</v>
      </c>
      <c r="P748" s="183">
        <f>IF(ISNA(VLOOKUP($A748,DSSV!$A$7:$R$65536,IN_DTK!P$6,0))=FALSE,IF(P$9&lt;&gt;0,VLOOKUP($A748,DSSV!$A$7:$R$65536,IN_DTK!P$6,0),""),"")</f>
        <v>0</v>
      </c>
      <c r="Q748" s="184">
        <f>IF(ISNA(VLOOKUP($A748,DSSV!$A$7:$R$65536,IN_DTK!Q$6,0))=FALSE,VLOOKUP($A748,DSSV!$A$7:$R$65536,IN_DTK!Q$6,0),"")</f>
        <v>0</v>
      </c>
      <c r="R748" s="175" t="str">
        <f>IF(ISNA(VLOOKUP($A748,DSSV!$A$7:$R$65536,IN_DTK!R$6,0))=FALSE,VLOOKUP($A748,DSSV!$A$7:$R$65536,IN_DTK!R$6,0),"")</f>
        <v>Không</v>
      </c>
      <c r="S748" s="185" t="str">
        <f>IF(ISNA(VLOOKUP($A748,DSSV!$A$7:$R$65536,IN_DTK!S$6,0))=FALSE,VLOOKUP($A748,DSSV!$A$7:$R$65536,IN_DTK!S$6,0),"")</f>
        <v/>
      </c>
      <c r="T748" s="156" t="str">
        <f t="shared" si="22"/>
        <v/>
      </c>
      <c r="U748" s="156" t="str">
        <f t="shared" si="23"/>
        <v/>
      </c>
    </row>
    <row r="749" spans="1:21" s="156" customFormat="1" ht="20.25" customHeight="1">
      <c r="A749" s="154">
        <v>740</v>
      </c>
      <c r="B749" s="178">
        <f>--SUBTOTAL(2,C$7:C749)</f>
        <v>740</v>
      </c>
      <c r="C749" s="157">
        <f>IF(ISNA(VLOOKUP($A749,DSSV!$A$7:$R$65536,IN_DTK!C$6,0))=FALSE,VLOOKUP($A749,DSSV!$A$7:$R$65536,IN_DTK!C$6,0),"")</f>
        <v>0</v>
      </c>
      <c r="D749" s="181" t="str">
        <f>IF(ISNA(VLOOKUP($A749,DSSV!$A$7:$R$65536,IN_DTK!D$6,0))=FALSE,VLOOKUP($A749,DSSV!$A$7:$R$65536,IN_DTK!D$6,0),"")</f>
        <v/>
      </c>
      <c r="E749" s="182" t="str">
        <f>IF(ISNA(VLOOKUP($A749,DSSV!$A$7:$R$65536,IN_DTK!E$6,0))=FALSE,VLOOKUP($A749,DSSV!$A$7:$R$65536,IN_DTK!E$6,0),"")</f>
        <v/>
      </c>
      <c r="F749" s="187" t="str">
        <f>IF(ISNA(VLOOKUP($A749,DSSV!$A$7:$R$65536,IN_DTK!F$6,0))=FALSE,VLOOKUP($A749,DSSV!$A$7:$R$65536,IN_DTK!F$6,0),"")</f>
        <v/>
      </c>
      <c r="G749" s="187" t="str">
        <f>IF(ISNA(VLOOKUP($A749,DSSV!$A$7:$R$65536,IN_DTK!G$6,0))=FALSE,VLOOKUP($A749,DSSV!$A$7:$R$65536,IN_DTK!G$6,0),"")</f>
        <v/>
      </c>
      <c r="H749" s="183">
        <f>IF(ISNA(VLOOKUP($A749,DSSV!$A$7:$R$65536,IN_DTK!H$6,0))=FALSE,IF(H$9&lt;&gt;0,VLOOKUP($A749,DSSV!$A$7:$R$65536,IN_DTK!H$6,0),""),"")</f>
        <v>0</v>
      </c>
      <c r="I749" s="183">
        <f>IF(ISNA(VLOOKUP($A749,DSSV!$A$7:$R$65536,IN_DTK!I$6,0))=FALSE,IF(I$9&lt;&gt;0,VLOOKUP($A749,DSSV!$A$7:$R$65536,IN_DTK!I$6,0),""),"")</f>
        <v>0</v>
      </c>
      <c r="J749" s="183">
        <f>IF(ISNA(VLOOKUP($A749,DSSV!$A$7:$R$65536,IN_DTK!J$6,0))=FALSE,IF(J$9&lt;&gt;0,VLOOKUP($A749,DSSV!$A$7:$R$65536,IN_DTK!J$6,0),""),"")</f>
        <v>0</v>
      </c>
      <c r="K749" s="183">
        <f>IF(ISNA(VLOOKUP($A749,DSSV!$A$7:$R$65536,IN_DTK!K$6,0))=FALSE,IF(K$9&lt;&gt;0,VLOOKUP($A749,DSSV!$A$7:$R$65536,IN_DTK!K$6,0),""),"")</f>
        <v>0</v>
      </c>
      <c r="L749" s="183">
        <f>IF(ISNA(VLOOKUP($A749,DSSV!$A$7:$R$65536,IN_DTK!L$6,0))=FALSE,IF(L$9&lt;&gt;0,VLOOKUP($A749,DSSV!$A$7:$R$65536,IN_DTK!L$6,0),""),"")</f>
        <v>0</v>
      </c>
      <c r="M749" s="183">
        <f>IF(ISNA(VLOOKUP($A749,DSSV!$A$7:$R$65536,IN_DTK!M$6,0))=FALSE,IF(M$9&lt;&gt;0,VLOOKUP($A749,DSSV!$A$7:$R$65536,IN_DTK!M$6,0),""),"")</f>
        <v>0</v>
      </c>
      <c r="N749" s="183">
        <f>IF(ISNA(VLOOKUP($A749,DSSV!$A$7:$R$65536,IN_DTK!N$6,0))=FALSE,IF(N$9&lt;&gt;0,VLOOKUP($A749,DSSV!$A$7:$R$65536,IN_DTK!N$6,0),""),"")</f>
        <v>0</v>
      </c>
      <c r="O749" s="183">
        <f>IF(ISNA(VLOOKUP($A749,DSSV!$A$7:$R$65536,IN_DTK!O$6,0))=FALSE,IF(O$9&lt;&gt;0,VLOOKUP($A749,DSSV!$A$7:$R$65536,IN_DTK!O$6,0),""),"")</f>
        <v>0</v>
      </c>
      <c r="P749" s="183">
        <f>IF(ISNA(VLOOKUP($A749,DSSV!$A$7:$R$65536,IN_DTK!P$6,0))=FALSE,IF(P$9&lt;&gt;0,VLOOKUP($A749,DSSV!$A$7:$R$65536,IN_DTK!P$6,0),""),"")</f>
        <v>0</v>
      </c>
      <c r="Q749" s="184">
        <f>IF(ISNA(VLOOKUP($A749,DSSV!$A$7:$R$65536,IN_DTK!Q$6,0))=FALSE,VLOOKUP($A749,DSSV!$A$7:$R$65536,IN_DTK!Q$6,0),"")</f>
        <v>0</v>
      </c>
      <c r="R749" s="175" t="str">
        <f>IF(ISNA(VLOOKUP($A749,DSSV!$A$7:$R$65536,IN_DTK!R$6,0))=FALSE,VLOOKUP($A749,DSSV!$A$7:$R$65536,IN_DTK!R$6,0),"")</f>
        <v>Không</v>
      </c>
      <c r="S749" s="185" t="str">
        <f>IF(ISNA(VLOOKUP($A749,DSSV!$A$7:$R$65536,IN_DTK!S$6,0))=FALSE,VLOOKUP($A749,DSSV!$A$7:$R$65536,IN_DTK!S$6,0),"")</f>
        <v/>
      </c>
      <c r="T749" s="156" t="str">
        <f t="shared" si="22"/>
        <v/>
      </c>
      <c r="U749" s="156" t="str">
        <f t="shared" si="23"/>
        <v/>
      </c>
    </row>
    <row r="750" spans="1:21" s="156" customFormat="1" ht="20.25" customHeight="1">
      <c r="A750" s="154">
        <v>741</v>
      </c>
      <c r="B750" s="178">
        <f>--SUBTOTAL(2,C$7:C750)</f>
        <v>741</v>
      </c>
      <c r="C750" s="157">
        <f>IF(ISNA(VLOOKUP($A750,DSSV!$A$7:$R$65536,IN_DTK!C$6,0))=FALSE,VLOOKUP($A750,DSSV!$A$7:$R$65536,IN_DTK!C$6,0),"")</f>
        <v>0</v>
      </c>
      <c r="D750" s="181" t="str">
        <f>IF(ISNA(VLOOKUP($A750,DSSV!$A$7:$R$65536,IN_DTK!D$6,0))=FALSE,VLOOKUP($A750,DSSV!$A$7:$R$65536,IN_DTK!D$6,0),"")</f>
        <v/>
      </c>
      <c r="E750" s="182" t="str">
        <f>IF(ISNA(VLOOKUP($A750,DSSV!$A$7:$R$65536,IN_DTK!E$6,0))=FALSE,VLOOKUP($A750,DSSV!$A$7:$R$65536,IN_DTK!E$6,0),"")</f>
        <v/>
      </c>
      <c r="F750" s="187" t="str">
        <f>IF(ISNA(VLOOKUP($A750,DSSV!$A$7:$R$65536,IN_DTK!F$6,0))=FALSE,VLOOKUP($A750,DSSV!$A$7:$R$65536,IN_DTK!F$6,0),"")</f>
        <v/>
      </c>
      <c r="G750" s="187" t="str">
        <f>IF(ISNA(VLOOKUP($A750,DSSV!$A$7:$R$65536,IN_DTK!G$6,0))=FALSE,VLOOKUP($A750,DSSV!$A$7:$R$65536,IN_DTK!G$6,0),"")</f>
        <v/>
      </c>
      <c r="H750" s="183">
        <f>IF(ISNA(VLOOKUP($A750,DSSV!$A$7:$R$65536,IN_DTK!H$6,0))=FALSE,IF(H$9&lt;&gt;0,VLOOKUP($A750,DSSV!$A$7:$R$65536,IN_DTK!H$6,0),""),"")</f>
        <v>0</v>
      </c>
      <c r="I750" s="183">
        <f>IF(ISNA(VLOOKUP($A750,DSSV!$A$7:$R$65536,IN_DTK!I$6,0))=FALSE,IF(I$9&lt;&gt;0,VLOOKUP($A750,DSSV!$A$7:$R$65536,IN_DTK!I$6,0),""),"")</f>
        <v>0</v>
      </c>
      <c r="J750" s="183">
        <f>IF(ISNA(VLOOKUP($A750,DSSV!$A$7:$R$65536,IN_DTK!J$6,0))=FALSE,IF(J$9&lt;&gt;0,VLOOKUP($A750,DSSV!$A$7:$R$65536,IN_DTK!J$6,0),""),"")</f>
        <v>0</v>
      </c>
      <c r="K750" s="183">
        <f>IF(ISNA(VLOOKUP($A750,DSSV!$A$7:$R$65536,IN_DTK!K$6,0))=FALSE,IF(K$9&lt;&gt;0,VLOOKUP($A750,DSSV!$A$7:$R$65536,IN_DTK!K$6,0),""),"")</f>
        <v>0</v>
      </c>
      <c r="L750" s="183">
        <f>IF(ISNA(VLOOKUP($A750,DSSV!$A$7:$R$65536,IN_DTK!L$6,0))=FALSE,IF(L$9&lt;&gt;0,VLOOKUP($A750,DSSV!$A$7:$R$65536,IN_DTK!L$6,0),""),"")</f>
        <v>0</v>
      </c>
      <c r="M750" s="183">
        <f>IF(ISNA(VLOOKUP($A750,DSSV!$A$7:$R$65536,IN_DTK!M$6,0))=FALSE,IF(M$9&lt;&gt;0,VLOOKUP($A750,DSSV!$A$7:$R$65536,IN_DTK!M$6,0),""),"")</f>
        <v>0</v>
      </c>
      <c r="N750" s="183">
        <f>IF(ISNA(VLOOKUP($A750,DSSV!$A$7:$R$65536,IN_DTK!N$6,0))=FALSE,IF(N$9&lt;&gt;0,VLOOKUP($A750,DSSV!$A$7:$R$65536,IN_DTK!N$6,0),""),"")</f>
        <v>0</v>
      </c>
      <c r="O750" s="183">
        <f>IF(ISNA(VLOOKUP($A750,DSSV!$A$7:$R$65536,IN_DTK!O$6,0))=FALSE,IF(O$9&lt;&gt;0,VLOOKUP($A750,DSSV!$A$7:$R$65536,IN_DTK!O$6,0),""),"")</f>
        <v>0</v>
      </c>
      <c r="P750" s="183">
        <f>IF(ISNA(VLOOKUP($A750,DSSV!$A$7:$R$65536,IN_DTK!P$6,0))=FALSE,IF(P$9&lt;&gt;0,VLOOKUP($A750,DSSV!$A$7:$R$65536,IN_DTK!P$6,0),""),"")</f>
        <v>0</v>
      </c>
      <c r="Q750" s="184">
        <f>IF(ISNA(VLOOKUP($A750,DSSV!$A$7:$R$65536,IN_DTK!Q$6,0))=FALSE,VLOOKUP($A750,DSSV!$A$7:$R$65536,IN_DTK!Q$6,0),"")</f>
        <v>0</v>
      </c>
      <c r="R750" s="175" t="str">
        <f>IF(ISNA(VLOOKUP($A750,DSSV!$A$7:$R$65536,IN_DTK!R$6,0))=FALSE,VLOOKUP($A750,DSSV!$A$7:$R$65536,IN_DTK!R$6,0),"")</f>
        <v>Không</v>
      </c>
      <c r="S750" s="185" t="str">
        <f>IF(ISNA(VLOOKUP($A750,DSSV!$A$7:$R$65536,IN_DTK!S$6,0))=FALSE,VLOOKUP($A750,DSSV!$A$7:$R$65536,IN_DTK!S$6,0),"")</f>
        <v/>
      </c>
      <c r="T750" s="156" t="str">
        <f t="shared" si="22"/>
        <v/>
      </c>
      <c r="U750" s="156" t="str">
        <f t="shared" si="23"/>
        <v/>
      </c>
    </row>
    <row r="751" spans="1:21" s="156" customFormat="1" ht="20.25" customHeight="1">
      <c r="A751" s="154">
        <v>742</v>
      </c>
      <c r="B751" s="178">
        <f>--SUBTOTAL(2,C$7:C751)</f>
        <v>742</v>
      </c>
      <c r="C751" s="157">
        <f>IF(ISNA(VLOOKUP($A751,DSSV!$A$7:$R$65536,IN_DTK!C$6,0))=FALSE,VLOOKUP($A751,DSSV!$A$7:$R$65536,IN_DTK!C$6,0),"")</f>
        <v>0</v>
      </c>
      <c r="D751" s="181" t="str">
        <f>IF(ISNA(VLOOKUP($A751,DSSV!$A$7:$R$65536,IN_DTK!D$6,0))=FALSE,VLOOKUP($A751,DSSV!$A$7:$R$65536,IN_DTK!D$6,0),"")</f>
        <v/>
      </c>
      <c r="E751" s="182" t="str">
        <f>IF(ISNA(VLOOKUP($A751,DSSV!$A$7:$R$65536,IN_DTK!E$6,0))=FALSE,VLOOKUP($A751,DSSV!$A$7:$R$65536,IN_DTK!E$6,0),"")</f>
        <v/>
      </c>
      <c r="F751" s="187" t="str">
        <f>IF(ISNA(VLOOKUP($A751,DSSV!$A$7:$R$65536,IN_DTK!F$6,0))=FALSE,VLOOKUP($A751,DSSV!$A$7:$R$65536,IN_DTK!F$6,0),"")</f>
        <v/>
      </c>
      <c r="G751" s="187" t="str">
        <f>IF(ISNA(VLOOKUP($A751,DSSV!$A$7:$R$65536,IN_DTK!G$6,0))=FALSE,VLOOKUP($A751,DSSV!$A$7:$R$65536,IN_DTK!G$6,0),"")</f>
        <v/>
      </c>
      <c r="H751" s="183">
        <f>IF(ISNA(VLOOKUP($A751,DSSV!$A$7:$R$65536,IN_DTK!H$6,0))=FALSE,IF(H$9&lt;&gt;0,VLOOKUP($A751,DSSV!$A$7:$R$65536,IN_DTK!H$6,0),""),"")</f>
        <v>0</v>
      </c>
      <c r="I751" s="183">
        <f>IF(ISNA(VLOOKUP($A751,DSSV!$A$7:$R$65536,IN_DTK!I$6,0))=FALSE,IF(I$9&lt;&gt;0,VLOOKUP($A751,DSSV!$A$7:$R$65536,IN_DTK!I$6,0),""),"")</f>
        <v>0</v>
      </c>
      <c r="J751" s="183">
        <f>IF(ISNA(VLOOKUP($A751,DSSV!$A$7:$R$65536,IN_DTK!J$6,0))=FALSE,IF(J$9&lt;&gt;0,VLOOKUP($A751,DSSV!$A$7:$R$65536,IN_DTK!J$6,0),""),"")</f>
        <v>0</v>
      </c>
      <c r="K751" s="183">
        <f>IF(ISNA(VLOOKUP($A751,DSSV!$A$7:$R$65536,IN_DTK!K$6,0))=FALSE,IF(K$9&lt;&gt;0,VLOOKUP($A751,DSSV!$A$7:$R$65536,IN_DTK!K$6,0),""),"")</f>
        <v>0</v>
      </c>
      <c r="L751" s="183">
        <f>IF(ISNA(VLOOKUP($A751,DSSV!$A$7:$R$65536,IN_DTK!L$6,0))=FALSE,IF(L$9&lt;&gt;0,VLOOKUP($A751,DSSV!$A$7:$R$65536,IN_DTK!L$6,0),""),"")</f>
        <v>0</v>
      </c>
      <c r="M751" s="183">
        <f>IF(ISNA(VLOOKUP($A751,DSSV!$A$7:$R$65536,IN_DTK!M$6,0))=FALSE,IF(M$9&lt;&gt;0,VLOOKUP($A751,DSSV!$A$7:$R$65536,IN_DTK!M$6,0),""),"")</f>
        <v>0</v>
      </c>
      <c r="N751" s="183">
        <f>IF(ISNA(VLOOKUP($A751,DSSV!$A$7:$R$65536,IN_DTK!N$6,0))=FALSE,IF(N$9&lt;&gt;0,VLOOKUP($A751,DSSV!$A$7:$R$65536,IN_DTK!N$6,0),""),"")</f>
        <v>0</v>
      </c>
      <c r="O751" s="183">
        <f>IF(ISNA(VLOOKUP($A751,DSSV!$A$7:$R$65536,IN_DTK!O$6,0))=FALSE,IF(O$9&lt;&gt;0,VLOOKUP($A751,DSSV!$A$7:$R$65536,IN_DTK!O$6,0),""),"")</f>
        <v>0</v>
      </c>
      <c r="P751" s="183">
        <f>IF(ISNA(VLOOKUP($A751,DSSV!$A$7:$R$65536,IN_DTK!P$6,0))=FALSE,IF(P$9&lt;&gt;0,VLOOKUP($A751,DSSV!$A$7:$R$65536,IN_DTK!P$6,0),""),"")</f>
        <v>0</v>
      </c>
      <c r="Q751" s="184">
        <f>IF(ISNA(VLOOKUP($A751,DSSV!$A$7:$R$65536,IN_DTK!Q$6,0))=FALSE,VLOOKUP($A751,DSSV!$A$7:$R$65536,IN_DTK!Q$6,0),"")</f>
        <v>0</v>
      </c>
      <c r="R751" s="175" t="str">
        <f>IF(ISNA(VLOOKUP($A751,DSSV!$A$7:$R$65536,IN_DTK!R$6,0))=FALSE,VLOOKUP($A751,DSSV!$A$7:$R$65536,IN_DTK!R$6,0),"")</f>
        <v>Không</v>
      </c>
      <c r="S751" s="185" t="str">
        <f>IF(ISNA(VLOOKUP($A751,DSSV!$A$7:$R$65536,IN_DTK!S$6,0))=FALSE,VLOOKUP($A751,DSSV!$A$7:$R$65536,IN_DTK!S$6,0),"")</f>
        <v/>
      </c>
      <c r="T751" s="156" t="str">
        <f t="shared" si="22"/>
        <v/>
      </c>
      <c r="U751" s="156" t="str">
        <f t="shared" si="23"/>
        <v/>
      </c>
    </row>
    <row r="752" spans="1:21" s="156" customFormat="1" ht="20.25" customHeight="1">
      <c r="A752" s="154">
        <v>743</v>
      </c>
      <c r="B752" s="178">
        <f>--SUBTOTAL(2,C$7:C752)</f>
        <v>743</v>
      </c>
      <c r="C752" s="157">
        <f>IF(ISNA(VLOOKUP($A752,DSSV!$A$7:$R$65536,IN_DTK!C$6,0))=FALSE,VLOOKUP($A752,DSSV!$A$7:$R$65536,IN_DTK!C$6,0),"")</f>
        <v>0</v>
      </c>
      <c r="D752" s="181" t="str">
        <f>IF(ISNA(VLOOKUP($A752,DSSV!$A$7:$R$65536,IN_DTK!D$6,0))=FALSE,VLOOKUP($A752,DSSV!$A$7:$R$65536,IN_DTK!D$6,0),"")</f>
        <v/>
      </c>
      <c r="E752" s="182" t="str">
        <f>IF(ISNA(VLOOKUP($A752,DSSV!$A$7:$R$65536,IN_DTK!E$6,0))=FALSE,VLOOKUP($A752,DSSV!$A$7:$R$65536,IN_DTK!E$6,0),"")</f>
        <v/>
      </c>
      <c r="F752" s="187" t="str">
        <f>IF(ISNA(VLOOKUP($A752,DSSV!$A$7:$R$65536,IN_DTK!F$6,0))=FALSE,VLOOKUP($A752,DSSV!$A$7:$R$65536,IN_DTK!F$6,0),"")</f>
        <v/>
      </c>
      <c r="G752" s="187" t="str">
        <f>IF(ISNA(VLOOKUP($A752,DSSV!$A$7:$R$65536,IN_DTK!G$6,0))=FALSE,VLOOKUP($A752,DSSV!$A$7:$R$65536,IN_DTK!G$6,0),"")</f>
        <v/>
      </c>
      <c r="H752" s="183">
        <f>IF(ISNA(VLOOKUP($A752,DSSV!$A$7:$R$65536,IN_DTK!H$6,0))=FALSE,IF(H$9&lt;&gt;0,VLOOKUP($A752,DSSV!$A$7:$R$65536,IN_DTK!H$6,0),""),"")</f>
        <v>0</v>
      </c>
      <c r="I752" s="183">
        <f>IF(ISNA(VLOOKUP($A752,DSSV!$A$7:$R$65536,IN_DTK!I$6,0))=FALSE,IF(I$9&lt;&gt;0,VLOOKUP($A752,DSSV!$A$7:$R$65536,IN_DTK!I$6,0),""),"")</f>
        <v>0</v>
      </c>
      <c r="J752" s="183">
        <f>IF(ISNA(VLOOKUP($A752,DSSV!$A$7:$R$65536,IN_DTK!J$6,0))=FALSE,IF(J$9&lt;&gt;0,VLOOKUP($A752,DSSV!$A$7:$R$65536,IN_DTK!J$6,0),""),"")</f>
        <v>0</v>
      </c>
      <c r="K752" s="183">
        <f>IF(ISNA(VLOOKUP($A752,DSSV!$A$7:$R$65536,IN_DTK!K$6,0))=FALSE,IF(K$9&lt;&gt;0,VLOOKUP($A752,DSSV!$A$7:$R$65536,IN_DTK!K$6,0),""),"")</f>
        <v>0</v>
      </c>
      <c r="L752" s="183">
        <f>IF(ISNA(VLOOKUP($A752,DSSV!$A$7:$R$65536,IN_DTK!L$6,0))=FALSE,IF(L$9&lt;&gt;0,VLOOKUP($A752,DSSV!$A$7:$R$65536,IN_DTK!L$6,0),""),"")</f>
        <v>0</v>
      </c>
      <c r="M752" s="183">
        <f>IF(ISNA(VLOOKUP($A752,DSSV!$A$7:$R$65536,IN_DTK!M$6,0))=FALSE,IF(M$9&lt;&gt;0,VLOOKUP($A752,DSSV!$A$7:$R$65536,IN_DTK!M$6,0),""),"")</f>
        <v>0</v>
      </c>
      <c r="N752" s="183">
        <f>IF(ISNA(VLOOKUP($A752,DSSV!$A$7:$R$65536,IN_DTK!N$6,0))=FALSE,IF(N$9&lt;&gt;0,VLOOKUP($A752,DSSV!$A$7:$R$65536,IN_DTK!N$6,0),""),"")</f>
        <v>0</v>
      </c>
      <c r="O752" s="183">
        <f>IF(ISNA(VLOOKUP($A752,DSSV!$A$7:$R$65536,IN_DTK!O$6,0))=FALSE,IF(O$9&lt;&gt;0,VLOOKUP($A752,DSSV!$A$7:$R$65536,IN_DTK!O$6,0),""),"")</f>
        <v>0</v>
      </c>
      <c r="P752" s="183">
        <f>IF(ISNA(VLOOKUP($A752,DSSV!$A$7:$R$65536,IN_DTK!P$6,0))=FALSE,IF(P$9&lt;&gt;0,VLOOKUP($A752,DSSV!$A$7:$R$65536,IN_DTK!P$6,0),""),"")</f>
        <v>0</v>
      </c>
      <c r="Q752" s="184">
        <f>IF(ISNA(VLOOKUP($A752,DSSV!$A$7:$R$65536,IN_DTK!Q$6,0))=FALSE,VLOOKUP($A752,DSSV!$A$7:$R$65536,IN_DTK!Q$6,0),"")</f>
        <v>0</v>
      </c>
      <c r="R752" s="175" t="str">
        <f>IF(ISNA(VLOOKUP($A752,DSSV!$A$7:$R$65536,IN_DTK!R$6,0))=FALSE,VLOOKUP($A752,DSSV!$A$7:$R$65536,IN_DTK!R$6,0),"")</f>
        <v>Không</v>
      </c>
      <c r="S752" s="185" t="str">
        <f>IF(ISNA(VLOOKUP($A752,DSSV!$A$7:$R$65536,IN_DTK!S$6,0))=FALSE,VLOOKUP($A752,DSSV!$A$7:$R$65536,IN_DTK!S$6,0),"")</f>
        <v/>
      </c>
      <c r="T752" s="156" t="str">
        <f t="shared" si="22"/>
        <v/>
      </c>
      <c r="U752" s="156" t="str">
        <f t="shared" si="23"/>
        <v/>
      </c>
    </row>
    <row r="753" spans="1:21" s="156" customFormat="1" ht="20.25" customHeight="1">
      <c r="A753" s="154">
        <v>744</v>
      </c>
      <c r="B753" s="178">
        <f>--SUBTOTAL(2,C$7:C753)</f>
        <v>744</v>
      </c>
      <c r="C753" s="157">
        <f>IF(ISNA(VLOOKUP($A753,DSSV!$A$7:$R$65536,IN_DTK!C$6,0))=FALSE,VLOOKUP($A753,DSSV!$A$7:$R$65536,IN_DTK!C$6,0),"")</f>
        <v>0</v>
      </c>
      <c r="D753" s="181" t="str">
        <f>IF(ISNA(VLOOKUP($A753,DSSV!$A$7:$R$65536,IN_DTK!D$6,0))=FALSE,VLOOKUP($A753,DSSV!$A$7:$R$65536,IN_DTK!D$6,0),"")</f>
        <v/>
      </c>
      <c r="E753" s="182" t="str">
        <f>IF(ISNA(VLOOKUP($A753,DSSV!$A$7:$R$65536,IN_DTK!E$6,0))=FALSE,VLOOKUP($A753,DSSV!$A$7:$R$65536,IN_DTK!E$6,0),"")</f>
        <v/>
      </c>
      <c r="F753" s="187" t="str">
        <f>IF(ISNA(VLOOKUP($A753,DSSV!$A$7:$R$65536,IN_DTK!F$6,0))=FALSE,VLOOKUP($A753,DSSV!$A$7:$R$65536,IN_DTK!F$6,0),"")</f>
        <v/>
      </c>
      <c r="G753" s="187" t="str">
        <f>IF(ISNA(VLOOKUP($A753,DSSV!$A$7:$R$65536,IN_DTK!G$6,0))=FALSE,VLOOKUP($A753,DSSV!$A$7:$R$65536,IN_DTK!G$6,0),"")</f>
        <v/>
      </c>
      <c r="H753" s="183">
        <f>IF(ISNA(VLOOKUP($A753,DSSV!$A$7:$R$65536,IN_DTK!H$6,0))=FALSE,IF(H$9&lt;&gt;0,VLOOKUP($A753,DSSV!$A$7:$R$65536,IN_DTK!H$6,0),""),"")</f>
        <v>0</v>
      </c>
      <c r="I753" s="183">
        <f>IF(ISNA(VLOOKUP($A753,DSSV!$A$7:$R$65536,IN_DTK!I$6,0))=FALSE,IF(I$9&lt;&gt;0,VLOOKUP($A753,DSSV!$A$7:$R$65536,IN_DTK!I$6,0),""),"")</f>
        <v>0</v>
      </c>
      <c r="J753" s="183">
        <f>IF(ISNA(VLOOKUP($A753,DSSV!$A$7:$R$65536,IN_DTK!J$6,0))=FALSE,IF(J$9&lt;&gt;0,VLOOKUP($A753,DSSV!$A$7:$R$65536,IN_DTK!J$6,0),""),"")</f>
        <v>0</v>
      </c>
      <c r="K753" s="183">
        <f>IF(ISNA(VLOOKUP($A753,DSSV!$A$7:$R$65536,IN_DTK!K$6,0))=FALSE,IF(K$9&lt;&gt;0,VLOOKUP($A753,DSSV!$A$7:$R$65536,IN_DTK!K$6,0),""),"")</f>
        <v>0</v>
      </c>
      <c r="L753" s="183">
        <f>IF(ISNA(VLOOKUP($A753,DSSV!$A$7:$R$65536,IN_DTK!L$6,0))=FALSE,IF(L$9&lt;&gt;0,VLOOKUP($A753,DSSV!$A$7:$R$65536,IN_DTK!L$6,0),""),"")</f>
        <v>0</v>
      </c>
      <c r="M753" s="183">
        <f>IF(ISNA(VLOOKUP($A753,DSSV!$A$7:$R$65536,IN_DTK!M$6,0))=FALSE,IF(M$9&lt;&gt;0,VLOOKUP($A753,DSSV!$A$7:$R$65536,IN_DTK!M$6,0),""),"")</f>
        <v>0</v>
      </c>
      <c r="N753" s="183">
        <f>IF(ISNA(VLOOKUP($A753,DSSV!$A$7:$R$65536,IN_DTK!N$6,0))=FALSE,IF(N$9&lt;&gt;0,VLOOKUP($A753,DSSV!$A$7:$R$65536,IN_DTK!N$6,0),""),"")</f>
        <v>0</v>
      </c>
      <c r="O753" s="183">
        <f>IF(ISNA(VLOOKUP($A753,DSSV!$A$7:$R$65536,IN_DTK!O$6,0))=FALSE,IF(O$9&lt;&gt;0,VLOOKUP($A753,DSSV!$A$7:$R$65536,IN_DTK!O$6,0),""),"")</f>
        <v>0</v>
      </c>
      <c r="P753" s="183">
        <f>IF(ISNA(VLOOKUP($A753,DSSV!$A$7:$R$65536,IN_DTK!P$6,0))=FALSE,IF(P$9&lt;&gt;0,VLOOKUP($A753,DSSV!$A$7:$R$65536,IN_DTK!P$6,0),""),"")</f>
        <v>0</v>
      </c>
      <c r="Q753" s="184">
        <f>IF(ISNA(VLOOKUP($A753,DSSV!$A$7:$R$65536,IN_DTK!Q$6,0))=FALSE,VLOOKUP($A753,DSSV!$A$7:$R$65536,IN_DTK!Q$6,0),"")</f>
        <v>0</v>
      </c>
      <c r="R753" s="175" t="str">
        <f>IF(ISNA(VLOOKUP($A753,DSSV!$A$7:$R$65536,IN_DTK!R$6,0))=FALSE,VLOOKUP($A753,DSSV!$A$7:$R$65536,IN_DTK!R$6,0),"")</f>
        <v>Không</v>
      </c>
      <c r="S753" s="185" t="str">
        <f>IF(ISNA(VLOOKUP($A753,DSSV!$A$7:$R$65536,IN_DTK!S$6,0))=FALSE,VLOOKUP($A753,DSSV!$A$7:$R$65536,IN_DTK!S$6,0),"")</f>
        <v/>
      </c>
      <c r="T753" s="156" t="str">
        <f t="shared" si="22"/>
        <v/>
      </c>
      <c r="U753" s="156" t="str">
        <f t="shared" si="23"/>
        <v/>
      </c>
    </row>
    <row r="754" spans="1:21" s="156" customFormat="1" ht="20.25" customHeight="1">
      <c r="A754" s="154">
        <v>745</v>
      </c>
      <c r="B754" s="178">
        <f>--SUBTOTAL(2,C$7:C754)</f>
        <v>745</v>
      </c>
      <c r="C754" s="157">
        <f>IF(ISNA(VLOOKUP($A754,DSSV!$A$7:$R$65536,IN_DTK!C$6,0))=FALSE,VLOOKUP($A754,DSSV!$A$7:$R$65536,IN_DTK!C$6,0),"")</f>
        <v>0</v>
      </c>
      <c r="D754" s="181" t="str">
        <f>IF(ISNA(VLOOKUP($A754,DSSV!$A$7:$R$65536,IN_DTK!D$6,0))=FALSE,VLOOKUP($A754,DSSV!$A$7:$R$65536,IN_DTK!D$6,0),"")</f>
        <v/>
      </c>
      <c r="E754" s="182" t="str">
        <f>IF(ISNA(VLOOKUP($A754,DSSV!$A$7:$R$65536,IN_DTK!E$6,0))=FALSE,VLOOKUP($A754,DSSV!$A$7:$R$65536,IN_DTK!E$6,0),"")</f>
        <v/>
      </c>
      <c r="F754" s="187" t="str">
        <f>IF(ISNA(VLOOKUP($A754,DSSV!$A$7:$R$65536,IN_DTK!F$6,0))=FALSE,VLOOKUP($A754,DSSV!$A$7:$R$65536,IN_DTK!F$6,0),"")</f>
        <v/>
      </c>
      <c r="G754" s="187" t="str">
        <f>IF(ISNA(VLOOKUP($A754,DSSV!$A$7:$R$65536,IN_DTK!G$6,0))=FALSE,VLOOKUP($A754,DSSV!$A$7:$R$65536,IN_DTK!G$6,0),"")</f>
        <v/>
      </c>
      <c r="H754" s="183">
        <f>IF(ISNA(VLOOKUP($A754,DSSV!$A$7:$R$65536,IN_DTK!H$6,0))=FALSE,IF(H$9&lt;&gt;0,VLOOKUP($A754,DSSV!$A$7:$R$65536,IN_DTK!H$6,0),""),"")</f>
        <v>0</v>
      </c>
      <c r="I754" s="183">
        <f>IF(ISNA(VLOOKUP($A754,DSSV!$A$7:$R$65536,IN_DTK!I$6,0))=FALSE,IF(I$9&lt;&gt;0,VLOOKUP($A754,DSSV!$A$7:$R$65536,IN_DTK!I$6,0),""),"")</f>
        <v>0</v>
      </c>
      <c r="J754" s="183">
        <f>IF(ISNA(VLOOKUP($A754,DSSV!$A$7:$R$65536,IN_DTK!J$6,0))=FALSE,IF(J$9&lt;&gt;0,VLOOKUP($A754,DSSV!$A$7:$R$65536,IN_DTK!J$6,0),""),"")</f>
        <v>0</v>
      </c>
      <c r="K754" s="183">
        <f>IF(ISNA(VLOOKUP($A754,DSSV!$A$7:$R$65536,IN_DTK!K$6,0))=FALSE,IF(K$9&lt;&gt;0,VLOOKUP($A754,DSSV!$A$7:$R$65536,IN_DTK!K$6,0),""),"")</f>
        <v>0</v>
      </c>
      <c r="L754" s="183">
        <f>IF(ISNA(VLOOKUP($A754,DSSV!$A$7:$R$65536,IN_DTK!L$6,0))=FALSE,IF(L$9&lt;&gt;0,VLOOKUP($A754,DSSV!$A$7:$R$65536,IN_DTK!L$6,0),""),"")</f>
        <v>0</v>
      </c>
      <c r="M754" s="183">
        <f>IF(ISNA(VLOOKUP($A754,DSSV!$A$7:$R$65536,IN_DTK!M$6,0))=FALSE,IF(M$9&lt;&gt;0,VLOOKUP($A754,DSSV!$A$7:$R$65536,IN_DTK!M$6,0),""),"")</f>
        <v>0</v>
      </c>
      <c r="N754" s="183">
        <f>IF(ISNA(VLOOKUP($A754,DSSV!$A$7:$R$65536,IN_DTK!N$6,0))=FALSE,IF(N$9&lt;&gt;0,VLOOKUP($A754,DSSV!$A$7:$R$65536,IN_DTK!N$6,0),""),"")</f>
        <v>0</v>
      </c>
      <c r="O754" s="183">
        <f>IF(ISNA(VLOOKUP($A754,DSSV!$A$7:$R$65536,IN_DTK!O$6,0))=FALSE,IF(O$9&lt;&gt;0,VLOOKUP($A754,DSSV!$A$7:$R$65536,IN_DTK!O$6,0),""),"")</f>
        <v>0</v>
      </c>
      <c r="P754" s="183">
        <f>IF(ISNA(VLOOKUP($A754,DSSV!$A$7:$R$65536,IN_DTK!P$6,0))=FALSE,IF(P$9&lt;&gt;0,VLOOKUP($A754,DSSV!$A$7:$R$65536,IN_DTK!P$6,0),""),"")</f>
        <v>0</v>
      </c>
      <c r="Q754" s="184">
        <f>IF(ISNA(VLOOKUP($A754,DSSV!$A$7:$R$65536,IN_DTK!Q$6,0))=FALSE,VLOOKUP($A754,DSSV!$A$7:$R$65536,IN_DTK!Q$6,0),"")</f>
        <v>0</v>
      </c>
      <c r="R754" s="175" t="str">
        <f>IF(ISNA(VLOOKUP($A754,DSSV!$A$7:$R$65536,IN_DTK!R$6,0))=FALSE,VLOOKUP($A754,DSSV!$A$7:$R$65536,IN_DTK!R$6,0),"")</f>
        <v>Không</v>
      </c>
      <c r="S754" s="185" t="str">
        <f>IF(ISNA(VLOOKUP($A754,DSSV!$A$7:$R$65536,IN_DTK!S$6,0))=FALSE,VLOOKUP($A754,DSSV!$A$7:$R$65536,IN_DTK!S$6,0),"")</f>
        <v/>
      </c>
      <c r="T754" s="156" t="str">
        <f t="shared" si="22"/>
        <v/>
      </c>
      <c r="U754" s="156" t="str">
        <f t="shared" si="23"/>
        <v/>
      </c>
    </row>
    <row r="755" spans="1:21" s="156" customFormat="1" ht="20.25" customHeight="1">
      <c r="A755" s="154">
        <v>746</v>
      </c>
      <c r="B755" s="178">
        <f>--SUBTOTAL(2,C$7:C755)</f>
        <v>746</v>
      </c>
      <c r="C755" s="157">
        <f>IF(ISNA(VLOOKUP($A755,DSSV!$A$7:$R$65536,IN_DTK!C$6,0))=FALSE,VLOOKUP($A755,DSSV!$A$7:$R$65536,IN_DTK!C$6,0),"")</f>
        <v>0</v>
      </c>
      <c r="D755" s="181" t="str">
        <f>IF(ISNA(VLOOKUP($A755,DSSV!$A$7:$R$65536,IN_DTK!D$6,0))=FALSE,VLOOKUP($A755,DSSV!$A$7:$R$65536,IN_DTK!D$6,0),"")</f>
        <v/>
      </c>
      <c r="E755" s="182" t="str">
        <f>IF(ISNA(VLOOKUP($A755,DSSV!$A$7:$R$65536,IN_DTK!E$6,0))=FALSE,VLOOKUP($A755,DSSV!$A$7:$R$65536,IN_DTK!E$6,0),"")</f>
        <v/>
      </c>
      <c r="F755" s="187" t="str">
        <f>IF(ISNA(VLOOKUP($A755,DSSV!$A$7:$R$65536,IN_DTK!F$6,0))=FALSE,VLOOKUP($A755,DSSV!$A$7:$R$65536,IN_DTK!F$6,0),"")</f>
        <v/>
      </c>
      <c r="G755" s="187" t="str">
        <f>IF(ISNA(VLOOKUP($A755,DSSV!$A$7:$R$65536,IN_DTK!G$6,0))=FALSE,VLOOKUP($A755,DSSV!$A$7:$R$65536,IN_DTK!G$6,0),"")</f>
        <v/>
      </c>
      <c r="H755" s="183">
        <f>IF(ISNA(VLOOKUP($A755,DSSV!$A$7:$R$65536,IN_DTK!H$6,0))=FALSE,IF(H$9&lt;&gt;0,VLOOKUP($A755,DSSV!$A$7:$R$65536,IN_DTK!H$6,0),""),"")</f>
        <v>0</v>
      </c>
      <c r="I755" s="183">
        <f>IF(ISNA(VLOOKUP($A755,DSSV!$A$7:$R$65536,IN_DTK!I$6,0))=FALSE,IF(I$9&lt;&gt;0,VLOOKUP($A755,DSSV!$A$7:$R$65536,IN_DTK!I$6,0),""),"")</f>
        <v>0</v>
      </c>
      <c r="J755" s="183">
        <f>IF(ISNA(VLOOKUP($A755,DSSV!$A$7:$R$65536,IN_DTK!J$6,0))=FALSE,IF(J$9&lt;&gt;0,VLOOKUP($A755,DSSV!$A$7:$R$65536,IN_DTK!J$6,0),""),"")</f>
        <v>0</v>
      </c>
      <c r="K755" s="183">
        <f>IF(ISNA(VLOOKUP($A755,DSSV!$A$7:$R$65536,IN_DTK!K$6,0))=FALSE,IF(K$9&lt;&gt;0,VLOOKUP($A755,DSSV!$A$7:$R$65536,IN_DTK!K$6,0),""),"")</f>
        <v>0</v>
      </c>
      <c r="L755" s="183">
        <f>IF(ISNA(VLOOKUP($A755,DSSV!$A$7:$R$65536,IN_DTK!L$6,0))=FALSE,IF(L$9&lt;&gt;0,VLOOKUP($A755,DSSV!$A$7:$R$65536,IN_DTK!L$6,0),""),"")</f>
        <v>0</v>
      </c>
      <c r="M755" s="183">
        <f>IF(ISNA(VLOOKUP($A755,DSSV!$A$7:$R$65536,IN_DTK!M$6,0))=FALSE,IF(M$9&lt;&gt;0,VLOOKUP($A755,DSSV!$A$7:$R$65536,IN_DTK!M$6,0),""),"")</f>
        <v>0</v>
      </c>
      <c r="N755" s="183">
        <f>IF(ISNA(VLOOKUP($A755,DSSV!$A$7:$R$65536,IN_DTK!N$6,0))=FALSE,IF(N$9&lt;&gt;0,VLOOKUP($A755,DSSV!$A$7:$R$65536,IN_DTK!N$6,0),""),"")</f>
        <v>0</v>
      </c>
      <c r="O755" s="183">
        <f>IF(ISNA(VLOOKUP($A755,DSSV!$A$7:$R$65536,IN_DTK!O$6,0))=FALSE,IF(O$9&lt;&gt;0,VLOOKUP($A755,DSSV!$A$7:$R$65536,IN_DTK!O$6,0),""),"")</f>
        <v>0</v>
      </c>
      <c r="P755" s="183">
        <f>IF(ISNA(VLOOKUP($A755,DSSV!$A$7:$R$65536,IN_DTK!P$6,0))=FALSE,IF(P$9&lt;&gt;0,VLOOKUP($A755,DSSV!$A$7:$R$65536,IN_DTK!P$6,0),""),"")</f>
        <v>0</v>
      </c>
      <c r="Q755" s="184">
        <f>IF(ISNA(VLOOKUP($A755,DSSV!$A$7:$R$65536,IN_DTK!Q$6,0))=FALSE,VLOOKUP($A755,DSSV!$A$7:$R$65536,IN_DTK!Q$6,0),"")</f>
        <v>0</v>
      </c>
      <c r="R755" s="175" t="str">
        <f>IF(ISNA(VLOOKUP($A755,DSSV!$A$7:$R$65536,IN_DTK!R$6,0))=FALSE,VLOOKUP($A755,DSSV!$A$7:$R$65536,IN_DTK!R$6,0),"")</f>
        <v>Không</v>
      </c>
      <c r="S755" s="185" t="str">
        <f>IF(ISNA(VLOOKUP($A755,DSSV!$A$7:$R$65536,IN_DTK!S$6,0))=FALSE,VLOOKUP($A755,DSSV!$A$7:$R$65536,IN_DTK!S$6,0),"")</f>
        <v/>
      </c>
      <c r="T755" s="156" t="str">
        <f t="shared" si="22"/>
        <v/>
      </c>
      <c r="U755" s="156" t="str">
        <f t="shared" si="23"/>
        <v/>
      </c>
    </row>
    <row r="756" spans="1:21" s="156" customFormat="1" ht="20.25" customHeight="1">
      <c r="A756" s="154">
        <v>747</v>
      </c>
      <c r="B756" s="178">
        <f>--SUBTOTAL(2,C$7:C756)</f>
        <v>747</v>
      </c>
      <c r="C756" s="157">
        <f>IF(ISNA(VLOOKUP($A756,DSSV!$A$7:$R$65536,IN_DTK!C$6,0))=FALSE,VLOOKUP($A756,DSSV!$A$7:$R$65536,IN_DTK!C$6,0),"")</f>
        <v>0</v>
      </c>
      <c r="D756" s="181" t="str">
        <f>IF(ISNA(VLOOKUP($A756,DSSV!$A$7:$R$65536,IN_DTK!D$6,0))=FALSE,VLOOKUP($A756,DSSV!$A$7:$R$65536,IN_DTK!D$6,0),"")</f>
        <v/>
      </c>
      <c r="E756" s="182" t="str">
        <f>IF(ISNA(VLOOKUP($A756,DSSV!$A$7:$R$65536,IN_DTK!E$6,0))=FALSE,VLOOKUP($A756,DSSV!$A$7:$R$65536,IN_DTK!E$6,0),"")</f>
        <v/>
      </c>
      <c r="F756" s="187" t="str">
        <f>IF(ISNA(VLOOKUP($A756,DSSV!$A$7:$R$65536,IN_DTK!F$6,0))=FALSE,VLOOKUP($A756,DSSV!$A$7:$R$65536,IN_DTK!F$6,0),"")</f>
        <v/>
      </c>
      <c r="G756" s="187" t="str">
        <f>IF(ISNA(VLOOKUP($A756,DSSV!$A$7:$R$65536,IN_DTK!G$6,0))=FALSE,VLOOKUP($A756,DSSV!$A$7:$R$65536,IN_DTK!G$6,0),"")</f>
        <v/>
      </c>
      <c r="H756" s="183">
        <f>IF(ISNA(VLOOKUP($A756,DSSV!$A$7:$R$65536,IN_DTK!H$6,0))=FALSE,IF(H$9&lt;&gt;0,VLOOKUP($A756,DSSV!$A$7:$R$65536,IN_DTK!H$6,0),""),"")</f>
        <v>0</v>
      </c>
      <c r="I756" s="183">
        <f>IF(ISNA(VLOOKUP($A756,DSSV!$A$7:$R$65536,IN_DTK!I$6,0))=FALSE,IF(I$9&lt;&gt;0,VLOOKUP($A756,DSSV!$A$7:$R$65536,IN_DTK!I$6,0),""),"")</f>
        <v>0</v>
      </c>
      <c r="J756" s="183">
        <f>IF(ISNA(VLOOKUP($A756,DSSV!$A$7:$R$65536,IN_DTK!J$6,0))=FALSE,IF(J$9&lt;&gt;0,VLOOKUP($A756,DSSV!$A$7:$R$65536,IN_DTK!J$6,0),""),"")</f>
        <v>0</v>
      </c>
      <c r="K756" s="183">
        <f>IF(ISNA(VLOOKUP($A756,DSSV!$A$7:$R$65536,IN_DTK!K$6,0))=FALSE,IF(K$9&lt;&gt;0,VLOOKUP($A756,DSSV!$A$7:$R$65536,IN_DTK!K$6,0),""),"")</f>
        <v>0</v>
      </c>
      <c r="L756" s="183">
        <f>IF(ISNA(VLOOKUP($A756,DSSV!$A$7:$R$65536,IN_DTK!L$6,0))=FALSE,IF(L$9&lt;&gt;0,VLOOKUP($A756,DSSV!$A$7:$R$65536,IN_DTK!L$6,0),""),"")</f>
        <v>0</v>
      </c>
      <c r="M756" s="183">
        <f>IF(ISNA(VLOOKUP($A756,DSSV!$A$7:$R$65536,IN_DTK!M$6,0))=FALSE,IF(M$9&lt;&gt;0,VLOOKUP($A756,DSSV!$A$7:$R$65536,IN_DTK!M$6,0),""),"")</f>
        <v>0</v>
      </c>
      <c r="N756" s="183">
        <f>IF(ISNA(VLOOKUP($A756,DSSV!$A$7:$R$65536,IN_DTK!N$6,0))=FALSE,IF(N$9&lt;&gt;0,VLOOKUP($A756,DSSV!$A$7:$R$65536,IN_DTK!N$6,0),""),"")</f>
        <v>0</v>
      </c>
      <c r="O756" s="183">
        <f>IF(ISNA(VLOOKUP($A756,DSSV!$A$7:$R$65536,IN_DTK!O$6,0))=FALSE,IF(O$9&lt;&gt;0,VLOOKUP($A756,DSSV!$A$7:$R$65536,IN_DTK!O$6,0),""),"")</f>
        <v>0</v>
      </c>
      <c r="P756" s="183">
        <f>IF(ISNA(VLOOKUP($A756,DSSV!$A$7:$R$65536,IN_DTK!P$6,0))=FALSE,IF(P$9&lt;&gt;0,VLOOKUP($A756,DSSV!$A$7:$R$65536,IN_DTK!P$6,0),""),"")</f>
        <v>0</v>
      </c>
      <c r="Q756" s="184">
        <f>IF(ISNA(VLOOKUP($A756,DSSV!$A$7:$R$65536,IN_DTK!Q$6,0))=FALSE,VLOOKUP($A756,DSSV!$A$7:$R$65536,IN_DTK!Q$6,0),"")</f>
        <v>0</v>
      </c>
      <c r="R756" s="175" t="str">
        <f>IF(ISNA(VLOOKUP($A756,DSSV!$A$7:$R$65536,IN_DTK!R$6,0))=FALSE,VLOOKUP($A756,DSSV!$A$7:$R$65536,IN_DTK!R$6,0),"")</f>
        <v>Không</v>
      </c>
      <c r="S756" s="185" t="str">
        <f>IF(ISNA(VLOOKUP($A756,DSSV!$A$7:$R$65536,IN_DTK!S$6,0))=FALSE,VLOOKUP($A756,DSSV!$A$7:$R$65536,IN_DTK!S$6,0),"")</f>
        <v/>
      </c>
      <c r="T756" s="156" t="str">
        <f t="shared" si="22"/>
        <v/>
      </c>
      <c r="U756" s="156" t="str">
        <f t="shared" si="23"/>
        <v/>
      </c>
    </row>
    <row r="757" spans="1:21" s="156" customFormat="1" ht="20.25" customHeight="1">
      <c r="A757" s="154">
        <v>748</v>
      </c>
      <c r="B757" s="178">
        <f>--SUBTOTAL(2,C$7:C757)</f>
        <v>748</v>
      </c>
      <c r="C757" s="157">
        <f>IF(ISNA(VLOOKUP($A757,DSSV!$A$7:$R$65536,IN_DTK!C$6,0))=FALSE,VLOOKUP($A757,DSSV!$A$7:$R$65536,IN_DTK!C$6,0),"")</f>
        <v>0</v>
      </c>
      <c r="D757" s="181" t="str">
        <f>IF(ISNA(VLOOKUP($A757,DSSV!$A$7:$R$65536,IN_DTK!D$6,0))=FALSE,VLOOKUP($A757,DSSV!$A$7:$R$65536,IN_DTK!D$6,0),"")</f>
        <v/>
      </c>
      <c r="E757" s="182" t="str">
        <f>IF(ISNA(VLOOKUP($A757,DSSV!$A$7:$R$65536,IN_DTK!E$6,0))=FALSE,VLOOKUP($A757,DSSV!$A$7:$R$65536,IN_DTK!E$6,0),"")</f>
        <v/>
      </c>
      <c r="F757" s="187" t="str">
        <f>IF(ISNA(VLOOKUP($A757,DSSV!$A$7:$R$65536,IN_DTK!F$6,0))=FALSE,VLOOKUP($A757,DSSV!$A$7:$R$65536,IN_DTK!F$6,0),"")</f>
        <v/>
      </c>
      <c r="G757" s="187" t="str">
        <f>IF(ISNA(VLOOKUP($A757,DSSV!$A$7:$R$65536,IN_DTK!G$6,0))=FALSE,VLOOKUP($A757,DSSV!$A$7:$R$65536,IN_DTK!G$6,0),"")</f>
        <v/>
      </c>
      <c r="H757" s="183">
        <f>IF(ISNA(VLOOKUP($A757,DSSV!$A$7:$R$65536,IN_DTK!H$6,0))=FALSE,IF(H$9&lt;&gt;0,VLOOKUP($A757,DSSV!$A$7:$R$65536,IN_DTK!H$6,0),""),"")</f>
        <v>0</v>
      </c>
      <c r="I757" s="183">
        <f>IF(ISNA(VLOOKUP($A757,DSSV!$A$7:$R$65536,IN_DTK!I$6,0))=FALSE,IF(I$9&lt;&gt;0,VLOOKUP($A757,DSSV!$A$7:$R$65536,IN_DTK!I$6,0),""),"")</f>
        <v>0</v>
      </c>
      <c r="J757" s="183">
        <f>IF(ISNA(VLOOKUP($A757,DSSV!$A$7:$R$65536,IN_DTK!J$6,0))=FALSE,IF(J$9&lt;&gt;0,VLOOKUP($A757,DSSV!$A$7:$R$65536,IN_DTK!J$6,0),""),"")</f>
        <v>0</v>
      </c>
      <c r="K757" s="183">
        <f>IF(ISNA(VLOOKUP($A757,DSSV!$A$7:$R$65536,IN_DTK!K$6,0))=FALSE,IF(K$9&lt;&gt;0,VLOOKUP($A757,DSSV!$A$7:$R$65536,IN_DTK!K$6,0),""),"")</f>
        <v>0</v>
      </c>
      <c r="L757" s="183">
        <f>IF(ISNA(VLOOKUP($A757,DSSV!$A$7:$R$65536,IN_DTK!L$6,0))=FALSE,IF(L$9&lt;&gt;0,VLOOKUP($A757,DSSV!$A$7:$R$65536,IN_DTK!L$6,0),""),"")</f>
        <v>0</v>
      </c>
      <c r="M757" s="183">
        <f>IF(ISNA(VLOOKUP($A757,DSSV!$A$7:$R$65536,IN_DTK!M$6,0))=FALSE,IF(M$9&lt;&gt;0,VLOOKUP($A757,DSSV!$A$7:$R$65536,IN_DTK!M$6,0),""),"")</f>
        <v>0</v>
      </c>
      <c r="N757" s="183">
        <f>IF(ISNA(VLOOKUP($A757,DSSV!$A$7:$R$65536,IN_DTK!N$6,0))=FALSE,IF(N$9&lt;&gt;0,VLOOKUP($A757,DSSV!$A$7:$R$65536,IN_DTK!N$6,0),""),"")</f>
        <v>0</v>
      </c>
      <c r="O757" s="183">
        <f>IF(ISNA(VLOOKUP($A757,DSSV!$A$7:$R$65536,IN_DTK!O$6,0))=FALSE,IF(O$9&lt;&gt;0,VLOOKUP($A757,DSSV!$A$7:$R$65536,IN_DTK!O$6,0),""),"")</f>
        <v>0</v>
      </c>
      <c r="P757" s="183">
        <f>IF(ISNA(VLOOKUP($A757,DSSV!$A$7:$R$65536,IN_DTK!P$6,0))=FALSE,IF(P$9&lt;&gt;0,VLOOKUP($A757,DSSV!$A$7:$R$65536,IN_DTK!P$6,0),""),"")</f>
        <v>0</v>
      </c>
      <c r="Q757" s="184">
        <f>IF(ISNA(VLOOKUP($A757,DSSV!$A$7:$R$65536,IN_DTK!Q$6,0))=FALSE,VLOOKUP($A757,DSSV!$A$7:$R$65536,IN_DTK!Q$6,0),"")</f>
        <v>0</v>
      </c>
      <c r="R757" s="175" t="str">
        <f>IF(ISNA(VLOOKUP($A757,DSSV!$A$7:$R$65536,IN_DTK!R$6,0))=FALSE,VLOOKUP($A757,DSSV!$A$7:$R$65536,IN_DTK!R$6,0),"")</f>
        <v>Không</v>
      </c>
      <c r="S757" s="185" t="str">
        <f>IF(ISNA(VLOOKUP($A757,DSSV!$A$7:$R$65536,IN_DTK!S$6,0))=FALSE,VLOOKUP($A757,DSSV!$A$7:$R$65536,IN_DTK!S$6,0),"")</f>
        <v/>
      </c>
      <c r="T757" s="156" t="str">
        <f t="shared" si="22"/>
        <v/>
      </c>
      <c r="U757" s="156" t="str">
        <f t="shared" si="23"/>
        <v/>
      </c>
    </row>
    <row r="758" spans="1:21" s="156" customFormat="1" ht="20.25" customHeight="1">
      <c r="A758" s="154">
        <v>749</v>
      </c>
      <c r="B758" s="178">
        <f>--SUBTOTAL(2,C$7:C758)</f>
        <v>749</v>
      </c>
      <c r="C758" s="157">
        <f>IF(ISNA(VLOOKUP($A758,DSSV!$A$7:$R$65536,IN_DTK!C$6,0))=FALSE,VLOOKUP($A758,DSSV!$A$7:$R$65536,IN_DTK!C$6,0),"")</f>
        <v>0</v>
      </c>
      <c r="D758" s="181" t="str">
        <f>IF(ISNA(VLOOKUP($A758,DSSV!$A$7:$R$65536,IN_DTK!D$6,0))=FALSE,VLOOKUP($A758,DSSV!$A$7:$R$65536,IN_DTK!D$6,0),"")</f>
        <v/>
      </c>
      <c r="E758" s="182" t="str">
        <f>IF(ISNA(VLOOKUP($A758,DSSV!$A$7:$R$65536,IN_DTK!E$6,0))=FALSE,VLOOKUP($A758,DSSV!$A$7:$R$65536,IN_DTK!E$6,0),"")</f>
        <v/>
      </c>
      <c r="F758" s="187" t="str">
        <f>IF(ISNA(VLOOKUP($A758,DSSV!$A$7:$R$65536,IN_DTK!F$6,0))=FALSE,VLOOKUP($A758,DSSV!$A$7:$R$65536,IN_DTK!F$6,0),"")</f>
        <v/>
      </c>
      <c r="G758" s="187" t="str">
        <f>IF(ISNA(VLOOKUP($A758,DSSV!$A$7:$R$65536,IN_DTK!G$6,0))=FALSE,VLOOKUP($A758,DSSV!$A$7:$R$65536,IN_DTK!G$6,0),"")</f>
        <v/>
      </c>
      <c r="H758" s="183">
        <f>IF(ISNA(VLOOKUP($A758,DSSV!$A$7:$R$65536,IN_DTK!H$6,0))=FALSE,IF(H$9&lt;&gt;0,VLOOKUP($A758,DSSV!$A$7:$R$65536,IN_DTK!H$6,0),""),"")</f>
        <v>0</v>
      </c>
      <c r="I758" s="183">
        <f>IF(ISNA(VLOOKUP($A758,DSSV!$A$7:$R$65536,IN_DTK!I$6,0))=FALSE,IF(I$9&lt;&gt;0,VLOOKUP($A758,DSSV!$A$7:$R$65536,IN_DTK!I$6,0),""),"")</f>
        <v>0</v>
      </c>
      <c r="J758" s="183">
        <f>IF(ISNA(VLOOKUP($A758,DSSV!$A$7:$R$65536,IN_DTK!J$6,0))=FALSE,IF(J$9&lt;&gt;0,VLOOKUP($A758,DSSV!$A$7:$R$65536,IN_DTK!J$6,0),""),"")</f>
        <v>0</v>
      </c>
      <c r="K758" s="183">
        <f>IF(ISNA(VLOOKUP($A758,DSSV!$A$7:$R$65536,IN_DTK!K$6,0))=FALSE,IF(K$9&lt;&gt;0,VLOOKUP($A758,DSSV!$A$7:$R$65536,IN_DTK!K$6,0),""),"")</f>
        <v>0</v>
      </c>
      <c r="L758" s="183">
        <f>IF(ISNA(VLOOKUP($A758,DSSV!$A$7:$R$65536,IN_DTK!L$6,0))=FALSE,IF(L$9&lt;&gt;0,VLOOKUP($A758,DSSV!$A$7:$R$65536,IN_DTK!L$6,0),""),"")</f>
        <v>0</v>
      </c>
      <c r="M758" s="183">
        <f>IF(ISNA(VLOOKUP($A758,DSSV!$A$7:$R$65536,IN_DTK!M$6,0))=FALSE,IF(M$9&lt;&gt;0,VLOOKUP($A758,DSSV!$A$7:$R$65536,IN_DTK!M$6,0),""),"")</f>
        <v>0</v>
      </c>
      <c r="N758" s="183">
        <f>IF(ISNA(VLOOKUP($A758,DSSV!$A$7:$R$65536,IN_DTK!N$6,0))=FALSE,IF(N$9&lt;&gt;0,VLOOKUP($A758,DSSV!$A$7:$R$65536,IN_DTK!N$6,0),""),"")</f>
        <v>0</v>
      </c>
      <c r="O758" s="183">
        <f>IF(ISNA(VLOOKUP($A758,DSSV!$A$7:$R$65536,IN_DTK!O$6,0))=FALSE,IF(O$9&lt;&gt;0,VLOOKUP($A758,DSSV!$A$7:$R$65536,IN_DTK!O$6,0),""),"")</f>
        <v>0</v>
      </c>
      <c r="P758" s="183">
        <f>IF(ISNA(VLOOKUP($A758,DSSV!$A$7:$R$65536,IN_DTK!P$6,0))=FALSE,IF(P$9&lt;&gt;0,VLOOKUP($A758,DSSV!$A$7:$R$65536,IN_DTK!P$6,0),""),"")</f>
        <v>0</v>
      </c>
      <c r="Q758" s="184">
        <f>IF(ISNA(VLOOKUP($A758,DSSV!$A$7:$R$65536,IN_DTK!Q$6,0))=FALSE,VLOOKUP($A758,DSSV!$A$7:$R$65536,IN_DTK!Q$6,0),"")</f>
        <v>0</v>
      </c>
      <c r="R758" s="175" t="str">
        <f>IF(ISNA(VLOOKUP($A758,DSSV!$A$7:$R$65536,IN_DTK!R$6,0))=FALSE,VLOOKUP($A758,DSSV!$A$7:$R$65536,IN_DTK!R$6,0),"")</f>
        <v>Không</v>
      </c>
      <c r="S758" s="185" t="str">
        <f>IF(ISNA(VLOOKUP($A758,DSSV!$A$7:$R$65536,IN_DTK!S$6,0))=FALSE,VLOOKUP($A758,DSSV!$A$7:$R$65536,IN_DTK!S$6,0),"")</f>
        <v/>
      </c>
      <c r="T758" s="156" t="str">
        <f t="shared" si="22"/>
        <v/>
      </c>
      <c r="U758" s="156" t="str">
        <f t="shared" si="23"/>
        <v/>
      </c>
    </row>
    <row r="759" spans="1:21" s="156" customFormat="1" ht="20.25" customHeight="1">
      <c r="A759" s="154">
        <v>750</v>
      </c>
      <c r="B759" s="178">
        <f>--SUBTOTAL(2,C$7:C759)</f>
        <v>750</v>
      </c>
      <c r="C759" s="157">
        <f>IF(ISNA(VLOOKUP($A759,DSSV!$A$7:$R$65536,IN_DTK!C$6,0))=FALSE,VLOOKUP($A759,DSSV!$A$7:$R$65536,IN_DTK!C$6,0),"")</f>
        <v>0</v>
      </c>
      <c r="D759" s="181" t="str">
        <f>IF(ISNA(VLOOKUP($A759,DSSV!$A$7:$R$65536,IN_DTK!D$6,0))=FALSE,VLOOKUP($A759,DSSV!$A$7:$R$65536,IN_DTK!D$6,0),"")</f>
        <v/>
      </c>
      <c r="E759" s="182" t="str">
        <f>IF(ISNA(VLOOKUP($A759,DSSV!$A$7:$R$65536,IN_DTK!E$6,0))=FALSE,VLOOKUP($A759,DSSV!$A$7:$R$65536,IN_DTK!E$6,0),"")</f>
        <v/>
      </c>
      <c r="F759" s="187" t="str">
        <f>IF(ISNA(VLOOKUP($A759,DSSV!$A$7:$R$65536,IN_DTK!F$6,0))=FALSE,VLOOKUP($A759,DSSV!$A$7:$R$65536,IN_DTK!F$6,0),"")</f>
        <v/>
      </c>
      <c r="G759" s="187" t="str">
        <f>IF(ISNA(VLOOKUP($A759,DSSV!$A$7:$R$65536,IN_DTK!G$6,0))=FALSE,VLOOKUP($A759,DSSV!$A$7:$R$65536,IN_DTK!G$6,0),"")</f>
        <v/>
      </c>
      <c r="H759" s="183">
        <f>IF(ISNA(VLOOKUP($A759,DSSV!$A$7:$R$65536,IN_DTK!H$6,0))=FALSE,IF(H$9&lt;&gt;0,VLOOKUP($A759,DSSV!$A$7:$R$65536,IN_DTK!H$6,0),""),"")</f>
        <v>0</v>
      </c>
      <c r="I759" s="183">
        <f>IF(ISNA(VLOOKUP($A759,DSSV!$A$7:$R$65536,IN_DTK!I$6,0))=FALSE,IF(I$9&lt;&gt;0,VLOOKUP($A759,DSSV!$A$7:$R$65536,IN_DTK!I$6,0),""),"")</f>
        <v>0</v>
      </c>
      <c r="J759" s="183">
        <f>IF(ISNA(VLOOKUP($A759,DSSV!$A$7:$R$65536,IN_DTK!J$6,0))=FALSE,IF(J$9&lt;&gt;0,VLOOKUP($A759,DSSV!$A$7:$R$65536,IN_DTK!J$6,0),""),"")</f>
        <v>0</v>
      </c>
      <c r="K759" s="183">
        <f>IF(ISNA(VLOOKUP($A759,DSSV!$A$7:$R$65536,IN_DTK!K$6,0))=FALSE,IF(K$9&lt;&gt;0,VLOOKUP($A759,DSSV!$A$7:$R$65536,IN_DTK!K$6,0),""),"")</f>
        <v>0</v>
      </c>
      <c r="L759" s="183">
        <f>IF(ISNA(VLOOKUP($A759,DSSV!$A$7:$R$65536,IN_DTK!L$6,0))=FALSE,IF(L$9&lt;&gt;0,VLOOKUP($A759,DSSV!$A$7:$R$65536,IN_DTK!L$6,0),""),"")</f>
        <v>0</v>
      </c>
      <c r="M759" s="183">
        <f>IF(ISNA(VLOOKUP($A759,DSSV!$A$7:$R$65536,IN_DTK!M$6,0))=FALSE,IF(M$9&lt;&gt;0,VLOOKUP($A759,DSSV!$A$7:$R$65536,IN_DTK!M$6,0),""),"")</f>
        <v>0</v>
      </c>
      <c r="N759" s="183">
        <f>IF(ISNA(VLOOKUP($A759,DSSV!$A$7:$R$65536,IN_DTK!N$6,0))=FALSE,IF(N$9&lt;&gt;0,VLOOKUP($A759,DSSV!$A$7:$R$65536,IN_DTK!N$6,0),""),"")</f>
        <v>0</v>
      </c>
      <c r="O759" s="183">
        <f>IF(ISNA(VLOOKUP($A759,DSSV!$A$7:$R$65536,IN_DTK!O$6,0))=FALSE,IF(O$9&lt;&gt;0,VLOOKUP($A759,DSSV!$A$7:$R$65536,IN_DTK!O$6,0),""),"")</f>
        <v>0</v>
      </c>
      <c r="P759" s="183">
        <f>IF(ISNA(VLOOKUP($A759,DSSV!$A$7:$R$65536,IN_DTK!P$6,0))=FALSE,IF(P$9&lt;&gt;0,VLOOKUP($A759,DSSV!$A$7:$R$65536,IN_DTK!P$6,0),""),"")</f>
        <v>0</v>
      </c>
      <c r="Q759" s="184">
        <f>IF(ISNA(VLOOKUP($A759,DSSV!$A$7:$R$65536,IN_DTK!Q$6,0))=FALSE,VLOOKUP($A759,DSSV!$A$7:$R$65536,IN_DTK!Q$6,0),"")</f>
        <v>0</v>
      </c>
      <c r="R759" s="175" t="str">
        <f>IF(ISNA(VLOOKUP($A759,DSSV!$A$7:$R$65536,IN_DTK!R$6,0))=FALSE,VLOOKUP($A759,DSSV!$A$7:$R$65536,IN_DTK!R$6,0),"")</f>
        <v>Không</v>
      </c>
      <c r="S759" s="185" t="str">
        <f>IF(ISNA(VLOOKUP($A759,DSSV!$A$7:$R$65536,IN_DTK!S$6,0))=FALSE,VLOOKUP($A759,DSSV!$A$7:$R$65536,IN_DTK!S$6,0),"")</f>
        <v/>
      </c>
      <c r="T759" s="156" t="str">
        <f t="shared" si="22"/>
        <v/>
      </c>
      <c r="U759" s="156" t="str">
        <f t="shared" si="23"/>
        <v/>
      </c>
    </row>
    <row r="760" spans="1:21" s="156" customFormat="1" ht="20.25" customHeight="1">
      <c r="A760" s="154">
        <v>751</v>
      </c>
      <c r="B760" s="178">
        <f>--SUBTOTAL(2,C$7:C760)</f>
        <v>751</v>
      </c>
      <c r="C760" s="157">
        <f>IF(ISNA(VLOOKUP($A760,DSSV!$A$7:$R$65536,IN_DTK!C$6,0))=FALSE,VLOOKUP($A760,DSSV!$A$7:$R$65536,IN_DTK!C$6,0),"")</f>
        <v>0</v>
      </c>
      <c r="D760" s="181" t="str">
        <f>IF(ISNA(VLOOKUP($A760,DSSV!$A$7:$R$65536,IN_DTK!D$6,0))=FALSE,VLOOKUP($A760,DSSV!$A$7:$R$65536,IN_DTK!D$6,0),"")</f>
        <v/>
      </c>
      <c r="E760" s="182" t="str">
        <f>IF(ISNA(VLOOKUP($A760,DSSV!$A$7:$R$65536,IN_DTK!E$6,0))=FALSE,VLOOKUP($A760,DSSV!$A$7:$R$65536,IN_DTK!E$6,0),"")</f>
        <v/>
      </c>
      <c r="F760" s="187" t="str">
        <f>IF(ISNA(VLOOKUP($A760,DSSV!$A$7:$R$65536,IN_DTK!F$6,0))=FALSE,VLOOKUP($A760,DSSV!$A$7:$R$65536,IN_DTK!F$6,0),"")</f>
        <v/>
      </c>
      <c r="G760" s="187" t="str">
        <f>IF(ISNA(VLOOKUP($A760,DSSV!$A$7:$R$65536,IN_DTK!G$6,0))=FALSE,VLOOKUP($A760,DSSV!$A$7:$R$65536,IN_DTK!G$6,0),"")</f>
        <v/>
      </c>
      <c r="H760" s="183">
        <f>IF(ISNA(VLOOKUP($A760,DSSV!$A$7:$R$65536,IN_DTK!H$6,0))=FALSE,IF(H$9&lt;&gt;0,VLOOKUP($A760,DSSV!$A$7:$R$65536,IN_DTK!H$6,0),""),"")</f>
        <v>0</v>
      </c>
      <c r="I760" s="183">
        <f>IF(ISNA(VLOOKUP($A760,DSSV!$A$7:$R$65536,IN_DTK!I$6,0))=FALSE,IF(I$9&lt;&gt;0,VLOOKUP($A760,DSSV!$A$7:$R$65536,IN_DTK!I$6,0),""),"")</f>
        <v>0</v>
      </c>
      <c r="J760" s="183">
        <f>IF(ISNA(VLOOKUP($A760,DSSV!$A$7:$R$65536,IN_DTK!J$6,0))=FALSE,IF(J$9&lt;&gt;0,VLOOKUP($A760,DSSV!$A$7:$R$65536,IN_DTK!J$6,0),""),"")</f>
        <v>0</v>
      </c>
      <c r="K760" s="183">
        <f>IF(ISNA(VLOOKUP($A760,DSSV!$A$7:$R$65536,IN_DTK!K$6,0))=FALSE,IF(K$9&lt;&gt;0,VLOOKUP($A760,DSSV!$A$7:$R$65536,IN_DTK!K$6,0),""),"")</f>
        <v>0</v>
      </c>
      <c r="L760" s="183">
        <f>IF(ISNA(VLOOKUP($A760,DSSV!$A$7:$R$65536,IN_DTK!L$6,0))=FALSE,IF(L$9&lt;&gt;0,VLOOKUP($A760,DSSV!$A$7:$R$65536,IN_DTK!L$6,0),""),"")</f>
        <v>0</v>
      </c>
      <c r="M760" s="183">
        <f>IF(ISNA(VLOOKUP($A760,DSSV!$A$7:$R$65536,IN_DTK!M$6,0))=FALSE,IF(M$9&lt;&gt;0,VLOOKUP($A760,DSSV!$A$7:$R$65536,IN_DTK!M$6,0),""),"")</f>
        <v>0</v>
      </c>
      <c r="N760" s="183">
        <f>IF(ISNA(VLOOKUP($A760,DSSV!$A$7:$R$65536,IN_DTK!N$6,0))=FALSE,IF(N$9&lt;&gt;0,VLOOKUP($A760,DSSV!$A$7:$R$65536,IN_DTK!N$6,0),""),"")</f>
        <v>0</v>
      </c>
      <c r="O760" s="183">
        <f>IF(ISNA(VLOOKUP($A760,DSSV!$A$7:$R$65536,IN_DTK!O$6,0))=FALSE,IF(O$9&lt;&gt;0,VLOOKUP($A760,DSSV!$A$7:$R$65536,IN_DTK!O$6,0),""),"")</f>
        <v>0</v>
      </c>
      <c r="P760" s="183">
        <f>IF(ISNA(VLOOKUP($A760,DSSV!$A$7:$R$65536,IN_DTK!P$6,0))=FALSE,IF(P$9&lt;&gt;0,VLOOKUP($A760,DSSV!$A$7:$R$65536,IN_DTK!P$6,0),""),"")</f>
        <v>0</v>
      </c>
      <c r="Q760" s="184">
        <f>IF(ISNA(VLOOKUP($A760,DSSV!$A$7:$R$65536,IN_DTK!Q$6,0))=FALSE,VLOOKUP($A760,DSSV!$A$7:$R$65536,IN_DTK!Q$6,0),"")</f>
        <v>0</v>
      </c>
      <c r="R760" s="175" t="str">
        <f>IF(ISNA(VLOOKUP($A760,DSSV!$A$7:$R$65536,IN_DTK!R$6,0))=FALSE,VLOOKUP($A760,DSSV!$A$7:$R$65536,IN_DTK!R$6,0),"")</f>
        <v>Không</v>
      </c>
      <c r="S760" s="185" t="str">
        <f>IF(ISNA(VLOOKUP($A760,DSSV!$A$7:$R$65536,IN_DTK!S$6,0))=FALSE,VLOOKUP($A760,DSSV!$A$7:$R$65536,IN_DTK!S$6,0),"")</f>
        <v/>
      </c>
      <c r="T760" s="156" t="str">
        <f t="shared" si="22"/>
        <v/>
      </c>
      <c r="U760" s="156" t="str">
        <f t="shared" si="23"/>
        <v/>
      </c>
    </row>
    <row r="761" spans="1:21" s="156" customFormat="1" ht="20.25" customHeight="1">
      <c r="A761" s="154">
        <v>752</v>
      </c>
      <c r="B761" s="178">
        <f>--SUBTOTAL(2,C$7:C761)</f>
        <v>752</v>
      </c>
      <c r="C761" s="157">
        <f>IF(ISNA(VLOOKUP($A761,DSSV!$A$7:$R$65536,IN_DTK!C$6,0))=FALSE,VLOOKUP($A761,DSSV!$A$7:$R$65536,IN_DTK!C$6,0),"")</f>
        <v>0</v>
      </c>
      <c r="D761" s="181" t="str">
        <f>IF(ISNA(VLOOKUP($A761,DSSV!$A$7:$R$65536,IN_DTK!D$6,0))=FALSE,VLOOKUP($A761,DSSV!$A$7:$R$65536,IN_DTK!D$6,0),"")</f>
        <v/>
      </c>
      <c r="E761" s="182" t="str">
        <f>IF(ISNA(VLOOKUP($A761,DSSV!$A$7:$R$65536,IN_DTK!E$6,0))=FALSE,VLOOKUP($A761,DSSV!$A$7:$R$65536,IN_DTK!E$6,0),"")</f>
        <v/>
      </c>
      <c r="F761" s="187" t="str">
        <f>IF(ISNA(VLOOKUP($A761,DSSV!$A$7:$R$65536,IN_DTK!F$6,0))=FALSE,VLOOKUP($A761,DSSV!$A$7:$R$65536,IN_DTK!F$6,0),"")</f>
        <v/>
      </c>
      <c r="G761" s="187" t="str">
        <f>IF(ISNA(VLOOKUP($A761,DSSV!$A$7:$R$65536,IN_DTK!G$6,0))=FALSE,VLOOKUP($A761,DSSV!$A$7:$R$65536,IN_DTK!G$6,0),"")</f>
        <v/>
      </c>
      <c r="H761" s="183">
        <f>IF(ISNA(VLOOKUP($A761,DSSV!$A$7:$R$65536,IN_DTK!H$6,0))=FALSE,IF(H$9&lt;&gt;0,VLOOKUP($A761,DSSV!$A$7:$R$65536,IN_DTK!H$6,0),""),"")</f>
        <v>0</v>
      </c>
      <c r="I761" s="183">
        <f>IF(ISNA(VLOOKUP($A761,DSSV!$A$7:$R$65536,IN_DTK!I$6,0))=FALSE,IF(I$9&lt;&gt;0,VLOOKUP($A761,DSSV!$A$7:$R$65536,IN_DTK!I$6,0),""),"")</f>
        <v>0</v>
      </c>
      <c r="J761" s="183">
        <f>IF(ISNA(VLOOKUP($A761,DSSV!$A$7:$R$65536,IN_DTK!J$6,0))=FALSE,IF(J$9&lt;&gt;0,VLOOKUP($A761,DSSV!$A$7:$R$65536,IN_DTK!J$6,0),""),"")</f>
        <v>0</v>
      </c>
      <c r="K761" s="183">
        <f>IF(ISNA(VLOOKUP($A761,DSSV!$A$7:$R$65536,IN_DTK!K$6,0))=FALSE,IF(K$9&lt;&gt;0,VLOOKUP($A761,DSSV!$A$7:$R$65536,IN_DTK!K$6,0),""),"")</f>
        <v>0</v>
      </c>
      <c r="L761" s="183">
        <f>IF(ISNA(VLOOKUP($A761,DSSV!$A$7:$R$65536,IN_DTK!L$6,0))=FALSE,IF(L$9&lt;&gt;0,VLOOKUP($A761,DSSV!$A$7:$R$65536,IN_DTK!L$6,0),""),"")</f>
        <v>0</v>
      </c>
      <c r="M761" s="183">
        <f>IF(ISNA(VLOOKUP($A761,DSSV!$A$7:$R$65536,IN_DTK!M$6,0))=FALSE,IF(M$9&lt;&gt;0,VLOOKUP($A761,DSSV!$A$7:$R$65536,IN_DTK!M$6,0),""),"")</f>
        <v>0</v>
      </c>
      <c r="N761" s="183">
        <f>IF(ISNA(VLOOKUP($A761,DSSV!$A$7:$R$65536,IN_DTK!N$6,0))=FALSE,IF(N$9&lt;&gt;0,VLOOKUP($A761,DSSV!$A$7:$R$65536,IN_DTK!N$6,0),""),"")</f>
        <v>0</v>
      </c>
      <c r="O761" s="183">
        <f>IF(ISNA(VLOOKUP($A761,DSSV!$A$7:$R$65536,IN_DTK!O$6,0))=FALSE,IF(O$9&lt;&gt;0,VLOOKUP($A761,DSSV!$A$7:$R$65536,IN_DTK!O$6,0),""),"")</f>
        <v>0</v>
      </c>
      <c r="P761" s="183">
        <f>IF(ISNA(VLOOKUP($A761,DSSV!$A$7:$R$65536,IN_DTK!P$6,0))=FALSE,IF(P$9&lt;&gt;0,VLOOKUP($A761,DSSV!$A$7:$R$65536,IN_DTK!P$6,0),""),"")</f>
        <v>0</v>
      </c>
      <c r="Q761" s="184">
        <f>IF(ISNA(VLOOKUP($A761,DSSV!$A$7:$R$65536,IN_DTK!Q$6,0))=FALSE,VLOOKUP($A761,DSSV!$A$7:$R$65536,IN_DTK!Q$6,0),"")</f>
        <v>0</v>
      </c>
      <c r="R761" s="175" t="str">
        <f>IF(ISNA(VLOOKUP($A761,DSSV!$A$7:$R$65536,IN_DTK!R$6,0))=FALSE,VLOOKUP($A761,DSSV!$A$7:$R$65536,IN_DTK!R$6,0),"")</f>
        <v>Không</v>
      </c>
      <c r="S761" s="185" t="str">
        <f>IF(ISNA(VLOOKUP($A761,DSSV!$A$7:$R$65536,IN_DTK!S$6,0))=FALSE,VLOOKUP($A761,DSSV!$A$7:$R$65536,IN_DTK!S$6,0),"")</f>
        <v/>
      </c>
      <c r="T761" s="156" t="str">
        <f t="shared" si="22"/>
        <v/>
      </c>
      <c r="U761" s="156" t="str">
        <f t="shared" si="23"/>
        <v/>
      </c>
    </row>
    <row r="762" spans="1:21" s="156" customFormat="1" ht="20.25" customHeight="1">
      <c r="A762" s="154">
        <v>753</v>
      </c>
      <c r="B762" s="178">
        <f>--SUBTOTAL(2,C$7:C762)</f>
        <v>753</v>
      </c>
      <c r="C762" s="157">
        <f>IF(ISNA(VLOOKUP($A762,DSSV!$A$7:$R$65536,IN_DTK!C$6,0))=FALSE,VLOOKUP($A762,DSSV!$A$7:$R$65536,IN_DTK!C$6,0),"")</f>
        <v>0</v>
      </c>
      <c r="D762" s="181" t="str">
        <f>IF(ISNA(VLOOKUP($A762,DSSV!$A$7:$R$65536,IN_DTK!D$6,0))=FALSE,VLOOKUP($A762,DSSV!$A$7:$R$65536,IN_DTK!D$6,0),"")</f>
        <v/>
      </c>
      <c r="E762" s="182" t="str">
        <f>IF(ISNA(VLOOKUP($A762,DSSV!$A$7:$R$65536,IN_DTK!E$6,0))=FALSE,VLOOKUP($A762,DSSV!$A$7:$R$65536,IN_DTK!E$6,0),"")</f>
        <v/>
      </c>
      <c r="F762" s="187" t="str">
        <f>IF(ISNA(VLOOKUP($A762,DSSV!$A$7:$R$65536,IN_DTK!F$6,0))=FALSE,VLOOKUP($A762,DSSV!$A$7:$R$65536,IN_DTK!F$6,0),"")</f>
        <v/>
      </c>
      <c r="G762" s="187" t="str">
        <f>IF(ISNA(VLOOKUP($A762,DSSV!$A$7:$R$65536,IN_DTK!G$6,0))=FALSE,VLOOKUP($A762,DSSV!$A$7:$R$65536,IN_DTK!G$6,0),"")</f>
        <v/>
      </c>
      <c r="H762" s="183">
        <f>IF(ISNA(VLOOKUP($A762,DSSV!$A$7:$R$65536,IN_DTK!H$6,0))=FALSE,IF(H$9&lt;&gt;0,VLOOKUP($A762,DSSV!$A$7:$R$65536,IN_DTK!H$6,0),""),"")</f>
        <v>0</v>
      </c>
      <c r="I762" s="183">
        <f>IF(ISNA(VLOOKUP($A762,DSSV!$A$7:$R$65536,IN_DTK!I$6,0))=FALSE,IF(I$9&lt;&gt;0,VLOOKUP($A762,DSSV!$A$7:$R$65536,IN_DTK!I$6,0),""),"")</f>
        <v>0</v>
      </c>
      <c r="J762" s="183">
        <f>IF(ISNA(VLOOKUP($A762,DSSV!$A$7:$R$65536,IN_DTK!J$6,0))=FALSE,IF(J$9&lt;&gt;0,VLOOKUP($A762,DSSV!$A$7:$R$65536,IN_DTK!J$6,0),""),"")</f>
        <v>0</v>
      </c>
      <c r="K762" s="183">
        <f>IF(ISNA(VLOOKUP($A762,DSSV!$A$7:$R$65536,IN_DTK!K$6,0))=FALSE,IF(K$9&lt;&gt;0,VLOOKUP($A762,DSSV!$A$7:$R$65536,IN_DTK!K$6,0),""),"")</f>
        <v>0</v>
      </c>
      <c r="L762" s="183">
        <f>IF(ISNA(VLOOKUP($A762,DSSV!$A$7:$R$65536,IN_DTK!L$6,0))=FALSE,IF(L$9&lt;&gt;0,VLOOKUP($A762,DSSV!$A$7:$R$65536,IN_DTK!L$6,0),""),"")</f>
        <v>0</v>
      </c>
      <c r="M762" s="183">
        <f>IF(ISNA(VLOOKUP($A762,DSSV!$A$7:$R$65536,IN_DTK!M$6,0))=FALSE,IF(M$9&lt;&gt;0,VLOOKUP($A762,DSSV!$A$7:$R$65536,IN_DTK!M$6,0),""),"")</f>
        <v>0</v>
      </c>
      <c r="N762" s="183">
        <f>IF(ISNA(VLOOKUP($A762,DSSV!$A$7:$R$65536,IN_DTK!N$6,0))=FALSE,IF(N$9&lt;&gt;0,VLOOKUP($A762,DSSV!$A$7:$R$65536,IN_DTK!N$6,0),""),"")</f>
        <v>0</v>
      </c>
      <c r="O762" s="183">
        <f>IF(ISNA(VLOOKUP($A762,DSSV!$A$7:$R$65536,IN_DTK!O$6,0))=FALSE,IF(O$9&lt;&gt;0,VLOOKUP($A762,DSSV!$A$7:$R$65536,IN_DTK!O$6,0),""),"")</f>
        <v>0</v>
      </c>
      <c r="P762" s="183">
        <f>IF(ISNA(VLOOKUP($A762,DSSV!$A$7:$R$65536,IN_DTK!P$6,0))=FALSE,IF(P$9&lt;&gt;0,VLOOKUP($A762,DSSV!$A$7:$R$65536,IN_DTK!P$6,0),""),"")</f>
        <v>0</v>
      </c>
      <c r="Q762" s="184">
        <f>IF(ISNA(VLOOKUP($A762,DSSV!$A$7:$R$65536,IN_DTK!Q$6,0))=FALSE,VLOOKUP($A762,DSSV!$A$7:$R$65536,IN_DTK!Q$6,0),"")</f>
        <v>0</v>
      </c>
      <c r="R762" s="175" t="str">
        <f>IF(ISNA(VLOOKUP($A762,DSSV!$A$7:$R$65536,IN_DTK!R$6,0))=FALSE,VLOOKUP($A762,DSSV!$A$7:$R$65536,IN_DTK!R$6,0),"")</f>
        <v>Không</v>
      </c>
      <c r="S762" s="185" t="str">
        <f>IF(ISNA(VLOOKUP($A762,DSSV!$A$7:$R$65536,IN_DTK!S$6,0))=FALSE,VLOOKUP($A762,DSSV!$A$7:$R$65536,IN_DTK!S$6,0),"")</f>
        <v/>
      </c>
      <c r="T762" s="156" t="str">
        <f t="shared" si="22"/>
        <v/>
      </c>
      <c r="U762" s="156" t="str">
        <f t="shared" si="23"/>
        <v/>
      </c>
    </row>
    <row r="763" spans="1:21" s="156" customFormat="1" ht="20.25" customHeight="1">
      <c r="A763" s="154">
        <v>754</v>
      </c>
      <c r="B763" s="178">
        <f>--SUBTOTAL(2,C$7:C763)</f>
        <v>754</v>
      </c>
      <c r="C763" s="157">
        <f>IF(ISNA(VLOOKUP($A763,DSSV!$A$7:$R$65536,IN_DTK!C$6,0))=FALSE,VLOOKUP($A763,DSSV!$A$7:$R$65536,IN_DTK!C$6,0),"")</f>
        <v>0</v>
      </c>
      <c r="D763" s="181" t="str">
        <f>IF(ISNA(VLOOKUP($A763,DSSV!$A$7:$R$65536,IN_DTK!D$6,0))=FALSE,VLOOKUP($A763,DSSV!$A$7:$R$65536,IN_DTK!D$6,0),"")</f>
        <v/>
      </c>
      <c r="E763" s="182" t="str">
        <f>IF(ISNA(VLOOKUP($A763,DSSV!$A$7:$R$65536,IN_DTK!E$6,0))=FALSE,VLOOKUP($A763,DSSV!$A$7:$R$65536,IN_DTK!E$6,0),"")</f>
        <v/>
      </c>
      <c r="F763" s="187" t="str">
        <f>IF(ISNA(VLOOKUP($A763,DSSV!$A$7:$R$65536,IN_DTK!F$6,0))=FALSE,VLOOKUP($A763,DSSV!$A$7:$R$65536,IN_DTK!F$6,0),"")</f>
        <v/>
      </c>
      <c r="G763" s="187" t="str">
        <f>IF(ISNA(VLOOKUP($A763,DSSV!$A$7:$R$65536,IN_DTK!G$6,0))=FALSE,VLOOKUP($A763,DSSV!$A$7:$R$65536,IN_DTK!G$6,0),"")</f>
        <v/>
      </c>
      <c r="H763" s="183">
        <f>IF(ISNA(VLOOKUP($A763,DSSV!$A$7:$R$65536,IN_DTK!H$6,0))=FALSE,IF(H$9&lt;&gt;0,VLOOKUP($A763,DSSV!$A$7:$R$65536,IN_DTK!H$6,0),""),"")</f>
        <v>0</v>
      </c>
      <c r="I763" s="183">
        <f>IF(ISNA(VLOOKUP($A763,DSSV!$A$7:$R$65536,IN_DTK!I$6,0))=FALSE,IF(I$9&lt;&gt;0,VLOOKUP($A763,DSSV!$A$7:$R$65536,IN_DTK!I$6,0),""),"")</f>
        <v>0</v>
      </c>
      <c r="J763" s="183">
        <f>IF(ISNA(VLOOKUP($A763,DSSV!$A$7:$R$65536,IN_DTK!J$6,0))=FALSE,IF(J$9&lt;&gt;0,VLOOKUP($A763,DSSV!$A$7:$R$65536,IN_DTK!J$6,0),""),"")</f>
        <v>0</v>
      </c>
      <c r="K763" s="183">
        <f>IF(ISNA(VLOOKUP($A763,DSSV!$A$7:$R$65536,IN_DTK!K$6,0))=FALSE,IF(K$9&lt;&gt;0,VLOOKUP($A763,DSSV!$A$7:$R$65536,IN_DTK!K$6,0),""),"")</f>
        <v>0</v>
      </c>
      <c r="L763" s="183">
        <f>IF(ISNA(VLOOKUP($A763,DSSV!$A$7:$R$65536,IN_DTK!L$6,0))=FALSE,IF(L$9&lt;&gt;0,VLOOKUP($A763,DSSV!$A$7:$R$65536,IN_DTK!L$6,0),""),"")</f>
        <v>0</v>
      </c>
      <c r="M763" s="183">
        <f>IF(ISNA(VLOOKUP($A763,DSSV!$A$7:$R$65536,IN_DTK!M$6,0))=FALSE,IF(M$9&lt;&gt;0,VLOOKUP($A763,DSSV!$A$7:$R$65536,IN_DTK!M$6,0),""),"")</f>
        <v>0</v>
      </c>
      <c r="N763" s="183">
        <f>IF(ISNA(VLOOKUP($A763,DSSV!$A$7:$R$65536,IN_DTK!N$6,0))=FALSE,IF(N$9&lt;&gt;0,VLOOKUP($A763,DSSV!$A$7:$R$65536,IN_DTK!N$6,0),""),"")</f>
        <v>0</v>
      </c>
      <c r="O763" s="183">
        <f>IF(ISNA(VLOOKUP($A763,DSSV!$A$7:$R$65536,IN_DTK!O$6,0))=FALSE,IF(O$9&lt;&gt;0,VLOOKUP($A763,DSSV!$A$7:$R$65536,IN_DTK!O$6,0),""),"")</f>
        <v>0</v>
      </c>
      <c r="P763" s="183">
        <f>IF(ISNA(VLOOKUP($A763,DSSV!$A$7:$R$65536,IN_DTK!P$6,0))=FALSE,IF(P$9&lt;&gt;0,VLOOKUP($A763,DSSV!$A$7:$R$65536,IN_DTK!P$6,0),""),"")</f>
        <v>0</v>
      </c>
      <c r="Q763" s="184">
        <f>IF(ISNA(VLOOKUP($A763,DSSV!$A$7:$R$65536,IN_DTK!Q$6,0))=FALSE,VLOOKUP($A763,DSSV!$A$7:$R$65536,IN_DTK!Q$6,0),"")</f>
        <v>0</v>
      </c>
      <c r="R763" s="175" t="str">
        <f>IF(ISNA(VLOOKUP($A763,DSSV!$A$7:$R$65536,IN_DTK!R$6,0))=FALSE,VLOOKUP($A763,DSSV!$A$7:$R$65536,IN_DTK!R$6,0),"")</f>
        <v>Không</v>
      </c>
      <c r="S763" s="185" t="str">
        <f>IF(ISNA(VLOOKUP($A763,DSSV!$A$7:$R$65536,IN_DTK!S$6,0))=FALSE,VLOOKUP($A763,DSSV!$A$7:$R$65536,IN_DTK!S$6,0),"")</f>
        <v/>
      </c>
      <c r="T763" s="156" t="str">
        <f t="shared" si="22"/>
        <v/>
      </c>
      <c r="U763" s="156" t="str">
        <f t="shared" si="23"/>
        <v/>
      </c>
    </row>
    <row r="764" spans="1:21" s="156" customFormat="1" ht="20.25" customHeight="1">
      <c r="A764" s="154">
        <v>755</v>
      </c>
      <c r="B764" s="178">
        <f>--SUBTOTAL(2,C$7:C764)</f>
        <v>755</v>
      </c>
      <c r="C764" s="157">
        <f>IF(ISNA(VLOOKUP($A764,DSSV!$A$7:$R$65536,IN_DTK!C$6,0))=FALSE,VLOOKUP($A764,DSSV!$A$7:$R$65536,IN_DTK!C$6,0),"")</f>
        <v>0</v>
      </c>
      <c r="D764" s="181" t="str">
        <f>IF(ISNA(VLOOKUP($A764,DSSV!$A$7:$R$65536,IN_DTK!D$6,0))=FALSE,VLOOKUP($A764,DSSV!$A$7:$R$65536,IN_DTK!D$6,0),"")</f>
        <v/>
      </c>
      <c r="E764" s="182" t="str">
        <f>IF(ISNA(VLOOKUP($A764,DSSV!$A$7:$R$65536,IN_DTK!E$6,0))=FALSE,VLOOKUP($A764,DSSV!$A$7:$R$65536,IN_DTK!E$6,0),"")</f>
        <v/>
      </c>
      <c r="F764" s="187" t="str">
        <f>IF(ISNA(VLOOKUP($A764,DSSV!$A$7:$R$65536,IN_DTK!F$6,0))=FALSE,VLOOKUP($A764,DSSV!$A$7:$R$65536,IN_DTK!F$6,0),"")</f>
        <v/>
      </c>
      <c r="G764" s="187" t="str">
        <f>IF(ISNA(VLOOKUP($A764,DSSV!$A$7:$R$65536,IN_DTK!G$6,0))=FALSE,VLOOKUP($A764,DSSV!$A$7:$R$65536,IN_DTK!G$6,0),"")</f>
        <v/>
      </c>
      <c r="H764" s="183">
        <f>IF(ISNA(VLOOKUP($A764,DSSV!$A$7:$R$65536,IN_DTK!H$6,0))=FALSE,IF(H$9&lt;&gt;0,VLOOKUP($A764,DSSV!$A$7:$R$65536,IN_DTK!H$6,0),""),"")</f>
        <v>0</v>
      </c>
      <c r="I764" s="183">
        <f>IF(ISNA(VLOOKUP($A764,DSSV!$A$7:$R$65536,IN_DTK!I$6,0))=FALSE,IF(I$9&lt;&gt;0,VLOOKUP($A764,DSSV!$A$7:$R$65536,IN_DTK!I$6,0),""),"")</f>
        <v>0</v>
      </c>
      <c r="J764" s="183">
        <f>IF(ISNA(VLOOKUP($A764,DSSV!$A$7:$R$65536,IN_DTK!J$6,0))=FALSE,IF(J$9&lt;&gt;0,VLOOKUP($A764,DSSV!$A$7:$R$65536,IN_DTK!J$6,0),""),"")</f>
        <v>0</v>
      </c>
      <c r="K764" s="183">
        <f>IF(ISNA(VLOOKUP($A764,DSSV!$A$7:$R$65536,IN_DTK!K$6,0))=FALSE,IF(K$9&lt;&gt;0,VLOOKUP($A764,DSSV!$A$7:$R$65536,IN_DTK!K$6,0),""),"")</f>
        <v>0</v>
      </c>
      <c r="L764" s="183">
        <f>IF(ISNA(VLOOKUP($A764,DSSV!$A$7:$R$65536,IN_DTK!L$6,0))=FALSE,IF(L$9&lt;&gt;0,VLOOKUP($A764,DSSV!$A$7:$R$65536,IN_DTK!L$6,0),""),"")</f>
        <v>0</v>
      </c>
      <c r="M764" s="183">
        <f>IF(ISNA(VLOOKUP($A764,DSSV!$A$7:$R$65536,IN_DTK!M$6,0))=FALSE,IF(M$9&lt;&gt;0,VLOOKUP($A764,DSSV!$A$7:$R$65536,IN_DTK!M$6,0),""),"")</f>
        <v>0</v>
      </c>
      <c r="N764" s="183">
        <f>IF(ISNA(VLOOKUP($A764,DSSV!$A$7:$R$65536,IN_DTK!N$6,0))=FALSE,IF(N$9&lt;&gt;0,VLOOKUP($A764,DSSV!$A$7:$R$65536,IN_DTK!N$6,0),""),"")</f>
        <v>0</v>
      </c>
      <c r="O764" s="183">
        <f>IF(ISNA(VLOOKUP($A764,DSSV!$A$7:$R$65536,IN_DTK!O$6,0))=FALSE,IF(O$9&lt;&gt;0,VLOOKUP($A764,DSSV!$A$7:$R$65536,IN_DTK!O$6,0),""),"")</f>
        <v>0</v>
      </c>
      <c r="P764" s="183">
        <f>IF(ISNA(VLOOKUP($A764,DSSV!$A$7:$R$65536,IN_DTK!P$6,0))=FALSE,IF(P$9&lt;&gt;0,VLOOKUP($A764,DSSV!$A$7:$R$65536,IN_DTK!P$6,0),""),"")</f>
        <v>0</v>
      </c>
      <c r="Q764" s="184">
        <f>IF(ISNA(VLOOKUP($A764,DSSV!$A$7:$R$65536,IN_DTK!Q$6,0))=FALSE,VLOOKUP($A764,DSSV!$A$7:$R$65536,IN_DTK!Q$6,0),"")</f>
        <v>0</v>
      </c>
      <c r="R764" s="175" t="str">
        <f>IF(ISNA(VLOOKUP($A764,DSSV!$A$7:$R$65536,IN_DTK!R$6,0))=FALSE,VLOOKUP($A764,DSSV!$A$7:$R$65536,IN_DTK!R$6,0),"")</f>
        <v>Không</v>
      </c>
      <c r="S764" s="185" t="str">
        <f>IF(ISNA(VLOOKUP($A764,DSSV!$A$7:$R$65536,IN_DTK!S$6,0))=FALSE,VLOOKUP($A764,DSSV!$A$7:$R$65536,IN_DTK!S$6,0),"")</f>
        <v/>
      </c>
      <c r="T764" s="156" t="str">
        <f t="shared" si="22"/>
        <v/>
      </c>
      <c r="U764" s="156" t="str">
        <f t="shared" si="23"/>
        <v/>
      </c>
    </row>
    <row r="765" spans="1:21" s="156" customFormat="1" ht="20.25" customHeight="1">
      <c r="A765" s="154">
        <v>756</v>
      </c>
      <c r="B765" s="178">
        <f>--SUBTOTAL(2,C$7:C765)</f>
        <v>756</v>
      </c>
      <c r="C765" s="157">
        <f>IF(ISNA(VLOOKUP($A765,DSSV!$A$7:$R$65536,IN_DTK!C$6,0))=FALSE,VLOOKUP($A765,DSSV!$A$7:$R$65536,IN_DTK!C$6,0),"")</f>
        <v>0</v>
      </c>
      <c r="D765" s="181" t="str">
        <f>IF(ISNA(VLOOKUP($A765,DSSV!$A$7:$R$65536,IN_DTK!D$6,0))=FALSE,VLOOKUP($A765,DSSV!$A$7:$R$65536,IN_DTK!D$6,0),"")</f>
        <v/>
      </c>
      <c r="E765" s="182" t="str">
        <f>IF(ISNA(VLOOKUP($A765,DSSV!$A$7:$R$65536,IN_DTK!E$6,0))=FALSE,VLOOKUP($A765,DSSV!$A$7:$R$65536,IN_DTK!E$6,0),"")</f>
        <v/>
      </c>
      <c r="F765" s="187" t="str">
        <f>IF(ISNA(VLOOKUP($A765,DSSV!$A$7:$R$65536,IN_DTK!F$6,0))=FALSE,VLOOKUP($A765,DSSV!$A$7:$R$65536,IN_DTK!F$6,0),"")</f>
        <v/>
      </c>
      <c r="G765" s="187" t="str">
        <f>IF(ISNA(VLOOKUP($A765,DSSV!$A$7:$R$65536,IN_DTK!G$6,0))=FALSE,VLOOKUP($A765,DSSV!$A$7:$R$65536,IN_DTK!G$6,0),"")</f>
        <v/>
      </c>
      <c r="H765" s="183">
        <f>IF(ISNA(VLOOKUP($A765,DSSV!$A$7:$R$65536,IN_DTK!H$6,0))=FALSE,IF(H$9&lt;&gt;0,VLOOKUP($A765,DSSV!$A$7:$R$65536,IN_DTK!H$6,0),""),"")</f>
        <v>0</v>
      </c>
      <c r="I765" s="183">
        <f>IF(ISNA(VLOOKUP($A765,DSSV!$A$7:$R$65536,IN_DTK!I$6,0))=FALSE,IF(I$9&lt;&gt;0,VLOOKUP($A765,DSSV!$A$7:$R$65536,IN_DTK!I$6,0),""),"")</f>
        <v>0</v>
      </c>
      <c r="J765" s="183">
        <f>IF(ISNA(VLOOKUP($A765,DSSV!$A$7:$R$65536,IN_DTK!J$6,0))=FALSE,IF(J$9&lt;&gt;0,VLOOKUP($A765,DSSV!$A$7:$R$65536,IN_DTK!J$6,0),""),"")</f>
        <v>0</v>
      </c>
      <c r="K765" s="183">
        <f>IF(ISNA(VLOOKUP($A765,DSSV!$A$7:$R$65536,IN_DTK!K$6,0))=FALSE,IF(K$9&lt;&gt;0,VLOOKUP($A765,DSSV!$A$7:$R$65536,IN_DTK!K$6,0),""),"")</f>
        <v>0</v>
      </c>
      <c r="L765" s="183">
        <f>IF(ISNA(VLOOKUP($A765,DSSV!$A$7:$R$65536,IN_DTK!L$6,0))=FALSE,IF(L$9&lt;&gt;0,VLOOKUP($A765,DSSV!$A$7:$R$65536,IN_DTK!L$6,0),""),"")</f>
        <v>0</v>
      </c>
      <c r="M765" s="183">
        <f>IF(ISNA(VLOOKUP($A765,DSSV!$A$7:$R$65536,IN_DTK!M$6,0))=FALSE,IF(M$9&lt;&gt;0,VLOOKUP($A765,DSSV!$A$7:$R$65536,IN_DTK!M$6,0),""),"")</f>
        <v>0</v>
      </c>
      <c r="N765" s="183">
        <f>IF(ISNA(VLOOKUP($A765,DSSV!$A$7:$R$65536,IN_DTK!N$6,0))=FALSE,IF(N$9&lt;&gt;0,VLOOKUP($A765,DSSV!$A$7:$R$65536,IN_DTK!N$6,0),""),"")</f>
        <v>0</v>
      </c>
      <c r="O765" s="183">
        <f>IF(ISNA(VLOOKUP($A765,DSSV!$A$7:$R$65536,IN_DTK!O$6,0))=FALSE,IF(O$9&lt;&gt;0,VLOOKUP($A765,DSSV!$A$7:$R$65536,IN_DTK!O$6,0),""),"")</f>
        <v>0</v>
      </c>
      <c r="P765" s="183">
        <f>IF(ISNA(VLOOKUP($A765,DSSV!$A$7:$R$65536,IN_DTK!P$6,0))=FALSE,IF(P$9&lt;&gt;0,VLOOKUP($A765,DSSV!$A$7:$R$65536,IN_DTK!P$6,0),""),"")</f>
        <v>0</v>
      </c>
      <c r="Q765" s="184">
        <f>IF(ISNA(VLOOKUP($A765,DSSV!$A$7:$R$65536,IN_DTK!Q$6,0))=FALSE,VLOOKUP($A765,DSSV!$A$7:$R$65536,IN_DTK!Q$6,0),"")</f>
        <v>0</v>
      </c>
      <c r="R765" s="175" t="str">
        <f>IF(ISNA(VLOOKUP($A765,DSSV!$A$7:$R$65536,IN_DTK!R$6,0))=FALSE,VLOOKUP($A765,DSSV!$A$7:$R$65536,IN_DTK!R$6,0),"")</f>
        <v>Không</v>
      </c>
      <c r="S765" s="185" t="str">
        <f>IF(ISNA(VLOOKUP($A765,DSSV!$A$7:$R$65536,IN_DTK!S$6,0))=FALSE,VLOOKUP($A765,DSSV!$A$7:$R$65536,IN_DTK!S$6,0),"")</f>
        <v/>
      </c>
      <c r="T765" s="156" t="str">
        <f t="shared" si="22"/>
        <v/>
      </c>
      <c r="U765" s="156" t="str">
        <f t="shared" si="23"/>
        <v/>
      </c>
    </row>
    <row r="766" spans="1:21" s="156" customFormat="1" ht="20.25" customHeight="1">
      <c r="A766" s="154">
        <v>757</v>
      </c>
      <c r="B766" s="178">
        <f>--SUBTOTAL(2,C$7:C766)</f>
        <v>757</v>
      </c>
      <c r="C766" s="157">
        <f>IF(ISNA(VLOOKUP($A766,DSSV!$A$7:$R$65536,IN_DTK!C$6,0))=FALSE,VLOOKUP($A766,DSSV!$A$7:$R$65536,IN_DTK!C$6,0),"")</f>
        <v>0</v>
      </c>
      <c r="D766" s="181" t="str">
        <f>IF(ISNA(VLOOKUP($A766,DSSV!$A$7:$R$65536,IN_DTK!D$6,0))=FALSE,VLOOKUP($A766,DSSV!$A$7:$R$65536,IN_DTK!D$6,0),"")</f>
        <v/>
      </c>
      <c r="E766" s="182" t="str">
        <f>IF(ISNA(VLOOKUP($A766,DSSV!$A$7:$R$65536,IN_DTK!E$6,0))=FALSE,VLOOKUP($A766,DSSV!$A$7:$R$65536,IN_DTK!E$6,0),"")</f>
        <v/>
      </c>
      <c r="F766" s="187" t="str">
        <f>IF(ISNA(VLOOKUP($A766,DSSV!$A$7:$R$65536,IN_DTK!F$6,0))=FALSE,VLOOKUP($A766,DSSV!$A$7:$R$65536,IN_DTK!F$6,0),"")</f>
        <v/>
      </c>
      <c r="G766" s="187" t="str">
        <f>IF(ISNA(VLOOKUP($A766,DSSV!$A$7:$R$65536,IN_DTK!G$6,0))=FALSE,VLOOKUP($A766,DSSV!$A$7:$R$65536,IN_DTK!G$6,0),"")</f>
        <v/>
      </c>
      <c r="H766" s="183">
        <f>IF(ISNA(VLOOKUP($A766,DSSV!$A$7:$R$65536,IN_DTK!H$6,0))=FALSE,IF(H$9&lt;&gt;0,VLOOKUP($A766,DSSV!$A$7:$R$65536,IN_DTK!H$6,0),""),"")</f>
        <v>0</v>
      </c>
      <c r="I766" s="183">
        <f>IF(ISNA(VLOOKUP($A766,DSSV!$A$7:$R$65536,IN_DTK!I$6,0))=FALSE,IF(I$9&lt;&gt;0,VLOOKUP($A766,DSSV!$A$7:$R$65536,IN_DTK!I$6,0),""),"")</f>
        <v>0</v>
      </c>
      <c r="J766" s="183">
        <f>IF(ISNA(VLOOKUP($A766,DSSV!$A$7:$R$65536,IN_DTK!J$6,0))=FALSE,IF(J$9&lt;&gt;0,VLOOKUP($A766,DSSV!$A$7:$R$65536,IN_DTK!J$6,0),""),"")</f>
        <v>0</v>
      </c>
      <c r="K766" s="183">
        <f>IF(ISNA(VLOOKUP($A766,DSSV!$A$7:$R$65536,IN_DTK!K$6,0))=FALSE,IF(K$9&lt;&gt;0,VLOOKUP($A766,DSSV!$A$7:$R$65536,IN_DTK!K$6,0),""),"")</f>
        <v>0</v>
      </c>
      <c r="L766" s="183">
        <f>IF(ISNA(VLOOKUP($A766,DSSV!$A$7:$R$65536,IN_DTK!L$6,0))=FALSE,IF(L$9&lt;&gt;0,VLOOKUP($A766,DSSV!$A$7:$R$65536,IN_DTK!L$6,0),""),"")</f>
        <v>0</v>
      </c>
      <c r="M766" s="183">
        <f>IF(ISNA(VLOOKUP($A766,DSSV!$A$7:$R$65536,IN_DTK!M$6,0))=FALSE,IF(M$9&lt;&gt;0,VLOOKUP($A766,DSSV!$A$7:$R$65536,IN_DTK!M$6,0),""),"")</f>
        <v>0</v>
      </c>
      <c r="N766" s="183">
        <f>IF(ISNA(VLOOKUP($A766,DSSV!$A$7:$R$65536,IN_DTK!N$6,0))=FALSE,IF(N$9&lt;&gt;0,VLOOKUP($A766,DSSV!$A$7:$R$65536,IN_DTK!N$6,0),""),"")</f>
        <v>0</v>
      </c>
      <c r="O766" s="183">
        <f>IF(ISNA(VLOOKUP($A766,DSSV!$A$7:$R$65536,IN_DTK!O$6,0))=FALSE,IF(O$9&lt;&gt;0,VLOOKUP($A766,DSSV!$A$7:$R$65536,IN_DTK!O$6,0),""),"")</f>
        <v>0</v>
      </c>
      <c r="P766" s="183">
        <f>IF(ISNA(VLOOKUP($A766,DSSV!$A$7:$R$65536,IN_DTK!P$6,0))=FALSE,IF(P$9&lt;&gt;0,VLOOKUP($A766,DSSV!$A$7:$R$65536,IN_DTK!P$6,0),""),"")</f>
        <v>0</v>
      </c>
      <c r="Q766" s="184">
        <f>IF(ISNA(VLOOKUP($A766,DSSV!$A$7:$R$65536,IN_DTK!Q$6,0))=FALSE,VLOOKUP($A766,DSSV!$A$7:$R$65536,IN_DTK!Q$6,0),"")</f>
        <v>0</v>
      </c>
      <c r="R766" s="175" t="str">
        <f>IF(ISNA(VLOOKUP($A766,DSSV!$A$7:$R$65536,IN_DTK!R$6,0))=FALSE,VLOOKUP($A766,DSSV!$A$7:$R$65536,IN_DTK!R$6,0),"")</f>
        <v>Không</v>
      </c>
      <c r="S766" s="185" t="str">
        <f>IF(ISNA(VLOOKUP($A766,DSSV!$A$7:$R$65536,IN_DTK!S$6,0))=FALSE,VLOOKUP($A766,DSSV!$A$7:$R$65536,IN_DTK!S$6,0),"")</f>
        <v/>
      </c>
      <c r="T766" s="156" t="str">
        <f t="shared" si="22"/>
        <v/>
      </c>
      <c r="U766" s="156" t="str">
        <f t="shared" si="23"/>
        <v/>
      </c>
    </row>
    <row r="767" spans="1:21" s="156" customFormat="1" ht="20.25" customHeight="1">
      <c r="A767" s="154">
        <v>758</v>
      </c>
      <c r="B767" s="178">
        <f>--SUBTOTAL(2,C$7:C767)</f>
        <v>758</v>
      </c>
      <c r="C767" s="157">
        <f>IF(ISNA(VLOOKUP($A767,DSSV!$A$7:$R$65536,IN_DTK!C$6,0))=FALSE,VLOOKUP($A767,DSSV!$A$7:$R$65536,IN_DTK!C$6,0),"")</f>
        <v>0</v>
      </c>
      <c r="D767" s="181" t="str">
        <f>IF(ISNA(VLOOKUP($A767,DSSV!$A$7:$R$65536,IN_DTK!D$6,0))=FALSE,VLOOKUP($A767,DSSV!$A$7:$R$65536,IN_DTK!D$6,0),"")</f>
        <v/>
      </c>
      <c r="E767" s="182" t="str">
        <f>IF(ISNA(VLOOKUP($A767,DSSV!$A$7:$R$65536,IN_DTK!E$6,0))=FALSE,VLOOKUP($A767,DSSV!$A$7:$R$65536,IN_DTK!E$6,0),"")</f>
        <v/>
      </c>
      <c r="F767" s="187" t="str">
        <f>IF(ISNA(VLOOKUP($A767,DSSV!$A$7:$R$65536,IN_DTK!F$6,0))=FALSE,VLOOKUP($A767,DSSV!$A$7:$R$65536,IN_DTK!F$6,0),"")</f>
        <v/>
      </c>
      <c r="G767" s="187" t="str">
        <f>IF(ISNA(VLOOKUP($A767,DSSV!$A$7:$R$65536,IN_DTK!G$6,0))=FALSE,VLOOKUP($A767,DSSV!$A$7:$R$65536,IN_DTK!G$6,0),"")</f>
        <v/>
      </c>
      <c r="H767" s="183">
        <f>IF(ISNA(VLOOKUP($A767,DSSV!$A$7:$R$65536,IN_DTK!H$6,0))=FALSE,IF(H$9&lt;&gt;0,VLOOKUP($A767,DSSV!$A$7:$R$65536,IN_DTK!H$6,0),""),"")</f>
        <v>0</v>
      </c>
      <c r="I767" s="183">
        <f>IF(ISNA(VLOOKUP($A767,DSSV!$A$7:$R$65536,IN_DTK!I$6,0))=FALSE,IF(I$9&lt;&gt;0,VLOOKUP($A767,DSSV!$A$7:$R$65536,IN_DTK!I$6,0),""),"")</f>
        <v>0</v>
      </c>
      <c r="J767" s="183">
        <f>IF(ISNA(VLOOKUP($A767,DSSV!$A$7:$R$65536,IN_DTK!J$6,0))=FALSE,IF(J$9&lt;&gt;0,VLOOKUP($A767,DSSV!$A$7:$R$65536,IN_DTK!J$6,0),""),"")</f>
        <v>0</v>
      </c>
      <c r="K767" s="183">
        <f>IF(ISNA(VLOOKUP($A767,DSSV!$A$7:$R$65536,IN_DTK!K$6,0))=FALSE,IF(K$9&lt;&gt;0,VLOOKUP($A767,DSSV!$A$7:$R$65536,IN_DTK!K$6,0),""),"")</f>
        <v>0</v>
      </c>
      <c r="L767" s="183">
        <f>IF(ISNA(VLOOKUP($A767,DSSV!$A$7:$R$65536,IN_DTK!L$6,0))=FALSE,IF(L$9&lt;&gt;0,VLOOKUP($A767,DSSV!$A$7:$R$65536,IN_DTK!L$6,0),""),"")</f>
        <v>0</v>
      </c>
      <c r="M767" s="183">
        <f>IF(ISNA(VLOOKUP($A767,DSSV!$A$7:$R$65536,IN_DTK!M$6,0))=FALSE,IF(M$9&lt;&gt;0,VLOOKUP($A767,DSSV!$A$7:$R$65536,IN_DTK!M$6,0),""),"")</f>
        <v>0</v>
      </c>
      <c r="N767" s="183">
        <f>IF(ISNA(VLOOKUP($A767,DSSV!$A$7:$R$65536,IN_DTK!N$6,0))=FALSE,IF(N$9&lt;&gt;0,VLOOKUP($A767,DSSV!$A$7:$R$65536,IN_DTK!N$6,0),""),"")</f>
        <v>0</v>
      </c>
      <c r="O767" s="183">
        <f>IF(ISNA(VLOOKUP($A767,DSSV!$A$7:$R$65536,IN_DTK!O$6,0))=FALSE,IF(O$9&lt;&gt;0,VLOOKUP($A767,DSSV!$A$7:$R$65536,IN_DTK!O$6,0),""),"")</f>
        <v>0</v>
      </c>
      <c r="P767" s="183">
        <f>IF(ISNA(VLOOKUP($A767,DSSV!$A$7:$R$65536,IN_DTK!P$6,0))=FALSE,IF(P$9&lt;&gt;0,VLOOKUP($A767,DSSV!$A$7:$R$65536,IN_DTK!P$6,0),""),"")</f>
        <v>0</v>
      </c>
      <c r="Q767" s="184">
        <f>IF(ISNA(VLOOKUP($A767,DSSV!$A$7:$R$65536,IN_DTK!Q$6,0))=FALSE,VLOOKUP($A767,DSSV!$A$7:$R$65536,IN_DTK!Q$6,0),"")</f>
        <v>0</v>
      </c>
      <c r="R767" s="175" t="str">
        <f>IF(ISNA(VLOOKUP($A767,DSSV!$A$7:$R$65536,IN_DTK!R$6,0))=FALSE,VLOOKUP($A767,DSSV!$A$7:$R$65536,IN_DTK!R$6,0),"")</f>
        <v>Không</v>
      </c>
      <c r="S767" s="185" t="str">
        <f>IF(ISNA(VLOOKUP($A767,DSSV!$A$7:$R$65536,IN_DTK!S$6,0))=FALSE,VLOOKUP($A767,DSSV!$A$7:$R$65536,IN_DTK!S$6,0),"")</f>
        <v/>
      </c>
      <c r="T767" s="156" t="str">
        <f t="shared" si="22"/>
        <v/>
      </c>
      <c r="U767" s="156" t="str">
        <f t="shared" si="23"/>
        <v/>
      </c>
    </row>
    <row r="768" spans="1:21" s="156" customFormat="1" ht="20.25" customHeight="1">
      <c r="A768" s="154">
        <v>759</v>
      </c>
      <c r="B768" s="178">
        <f>--SUBTOTAL(2,C$7:C768)</f>
        <v>759</v>
      </c>
      <c r="C768" s="157">
        <f>IF(ISNA(VLOOKUP($A768,DSSV!$A$7:$R$65536,IN_DTK!C$6,0))=FALSE,VLOOKUP($A768,DSSV!$A$7:$R$65536,IN_DTK!C$6,0),"")</f>
        <v>0</v>
      </c>
      <c r="D768" s="181" t="str">
        <f>IF(ISNA(VLOOKUP($A768,DSSV!$A$7:$R$65536,IN_DTK!D$6,0))=FALSE,VLOOKUP($A768,DSSV!$A$7:$R$65536,IN_DTK!D$6,0),"")</f>
        <v/>
      </c>
      <c r="E768" s="182" t="str">
        <f>IF(ISNA(VLOOKUP($A768,DSSV!$A$7:$R$65536,IN_DTK!E$6,0))=FALSE,VLOOKUP($A768,DSSV!$A$7:$R$65536,IN_DTK!E$6,0),"")</f>
        <v/>
      </c>
      <c r="F768" s="187" t="str">
        <f>IF(ISNA(VLOOKUP($A768,DSSV!$A$7:$R$65536,IN_DTK!F$6,0))=FALSE,VLOOKUP($A768,DSSV!$A$7:$R$65536,IN_DTK!F$6,0),"")</f>
        <v/>
      </c>
      <c r="G768" s="187" t="str">
        <f>IF(ISNA(VLOOKUP($A768,DSSV!$A$7:$R$65536,IN_DTK!G$6,0))=FALSE,VLOOKUP($A768,DSSV!$A$7:$R$65536,IN_DTK!G$6,0),"")</f>
        <v/>
      </c>
      <c r="H768" s="183">
        <f>IF(ISNA(VLOOKUP($A768,DSSV!$A$7:$R$65536,IN_DTK!H$6,0))=FALSE,IF(H$9&lt;&gt;0,VLOOKUP($A768,DSSV!$A$7:$R$65536,IN_DTK!H$6,0),""),"")</f>
        <v>0</v>
      </c>
      <c r="I768" s="183">
        <f>IF(ISNA(VLOOKUP($A768,DSSV!$A$7:$R$65536,IN_DTK!I$6,0))=FALSE,IF(I$9&lt;&gt;0,VLOOKUP($A768,DSSV!$A$7:$R$65536,IN_DTK!I$6,0),""),"")</f>
        <v>0</v>
      </c>
      <c r="J768" s="183">
        <f>IF(ISNA(VLOOKUP($A768,DSSV!$A$7:$R$65536,IN_DTK!J$6,0))=FALSE,IF(J$9&lt;&gt;0,VLOOKUP($A768,DSSV!$A$7:$R$65536,IN_DTK!J$6,0),""),"")</f>
        <v>0</v>
      </c>
      <c r="K768" s="183">
        <f>IF(ISNA(VLOOKUP($A768,DSSV!$A$7:$R$65536,IN_DTK!K$6,0))=FALSE,IF(K$9&lt;&gt;0,VLOOKUP($A768,DSSV!$A$7:$R$65536,IN_DTK!K$6,0),""),"")</f>
        <v>0</v>
      </c>
      <c r="L768" s="183">
        <f>IF(ISNA(VLOOKUP($A768,DSSV!$A$7:$R$65536,IN_DTK!L$6,0))=FALSE,IF(L$9&lt;&gt;0,VLOOKUP($A768,DSSV!$A$7:$R$65536,IN_DTK!L$6,0),""),"")</f>
        <v>0</v>
      </c>
      <c r="M768" s="183">
        <f>IF(ISNA(VLOOKUP($A768,DSSV!$A$7:$R$65536,IN_DTK!M$6,0))=FALSE,IF(M$9&lt;&gt;0,VLOOKUP($A768,DSSV!$A$7:$R$65536,IN_DTK!M$6,0),""),"")</f>
        <v>0</v>
      </c>
      <c r="N768" s="183">
        <f>IF(ISNA(VLOOKUP($A768,DSSV!$A$7:$R$65536,IN_DTK!N$6,0))=FALSE,IF(N$9&lt;&gt;0,VLOOKUP($A768,DSSV!$A$7:$R$65536,IN_DTK!N$6,0),""),"")</f>
        <v>0</v>
      </c>
      <c r="O768" s="183">
        <f>IF(ISNA(VLOOKUP($A768,DSSV!$A$7:$R$65536,IN_DTK!O$6,0))=FALSE,IF(O$9&lt;&gt;0,VLOOKUP($A768,DSSV!$A$7:$R$65536,IN_DTK!O$6,0),""),"")</f>
        <v>0</v>
      </c>
      <c r="P768" s="183">
        <f>IF(ISNA(VLOOKUP($A768,DSSV!$A$7:$R$65536,IN_DTK!P$6,0))=FALSE,IF(P$9&lt;&gt;0,VLOOKUP($A768,DSSV!$A$7:$R$65536,IN_DTK!P$6,0),""),"")</f>
        <v>0</v>
      </c>
      <c r="Q768" s="184">
        <f>IF(ISNA(VLOOKUP($A768,DSSV!$A$7:$R$65536,IN_DTK!Q$6,0))=FALSE,VLOOKUP($A768,DSSV!$A$7:$R$65536,IN_DTK!Q$6,0),"")</f>
        <v>0</v>
      </c>
      <c r="R768" s="175" t="str">
        <f>IF(ISNA(VLOOKUP($A768,DSSV!$A$7:$R$65536,IN_DTK!R$6,0))=FALSE,VLOOKUP($A768,DSSV!$A$7:$R$65536,IN_DTK!R$6,0),"")</f>
        <v>Không</v>
      </c>
      <c r="S768" s="185" t="str">
        <f>IF(ISNA(VLOOKUP($A768,DSSV!$A$7:$R$65536,IN_DTK!S$6,0))=FALSE,VLOOKUP($A768,DSSV!$A$7:$R$65536,IN_DTK!S$6,0),"")</f>
        <v/>
      </c>
      <c r="T768" s="156" t="str">
        <f t="shared" si="22"/>
        <v/>
      </c>
      <c r="U768" s="156" t="str">
        <f t="shared" si="23"/>
        <v/>
      </c>
    </row>
    <row r="769" spans="1:21" s="156" customFormat="1" ht="20.25" customHeight="1">
      <c r="A769" s="154">
        <v>760</v>
      </c>
      <c r="B769" s="178">
        <f>--SUBTOTAL(2,C$7:C769)</f>
        <v>760</v>
      </c>
      <c r="C769" s="157">
        <f>IF(ISNA(VLOOKUP($A769,DSSV!$A$7:$R$65536,IN_DTK!C$6,0))=FALSE,VLOOKUP($A769,DSSV!$A$7:$R$65536,IN_DTK!C$6,0),"")</f>
        <v>0</v>
      </c>
      <c r="D769" s="181" t="str">
        <f>IF(ISNA(VLOOKUP($A769,DSSV!$A$7:$R$65536,IN_DTK!D$6,0))=FALSE,VLOOKUP($A769,DSSV!$A$7:$R$65536,IN_DTK!D$6,0),"")</f>
        <v/>
      </c>
      <c r="E769" s="182" t="str">
        <f>IF(ISNA(VLOOKUP($A769,DSSV!$A$7:$R$65536,IN_DTK!E$6,0))=FALSE,VLOOKUP($A769,DSSV!$A$7:$R$65536,IN_DTK!E$6,0),"")</f>
        <v/>
      </c>
      <c r="F769" s="187" t="str">
        <f>IF(ISNA(VLOOKUP($A769,DSSV!$A$7:$R$65536,IN_DTK!F$6,0))=FALSE,VLOOKUP($A769,DSSV!$A$7:$R$65536,IN_DTK!F$6,0),"")</f>
        <v/>
      </c>
      <c r="G769" s="187" t="str">
        <f>IF(ISNA(VLOOKUP($A769,DSSV!$A$7:$R$65536,IN_DTK!G$6,0))=FALSE,VLOOKUP($A769,DSSV!$A$7:$R$65536,IN_DTK!G$6,0),"")</f>
        <v/>
      </c>
      <c r="H769" s="183">
        <f>IF(ISNA(VLOOKUP($A769,DSSV!$A$7:$R$65536,IN_DTK!H$6,0))=FALSE,IF(H$9&lt;&gt;0,VLOOKUP($A769,DSSV!$A$7:$R$65536,IN_DTK!H$6,0),""),"")</f>
        <v>0</v>
      </c>
      <c r="I769" s="183">
        <f>IF(ISNA(VLOOKUP($A769,DSSV!$A$7:$R$65536,IN_DTK!I$6,0))=FALSE,IF(I$9&lt;&gt;0,VLOOKUP($A769,DSSV!$A$7:$R$65536,IN_DTK!I$6,0),""),"")</f>
        <v>0</v>
      </c>
      <c r="J769" s="183">
        <f>IF(ISNA(VLOOKUP($A769,DSSV!$A$7:$R$65536,IN_DTK!J$6,0))=FALSE,IF(J$9&lt;&gt;0,VLOOKUP($A769,DSSV!$A$7:$R$65536,IN_DTK!J$6,0),""),"")</f>
        <v>0</v>
      </c>
      <c r="K769" s="183">
        <f>IF(ISNA(VLOOKUP($A769,DSSV!$A$7:$R$65536,IN_DTK!K$6,0))=FALSE,IF(K$9&lt;&gt;0,VLOOKUP($A769,DSSV!$A$7:$R$65536,IN_DTK!K$6,0),""),"")</f>
        <v>0</v>
      </c>
      <c r="L769" s="183">
        <f>IF(ISNA(VLOOKUP($A769,DSSV!$A$7:$R$65536,IN_DTK!L$6,0))=FALSE,IF(L$9&lt;&gt;0,VLOOKUP($A769,DSSV!$A$7:$R$65536,IN_DTK!L$6,0),""),"")</f>
        <v>0</v>
      </c>
      <c r="M769" s="183">
        <f>IF(ISNA(VLOOKUP($A769,DSSV!$A$7:$R$65536,IN_DTK!M$6,0))=FALSE,IF(M$9&lt;&gt;0,VLOOKUP($A769,DSSV!$A$7:$R$65536,IN_DTK!M$6,0),""),"")</f>
        <v>0</v>
      </c>
      <c r="N769" s="183">
        <f>IF(ISNA(VLOOKUP($A769,DSSV!$A$7:$R$65536,IN_DTK!N$6,0))=FALSE,IF(N$9&lt;&gt;0,VLOOKUP($A769,DSSV!$A$7:$R$65536,IN_DTK!N$6,0),""),"")</f>
        <v>0</v>
      </c>
      <c r="O769" s="183">
        <f>IF(ISNA(VLOOKUP($A769,DSSV!$A$7:$R$65536,IN_DTK!O$6,0))=FALSE,IF(O$9&lt;&gt;0,VLOOKUP($A769,DSSV!$A$7:$R$65536,IN_DTK!O$6,0),""),"")</f>
        <v>0</v>
      </c>
      <c r="P769" s="183">
        <f>IF(ISNA(VLOOKUP($A769,DSSV!$A$7:$R$65536,IN_DTK!P$6,0))=FALSE,IF(P$9&lt;&gt;0,VLOOKUP($A769,DSSV!$A$7:$R$65536,IN_DTK!P$6,0),""),"")</f>
        <v>0</v>
      </c>
      <c r="Q769" s="184">
        <f>IF(ISNA(VLOOKUP($A769,DSSV!$A$7:$R$65536,IN_DTK!Q$6,0))=FALSE,VLOOKUP($A769,DSSV!$A$7:$R$65536,IN_DTK!Q$6,0),"")</f>
        <v>0</v>
      </c>
      <c r="R769" s="175" t="str">
        <f>IF(ISNA(VLOOKUP($A769,DSSV!$A$7:$R$65536,IN_DTK!R$6,0))=FALSE,VLOOKUP($A769,DSSV!$A$7:$R$65536,IN_DTK!R$6,0),"")</f>
        <v>Không</v>
      </c>
      <c r="S769" s="185" t="str">
        <f>IF(ISNA(VLOOKUP($A769,DSSV!$A$7:$R$65536,IN_DTK!S$6,0))=FALSE,VLOOKUP($A769,DSSV!$A$7:$R$65536,IN_DTK!S$6,0),"")</f>
        <v/>
      </c>
      <c r="T769" s="156" t="str">
        <f t="shared" si="22"/>
        <v/>
      </c>
      <c r="U769" s="156" t="str">
        <f t="shared" si="23"/>
        <v/>
      </c>
    </row>
    <row r="770" spans="1:21" s="156" customFormat="1" ht="20.25" customHeight="1">
      <c r="A770" s="154">
        <v>761</v>
      </c>
      <c r="B770" s="178">
        <f>--SUBTOTAL(2,C$7:C770)</f>
        <v>761</v>
      </c>
      <c r="C770" s="157">
        <f>IF(ISNA(VLOOKUP($A770,DSSV!$A$7:$R$65536,IN_DTK!C$6,0))=FALSE,VLOOKUP($A770,DSSV!$A$7:$R$65536,IN_DTK!C$6,0),"")</f>
        <v>0</v>
      </c>
      <c r="D770" s="181" t="str">
        <f>IF(ISNA(VLOOKUP($A770,DSSV!$A$7:$R$65536,IN_DTK!D$6,0))=FALSE,VLOOKUP($A770,DSSV!$A$7:$R$65536,IN_DTK!D$6,0),"")</f>
        <v/>
      </c>
      <c r="E770" s="182" t="str">
        <f>IF(ISNA(VLOOKUP($A770,DSSV!$A$7:$R$65536,IN_DTK!E$6,0))=FALSE,VLOOKUP($A770,DSSV!$A$7:$R$65536,IN_DTK!E$6,0),"")</f>
        <v/>
      </c>
      <c r="F770" s="187" t="str">
        <f>IF(ISNA(VLOOKUP($A770,DSSV!$A$7:$R$65536,IN_DTK!F$6,0))=FALSE,VLOOKUP($A770,DSSV!$A$7:$R$65536,IN_DTK!F$6,0),"")</f>
        <v/>
      </c>
      <c r="G770" s="187" t="str">
        <f>IF(ISNA(VLOOKUP($A770,DSSV!$A$7:$R$65536,IN_DTK!G$6,0))=FALSE,VLOOKUP($A770,DSSV!$A$7:$R$65536,IN_DTK!G$6,0),"")</f>
        <v/>
      </c>
      <c r="H770" s="183">
        <f>IF(ISNA(VLOOKUP($A770,DSSV!$A$7:$R$65536,IN_DTK!H$6,0))=FALSE,IF(H$9&lt;&gt;0,VLOOKUP($A770,DSSV!$A$7:$R$65536,IN_DTK!H$6,0),""),"")</f>
        <v>0</v>
      </c>
      <c r="I770" s="183">
        <f>IF(ISNA(VLOOKUP($A770,DSSV!$A$7:$R$65536,IN_DTK!I$6,0))=FALSE,IF(I$9&lt;&gt;0,VLOOKUP($A770,DSSV!$A$7:$R$65536,IN_DTK!I$6,0),""),"")</f>
        <v>0</v>
      </c>
      <c r="J770" s="183">
        <f>IF(ISNA(VLOOKUP($A770,DSSV!$A$7:$R$65536,IN_DTK!J$6,0))=FALSE,IF(J$9&lt;&gt;0,VLOOKUP($A770,DSSV!$A$7:$R$65536,IN_DTK!J$6,0),""),"")</f>
        <v>0</v>
      </c>
      <c r="K770" s="183">
        <f>IF(ISNA(VLOOKUP($A770,DSSV!$A$7:$R$65536,IN_DTK!K$6,0))=FALSE,IF(K$9&lt;&gt;0,VLOOKUP($A770,DSSV!$A$7:$R$65536,IN_DTK!K$6,0),""),"")</f>
        <v>0</v>
      </c>
      <c r="L770" s="183">
        <f>IF(ISNA(VLOOKUP($A770,DSSV!$A$7:$R$65536,IN_DTK!L$6,0))=FALSE,IF(L$9&lt;&gt;0,VLOOKUP($A770,DSSV!$A$7:$R$65536,IN_DTK!L$6,0),""),"")</f>
        <v>0</v>
      </c>
      <c r="M770" s="183">
        <f>IF(ISNA(VLOOKUP($A770,DSSV!$A$7:$R$65536,IN_DTK!M$6,0))=FALSE,IF(M$9&lt;&gt;0,VLOOKUP($A770,DSSV!$A$7:$R$65536,IN_DTK!M$6,0),""),"")</f>
        <v>0</v>
      </c>
      <c r="N770" s="183">
        <f>IF(ISNA(VLOOKUP($A770,DSSV!$A$7:$R$65536,IN_DTK!N$6,0))=FALSE,IF(N$9&lt;&gt;0,VLOOKUP($A770,DSSV!$A$7:$R$65536,IN_DTK!N$6,0),""),"")</f>
        <v>0</v>
      </c>
      <c r="O770" s="183">
        <f>IF(ISNA(VLOOKUP($A770,DSSV!$A$7:$R$65536,IN_DTK!O$6,0))=FALSE,IF(O$9&lt;&gt;0,VLOOKUP($A770,DSSV!$A$7:$R$65536,IN_DTK!O$6,0),""),"")</f>
        <v>0</v>
      </c>
      <c r="P770" s="183">
        <f>IF(ISNA(VLOOKUP($A770,DSSV!$A$7:$R$65536,IN_DTK!P$6,0))=FALSE,IF(P$9&lt;&gt;0,VLOOKUP($A770,DSSV!$A$7:$R$65536,IN_DTK!P$6,0),""),"")</f>
        <v>0</v>
      </c>
      <c r="Q770" s="184">
        <f>IF(ISNA(VLOOKUP($A770,DSSV!$A$7:$R$65536,IN_DTK!Q$6,0))=FALSE,VLOOKUP($A770,DSSV!$A$7:$R$65536,IN_DTK!Q$6,0),"")</f>
        <v>0</v>
      </c>
      <c r="R770" s="175" t="str">
        <f>IF(ISNA(VLOOKUP($A770,DSSV!$A$7:$R$65536,IN_DTK!R$6,0))=FALSE,VLOOKUP($A770,DSSV!$A$7:$R$65536,IN_DTK!R$6,0),"")</f>
        <v>Không</v>
      </c>
      <c r="S770" s="185" t="str">
        <f>IF(ISNA(VLOOKUP($A770,DSSV!$A$7:$R$65536,IN_DTK!S$6,0))=FALSE,VLOOKUP($A770,DSSV!$A$7:$R$65536,IN_DTK!S$6,0),"")</f>
        <v/>
      </c>
      <c r="T770" s="156" t="str">
        <f t="shared" si="22"/>
        <v/>
      </c>
      <c r="U770" s="156" t="str">
        <f t="shared" si="23"/>
        <v/>
      </c>
    </row>
    <row r="771" spans="1:21" s="156" customFormat="1" ht="20.25" customHeight="1">
      <c r="A771" s="154">
        <v>762</v>
      </c>
      <c r="B771" s="178">
        <f>--SUBTOTAL(2,C$7:C771)</f>
        <v>762</v>
      </c>
      <c r="C771" s="157">
        <f>IF(ISNA(VLOOKUP($A771,DSSV!$A$7:$R$65536,IN_DTK!C$6,0))=FALSE,VLOOKUP($A771,DSSV!$A$7:$R$65536,IN_DTK!C$6,0),"")</f>
        <v>0</v>
      </c>
      <c r="D771" s="181" t="str">
        <f>IF(ISNA(VLOOKUP($A771,DSSV!$A$7:$R$65536,IN_DTK!D$6,0))=FALSE,VLOOKUP($A771,DSSV!$A$7:$R$65536,IN_DTK!D$6,0),"")</f>
        <v/>
      </c>
      <c r="E771" s="182" t="str">
        <f>IF(ISNA(VLOOKUP($A771,DSSV!$A$7:$R$65536,IN_DTK!E$6,0))=FALSE,VLOOKUP($A771,DSSV!$A$7:$R$65536,IN_DTK!E$6,0),"")</f>
        <v/>
      </c>
      <c r="F771" s="187" t="str">
        <f>IF(ISNA(VLOOKUP($A771,DSSV!$A$7:$R$65536,IN_DTK!F$6,0))=FALSE,VLOOKUP($A771,DSSV!$A$7:$R$65536,IN_DTK!F$6,0),"")</f>
        <v/>
      </c>
      <c r="G771" s="187" t="str">
        <f>IF(ISNA(VLOOKUP($A771,DSSV!$A$7:$R$65536,IN_DTK!G$6,0))=FALSE,VLOOKUP($A771,DSSV!$A$7:$R$65536,IN_DTK!G$6,0),"")</f>
        <v/>
      </c>
      <c r="H771" s="183">
        <f>IF(ISNA(VLOOKUP($A771,DSSV!$A$7:$R$65536,IN_DTK!H$6,0))=FALSE,IF(H$9&lt;&gt;0,VLOOKUP($A771,DSSV!$A$7:$R$65536,IN_DTK!H$6,0),""),"")</f>
        <v>0</v>
      </c>
      <c r="I771" s="183">
        <f>IF(ISNA(VLOOKUP($A771,DSSV!$A$7:$R$65536,IN_DTK!I$6,0))=FALSE,IF(I$9&lt;&gt;0,VLOOKUP($A771,DSSV!$A$7:$R$65536,IN_DTK!I$6,0),""),"")</f>
        <v>0</v>
      </c>
      <c r="J771" s="183">
        <f>IF(ISNA(VLOOKUP($A771,DSSV!$A$7:$R$65536,IN_DTK!J$6,0))=FALSE,IF(J$9&lt;&gt;0,VLOOKUP($A771,DSSV!$A$7:$R$65536,IN_DTK!J$6,0),""),"")</f>
        <v>0</v>
      </c>
      <c r="K771" s="183">
        <f>IF(ISNA(VLOOKUP($A771,DSSV!$A$7:$R$65536,IN_DTK!K$6,0))=FALSE,IF(K$9&lt;&gt;0,VLOOKUP($A771,DSSV!$A$7:$R$65536,IN_DTK!K$6,0),""),"")</f>
        <v>0</v>
      </c>
      <c r="L771" s="183">
        <f>IF(ISNA(VLOOKUP($A771,DSSV!$A$7:$R$65536,IN_DTK!L$6,0))=FALSE,IF(L$9&lt;&gt;0,VLOOKUP($A771,DSSV!$A$7:$R$65536,IN_DTK!L$6,0),""),"")</f>
        <v>0</v>
      </c>
      <c r="M771" s="183">
        <f>IF(ISNA(VLOOKUP($A771,DSSV!$A$7:$R$65536,IN_DTK!M$6,0))=FALSE,IF(M$9&lt;&gt;0,VLOOKUP($A771,DSSV!$A$7:$R$65536,IN_DTK!M$6,0),""),"")</f>
        <v>0</v>
      </c>
      <c r="N771" s="183">
        <f>IF(ISNA(VLOOKUP($A771,DSSV!$A$7:$R$65536,IN_DTK!N$6,0))=FALSE,IF(N$9&lt;&gt;0,VLOOKUP($A771,DSSV!$A$7:$R$65536,IN_DTK!N$6,0),""),"")</f>
        <v>0</v>
      </c>
      <c r="O771" s="183">
        <f>IF(ISNA(VLOOKUP($A771,DSSV!$A$7:$R$65536,IN_DTK!O$6,0))=FALSE,IF(O$9&lt;&gt;0,VLOOKUP($A771,DSSV!$A$7:$R$65536,IN_DTK!O$6,0),""),"")</f>
        <v>0</v>
      </c>
      <c r="P771" s="183">
        <f>IF(ISNA(VLOOKUP($A771,DSSV!$A$7:$R$65536,IN_DTK!P$6,0))=FALSE,IF(P$9&lt;&gt;0,VLOOKUP($A771,DSSV!$A$7:$R$65536,IN_DTK!P$6,0),""),"")</f>
        <v>0</v>
      </c>
      <c r="Q771" s="184">
        <f>IF(ISNA(VLOOKUP($A771,DSSV!$A$7:$R$65536,IN_DTK!Q$6,0))=FALSE,VLOOKUP($A771,DSSV!$A$7:$R$65536,IN_DTK!Q$6,0),"")</f>
        <v>0</v>
      </c>
      <c r="R771" s="175" t="str">
        <f>IF(ISNA(VLOOKUP($A771,DSSV!$A$7:$R$65536,IN_DTK!R$6,0))=FALSE,VLOOKUP($A771,DSSV!$A$7:$R$65536,IN_DTK!R$6,0),"")</f>
        <v>Không</v>
      </c>
      <c r="S771" s="185" t="str">
        <f>IF(ISNA(VLOOKUP($A771,DSSV!$A$7:$R$65536,IN_DTK!S$6,0))=FALSE,VLOOKUP($A771,DSSV!$A$7:$R$65536,IN_DTK!S$6,0),"")</f>
        <v/>
      </c>
      <c r="T771" s="156" t="str">
        <f t="shared" si="22"/>
        <v/>
      </c>
      <c r="U771" s="156" t="str">
        <f t="shared" si="23"/>
        <v/>
      </c>
    </row>
    <row r="772" spans="1:21" s="156" customFormat="1" ht="20.25" customHeight="1">
      <c r="A772" s="154">
        <v>763</v>
      </c>
      <c r="B772" s="178">
        <f>--SUBTOTAL(2,C$7:C772)</f>
        <v>763</v>
      </c>
      <c r="C772" s="157">
        <f>IF(ISNA(VLOOKUP($A772,DSSV!$A$7:$R$65536,IN_DTK!C$6,0))=FALSE,VLOOKUP($A772,DSSV!$A$7:$R$65536,IN_DTK!C$6,0),"")</f>
        <v>0</v>
      </c>
      <c r="D772" s="181" t="str">
        <f>IF(ISNA(VLOOKUP($A772,DSSV!$A$7:$R$65536,IN_DTK!D$6,0))=FALSE,VLOOKUP($A772,DSSV!$A$7:$R$65536,IN_DTK!D$6,0),"")</f>
        <v/>
      </c>
      <c r="E772" s="182" t="str">
        <f>IF(ISNA(VLOOKUP($A772,DSSV!$A$7:$R$65536,IN_DTK!E$6,0))=FALSE,VLOOKUP($A772,DSSV!$A$7:$R$65536,IN_DTK!E$6,0),"")</f>
        <v/>
      </c>
      <c r="F772" s="187" t="str">
        <f>IF(ISNA(VLOOKUP($A772,DSSV!$A$7:$R$65536,IN_DTK!F$6,0))=FALSE,VLOOKUP($A772,DSSV!$A$7:$R$65536,IN_DTK!F$6,0),"")</f>
        <v/>
      </c>
      <c r="G772" s="187" t="str">
        <f>IF(ISNA(VLOOKUP($A772,DSSV!$A$7:$R$65536,IN_DTK!G$6,0))=FALSE,VLOOKUP($A772,DSSV!$A$7:$R$65536,IN_DTK!G$6,0),"")</f>
        <v/>
      </c>
      <c r="H772" s="183">
        <f>IF(ISNA(VLOOKUP($A772,DSSV!$A$7:$R$65536,IN_DTK!H$6,0))=FALSE,IF(H$9&lt;&gt;0,VLOOKUP($A772,DSSV!$A$7:$R$65536,IN_DTK!H$6,0),""),"")</f>
        <v>0</v>
      </c>
      <c r="I772" s="183">
        <f>IF(ISNA(VLOOKUP($A772,DSSV!$A$7:$R$65536,IN_DTK!I$6,0))=FALSE,IF(I$9&lt;&gt;0,VLOOKUP($A772,DSSV!$A$7:$R$65536,IN_DTK!I$6,0),""),"")</f>
        <v>0</v>
      </c>
      <c r="J772" s="183">
        <f>IF(ISNA(VLOOKUP($A772,DSSV!$A$7:$R$65536,IN_DTK!J$6,0))=FALSE,IF(J$9&lt;&gt;0,VLOOKUP($A772,DSSV!$A$7:$R$65536,IN_DTK!J$6,0),""),"")</f>
        <v>0</v>
      </c>
      <c r="K772" s="183">
        <f>IF(ISNA(VLOOKUP($A772,DSSV!$A$7:$R$65536,IN_DTK!K$6,0))=FALSE,IF(K$9&lt;&gt;0,VLOOKUP($A772,DSSV!$A$7:$R$65536,IN_DTK!K$6,0),""),"")</f>
        <v>0</v>
      </c>
      <c r="L772" s="183">
        <f>IF(ISNA(VLOOKUP($A772,DSSV!$A$7:$R$65536,IN_DTK!L$6,0))=FALSE,IF(L$9&lt;&gt;0,VLOOKUP($A772,DSSV!$A$7:$R$65536,IN_DTK!L$6,0),""),"")</f>
        <v>0</v>
      </c>
      <c r="M772" s="183">
        <f>IF(ISNA(VLOOKUP($A772,DSSV!$A$7:$R$65536,IN_DTK!M$6,0))=FALSE,IF(M$9&lt;&gt;0,VLOOKUP($A772,DSSV!$A$7:$R$65536,IN_DTK!M$6,0),""),"")</f>
        <v>0</v>
      </c>
      <c r="N772" s="183">
        <f>IF(ISNA(VLOOKUP($A772,DSSV!$A$7:$R$65536,IN_DTK!N$6,0))=FALSE,IF(N$9&lt;&gt;0,VLOOKUP($A772,DSSV!$A$7:$R$65536,IN_DTK!N$6,0),""),"")</f>
        <v>0</v>
      </c>
      <c r="O772" s="183">
        <f>IF(ISNA(VLOOKUP($A772,DSSV!$A$7:$R$65536,IN_DTK!O$6,0))=FALSE,IF(O$9&lt;&gt;0,VLOOKUP($A772,DSSV!$A$7:$R$65536,IN_DTK!O$6,0),""),"")</f>
        <v>0</v>
      </c>
      <c r="P772" s="183">
        <f>IF(ISNA(VLOOKUP($A772,DSSV!$A$7:$R$65536,IN_DTK!P$6,0))=FALSE,IF(P$9&lt;&gt;0,VLOOKUP($A772,DSSV!$A$7:$R$65536,IN_DTK!P$6,0),""),"")</f>
        <v>0</v>
      </c>
      <c r="Q772" s="184">
        <f>IF(ISNA(VLOOKUP($A772,DSSV!$A$7:$R$65536,IN_DTK!Q$6,0))=FALSE,VLOOKUP($A772,DSSV!$A$7:$R$65536,IN_DTK!Q$6,0),"")</f>
        <v>0</v>
      </c>
      <c r="R772" s="175" t="str">
        <f>IF(ISNA(VLOOKUP($A772,DSSV!$A$7:$R$65536,IN_DTK!R$6,0))=FALSE,VLOOKUP($A772,DSSV!$A$7:$R$65536,IN_DTK!R$6,0),"")</f>
        <v>Không</v>
      </c>
      <c r="S772" s="185" t="str">
        <f>IF(ISNA(VLOOKUP($A772,DSSV!$A$7:$R$65536,IN_DTK!S$6,0))=FALSE,VLOOKUP($A772,DSSV!$A$7:$R$65536,IN_DTK!S$6,0),"")</f>
        <v/>
      </c>
      <c r="T772" s="156" t="str">
        <f t="shared" si="22"/>
        <v/>
      </c>
      <c r="U772" s="156" t="str">
        <f t="shared" si="23"/>
        <v/>
      </c>
    </row>
    <row r="773" spans="1:21" s="156" customFormat="1" ht="20.25" customHeight="1">
      <c r="A773" s="154">
        <v>764</v>
      </c>
      <c r="B773" s="178">
        <f>--SUBTOTAL(2,C$7:C773)</f>
        <v>764</v>
      </c>
      <c r="C773" s="157">
        <f>IF(ISNA(VLOOKUP($A773,DSSV!$A$7:$R$65536,IN_DTK!C$6,0))=FALSE,VLOOKUP($A773,DSSV!$A$7:$R$65536,IN_DTK!C$6,0),"")</f>
        <v>0</v>
      </c>
      <c r="D773" s="181" t="str">
        <f>IF(ISNA(VLOOKUP($A773,DSSV!$A$7:$R$65536,IN_DTK!D$6,0))=FALSE,VLOOKUP($A773,DSSV!$A$7:$R$65536,IN_DTK!D$6,0),"")</f>
        <v/>
      </c>
      <c r="E773" s="182" t="str">
        <f>IF(ISNA(VLOOKUP($A773,DSSV!$A$7:$R$65536,IN_DTK!E$6,0))=FALSE,VLOOKUP($A773,DSSV!$A$7:$R$65536,IN_DTK!E$6,0),"")</f>
        <v/>
      </c>
      <c r="F773" s="187" t="str">
        <f>IF(ISNA(VLOOKUP($A773,DSSV!$A$7:$R$65536,IN_DTK!F$6,0))=FALSE,VLOOKUP($A773,DSSV!$A$7:$R$65536,IN_DTK!F$6,0),"")</f>
        <v/>
      </c>
      <c r="G773" s="187" t="str">
        <f>IF(ISNA(VLOOKUP($A773,DSSV!$A$7:$R$65536,IN_DTK!G$6,0))=FALSE,VLOOKUP($A773,DSSV!$A$7:$R$65536,IN_DTK!G$6,0),"")</f>
        <v/>
      </c>
      <c r="H773" s="183">
        <f>IF(ISNA(VLOOKUP($A773,DSSV!$A$7:$R$65536,IN_DTK!H$6,0))=FALSE,IF(H$9&lt;&gt;0,VLOOKUP($A773,DSSV!$A$7:$R$65536,IN_DTK!H$6,0),""),"")</f>
        <v>0</v>
      </c>
      <c r="I773" s="183">
        <f>IF(ISNA(VLOOKUP($A773,DSSV!$A$7:$R$65536,IN_DTK!I$6,0))=FALSE,IF(I$9&lt;&gt;0,VLOOKUP($A773,DSSV!$A$7:$R$65536,IN_DTK!I$6,0),""),"")</f>
        <v>0</v>
      </c>
      <c r="J773" s="183">
        <f>IF(ISNA(VLOOKUP($A773,DSSV!$A$7:$R$65536,IN_DTK!J$6,0))=FALSE,IF(J$9&lt;&gt;0,VLOOKUP($A773,DSSV!$A$7:$R$65536,IN_DTK!J$6,0),""),"")</f>
        <v>0</v>
      </c>
      <c r="K773" s="183">
        <f>IF(ISNA(VLOOKUP($A773,DSSV!$A$7:$R$65536,IN_DTK!K$6,0))=FALSE,IF(K$9&lt;&gt;0,VLOOKUP($A773,DSSV!$A$7:$R$65536,IN_DTK!K$6,0),""),"")</f>
        <v>0</v>
      </c>
      <c r="L773" s="183">
        <f>IF(ISNA(VLOOKUP($A773,DSSV!$A$7:$R$65536,IN_DTK!L$6,0))=FALSE,IF(L$9&lt;&gt;0,VLOOKUP($A773,DSSV!$A$7:$R$65536,IN_DTK!L$6,0),""),"")</f>
        <v>0</v>
      </c>
      <c r="M773" s="183">
        <f>IF(ISNA(VLOOKUP($A773,DSSV!$A$7:$R$65536,IN_DTK!M$6,0))=FALSE,IF(M$9&lt;&gt;0,VLOOKUP($A773,DSSV!$A$7:$R$65536,IN_DTK!M$6,0),""),"")</f>
        <v>0</v>
      </c>
      <c r="N773" s="183">
        <f>IF(ISNA(VLOOKUP($A773,DSSV!$A$7:$R$65536,IN_DTK!N$6,0))=FALSE,IF(N$9&lt;&gt;0,VLOOKUP($A773,DSSV!$A$7:$R$65536,IN_DTK!N$6,0),""),"")</f>
        <v>0</v>
      </c>
      <c r="O773" s="183">
        <f>IF(ISNA(VLOOKUP($A773,DSSV!$A$7:$R$65536,IN_DTK!O$6,0))=FALSE,IF(O$9&lt;&gt;0,VLOOKUP($A773,DSSV!$A$7:$R$65536,IN_DTK!O$6,0),""),"")</f>
        <v>0</v>
      </c>
      <c r="P773" s="183">
        <f>IF(ISNA(VLOOKUP($A773,DSSV!$A$7:$R$65536,IN_DTK!P$6,0))=FALSE,IF(P$9&lt;&gt;0,VLOOKUP($A773,DSSV!$A$7:$R$65536,IN_DTK!P$6,0),""),"")</f>
        <v>0</v>
      </c>
      <c r="Q773" s="184">
        <f>IF(ISNA(VLOOKUP($A773,DSSV!$A$7:$R$65536,IN_DTK!Q$6,0))=FALSE,VLOOKUP($A773,DSSV!$A$7:$R$65536,IN_DTK!Q$6,0),"")</f>
        <v>0</v>
      </c>
      <c r="R773" s="175" t="str">
        <f>IF(ISNA(VLOOKUP($A773,DSSV!$A$7:$R$65536,IN_DTK!R$6,0))=FALSE,VLOOKUP($A773,DSSV!$A$7:$R$65536,IN_DTK!R$6,0),"")</f>
        <v>Không</v>
      </c>
      <c r="S773" s="185" t="str">
        <f>IF(ISNA(VLOOKUP($A773,DSSV!$A$7:$R$65536,IN_DTK!S$6,0))=FALSE,VLOOKUP($A773,DSSV!$A$7:$R$65536,IN_DTK!S$6,0),"")</f>
        <v/>
      </c>
      <c r="T773" s="156" t="str">
        <f t="shared" si="22"/>
        <v/>
      </c>
      <c r="U773" s="156" t="str">
        <f t="shared" si="23"/>
        <v/>
      </c>
    </row>
    <row r="774" spans="1:21" s="156" customFormat="1" ht="20.25" customHeight="1">
      <c r="A774" s="154">
        <v>765</v>
      </c>
      <c r="B774" s="178">
        <f>--SUBTOTAL(2,C$7:C774)</f>
        <v>765</v>
      </c>
      <c r="C774" s="157">
        <f>IF(ISNA(VLOOKUP($A774,DSSV!$A$7:$R$65536,IN_DTK!C$6,0))=FALSE,VLOOKUP($A774,DSSV!$A$7:$R$65536,IN_DTK!C$6,0),"")</f>
        <v>0</v>
      </c>
      <c r="D774" s="181" t="str">
        <f>IF(ISNA(VLOOKUP($A774,DSSV!$A$7:$R$65536,IN_DTK!D$6,0))=FALSE,VLOOKUP($A774,DSSV!$A$7:$R$65536,IN_DTK!D$6,0),"")</f>
        <v/>
      </c>
      <c r="E774" s="182" t="str">
        <f>IF(ISNA(VLOOKUP($A774,DSSV!$A$7:$R$65536,IN_DTK!E$6,0))=FALSE,VLOOKUP($A774,DSSV!$A$7:$R$65536,IN_DTK!E$6,0),"")</f>
        <v/>
      </c>
      <c r="F774" s="187" t="str">
        <f>IF(ISNA(VLOOKUP($A774,DSSV!$A$7:$R$65536,IN_DTK!F$6,0))=FALSE,VLOOKUP($A774,DSSV!$A$7:$R$65536,IN_DTK!F$6,0),"")</f>
        <v/>
      </c>
      <c r="G774" s="187" t="str">
        <f>IF(ISNA(VLOOKUP($A774,DSSV!$A$7:$R$65536,IN_DTK!G$6,0))=FALSE,VLOOKUP($A774,DSSV!$A$7:$R$65536,IN_DTK!G$6,0),"")</f>
        <v/>
      </c>
      <c r="H774" s="183">
        <f>IF(ISNA(VLOOKUP($A774,DSSV!$A$7:$R$65536,IN_DTK!H$6,0))=FALSE,IF(H$9&lt;&gt;0,VLOOKUP($A774,DSSV!$A$7:$R$65536,IN_DTK!H$6,0),""),"")</f>
        <v>0</v>
      </c>
      <c r="I774" s="183">
        <f>IF(ISNA(VLOOKUP($A774,DSSV!$A$7:$R$65536,IN_DTK!I$6,0))=FALSE,IF(I$9&lt;&gt;0,VLOOKUP($A774,DSSV!$A$7:$R$65536,IN_DTK!I$6,0),""),"")</f>
        <v>0</v>
      </c>
      <c r="J774" s="183">
        <f>IF(ISNA(VLOOKUP($A774,DSSV!$A$7:$R$65536,IN_DTK!J$6,0))=FALSE,IF(J$9&lt;&gt;0,VLOOKUP($A774,DSSV!$A$7:$R$65536,IN_DTK!J$6,0),""),"")</f>
        <v>0</v>
      </c>
      <c r="K774" s="183">
        <f>IF(ISNA(VLOOKUP($A774,DSSV!$A$7:$R$65536,IN_DTK!K$6,0))=FALSE,IF(K$9&lt;&gt;0,VLOOKUP($A774,DSSV!$A$7:$R$65536,IN_DTK!K$6,0),""),"")</f>
        <v>0</v>
      </c>
      <c r="L774" s="183">
        <f>IF(ISNA(VLOOKUP($A774,DSSV!$A$7:$R$65536,IN_DTK!L$6,0))=FALSE,IF(L$9&lt;&gt;0,VLOOKUP($A774,DSSV!$A$7:$R$65536,IN_DTK!L$6,0),""),"")</f>
        <v>0</v>
      </c>
      <c r="M774" s="183">
        <f>IF(ISNA(VLOOKUP($A774,DSSV!$A$7:$R$65536,IN_DTK!M$6,0))=FALSE,IF(M$9&lt;&gt;0,VLOOKUP($A774,DSSV!$A$7:$R$65536,IN_DTK!M$6,0),""),"")</f>
        <v>0</v>
      </c>
      <c r="N774" s="183">
        <f>IF(ISNA(VLOOKUP($A774,DSSV!$A$7:$R$65536,IN_DTK!N$6,0))=FALSE,IF(N$9&lt;&gt;0,VLOOKUP($A774,DSSV!$A$7:$R$65536,IN_DTK!N$6,0),""),"")</f>
        <v>0</v>
      </c>
      <c r="O774" s="183">
        <f>IF(ISNA(VLOOKUP($A774,DSSV!$A$7:$R$65536,IN_DTK!O$6,0))=FALSE,IF(O$9&lt;&gt;0,VLOOKUP($A774,DSSV!$A$7:$R$65536,IN_DTK!O$6,0),""),"")</f>
        <v>0</v>
      </c>
      <c r="P774" s="183">
        <f>IF(ISNA(VLOOKUP($A774,DSSV!$A$7:$R$65536,IN_DTK!P$6,0))=FALSE,IF(P$9&lt;&gt;0,VLOOKUP($A774,DSSV!$A$7:$R$65536,IN_DTK!P$6,0),""),"")</f>
        <v>0</v>
      </c>
      <c r="Q774" s="184">
        <f>IF(ISNA(VLOOKUP($A774,DSSV!$A$7:$R$65536,IN_DTK!Q$6,0))=FALSE,VLOOKUP($A774,DSSV!$A$7:$R$65536,IN_DTK!Q$6,0),"")</f>
        <v>0</v>
      </c>
      <c r="R774" s="175" t="str">
        <f>IF(ISNA(VLOOKUP($A774,DSSV!$A$7:$R$65536,IN_DTK!R$6,0))=FALSE,VLOOKUP($A774,DSSV!$A$7:$R$65536,IN_DTK!R$6,0),"")</f>
        <v>Không</v>
      </c>
      <c r="S774" s="185" t="str">
        <f>IF(ISNA(VLOOKUP($A774,DSSV!$A$7:$R$65536,IN_DTK!S$6,0))=FALSE,VLOOKUP($A774,DSSV!$A$7:$R$65536,IN_DTK!S$6,0),"")</f>
        <v/>
      </c>
      <c r="T774" s="156" t="str">
        <f t="shared" si="22"/>
        <v/>
      </c>
      <c r="U774" s="156" t="str">
        <f t="shared" si="23"/>
        <v/>
      </c>
    </row>
    <row r="775" spans="1:21" s="156" customFormat="1" ht="20.25" customHeight="1">
      <c r="A775" s="154">
        <v>766</v>
      </c>
      <c r="B775" s="178">
        <f>--SUBTOTAL(2,C$7:C775)</f>
        <v>766</v>
      </c>
      <c r="C775" s="157">
        <f>IF(ISNA(VLOOKUP($A775,DSSV!$A$7:$R$65536,IN_DTK!C$6,0))=FALSE,VLOOKUP($A775,DSSV!$A$7:$R$65536,IN_DTK!C$6,0),"")</f>
        <v>0</v>
      </c>
      <c r="D775" s="181" t="str">
        <f>IF(ISNA(VLOOKUP($A775,DSSV!$A$7:$R$65536,IN_DTK!D$6,0))=FALSE,VLOOKUP($A775,DSSV!$A$7:$R$65536,IN_DTK!D$6,0),"")</f>
        <v/>
      </c>
      <c r="E775" s="182" t="str">
        <f>IF(ISNA(VLOOKUP($A775,DSSV!$A$7:$R$65536,IN_DTK!E$6,0))=FALSE,VLOOKUP($A775,DSSV!$A$7:$R$65536,IN_DTK!E$6,0),"")</f>
        <v/>
      </c>
      <c r="F775" s="187" t="str">
        <f>IF(ISNA(VLOOKUP($A775,DSSV!$A$7:$R$65536,IN_DTK!F$6,0))=FALSE,VLOOKUP($A775,DSSV!$A$7:$R$65536,IN_DTK!F$6,0),"")</f>
        <v/>
      </c>
      <c r="G775" s="187" t="str">
        <f>IF(ISNA(VLOOKUP($A775,DSSV!$A$7:$R$65536,IN_DTK!G$6,0))=FALSE,VLOOKUP($A775,DSSV!$A$7:$R$65536,IN_DTK!G$6,0),"")</f>
        <v/>
      </c>
      <c r="H775" s="183">
        <f>IF(ISNA(VLOOKUP($A775,DSSV!$A$7:$R$65536,IN_DTK!H$6,0))=FALSE,IF(H$9&lt;&gt;0,VLOOKUP($A775,DSSV!$A$7:$R$65536,IN_DTK!H$6,0),""),"")</f>
        <v>0</v>
      </c>
      <c r="I775" s="183">
        <f>IF(ISNA(VLOOKUP($A775,DSSV!$A$7:$R$65536,IN_DTK!I$6,0))=FALSE,IF(I$9&lt;&gt;0,VLOOKUP($A775,DSSV!$A$7:$R$65536,IN_DTK!I$6,0),""),"")</f>
        <v>0</v>
      </c>
      <c r="J775" s="183">
        <f>IF(ISNA(VLOOKUP($A775,DSSV!$A$7:$R$65536,IN_DTK!J$6,0))=FALSE,IF(J$9&lt;&gt;0,VLOOKUP($A775,DSSV!$A$7:$R$65536,IN_DTK!J$6,0),""),"")</f>
        <v>0</v>
      </c>
      <c r="K775" s="183">
        <f>IF(ISNA(VLOOKUP($A775,DSSV!$A$7:$R$65536,IN_DTK!K$6,0))=FALSE,IF(K$9&lt;&gt;0,VLOOKUP($A775,DSSV!$A$7:$R$65536,IN_DTK!K$6,0),""),"")</f>
        <v>0</v>
      </c>
      <c r="L775" s="183">
        <f>IF(ISNA(VLOOKUP($A775,DSSV!$A$7:$R$65536,IN_DTK!L$6,0))=FALSE,IF(L$9&lt;&gt;0,VLOOKUP($A775,DSSV!$A$7:$R$65536,IN_DTK!L$6,0),""),"")</f>
        <v>0</v>
      </c>
      <c r="M775" s="183">
        <f>IF(ISNA(VLOOKUP($A775,DSSV!$A$7:$R$65536,IN_DTK!M$6,0))=FALSE,IF(M$9&lt;&gt;0,VLOOKUP($A775,DSSV!$A$7:$R$65536,IN_DTK!M$6,0),""),"")</f>
        <v>0</v>
      </c>
      <c r="N775" s="183">
        <f>IF(ISNA(VLOOKUP($A775,DSSV!$A$7:$R$65536,IN_DTK!N$6,0))=FALSE,IF(N$9&lt;&gt;0,VLOOKUP($A775,DSSV!$A$7:$R$65536,IN_DTK!N$6,0),""),"")</f>
        <v>0</v>
      </c>
      <c r="O775" s="183">
        <f>IF(ISNA(VLOOKUP($A775,DSSV!$A$7:$R$65536,IN_DTK!O$6,0))=FALSE,IF(O$9&lt;&gt;0,VLOOKUP($A775,DSSV!$A$7:$R$65536,IN_DTK!O$6,0),""),"")</f>
        <v>0</v>
      </c>
      <c r="P775" s="183">
        <f>IF(ISNA(VLOOKUP($A775,DSSV!$A$7:$R$65536,IN_DTK!P$6,0))=FALSE,IF(P$9&lt;&gt;0,VLOOKUP($A775,DSSV!$A$7:$R$65536,IN_DTK!P$6,0),""),"")</f>
        <v>0</v>
      </c>
      <c r="Q775" s="184">
        <f>IF(ISNA(VLOOKUP($A775,DSSV!$A$7:$R$65536,IN_DTK!Q$6,0))=FALSE,VLOOKUP($A775,DSSV!$A$7:$R$65536,IN_DTK!Q$6,0),"")</f>
        <v>0</v>
      </c>
      <c r="R775" s="175" t="str">
        <f>IF(ISNA(VLOOKUP($A775,DSSV!$A$7:$R$65536,IN_DTK!R$6,0))=FALSE,VLOOKUP($A775,DSSV!$A$7:$R$65536,IN_DTK!R$6,0),"")</f>
        <v>Không</v>
      </c>
      <c r="S775" s="185" t="str">
        <f>IF(ISNA(VLOOKUP($A775,DSSV!$A$7:$R$65536,IN_DTK!S$6,0))=FALSE,VLOOKUP($A775,DSSV!$A$7:$R$65536,IN_DTK!S$6,0),"")</f>
        <v/>
      </c>
      <c r="T775" s="156" t="str">
        <f t="shared" si="22"/>
        <v/>
      </c>
      <c r="U775" s="156" t="str">
        <f t="shared" si="23"/>
        <v/>
      </c>
    </row>
    <row r="776" spans="1:21" s="156" customFormat="1" ht="20.25" customHeight="1">
      <c r="A776" s="154">
        <v>767</v>
      </c>
      <c r="B776" s="178">
        <f>--SUBTOTAL(2,C$7:C776)</f>
        <v>767</v>
      </c>
      <c r="C776" s="157">
        <f>IF(ISNA(VLOOKUP($A776,DSSV!$A$7:$R$65536,IN_DTK!C$6,0))=FALSE,VLOOKUP($A776,DSSV!$A$7:$R$65536,IN_DTK!C$6,0),"")</f>
        <v>0</v>
      </c>
      <c r="D776" s="181" t="str">
        <f>IF(ISNA(VLOOKUP($A776,DSSV!$A$7:$R$65536,IN_DTK!D$6,0))=FALSE,VLOOKUP($A776,DSSV!$A$7:$R$65536,IN_DTK!D$6,0),"")</f>
        <v/>
      </c>
      <c r="E776" s="182" t="str">
        <f>IF(ISNA(VLOOKUP($A776,DSSV!$A$7:$R$65536,IN_DTK!E$6,0))=FALSE,VLOOKUP($A776,DSSV!$A$7:$R$65536,IN_DTK!E$6,0),"")</f>
        <v/>
      </c>
      <c r="F776" s="187" t="str">
        <f>IF(ISNA(VLOOKUP($A776,DSSV!$A$7:$R$65536,IN_DTK!F$6,0))=FALSE,VLOOKUP($A776,DSSV!$A$7:$R$65536,IN_DTK!F$6,0),"")</f>
        <v/>
      </c>
      <c r="G776" s="187" t="str">
        <f>IF(ISNA(VLOOKUP($A776,DSSV!$A$7:$R$65536,IN_DTK!G$6,0))=FALSE,VLOOKUP($A776,DSSV!$A$7:$R$65536,IN_DTK!G$6,0),"")</f>
        <v/>
      </c>
      <c r="H776" s="183">
        <f>IF(ISNA(VLOOKUP($A776,DSSV!$A$7:$R$65536,IN_DTK!H$6,0))=FALSE,IF(H$9&lt;&gt;0,VLOOKUP($A776,DSSV!$A$7:$R$65536,IN_DTK!H$6,0),""),"")</f>
        <v>0</v>
      </c>
      <c r="I776" s="183">
        <f>IF(ISNA(VLOOKUP($A776,DSSV!$A$7:$R$65536,IN_DTK!I$6,0))=FALSE,IF(I$9&lt;&gt;0,VLOOKUP($A776,DSSV!$A$7:$R$65536,IN_DTK!I$6,0),""),"")</f>
        <v>0</v>
      </c>
      <c r="J776" s="183">
        <f>IF(ISNA(VLOOKUP($A776,DSSV!$A$7:$R$65536,IN_DTK!J$6,0))=FALSE,IF(J$9&lt;&gt;0,VLOOKUP($A776,DSSV!$A$7:$R$65536,IN_DTK!J$6,0),""),"")</f>
        <v>0</v>
      </c>
      <c r="K776" s="183">
        <f>IF(ISNA(VLOOKUP($A776,DSSV!$A$7:$R$65536,IN_DTK!K$6,0))=FALSE,IF(K$9&lt;&gt;0,VLOOKUP($A776,DSSV!$A$7:$R$65536,IN_DTK!K$6,0),""),"")</f>
        <v>0</v>
      </c>
      <c r="L776" s="183">
        <f>IF(ISNA(VLOOKUP($A776,DSSV!$A$7:$R$65536,IN_DTK!L$6,0))=FALSE,IF(L$9&lt;&gt;0,VLOOKUP($A776,DSSV!$A$7:$R$65536,IN_DTK!L$6,0),""),"")</f>
        <v>0</v>
      </c>
      <c r="M776" s="183">
        <f>IF(ISNA(VLOOKUP($A776,DSSV!$A$7:$R$65536,IN_DTK!M$6,0))=FALSE,IF(M$9&lt;&gt;0,VLOOKUP($A776,DSSV!$A$7:$R$65536,IN_DTK!M$6,0),""),"")</f>
        <v>0</v>
      </c>
      <c r="N776" s="183">
        <f>IF(ISNA(VLOOKUP($A776,DSSV!$A$7:$R$65536,IN_DTK!N$6,0))=FALSE,IF(N$9&lt;&gt;0,VLOOKUP($A776,DSSV!$A$7:$R$65536,IN_DTK!N$6,0),""),"")</f>
        <v>0</v>
      </c>
      <c r="O776" s="183">
        <f>IF(ISNA(VLOOKUP($A776,DSSV!$A$7:$R$65536,IN_DTK!O$6,0))=FALSE,IF(O$9&lt;&gt;0,VLOOKUP($A776,DSSV!$A$7:$R$65536,IN_DTK!O$6,0),""),"")</f>
        <v>0</v>
      </c>
      <c r="P776" s="183">
        <f>IF(ISNA(VLOOKUP($A776,DSSV!$A$7:$R$65536,IN_DTK!P$6,0))=FALSE,IF(P$9&lt;&gt;0,VLOOKUP($A776,DSSV!$A$7:$R$65536,IN_DTK!P$6,0),""),"")</f>
        <v>0</v>
      </c>
      <c r="Q776" s="184">
        <f>IF(ISNA(VLOOKUP($A776,DSSV!$A$7:$R$65536,IN_DTK!Q$6,0))=FALSE,VLOOKUP($A776,DSSV!$A$7:$R$65536,IN_DTK!Q$6,0),"")</f>
        <v>0</v>
      </c>
      <c r="R776" s="175" t="str">
        <f>IF(ISNA(VLOOKUP($A776,DSSV!$A$7:$R$65536,IN_DTK!R$6,0))=FALSE,VLOOKUP($A776,DSSV!$A$7:$R$65536,IN_DTK!R$6,0),"")</f>
        <v>Không</v>
      </c>
      <c r="S776" s="185" t="str">
        <f>IF(ISNA(VLOOKUP($A776,DSSV!$A$7:$R$65536,IN_DTK!S$6,0))=FALSE,VLOOKUP($A776,DSSV!$A$7:$R$65536,IN_DTK!S$6,0),"")</f>
        <v/>
      </c>
      <c r="T776" s="156" t="str">
        <f t="shared" si="22"/>
        <v/>
      </c>
      <c r="U776" s="156" t="str">
        <f t="shared" si="23"/>
        <v/>
      </c>
    </row>
    <row r="777" spans="1:21" s="156" customFormat="1" ht="20.25" customHeight="1">
      <c r="A777" s="154">
        <v>768</v>
      </c>
      <c r="B777" s="178">
        <f>--SUBTOTAL(2,C$7:C777)</f>
        <v>768</v>
      </c>
      <c r="C777" s="157">
        <f>IF(ISNA(VLOOKUP($A777,DSSV!$A$7:$R$65536,IN_DTK!C$6,0))=FALSE,VLOOKUP($A777,DSSV!$A$7:$R$65536,IN_DTK!C$6,0),"")</f>
        <v>0</v>
      </c>
      <c r="D777" s="181" t="str">
        <f>IF(ISNA(VLOOKUP($A777,DSSV!$A$7:$R$65536,IN_DTK!D$6,0))=FALSE,VLOOKUP($A777,DSSV!$A$7:$R$65536,IN_DTK!D$6,0),"")</f>
        <v/>
      </c>
      <c r="E777" s="182" t="str">
        <f>IF(ISNA(VLOOKUP($A777,DSSV!$A$7:$R$65536,IN_DTK!E$6,0))=FALSE,VLOOKUP($A777,DSSV!$A$7:$R$65536,IN_DTK!E$6,0),"")</f>
        <v/>
      </c>
      <c r="F777" s="187" t="str">
        <f>IF(ISNA(VLOOKUP($A777,DSSV!$A$7:$R$65536,IN_DTK!F$6,0))=FALSE,VLOOKUP($A777,DSSV!$A$7:$R$65536,IN_DTK!F$6,0),"")</f>
        <v/>
      </c>
      <c r="G777" s="187" t="str">
        <f>IF(ISNA(VLOOKUP($A777,DSSV!$A$7:$R$65536,IN_DTK!G$6,0))=FALSE,VLOOKUP($A777,DSSV!$A$7:$R$65536,IN_DTK!G$6,0),"")</f>
        <v/>
      </c>
      <c r="H777" s="183">
        <f>IF(ISNA(VLOOKUP($A777,DSSV!$A$7:$R$65536,IN_DTK!H$6,0))=FALSE,IF(H$9&lt;&gt;0,VLOOKUP($A777,DSSV!$A$7:$R$65536,IN_DTK!H$6,0),""),"")</f>
        <v>0</v>
      </c>
      <c r="I777" s="183">
        <f>IF(ISNA(VLOOKUP($A777,DSSV!$A$7:$R$65536,IN_DTK!I$6,0))=FALSE,IF(I$9&lt;&gt;0,VLOOKUP($A777,DSSV!$A$7:$R$65536,IN_DTK!I$6,0),""),"")</f>
        <v>0</v>
      </c>
      <c r="J777" s="183">
        <f>IF(ISNA(VLOOKUP($A777,DSSV!$A$7:$R$65536,IN_DTK!J$6,0))=FALSE,IF(J$9&lt;&gt;0,VLOOKUP($A777,DSSV!$A$7:$R$65536,IN_DTK!J$6,0),""),"")</f>
        <v>0</v>
      </c>
      <c r="K777" s="183">
        <f>IF(ISNA(VLOOKUP($A777,DSSV!$A$7:$R$65536,IN_DTK!K$6,0))=FALSE,IF(K$9&lt;&gt;0,VLOOKUP($A777,DSSV!$A$7:$R$65536,IN_DTK!K$6,0),""),"")</f>
        <v>0</v>
      </c>
      <c r="L777" s="183">
        <f>IF(ISNA(VLOOKUP($A777,DSSV!$A$7:$R$65536,IN_DTK!L$6,0))=FALSE,IF(L$9&lt;&gt;0,VLOOKUP($A777,DSSV!$A$7:$R$65536,IN_DTK!L$6,0),""),"")</f>
        <v>0</v>
      </c>
      <c r="M777" s="183">
        <f>IF(ISNA(VLOOKUP($A777,DSSV!$A$7:$R$65536,IN_DTK!M$6,0))=FALSE,IF(M$9&lt;&gt;0,VLOOKUP($A777,DSSV!$A$7:$R$65536,IN_DTK!M$6,0),""),"")</f>
        <v>0</v>
      </c>
      <c r="N777" s="183">
        <f>IF(ISNA(VLOOKUP($A777,DSSV!$A$7:$R$65536,IN_DTK!N$6,0))=FALSE,IF(N$9&lt;&gt;0,VLOOKUP($A777,DSSV!$A$7:$R$65536,IN_DTK!N$6,0),""),"")</f>
        <v>0</v>
      </c>
      <c r="O777" s="183">
        <f>IF(ISNA(VLOOKUP($A777,DSSV!$A$7:$R$65536,IN_DTK!O$6,0))=FALSE,IF(O$9&lt;&gt;0,VLOOKUP($A777,DSSV!$A$7:$R$65536,IN_DTK!O$6,0),""),"")</f>
        <v>0</v>
      </c>
      <c r="P777" s="183">
        <f>IF(ISNA(VLOOKUP($A777,DSSV!$A$7:$R$65536,IN_DTK!P$6,0))=FALSE,IF(P$9&lt;&gt;0,VLOOKUP($A777,DSSV!$A$7:$R$65536,IN_DTK!P$6,0),""),"")</f>
        <v>0</v>
      </c>
      <c r="Q777" s="184">
        <f>IF(ISNA(VLOOKUP($A777,DSSV!$A$7:$R$65536,IN_DTK!Q$6,0))=FALSE,VLOOKUP($A777,DSSV!$A$7:$R$65536,IN_DTK!Q$6,0),"")</f>
        <v>0</v>
      </c>
      <c r="R777" s="175" t="str">
        <f>IF(ISNA(VLOOKUP($A777,DSSV!$A$7:$R$65536,IN_DTK!R$6,0))=FALSE,VLOOKUP($A777,DSSV!$A$7:$R$65536,IN_DTK!R$6,0),"")</f>
        <v>Không</v>
      </c>
      <c r="S777" s="185" t="str">
        <f>IF(ISNA(VLOOKUP($A777,DSSV!$A$7:$R$65536,IN_DTK!S$6,0))=FALSE,VLOOKUP($A777,DSSV!$A$7:$R$65536,IN_DTK!S$6,0),"")</f>
        <v/>
      </c>
      <c r="T777" s="156" t="str">
        <f t="shared" si="22"/>
        <v/>
      </c>
      <c r="U777" s="156" t="str">
        <f t="shared" si="23"/>
        <v/>
      </c>
    </row>
    <row r="778" spans="1:21" s="156" customFormat="1" ht="20.25" customHeight="1">
      <c r="A778" s="154">
        <v>769</v>
      </c>
      <c r="B778" s="178">
        <f>--SUBTOTAL(2,C$7:C778)</f>
        <v>769</v>
      </c>
      <c r="C778" s="157">
        <f>IF(ISNA(VLOOKUP($A778,DSSV!$A$7:$R$65536,IN_DTK!C$6,0))=FALSE,VLOOKUP($A778,DSSV!$A$7:$R$65536,IN_DTK!C$6,0),"")</f>
        <v>0</v>
      </c>
      <c r="D778" s="181" t="str">
        <f>IF(ISNA(VLOOKUP($A778,DSSV!$A$7:$R$65536,IN_DTK!D$6,0))=FALSE,VLOOKUP($A778,DSSV!$A$7:$R$65536,IN_DTK!D$6,0),"")</f>
        <v/>
      </c>
      <c r="E778" s="182" t="str">
        <f>IF(ISNA(VLOOKUP($A778,DSSV!$A$7:$R$65536,IN_DTK!E$6,0))=FALSE,VLOOKUP($A778,DSSV!$A$7:$R$65536,IN_DTK!E$6,0),"")</f>
        <v/>
      </c>
      <c r="F778" s="187" t="str">
        <f>IF(ISNA(VLOOKUP($A778,DSSV!$A$7:$R$65536,IN_DTK!F$6,0))=FALSE,VLOOKUP($A778,DSSV!$A$7:$R$65536,IN_DTK!F$6,0),"")</f>
        <v/>
      </c>
      <c r="G778" s="187" t="str">
        <f>IF(ISNA(VLOOKUP($A778,DSSV!$A$7:$R$65536,IN_DTK!G$6,0))=FALSE,VLOOKUP($A778,DSSV!$A$7:$R$65536,IN_DTK!G$6,0),"")</f>
        <v/>
      </c>
      <c r="H778" s="183">
        <f>IF(ISNA(VLOOKUP($A778,DSSV!$A$7:$R$65536,IN_DTK!H$6,0))=FALSE,IF(H$9&lt;&gt;0,VLOOKUP($A778,DSSV!$A$7:$R$65536,IN_DTK!H$6,0),""),"")</f>
        <v>0</v>
      </c>
      <c r="I778" s="183">
        <f>IF(ISNA(VLOOKUP($A778,DSSV!$A$7:$R$65536,IN_DTK!I$6,0))=FALSE,IF(I$9&lt;&gt;0,VLOOKUP($A778,DSSV!$A$7:$R$65536,IN_DTK!I$6,0),""),"")</f>
        <v>0</v>
      </c>
      <c r="J778" s="183">
        <f>IF(ISNA(VLOOKUP($A778,DSSV!$A$7:$R$65536,IN_DTK!J$6,0))=FALSE,IF(J$9&lt;&gt;0,VLOOKUP($A778,DSSV!$A$7:$R$65536,IN_DTK!J$6,0),""),"")</f>
        <v>0</v>
      </c>
      <c r="K778" s="183">
        <f>IF(ISNA(VLOOKUP($A778,DSSV!$A$7:$R$65536,IN_DTK!K$6,0))=FALSE,IF(K$9&lt;&gt;0,VLOOKUP($A778,DSSV!$A$7:$R$65536,IN_DTK!K$6,0),""),"")</f>
        <v>0</v>
      </c>
      <c r="L778" s="183">
        <f>IF(ISNA(VLOOKUP($A778,DSSV!$A$7:$R$65536,IN_DTK!L$6,0))=FALSE,IF(L$9&lt;&gt;0,VLOOKUP($A778,DSSV!$A$7:$R$65536,IN_DTK!L$6,0),""),"")</f>
        <v>0</v>
      </c>
      <c r="M778" s="183">
        <f>IF(ISNA(VLOOKUP($A778,DSSV!$A$7:$R$65536,IN_DTK!M$6,0))=FALSE,IF(M$9&lt;&gt;0,VLOOKUP($A778,DSSV!$A$7:$R$65536,IN_DTK!M$6,0),""),"")</f>
        <v>0</v>
      </c>
      <c r="N778" s="183">
        <f>IF(ISNA(VLOOKUP($A778,DSSV!$A$7:$R$65536,IN_DTK!N$6,0))=FALSE,IF(N$9&lt;&gt;0,VLOOKUP($A778,DSSV!$A$7:$R$65536,IN_DTK!N$6,0),""),"")</f>
        <v>0</v>
      </c>
      <c r="O778" s="183">
        <f>IF(ISNA(VLOOKUP($A778,DSSV!$A$7:$R$65536,IN_DTK!O$6,0))=FALSE,IF(O$9&lt;&gt;0,VLOOKUP($A778,DSSV!$A$7:$R$65536,IN_DTK!O$6,0),""),"")</f>
        <v>0</v>
      </c>
      <c r="P778" s="183">
        <f>IF(ISNA(VLOOKUP($A778,DSSV!$A$7:$R$65536,IN_DTK!P$6,0))=FALSE,IF(P$9&lt;&gt;0,VLOOKUP($A778,DSSV!$A$7:$R$65536,IN_DTK!P$6,0),""),"")</f>
        <v>0</v>
      </c>
      <c r="Q778" s="184">
        <f>IF(ISNA(VLOOKUP($A778,DSSV!$A$7:$R$65536,IN_DTK!Q$6,0))=FALSE,VLOOKUP($A778,DSSV!$A$7:$R$65536,IN_DTK!Q$6,0),"")</f>
        <v>0</v>
      </c>
      <c r="R778" s="175" t="str">
        <f>IF(ISNA(VLOOKUP($A778,DSSV!$A$7:$R$65536,IN_DTK!R$6,0))=FALSE,VLOOKUP($A778,DSSV!$A$7:$R$65536,IN_DTK!R$6,0),"")</f>
        <v>Không</v>
      </c>
      <c r="S778" s="185" t="str">
        <f>IF(ISNA(VLOOKUP($A778,DSSV!$A$7:$R$65536,IN_DTK!S$6,0))=FALSE,VLOOKUP($A778,DSSV!$A$7:$R$65536,IN_DTK!S$6,0),"")</f>
        <v/>
      </c>
      <c r="T778" s="156" t="str">
        <f t="shared" si="22"/>
        <v/>
      </c>
      <c r="U778" s="156" t="str">
        <f t="shared" si="23"/>
        <v/>
      </c>
    </row>
    <row r="779" spans="1:21" s="156" customFormat="1" ht="20.25" customHeight="1">
      <c r="A779" s="154">
        <v>770</v>
      </c>
      <c r="B779" s="178">
        <f>--SUBTOTAL(2,C$7:C779)</f>
        <v>770</v>
      </c>
      <c r="C779" s="157">
        <f>IF(ISNA(VLOOKUP($A779,DSSV!$A$7:$R$65536,IN_DTK!C$6,0))=FALSE,VLOOKUP($A779,DSSV!$A$7:$R$65536,IN_DTK!C$6,0),"")</f>
        <v>0</v>
      </c>
      <c r="D779" s="181" t="str">
        <f>IF(ISNA(VLOOKUP($A779,DSSV!$A$7:$R$65536,IN_DTK!D$6,0))=FALSE,VLOOKUP($A779,DSSV!$A$7:$R$65536,IN_DTK!D$6,0),"")</f>
        <v/>
      </c>
      <c r="E779" s="182" t="str">
        <f>IF(ISNA(VLOOKUP($A779,DSSV!$A$7:$R$65536,IN_DTK!E$6,0))=FALSE,VLOOKUP($A779,DSSV!$A$7:$R$65536,IN_DTK!E$6,0),"")</f>
        <v/>
      </c>
      <c r="F779" s="187" t="str">
        <f>IF(ISNA(VLOOKUP($A779,DSSV!$A$7:$R$65536,IN_DTK!F$6,0))=FALSE,VLOOKUP($A779,DSSV!$A$7:$R$65536,IN_DTK!F$6,0),"")</f>
        <v/>
      </c>
      <c r="G779" s="187" t="str">
        <f>IF(ISNA(VLOOKUP($A779,DSSV!$A$7:$R$65536,IN_DTK!G$6,0))=FALSE,VLOOKUP($A779,DSSV!$A$7:$R$65536,IN_DTK!G$6,0),"")</f>
        <v/>
      </c>
      <c r="H779" s="183">
        <f>IF(ISNA(VLOOKUP($A779,DSSV!$A$7:$R$65536,IN_DTK!H$6,0))=FALSE,IF(H$9&lt;&gt;0,VLOOKUP($A779,DSSV!$A$7:$R$65536,IN_DTK!H$6,0),""),"")</f>
        <v>0</v>
      </c>
      <c r="I779" s="183">
        <f>IF(ISNA(VLOOKUP($A779,DSSV!$A$7:$R$65536,IN_DTK!I$6,0))=FALSE,IF(I$9&lt;&gt;0,VLOOKUP($A779,DSSV!$A$7:$R$65536,IN_DTK!I$6,0),""),"")</f>
        <v>0</v>
      </c>
      <c r="J779" s="183">
        <f>IF(ISNA(VLOOKUP($A779,DSSV!$A$7:$R$65536,IN_DTK!J$6,0))=FALSE,IF(J$9&lt;&gt;0,VLOOKUP($A779,DSSV!$A$7:$R$65536,IN_DTK!J$6,0),""),"")</f>
        <v>0</v>
      </c>
      <c r="K779" s="183">
        <f>IF(ISNA(VLOOKUP($A779,DSSV!$A$7:$R$65536,IN_DTK!K$6,0))=FALSE,IF(K$9&lt;&gt;0,VLOOKUP($A779,DSSV!$A$7:$R$65536,IN_DTK!K$6,0),""),"")</f>
        <v>0</v>
      </c>
      <c r="L779" s="183">
        <f>IF(ISNA(VLOOKUP($A779,DSSV!$A$7:$R$65536,IN_DTK!L$6,0))=FALSE,IF(L$9&lt;&gt;0,VLOOKUP($A779,DSSV!$A$7:$R$65536,IN_DTK!L$6,0),""),"")</f>
        <v>0</v>
      </c>
      <c r="M779" s="183">
        <f>IF(ISNA(VLOOKUP($A779,DSSV!$A$7:$R$65536,IN_DTK!M$6,0))=FALSE,IF(M$9&lt;&gt;0,VLOOKUP($A779,DSSV!$A$7:$R$65536,IN_DTK!M$6,0),""),"")</f>
        <v>0</v>
      </c>
      <c r="N779" s="183">
        <f>IF(ISNA(VLOOKUP($A779,DSSV!$A$7:$R$65536,IN_DTK!N$6,0))=FALSE,IF(N$9&lt;&gt;0,VLOOKUP($A779,DSSV!$A$7:$R$65536,IN_DTK!N$6,0),""),"")</f>
        <v>0</v>
      </c>
      <c r="O779" s="183">
        <f>IF(ISNA(VLOOKUP($A779,DSSV!$A$7:$R$65536,IN_DTK!O$6,0))=FALSE,IF(O$9&lt;&gt;0,VLOOKUP($A779,DSSV!$A$7:$R$65536,IN_DTK!O$6,0),""),"")</f>
        <v>0</v>
      </c>
      <c r="P779" s="183">
        <f>IF(ISNA(VLOOKUP($A779,DSSV!$A$7:$R$65536,IN_DTK!P$6,0))=FALSE,IF(P$9&lt;&gt;0,VLOOKUP($A779,DSSV!$A$7:$R$65536,IN_DTK!P$6,0),""),"")</f>
        <v>0</v>
      </c>
      <c r="Q779" s="184">
        <f>IF(ISNA(VLOOKUP($A779,DSSV!$A$7:$R$65536,IN_DTK!Q$6,0))=FALSE,VLOOKUP($A779,DSSV!$A$7:$R$65536,IN_DTK!Q$6,0),"")</f>
        <v>0</v>
      </c>
      <c r="R779" s="175" t="str">
        <f>IF(ISNA(VLOOKUP($A779,DSSV!$A$7:$R$65536,IN_DTK!R$6,0))=FALSE,VLOOKUP($A779,DSSV!$A$7:$R$65536,IN_DTK!R$6,0),"")</f>
        <v>Không</v>
      </c>
      <c r="S779" s="185" t="str">
        <f>IF(ISNA(VLOOKUP($A779,DSSV!$A$7:$R$65536,IN_DTK!S$6,0))=FALSE,VLOOKUP($A779,DSSV!$A$7:$R$65536,IN_DTK!S$6,0),"")</f>
        <v/>
      </c>
      <c r="T779" s="156" t="str">
        <f t="shared" ref="T779:T842" si="24">MID(G779,4,10)</f>
        <v/>
      </c>
      <c r="U779" s="156" t="str">
        <f t="shared" ref="U779:U842" si="25">LEFT(T779,3)</f>
        <v/>
      </c>
    </row>
    <row r="780" spans="1:21" s="156" customFormat="1" ht="20.25" customHeight="1">
      <c r="A780" s="154">
        <v>771</v>
      </c>
      <c r="B780" s="178">
        <f>--SUBTOTAL(2,C$7:C780)</f>
        <v>771</v>
      </c>
      <c r="C780" s="157">
        <f>IF(ISNA(VLOOKUP($A780,DSSV!$A$7:$R$65536,IN_DTK!C$6,0))=FALSE,VLOOKUP($A780,DSSV!$A$7:$R$65536,IN_DTK!C$6,0),"")</f>
        <v>0</v>
      </c>
      <c r="D780" s="181" t="str">
        <f>IF(ISNA(VLOOKUP($A780,DSSV!$A$7:$R$65536,IN_DTK!D$6,0))=FALSE,VLOOKUP($A780,DSSV!$A$7:$R$65536,IN_DTK!D$6,0),"")</f>
        <v/>
      </c>
      <c r="E780" s="182" t="str">
        <f>IF(ISNA(VLOOKUP($A780,DSSV!$A$7:$R$65536,IN_DTK!E$6,0))=FALSE,VLOOKUP($A780,DSSV!$A$7:$R$65536,IN_DTK!E$6,0),"")</f>
        <v/>
      </c>
      <c r="F780" s="187" t="str">
        <f>IF(ISNA(VLOOKUP($A780,DSSV!$A$7:$R$65536,IN_DTK!F$6,0))=FALSE,VLOOKUP($A780,DSSV!$A$7:$R$65536,IN_DTK!F$6,0),"")</f>
        <v/>
      </c>
      <c r="G780" s="187" t="str">
        <f>IF(ISNA(VLOOKUP($A780,DSSV!$A$7:$R$65536,IN_DTK!G$6,0))=FALSE,VLOOKUP($A780,DSSV!$A$7:$R$65536,IN_DTK!G$6,0),"")</f>
        <v/>
      </c>
      <c r="H780" s="183">
        <f>IF(ISNA(VLOOKUP($A780,DSSV!$A$7:$R$65536,IN_DTK!H$6,0))=FALSE,IF(H$9&lt;&gt;0,VLOOKUP($A780,DSSV!$A$7:$R$65536,IN_DTK!H$6,0),""),"")</f>
        <v>0</v>
      </c>
      <c r="I780" s="183">
        <f>IF(ISNA(VLOOKUP($A780,DSSV!$A$7:$R$65536,IN_DTK!I$6,0))=FALSE,IF(I$9&lt;&gt;0,VLOOKUP($A780,DSSV!$A$7:$R$65536,IN_DTK!I$6,0),""),"")</f>
        <v>0</v>
      </c>
      <c r="J780" s="183">
        <f>IF(ISNA(VLOOKUP($A780,DSSV!$A$7:$R$65536,IN_DTK!J$6,0))=FALSE,IF(J$9&lt;&gt;0,VLOOKUP($A780,DSSV!$A$7:$R$65536,IN_DTK!J$6,0),""),"")</f>
        <v>0</v>
      </c>
      <c r="K780" s="183">
        <f>IF(ISNA(VLOOKUP($A780,DSSV!$A$7:$R$65536,IN_DTK!K$6,0))=FALSE,IF(K$9&lt;&gt;0,VLOOKUP($A780,DSSV!$A$7:$R$65536,IN_DTK!K$6,0),""),"")</f>
        <v>0</v>
      </c>
      <c r="L780" s="183">
        <f>IF(ISNA(VLOOKUP($A780,DSSV!$A$7:$R$65536,IN_DTK!L$6,0))=FALSE,IF(L$9&lt;&gt;0,VLOOKUP($A780,DSSV!$A$7:$R$65536,IN_DTK!L$6,0),""),"")</f>
        <v>0</v>
      </c>
      <c r="M780" s="183">
        <f>IF(ISNA(VLOOKUP($A780,DSSV!$A$7:$R$65536,IN_DTK!M$6,0))=FALSE,IF(M$9&lt;&gt;0,VLOOKUP($A780,DSSV!$A$7:$R$65536,IN_DTK!M$6,0),""),"")</f>
        <v>0</v>
      </c>
      <c r="N780" s="183">
        <f>IF(ISNA(VLOOKUP($A780,DSSV!$A$7:$R$65536,IN_DTK!N$6,0))=FALSE,IF(N$9&lt;&gt;0,VLOOKUP($A780,DSSV!$A$7:$R$65536,IN_DTK!N$6,0),""),"")</f>
        <v>0</v>
      </c>
      <c r="O780" s="183">
        <f>IF(ISNA(VLOOKUP($A780,DSSV!$A$7:$R$65536,IN_DTK!O$6,0))=FALSE,IF(O$9&lt;&gt;0,VLOOKUP($A780,DSSV!$A$7:$R$65536,IN_DTK!O$6,0),""),"")</f>
        <v>0</v>
      </c>
      <c r="P780" s="183">
        <f>IF(ISNA(VLOOKUP($A780,DSSV!$A$7:$R$65536,IN_DTK!P$6,0))=FALSE,IF(P$9&lt;&gt;0,VLOOKUP($A780,DSSV!$A$7:$R$65536,IN_DTK!P$6,0),""),"")</f>
        <v>0</v>
      </c>
      <c r="Q780" s="184">
        <f>IF(ISNA(VLOOKUP($A780,DSSV!$A$7:$R$65536,IN_DTK!Q$6,0))=FALSE,VLOOKUP($A780,DSSV!$A$7:$R$65536,IN_DTK!Q$6,0),"")</f>
        <v>0</v>
      </c>
      <c r="R780" s="175" t="str">
        <f>IF(ISNA(VLOOKUP($A780,DSSV!$A$7:$R$65536,IN_DTK!R$6,0))=FALSE,VLOOKUP($A780,DSSV!$A$7:$R$65536,IN_DTK!R$6,0),"")</f>
        <v>Không</v>
      </c>
      <c r="S780" s="185" t="str">
        <f>IF(ISNA(VLOOKUP($A780,DSSV!$A$7:$R$65536,IN_DTK!S$6,0))=FALSE,VLOOKUP($A780,DSSV!$A$7:$R$65536,IN_DTK!S$6,0),"")</f>
        <v/>
      </c>
      <c r="T780" s="156" t="str">
        <f t="shared" si="24"/>
        <v/>
      </c>
      <c r="U780" s="156" t="str">
        <f t="shared" si="25"/>
        <v/>
      </c>
    </row>
    <row r="781" spans="1:21" s="156" customFormat="1" ht="20.25" customHeight="1">
      <c r="A781" s="154">
        <v>772</v>
      </c>
      <c r="B781" s="178">
        <f>--SUBTOTAL(2,C$7:C781)</f>
        <v>772</v>
      </c>
      <c r="C781" s="157">
        <f>IF(ISNA(VLOOKUP($A781,DSSV!$A$7:$R$65536,IN_DTK!C$6,0))=FALSE,VLOOKUP($A781,DSSV!$A$7:$R$65536,IN_DTK!C$6,0),"")</f>
        <v>0</v>
      </c>
      <c r="D781" s="181" t="str">
        <f>IF(ISNA(VLOOKUP($A781,DSSV!$A$7:$R$65536,IN_DTK!D$6,0))=FALSE,VLOOKUP($A781,DSSV!$A$7:$R$65536,IN_DTK!D$6,0),"")</f>
        <v/>
      </c>
      <c r="E781" s="182" t="str">
        <f>IF(ISNA(VLOOKUP($A781,DSSV!$A$7:$R$65536,IN_DTK!E$6,0))=FALSE,VLOOKUP($A781,DSSV!$A$7:$R$65536,IN_DTK!E$6,0),"")</f>
        <v/>
      </c>
      <c r="F781" s="187" t="str">
        <f>IF(ISNA(VLOOKUP($A781,DSSV!$A$7:$R$65536,IN_DTK!F$6,0))=FALSE,VLOOKUP($A781,DSSV!$A$7:$R$65536,IN_DTK!F$6,0),"")</f>
        <v/>
      </c>
      <c r="G781" s="187" t="str">
        <f>IF(ISNA(VLOOKUP($A781,DSSV!$A$7:$R$65536,IN_DTK!G$6,0))=FALSE,VLOOKUP($A781,DSSV!$A$7:$R$65536,IN_DTK!G$6,0),"")</f>
        <v/>
      </c>
      <c r="H781" s="183">
        <f>IF(ISNA(VLOOKUP($A781,DSSV!$A$7:$R$65536,IN_DTK!H$6,0))=FALSE,IF(H$9&lt;&gt;0,VLOOKUP($A781,DSSV!$A$7:$R$65536,IN_DTK!H$6,0),""),"")</f>
        <v>0</v>
      </c>
      <c r="I781" s="183">
        <f>IF(ISNA(VLOOKUP($A781,DSSV!$A$7:$R$65536,IN_DTK!I$6,0))=FALSE,IF(I$9&lt;&gt;0,VLOOKUP($A781,DSSV!$A$7:$R$65536,IN_DTK!I$6,0),""),"")</f>
        <v>0</v>
      </c>
      <c r="J781" s="183">
        <f>IF(ISNA(VLOOKUP($A781,DSSV!$A$7:$R$65536,IN_DTK!J$6,0))=FALSE,IF(J$9&lt;&gt;0,VLOOKUP($A781,DSSV!$A$7:$R$65536,IN_DTK!J$6,0),""),"")</f>
        <v>0</v>
      </c>
      <c r="K781" s="183">
        <f>IF(ISNA(VLOOKUP($A781,DSSV!$A$7:$R$65536,IN_DTK!K$6,0))=FALSE,IF(K$9&lt;&gt;0,VLOOKUP($A781,DSSV!$A$7:$R$65536,IN_DTK!K$6,0),""),"")</f>
        <v>0</v>
      </c>
      <c r="L781" s="183">
        <f>IF(ISNA(VLOOKUP($A781,DSSV!$A$7:$R$65536,IN_DTK!L$6,0))=FALSE,IF(L$9&lt;&gt;0,VLOOKUP($A781,DSSV!$A$7:$R$65536,IN_DTK!L$6,0),""),"")</f>
        <v>0</v>
      </c>
      <c r="M781" s="183">
        <f>IF(ISNA(VLOOKUP($A781,DSSV!$A$7:$R$65536,IN_DTK!M$6,0))=FALSE,IF(M$9&lt;&gt;0,VLOOKUP($A781,DSSV!$A$7:$R$65536,IN_DTK!M$6,0),""),"")</f>
        <v>0</v>
      </c>
      <c r="N781" s="183">
        <f>IF(ISNA(VLOOKUP($A781,DSSV!$A$7:$R$65536,IN_DTK!N$6,0))=FALSE,IF(N$9&lt;&gt;0,VLOOKUP($A781,DSSV!$A$7:$R$65536,IN_DTK!N$6,0),""),"")</f>
        <v>0</v>
      </c>
      <c r="O781" s="183">
        <f>IF(ISNA(VLOOKUP($A781,DSSV!$A$7:$R$65536,IN_DTK!O$6,0))=FALSE,IF(O$9&lt;&gt;0,VLOOKUP($A781,DSSV!$A$7:$R$65536,IN_DTK!O$6,0),""),"")</f>
        <v>0</v>
      </c>
      <c r="P781" s="183">
        <f>IF(ISNA(VLOOKUP($A781,DSSV!$A$7:$R$65536,IN_DTK!P$6,0))=FALSE,IF(P$9&lt;&gt;0,VLOOKUP($A781,DSSV!$A$7:$R$65536,IN_DTK!P$6,0),""),"")</f>
        <v>0</v>
      </c>
      <c r="Q781" s="184">
        <f>IF(ISNA(VLOOKUP($A781,DSSV!$A$7:$R$65536,IN_DTK!Q$6,0))=FALSE,VLOOKUP($A781,DSSV!$A$7:$R$65536,IN_DTK!Q$6,0),"")</f>
        <v>0</v>
      </c>
      <c r="R781" s="175" t="str">
        <f>IF(ISNA(VLOOKUP($A781,DSSV!$A$7:$R$65536,IN_DTK!R$6,0))=FALSE,VLOOKUP($A781,DSSV!$A$7:$R$65536,IN_DTK!R$6,0),"")</f>
        <v>Không</v>
      </c>
      <c r="S781" s="185" t="str">
        <f>IF(ISNA(VLOOKUP($A781,DSSV!$A$7:$R$65536,IN_DTK!S$6,0))=FALSE,VLOOKUP($A781,DSSV!$A$7:$R$65536,IN_DTK!S$6,0),"")</f>
        <v/>
      </c>
      <c r="T781" s="156" t="str">
        <f t="shared" si="24"/>
        <v/>
      </c>
      <c r="U781" s="156" t="str">
        <f t="shared" si="25"/>
        <v/>
      </c>
    </row>
    <row r="782" spans="1:21" s="156" customFormat="1" ht="20.25" customHeight="1">
      <c r="A782" s="154">
        <v>773</v>
      </c>
      <c r="B782" s="178">
        <f>--SUBTOTAL(2,C$7:C782)</f>
        <v>773</v>
      </c>
      <c r="C782" s="157">
        <f>IF(ISNA(VLOOKUP($A782,DSSV!$A$7:$R$65536,IN_DTK!C$6,0))=FALSE,VLOOKUP($A782,DSSV!$A$7:$R$65536,IN_DTK!C$6,0),"")</f>
        <v>0</v>
      </c>
      <c r="D782" s="181" t="str">
        <f>IF(ISNA(VLOOKUP($A782,DSSV!$A$7:$R$65536,IN_DTK!D$6,0))=FALSE,VLOOKUP($A782,DSSV!$A$7:$R$65536,IN_DTK!D$6,0),"")</f>
        <v/>
      </c>
      <c r="E782" s="182" t="str">
        <f>IF(ISNA(VLOOKUP($A782,DSSV!$A$7:$R$65536,IN_DTK!E$6,0))=FALSE,VLOOKUP($A782,DSSV!$A$7:$R$65536,IN_DTK!E$6,0),"")</f>
        <v/>
      </c>
      <c r="F782" s="187" t="str">
        <f>IF(ISNA(VLOOKUP($A782,DSSV!$A$7:$R$65536,IN_DTK!F$6,0))=FALSE,VLOOKUP($A782,DSSV!$A$7:$R$65536,IN_DTK!F$6,0),"")</f>
        <v/>
      </c>
      <c r="G782" s="187" t="str">
        <f>IF(ISNA(VLOOKUP($A782,DSSV!$A$7:$R$65536,IN_DTK!G$6,0))=FALSE,VLOOKUP($A782,DSSV!$A$7:$R$65536,IN_DTK!G$6,0),"")</f>
        <v/>
      </c>
      <c r="H782" s="183">
        <f>IF(ISNA(VLOOKUP($A782,DSSV!$A$7:$R$65536,IN_DTK!H$6,0))=FALSE,IF(H$9&lt;&gt;0,VLOOKUP($A782,DSSV!$A$7:$R$65536,IN_DTK!H$6,0),""),"")</f>
        <v>0</v>
      </c>
      <c r="I782" s="183">
        <f>IF(ISNA(VLOOKUP($A782,DSSV!$A$7:$R$65536,IN_DTK!I$6,0))=FALSE,IF(I$9&lt;&gt;0,VLOOKUP($A782,DSSV!$A$7:$R$65536,IN_DTK!I$6,0),""),"")</f>
        <v>0</v>
      </c>
      <c r="J782" s="183">
        <f>IF(ISNA(VLOOKUP($A782,DSSV!$A$7:$R$65536,IN_DTK!J$6,0))=FALSE,IF(J$9&lt;&gt;0,VLOOKUP($A782,DSSV!$A$7:$R$65536,IN_DTK!J$6,0),""),"")</f>
        <v>0</v>
      </c>
      <c r="K782" s="183">
        <f>IF(ISNA(VLOOKUP($A782,DSSV!$A$7:$R$65536,IN_DTK!K$6,0))=FALSE,IF(K$9&lt;&gt;0,VLOOKUP($A782,DSSV!$A$7:$R$65536,IN_DTK!K$6,0),""),"")</f>
        <v>0</v>
      </c>
      <c r="L782" s="183">
        <f>IF(ISNA(VLOOKUP($A782,DSSV!$A$7:$R$65536,IN_DTK!L$6,0))=FALSE,IF(L$9&lt;&gt;0,VLOOKUP($A782,DSSV!$A$7:$R$65536,IN_DTK!L$6,0),""),"")</f>
        <v>0</v>
      </c>
      <c r="M782" s="183">
        <f>IF(ISNA(VLOOKUP($A782,DSSV!$A$7:$R$65536,IN_DTK!M$6,0))=FALSE,IF(M$9&lt;&gt;0,VLOOKUP($A782,DSSV!$A$7:$R$65536,IN_DTK!M$6,0),""),"")</f>
        <v>0</v>
      </c>
      <c r="N782" s="183">
        <f>IF(ISNA(VLOOKUP($A782,DSSV!$A$7:$R$65536,IN_DTK!N$6,0))=FALSE,IF(N$9&lt;&gt;0,VLOOKUP($A782,DSSV!$A$7:$R$65536,IN_DTK!N$6,0),""),"")</f>
        <v>0</v>
      </c>
      <c r="O782" s="183">
        <f>IF(ISNA(VLOOKUP($A782,DSSV!$A$7:$R$65536,IN_DTK!O$6,0))=FALSE,IF(O$9&lt;&gt;0,VLOOKUP($A782,DSSV!$A$7:$R$65536,IN_DTK!O$6,0),""),"")</f>
        <v>0</v>
      </c>
      <c r="P782" s="183">
        <f>IF(ISNA(VLOOKUP($A782,DSSV!$A$7:$R$65536,IN_DTK!P$6,0))=FALSE,IF(P$9&lt;&gt;0,VLOOKUP($A782,DSSV!$A$7:$R$65536,IN_DTK!P$6,0),""),"")</f>
        <v>0</v>
      </c>
      <c r="Q782" s="184">
        <f>IF(ISNA(VLOOKUP($A782,DSSV!$A$7:$R$65536,IN_DTK!Q$6,0))=FALSE,VLOOKUP($A782,DSSV!$A$7:$R$65536,IN_DTK!Q$6,0),"")</f>
        <v>0</v>
      </c>
      <c r="R782" s="175" t="str">
        <f>IF(ISNA(VLOOKUP($A782,DSSV!$A$7:$R$65536,IN_DTK!R$6,0))=FALSE,VLOOKUP($A782,DSSV!$A$7:$R$65536,IN_DTK!R$6,0),"")</f>
        <v>Không</v>
      </c>
      <c r="S782" s="185" t="str">
        <f>IF(ISNA(VLOOKUP($A782,DSSV!$A$7:$R$65536,IN_DTK!S$6,0))=FALSE,VLOOKUP($A782,DSSV!$A$7:$R$65536,IN_DTK!S$6,0),"")</f>
        <v/>
      </c>
      <c r="T782" s="156" t="str">
        <f t="shared" si="24"/>
        <v/>
      </c>
      <c r="U782" s="156" t="str">
        <f t="shared" si="25"/>
        <v/>
      </c>
    </row>
    <row r="783" spans="1:21" s="156" customFormat="1" ht="20.25" customHeight="1">
      <c r="A783" s="154">
        <v>774</v>
      </c>
      <c r="B783" s="178">
        <f>--SUBTOTAL(2,C$7:C783)</f>
        <v>774</v>
      </c>
      <c r="C783" s="157">
        <f>IF(ISNA(VLOOKUP($A783,DSSV!$A$7:$R$65536,IN_DTK!C$6,0))=FALSE,VLOOKUP($A783,DSSV!$A$7:$R$65536,IN_DTK!C$6,0),"")</f>
        <v>0</v>
      </c>
      <c r="D783" s="181" t="str">
        <f>IF(ISNA(VLOOKUP($A783,DSSV!$A$7:$R$65536,IN_DTK!D$6,0))=FALSE,VLOOKUP($A783,DSSV!$A$7:$R$65536,IN_DTK!D$6,0),"")</f>
        <v/>
      </c>
      <c r="E783" s="182" t="str">
        <f>IF(ISNA(VLOOKUP($A783,DSSV!$A$7:$R$65536,IN_DTK!E$6,0))=FALSE,VLOOKUP($A783,DSSV!$A$7:$R$65536,IN_DTK!E$6,0),"")</f>
        <v/>
      </c>
      <c r="F783" s="187" t="str">
        <f>IF(ISNA(VLOOKUP($A783,DSSV!$A$7:$R$65536,IN_DTK!F$6,0))=FALSE,VLOOKUP($A783,DSSV!$A$7:$R$65536,IN_DTK!F$6,0),"")</f>
        <v/>
      </c>
      <c r="G783" s="187" t="str">
        <f>IF(ISNA(VLOOKUP($A783,DSSV!$A$7:$R$65536,IN_DTK!G$6,0))=FALSE,VLOOKUP($A783,DSSV!$A$7:$R$65536,IN_DTK!G$6,0),"")</f>
        <v/>
      </c>
      <c r="H783" s="183">
        <f>IF(ISNA(VLOOKUP($A783,DSSV!$A$7:$R$65536,IN_DTK!H$6,0))=FALSE,IF(H$9&lt;&gt;0,VLOOKUP($A783,DSSV!$A$7:$R$65536,IN_DTK!H$6,0),""),"")</f>
        <v>0</v>
      </c>
      <c r="I783" s="183">
        <f>IF(ISNA(VLOOKUP($A783,DSSV!$A$7:$R$65536,IN_DTK!I$6,0))=FALSE,IF(I$9&lt;&gt;0,VLOOKUP($A783,DSSV!$A$7:$R$65536,IN_DTK!I$6,0),""),"")</f>
        <v>0</v>
      </c>
      <c r="J783" s="183">
        <f>IF(ISNA(VLOOKUP($A783,DSSV!$A$7:$R$65536,IN_DTK!J$6,0))=FALSE,IF(J$9&lt;&gt;0,VLOOKUP($A783,DSSV!$A$7:$R$65536,IN_DTK!J$6,0),""),"")</f>
        <v>0</v>
      </c>
      <c r="K783" s="183">
        <f>IF(ISNA(VLOOKUP($A783,DSSV!$A$7:$R$65536,IN_DTK!K$6,0))=FALSE,IF(K$9&lt;&gt;0,VLOOKUP($A783,DSSV!$A$7:$R$65536,IN_DTK!K$6,0),""),"")</f>
        <v>0</v>
      </c>
      <c r="L783" s="183">
        <f>IF(ISNA(VLOOKUP($A783,DSSV!$A$7:$R$65536,IN_DTK!L$6,0))=FALSE,IF(L$9&lt;&gt;0,VLOOKUP($A783,DSSV!$A$7:$R$65536,IN_DTK!L$6,0),""),"")</f>
        <v>0</v>
      </c>
      <c r="M783" s="183">
        <f>IF(ISNA(VLOOKUP($A783,DSSV!$A$7:$R$65536,IN_DTK!M$6,0))=FALSE,IF(M$9&lt;&gt;0,VLOOKUP($A783,DSSV!$A$7:$R$65536,IN_DTK!M$6,0),""),"")</f>
        <v>0</v>
      </c>
      <c r="N783" s="183">
        <f>IF(ISNA(VLOOKUP($A783,DSSV!$A$7:$R$65536,IN_DTK!N$6,0))=FALSE,IF(N$9&lt;&gt;0,VLOOKUP($A783,DSSV!$A$7:$R$65536,IN_DTK!N$6,0),""),"")</f>
        <v>0</v>
      </c>
      <c r="O783" s="183">
        <f>IF(ISNA(VLOOKUP($A783,DSSV!$A$7:$R$65536,IN_DTK!O$6,0))=FALSE,IF(O$9&lt;&gt;0,VLOOKUP($A783,DSSV!$A$7:$R$65536,IN_DTK!O$6,0),""),"")</f>
        <v>0</v>
      </c>
      <c r="P783" s="183">
        <f>IF(ISNA(VLOOKUP($A783,DSSV!$A$7:$R$65536,IN_DTK!P$6,0))=FALSE,IF(P$9&lt;&gt;0,VLOOKUP($A783,DSSV!$A$7:$R$65536,IN_DTK!P$6,0),""),"")</f>
        <v>0</v>
      </c>
      <c r="Q783" s="184">
        <f>IF(ISNA(VLOOKUP($A783,DSSV!$A$7:$R$65536,IN_DTK!Q$6,0))=FALSE,VLOOKUP($A783,DSSV!$A$7:$R$65536,IN_DTK!Q$6,0),"")</f>
        <v>0</v>
      </c>
      <c r="R783" s="175" t="str">
        <f>IF(ISNA(VLOOKUP($A783,DSSV!$A$7:$R$65536,IN_DTK!R$6,0))=FALSE,VLOOKUP($A783,DSSV!$A$7:$R$65536,IN_DTK!R$6,0),"")</f>
        <v>Không</v>
      </c>
      <c r="S783" s="185" t="str">
        <f>IF(ISNA(VLOOKUP($A783,DSSV!$A$7:$R$65536,IN_DTK!S$6,0))=FALSE,VLOOKUP($A783,DSSV!$A$7:$R$65536,IN_DTK!S$6,0),"")</f>
        <v/>
      </c>
      <c r="T783" s="156" t="str">
        <f t="shared" si="24"/>
        <v/>
      </c>
      <c r="U783" s="156" t="str">
        <f t="shared" si="25"/>
        <v/>
      </c>
    </row>
    <row r="784" spans="1:21" s="156" customFormat="1" ht="20.25" customHeight="1">
      <c r="A784" s="154">
        <v>775</v>
      </c>
      <c r="B784" s="178">
        <f>--SUBTOTAL(2,C$7:C784)</f>
        <v>775</v>
      </c>
      <c r="C784" s="157">
        <f>IF(ISNA(VLOOKUP($A784,DSSV!$A$7:$R$65536,IN_DTK!C$6,0))=FALSE,VLOOKUP($A784,DSSV!$A$7:$R$65536,IN_DTK!C$6,0),"")</f>
        <v>0</v>
      </c>
      <c r="D784" s="181" t="str">
        <f>IF(ISNA(VLOOKUP($A784,DSSV!$A$7:$R$65536,IN_DTK!D$6,0))=FALSE,VLOOKUP($A784,DSSV!$A$7:$R$65536,IN_DTK!D$6,0),"")</f>
        <v/>
      </c>
      <c r="E784" s="182" t="str">
        <f>IF(ISNA(VLOOKUP($A784,DSSV!$A$7:$R$65536,IN_DTK!E$6,0))=FALSE,VLOOKUP($A784,DSSV!$A$7:$R$65536,IN_DTK!E$6,0),"")</f>
        <v/>
      </c>
      <c r="F784" s="187" t="str">
        <f>IF(ISNA(VLOOKUP($A784,DSSV!$A$7:$R$65536,IN_DTK!F$6,0))=FALSE,VLOOKUP($A784,DSSV!$A$7:$R$65536,IN_DTK!F$6,0),"")</f>
        <v/>
      </c>
      <c r="G784" s="187" t="str">
        <f>IF(ISNA(VLOOKUP($A784,DSSV!$A$7:$R$65536,IN_DTK!G$6,0))=FALSE,VLOOKUP($A784,DSSV!$A$7:$R$65536,IN_DTK!G$6,0),"")</f>
        <v/>
      </c>
      <c r="H784" s="183">
        <f>IF(ISNA(VLOOKUP($A784,DSSV!$A$7:$R$65536,IN_DTK!H$6,0))=FALSE,IF(H$9&lt;&gt;0,VLOOKUP($A784,DSSV!$A$7:$R$65536,IN_DTK!H$6,0),""),"")</f>
        <v>0</v>
      </c>
      <c r="I784" s="183">
        <f>IF(ISNA(VLOOKUP($A784,DSSV!$A$7:$R$65536,IN_DTK!I$6,0))=FALSE,IF(I$9&lt;&gt;0,VLOOKUP($A784,DSSV!$A$7:$R$65536,IN_DTK!I$6,0),""),"")</f>
        <v>0</v>
      </c>
      <c r="J784" s="183">
        <f>IF(ISNA(VLOOKUP($A784,DSSV!$A$7:$R$65536,IN_DTK!J$6,0))=FALSE,IF(J$9&lt;&gt;0,VLOOKUP($A784,DSSV!$A$7:$R$65536,IN_DTK!J$6,0),""),"")</f>
        <v>0</v>
      </c>
      <c r="K784" s="183">
        <f>IF(ISNA(VLOOKUP($A784,DSSV!$A$7:$R$65536,IN_DTK!K$6,0))=FALSE,IF(K$9&lt;&gt;0,VLOOKUP($A784,DSSV!$A$7:$R$65536,IN_DTK!K$6,0),""),"")</f>
        <v>0</v>
      </c>
      <c r="L784" s="183">
        <f>IF(ISNA(VLOOKUP($A784,DSSV!$A$7:$R$65536,IN_DTK!L$6,0))=FALSE,IF(L$9&lt;&gt;0,VLOOKUP($A784,DSSV!$A$7:$R$65536,IN_DTK!L$6,0),""),"")</f>
        <v>0</v>
      </c>
      <c r="M784" s="183">
        <f>IF(ISNA(VLOOKUP($A784,DSSV!$A$7:$R$65536,IN_DTK!M$6,0))=FALSE,IF(M$9&lt;&gt;0,VLOOKUP($A784,DSSV!$A$7:$R$65536,IN_DTK!M$6,0),""),"")</f>
        <v>0</v>
      </c>
      <c r="N784" s="183">
        <f>IF(ISNA(VLOOKUP($A784,DSSV!$A$7:$R$65536,IN_DTK!N$6,0))=FALSE,IF(N$9&lt;&gt;0,VLOOKUP($A784,DSSV!$A$7:$R$65536,IN_DTK!N$6,0),""),"")</f>
        <v>0</v>
      </c>
      <c r="O784" s="183">
        <f>IF(ISNA(VLOOKUP($A784,DSSV!$A$7:$R$65536,IN_DTK!O$6,0))=FALSE,IF(O$9&lt;&gt;0,VLOOKUP($A784,DSSV!$A$7:$R$65536,IN_DTK!O$6,0),""),"")</f>
        <v>0</v>
      </c>
      <c r="P784" s="183">
        <f>IF(ISNA(VLOOKUP($A784,DSSV!$A$7:$R$65536,IN_DTK!P$6,0))=FALSE,IF(P$9&lt;&gt;0,VLOOKUP($A784,DSSV!$A$7:$R$65536,IN_DTK!P$6,0),""),"")</f>
        <v>0</v>
      </c>
      <c r="Q784" s="184">
        <f>IF(ISNA(VLOOKUP($A784,DSSV!$A$7:$R$65536,IN_DTK!Q$6,0))=FALSE,VLOOKUP($A784,DSSV!$A$7:$R$65536,IN_DTK!Q$6,0),"")</f>
        <v>0</v>
      </c>
      <c r="R784" s="175" t="str">
        <f>IF(ISNA(VLOOKUP($A784,DSSV!$A$7:$R$65536,IN_DTK!R$6,0))=FALSE,VLOOKUP($A784,DSSV!$A$7:$R$65536,IN_DTK!R$6,0),"")</f>
        <v>Không</v>
      </c>
      <c r="S784" s="185" t="str">
        <f>IF(ISNA(VLOOKUP($A784,DSSV!$A$7:$R$65536,IN_DTK!S$6,0))=FALSE,VLOOKUP($A784,DSSV!$A$7:$R$65536,IN_DTK!S$6,0),"")</f>
        <v/>
      </c>
      <c r="T784" s="156" t="str">
        <f t="shared" si="24"/>
        <v/>
      </c>
      <c r="U784" s="156" t="str">
        <f t="shared" si="25"/>
        <v/>
      </c>
    </row>
    <row r="785" spans="1:21" s="156" customFormat="1" ht="20.25" customHeight="1">
      <c r="A785" s="154">
        <v>776</v>
      </c>
      <c r="B785" s="178">
        <f>--SUBTOTAL(2,C$7:C785)</f>
        <v>776</v>
      </c>
      <c r="C785" s="157">
        <f>IF(ISNA(VLOOKUP($A785,DSSV!$A$7:$R$65536,IN_DTK!C$6,0))=FALSE,VLOOKUP($A785,DSSV!$A$7:$R$65536,IN_DTK!C$6,0),"")</f>
        <v>0</v>
      </c>
      <c r="D785" s="181" t="str">
        <f>IF(ISNA(VLOOKUP($A785,DSSV!$A$7:$R$65536,IN_DTK!D$6,0))=FALSE,VLOOKUP($A785,DSSV!$A$7:$R$65536,IN_DTK!D$6,0),"")</f>
        <v/>
      </c>
      <c r="E785" s="182" t="str">
        <f>IF(ISNA(VLOOKUP($A785,DSSV!$A$7:$R$65536,IN_DTK!E$6,0))=FALSE,VLOOKUP($A785,DSSV!$A$7:$R$65536,IN_DTK!E$6,0),"")</f>
        <v/>
      </c>
      <c r="F785" s="187" t="str">
        <f>IF(ISNA(VLOOKUP($A785,DSSV!$A$7:$R$65536,IN_DTK!F$6,0))=FALSE,VLOOKUP($A785,DSSV!$A$7:$R$65536,IN_DTK!F$6,0),"")</f>
        <v/>
      </c>
      <c r="G785" s="187" t="str">
        <f>IF(ISNA(VLOOKUP($A785,DSSV!$A$7:$R$65536,IN_DTK!G$6,0))=FALSE,VLOOKUP($A785,DSSV!$A$7:$R$65536,IN_DTK!G$6,0),"")</f>
        <v/>
      </c>
      <c r="H785" s="183">
        <f>IF(ISNA(VLOOKUP($A785,DSSV!$A$7:$R$65536,IN_DTK!H$6,0))=FALSE,IF(H$9&lt;&gt;0,VLOOKUP($A785,DSSV!$A$7:$R$65536,IN_DTK!H$6,0),""),"")</f>
        <v>0</v>
      </c>
      <c r="I785" s="183">
        <f>IF(ISNA(VLOOKUP($A785,DSSV!$A$7:$R$65536,IN_DTK!I$6,0))=FALSE,IF(I$9&lt;&gt;0,VLOOKUP($A785,DSSV!$A$7:$R$65536,IN_DTK!I$6,0),""),"")</f>
        <v>0</v>
      </c>
      <c r="J785" s="183">
        <f>IF(ISNA(VLOOKUP($A785,DSSV!$A$7:$R$65536,IN_DTK!J$6,0))=FALSE,IF(J$9&lt;&gt;0,VLOOKUP($A785,DSSV!$A$7:$R$65536,IN_DTK!J$6,0),""),"")</f>
        <v>0</v>
      </c>
      <c r="K785" s="183">
        <f>IF(ISNA(VLOOKUP($A785,DSSV!$A$7:$R$65536,IN_DTK!K$6,0))=FALSE,IF(K$9&lt;&gt;0,VLOOKUP($A785,DSSV!$A$7:$R$65536,IN_DTK!K$6,0),""),"")</f>
        <v>0</v>
      </c>
      <c r="L785" s="183">
        <f>IF(ISNA(VLOOKUP($A785,DSSV!$A$7:$R$65536,IN_DTK!L$6,0))=FALSE,IF(L$9&lt;&gt;0,VLOOKUP($A785,DSSV!$A$7:$R$65536,IN_DTK!L$6,0),""),"")</f>
        <v>0</v>
      </c>
      <c r="M785" s="183">
        <f>IF(ISNA(VLOOKUP($A785,DSSV!$A$7:$R$65536,IN_DTK!M$6,0))=FALSE,IF(M$9&lt;&gt;0,VLOOKUP($A785,DSSV!$A$7:$R$65536,IN_DTK!M$6,0),""),"")</f>
        <v>0</v>
      </c>
      <c r="N785" s="183">
        <f>IF(ISNA(VLOOKUP($A785,DSSV!$A$7:$R$65536,IN_DTK!N$6,0))=FALSE,IF(N$9&lt;&gt;0,VLOOKUP($A785,DSSV!$A$7:$R$65536,IN_DTK!N$6,0),""),"")</f>
        <v>0</v>
      </c>
      <c r="O785" s="183">
        <f>IF(ISNA(VLOOKUP($A785,DSSV!$A$7:$R$65536,IN_DTK!O$6,0))=FALSE,IF(O$9&lt;&gt;0,VLOOKUP($A785,DSSV!$A$7:$R$65536,IN_DTK!O$6,0),""),"")</f>
        <v>0</v>
      </c>
      <c r="P785" s="183">
        <f>IF(ISNA(VLOOKUP($A785,DSSV!$A$7:$R$65536,IN_DTK!P$6,0))=FALSE,IF(P$9&lt;&gt;0,VLOOKUP($A785,DSSV!$A$7:$R$65536,IN_DTK!P$6,0),""),"")</f>
        <v>0</v>
      </c>
      <c r="Q785" s="184">
        <f>IF(ISNA(VLOOKUP($A785,DSSV!$A$7:$R$65536,IN_DTK!Q$6,0))=FALSE,VLOOKUP($A785,DSSV!$A$7:$R$65536,IN_DTK!Q$6,0),"")</f>
        <v>0</v>
      </c>
      <c r="R785" s="175" t="str">
        <f>IF(ISNA(VLOOKUP($A785,DSSV!$A$7:$R$65536,IN_DTK!R$6,0))=FALSE,VLOOKUP($A785,DSSV!$A$7:$R$65536,IN_DTK!R$6,0),"")</f>
        <v>Không</v>
      </c>
      <c r="S785" s="185" t="str">
        <f>IF(ISNA(VLOOKUP($A785,DSSV!$A$7:$R$65536,IN_DTK!S$6,0))=FALSE,VLOOKUP($A785,DSSV!$A$7:$R$65536,IN_DTK!S$6,0),"")</f>
        <v/>
      </c>
      <c r="T785" s="156" t="str">
        <f t="shared" si="24"/>
        <v/>
      </c>
      <c r="U785" s="156" t="str">
        <f t="shared" si="25"/>
        <v/>
      </c>
    </row>
    <row r="786" spans="1:21" s="156" customFormat="1" ht="20.25" customHeight="1">
      <c r="A786" s="154">
        <v>777</v>
      </c>
      <c r="B786" s="178">
        <f>--SUBTOTAL(2,C$7:C786)</f>
        <v>777</v>
      </c>
      <c r="C786" s="157">
        <f>IF(ISNA(VLOOKUP($A786,DSSV!$A$7:$R$65536,IN_DTK!C$6,0))=FALSE,VLOOKUP($A786,DSSV!$A$7:$R$65536,IN_DTK!C$6,0),"")</f>
        <v>0</v>
      </c>
      <c r="D786" s="181" t="str">
        <f>IF(ISNA(VLOOKUP($A786,DSSV!$A$7:$R$65536,IN_DTK!D$6,0))=FALSE,VLOOKUP($A786,DSSV!$A$7:$R$65536,IN_DTK!D$6,0),"")</f>
        <v/>
      </c>
      <c r="E786" s="182" t="str">
        <f>IF(ISNA(VLOOKUP($A786,DSSV!$A$7:$R$65536,IN_DTK!E$6,0))=FALSE,VLOOKUP($A786,DSSV!$A$7:$R$65536,IN_DTK!E$6,0),"")</f>
        <v/>
      </c>
      <c r="F786" s="187" t="str">
        <f>IF(ISNA(VLOOKUP($A786,DSSV!$A$7:$R$65536,IN_DTK!F$6,0))=FALSE,VLOOKUP($A786,DSSV!$A$7:$R$65536,IN_DTK!F$6,0),"")</f>
        <v/>
      </c>
      <c r="G786" s="187" t="str">
        <f>IF(ISNA(VLOOKUP($A786,DSSV!$A$7:$R$65536,IN_DTK!G$6,0))=FALSE,VLOOKUP($A786,DSSV!$A$7:$R$65536,IN_DTK!G$6,0),"")</f>
        <v/>
      </c>
      <c r="H786" s="183">
        <f>IF(ISNA(VLOOKUP($A786,DSSV!$A$7:$R$65536,IN_DTK!H$6,0))=FALSE,IF(H$9&lt;&gt;0,VLOOKUP($A786,DSSV!$A$7:$R$65536,IN_DTK!H$6,0),""),"")</f>
        <v>0</v>
      </c>
      <c r="I786" s="183">
        <f>IF(ISNA(VLOOKUP($A786,DSSV!$A$7:$R$65536,IN_DTK!I$6,0))=FALSE,IF(I$9&lt;&gt;0,VLOOKUP($A786,DSSV!$A$7:$R$65536,IN_DTK!I$6,0),""),"")</f>
        <v>0</v>
      </c>
      <c r="J786" s="183">
        <f>IF(ISNA(VLOOKUP($A786,DSSV!$A$7:$R$65536,IN_DTK!J$6,0))=FALSE,IF(J$9&lt;&gt;0,VLOOKUP($A786,DSSV!$A$7:$R$65536,IN_DTK!J$6,0),""),"")</f>
        <v>0</v>
      </c>
      <c r="K786" s="183">
        <f>IF(ISNA(VLOOKUP($A786,DSSV!$A$7:$R$65536,IN_DTK!K$6,0))=FALSE,IF(K$9&lt;&gt;0,VLOOKUP($A786,DSSV!$A$7:$R$65536,IN_DTK!K$6,0),""),"")</f>
        <v>0</v>
      </c>
      <c r="L786" s="183">
        <f>IF(ISNA(VLOOKUP($A786,DSSV!$A$7:$R$65536,IN_DTK!L$6,0))=FALSE,IF(L$9&lt;&gt;0,VLOOKUP($A786,DSSV!$A$7:$R$65536,IN_DTK!L$6,0),""),"")</f>
        <v>0</v>
      </c>
      <c r="M786" s="183">
        <f>IF(ISNA(VLOOKUP($A786,DSSV!$A$7:$R$65536,IN_DTK!M$6,0))=FALSE,IF(M$9&lt;&gt;0,VLOOKUP($A786,DSSV!$A$7:$R$65536,IN_DTK!M$6,0),""),"")</f>
        <v>0</v>
      </c>
      <c r="N786" s="183">
        <f>IF(ISNA(VLOOKUP($A786,DSSV!$A$7:$R$65536,IN_DTK!N$6,0))=FALSE,IF(N$9&lt;&gt;0,VLOOKUP($A786,DSSV!$A$7:$R$65536,IN_DTK!N$6,0),""),"")</f>
        <v>0</v>
      </c>
      <c r="O786" s="183">
        <f>IF(ISNA(VLOOKUP($A786,DSSV!$A$7:$R$65536,IN_DTK!O$6,0))=FALSE,IF(O$9&lt;&gt;0,VLOOKUP($A786,DSSV!$A$7:$R$65536,IN_DTK!O$6,0),""),"")</f>
        <v>0</v>
      </c>
      <c r="P786" s="183">
        <f>IF(ISNA(VLOOKUP($A786,DSSV!$A$7:$R$65536,IN_DTK!P$6,0))=FALSE,IF(P$9&lt;&gt;0,VLOOKUP($A786,DSSV!$A$7:$R$65536,IN_DTK!P$6,0),""),"")</f>
        <v>0</v>
      </c>
      <c r="Q786" s="184">
        <f>IF(ISNA(VLOOKUP($A786,DSSV!$A$7:$R$65536,IN_DTK!Q$6,0))=FALSE,VLOOKUP($A786,DSSV!$A$7:$R$65536,IN_DTK!Q$6,0),"")</f>
        <v>0</v>
      </c>
      <c r="R786" s="175" t="str">
        <f>IF(ISNA(VLOOKUP($A786,DSSV!$A$7:$R$65536,IN_DTK!R$6,0))=FALSE,VLOOKUP($A786,DSSV!$A$7:$R$65536,IN_DTK!R$6,0),"")</f>
        <v>Không</v>
      </c>
      <c r="S786" s="185" t="str">
        <f>IF(ISNA(VLOOKUP($A786,DSSV!$A$7:$R$65536,IN_DTK!S$6,0))=FALSE,VLOOKUP($A786,DSSV!$A$7:$R$65536,IN_DTK!S$6,0),"")</f>
        <v/>
      </c>
      <c r="T786" s="156" t="str">
        <f t="shared" si="24"/>
        <v/>
      </c>
      <c r="U786" s="156" t="str">
        <f t="shared" si="25"/>
        <v/>
      </c>
    </row>
    <row r="787" spans="1:21" s="156" customFormat="1" ht="20.25" customHeight="1">
      <c r="A787" s="154">
        <v>778</v>
      </c>
      <c r="B787" s="178">
        <f>--SUBTOTAL(2,C$7:C787)</f>
        <v>778</v>
      </c>
      <c r="C787" s="157">
        <f>IF(ISNA(VLOOKUP($A787,DSSV!$A$7:$R$65536,IN_DTK!C$6,0))=FALSE,VLOOKUP($A787,DSSV!$A$7:$R$65536,IN_DTK!C$6,0),"")</f>
        <v>0</v>
      </c>
      <c r="D787" s="181" t="str">
        <f>IF(ISNA(VLOOKUP($A787,DSSV!$A$7:$R$65536,IN_DTK!D$6,0))=FALSE,VLOOKUP($A787,DSSV!$A$7:$R$65536,IN_DTK!D$6,0),"")</f>
        <v/>
      </c>
      <c r="E787" s="182" t="str">
        <f>IF(ISNA(VLOOKUP($A787,DSSV!$A$7:$R$65536,IN_DTK!E$6,0))=FALSE,VLOOKUP($A787,DSSV!$A$7:$R$65536,IN_DTK!E$6,0),"")</f>
        <v/>
      </c>
      <c r="F787" s="187" t="str">
        <f>IF(ISNA(VLOOKUP($A787,DSSV!$A$7:$R$65536,IN_DTK!F$6,0))=FALSE,VLOOKUP($A787,DSSV!$A$7:$R$65536,IN_DTK!F$6,0),"")</f>
        <v/>
      </c>
      <c r="G787" s="187" t="str">
        <f>IF(ISNA(VLOOKUP($A787,DSSV!$A$7:$R$65536,IN_DTK!G$6,0))=FALSE,VLOOKUP($A787,DSSV!$A$7:$R$65536,IN_DTK!G$6,0),"")</f>
        <v/>
      </c>
      <c r="H787" s="183">
        <f>IF(ISNA(VLOOKUP($A787,DSSV!$A$7:$R$65536,IN_DTK!H$6,0))=FALSE,IF(H$9&lt;&gt;0,VLOOKUP($A787,DSSV!$A$7:$R$65536,IN_DTK!H$6,0),""),"")</f>
        <v>0</v>
      </c>
      <c r="I787" s="183">
        <f>IF(ISNA(VLOOKUP($A787,DSSV!$A$7:$R$65536,IN_DTK!I$6,0))=FALSE,IF(I$9&lt;&gt;0,VLOOKUP($A787,DSSV!$A$7:$R$65536,IN_DTK!I$6,0),""),"")</f>
        <v>0</v>
      </c>
      <c r="J787" s="183">
        <f>IF(ISNA(VLOOKUP($A787,DSSV!$A$7:$R$65536,IN_DTK!J$6,0))=FALSE,IF(J$9&lt;&gt;0,VLOOKUP($A787,DSSV!$A$7:$R$65536,IN_DTK!J$6,0),""),"")</f>
        <v>0</v>
      </c>
      <c r="K787" s="183">
        <f>IF(ISNA(VLOOKUP($A787,DSSV!$A$7:$R$65536,IN_DTK!K$6,0))=FALSE,IF(K$9&lt;&gt;0,VLOOKUP($A787,DSSV!$A$7:$R$65536,IN_DTK!K$6,0),""),"")</f>
        <v>0</v>
      </c>
      <c r="L787" s="183">
        <f>IF(ISNA(VLOOKUP($A787,DSSV!$A$7:$R$65536,IN_DTK!L$6,0))=FALSE,IF(L$9&lt;&gt;0,VLOOKUP($A787,DSSV!$A$7:$R$65536,IN_DTK!L$6,0),""),"")</f>
        <v>0</v>
      </c>
      <c r="M787" s="183">
        <f>IF(ISNA(VLOOKUP($A787,DSSV!$A$7:$R$65536,IN_DTK!M$6,0))=FALSE,IF(M$9&lt;&gt;0,VLOOKUP($A787,DSSV!$A$7:$R$65536,IN_DTK!M$6,0),""),"")</f>
        <v>0</v>
      </c>
      <c r="N787" s="183">
        <f>IF(ISNA(VLOOKUP($A787,DSSV!$A$7:$R$65536,IN_DTK!N$6,0))=FALSE,IF(N$9&lt;&gt;0,VLOOKUP($A787,DSSV!$A$7:$R$65536,IN_DTK!N$6,0),""),"")</f>
        <v>0</v>
      </c>
      <c r="O787" s="183">
        <f>IF(ISNA(VLOOKUP($A787,DSSV!$A$7:$R$65536,IN_DTK!O$6,0))=FALSE,IF(O$9&lt;&gt;0,VLOOKUP($A787,DSSV!$A$7:$R$65536,IN_DTK!O$6,0),""),"")</f>
        <v>0</v>
      </c>
      <c r="P787" s="183">
        <f>IF(ISNA(VLOOKUP($A787,DSSV!$A$7:$R$65536,IN_DTK!P$6,0))=FALSE,IF(P$9&lt;&gt;0,VLOOKUP($A787,DSSV!$A$7:$R$65536,IN_DTK!P$6,0),""),"")</f>
        <v>0</v>
      </c>
      <c r="Q787" s="184">
        <f>IF(ISNA(VLOOKUP($A787,DSSV!$A$7:$R$65536,IN_DTK!Q$6,0))=FALSE,VLOOKUP($A787,DSSV!$A$7:$R$65536,IN_DTK!Q$6,0),"")</f>
        <v>0</v>
      </c>
      <c r="R787" s="175" t="str">
        <f>IF(ISNA(VLOOKUP($A787,DSSV!$A$7:$R$65536,IN_DTK!R$6,0))=FALSE,VLOOKUP($A787,DSSV!$A$7:$R$65536,IN_DTK!R$6,0),"")</f>
        <v>Không</v>
      </c>
      <c r="S787" s="185" t="str">
        <f>IF(ISNA(VLOOKUP($A787,DSSV!$A$7:$R$65536,IN_DTK!S$6,0))=FALSE,VLOOKUP($A787,DSSV!$A$7:$R$65536,IN_DTK!S$6,0),"")</f>
        <v/>
      </c>
      <c r="T787" s="156" t="str">
        <f t="shared" si="24"/>
        <v/>
      </c>
      <c r="U787" s="156" t="str">
        <f t="shared" si="25"/>
        <v/>
      </c>
    </row>
    <row r="788" spans="1:21" s="156" customFormat="1" ht="20.25" customHeight="1">
      <c r="A788" s="154">
        <v>779</v>
      </c>
      <c r="B788" s="178">
        <f>--SUBTOTAL(2,C$7:C788)</f>
        <v>779</v>
      </c>
      <c r="C788" s="157">
        <f>IF(ISNA(VLOOKUP($A788,DSSV!$A$7:$R$65536,IN_DTK!C$6,0))=FALSE,VLOOKUP($A788,DSSV!$A$7:$R$65536,IN_DTK!C$6,0),"")</f>
        <v>0</v>
      </c>
      <c r="D788" s="181" t="str">
        <f>IF(ISNA(VLOOKUP($A788,DSSV!$A$7:$R$65536,IN_DTK!D$6,0))=FALSE,VLOOKUP($A788,DSSV!$A$7:$R$65536,IN_DTK!D$6,0),"")</f>
        <v/>
      </c>
      <c r="E788" s="182" t="str">
        <f>IF(ISNA(VLOOKUP($A788,DSSV!$A$7:$R$65536,IN_DTK!E$6,0))=FALSE,VLOOKUP($A788,DSSV!$A$7:$R$65536,IN_DTK!E$6,0),"")</f>
        <v/>
      </c>
      <c r="F788" s="187" t="str">
        <f>IF(ISNA(VLOOKUP($A788,DSSV!$A$7:$R$65536,IN_DTK!F$6,0))=FALSE,VLOOKUP($A788,DSSV!$A$7:$R$65536,IN_DTK!F$6,0),"")</f>
        <v/>
      </c>
      <c r="G788" s="187" t="str">
        <f>IF(ISNA(VLOOKUP($A788,DSSV!$A$7:$R$65536,IN_DTK!G$6,0))=FALSE,VLOOKUP($A788,DSSV!$A$7:$R$65536,IN_DTK!G$6,0),"")</f>
        <v/>
      </c>
      <c r="H788" s="183">
        <f>IF(ISNA(VLOOKUP($A788,DSSV!$A$7:$R$65536,IN_DTK!H$6,0))=FALSE,IF(H$9&lt;&gt;0,VLOOKUP($A788,DSSV!$A$7:$R$65536,IN_DTK!H$6,0),""),"")</f>
        <v>0</v>
      </c>
      <c r="I788" s="183">
        <f>IF(ISNA(VLOOKUP($A788,DSSV!$A$7:$R$65536,IN_DTK!I$6,0))=FALSE,IF(I$9&lt;&gt;0,VLOOKUP($A788,DSSV!$A$7:$R$65536,IN_DTK!I$6,0),""),"")</f>
        <v>0</v>
      </c>
      <c r="J788" s="183">
        <f>IF(ISNA(VLOOKUP($A788,DSSV!$A$7:$R$65536,IN_DTK!J$6,0))=FALSE,IF(J$9&lt;&gt;0,VLOOKUP($A788,DSSV!$A$7:$R$65536,IN_DTK!J$6,0),""),"")</f>
        <v>0</v>
      </c>
      <c r="K788" s="183">
        <f>IF(ISNA(VLOOKUP($A788,DSSV!$A$7:$R$65536,IN_DTK!K$6,0))=FALSE,IF(K$9&lt;&gt;0,VLOOKUP($A788,DSSV!$A$7:$R$65536,IN_DTK!K$6,0),""),"")</f>
        <v>0</v>
      </c>
      <c r="L788" s="183">
        <f>IF(ISNA(VLOOKUP($A788,DSSV!$A$7:$R$65536,IN_DTK!L$6,0))=FALSE,IF(L$9&lt;&gt;0,VLOOKUP($A788,DSSV!$A$7:$R$65536,IN_DTK!L$6,0),""),"")</f>
        <v>0</v>
      </c>
      <c r="M788" s="183">
        <f>IF(ISNA(VLOOKUP($A788,DSSV!$A$7:$R$65536,IN_DTK!M$6,0))=FALSE,IF(M$9&lt;&gt;0,VLOOKUP($A788,DSSV!$A$7:$R$65536,IN_DTK!M$6,0),""),"")</f>
        <v>0</v>
      </c>
      <c r="N788" s="183">
        <f>IF(ISNA(VLOOKUP($A788,DSSV!$A$7:$R$65536,IN_DTK!N$6,0))=FALSE,IF(N$9&lt;&gt;0,VLOOKUP($A788,DSSV!$A$7:$R$65536,IN_DTK!N$6,0),""),"")</f>
        <v>0</v>
      </c>
      <c r="O788" s="183">
        <f>IF(ISNA(VLOOKUP($A788,DSSV!$A$7:$R$65536,IN_DTK!O$6,0))=FALSE,IF(O$9&lt;&gt;0,VLOOKUP($A788,DSSV!$A$7:$R$65536,IN_DTK!O$6,0),""),"")</f>
        <v>0</v>
      </c>
      <c r="P788" s="183">
        <f>IF(ISNA(VLOOKUP($A788,DSSV!$A$7:$R$65536,IN_DTK!P$6,0))=FALSE,IF(P$9&lt;&gt;0,VLOOKUP($A788,DSSV!$A$7:$R$65536,IN_DTK!P$6,0),""),"")</f>
        <v>0</v>
      </c>
      <c r="Q788" s="184">
        <f>IF(ISNA(VLOOKUP($A788,DSSV!$A$7:$R$65536,IN_DTK!Q$6,0))=FALSE,VLOOKUP($A788,DSSV!$A$7:$R$65536,IN_DTK!Q$6,0),"")</f>
        <v>0</v>
      </c>
      <c r="R788" s="175" t="str">
        <f>IF(ISNA(VLOOKUP($A788,DSSV!$A$7:$R$65536,IN_DTK!R$6,0))=FALSE,VLOOKUP($A788,DSSV!$A$7:$R$65536,IN_DTK!R$6,0),"")</f>
        <v>Không</v>
      </c>
      <c r="S788" s="185" t="str">
        <f>IF(ISNA(VLOOKUP($A788,DSSV!$A$7:$R$65536,IN_DTK!S$6,0))=FALSE,VLOOKUP($A788,DSSV!$A$7:$R$65536,IN_DTK!S$6,0),"")</f>
        <v/>
      </c>
      <c r="T788" s="156" t="str">
        <f t="shared" si="24"/>
        <v/>
      </c>
      <c r="U788" s="156" t="str">
        <f t="shared" si="25"/>
        <v/>
      </c>
    </row>
    <row r="789" spans="1:21" s="156" customFormat="1" ht="20.25" customHeight="1">
      <c r="A789" s="154">
        <v>780</v>
      </c>
      <c r="B789" s="178">
        <f>--SUBTOTAL(2,C$7:C789)</f>
        <v>780</v>
      </c>
      <c r="C789" s="157">
        <f>IF(ISNA(VLOOKUP($A789,DSSV!$A$7:$R$65536,IN_DTK!C$6,0))=FALSE,VLOOKUP($A789,DSSV!$A$7:$R$65536,IN_DTK!C$6,0),"")</f>
        <v>0</v>
      </c>
      <c r="D789" s="181" t="str">
        <f>IF(ISNA(VLOOKUP($A789,DSSV!$A$7:$R$65536,IN_DTK!D$6,0))=FALSE,VLOOKUP($A789,DSSV!$A$7:$R$65536,IN_DTK!D$6,0),"")</f>
        <v/>
      </c>
      <c r="E789" s="182" t="str">
        <f>IF(ISNA(VLOOKUP($A789,DSSV!$A$7:$R$65536,IN_DTK!E$6,0))=FALSE,VLOOKUP($A789,DSSV!$A$7:$R$65536,IN_DTK!E$6,0),"")</f>
        <v/>
      </c>
      <c r="F789" s="187" t="str">
        <f>IF(ISNA(VLOOKUP($A789,DSSV!$A$7:$R$65536,IN_DTK!F$6,0))=FALSE,VLOOKUP($A789,DSSV!$A$7:$R$65536,IN_DTK!F$6,0),"")</f>
        <v/>
      </c>
      <c r="G789" s="187" t="str">
        <f>IF(ISNA(VLOOKUP($A789,DSSV!$A$7:$R$65536,IN_DTK!G$6,0))=FALSE,VLOOKUP($A789,DSSV!$A$7:$R$65536,IN_DTK!G$6,0),"")</f>
        <v/>
      </c>
      <c r="H789" s="183">
        <f>IF(ISNA(VLOOKUP($A789,DSSV!$A$7:$R$65536,IN_DTK!H$6,0))=FALSE,IF(H$9&lt;&gt;0,VLOOKUP($A789,DSSV!$A$7:$R$65536,IN_DTK!H$6,0),""),"")</f>
        <v>0</v>
      </c>
      <c r="I789" s="183">
        <f>IF(ISNA(VLOOKUP($A789,DSSV!$A$7:$R$65536,IN_DTK!I$6,0))=FALSE,IF(I$9&lt;&gt;0,VLOOKUP($A789,DSSV!$A$7:$R$65536,IN_DTK!I$6,0),""),"")</f>
        <v>0</v>
      </c>
      <c r="J789" s="183">
        <f>IF(ISNA(VLOOKUP($A789,DSSV!$A$7:$R$65536,IN_DTK!J$6,0))=FALSE,IF(J$9&lt;&gt;0,VLOOKUP($A789,DSSV!$A$7:$R$65536,IN_DTK!J$6,0),""),"")</f>
        <v>0</v>
      </c>
      <c r="K789" s="183">
        <f>IF(ISNA(VLOOKUP($A789,DSSV!$A$7:$R$65536,IN_DTK!K$6,0))=FALSE,IF(K$9&lt;&gt;0,VLOOKUP($A789,DSSV!$A$7:$R$65536,IN_DTK!K$6,0),""),"")</f>
        <v>0</v>
      </c>
      <c r="L789" s="183">
        <f>IF(ISNA(VLOOKUP($A789,DSSV!$A$7:$R$65536,IN_DTK!L$6,0))=FALSE,IF(L$9&lt;&gt;0,VLOOKUP($A789,DSSV!$A$7:$R$65536,IN_DTK!L$6,0),""),"")</f>
        <v>0</v>
      </c>
      <c r="M789" s="183">
        <f>IF(ISNA(VLOOKUP($A789,DSSV!$A$7:$R$65536,IN_DTK!M$6,0))=FALSE,IF(M$9&lt;&gt;0,VLOOKUP($A789,DSSV!$A$7:$R$65536,IN_DTK!M$6,0),""),"")</f>
        <v>0</v>
      </c>
      <c r="N789" s="183">
        <f>IF(ISNA(VLOOKUP($A789,DSSV!$A$7:$R$65536,IN_DTK!N$6,0))=FALSE,IF(N$9&lt;&gt;0,VLOOKUP($A789,DSSV!$A$7:$R$65536,IN_DTK!N$6,0),""),"")</f>
        <v>0</v>
      </c>
      <c r="O789" s="183">
        <f>IF(ISNA(VLOOKUP($A789,DSSV!$A$7:$R$65536,IN_DTK!O$6,0))=FALSE,IF(O$9&lt;&gt;0,VLOOKUP($A789,DSSV!$A$7:$R$65536,IN_DTK!O$6,0),""),"")</f>
        <v>0</v>
      </c>
      <c r="P789" s="183">
        <f>IF(ISNA(VLOOKUP($A789,DSSV!$A$7:$R$65536,IN_DTK!P$6,0))=FALSE,IF(P$9&lt;&gt;0,VLOOKUP($A789,DSSV!$A$7:$R$65536,IN_DTK!P$6,0),""),"")</f>
        <v>0</v>
      </c>
      <c r="Q789" s="184">
        <f>IF(ISNA(VLOOKUP($A789,DSSV!$A$7:$R$65536,IN_DTK!Q$6,0))=FALSE,VLOOKUP($A789,DSSV!$A$7:$R$65536,IN_DTK!Q$6,0),"")</f>
        <v>0</v>
      </c>
      <c r="R789" s="175" t="str">
        <f>IF(ISNA(VLOOKUP($A789,DSSV!$A$7:$R$65536,IN_DTK!R$6,0))=FALSE,VLOOKUP($A789,DSSV!$A$7:$R$65536,IN_DTK!R$6,0),"")</f>
        <v>Không</v>
      </c>
      <c r="S789" s="185" t="str">
        <f>IF(ISNA(VLOOKUP($A789,DSSV!$A$7:$R$65536,IN_DTK!S$6,0))=FALSE,VLOOKUP($A789,DSSV!$A$7:$R$65536,IN_DTK!S$6,0),"")</f>
        <v/>
      </c>
      <c r="T789" s="156" t="str">
        <f t="shared" si="24"/>
        <v/>
      </c>
      <c r="U789" s="156" t="str">
        <f t="shared" si="25"/>
        <v/>
      </c>
    </row>
    <row r="790" spans="1:21" s="156" customFormat="1" ht="20.25" customHeight="1">
      <c r="A790" s="154">
        <v>781</v>
      </c>
      <c r="B790" s="178">
        <f>--SUBTOTAL(2,C$7:C790)</f>
        <v>781</v>
      </c>
      <c r="C790" s="157">
        <f>IF(ISNA(VLOOKUP($A790,DSSV!$A$7:$R$65536,IN_DTK!C$6,0))=FALSE,VLOOKUP($A790,DSSV!$A$7:$R$65536,IN_DTK!C$6,0),"")</f>
        <v>0</v>
      </c>
      <c r="D790" s="181" t="str">
        <f>IF(ISNA(VLOOKUP($A790,DSSV!$A$7:$R$65536,IN_DTK!D$6,0))=FALSE,VLOOKUP($A790,DSSV!$A$7:$R$65536,IN_DTK!D$6,0),"")</f>
        <v/>
      </c>
      <c r="E790" s="182" t="str">
        <f>IF(ISNA(VLOOKUP($A790,DSSV!$A$7:$R$65536,IN_DTK!E$6,0))=FALSE,VLOOKUP($A790,DSSV!$A$7:$R$65536,IN_DTK!E$6,0),"")</f>
        <v/>
      </c>
      <c r="F790" s="187" t="str">
        <f>IF(ISNA(VLOOKUP($A790,DSSV!$A$7:$R$65536,IN_DTK!F$6,0))=FALSE,VLOOKUP($A790,DSSV!$A$7:$R$65536,IN_DTK!F$6,0),"")</f>
        <v/>
      </c>
      <c r="G790" s="187" t="str">
        <f>IF(ISNA(VLOOKUP($A790,DSSV!$A$7:$R$65536,IN_DTK!G$6,0))=FALSE,VLOOKUP($A790,DSSV!$A$7:$R$65536,IN_DTK!G$6,0),"")</f>
        <v/>
      </c>
      <c r="H790" s="183">
        <f>IF(ISNA(VLOOKUP($A790,DSSV!$A$7:$R$65536,IN_DTK!H$6,0))=FALSE,IF(H$9&lt;&gt;0,VLOOKUP($A790,DSSV!$A$7:$R$65536,IN_DTK!H$6,0),""),"")</f>
        <v>0</v>
      </c>
      <c r="I790" s="183">
        <f>IF(ISNA(VLOOKUP($A790,DSSV!$A$7:$R$65536,IN_DTK!I$6,0))=FALSE,IF(I$9&lt;&gt;0,VLOOKUP($A790,DSSV!$A$7:$R$65536,IN_DTK!I$6,0),""),"")</f>
        <v>0</v>
      </c>
      <c r="J790" s="183">
        <f>IF(ISNA(VLOOKUP($A790,DSSV!$A$7:$R$65536,IN_DTK!J$6,0))=FALSE,IF(J$9&lt;&gt;0,VLOOKUP($A790,DSSV!$A$7:$R$65536,IN_DTK!J$6,0),""),"")</f>
        <v>0</v>
      </c>
      <c r="K790" s="183">
        <f>IF(ISNA(VLOOKUP($A790,DSSV!$A$7:$R$65536,IN_DTK!K$6,0))=FALSE,IF(K$9&lt;&gt;0,VLOOKUP($A790,DSSV!$A$7:$R$65536,IN_DTK!K$6,0),""),"")</f>
        <v>0</v>
      </c>
      <c r="L790" s="183">
        <f>IF(ISNA(VLOOKUP($A790,DSSV!$A$7:$R$65536,IN_DTK!L$6,0))=FALSE,IF(L$9&lt;&gt;0,VLOOKUP($A790,DSSV!$A$7:$R$65536,IN_DTK!L$6,0),""),"")</f>
        <v>0</v>
      </c>
      <c r="M790" s="183">
        <f>IF(ISNA(VLOOKUP($A790,DSSV!$A$7:$R$65536,IN_DTK!M$6,0))=FALSE,IF(M$9&lt;&gt;0,VLOOKUP($A790,DSSV!$A$7:$R$65536,IN_DTK!M$6,0),""),"")</f>
        <v>0</v>
      </c>
      <c r="N790" s="183">
        <f>IF(ISNA(VLOOKUP($A790,DSSV!$A$7:$R$65536,IN_DTK!N$6,0))=FALSE,IF(N$9&lt;&gt;0,VLOOKUP($A790,DSSV!$A$7:$R$65536,IN_DTK!N$6,0),""),"")</f>
        <v>0</v>
      </c>
      <c r="O790" s="183">
        <f>IF(ISNA(VLOOKUP($A790,DSSV!$A$7:$R$65536,IN_DTK!O$6,0))=FALSE,IF(O$9&lt;&gt;0,VLOOKUP($A790,DSSV!$A$7:$R$65536,IN_DTK!O$6,0),""),"")</f>
        <v>0</v>
      </c>
      <c r="P790" s="183">
        <f>IF(ISNA(VLOOKUP($A790,DSSV!$A$7:$R$65536,IN_DTK!P$6,0))=FALSE,IF(P$9&lt;&gt;0,VLOOKUP($A790,DSSV!$A$7:$R$65536,IN_DTK!P$6,0),""),"")</f>
        <v>0</v>
      </c>
      <c r="Q790" s="184">
        <f>IF(ISNA(VLOOKUP($A790,DSSV!$A$7:$R$65536,IN_DTK!Q$6,0))=FALSE,VLOOKUP($A790,DSSV!$A$7:$R$65536,IN_DTK!Q$6,0),"")</f>
        <v>0</v>
      </c>
      <c r="R790" s="175" t="str">
        <f>IF(ISNA(VLOOKUP($A790,DSSV!$A$7:$R$65536,IN_DTK!R$6,0))=FALSE,VLOOKUP($A790,DSSV!$A$7:$R$65536,IN_DTK!R$6,0),"")</f>
        <v>Không</v>
      </c>
      <c r="S790" s="185" t="str">
        <f>IF(ISNA(VLOOKUP($A790,DSSV!$A$7:$R$65536,IN_DTK!S$6,0))=FALSE,VLOOKUP($A790,DSSV!$A$7:$R$65536,IN_DTK!S$6,0),"")</f>
        <v/>
      </c>
      <c r="T790" s="156" t="str">
        <f t="shared" si="24"/>
        <v/>
      </c>
      <c r="U790" s="156" t="str">
        <f t="shared" si="25"/>
        <v/>
      </c>
    </row>
    <row r="791" spans="1:21" s="156" customFormat="1" ht="20.25" customHeight="1">
      <c r="A791" s="154">
        <v>782</v>
      </c>
      <c r="B791" s="178">
        <f>--SUBTOTAL(2,C$7:C791)</f>
        <v>782</v>
      </c>
      <c r="C791" s="157">
        <f>IF(ISNA(VLOOKUP($A791,DSSV!$A$7:$R$65536,IN_DTK!C$6,0))=FALSE,VLOOKUP($A791,DSSV!$A$7:$R$65536,IN_DTK!C$6,0),"")</f>
        <v>0</v>
      </c>
      <c r="D791" s="181" t="str">
        <f>IF(ISNA(VLOOKUP($A791,DSSV!$A$7:$R$65536,IN_DTK!D$6,0))=FALSE,VLOOKUP($A791,DSSV!$A$7:$R$65536,IN_DTK!D$6,0),"")</f>
        <v/>
      </c>
      <c r="E791" s="182" t="str">
        <f>IF(ISNA(VLOOKUP($A791,DSSV!$A$7:$R$65536,IN_DTK!E$6,0))=FALSE,VLOOKUP($A791,DSSV!$A$7:$R$65536,IN_DTK!E$6,0),"")</f>
        <v/>
      </c>
      <c r="F791" s="187" t="str">
        <f>IF(ISNA(VLOOKUP($A791,DSSV!$A$7:$R$65536,IN_DTK!F$6,0))=FALSE,VLOOKUP($A791,DSSV!$A$7:$R$65536,IN_DTK!F$6,0),"")</f>
        <v/>
      </c>
      <c r="G791" s="187" t="str">
        <f>IF(ISNA(VLOOKUP($A791,DSSV!$A$7:$R$65536,IN_DTK!G$6,0))=FALSE,VLOOKUP($A791,DSSV!$A$7:$R$65536,IN_DTK!G$6,0),"")</f>
        <v/>
      </c>
      <c r="H791" s="183">
        <f>IF(ISNA(VLOOKUP($A791,DSSV!$A$7:$R$65536,IN_DTK!H$6,0))=FALSE,IF(H$9&lt;&gt;0,VLOOKUP($A791,DSSV!$A$7:$R$65536,IN_DTK!H$6,0),""),"")</f>
        <v>0</v>
      </c>
      <c r="I791" s="183">
        <f>IF(ISNA(VLOOKUP($A791,DSSV!$A$7:$R$65536,IN_DTK!I$6,0))=FALSE,IF(I$9&lt;&gt;0,VLOOKUP($A791,DSSV!$A$7:$R$65536,IN_DTK!I$6,0),""),"")</f>
        <v>0</v>
      </c>
      <c r="J791" s="183">
        <f>IF(ISNA(VLOOKUP($A791,DSSV!$A$7:$R$65536,IN_DTK!J$6,0))=FALSE,IF(J$9&lt;&gt;0,VLOOKUP($A791,DSSV!$A$7:$R$65536,IN_DTK!J$6,0),""),"")</f>
        <v>0</v>
      </c>
      <c r="K791" s="183">
        <f>IF(ISNA(VLOOKUP($A791,DSSV!$A$7:$R$65536,IN_DTK!K$6,0))=FALSE,IF(K$9&lt;&gt;0,VLOOKUP($A791,DSSV!$A$7:$R$65536,IN_DTK!K$6,0),""),"")</f>
        <v>0</v>
      </c>
      <c r="L791" s="183">
        <f>IF(ISNA(VLOOKUP($A791,DSSV!$A$7:$R$65536,IN_DTK!L$6,0))=FALSE,IF(L$9&lt;&gt;0,VLOOKUP($A791,DSSV!$A$7:$R$65536,IN_DTK!L$6,0),""),"")</f>
        <v>0</v>
      </c>
      <c r="M791" s="183">
        <f>IF(ISNA(VLOOKUP($A791,DSSV!$A$7:$R$65536,IN_DTK!M$6,0))=FALSE,IF(M$9&lt;&gt;0,VLOOKUP($A791,DSSV!$A$7:$R$65536,IN_DTK!M$6,0),""),"")</f>
        <v>0</v>
      </c>
      <c r="N791" s="183">
        <f>IF(ISNA(VLOOKUP($A791,DSSV!$A$7:$R$65536,IN_DTK!N$6,0))=FALSE,IF(N$9&lt;&gt;0,VLOOKUP($A791,DSSV!$A$7:$R$65536,IN_DTK!N$6,0),""),"")</f>
        <v>0</v>
      </c>
      <c r="O791" s="183">
        <f>IF(ISNA(VLOOKUP($A791,DSSV!$A$7:$R$65536,IN_DTK!O$6,0))=FALSE,IF(O$9&lt;&gt;0,VLOOKUP($A791,DSSV!$A$7:$R$65536,IN_DTK!O$6,0),""),"")</f>
        <v>0</v>
      </c>
      <c r="P791" s="183">
        <f>IF(ISNA(VLOOKUP($A791,DSSV!$A$7:$R$65536,IN_DTK!P$6,0))=FALSE,IF(P$9&lt;&gt;0,VLOOKUP($A791,DSSV!$A$7:$R$65536,IN_DTK!P$6,0),""),"")</f>
        <v>0</v>
      </c>
      <c r="Q791" s="184">
        <f>IF(ISNA(VLOOKUP($A791,DSSV!$A$7:$R$65536,IN_DTK!Q$6,0))=FALSE,VLOOKUP($A791,DSSV!$A$7:$R$65536,IN_DTK!Q$6,0),"")</f>
        <v>0</v>
      </c>
      <c r="R791" s="175" t="str">
        <f>IF(ISNA(VLOOKUP($A791,DSSV!$A$7:$R$65536,IN_DTK!R$6,0))=FALSE,VLOOKUP($A791,DSSV!$A$7:$R$65536,IN_DTK!R$6,0),"")</f>
        <v>Không</v>
      </c>
      <c r="S791" s="185" t="str">
        <f>IF(ISNA(VLOOKUP($A791,DSSV!$A$7:$R$65536,IN_DTK!S$6,0))=FALSE,VLOOKUP($A791,DSSV!$A$7:$R$65536,IN_DTK!S$6,0),"")</f>
        <v/>
      </c>
      <c r="T791" s="156" t="str">
        <f t="shared" si="24"/>
        <v/>
      </c>
      <c r="U791" s="156" t="str">
        <f t="shared" si="25"/>
        <v/>
      </c>
    </row>
    <row r="792" spans="1:21" s="156" customFormat="1" ht="20.25" customHeight="1">
      <c r="A792" s="154">
        <v>783</v>
      </c>
      <c r="B792" s="178">
        <f>--SUBTOTAL(2,C$7:C792)</f>
        <v>783</v>
      </c>
      <c r="C792" s="157">
        <f>IF(ISNA(VLOOKUP($A792,DSSV!$A$7:$R$65536,IN_DTK!C$6,0))=FALSE,VLOOKUP($A792,DSSV!$A$7:$R$65536,IN_DTK!C$6,0),"")</f>
        <v>0</v>
      </c>
      <c r="D792" s="181" t="str">
        <f>IF(ISNA(VLOOKUP($A792,DSSV!$A$7:$R$65536,IN_DTK!D$6,0))=FALSE,VLOOKUP($A792,DSSV!$A$7:$R$65536,IN_DTK!D$6,0),"")</f>
        <v/>
      </c>
      <c r="E792" s="182" t="str">
        <f>IF(ISNA(VLOOKUP($A792,DSSV!$A$7:$R$65536,IN_DTK!E$6,0))=FALSE,VLOOKUP($A792,DSSV!$A$7:$R$65536,IN_DTK!E$6,0),"")</f>
        <v/>
      </c>
      <c r="F792" s="187" t="str">
        <f>IF(ISNA(VLOOKUP($A792,DSSV!$A$7:$R$65536,IN_DTK!F$6,0))=FALSE,VLOOKUP($A792,DSSV!$A$7:$R$65536,IN_DTK!F$6,0),"")</f>
        <v/>
      </c>
      <c r="G792" s="187" t="str">
        <f>IF(ISNA(VLOOKUP($A792,DSSV!$A$7:$R$65536,IN_DTK!G$6,0))=FALSE,VLOOKUP($A792,DSSV!$A$7:$R$65536,IN_DTK!G$6,0),"")</f>
        <v/>
      </c>
      <c r="H792" s="183">
        <f>IF(ISNA(VLOOKUP($A792,DSSV!$A$7:$R$65536,IN_DTK!H$6,0))=FALSE,IF(H$9&lt;&gt;0,VLOOKUP($A792,DSSV!$A$7:$R$65536,IN_DTK!H$6,0),""),"")</f>
        <v>0</v>
      </c>
      <c r="I792" s="183">
        <f>IF(ISNA(VLOOKUP($A792,DSSV!$A$7:$R$65536,IN_DTK!I$6,0))=FALSE,IF(I$9&lt;&gt;0,VLOOKUP($A792,DSSV!$A$7:$R$65536,IN_DTK!I$6,0),""),"")</f>
        <v>0</v>
      </c>
      <c r="J792" s="183">
        <f>IF(ISNA(VLOOKUP($A792,DSSV!$A$7:$R$65536,IN_DTK!J$6,0))=FALSE,IF(J$9&lt;&gt;0,VLOOKUP($A792,DSSV!$A$7:$R$65536,IN_DTK!J$6,0),""),"")</f>
        <v>0</v>
      </c>
      <c r="K792" s="183">
        <f>IF(ISNA(VLOOKUP($A792,DSSV!$A$7:$R$65536,IN_DTK!K$6,0))=FALSE,IF(K$9&lt;&gt;0,VLOOKUP($A792,DSSV!$A$7:$R$65536,IN_DTK!K$6,0),""),"")</f>
        <v>0</v>
      </c>
      <c r="L792" s="183">
        <f>IF(ISNA(VLOOKUP($A792,DSSV!$A$7:$R$65536,IN_DTK!L$6,0))=FALSE,IF(L$9&lt;&gt;0,VLOOKUP($A792,DSSV!$A$7:$R$65536,IN_DTK!L$6,0),""),"")</f>
        <v>0</v>
      </c>
      <c r="M792" s="183">
        <f>IF(ISNA(VLOOKUP($A792,DSSV!$A$7:$R$65536,IN_DTK!M$6,0))=FALSE,IF(M$9&lt;&gt;0,VLOOKUP($A792,DSSV!$A$7:$R$65536,IN_DTK!M$6,0),""),"")</f>
        <v>0</v>
      </c>
      <c r="N792" s="183">
        <f>IF(ISNA(VLOOKUP($A792,DSSV!$A$7:$R$65536,IN_DTK!N$6,0))=FALSE,IF(N$9&lt;&gt;0,VLOOKUP($A792,DSSV!$A$7:$R$65536,IN_DTK!N$6,0),""),"")</f>
        <v>0</v>
      </c>
      <c r="O792" s="183">
        <f>IF(ISNA(VLOOKUP($A792,DSSV!$A$7:$R$65536,IN_DTK!O$6,0))=FALSE,IF(O$9&lt;&gt;0,VLOOKUP($A792,DSSV!$A$7:$R$65536,IN_DTK!O$6,0),""),"")</f>
        <v>0</v>
      </c>
      <c r="P792" s="183">
        <f>IF(ISNA(VLOOKUP($A792,DSSV!$A$7:$R$65536,IN_DTK!P$6,0))=FALSE,IF(P$9&lt;&gt;0,VLOOKUP($A792,DSSV!$A$7:$R$65536,IN_DTK!P$6,0),""),"")</f>
        <v>0</v>
      </c>
      <c r="Q792" s="184">
        <f>IF(ISNA(VLOOKUP($A792,DSSV!$A$7:$R$65536,IN_DTK!Q$6,0))=FALSE,VLOOKUP($A792,DSSV!$A$7:$R$65536,IN_DTK!Q$6,0),"")</f>
        <v>0</v>
      </c>
      <c r="R792" s="175" t="str">
        <f>IF(ISNA(VLOOKUP($A792,DSSV!$A$7:$R$65536,IN_DTK!R$6,0))=FALSE,VLOOKUP($A792,DSSV!$A$7:$R$65536,IN_DTK!R$6,0),"")</f>
        <v>Không</v>
      </c>
      <c r="S792" s="185" t="str">
        <f>IF(ISNA(VLOOKUP($A792,DSSV!$A$7:$R$65536,IN_DTK!S$6,0))=FALSE,VLOOKUP($A792,DSSV!$A$7:$R$65536,IN_DTK!S$6,0),"")</f>
        <v/>
      </c>
      <c r="T792" s="156" t="str">
        <f t="shared" si="24"/>
        <v/>
      </c>
      <c r="U792" s="156" t="str">
        <f t="shared" si="25"/>
        <v/>
      </c>
    </row>
    <row r="793" spans="1:21" s="156" customFormat="1" ht="20.25" customHeight="1">
      <c r="A793" s="154">
        <v>784</v>
      </c>
      <c r="B793" s="178">
        <f>--SUBTOTAL(2,C$7:C793)</f>
        <v>784</v>
      </c>
      <c r="C793" s="157">
        <f>IF(ISNA(VLOOKUP($A793,DSSV!$A$7:$R$65536,IN_DTK!C$6,0))=FALSE,VLOOKUP($A793,DSSV!$A$7:$R$65536,IN_DTK!C$6,0),"")</f>
        <v>0</v>
      </c>
      <c r="D793" s="181" t="str">
        <f>IF(ISNA(VLOOKUP($A793,DSSV!$A$7:$R$65536,IN_DTK!D$6,0))=FALSE,VLOOKUP($A793,DSSV!$A$7:$R$65536,IN_DTK!D$6,0),"")</f>
        <v/>
      </c>
      <c r="E793" s="182" t="str">
        <f>IF(ISNA(VLOOKUP($A793,DSSV!$A$7:$R$65536,IN_DTK!E$6,0))=FALSE,VLOOKUP($A793,DSSV!$A$7:$R$65536,IN_DTK!E$6,0),"")</f>
        <v/>
      </c>
      <c r="F793" s="187" t="str">
        <f>IF(ISNA(VLOOKUP($A793,DSSV!$A$7:$R$65536,IN_DTK!F$6,0))=FALSE,VLOOKUP($A793,DSSV!$A$7:$R$65536,IN_DTK!F$6,0),"")</f>
        <v/>
      </c>
      <c r="G793" s="187" t="str">
        <f>IF(ISNA(VLOOKUP($A793,DSSV!$A$7:$R$65536,IN_DTK!G$6,0))=FALSE,VLOOKUP($A793,DSSV!$A$7:$R$65536,IN_DTK!G$6,0),"")</f>
        <v/>
      </c>
      <c r="H793" s="183">
        <f>IF(ISNA(VLOOKUP($A793,DSSV!$A$7:$R$65536,IN_DTK!H$6,0))=FALSE,IF(H$9&lt;&gt;0,VLOOKUP($A793,DSSV!$A$7:$R$65536,IN_DTK!H$6,0),""),"")</f>
        <v>0</v>
      </c>
      <c r="I793" s="183">
        <f>IF(ISNA(VLOOKUP($A793,DSSV!$A$7:$R$65536,IN_DTK!I$6,0))=FALSE,IF(I$9&lt;&gt;0,VLOOKUP($A793,DSSV!$A$7:$R$65536,IN_DTK!I$6,0),""),"")</f>
        <v>0</v>
      </c>
      <c r="J793" s="183">
        <f>IF(ISNA(VLOOKUP($A793,DSSV!$A$7:$R$65536,IN_DTK!J$6,0))=FALSE,IF(J$9&lt;&gt;0,VLOOKUP($A793,DSSV!$A$7:$R$65536,IN_DTK!J$6,0),""),"")</f>
        <v>0</v>
      </c>
      <c r="K793" s="183">
        <f>IF(ISNA(VLOOKUP($A793,DSSV!$A$7:$R$65536,IN_DTK!K$6,0))=FALSE,IF(K$9&lt;&gt;0,VLOOKUP($A793,DSSV!$A$7:$R$65536,IN_DTK!K$6,0),""),"")</f>
        <v>0</v>
      </c>
      <c r="L793" s="183">
        <f>IF(ISNA(VLOOKUP($A793,DSSV!$A$7:$R$65536,IN_DTK!L$6,0))=FALSE,IF(L$9&lt;&gt;0,VLOOKUP($A793,DSSV!$A$7:$R$65536,IN_DTK!L$6,0),""),"")</f>
        <v>0</v>
      </c>
      <c r="M793" s="183">
        <f>IF(ISNA(VLOOKUP($A793,DSSV!$A$7:$R$65536,IN_DTK!M$6,0))=FALSE,IF(M$9&lt;&gt;0,VLOOKUP($A793,DSSV!$A$7:$R$65536,IN_DTK!M$6,0),""),"")</f>
        <v>0</v>
      </c>
      <c r="N793" s="183">
        <f>IF(ISNA(VLOOKUP($A793,DSSV!$A$7:$R$65536,IN_DTK!N$6,0))=FALSE,IF(N$9&lt;&gt;0,VLOOKUP($A793,DSSV!$A$7:$R$65536,IN_DTK!N$6,0),""),"")</f>
        <v>0</v>
      </c>
      <c r="O793" s="183">
        <f>IF(ISNA(VLOOKUP($A793,DSSV!$A$7:$R$65536,IN_DTK!O$6,0))=FALSE,IF(O$9&lt;&gt;0,VLOOKUP($A793,DSSV!$A$7:$R$65536,IN_DTK!O$6,0),""),"")</f>
        <v>0</v>
      </c>
      <c r="P793" s="183">
        <f>IF(ISNA(VLOOKUP($A793,DSSV!$A$7:$R$65536,IN_DTK!P$6,0))=FALSE,IF(P$9&lt;&gt;0,VLOOKUP($A793,DSSV!$A$7:$R$65536,IN_DTK!P$6,0),""),"")</f>
        <v>0</v>
      </c>
      <c r="Q793" s="184">
        <f>IF(ISNA(VLOOKUP($A793,DSSV!$A$7:$R$65536,IN_DTK!Q$6,0))=FALSE,VLOOKUP($A793,DSSV!$A$7:$R$65536,IN_DTK!Q$6,0),"")</f>
        <v>0</v>
      </c>
      <c r="R793" s="175" t="str">
        <f>IF(ISNA(VLOOKUP($A793,DSSV!$A$7:$R$65536,IN_DTK!R$6,0))=FALSE,VLOOKUP($A793,DSSV!$A$7:$R$65536,IN_DTK!R$6,0),"")</f>
        <v>Không</v>
      </c>
      <c r="S793" s="185" t="str">
        <f>IF(ISNA(VLOOKUP($A793,DSSV!$A$7:$R$65536,IN_DTK!S$6,0))=FALSE,VLOOKUP($A793,DSSV!$A$7:$R$65536,IN_DTK!S$6,0),"")</f>
        <v/>
      </c>
      <c r="T793" s="156" t="str">
        <f t="shared" si="24"/>
        <v/>
      </c>
      <c r="U793" s="156" t="str">
        <f t="shared" si="25"/>
        <v/>
      </c>
    </row>
    <row r="794" spans="1:21" s="156" customFormat="1" ht="20.25" customHeight="1">
      <c r="A794" s="154">
        <v>785</v>
      </c>
      <c r="B794" s="178">
        <f>--SUBTOTAL(2,C$7:C794)</f>
        <v>785</v>
      </c>
      <c r="C794" s="157">
        <f>IF(ISNA(VLOOKUP($A794,DSSV!$A$7:$R$65536,IN_DTK!C$6,0))=FALSE,VLOOKUP($A794,DSSV!$A$7:$R$65536,IN_DTK!C$6,0),"")</f>
        <v>0</v>
      </c>
      <c r="D794" s="181" t="str">
        <f>IF(ISNA(VLOOKUP($A794,DSSV!$A$7:$R$65536,IN_DTK!D$6,0))=FALSE,VLOOKUP($A794,DSSV!$A$7:$R$65536,IN_DTK!D$6,0),"")</f>
        <v/>
      </c>
      <c r="E794" s="182" t="str">
        <f>IF(ISNA(VLOOKUP($A794,DSSV!$A$7:$R$65536,IN_DTK!E$6,0))=FALSE,VLOOKUP($A794,DSSV!$A$7:$R$65536,IN_DTK!E$6,0),"")</f>
        <v/>
      </c>
      <c r="F794" s="187" t="str">
        <f>IF(ISNA(VLOOKUP($A794,DSSV!$A$7:$R$65536,IN_DTK!F$6,0))=FALSE,VLOOKUP($A794,DSSV!$A$7:$R$65536,IN_DTK!F$6,0),"")</f>
        <v/>
      </c>
      <c r="G794" s="187" t="str">
        <f>IF(ISNA(VLOOKUP($A794,DSSV!$A$7:$R$65536,IN_DTK!G$6,0))=FALSE,VLOOKUP($A794,DSSV!$A$7:$R$65536,IN_DTK!G$6,0),"")</f>
        <v/>
      </c>
      <c r="H794" s="183">
        <f>IF(ISNA(VLOOKUP($A794,DSSV!$A$7:$R$65536,IN_DTK!H$6,0))=FALSE,IF(H$9&lt;&gt;0,VLOOKUP($A794,DSSV!$A$7:$R$65536,IN_DTK!H$6,0),""),"")</f>
        <v>0</v>
      </c>
      <c r="I794" s="183">
        <f>IF(ISNA(VLOOKUP($A794,DSSV!$A$7:$R$65536,IN_DTK!I$6,0))=FALSE,IF(I$9&lt;&gt;0,VLOOKUP($A794,DSSV!$A$7:$R$65536,IN_DTK!I$6,0),""),"")</f>
        <v>0</v>
      </c>
      <c r="J794" s="183">
        <f>IF(ISNA(VLOOKUP($A794,DSSV!$A$7:$R$65536,IN_DTK!J$6,0))=FALSE,IF(J$9&lt;&gt;0,VLOOKUP($A794,DSSV!$A$7:$R$65536,IN_DTK!J$6,0),""),"")</f>
        <v>0</v>
      </c>
      <c r="K794" s="183">
        <f>IF(ISNA(VLOOKUP($A794,DSSV!$A$7:$R$65536,IN_DTK!K$6,0))=FALSE,IF(K$9&lt;&gt;0,VLOOKUP($A794,DSSV!$A$7:$R$65536,IN_DTK!K$6,0),""),"")</f>
        <v>0</v>
      </c>
      <c r="L794" s="183">
        <f>IF(ISNA(VLOOKUP($A794,DSSV!$A$7:$R$65536,IN_DTK!L$6,0))=FALSE,IF(L$9&lt;&gt;0,VLOOKUP($A794,DSSV!$A$7:$R$65536,IN_DTK!L$6,0),""),"")</f>
        <v>0</v>
      </c>
      <c r="M794" s="183">
        <f>IF(ISNA(VLOOKUP($A794,DSSV!$A$7:$R$65536,IN_DTK!M$6,0))=FALSE,IF(M$9&lt;&gt;0,VLOOKUP($A794,DSSV!$A$7:$R$65536,IN_DTK!M$6,0),""),"")</f>
        <v>0</v>
      </c>
      <c r="N794" s="183">
        <f>IF(ISNA(VLOOKUP($A794,DSSV!$A$7:$R$65536,IN_DTK!N$6,0))=FALSE,IF(N$9&lt;&gt;0,VLOOKUP($A794,DSSV!$A$7:$R$65536,IN_DTK!N$6,0),""),"")</f>
        <v>0</v>
      </c>
      <c r="O794" s="183">
        <f>IF(ISNA(VLOOKUP($A794,DSSV!$A$7:$R$65536,IN_DTK!O$6,0))=FALSE,IF(O$9&lt;&gt;0,VLOOKUP($A794,DSSV!$A$7:$R$65536,IN_DTK!O$6,0),""),"")</f>
        <v>0</v>
      </c>
      <c r="P794" s="183">
        <f>IF(ISNA(VLOOKUP($A794,DSSV!$A$7:$R$65536,IN_DTK!P$6,0))=FALSE,IF(P$9&lt;&gt;0,VLOOKUP($A794,DSSV!$A$7:$R$65536,IN_DTK!P$6,0),""),"")</f>
        <v>0</v>
      </c>
      <c r="Q794" s="184">
        <f>IF(ISNA(VLOOKUP($A794,DSSV!$A$7:$R$65536,IN_DTK!Q$6,0))=FALSE,VLOOKUP($A794,DSSV!$A$7:$R$65536,IN_DTK!Q$6,0),"")</f>
        <v>0</v>
      </c>
      <c r="R794" s="175" t="str">
        <f>IF(ISNA(VLOOKUP($A794,DSSV!$A$7:$R$65536,IN_DTK!R$6,0))=FALSE,VLOOKUP($A794,DSSV!$A$7:$R$65536,IN_DTK!R$6,0),"")</f>
        <v>Không</v>
      </c>
      <c r="S794" s="185" t="str">
        <f>IF(ISNA(VLOOKUP($A794,DSSV!$A$7:$R$65536,IN_DTK!S$6,0))=FALSE,VLOOKUP($A794,DSSV!$A$7:$R$65536,IN_DTK!S$6,0),"")</f>
        <v/>
      </c>
      <c r="T794" s="156" t="str">
        <f t="shared" si="24"/>
        <v/>
      </c>
      <c r="U794" s="156" t="str">
        <f t="shared" si="25"/>
        <v/>
      </c>
    </row>
    <row r="795" spans="1:21" s="156" customFormat="1" ht="20.25" customHeight="1">
      <c r="A795" s="154">
        <v>786</v>
      </c>
      <c r="B795" s="178">
        <f>--SUBTOTAL(2,C$7:C795)</f>
        <v>786</v>
      </c>
      <c r="C795" s="157">
        <f>IF(ISNA(VLOOKUP($A795,DSSV!$A$7:$R$65536,IN_DTK!C$6,0))=FALSE,VLOOKUP($A795,DSSV!$A$7:$R$65536,IN_DTK!C$6,0),"")</f>
        <v>0</v>
      </c>
      <c r="D795" s="181" t="str">
        <f>IF(ISNA(VLOOKUP($A795,DSSV!$A$7:$R$65536,IN_DTK!D$6,0))=FALSE,VLOOKUP($A795,DSSV!$A$7:$R$65536,IN_DTK!D$6,0),"")</f>
        <v/>
      </c>
      <c r="E795" s="182" t="str">
        <f>IF(ISNA(VLOOKUP($A795,DSSV!$A$7:$R$65536,IN_DTK!E$6,0))=FALSE,VLOOKUP($A795,DSSV!$A$7:$R$65536,IN_DTK!E$6,0),"")</f>
        <v/>
      </c>
      <c r="F795" s="187" t="str">
        <f>IF(ISNA(VLOOKUP($A795,DSSV!$A$7:$R$65536,IN_DTK!F$6,0))=FALSE,VLOOKUP($A795,DSSV!$A$7:$R$65536,IN_DTK!F$6,0),"")</f>
        <v/>
      </c>
      <c r="G795" s="187" t="str">
        <f>IF(ISNA(VLOOKUP($A795,DSSV!$A$7:$R$65536,IN_DTK!G$6,0))=FALSE,VLOOKUP($A795,DSSV!$A$7:$R$65536,IN_DTK!G$6,0),"")</f>
        <v/>
      </c>
      <c r="H795" s="183">
        <f>IF(ISNA(VLOOKUP($A795,DSSV!$A$7:$R$65536,IN_DTK!H$6,0))=FALSE,IF(H$9&lt;&gt;0,VLOOKUP($A795,DSSV!$A$7:$R$65536,IN_DTK!H$6,0),""),"")</f>
        <v>0</v>
      </c>
      <c r="I795" s="183">
        <f>IF(ISNA(VLOOKUP($A795,DSSV!$A$7:$R$65536,IN_DTK!I$6,0))=FALSE,IF(I$9&lt;&gt;0,VLOOKUP($A795,DSSV!$A$7:$R$65536,IN_DTK!I$6,0),""),"")</f>
        <v>0</v>
      </c>
      <c r="J795" s="183">
        <f>IF(ISNA(VLOOKUP($A795,DSSV!$A$7:$R$65536,IN_DTK!J$6,0))=FALSE,IF(J$9&lt;&gt;0,VLOOKUP($A795,DSSV!$A$7:$R$65536,IN_DTK!J$6,0),""),"")</f>
        <v>0</v>
      </c>
      <c r="K795" s="183">
        <f>IF(ISNA(VLOOKUP($A795,DSSV!$A$7:$R$65536,IN_DTK!K$6,0))=FALSE,IF(K$9&lt;&gt;0,VLOOKUP($A795,DSSV!$A$7:$R$65536,IN_DTK!K$6,0),""),"")</f>
        <v>0</v>
      </c>
      <c r="L795" s="183">
        <f>IF(ISNA(VLOOKUP($A795,DSSV!$A$7:$R$65536,IN_DTK!L$6,0))=FALSE,IF(L$9&lt;&gt;0,VLOOKUP($A795,DSSV!$A$7:$R$65536,IN_DTK!L$6,0),""),"")</f>
        <v>0</v>
      </c>
      <c r="M795" s="183">
        <f>IF(ISNA(VLOOKUP($A795,DSSV!$A$7:$R$65536,IN_DTK!M$6,0))=FALSE,IF(M$9&lt;&gt;0,VLOOKUP($A795,DSSV!$A$7:$R$65536,IN_DTK!M$6,0),""),"")</f>
        <v>0</v>
      </c>
      <c r="N795" s="183">
        <f>IF(ISNA(VLOOKUP($A795,DSSV!$A$7:$R$65536,IN_DTK!N$6,0))=FALSE,IF(N$9&lt;&gt;0,VLOOKUP($A795,DSSV!$A$7:$R$65536,IN_DTK!N$6,0),""),"")</f>
        <v>0</v>
      </c>
      <c r="O795" s="183">
        <f>IF(ISNA(VLOOKUP($A795,DSSV!$A$7:$R$65536,IN_DTK!O$6,0))=FALSE,IF(O$9&lt;&gt;0,VLOOKUP($A795,DSSV!$A$7:$R$65536,IN_DTK!O$6,0),""),"")</f>
        <v>0</v>
      </c>
      <c r="P795" s="183">
        <f>IF(ISNA(VLOOKUP($A795,DSSV!$A$7:$R$65536,IN_DTK!P$6,0))=FALSE,IF(P$9&lt;&gt;0,VLOOKUP($A795,DSSV!$A$7:$R$65536,IN_DTK!P$6,0),""),"")</f>
        <v>0</v>
      </c>
      <c r="Q795" s="184">
        <f>IF(ISNA(VLOOKUP($A795,DSSV!$A$7:$R$65536,IN_DTK!Q$6,0))=FALSE,VLOOKUP($A795,DSSV!$A$7:$R$65536,IN_DTK!Q$6,0),"")</f>
        <v>0</v>
      </c>
      <c r="R795" s="175" t="str">
        <f>IF(ISNA(VLOOKUP($A795,DSSV!$A$7:$R$65536,IN_DTK!R$6,0))=FALSE,VLOOKUP($A795,DSSV!$A$7:$R$65536,IN_DTK!R$6,0),"")</f>
        <v>Không</v>
      </c>
      <c r="S795" s="185" t="str">
        <f>IF(ISNA(VLOOKUP($A795,DSSV!$A$7:$R$65536,IN_DTK!S$6,0))=FALSE,VLOOKUP($A795,DSSV!$A$7:$R$65536,IN_DTK!S$6,0),"")</f>
        <v/>
      </c>
      <c r="T795" s="156" t="str">
        <f t="shared" si="24"/>
        <v/>
      </c>
      <c r="U795" s="156" t="str">
        <f t="shared" si="25"/>
        <v/>
      </c>
    </row>
    <row r="796" spans="1:21" s="156" customFormat="1" ht="20.25" customHeight="1">
      <c r="A796" s="154">
        <v>787</v>
      </c>
      <c r="B796" s="178">
        <f>--SUBTOTAL(2,C$7:C796)</f>
        <v>787</v>
      </c>
      <c r="C796" s="157">
        <f>IF(ISNA(VLOOKUP($A796,DSSV!$A$7:$R$65536,IN_DTK!C$6,0))=FALSE,VLOOKUP($A796,DSSV!$A$7:$R$65536,IN_DTK!C$6,0),"")</f>
        <v>0</v>
      </c>
      <c r="D796" s="181" t="str">
        <f>IF(ISNA(VLOOKUP($A796,DSSV!$A$7:$R$65536,IN_DTK!D$6,0))=FALSE,VLOOKUP($A796,DSSV!$A$7:$R$65536,IN_DTK!D$6,0),"")</f>
        <v/>
      </c>
      <c r="E796" s="182" t="str">
        <f>IF(ISNA(VLOOKUP($A796,DSSV!$A$7:$R$65536,IN_DTK!E$6,0))=FALSE,VLOOKUP($A796,DSSV!$A$7:$R$65536,IN_DTK!E$6,0),"")</f>
        <v/>
      </c>
      <c r="F796" s="187" t="str">
        <f>IF(ISNA(VLOOKUP($A796,DSSV!$A$7:$R$65536,IN_DTK!F$6,0))=FALSE,VLOOKUP($A796,DSSV!$A$7:$R$65536,IN_DTK!F$6,0),"")</f>
        <v/>
      </c>
      <c r="G796" s="187" t="str">
        <f>IF(ISNA(VLOOKUP($A796,DSSV!$A$7:$R$65536,IN_DTK!G$6,0))=FALSE,VLOOKUP($A796,DSSV!$A$7:$R$65536,IN_DTK!G$6,0),"")</f>
        <v/>
      </c>
      <c r="H796" s="183">
        <f>IF(ISNA(VLOOKUP($A796,DSSV!$A$7:$R$65536,IN_DTK!H$6,0))=FALSE,IF(H$9&lt;&gt;0,VLOOKUP($A796,DSSV!$A$7:$R$65536,IN_DTK!H$6,0),""),"")</f>
        <v>0</v>
      </c>
      <c r="I796" s="183">
        <f>IF(ISNA(VLOOKUP($A796,DSSV!$A$7:$R$65536,IN_DTK!I$6,0))=FALSE,IF(I$9&lt;&gt;0,VLOOKUP($A796,DSSV!$A$7:$R$65536,IN_DTK!I$6,0),""),"")</f>
        <v>0</v>
      </c>
      <c r="J796" s="183">
        <f>IF(ISNA(VLOOKUP($A796,DSSV!$A$7:$R$65536,IN_DTK!J$6,0))=FALSE,IF(J$9&lt;&gt;0,VLOOKUP($A796,DSSV!$A$7:$R$65536,IN_DTK!J$6,0),""),"")</f>
        <v>0</v>
      </c>
      <c r="K796" s="183">
        <f>IF(ISNA(VLOOKUP($A796,DSSV!$A$7:$R$65536,IN_DTK!K$6,0))=FALSE,IF(K$9&lt;&gt;0,VLOOKUP($A796,DSSV!$A$7:$R$65536,IN_DTK!K$6,0),""),"")</f>
        <v>0</v>
      </c>
      <c r="L796" s="183">
        <f>IF(ISNA(VLOOKUP($A796,DSSV!$A$7:$R$65536,IN_DTK!L$6,0))=FALSE,IF(L$9&lt;&gt;0,VLOOKUP($A796,DSSV!$A$7:$R$65536,IN_DTK!L$6,0),""),"")</f>
        <v>0</v>
      </c>
      <c r="M796" s="183">
        <f>IF(ISNA(VLOOKUP($A796,DSSV!$A$7:$R$65536,IN_DTK!M$6,0))=FALSE,IF(M$9&lt;&gt;0,VLOOKUP($A796,DSSV!$A$7:$R$65536,IN_DTK!M$6,0),""),"")</f>
        <v>0</v>
      </c>
      <c r="N796" s="183">
        <f>IF(ISNA(VLOOKUP($A796,DSSV!$A$7:$R$65536,IN_DTK!N$6,0))=FALSE,IF(N$9&lt;&gt;0,VLOOKUP($A796,DSSV!$A$7:$R$65536,IN_DTK!N$6,0),""),"")</f>
        <v>0</v>
      </c>
      <c r="O796" s="183">
        <f>IF(ISNA(VLOOKUP($A796,DSSV!$A$7:$R$65536,IN_DTK!O$6,0))=FALSE,IF(O$9&lt;&gt;0,VLOOKUP($A796,DSSV!$A$7:$R$65536,IN_DTK!O$6,0),""),"")</f>
        <v>0</v>
      </c>
      <c r="P796" s="183">
        <f>IF(ISNA(VLOOKUP($A796,DSSV!$A$7:$R$65536,IN_DTK!P$6,0))=FALSE,IF(P$9&lt;&gt;0,VLOOKUP($A796,DSSV!$A$7:$R$65536,IN_DTK!P$6,0),""),"")</f>
        <v>0</v>
      </c>
      <c r="Q796" s="184">
        <f>IF(ISNA(VLOOKUP($A796,DSSV!$A$7:$R$65536,IN_DTK!Q$6,0))=FALSE,VLOOKUP($A796,DSSV!$A$7:$R$65536,IN_DTK!Q$6,0),"")</f>
        <v>0</v>
      </c>
      <c r="R796" s="175" t="str">
        <f>IF(ISNA(VLOOKUP($A796,DSSV!$A$7:$R$65536,IN_DTK!R$6,0))=FALSE,VLOOKUP($A796,DSSV!$A$7:$R$65536,IN_DTK!R$6,0),"")</f>
        <v>Không</v>
      </c>
      <c r="S796" s="185" t="str">
        <f>IF(ISNA(VLOOKUP($A796,DSSV!$A$7:$R$65536,IN_DTK!S$6,0))=FALSE,VLOOKUP($A796,DSSV!$A$7:$R$65536,IN_DTK!S$6,0),"")</f>
        <v/>
      </c>
      <c r="T796" s="156" t="str">
        <f t="shared" si="24"/>
        <v/>
      </c>
      <c r="U796" s="156" t="str">
        <f t="shared" si="25"/>
        <v/>
      </c>
    </row>
    <row r="797" spans="1:21" s="156" customFormat="1" ht="20.25" customHeight="1">
      <c r="A797" s="154">
        <v>788</v>
      </c>
      <c r="B797" s="178">
        <f>--SUBTOTAL(2,C$7:C797)</f>
        <v>788</v>
      </c>
      <c r="C797" s="157">
        <f>IF(ISNA(VLOOKUP($A797,DSSV!$A$7:$R$65536,IN_DTK!C$6,0))=FALSE,VLOOKUP($A797,DSSV!$A$7:$R$65536,IN_DTK!C$6,0),"")</f>
        <v>0</v>
      </c>
      <c r="D797" s="181" t="str">
        <f>IF(ISNA(VLOOKUP($A797,DSSV!$A$7:$R$65536,IN_DTK!D$6,0))=FALSE,VLOOKUP($A797,DSSV!$A$7:$R$65536,IN_DTK!D$6,0),"")</f>
        <v/>
      </c>
      <c r="E797" s="182" t="str">
        <f>IF(ISNA(VLOOKUP($A797,DSSV!$A$7:$R$65536,IN_DTK!E$6,0))=FALSE,VLOOKUP($A797,DSSV!$A$7:$R$65536,IN_DTK!E$6,0),"")</f>
        <v/>
      </c>
      <c r="F797" s="187" t="str">
        <f>IF(ISNA(VLOOKUP($A797,DSSV!$A$7:$R$65536,IN_DTK!F$6,0))=FALSE,VLOOKUP($A797,DSSV!$A$7:$R$65536,IN_DTK!F$6,0),"")</f>
        <v/>
      </c>
      <c r="G797" s="187" t="str">
        <f>IF(ISNA(VLOOKUP($A797,DSSV!$A$7:$R$65536,IN_DTK!G$6,0))=FALSE,VLOOKUP($A797,DSSV!$A$7:$R$65536,IN_DTK!G$6,0),"")</f>
        <v/>
      </c>
      <c r="H797" s="183">
        <f>IF(ISNA(VLOOKUP($A797,DSSV!$A$7:$R$65536,IN_DTK!H$6,0))=FALSE,IF(H$9&lt;&gt;0,VLOOKUP($A797,DSSV!$A$7:$R$65536,IN_DTK!H$6,0),""),"")</f>
        <v>0</v>
      </c>
      <c r="I797" s="183">
        <f>IF(ISNA(VLOOKUP($A797,DSSV!$A$7:$R$65536,IN_DTK!I$6,0))=FALSE,IF(I$9&lt;&gt;0,VLOOKUP($A797,DSSV!$A$7:$R$65536,IN_DTK!I$6,0),""),"")</f>
        <v>0</v>
      </c>
      <c r="J797" s="183">
        <f>IF(ISNA(VLOOKUP($A797,DSSV!$A$7:$R$65536,IN_DTK!J$6,0))=FALSE,IF(J$9&lt;&gt;0,VLOOKUP($A797,DSSV!$A$7:$R$65536,IN_DTK!J$6,0),""),"")</f>
        <v>0</v>
      </c>
      <c r="K797" s="183">
        <f>IF(ISNA(VLOOKUP($A797,DSSV!$A$7:$R$65536,IN_DTK!K$6,0))=FALSE,IF(K$9&lt;&gt;0,VLOOKUP($A797,DSSV!$A$7:$R$65536,IN_DTK!K$6,0),""),"")</f>
        <v>0</v>
      </c>
      <c r="L797" s="183">
        <f>IF(ISNA(VLOOKUP($A797,DSSV!$A$7:$R$65536,IN_DTK!L$6,0))=FALSE,IF(L$9&lt;&gt;0,VLOOKUP($A797,DSSV!$A$7:$R$65536,IN_DTK!L$6,0),""),"")</f>
        <v>0</v>
      </c>
      <c r="M797" s="183">
        <f>IF(ISNA(VLOOKUP($A797,DSSV!$A$7:$R$65536,IN_DTK!M$6,0))=FALSE,IF(M$9&lt;&gt;0,VLOOKUP($A797,DSSV!$A$7:$R$65536,IN_DTK!M$6,0),""),"")</f>
        <v>0</v>
      </c>
      <c r="N797" s="183">
        <f>IF(ISNA(VLOOKUP($A797,DSSV!$A$7:$R$65536,IN_DTK!N$6,0))=FALSE,IF(N$9&lt;&gt;0,VLOOKUP($A797,DSSV!$A$7:$R$65536,IN_DTK!N$6,0),""),"")</f>
        <v>0</v>
      </c>
      <c r="O797" s="183">
        <f>IF(ISNA(VLOOKUP($A797,DSSV!$A$7:$R$65536,IN_DTK!O$6,0))=FALSE,IF(O$9&lt;&gt;0,VLOOKUP($A797,DSSV!$A$7:$R$65536,IN_DTK!O$6,0),""),"")</f>
        <v>0</v>
      </c>
      <c r="P797" s="183">
        <f>IF(ISNA(VLOOKUP($A797,DSSV!$A$7:$R$65536,IN_DTK!P$6,0))=FALSE,IF(P$9&lt;&gt;0,VLOOKUP($A797,DSSV!$A$7:$R$65536,IN_DTK!P$6,0),""),"")</f>
        <v>0</v>
      </c>
      <c r="Q797" s="184">
        <f>IF(ISNA(VLOOKUP($A797,DSSV!$A$7:$R$65536,IN_DTK!Q$6,0))=FALSE,VLOOKUP($A797,DSSV!$A$7:$R$65536,IN_DTK!Q$6,0),"")</f>
        <v>0</v>
      </c>
      <c r="R797" s="175" t="str">
        <f>IF(ISNA(VLOOKUP($A797,DSSV!$A$7:$R$65536,IN_DTK!R$6,0))=FALSE,VLOOKUP($A797,DSSV!$A$7:$R$65536,IN_DTK!R$6,0),"")</f>
        <v>Không</v>
      </c>
      <c r="S797" s="185" t="str">
        <f>IF(ISNA(VLOOKUP($A797,DSSV!$A$7:$R$65536,IN_DTK!S$6,0))=FALSE,VLOOKUP($A797,DSSV!$A$7:$R$65536,IN_DTK!S$6,0),"")</f>
        <v/>
      </c>
      <c r="T797" s="156" t="str">
        <f t="shared" si="24"/>
        <v/>
      </c>
      <c r="U797" s="156" t="str">
        <f t="shared" si="25"/>
        <v/>
      </c>
    </row>
    <row r="798" spans="1:21" s="156" customFormat="1" ht="20.25" customHeight="1">
      <c r="A798" s="154">
        <v>789</v>
      </c>
      <c r="B798" s="178">
        <f>--SUBTOTAL(2,C$7:C798)</f>
        <v>789</v>
      </c>
      <c r="C798" s="157">
        <f>IF(ISNA(VLOOKUP($A798,DSSV!$A$7:$R$65536,IN_DTK!C$6,0))=FALSE,VLOOKUP($A798,DSSV!$A$7:$R$65536,IN_DTK!C$6,0),"")</f>
        <v>0</v>
      </c>
      <c r="D798" s="181" t="str">
        <f>IF(ISNA(VLOOKUP($A798,DSSV!$A$7:$R$65536,IN_DTK!D$6,0))=FALSE,VLOOKUP($A798,DSSV!$A$7:$R$65536,IN_DTK!D$6,0),"")</f>
        <v/>
      </c>
      <c r="E798" s="182" t="str">
        <f>IF(ISNA(VLOOKUP($A798,DSSV!$A$7:$R$65536,IN_DTK!E$6,0))=FALSE,VLOOKUP($A798,DSSV!$A$7:$R$65536,IN_DTK!E$6,0),"")</f>
        <v/>
      </c>
      <c r="F798" s="187" t="str">
        <f>IF(ISNA(VLOOKUP($A798,DSSV!$A$7:$R$65536,IN_DTK!F$6,0))=FALSE,VLOOKUP($A798,DSSV!$A$7:$R$65536,IN_DTK!F$6,0),"")</f>
        <v/>
      </c>
      <c r="G798" s="187" t="str">
        <f>IF(ISNA(VLOOKUP($A798,DSSV!$A$7:$R$65536,IN_DTK!G$6,0))=FALSE,VLOOKUP($A798,DSSV!$A$7:$R$65536,IN_DTK!G$6,0),"")</f>
        <v/>
      </c>
      <c r="H798" s="183">
        <f>IF(ISNA(VLOOKUP($A798,DSSV!$A$7:$R$65536,IN_DTK!H$6,0))=FALSE,IF(H$9&lt;&gt;0,VLOOKUP($A798,DSSV!$A$7:$R$65536,IN_DTK!H$6,0),""),"")</f>
        <v>0</v>
      </c>
      <c r="I798" s="183">
        <f>IF(ISNA(VLOOKUP($A798,DSSV!$A$7:$R$65536,IN_DTK!I$6,0))=FALSE,IF(I$9&lt;&gt;0,VLOOKUP($A798,DSSV!$A$7:$R$65536,IN_DTK!I$6,0),""),"")</f>
        <v>0</v>
      </c>
      <c r="J798" s="183">
        <f>IF(ISNA(VLOOKUP($A798,DSSV!$A$7:$R$65536,IN_DTK!J$6,0))=FALSE,IF(J$9&lt;&gt;0,VLOOKUP($A798,DSSV!$A$7:$R$65536,IN_DTK!J$6,0),""),"")</f>
        <v>0</v>
      </c>
      <c r="K798" s="183">
        <f>IF(ISNA(VLOOKUP($A798,DSSV!$A$7:$R$65536,IN_DTK!K$6,0))=FALSE,IF(K$9&lt;&gt;0,VLOOKUP($A798,DSSV!$A$7:$R$65536,IN_DTK!K$6,0),""),"")</f>
        <v>0</v>
      </c>
      <c r="L798" s="183">
        <f>IF(ISNA(VLOOKUP($A798,DSSV!$A$7:$R$65536,IN_DTK!L$6,0))=FALSE,IF(L$9&lt;&gt;0,VLOOKUP($A798,DSSV!$A$7:$R$65536,IN_DTK!L$6,0),""),"")</f>
        <v>0</v>
      </c>
      <c r="M798" s="183">
        <f>IF(ISNA(VLOOKUP($A798,DSSV!$A$7:$R$65536,IN_DTK!M$6,0))=FALSE,IF(M$9&lt;&gt;0,VLOOKUP($A798,DSSV!$A$7:$R$65536,IN_DTK!M$6,0),""),"")</f>
        <v>0</v>
      </c>
      <c r="N798" s="183">
        <f>IF(ISNA(VLOOKUP($A798,DSSV!$A$7:$R$65536,IN_DTK!N$6,0))=FALSE,IF(N$9&lt;&gt;0,VLOOKUP($A798,DSSV!$A$7:$R$65536,IN_DTK!N$6,0),""),"")</f>
        <v>0</v>
      </c>
      <c r="O798" s="183">
        <f>IF(ISNA(VLOOKUP($A798,DSSV!$A$7:$R$65536,IN_DTK!O$6,0))=FALSE,IF(O$9&lt;&gt;0,VLOOKUP($A798,DSSV!$A$7:$R$65536,IN_DTK!O$6,0),""),"")</f>
        <v>0</v>
      </c>
      <c r="P798" s="183">
        <f>IF(ISNA(VLOOKUP($A798,DSSV!$A$7:$R$65536,IN_DTK!P$6,0))=FALSE,IF(P$9&lt;&gt;0,VLOOKUP($A798,DSSV!$A$7:$R$65536,IN_DTK!P$6,0),""),"")</f>
        <v>0</v>
      </c>
      <c r="Q798" s="184">
        <f>IF(ISNA(VLOOKUP($A798,DSSV!$A$7:$R$65536,IN_DTK!Q$6,0))=FALSE,VLOOKUP($A798,DSSV!$A$7:$R$65536,IN_DTK!Q$6,0),"")</f>
        <v>0</v>
      </c>
      <c r="R798" s="175" t="str">
        <f>IF(ISNA(VLOOKUP($A798,DSSV!$A$7:$R$65536,IN_DTK!R$6,0))=FALSE,VLOOKUP($A798,DSSV!$A$7:$R$65536,IN_DTK!R$6,0),"")</f>
        <v>Không</v>
      </c>
      <c r="S798" s="185" t="str">
        <f>IF(ISNA(VLOOKUP($A798,DSSV!$A$7:$R$65536,IN_DTK!S$6,0))=FALSE,VLOOKUP($A798,DSSV!$A$7:$R$65536,IN_DTK!S$6,0),"")</f>
        <v/>
      </c>
      <c r="T798" s="156" t="str">
        <f t="shared" si="24"/>
        <v/>
      </c>
      <c r="U798" s="156" t="str">
        <f t="shared" si="25"/>
        <v/>
      </c>
    </row>
    <row r="799" spans="1:21" s="156" customFormat="1" ht="20.25" customHeight="1">
      <c r="A799" s="154">
        <v>790</v>
      </c>
      <c r="B799" s="178">
        <f>--SUBTOTAL(2,C$7:C799)</f>
        <v>790</v>
      </c>
      <c r="C799" s="157">
        <f>IF(ISNA(VLOOKUP($A799,DSSV!$A$7:$R$65536,IN_DTK!C$6,0))=FALSE,VLOOKUP($A799,DSSV!$A$7:$R$65536,IN_DTK!C$6,0),"")</f>
        <v>0</v>
      </c>
      <c r="D799" s="181" t="str">
        <f>IF(ISNA(VLOOKUP($A799,DSSV!$A$7:$R$65536,IN_DTK!D$6,0))=FALSE,VLOOKUP($A799,DSSV!$A$7:$R$65536,IN_DTK!D$6,0),"")</f>
        <v/>
      </c>
      <c r="E799" s="182" t="str">
        <f>IF(ISNA(VLOOKUP($A799,DSSV!$A$7:$R$65536,IN_DTK!E$6,0))=FALSE,VLOOKUP($A799,DSSV!$A$7:$R$65536,IN_DTK!E$6,0),"")</f>
        <v/>
      </c>
      <c r="F799" s="187" t="str">
        <f>IF(ISNA(VLOOKUP($A799,DSSV!$A$7:$R$65536,IN_DTK!F$6,0))=FALSE,VLOOKUP($A799,DSSV!$A$7:$R$65536,IN_DTK!F$6,0),"")</f>
        <v/>
      </c>
      <c r="G799" s="187" t="str">
        <f>IF(ISNA(VLOOKUP($A799,DSSV!$A$7:$R$65536,IN_DTK!G$6,0))=FALSE,VLOOKUP($A799,DSSV!$A$7:$R$65536,IN_DTK!G$6,0),"")</f>
        <v/>
      </c>
      <c r="H799" s="183">
        <f>IF(ISNA(VLOOKUP($A799,DSSV!$A$7:$R$65536,IN_DTK!H$6,0))=FALSE,IF(H$9&lt;&gt;0,VLOOKUP($A799,DSSV!$A$7:$R$65536,IN_DTK!H$6,0),""),"")</f>
        <v>0</v>
      </c>
      <c r="I799" s="183">
        <f>IF(ISNA(VLOOKUP($A799,DSSV!$A$7:$R$65536,IN_DTK!I$6,0))=FALSE,IF(I$9&lt;&gt;0,VLOOKUP($A799,DSSV!$A$7:$R$65536,IN_DTK!I$6,0),""),"")</f>
        <v>0</v>
      </c>
      <c r="J799" s="183">
        <f>IF(ISNA(VLOOKUP($A799,DSSV!$A$7:$R$65536,IN_DTK!J$6,0))=FALSE,IF(J$9&lt;&gt;0,VLOOKUP($A799,DSSV!$A$7:$R$65536,IN_DTK!J$6,0),""),"")</f>
        <v>0</v>
      </c>
      <c r="K799" s="183">
        <f>IF(ISNA(VLOOKUP($A799,DSSV!$A$7:$R$65536,IN_DTK!K$6,0))=FALSE,IF(K$9&lt;&gt;0,VLOOKUP($A799,DSSV!$A$7:$R$65536,IN_DTK!K$6,0),""),"")</f>
        <v>0</v>
      </c>
      <c r="L799" s="183">
        <f>IF(ISNA(VLOOKUP($A799,DSSV!$A$7:$R$65536,IN_DTK!L$6,0))=FALSE,IF(L$9&lt;&gt;0,VLOOKUP($A799,DSSV!$A$7:$R$65536,IN_DTK!L$6,0),""),"")</f>
        <v>0</v>
      </c>
      <c r="M799" s="183">
        <f>IF(ISNA(VLOOKUP($A799,DSSV!$A$7:$R$65536,IN_DTK!M$6,0))=FALSE,IF(M$9&lt;&gt;0,VLOOKUP($A799,DSSV!$A$7:$R$65536,IN_DTK!M$6,0),""),"")</f>
        <v>0</v>
      </c>
      <c r="N799" s="183">
        <f>IF(ISNA(VLOOKUP($A799,DSSV!$A$7:$R$65536,IN_DTK!N$6,0))=FALSE,IF(N$9&lt;&gt;0,VLOOKUP($A799,DSSV!$A$7:$R$65536,IN_DTK!N$6,0),""),"")</f>
        <v>0</v>
      </c>
      <c r="O799" s="183">
        <f>IF(ISNA(VLOOKUP($A799,DSSV!$A$7:$R$65536,IN_DTK!O$6,0))=FALSE,IF(O$9&lt;&gt;0,VLOOKUP($A799,DSSV!$A$7:$R$65536,IN_DTK!O$6,0),""),"")</f>
        <v>0</v>
      </c>
      <c r="P799" s="183">
        <f>IF(ISNA(VLOOKUP($A799,DSSV!$A$7:$R$65536,IN_DTK!P$6,0))=FALSE,IF(P$9&lt;&gt;0,VLOOKUP($A799,DSSV!$A$7:$R$65536,IN_DTK!P$6,0),""),"")</f>
        <v>0</v>
      </c>
      <c r="Q799" s="184">
        <f>IF(ISNA(VLOOKUP($A799,DSSV!$A$7:$R$65536,IN_DTK!Q$6,0))=FALSE,VLOOKUP($A799,DSSV!$A$7:$R$65536,IN_DTK!Q$6,0),"")</f>
        <v>0</v>
      </c>
      <c r="R799" s="175" t="str">
        <f>IF(ISNA(VLOOKUP($A799,DSSV!$A$7:$R$65536,IN_DTK!R$6,0))=FALSE,VLOOKUP($A799,DSSV!$A$7:$R$65536,IN_DTK!R$6,0),"")</f>
        <v>Không</v>
      </c>
      <c r="S799" s="185" t="str">
        <f>IF(ISNA(VLOOKUP($A799,DSSV!$A$7:$R$65536,IN_DTK!S$6,0))=FALSE,VLOOKUP($A799,DSSV!$A$7:$R$65536,IN_DTK!S$6,0),"")</f>
        <v/>
      </c>
      <c r="T799" s="156" t="str">
        <f t="shared" si="24"/>
        <v/>
      </c>
      <c r="U799" s="156" t="str">
        <f t="shared" si="25"/>
        <v/>
      </c>
    </row>
    <row r="800" spans="1:21" s="156" customFormat="1" ht="20.25" customHeight="1">
      <c r="A800" s="154">
        <v>791</v>
      </c>
      <c r="B800" s="178">
        <f>--SUBTOTAL(2,C$7:C800)</f>
        <v>791</v>
      </c>
      <c r="C800" s="157">
        <f>IF(ISNA(VLOOKUP($A800,DSSV!$A$7:$R$65536,IN_DTK!C$6,0))=FALSE,VLOOKUP($A800,DSSV!$A$7:$R$65536,IN_DTK!C$6,0),"")</f>
        <v>0</v>
      </c>
      <c r="D800" s="181" t="str">
        <f>IF(ISNA(VLOOKUP($A800,DSSV!$A$7:$R$65536,IN_DTK!D$6,0))=FALSE,VLOOKUP($A800,DSSV!$A$7:$R$65536,IN_DTK!D$6,0),"")</f>
        <v/>
      </c>
      <c r="E800" s="182" t="str">
        <f>IF(ISNA(VLOOKUP($A800,DSSV!$A$7:$R$65536,IN_DTK!E$6,0))=FALSE,VLOOKUP($A800,DSSV!$A$7:$R$65536,IN_DTK!E$6,0),"")</f>
        <v/>
      </c>
      <c r="F800" s="187" t="str">
        <f>IF(ISNA(VLOOKUP($A800,DSSV!$A$7:$R$65536,IN_DTK!F$6,0))=FALSE,VLOOKUP($A800,DSSV!$A$7:$R$65536,IN_DTK!F$6,0),"")</f>
        <v/>
      </c>
      <c r="G800" s="187" t="str">
        <f>IF(ISNA(VLOOKUP($A800,DSSV!$A$7:$R$65536,IN_DTK!G$6,0))=FALSE,VLOOKUP($A800,DSSV!$A$7:$R$65536,IN_DTK!G$6,0),"")</f>
        <v/>
      </c>
      <c r="H800" s="183">
        <f>IF(ISNA(VLOOKUP($A800,DSSV!$A$7:$R$65536,IN_DTK!H$6,0))=FALSE,IF(H$9&lt;&gt;0,VLOOKUP($A800,DSSV!$A$7:$R$65536,IN_DTK!H$6,0),""),"")</f>
        <v>0</v>
      </c>
      <c r="I800" s="183">
        <f>IF(ISNA(VLOOKUP($A800,DSSV!$A$7:$R$65536,IN_DTK!I$6,0))=FALSE,IF(I$9&lt;&gt;0,VLOOKUP($A800,DSSV!$A$7:$R$65536,IN_DTK!I$6,0),""),"")</f>
        <v>0</v>
      </c>
      <c r="J800" s="183">
        <f>IF(ISNA(VLOOKUP($A800,DSSV!$A$7:$R$65536,IN_DTK!J$6,0))=FALSE,IF(J$9&lt;&gt;0,VLOOKUP($A800,DSSV!$A$7:$R$65536,IN_DTK!J$6,0),""),"")</f>
        <v>0</v>
      </c>
      <c r="K800" s="183">
        <f>IF(ISNA(VLOOKUP($A800,DSSV!$A$7:$R$65536,IN_DTK!K$6,0))=FALSE,IF(K$9&lt;&gt;0,VLOOKUP($A800,DSSV!$A$7:$R$65536,IN_DTK!K$6,0),""),"")</f>
        <v>0</v>
      </c>
      <c r="L800" s="183">
        <f>IF(ISNA(VLOOKUP($A800,DSSV!$A$7:$R$65536,IN_DTK!L$6,0))=FALSE,IF(L$9&lt;&gt;0,VLOOKUP($A800,DSSV!$A$7:$R$65536,IN_DTK!L$6,0),""),"")</f>
        <v>0</v>
      </c>
      <c r="M800" s="183">
        <f>IF(ISNA(VLOOKUP($A800,DSSV!$A$7:$R$65536,IN_DTK!M$6,0))=FALSE,IF(M$9&lt;&gt;0,VLOOKUP($A800,DSSV!$A$7:$R$65536,IN_DTK!M$6,0),""),"")</f>
        <v>0</v>
      </c>
      <c r="N800" s="183">
        <f>IF(ISNA(VLOOKUP($A800,DSSV!$A$7:$R$65536,IN_DTK!N$6,0))=FALSE,IF(N$9&lt;&gt;0,VLOOKUP($A800,DSSV!$A$7:$R$65536,IN_DTK!N$6,0),""),"")</f>
        <v>0</v>
      </c>
      <c r="O800" s="183">
        <f>IF(ISNA(VLOOKUP($A800,DSSV!$A$7:$R$65536,IN_DTK!O$6,0))=FALSE,IF(O$9&lt;&gt;0,VLOOKUP($A800,DSSV!$A$7:$R$65536,IN_DTK!O$6,0),""),"")</f>
        <v>0</v>
      </c>
      <c r="P800" s="183">
        <f>IF(ISNA(VLOOKUP($A800,DSSV!$A$7:$R$65536,IN_DTK!P$6,0))=FALSE,IF(P$9&lt;&gt;0,VLOOKUP($A800,DSSV!$A$7:$R$65536,IN_DTK!P$6,0),""),"")</f>
        <v>0</v>
      </c>
      <c r="Q800" s="184">
        <f>IF(ISNA(VLOOKUP($A800,DSSV!$A$7:$R$65536,IN_DTK!Q$6,0))=FALSE,VLOOKUP($A800,DSSV!$A$7:$R$65536,IN_DTK!Q$6,0),"")</f>
        <v>0</v>
      </c>
      <c r="R800" s="175" t="str">
        <f>IF(ISNA(VLOOKUP($A800,DSSV!$A$7:$R$65536,IN_DTK!R$6,0))=FALSE,VLOOKUP($A800,DSSV!$A$7:$R$65536,IN_DTK!R$6,0),"")</f>
        <v>Không</v>
      </c>
      <c r="S800" s="185" t="str">
        <f>IF(ISNA(VLOOKUP($A800,DSSV!$A$7:$R$65536,IN_DTK!S$6,0))=FALSE,VLOOKUP($A800,DSSV!$A$7:$R$65536,IN_DTK!S$6,0),"")</f>
        <v/>
      </c>
      <c r="T800" s="156" t="str">
        <f t="shared" si="24"/>
        <v/>
      </c>
      <c r="U800" s="156" t="str">
        <f t="shared" si="25"/>
        <v/>
      </c>
    </row>
    <row r="801" spans="1:21" s="156" customFormat="1" ht="20.25" customHeight="1">
      <c r="A801" s="154">
        <v>792</v>
      </c>
      <c r="B801" s="178">
        <f>--SUBTOTAL(2,C$7:C801)</f>
        <v>792</v>
      </c>
      <c r="C801" s="157">
        <f>IF(ISNA(VLOOKUP($A801,DSSV!$A$7:$R$65536,IN_DTK!C$6,0))=FALSE,VLOOKUP($A801,DSSV!$A$7:$R$65536,IN_DTK!C$6,0),"")</f>
        <v>0</v>
      </c>
      <c r="D801" s="181" t="str">
        <f>IF(ISNA(VLOOKUP($A801,DSSV!$A$7:$R$65536,IN_DTK!D$6,0))=FALSE,VLOOKUP($A801,DSSV!$A$7:$R$65536,IN_DTK!D$6,0),"")</f>
        <v/>
      </c>
      <c r="E801" s="182" t="str">
        <f>IF(ISNA(VLOOKUP($A801,DSSV!$A$7:$R$65536,IN_DTK!E$6,0))=FALSE,VLOOKUP($A801,DSSV!$A$7:$R$65536,IN_DTK!E$6,0),"")</f>
        <v/>
      </c>
      <c r="F801" s="187" t="str">
        <f>IF(ISNA(VLOOKUP($A801,DSSV!$A$7:$R$65536,IN_DTK!F$6,0))=FALSE,VLOOKUP($A801,DSSV!$A$7:$R$65536,IN_DTK!F$6,0),"")</f>
        <v/>
      </c>
      <c r="G801" s="187" t="str">
        <f>IF(ISNA(VLOOKUP($A801,DSSV!$A$7:$R$65536,IN_DTK!G$6,0))=FALSE,VLOOKUP($A801,DSSV!$A$7:$R$65536,IN_DTK!G$6,0),"")</f>
        <v/>
      </c>
      <c r="H801" s="183">
        <f>IF(ISNA(VLOOKUP($A801,DSSV!$A$7:$R$65536,IN_DTK!H$6,0))=FALSE,IF(H$9&lt;&gt;0,VLOOKUP($A801,DSSV!$A$7:$R$65536,IN_DTK!H$6,0),""),"")</f>
        <v>0</v>
      </c>
      <c r="I801" s="183">
        <f>IF(ISNA(VLOOKUP($A801,DSSV!$A$7:$R$65536,IN_DTK!I$6,0))=FALSE,IF(I$9&lt;&gt;0,VLOOKUP($A801,DSSV!$A$7:$R$65536,IN_DTK!I$6,0),""),"")</f>
        <v>0</v>
      </c>
      <c r="J801" s="183">
        <f>IF(ISNA(VLOOKUP($A801,DSSV!$A$7:$R$65536,IN_DTK!J$6,0))=FALSE,IF(J$9&lt;&gt;0,VLOOKUP($A801,DSSV!$A$7:$R$65536,IN_DTK!J$6,0),""),"")</f>
        <v>0</v>
      </c>
      <c r="K801" s="183">
        <f>IF(ISNA(VLOOKUP($A801,DSSV!$A$7:$R$65536,IN_DTK!K$6,0))=FALSE,IF(K$9&lt;&gt;0,VLOOKUP($A801,DSSV!$A$7:$R$65536,IN_DTK!K$6,0),""),"")</f>
        <v>0</v>
      </c>
      <c r="L801" s="183">
        <f>IF(ISNA(VLOOKUP($A801,DSSV!$A$7:$R$65536,IN_DTK!L$6,0))=FALSE,IF(L$9&lt;&gt;0,VLOOKUP($A801,DSSV!$A$7:$R$65536,IN_DTK!L$6,0),""),"")</f>
        <v>0</v>
      </c>
      <c r="M801" s="183">
        <f>IF(ISNA(VLOOKUP($A801,DSSV!$A$7:$R$65536,IN_DTK!M$6,0))=FALSE,IF(M$9&lt;&gt;0,VLOOKUP($A801,DSSV!$A$7:$R$65536,IN_DTK!M$6,0),""),"")</f>
        <v>0</v>
      </c>
      <c r="N801" s="183">
        <f>IF(ISNA(VLOOKUP($A801,DSSV!$A$7:$R$65536,IN_DTK!N$6,0))=FALSE,IF(N$9&lt;&gt;0,VLOOKUP($A801,DSSV!$A$7:$R$65536,IN_DTK!N$6,0),""),"")</f>
        <v>0</v>
      </c>
      <c r="O801" s="183">
        <f>IF(ISNA(VLOOKUP($A801,DSSV!$A$7:$R$65536,IN_DTK!O$6,0))=FALSE,IF(O$9&lt;&gt;0,VLOOKUP($A801,DSSV!$A$7:$R$65536,IN_DTK!O$6,0),""),"")</f>
        <v>0</v>
      </c>
      <c r="P801" s="183">
        <f>IF(ISNA(VLOOKUP($A801,DSSV!$A$7:$R$65536,IN_DTK!P$6,0))=FALSE,IF(P$9&lt;&gt;0,VLOOKUP($A801,DSSV!$A$7:$R$65536,IN_DTK!P$6,0),""),"")</f>
        <v>0</v>
      </c>
      <c r="Q801" s="184">
        <f>IF(ISNA(VLOOKUP($A801,DSSV!$A$7:$R$65536,IN_DTK!Q$6,0))=FALSE,VLOOKUP($A801,DSSV!$A$7:$R$65536,IN_DTK!Q$6,0),"")</f>
        <v>0</v>
      </c>
      <c r="R801" s="175" t="str">
        <f>IF(ISNA(VLOOKUP($A801,DSSV!$A$7:$R$65536,IN_DTK!R$6,0))=FALSE,VLOOKUP($A801,DSSV!$A$7:$R$65536,IN_DTK!R$6,0),"")</f>
        <v>Không</v>
      </c>
      <c r="S801" s="185" t="str">
        <f>IF(ISNA(VLOOKUP($A801,DSSV!$A$7:$R$65536,IN_DTK!S$6,0))=FALSE,VLOOKUP($A801,DSSV!$A$7:$R$65536,IN_DTK!S$6,0),"")</f>
        <v/>
      </c>
      <c r="T801" s="156" t="str">
        <f t="shared" si="24"/>
        <v/>
      </c>
      <c r="U801" s="156" t="str">
        <f t="shared" si="25"/>
        <v/>
      </c>
    </row>
    <row r="802" spans="1:21" s="156" customFormat="1" ht="20.25" customHeight="1">
      <c r="A802" s="154">
        <v>793</v>
      </c>
      <c r="B802" s="178">
        <f>--SUBTOTAL(2,C$7:C802)</f>
        <v>793</v>
      </c>
      <c r="C802" s="157">
        <f>IF(ISNA(VLOOKUP($A802,DSSV!$A$7:$R$65536,IN_DTK!C$6,0))=FALSE,VLOOKUP($A802,DSSV!$A$7:$R$65536,IN_DTK!C$6,0),"")</f>
        <v>0</v>
      </c>
      <c r="D802" s="181" t="str">
        <f>IF(ISNA(VLOOKUP($A802,DSSV!$A$7:$R$65536,IN_DTK!D$6,0))=FALSE,VLOOKUP($A802,DSSV!$A$7:$R$65536,IN_DTK!D$6,0),"")</f>
        <v/>
      </c>
      <c r="E802" s="182" t="str">
        <f>IF(ISNA(VLOOKUP($A802,DSSV!$A$7:$R$65536,IN_DTK!E$6,0))=FALSE,VLOOKUP($A802,DSSV!$A$7:$R$65536,IN_DTK!E$6,0),"")</f>
        <v/>
      </c>
      <c r="F802" s="187" t="str">
        <f>IF(ISNA(VLOOKUP($A802,DSSV!$A$7:$R$65536,IN_DTK!F$6,0))=FALSE,VLOOKUP($A802,DSSV!$A$7:$R$65536,IN_DTK!F$6,0),"")</f>
        <v/>
      </c>
      <c r="G802" s="187" t="str">
        <f>IF(ISNA(VLOOKUP($A802,DSSV!$A$7:$R$65536,IN_DTK!G$6,0))=FALSE,VLOOKUP($A802,DSSV!$A$7:$R$65536,IN_DTK!G$6,0),"")</f>
        <v/>
      </c>
      <c r="H802" s="183">
        <f>IF(ISNA(VLOOKUP($A802,DSSV!$A$7:$R$65536,IN_DTK!H$6,0))=FALSE,IF(H$9&lt;&gt;0,VLOOKUP($A802,DSSV!$A$7:$R$65536,IN_DTK!H$6,0),""),"")</f>
        <v>0</v>
      </c>
      <c r="I802" s="183">
        <f>IF(ISNA(VLOOKUP($A802,DSSV!$A$7:$R$65536,IN_DTK!I$6,0))=FALSE,IF(I$9&lt;&gt;0,VLOOKUP($A802,DSSV!$A$7:$R$65536,IN_DTK!I$6,0),""),"")</f>
        <v>0</v>
      </c>
      <c r="J802" s="183">
        <f>IF(ISNA(VLOOKUP($A802,DSSV!$A$7:$R$65536,IN_DTK!J$6,0))=FALSE,IF(J$9&lt;&gt;0,VLOOKUP($A802,DSSV!$A$7:$R$65536,IN_DTK!J$6,0),""),"")</f>
        <v>0</v>
      </c>
      <c r="K802" s="183">
        <f>IF(ISNA(VLOOKUP($A802,DSSV!$A$7:$R$65536,IN_DTK!K$6,0))=FALSE,IF(K$9&lt;&gt;0,VLOOKUP($A802,DSSV!$A$7:$R$65536,IN_DTK!K$6,0),""),"")</f>
        <v>0</v>
      </c>
      <c r="L802" s="183">
        <f>IF(ISNA(VLOOKUP($A802,DSSV!$A$7:$R$65536,IN_DTK!L$6,0))=FALSE,IF(L$9&lt;&gt;0,VLOOKUP($A802,DSSV!$A$7:$R$65536,IN_DTK!L$6,0),""),"")</f>
        <v>0</v>
      </c>
      <c r="M802" s="183">
        <f>IF(ISNA(VLOOKUP($A802,DSSV!$A$7:$R$65536,IN_DTK!M$6,0))=FALSE,IF(M$9&lt;&gt;0,VLOOKUP($A802,DSSV!$A$7:$R$65536,IN_DTK!M$6,0),""),"")</f>
        <v>0</v>
      </c>
      <c r="N802" s="183">
        <f>IF(ISNA(VLOOKUP($A802,DSSV!$A$7:$R$65536,IN_DTK!N$6,0))=FALSE,IF(N$9&lt;&gt;0,VLOOKUP($A802,DSSV!$A$7:$R$65536,IN_DTK!N$6,0),""),"")</f>
        <v>0</v>
      </c>
      <c r="O802" s="183">
        <f>IF(ISNA(VLOOKUP($A802,DSSV!$A$7:$R$65536,IN_DTK!O$6,0))=FALSE,IF(O$9&lt;&gt;0,VLOOKUP($A802,DSSV!$A$7:$R$65536,IN_DTK!O$6,0),""),"")</f>
        <v>0</v>
      </c>
      <c r="P802" s="183">
        <f>IF(ISNA(VLOOKUP($A802,DSSV!$A$7:$R$65536,IN_DTK!P$6,0))=FALSE,IF(P$9&lt;&gt;0,VLOOKUP($A802,DSSV!$A$7:$R$65536,IN_DTK!P$6,0),""),"")</f>
        <v>0</v>
      </c>
      <c r="Q802" s="184">
        <f>IF(ISNA(VLOOKUP($A802,DSSV!$A$7:$R$65536,IN_DTK!Q$6,0))=FALSE,VLOOKUP($A802,DSSV!$A$7:$R$65536,IN_DTK!Q$6,0),"")</f>
        <v>0</v>
      </c>
      <c r="R802" s="175" t="str">
        <f>IF(ISNA(VLOOKUP($A802,DSSV!$A$7:$R$65536,IN_DTK!R$6,0))=FALSE,VLOOKUP($A802,DSSV!$A$7:$R$65536,IN_DTK!R$6,0),"")</f>
        <v>Không</v>
      </c>
      <c r="S802" s="185" t="str">
        <f>IF(ISNA(VLOOKUP($A802,DSSV!$A$7:$R$65536,IN_DTK!S$6,0))=FALSE,VLOOKUP($A802,DSSV!$A$7:$R$65536,IN_DTK!S$6,0),"")</f>
        <v/>
      </c>
      <c r="T802" s="156" t="str">
        <f t="shared" si="24"/>
        <v/>
      </c>
      <c r="U802" s="156" t="str">
        <f t="shared" si="25"/>
        <v/>
      </c>
    </row>
    <row r="803" spans="1:21" s="156" customFormat="1" ht="20.25" customHeight="1">
      <c r="A803" s="154">
        <v>794</v>
      </c>
      <c r="B803" s="178">
        <f>--SUBTOTAL(2,C$7:C803)</f>
        <v>794</v>
      </c>
      <c r="C803" s="157">
        <f>IF(ISNA(VLOOKUP($A803,DSSV!$A$7:$R$65536,IN_DTK!C$6,0))=FALSE,VLOOKUP($A803,DSSV!$A$7:$R$65536,IN_DTK!C$6,0),"")</f>
        <v>0</v>
      </c>
      <c r="D803" s="181" t="str">
        <f>IF(ISNA(VLOOKUP($A803,DSSV!$A$7:$R$65536,IN_DTK!D$6,0))=FALSE,VLOOKUP($A803,DSSV!$A$7:$R$65536,IN_DTK!D$6,0),"")</f>
        <v/>
      </c>
      <c r="E803" s="182" t="str">
        <f>IF(ISNA(VLOOKUP($A803,DSSV!$A$7:$R$65536,IN_DTK!E$6,0))=FALSE,VLOOKUP($A803,DSSV!$A$7:$R$65536,IN_DTK!E$6,0),"")</f>
        <v/>
      </c>
      <c r="F803" s="187" t="str">
        <f>IF(ISNA(VLOOKUP($A803,DSSV!$A$7:$R$65536,IN_DTK!F$6,0))=FALSE,VLOOKUP($A803,DSSV!$A$7:$R$65536,IN_DTK!F$6,0),"")</f>
        <v/>
      </c>
      <c r="G803" s="187" t="str">
        <f>IF(ISNA(VLOOKUP($A803,DSSV!$A$7:$R$65536,IN_DTK!G$6,0))=FALSE,VLOOKUP($A803,DSSV!$A$7:$R$65536,IN_DTK!G$6,0),"")</f>
        <v/>
      </c>
      <c r="H803" s="183">
        <f>IF(ISNA(VLOOKUP($A803,DSSV!$A$7:$R$65536,IN_DTK!H$6,0))=FALSE,IF(H$9&lt;&gt;0,VLOOKUP($A803,DSSV!$A$7:$R$65536,IN_DTK!H$6,0),""),"")</f>
        <v>0</v>
      </c>
      <c r="I803" s="183">
        <f>IF(ISNA(VLOOKUP($A803,DSSV!$A$7:$R$65536,IN_DTK!I$6,0))=FALSE,IF(I$9&lt;&gt;0,VLOOKUP($A803,DSSV!$A$7:$R$65536,IN_DTK!I$6,0),""),"")</f>
        <v>0</v>
      </c>
      <c r="J803" s="183">
        <f>IF(ISNA(VLOOKUP($A803,DSSV!$A$7:$R$65536,IN_DTK!J$6,0))=FALSE,IF(J$9&lt;&gt;0,VLOOKUP($A803,DSSV!$A$7:$R$65536,IN_DTK!J$6,0),""),"")</f>
        <v>0</v>
      </c>
      <c r="K803" s="183">
        <f>IF(ISNA(VLOOKUP($A803,DSSV!$A$7:$R$65536,IN_DTK!K$6,0))=FALSE,IF(K$9&lt;&gt;0,VLOOKUP($A803,DSSV!$A$7:$R$65536,IN_DTK!K$6,0),""),"")</f>
        <v>0</v>
      </c>
      <c r="L803" s="183">
        <f>IF(ISNA(VLOOKUP($A803,DSSV!$A$7:$R$65536,IN_DTK!L$6,0))=FALSE,IF(L$9&lt;&gt;0,VLOOKUP($A803,DSSV!$A$7:$R$65536,IN_DTK!L$6,0),""),"")</f>
        <v>0</v>
      </c>
      <c r="M803" s="183">
        <f>IF(ISNA(VLOOKUP($A803,DSSV!$A$7:$R$65536,IN_DTK!M$6,0))=FALSE,IF(M$9&lt;&gt;0,VLOOKUP($A803,DSSV!$A$7:$R$65536,IN_DTK!M$6,0),""),"")</f>
        <v>0</v>
      </c>
      <c r="N803" s="183">
        <f>IF(ISNA(VLOOKUP($A803,DSSV!$A$7:$R$65536,IN_DTK!N$6,0))=FALSE,IF(N$9&lt;&gt;0,VLOOKUP($A803,DSSV!$A$7:$R$65536,IN_DTK!N$6,0),""),"")</f>
        <v>0</v>
      </c>
      <c r="O803" s="183">
        <f>IF(ISNA(VLOOKUP($A803,DSSV!$A$7:$R$65536,IN_DTK!O$6,0))=FALSE,IF(O$9&lt;&gt;0,VLOOKUP($A803,DSSV!$A$7:$R$65536,IN_DTK!O$6,0),""),"")</f>
        <v>0</v>
      </c>
      <c r="P803" s="183">
        <f>IF(ISNA(VLOOKUP($A803,DSSV!$A$7:$R$65536,IN_DTK!P$6,0))=FALSE,IF(P$9&lt;&gt;0,VLOOKUP($A803,DSSV!$A$7:$R$65536,IN_DTK!P$6,0),""),"")</f>
        <v>0</v>
      </c>
      <c r="Q803" s="184">
        <f>IF(ISNA(VLOOKUP($A803,DSSV!$A$7:$R$65536,IN_DTK!Q$6,0))=FALSE,VLOOKUP($A803,DSSV!$A$7:$R$65536,IN_DTK!Q$6,0),"")</f>
        <v>0</v>
      </c>
      <c r="R803" s="175" t="str">
        <f>IF(ISNA(VLOOKUP($A803,DSSV!$A$7:$R$65536,IN_DTK!R$6,0))=FALSE,VLOOKUP($A803,DSSV!$A$7:$R$65536,IN_DTK!R$6,0),"")</f>
        <v>Không</v>
      </c>
      <c r="S803" s="185" t="str">
        <f>IF(ISNA(VLOOKUP($A803,DSSV!$A$7:$R$65536,IN_DTK!S$6,0))=FALSE,VLOOKUP($A803,DSSV!$A$7:$R$65536,IN_DTK!S$6,0),"")</f>
        <v/>
      </c>
      <c r="T803" s="156" t="str">
        <f t="shared" si="24"/>
        <v/>
      </c>
      <c r="U803" s="156" t="str">
        <f t="shared" si="25"/>
        <v/>
      </c>
    </row>
    <row r="804" spans="1:21" s="156" customFormat="1" ht="20.25" customHeight="1">
      <c r="A804" s="154">
        <v>795</v>
      </c>
      <c r="B804" s="178">
        <f>--SUBTOTAL(2,C$7:C804)</f>
        <v>795</v>
      </c>
      <c r="C804" s="157">
        <f>IF(ISNA(VLOOKUP($A804,DSSV!$A$7:$R$65536,IN_DTK!C$6,0))=FALSE,VLOOKUP($A804,DSSV!$A$7:$R$65536,IN_DTK!C$6,0),"")</f>
        <v>0</v>
      </c>
      <c r="D804" s="181" t="str">
        <f>IF(ISNA(VLOOKUP($A804,DSSV!$A$7:$R$65536,IN_DTK!D$6,0))=FALSE,VLOOKUP($A804,DSSV!$A$7:$R$65536,IN_DTK!D$6,0),"")</f>
        <v/>
      </c>
      <c r="E804" s="182" t="str">
        <f>IF(ISNA(VLOOKUP($A804,DSSV!$A$7:$R$65536,IN_DTK!E$6,0))=FALSE,VLOOKUP($A804,DSSV!$A$7:$R$65536,IN_DTK!E$6,0),"")</f>
        <v/>
      </c>
      <c r="F804" s="187" t="str">
        <f>IF(ISNA(VLOOKUP($A804,DSSV!$A$7:$R$65536,IN_DTK!F$6,0))=FALSE,VLOOKUP($A804,DSSV!$A$7:$R$65536,IN_DTK!F$6,0),"")</f>
        <v/>
      </c>
      <c r="G804" s="187" t="str">
        <f>IF(ISNA(VLOOKUP($A804,DSSV!$A$7:$R$65536,IN_DTK!G$6,0))=FALSE,VLOOKUP($A804,DSSV!$A$7:$R$65536,IN_DTK!G$6,0),"")</f>
        <v/>
      </c>
      <c r="H804" s="183">
        <f>IF(ISNA(VLOOKUP($A804,DSSV!$A$7:$R$65536,IN_DTK!H$6,0))=FALSE,IF(H$9&lt;&gt;0,VLOOKUP($A804,DSSV!$A$7:$R$65536,IN_DTK!H$6,0),""),"")</f>
        <v>0</v>
      </c>
      <c r="I804" s="183">
        <f>IF(ISNA(VLOOKUP($A804,DSSV!$A$7:$R$65536,IN_DTK!I$6,0))=FALSE,IF(I$9&lt;&gt;0,VLOOKUP($A804,DSSV!$A$7:$R$65536,IN_DTK!I$6,0),""),"")</f>
        <v>0</v>
      </c>
      <c r="J804" s="183">
        <f>IF(ISNA(VLOOKUP($A804,DSSV!$A$7:$R$65536,IN_DTK!J$6,0))=FALSE,IF(J$9&lt;&gt;0,VLOOKUP($A804,DSSV!$A$7:$R$65536,IN_DTK!J$6,0),""),"")</f>
        <v>0</v>
      </c>
      <c r="K804" s="183">
        <f>IF(ISNA(VLOOKUP($A804,DSSV!$A$7:$R$65536,IN_DTK!K$6,0))=FALSE,IF(K$9&lt;&gt;0,VLOOKUP($A804,DSSV!$A$7:$R$65536,IN_DTK!K$6,0),""),"")</f>
        <v>0</v>
      </c>
      <c r="L804" s="183">
        <f>IF(ISNA(VLOOKUP($A804,DSSV!$A$7:$R$65536,IN_DTK!L$6,0))=FALSE,IF(L$9&lt;&gt;0,VLOOKUP($A804,DSSV!$A$7:$R$65536,IN_DTK!L$6,0),""),"")</f>
        <v>0</v>
      </c>
      <c r="M804" s="183">
        <f>IF(ISNA(VLOOKUP($A804,DSSV!$A$7:$R$65536,IN_DTK!M$6,0))=FALSE,IF(M$9&lt;&gt;0,VLOOKUP($A804,DSSV!$A$7:$R$65536,IN_DTK!M$6,0),""),"")</f>
        <v>0</v>
      </c>
      <c r="N804" s="183">
        <f>IF(ISNA(VLOOKUP($A804,DSSV!$A$7:$R$65536,IN_DTK!N$6,0))=FALSE,IF(N$9&lt;&gt;0,VLOOKUP($A804,DSSV!$A$7:$R$65536,IN_DTK!N$6,0),""),"")</f>
        <v>0</v>
      </c>
      <c r="O804" s="183">
        <f>IF(ISNA(VLOOKUP($A804,DSSV!$A$7:$R$65536,IN_DTK!O$6,0))=FALSE,IF(O$9&lt;&gt;0,VLOOKUP($A804,DSSV!$A$7:$R$65536,IN_DTK!O$6,0),""),"")</f>
        <v>0</v>
      </c>
      <c r="P804" s="183">
        <f>IF(ISNA(VLOOKUP($A804,DSSV!$A$7:$R$65536,IN_DTK!P$6,0))=FALSE,IF(P$9&lt;&gt;0,VLOOKUP($A804,DSSV!$A$7:$R$65536,IN_DTK!P$6,0),""),"")</f>
        <v>0</v>
      </c>
      <c r="Q804" s="184">
        <f>IF(ISNA(VLOOKUP($A804,DSSV!$A$7:$R$65536,IN_DTK!Q$6,0))=FALSE,VLOOKUP($A804,DSSV!$A$7:$R$65536,IN_DTK!Q$6,0),"")</f>
        <v>0</v>
      </c>
      <c r="R804" s="175" t="str">
        <f>IF(ISNA(VLOOKUP($A804,DSSV!$A$7:$R$65536,IN_DTK!R$6,0))=FALSE,VLOOKUP($A804,DSSV!$A$7:$R$65536,IN_DTK!R$6,0),"")</f>
        <v>Không</v>
      </c>
      <c r="S804" s="185" t="str">
        <f>IF(ISNA(VLOOKUP($A804,DSSV!$A$7:$R$65536,IN_DTK!S$6,0))=FALSE,VLOOKUP($A804,DSSV!$A$7:$R$65536,IN_DTK!S$6,0),"")</f>
        <v/>
      </c>
      <c r="T804" s="156" t="str">
        <f t="shared" si="24"/>
        <v/>
      </c>
      <c r="U804" s="156" t="str">
        <f t="shared" si="25"/>
        <v/>
      </c>
    </row>
    <row r="805" spans="1:21" s="156" customFormat="1" ht="20.25" customHeight="1">
      <c r="A805" s="154">
        <v>796</v>
      </c>
      <c r="B805" s="178">
        <f>--SUBTOTAL(2,C$7:C805)</f>
        <v>796</v>
      </c>
      <c r="C805" s="157">
        <f>IF(ISNA(VLOOKUP($A805,DSSV!$A$7:$R$65536,IN_DTK!C$6,0))=FALSE,VLOOKUP($A805,DSSV!$A$7:$R$65536,IN_DTK!C$6,0),"")</f>
        <v>0</v>
      </c>
      <c r="D805" s="181" t="str">
        <f>IF(ISNA(VLOOKUP($A805,DSSV!$A$7:$R$65536,IN_DTK!D$6,0))=FALSE,VLOOKUP($A805,DSSV!$A$7:$R$65536,IN_DTK!D$6,0),"")</f>
        <v/>
      </c>
      <c r="E805" s="182" t="str">
        <f>IF(ISNA(VLOOKUP($A805,DSSV!$A$7:$R$65536,IN_DTK!E$6,0))=FALSE,VLOOKUP($A805,DSSV!$A$7:$R$65536,IN_DTK!E$6,0),"")</f>
        <v/>
      </c>
      <c r="F805" s="187" t="str">
        <f>IF(ISNA(VLOOKUP($A805,DSSV!$A$7:$R$65536,IN_DTK!F$6,0))=FALSE,VLOOKUP($A805,DSSV!$A$7:$R$65536,IN_DTK!F$6,0),"")</f>
        <v/>
      </c>
      <c r="G805" s="187" t="str">
        <f>IF(ISNA(VLOOKUP($A805,DSSV!$A$7:$R$65536,IN_DTK!G$6,0))=FALSE,VLOOKUP($A805,DSSV!$A$7:$R$65536,IN_DTK!G$6,0),"")</f>
        <v/>
      </c>
      <c r="H805" s="183">
        <f>IF(ISNA(VLOOKUP($A805,DSSV!$A$7:$R$65536,IN_DTK!H$6,0))=FALSE,IF(H$9&lt;&gt;0,VLOOKUP($A805,DSSV!$A$7:$R$65536,IN_DTK!H$6,0),""),"")</f>
        <v>0</v>
      </c>
      <c r="I805" s="183">
        <f>IF(ISNA(VLOOKUP($A805,DSSV!$A$7:$R$65536,IN_DTK!I$6,0))=FALSE,IF(I$9&lt;&gt;0,VLOOKUP($A805,DSSV!$A$7:$R$65536,IN_DTK!I$6,0),""),"")</f>
        <v>0</v>
      </c>
      <c r="J805" s="183">
        <f>IF(ISNA(VLOOKUP($A805,DSSV!$A$7:$R$65536,IN_DTK!J$6,0))=FALSE,IF(J$9&lt;&gt;0,VLOOKUP($A805,DSSV!$A$7:$R$65536,IN_DTK!J$6,0),""),"")</f>
        <v>0</v>
      </c>
      <c r="K805" s="183">
        <f>IF(ISNA(VLOOKUP($A805,DSSV!$A$7:$R$65536,IN_DTK!K$6,0))=FALSE,IF(K$9&lt;&gt;0,VLOOKUP($A805,DSSV!$A$7:$R$65536,IN_DTK!K$6,0),""),"")</f>
        <v>0</v>
      </c>
      <c r="L805" s="183">
        <f>IF(ISNA(VLOOKUP($A805,DSSV!$A$7:$R$65536,IN_DTK!L$6,0))=FALSE,IF(L$9&lt;&gt;0,VLOOKUP($A805,DSSV!$A$7:$R$65536,IN_DTK!L$6,0),""),"")</f>
        <v>0</v>
      </c>
      <c r="M805" s="183">
        <f>IF(ISNA(VLOOKUP($A805,DSSV!$A$7:$R$65536,IN_DTK!M$6,0))=FALSE,IF(M$9&lt;&gt;0,VLOOKUP($A805,DSSV!$A$7:$R$65536,IN_DTK!M$6,0),""),"")</f>
        <v>0</v>
      </c>
      <c r="N805" s="183">
        <f>IF(ISNA(VLOOKUP($A805,DSSV!$A$7:$R$65536,IN_DTK!N$6,0))=FALSE,IF(N$9&lt;&gt;0,VLOOKUP($A805,DSSV!$A$7:$R$65536,IN_DTK!N$6,0),""),"")</f>
        <v>0</v>
      </c>
      <c r="O805" s="183">
        <f>IF(ISNA(VLOOKUP($A805,DSSV!$A$7:$R$65536,IN_DTK!O$6,0))=FALSE,IF(O$9&lt;&gt;0,VLOOKUP($A805,DSSV!$A$7:$R$65536,IN_DTK!O$6,0),""),"")</f>
        <v>0</v>
      </c>
      <c r="P805" s="183">
        <f>IF(ISNA(VLOOKUP($A805,DSSV!$A$7:$R$65536,IN_DTK!P$6,0))=FALSE,IF(P$9&lt;&gt;0,VLOOKUP($A805,DSSV!$A$7:$R$65536,IN_DTK!P$6,0),""),"")</f>
        <v>0</v>
      </c>
      <c r="Q805" s="184">
        <f>IF(ISNA(VLOOKUP($A805,DSSV!$A$7:$R$65536,IN_DTK!Q$6,0))=FALSE,VLOOKUP($A805,DSSV!$A$7:$R$65536,IN_DTK!Q$6,0),"")</f>
        <v>0</v>
      </c>
      <c r="R805" s="175" t="str">
        <f>IF(ISNA(VLOOKUP($A805,DSSV!$A$7:$R$65536,IN_DTK!R$6,0))=FALSE,VLOOKUP($A805,DSSV!$A$7:$R$65536,IN_DTK!R$6,0),"")</f>
        <v>Không</v>
      </c>
      <c r="S805" s="185" t="str">
        <f>IF(ISNA(VLOOKUP($A805,DSSV!$A$7:$R$65536,IN_DTK!S$6,0))=FALSE,VLOOKUP($A805,DSSV!$A$7:$R$65536,IN_DTK!S$6,0),"")</f>
        <v/>
      </c>
      <c r="T805" s="156" t="str">
        <f t="shared" si="24"/>
        <v/>
      </c>
      <c r="U805" s="156" t="str">
        <f t="shared" si="25"/>
        <v/>
      </c>
    </row>
    <row r="806" spans="1:21" s="156" customFormat="1" ht="20.25" customHeight="1">
      <c r="A806" s="154">
        <v>797</v>
      </c>
      <c r="B806" s="178">
        <f>--SUBTOTAL(2,C$7:C806)</f>
        <v>797</v>
      </c>
      <c r="C806" s="157">
        <f>IF(ISNA(VLOOKUP($A806,DSSV!$A$7:$R$65536,IN_DTK!C$6,0))=FALSE,VLOOKUP($A806,DSSV!$A$7:$R$65536,IN_DTK!C$6,0),"")</f>
        <v>0</v>
      </c>
      <c r="D806" s="181" t="str">
        <f>IF(ISNA(VLOOKUP($A806,DSSV!$A$7:$R$65536,IN_DTK!D$6,0))=FALSE,VLOOKUP($A806,DSSV!$A$7:$R$65536,IN_DTK!D$6,0),"")</f>
        <v/>
      </c>
      <c r="E806" s="182" t="str">
        <f>IF(ISNA(VLOOKUP($A806,DSSV!$A$7:$R$65536,IN_DTK!E$6,0))=FALSE,VLOOKUP($A806,DSSV!$A$7:$R$65536,IN_DTK!E$6,0),"")</f>
        <v/>
      </c>
      <c r="F806" s="187" t="str">
        <f>IF(ISNA(VLOOKUP($A806,DSSV!$A$7:$R$65536,IN_DTK!F$6,0))=FALSE,VLOOKUP($A806,DSSV!$A$7:$R$65536,IN_DTK!F$6,0),"")</f>
        <v/>
      </c>
      <c r="G806" s="187" t="str">
        <f>IF(ISNA(VLOOKUP($A806,DSSV!$A$7:$R$65536,IN_DTK!G$6,0))=FALSE,VLOOKUP($A806,DSSV!$A$7:$R$65536,IN_DTK!G$6,0),"")</f>
        <v/>
      </c>
      <c r="H806" s="183">
        <f>IF(ISNA(VLOOKUP($A806,DSSV!$A$7:$R$65536,IN_DTK!H$6,0))=FALSE,IF(H$9&lt;&gt;0,VLOOKUP($A806,DSSV!$A$7:$R$65536,IN_DTK!H$6,0),""),"")</f>
        <v>0</v>
      </c>
      <c r="I806" s="183">
        <f>IF(ISNA(VLOOKUP($A806,DSSV!$A$7:$R$65536,IN_DTK!I$6,0))=FALSE,IF(I$9&lt;&gt;0,VLOOKUP($A806,DSSV!$A$7:$R$65536,IN_DTK!I$6,0),""),"")</f>
        <v>0</v>
      </c>
      <c r="J806" s="183">
        <f>IF(ISNA(VLOOKUP($A806,DSSV!$A$7:$R$65536,IN_DTK!J$6,0))=FALSE,IF(J$9&lt;&gt;0,VLOOKUP($A806,DSSV!$A$7:$R$65536,IN_DTK!J$6,0),""),"")</f>
        <v>0</v>
      </c>
      <c r="K806" s="183">
        <f>IF(ISNA(VLOOKUP($A806,DSSV!$A$7:$R$65536,IN_DTK!K$6,0))=FALSE,IF(K$9&lt;&gt;0,VLOOKUP($A806,DSSV!$A$7:$R$65536,IN_DTK!K$6,0),""),"")</f>
        <v>0</v>
      </c>
      <c r="L806" s="183">
        <f>IF(ISNA(VLOOKUP($A806,DSSV!$A$7:$R$65536,IN_DTK!L$6,0))=FALSE,IF(L$9&lt;&gt;0,VLOOKUP($A806,DSSV!$A$7:$R$65536,IN_DTK!L$6,0),""),"")</f>
        <v>0</v>
      </c>
      <c r="M806" s="183">
        <f>IF(ISNA(VLOOKUP($A806,DSSV!$A$7:$R$65536,IN_DTK!M$6,0))=FALSE,IF(M$9&lt;&gt;0,VLOOKUP($A806,DSSV!$A$7:$R$65536,IN_DTK!M$6,0),""),"")</f>
        <v>0</v>
      </c>
      <c r="N806" s="183">
        <f>IF(ISNA(VLOOKUP($A806,DSSV!$A$7:$R$65536,IN_DTK!N$6,0))=FALSE,IF(N$9&lt;&gt;0,VLOOKUP($A806,DSSV!$A$7:$R$65536,IN_DTK!N$6,0),""),"")</f>
        <v>0</v>
      </c>
      <c r="O806" s="183">
        <f>IF(ISNA(VLOOKUP($A806,DSSV!$A$7:$R$65536,IN_DTK!O$6,0))=FALSE,IF(O$9&lt;&gt;0,VLOOKUP($A806,DSSV!$A$7:$R$65536,IN_DTK!O$6,0),""),"")</f>
        <v>0</v>
      </c>
      <c r="P806" s="183">
        <f>IF(ISNA(VLOOKUP($A806,DSSV!$A$7:$R$65536,IN_DTK!P$6,0))=FALSE,IF(P$9&lt;&gt;0,VLOOKUP($A806,DSSV!$A$7:$R$65536,IN_DTK!P$6,0),""),"")</f>
        <v>0</v>
      </c>
      <c r="Q806" s="184">
        <f>IF(ISNA(VLOOKUP($A806,DSSV!$A$7:$R$65536,IN_DTK!Q$6,0))=FALSE,VLOOKUP($A806,DSSV!$A$7:$R$65536,IN_DTK!Q$6,0),"")</f>
        <v>0</v>
      </c>
      <c r="R806" s="175" t="str">
        <f>IF(ISNA(VLOOKUP($A806,DSSV!$A$7:$R$65536,IN_DTK!R$6,0))=FALSE,VLOOKUP($A806,DSSV!$A$7:$R$65536,IN_DTK!R$6,0),"")</f>
        <v>Không</v>
      </c>
      <c r="S806" s="185" t="str">
        <f>IF(ISNA(VLOOKUP($A806,DSSV!$A$7:$R$65536,IN_DTK!S$6,0))=FALSE,VLOOKUP($A806,DSSV!$A$7:$R$65536,IN_DTK!S$6,0),"")</f>
        <v/>
      </c>
      <c r="T806" s="156" t="str">
        <f t="shared" si="24"/>
        <v/>
      </c>
      <c r="U806" s="156" t="str">
        <f t="shared" si="25"/>
        <v/>
      </c>
    </row>
    <row r="807" spans="1:21" s="156" customFormat="1" ht="20.25" customHeight="1">
      <c r="A807" s="154">
        <v>798</v>
      </c>
      <c r="B807" s="178">
        <f>--SUBTOTAL(2,C$7:C807)</f>
        <v>798</v>
      </c>
      <c r="C807" s="157">
        <f>IF(ISNA(VLOOKUP($A807,DSSV!$A$7:$R$65536,IN_DTK!C$6,0))=FALSE,VLOOKUP($A807,DSSV!$A$7:$R$65536,IN_DTK!C$6,0),"")</f>
        <v>0</v>
      </c>
      <c r="D807" s="181" t="str">
        <f>IF(ISNA(VLOOKUP($A807,DSSV!$A$7:$R$65536,IN_DTK!D$6,0))=FALSE,VLOOKUP($A807,DSSV!$A$7:$R$65536,IN_DTK!D$6,0),"")</f>
        <v/>
      </c>
      <c r="E807" s="182" t="str">
        <f>IF(ISNA(VLOOKUP($A807,DSSV!$A$7:$R$65536,IN_DTK!E$6,0))=FALSE,VLOOKUP($A807,DSSV!$A$7:$R$65536,IN_DTK!E$6,0),"")</f>
        <v/>
      </c>
      <c r="F807" s="187" t="str">
        <f>IF(ISNA(VLOOKUP($A807,DSSV!$A$7:$R$65536,IN_DTK!F$6,0))=FALSE,VLOOKUP($A807,DSSV!$A$7:$R$65536,IN_DTK!F$6,0),"")</f>
        <v/>
      </c>
      <c r="G807" s="187" t="str">
        <f>IF(ISNA(VLOOKUP($A807,DSSV!$A$7:$R$65536,IN_DTK!G$6,0))=FALSE,VLOOKUP($A807,DSSV!$A$7:$R$65536,IN_DTK!G$6,0),"")</f>
        <v/>
      </c>
      <c r="H807" s="183">
        <f>IF(ISNA(VLOOKUP($A807,DSSV!$A$7:$R$65536,IN_DTK!H$6,0))=FALSE,IF(H$9&lt;&gt;0,VLOOKUP($A807,DSSV!$A$7:$R$65536,IN_DTK!H$6,0),""),"")</f>
        <v>0</v>
      </c>
      <c r="I807" s="183">
        <f>IF(ISNA(VLOOKUP($A807,DSSV!$A$7:$R$65536,IN_DTK!I$6,0))=FALSE,IF(I$9&lt;&gt;0,VLOOKUP($A807,DSSV!$A$7:$R$65536,IN_DTK!I$6,0),""),"")</f>
        <v>0</v>
      </c>
      <c r="J807" s="183">
        <f>IF(ISNA(VLOOKUP($A807,DSSV!$A$7:$R$65536,IN_DTK!J$6,0))=FALSE,IF(J$9&lt;&gt;0,VLOOKUP($A807,DSSV!$A$7:$R$65536,IN_DTK!J$6,0),""),"")</f>
        <v>0</v>
      </c>
      <c r="K807" s="183">
        <f>IF(ISNA(VLOOKUP($A807,DSSV!$A$7:$R$65536,IN_DTK!K$6,0))=FALSE,IF(K$9&lt;&gt;0,VLOOKUP($A807,DSSV!$A$7:$R$65536,IN_DTK!K$6,0),""),"")</f>
        <v>0</v>
      </c>
      <c r="L807" s="183">
        <f>IF(ISNA(VLOOKUP($A807,DSSV!$A$7:$R$65536,IN_DTK!L$6,0))=FALSE,IF(L$9&lt;&gt;0,VLOOKUP($A807,DSSV!$A$7:$R$65536,IN_DTK!L$6,0),""),"")</f>
        <v>0</v>
      </c>
      <c r="M807" s="183">
        <f>IF(ISNA(VLOOKUP($A807,DSSV!$A$7:$R$65536,IN_DTK!M$6,0))=FALSE,IF(M$9&lt;&gt;0,VLOOKUP($A807,DSSV!$A$7:$R$65536,IN_DTK!M$6,0),""),"")</f>
        <v>0</v>
      </c>
      <c r="N807" s="183">
        <f>IF(ISNA(VLOOKUP($A807,DSSV!$A$7:$R$65536,IN_DTK!N$6,0))=FALSE,IF(N$9&lt;&gt;0,VLOOKUP($A807,DSSV!$A$7:$R$65536,IN_DTK!N$6,0),""),"")</f>
        <v>0</v>
      </c>
      <c r="O807" s="183">
        <f>IF(ISNA(VLOOKUP($A807,DSSV!$A$7:$R$65536,IN_DTK!O$6,0))=FALSE,IF(O$9&lt;&gt;0,VLOOKUP($A807,DSSV!$A$7:$R$65536,IN_DTK!O$6,0),""),"")</f>
        <v>0</v>
      </c>
      <c r="P807" s="183">
        <f>IF(ISNA(VLOOKUP($A807,DSSV!$A$7:$R$65536,IN_DTK!P$6,0))=FALSE,IF(P$9&lt;&gt;0,VLOOKUP($A807,DSSV!$A$7:$R$65536,IN_DTK!P$6,0),""),"")</f>
        <v>0</v>
      </c>
      <c r="Q807" s="184">
        <f>IF(ISNA(VLOOKUP($A807,DSSV!$A$7:$R$65536,IN_DTK!Q$6,0))=FALSE,VLOOKUP($A807,DSSV!$A$7:$R$65536,IN_DTK!Q$6,0),"")</f>
        <v>0</v>
      </c>
      <c r="R807" s="175" t="str">
        <f>IF(ISNA(VLOOKUP($A807,DSSV!$A$7:$R$65536,IN_DTK!R$6,0))=FALSE,VLOOKUP($A807,DSSV!$A$7:$R$65536,IN_DTK!R$6,0),"")</f>
        <v>Không</v>
      </c>
      <c r="S807" s="185" t="str">
        <f>IF(ISNA(VLOOKUP($A807,DSSV!$A$7:$R$65536,IN_DTK!S$6,0))=FALSE,VLOOKUP($A807,DSSV!$A$7:$R$65536,IN_DTK!S$6,0),"")</f>
        <v/>
      </c>
      <c r="T807" s="156" t="str">
        <f t="shared" si="24"/>
        <v/>
      </c>
      <c r="U807" s="156" t="str">
        <f t="shared" si="25"/>
        <v/>
      </c>
    </row>
    <row r="808" spans="1:21" s="156" customFormat="1" ht="20.25" customHeight="1">
      <c r="A808" s="154">
        <v>799</v>
      </c>
      <c r="B808" s="178">
        <f>--SUBTOTAL(2,C$7:C808)</f>
        <v>799</v>
      </c>
      <c r="C808" s="157">
        <f>IF(ISNA(VLOOKUP($A808,DSSV!$A$7:$R$65536,IN_DTK!C$6,0))=FALSE,VLOOKUP($A808,DSSV!$A$7:$R$65536,IN_DTK!C$6,0),"")</f>
        <v>0</v>
      </c>
      <c r="D808" s="181" t="str">
        <f>IF(ISNA(VLOOKUP($A808,DSSV!$A$7:$R$65536,IN_DTK!D$6,0))=FALSE,VLOOKUP($A808,DSSV!$A$7:$R$65536,IN_DTK!D$6,0),"")</f>
        <v/>
      </c>
      <c r="E808" s="182" t="str">
        <f>IF(ISNA(VLOOKUP($A808,DSSV!$A$7:$R$65536,IN_DTK!E$6,0))=FALSE,VLOOKUP($A808,DSSV!$A$7:$R$65536,IN_DTK!E$6,0),"")</f>
        <v/>
      </c>
      <c r="F808" s="187" t="str">
        <f>IF(ISNA(VLOOKUP($A808,DSSV!$A$7:$R$65536,IN_DTK!F$6,0))=FALSE,VLOOKUP($A808,DSSV!$A$7:$R$65536,IN_DTK!F$6,0),"")</f>
        <v/>
      </c>
      <c r="G808" s="187" t="str">
        <f>IF(ISNA(VLOOKUP($A808,DSSV!$A$7:$R$65536,IN_DTK!G$6,0))=FALSE,VLOOKUP($A808,DSSV!$A$7:$R$65536,IN_DTK!G$6,0),"")</f>
        <v/>
      </c>
      <c r="H808" s="183">
        <f>IF(ISNA(VLOOKUP($A808,DSSV!$A$7:$R$65536,IN_DTK!H$6,0))=FALSE,IF(H$9&lt;&gt;0,VLOOKUP($A808,DSSV!$A$7:$R$65536,IN_DTK!H$6,0),""),"")</f>
        <v>0</v>
      </c>
      <c r="I808" s="183">
        <f>IF(ISNA(VLOOKUP($A808,DSSV!$A$7:$R$65536,IN_DTK!I$6,0))=FALSE,IF(I$9&lt;&gt;0,VLOOKUP($A808,DSSV!$A$7:$R$65536,IN_DTK!I$6,0),""),"")</f>
        <v>0</v>
      </c>
      <c r="J808" s="183">
        <f>IF(ISNA(VLOOKUP($A808,DSSV!$A$7:$R$65536,IN_DTK!J$6,0))=FALSE,IF(J$9&lt;&gt;0,VLOOKUP($A808,DSSV!$A$7:$R$65536,IN_DTK!J$6,0),""),"")</f>
        <v>0</v>
      </c>
      <c r="K808" s="183">
        <f>IF(ISNA(VLOOKUP($A808,DSSV!$A$7:$R$65536,IN_DTK!K$6,0))=FALSE,IF(K$9&lt;&gt;0,VLOOKUP($A808,DSSV!$A$7:$R$65536,IN_DTK!K$6,0),""),"")</f>
        <v>0</v>
      </c>
      <c r="L808" s="183">
        <f>IF(ISNA(VLOOKUP($A808,DSSV!$A$7:$R$65536,IN_DTK!L$6,0))=FALSE,IF(L$9&lt;&gt;0,VLOOKUP($A808,DSSV!$A$7:$R$65536,IN_DTK!L$6,0),""),"")</f>
        <v>0</v>
      </c>
      <c r="M808" s="183">
        <f>IF(ISNA(VLOOKUP($A808,DSSV!$A$7:$R$65536,IN_DTK!M$6,0))=FALSE,IF(M$9&lt;&gt;0,VLOOKUP($A808,DSSV!$A$7:$R$65536,IN_DTK!M$6,0),""),"")</f>
        <v>0</v>
      </c>
      <c r="N808" s="183">
        <f>IF(ISNA(VLOOKUP($A808,DSSV!$A$7:$R$65536,IN_DTK!N$6,0))=FALSE,IF(N$9&lt;&gt;0,VLOOKUP($A808,DSSV!$A$7:$R$65536,IN_DTK!N$6,0),""),"")</f>
        <v>0</v>
      </c>
      <c r="O808" s="183">
        <f>IF(ISNA(VLOOKUP($A808,DSSV!$A$7:$R$65536,IN_DTK!O$6,0))=FALSE,IF(O$9&lt;&gt;0,VLOOKUP($A808,DSSV!$A$7:$R$65536,IN_DTK!O$6,0),""),"")</f>
        <v>0</v>
      </c>
      <c r="P808" s="183">
        <f>IF(ISNA(VLOOKUP($A808,DSSV!$A$7:$R$65536,IN_DTK!P$6,0))=FALSE,IF(P$9&lt;&gt;0,VLOOKUP($A808,DSSV!$A$7:$R$65536,IN_DTK!P$6,0),""),"")</f>
        <v>0</v>
      </c>
      <c r="Q808" s="184">
        <f>IF(ISNA(VLOOKUP($A808,DSSV!$A$7:$R$65536,IN_DTK!Q$6,0))=FALSE,VLOOKUP($A808,DSSV!$A$7:$R$65536,IN_DTK!Q$6,0),"")</f>
        <v>0</v>
      </c>
      <c r="R808" s="175" t="str">
        <f>IF(ISNA(VLOOKUP($A808,DSSV!$A$7:$R$65536,IN_DTK!R$6,0))=FALSE,VLOOKUP($A808,DSSV!$A$7:$R$65536,IN_DTK!R$6,0),"")</f>
        <v>Không</v>
      </c>
      <c r="S808" s="185" t="str">
        <f>IF(ISNA(VLOOKUP($A808,DSSV!$A$7:$R$65536,IN_DTK!S$6,0))=FALSE,VLOOKUP($A808,DSSV!$A$7:$R$65536,IN_DTK!S$6,0),"")</f>
        <v/>
      </c>
      <c r="T808" s="156" t="str">
        <f t="shared" si="24"/>
        <v/>
      </c>
      <c r="U808" s="156" t="str">
        <f t="shared" si="25"/>
        <v/>
      </c>
    </row>
    <row r="809" spans="1:21" s="156" customFormat="1" ht="20.25" customHeight="1">
      <c r="A809" s="154">
        <v>800</v>
      </c>
      <c r="B809" s="178">
        <f>--SUBTOTAL(2,C$7:C809)</f>
        <v>800</v>
      </c>
      <c r="C809" s="157">
        <f>IF(ISNA(VLOOKUP($A809,DSSV!$A$7:$R$65536,IN_DTK!C$6,0))=FALSE,VLOOKUP($A809,DSSV!$A$7:$R$65536,IN_DTK!C$6,0),"")</f>
        <v>0</v>
      </c>
      <c r="D809" s="181" t="str">
        <f>IF(ISNA(VLOOKUP($A809,DSSV!$A$7:$R$65536,IN_DTK!D$6,0))=FALSE,VLOOKUP($A809,DSSV!$A$7:$R$65536,IN_DTK!D$6,0),"")</f>
        <v/>
      </c>
      <c r="E809" s="182" t="str">
        <f>IF(ISNA(VLOOKUP($A809,DSSV!$A$7:$R$65536,IN_DTK!E$6,0))=FALSE,VLOOKUP($A809,DSSV!$A$7:$R$65536,IN_DTK!E$6,0),"")</f>
        <v/>
      </c>
      <c r="F809" s="187" t="str">
        <f>IF(ISNA(VLOOKUP($A809,DSSV!$A$7:$R$65536,IN_DTK!F$6,0))=FALSE,VLOOKUP($A809,DSSV!$A$7:$R$65536,IN_DTK!F$6,0),"")</f>
        <v/>
      </c>
      <c r="G809" s="187" t="str">
        <f>IF(ISNA(VLOOKUP($A809,DSSV!$A$7:$R$65536,IN_DTK!G$6,0))=FALSE,VLOOKUP($A809,DSSV!$A$7:$R$65536,IN_DTK!G$6,0),"")</f>
        <v/>
      </c>
      <c r="H809" s="183">
        <f>IF(ISNA(VLOOKUP($A809,DSSV!$A$7:$R$65536,IN_DTK!H$6,0))=FALSE,IF(H$9&lt;&gt;0,VLOOKUP($A809,DSSV!$A$7:$R$65536,IN_DTK!H$6,0),""),"")</f>
        <v>0</v>
      </c>
      <c r="I809" s="183">
        <f>IF(ISNA(VLOOKUP($A809,DSSV!$A$7:$R$65536,IN_DTK!I$6,0))=FALSE,IF(I$9&lt;&gt;0,VLOOKUP($A809,DSSV!$A$7:$R$65536,IN_DTK!I$6,0),""),"")</f>
        <v>0</v>
      </c>
      <c r="J809" s="183">
        <f>IF(ISNA(VLOOKUP($A809,DSSV!$A$7:$R$65536,IN_DTK!J$6,0))=FALSE,IF(J$9&lt;&gt;0,VLOOKUP($A809,DSSV!$A$7:$R$65536,IN_DTK!J$6,0),""),"")</f>
        <v>0</v>
      </c>
      <c r="K809" s="183">
        <f>IF(ISNA(VLOOKUP($A809,DSSV!$A$7:$R$65536,IN_DTK!K$6,0))=FALSE,IF(K$9&lt;&gt;0,VLOOKUP($A809,DSSV!$A$7:$R$65536,IN_DTK!K$6,0),""),"")</f>
        <v>0</v>
      </c>
      <c r="L809" s="183">
        <f>IF(ISNA(VLOOKUP($A809,DSSV!$A$7:$R$65536,IN_DTK!L$6,0))=FALSE,IF(L$9&lt;&gt;0,VLOOKUP($A809,DSSV!$A$7:$R$65536,IN_DTK!L$6,0),""),"")</f>
        <v>0</v>
      </c>
      <c r="M809" s="183">
        <f>IF(ISNA(VLOOKUP($A809,DSSV!$A$7:$R$65536,IN_DTK!M$6,0))=FALSE,IF(M$9&lt;&gt;0,VLOOKUP($A809,DSSV!$A$7:$R$65536,IN_DTK!M$6,0),""),"")</f>
        <v>0</v>
      </c>
      <c r="N809" s="183">
        <f>IF(ISNA(VLOOKUP($A809,DSSV!$A$7:$R$65536,IN_DTK!N$6,0))=FALSE,IF(N$9&lt;&gt;0,VLOOKUP($A809,DSSV!$A$7:$R$65536,IN_DTK!N$6,0),""),"")</f>
        <v>0</v>
      </c>
      <c r="O809" s="183">
        <f>IF(ISNA(VLOOKUP($A809,DSSV!$A$7:$R$65536,IN_DTK!O$6,0))=FALSE,IF(O$9&lt;&gt;0,VLOOKUP($A809,DSSV!$A$7:$R$65536,IN_DTK!O$6,0),""),"")</f>
        <v>0</v>
      </c>
      <c r="P809" s="183">
        <f>IF(ISNA(VLOOKUP($A809,DSSV!$A$7:$R$65536,IN_DTK!P$6,0))=FALSE,IF(P$9&lt;&gt;0,VLOOKUP($A809,DSSV!$A$7:$R$65536,IN_DTK!P$6,0),""),"")</f>
        <v>0</v>
      </c>
      <c r="Q809" s="184">
        <f>IF(ISNA(VLOOKUP($A809,DSSV!$A$7:$R$65536,IN_DTK!Q$6,0))=FALSE,VLOOKUP($A809,DSSV!$A$7:$R$65536,IN_DTK!Q$6,0),"")</f>
        <v>0</v>
      </c>
      <c r="R809" s="175" t="str">
        <f>IF(ISNA(VLOOKUP($A809,DSSV!$A$7:$R$65536,IN_DTK!R$6,0))=FALSE,VLOOKUP($A809,DSSV!$A$7:$R$65536,IN_DTK!R$6,0),"")</f>
        <v>Không</v>
      </c>
      <c r="S809" s="185" t="str">
        <f>IF(ISNA(VLOOKUP($A809,DSSV!$A$7:$R$65536,IN_DTK!S$6,0))=FALSE,VLOOKUP($A809,DSSV!$A$7:$R$65536,IN_DTK!S$6,0),"")</f>
        <v/>
      </c>
      <c r="T809" s="156" t="str">
        <f t="shared" si="24"/>
        <v/>
      </c>
      <c r="U809" s="156" t="str">
        <f t="shared" si="25"/>
        <v/>
      </c>
    </row>
    <row r="810" spans="1:21" s="156" customFormat="1" ht="20.25" customHeight="1">
      <c r="A810" s="154">
        <v>801</v>
      </c>
      <c r="B810" s="178">
        <f>--SUBTOTAL(2,C$7:C810)</f>
        <v>801</v>
      </c>
      <c r="C810" s="157">
        <f>IF(ISNA(VLOOKUP($A810,DSSV!$A$7:$R$65536,IN_DTK!C$6,0))=FALSE,VLOOKUP($A810,DSSV!$A$7:$R$65536,IN_DTK!C$6,0),"")</f>
        <v>0</v>
      </c>
      <c r="D810" s="181" t="str">
        <f>IF(ISNA(VLOOKUP($A810,DSSV!$A$7:$R$65536,IN_DTK!D$6,0))=FALSE,VLOOKUP($A810,DSSV!$A$7:$R$65536,IN_DTK!D$6,0),"")</f>
        <v/>
      </c>
      <c r="E810" s="182" t="str">
        <f>IF(ISNA(VLOOKUP($A810,DSSV!$A$7:$R$65536,IN_DTK!E$6,0))=FALSE,VLOOKUP($A810,DSSV!$A$7:$R$65536,IN_DTK!E$6,0),"")</f>
        <v/>
      </c>
      <c r="F810" s="187" t="str">
        <f>IF(ISNA(VLOOKUP($A810,DSSV!$A$7:$R$65536,IN_DTK!F$6,0))=FALSE,VLOOKUP($A810,DSSV!$A$7:$R$65536,IN_DTK!F$6,0),"")</f>
        <v/>
      </c>
      <c r="G810" s="187" t="str">
        <f>IF(ISNA(VLOOKUP($A810,DSSV!$A$7:$R$65536,IN_DTK!G$6,0))=FALSE,VLOOKUP($A810,DSSV!$A$7:$R$65536,IN_DTK!G$6,0),"")</f>
        <v/>
      </c>
      <c r="H810" s="183">
        <f>IF(ISNA(VLOOKUP($A810,DSSV!$A$7:$R$65536,IN_DTK!H$6,0))=FALSE,IF(H$9&lt;&gt;0,VLOOKUP($A810,DSSV!$A$7:$R$65536,IN_DTK!H$6,0),""),"")</f>
        <v>0</v>
      </c>
      <c r="I810" s="183">
        <f>IF(ISNA(VLOOKUP($A810,DSSV!$A$7:$R$65536,IN_DTK!I$6,0))=FALSE,IF(I$9&lt;&gt;0,VLOOKUP($A810,DSSV!$A$7:$R$65536,IN_DTK!I$6,0),""),"")</f>
        <v>0</v>
      </c>
      <c r="J810" s="183">
        <f>IF(ISNA(VLOOKUP($A810,DSSV!$A$7:$R$65536,IN_DTK!J$6,0))=FALSE,IF(J$9&lt;&gt;0,VLOOKUP($A810,DSSV!$A$7:$R$65536,IN_DTK!J$6,0),""),"")</f>
        <v>0</v>
      </c>
      <c r="K810" s="183">
        <f>IF(ISNA(VLOOKUP($A810,DSSV!$A$7:$R$65536,IN_DTK!K$6,0))=FALSE,IF(K$9&lt;&gt;0,VLOOKUP($A810,DSSV!$A$7:$R$65536,IN_DTK!K$6,0),""),"")</f>
        <v>0</v>
      </c>
      <c r="L810" s="183">
        <f>IF(ISNA(VLOOKUP($A810,DSSV!$A$7:$R$65536,IN_DTK!L$6,0))=FALSE,IF(L$9&lt;&gt;0,VLOOKUP($A810,DSSV!$A$7:$R$65536,IN_DTK!L$6,0),""),"")</f>
        <v>0</v>
      </c>
      <c r="M810" s="183">
        <f>IF(ISNA(VLOOKUP($A810,DSSV!$A$7:$R$65536,IN_DTK!M$6,0))=FALSE,IF(M$9&lt;&gt;0,VLOOKUP($A810,DSSV!$A$7:$R$65536,IN_DTK!M$6,0),""),"")</f>
        <v>0</v>
      </c>
      <c r="N810" s="183">
        <f>IF(ISNA(VLOOKUP($A810,DSSV!$A$7:$R$65536,IN_DTK!N$6,0))=FALSE,IF(N$9&lt;&gt;0,VLOOKUP($A810,DSSV!$A$7:$R$65536,IN_DTK!N$6,0),""),"")</f>
        <v>0</v>
      </c>
      <c r="O810" s="183">
        <f>IF(ISNA(VLOOKUP($A810,DSSV!$A$7:$R$65536,IN_DTK!O$6,0))=FALSE,IF(O$9&lt;&gt;0,VLOOKUP($A810,DSSV!$A$7:$R$65536,IN_DTK!O$6,0),""),"")</f>
        <v>0</v>
      </c>
      <c r="P810" s="183">
        <f>IF(ISNA(VLOOKUP($A810,DSSV!$A$7:$R$65536,IN_DTK!P$6,0))=FALSE,IF(P$9&lt;&gt;0,VLOOKUP($A810,DSSV!$A$7:$R$65536,IN_DTK!P$6,0),""),"")</f>
        <v>0</v>
      </c>
      <c r="Q810" s="184">
        <f>IF(ISNA(VLOOKUP($A810,DSSV!$A$7:$R$65536,IN_DTK!Q$6,0))=FALSE,VLOOKUP($A810,DSSV!$A$7:$R$65536,IN_DTK!Q$6,0),"")</f>
        <v>0</v>
      </c>
      <c r="R810" s="175" t="str">
        <f>IF(ISNA(VLOOKUP($A810,DSSV!$A$7:$R$65536,IN_DTK!R$6,0))=FALSE,VLOOKUP($A810,DSSV!$A$7:$R$65536,IN_DTK!R$6,0),"")</f>
        <v>Không</v>
      </c>
      <c r="S810" s="185" t="str">
        <f>IF(ISNA(VLOOKUP($A810,DSSV!$A$7:$R$65536,IN_DTK!S$6,0))=FALSE,VLOOKUP($A810,DSSV!$A$7:$R$65536,IN_DTK!S$6,0),"")</f>
        <v/>
      </c>
      <c r="T810" s="156" t="str">
        <f t="shared" si="24"/>
        <v/>
      </c>
      <c r="U810" s="156" t="str">
        <f t="shared" si="25"/>
        <v/>
      </c>
    </row>
    <row r="811" spans="1:21" s="156" customFormat="1" ht="20.25" customHeight="1">
      <c r="A811" s="154">
        <v>802</v>
      </c>
      <c r="B811" s="178">
        <f>--SUBTOTAL(2,C$7:C811)</f>
        <v>802</v>
      </c>
      <c r="C811" s="157">
        <f>IF(ISNA(VLOOKUP($A811,DSSV!$A$7:$R$65536,IN_DTK!C$6,0))=FALSE,VLOOKUP($A811,DSSV!$A$7:$R$65536,IN_DTK!C$6,0),"")</f>
        <v>0</v>
      </c>
      <c r="D811" s="181" t="str">
        <f>IF(ISNA(VLOOKUP($A811,DSSV!$A$7:$R$65536,IN_DTK!D$6,0))=FALSE,VLOOKUP($A811,DSSV!$A$7:$R$65536,IN_DTK!D$6,0),"")</f>
        <v/>
      </c>
      <c r="E811" s="182" t="str">
        <f>IF(ISNA(VLOOKUP($A811,DSSV!$A$7:$R$65536,IN_DTK!E$6,0))=FALSE,VLOOKUP($A811,DSSV!$A$7:$R$65536,IN_DTK!E$6,0),"")</f>
        <v/>
      </c>
      <c r="F811" s="187" t="str">
        <f>IF(ISNA(VLOOKUP($A811,DSSV!$A$7:$R$65536,IN_DTK!F$6,0))=FALSE,VLOOKUP($A811,DSSV!$A$7:$R$65536,IN_DTK!F$6,0),"")</f>
        <v/>
      </c>
      <c r="G811" s="187" t="str">
        <f>IF(ISNA(VLOOKUP($A811,DSSV!$A$7:$R$65536,IN_DTK!G$6,0))=FALSE,VLOOKUP($A811,DSSV!$A$7:$R$65536,IN_DTK!G$6,0),"")</f>
        <v/>
      </c>
      <c r="H811" s="183">
        <f>IF(ISNA(VLOOKUP($A811,DSSV!$A$7:$R$65536,IN_DTK!H$6,0))=FALSE,IF(H$9&lt;&gt;0,VLOOKUP($A811,DSSV!$A$7:$R$65536,IN_DTK!H$6,0),""),"")</f>
        <v>0</v>
      </c>
      <c r="I811" s="183">
        <f>IF(ISNA(VLOOKUP($A811,DSSV!$A$7:$R$65536,IN_DTK!I$6,0))=FALSE,IF(I$9&lt;&gt;0,VLOOKUP($A811,DSSV!$A$7:$R$65536,IN_DTK!I$6,0),""),"")</f>
        <v>0</v>
      </c>
      <c r="J811" s="183">
        <f>IF(ISNA(VLOOKUP($A811,DSSV!$A$7:$R$65536,IN_DTK!J$6,0))=FALSE,IF(J$9&lt;&gt;0,VLOOKUP($A811,DSSV!$A$7:$R$65536,IN_DTK!J$6,0),""),"")</f>
        <v>0</v>
      </c>
      <c r="K811" s="183">
        <f>IF(ISNA(VLOOKUP($A811,DSSV!$A$7:$R$65536,IN_DTK!K$6,0))=FALSE,IF(K$9&lt;&gt;0,VLOOKUP($A811,DSSV!$A$7:$R$65536,IN_DTK!K$6,0),""),"")</f>
        <v>0</v>
      </c>
      <c r="L811" s="183">
        <f>IF(ISNA(VLOOKUP($A811,DSSV!$A$7:$R$65536,IN_DTK!L$6,0))=FALSE,IF(L$9&lt;&gt;0,VLOOKUP($A811,DSSV!$A$7:$R$65536,IN_DTK!L$6,0),""),"")</f>
        <v>0</v>
      </c>
      <c r="M811" s="183">
        <f>IF(ISNA(VLOOKUP($A811,DSSV!$A$7:$R$65536,IN_DTK!M$6,0))=FALSE,IF(M$9&lt;&gt;0,VLOOKUP($A811,DSSV!$A$7:$R$65536,IN_DTK!M$6,0),""),"")</f>
        <v>0</v>
      </c>
      <c r="N811" s="183">
        <f>IF(ISNA(VLOOKUP($A811,DSSV!$A$7:$R$65536,IN_DTK!N$6,0))=FALSE,IF(N$9&lt;&gt;0,VLOOKUP($A811,DSSV!$A$7:$R$65536,IN_DTK!N$6,0),""),"")</f>
        <v>0</v>
      </c>
      <c r="O811" s="183">
        <f>IF(ISNA(VLOOKUP($A811,DSSV!$A$7:$R$65536,IN_DTK!O$6,0))=FALSE,IF(O$9&lt;&gt;0,VLOOKUP($A811,DSSV!$A$7:$R$65536,IN_DTK!O$6,0),""),"")</f>
        <v>0</v>
      </c>
      <c r="P811" s="183">
        <f>IF(ISNA(VLOOKUP($A811,DSSV!$A$7:$R$65536,IN_DTK!P$6,0))=FALSE,IF(P$9&lt;&gt;0,VLOOKUP($A811,DSSV!$A$7:$R$65536,IN_DTK!P$6,0),""),"")</f>
        <v>0</v>
      </c>
      <c r="Q811" s="184">
        <f>IF(ISNA(VLOOKUP($A811,DSSV!$A$7:$R$65536,IN_DTK!Q$6,0))=FALSE,VLOOKUP($A811,DSSV!$A$7:$R$65536,IN_DTK!Q$6,0),"")</f>
        <v>0</v>
      </c>
      <c r="R811" s="175" t="str">
        <f>IF(ISNA(VLOOKUP($A811,DSSV!$A$7:$R$65536,IN_DTK!R$6,0))=FALSE,VLOOKUP($A811,DSSV!$A$7:$R$65536,IN_DTK!R$6,0),"")</f>
        <v>Không</v>
      </c>
      <c r="S811" s="185" t="str">
        <f>IF(ISNA(VLOOKUP($A811,DSSV!$A$7:$R$65536,IN_DTK!S$6,0))=FALSE,VLOOKUP($A811,DSSV!$A$7:$R$65536,IN_DTK!S$6,0),"")</f>
        <v/>
      </c>
      <c r="T811" s="156" t="str">
        <f t="shared" si="24"/>
        <v/>
      </c>
      <c r="U811" s="156" t="str">
        <f t="shared" si="25"/>
        <v/>
      </c>
    </row>
    <row r="812" spans="1:21" s="156" customFormat="1" ht="20.25" customHeight="1">
      <c r="A812" s="154">
        <v>803</v>
      </c>
      <c r="B812" s="178">
        <f>--SUBTOTAL(2,C$7:C812)</f>
        <v>803</v>
      </c>
      <c r="C812" s="157">
        <f>IF(ISNA(VLOOKUP($A812,DSSV!$A$7:$R$65536,IN_DTK!C$6,0))=FALSE,VLOOKUP($A812,DSSV!$A$7:$R$65536,IN_DTK!C$6,0),"")</f>
        <v>0</v>
      </c>
      <c r="D812" s="181" t="str">
        <f>IF(ISNA(VLOOKUP($A812,DSSV!$A$7:$R$65536,IN_DTK!D$6,0))=FALSE,VLOOKUP($A812,DSSV!$A$7:$R$65536,IN_DTK!D$6,0),"")</f>
        <v/>
      </c>
      <c r="E812" s="182" t="str">
        <f>IF(ISNA(VLOOKUP($A812,DSSV!$A$7:$R$65536,IN_DTK!E$6,0))=FALSE,VLOOKUP($A812,DSSV!$A$7:$R$65536,IN_DTK!E$6,0),"")</f>
        <v/>
      </c>
      <c r="F812" s="187" t="str">
        <f>IF(ISNA(VLOOKUP($A812,DSSV!$A$7:$R$65536,IN_DTK!F$6,0))=FALSE,VLOOKUP($A812,DSSV!$A$7:$R$65536,IN_DTK!F$6,0),"")</f>
        <v/>
      </c>
      <c r="G812" s="187" t="str">
        <f>IF(ISNA(VLOOKUP($A812,DSSV!$A$7:$R$65536,IN_DTK!G$6,0))=FALSE,VLOOKUP($A812,DSSV!$A$7:$R$65536,IN_DTK!G$6,0),"")</f>
        <v/>
      </c>
      <c r="H812" s="183">
        <f>IF(ISNA(VLOOKUP($A812,DSSV!$A$7:$R$65536,IN_DTK!H$6,0))=FALSE,IF(H$9&lt;&gt;0,VLOOKUP($A812,DSSV!$A$7:$R$65536,IN_DTK!H$6,0),""),"")</f>
        <v>0</v>
      </c>
      <c r="I812" s="183">
        <f>IF(ISNA(VLOOKUP($A812,DSSV!$A$7:$R$65536,IN_DTK!I$6,0))=FALSE,IF(I$9&lt;&gt;0,VLOOKUP($A812,DSSV!$A$7:$R$65536,IN_DTK!I$6,0),""),"")</f>
        <v>0</v>
      </c>
      <c r="J812" s="183">
        <f>IF(ISNA(VLOOKUP($A812,DSSV!$A$7:$R$65536,IN_DTK!J$6,0))=FALSE,IF(J$9&lt;&gt;0,VLOOKUP($A812,DSSV!$A$7:$R$65536,IN_DTK!J$6,0),""),"")</f>
        <v>0</v>
      </c>
      <c r="K812" s="183">
        <f>IF(ISNA(VLOOKUP($A812,DSSV!$A$7:$R$65536,IN_DTK!K$6,0))=FALSE,IF(K$9&lt;&gt;0,VLOOKUP($A812,DSSV!$A$7:$R$65536,IN_DTK!K$6,0),""),"")</f>
        <v>0</v>
      </c>
      <c r="L812" s="183">
        <f>IF(ISNA(VLOOKUP($A812,DSSV!$A$7:$R$65536,IN_DTK!L$6,0))=FALSE,IF(L$9&lt;&gt;0,VLOOKUP($A812,DSSV!$A$7:$R$65536,IN_DTK!L$6,0),""),"")</f>
        <v>0</v>
      </c>
      <c r="M812" s="183">
        <f>IF(ISNA(VLOOKUP($A812,DSSV!$A$7:$R$65536,IN_DTK!M$6,0))=FALSE,IF(M$9&lt;&gt;0,VLOOKUP($A812,DSSV!$A$7:$R$65536,IN_DTK!M$6,0),""),"")</f>
        <v>0</v>
      </c>
      <c r="N812" s="183">
        <f>IF(ISNA(VLOOKUP($A812,DSSV!$A$7:$R$65536,IN_DTK!N$6,0))=FALSE,IF(N$9&lt;&gt;0,VLOOKUP($A812,DSSV!$A$7:$R$65536,IN_DTK!N$6,0),""),"")</f>
        <v>0</v>
      </c>
      <c r="O812" s="183">
        <f>IF(ISNA(VLOOKUP($A812,DSSV!$A$7:$R$65536,IN_DTK!O$6,0))=FALSE,IF(O$9&lt;&gt;0,VLOOKUP($A812,DSSV!$A$7:$R$65536,IN_DTK!O$6,0),""),"")</f>
        <v>0</v>
      </c>
      <c r="P812" s="183">
        <f>IF(ISNA(VLOOKUP($A812,DSSV!$A$7:$R$65536,IN_DTK!P$6,0))=FALSE,IF(P$9&lt;&gt;0,VLOOKUP($A812,DSSV!$A$7:$R$65536,IN_DTK!P$6,0),""),"")</f>
        <v>0</v>
      </c>
      <c r="Q812" s="184">
        <f>IF(ISNA(VLOOKUP($A812,DSSV!$A$7:$R$65536,IN_DTK!Q$6,0))=FALSE,VLOOKUP($A812,DSSV!$A$7:$R$65536,IN_DTK!Q$6,0),"")</f>
        <v>0</v>
      </c>
      <c r="R812" s="175" t="str">
        <f>IF(ISNA(VLOOKUP($A812,DSSV!$A$7:$R$65536,IN_DTK!R$6,0))=FALSE,VLOOKUP($A812,DSSV!$A$7:$R$65536,IN_DTK!R$6,0),"")</f>
        <v>Không</v>
      </c>
      <c r="S812" s="185" t="str">
        <f>IF(ISNA(VLOOKUP($A812,DSSV!$A$7:$R$65536,IN_DTK!S$6,0))=FALSE,VLOOKUP($A812,DSSV!$A$7:$R$65536,IN_DTK!S$6,0),"")</f>
        <v/>
      </c>
      <c r="T812" s="156" t="str">
        <f t="shared" si="24"/>
        <v/>
      </c>
      <c r="U812" s="156" t="str">
        <f t="shared" si="25"/>
        <v/>
      </c>
    </row>
    <row r="813" spans="1:21" s="156" customFormat="1" ht="20.25" customHeight="1">
      <c r="A813" s="154">
        <v>804</v>
      </c>
      <c r="B813" s="178">
        <f>--SUBTOTAL(2,C$7:C813)</f>
        <v>804</v>
      </c>
      <c r="C813" s="157">
        <f>IF(ISNA(VLOOKUP($A813,DSSV!$A$7:$R$65536,IN_DTK!C$6,0))=FALSE,VLOOKUP($A813,DSSV!$A$7:$R$65536,IN_DTK!C$6,0),"")</f>
        <v>0</v>
      </c>
      <c r="D813" s="181" t="str">
        <f>IF(ISNA(VLOOKUP($A813,DSSV!$A$7:$R$65536,IN_DTK!D$6,0))=FALSE,VLOOKUP($A813,DSSV!$A$7:$R$65536,IN_DTK!D$6,0),"")</f>
        <v/>
      </c>
      <c r="E813" s="182" t="str">
        <f>IF(ISNA(VLOOKUP($A813,DSSV!$A$7:$R$65536,IN_DTK!E$6,0))=FALSE,VLOOKUP($A813,DSSV!$A$7:$R$65536,IN_DTK!E$6,0),"")</f>
        <v/>
      </c>
      <c r="F813" s="187" t="str">
        <f>IF(ISNA(VLOOKUP($A813,DSSV!$A$7:$R$65536,IN_DTK!F$6,0))=FALSE,VLOOKUP($A813,DSSV!$A$7:$R$65536,IN_DTK!F$6,0),"")</f>
        <v/>
      </c>
      <c r="G813" s="187" t="str">
        <f>IF(ISNA(VLOOKUP($A813,DSSV!$A$7:$R$65536,IN_DTK!G$6,0))=FALSE,VLOOKUP($A813,DSSV!$A$7:$R$65536,IN_DTK!G$6,0),"")</f>
        <v/>
      </c>
      <c r="H813" s="183">
        <f>IF(ISNA(VLOOKUP($A813,DSSV!$A$7:$R$65536,IN_DTK!H$6,0))=FALSE,IF(H$9&lt;&gt;0,VLOOKUP($A813,DSSV!$A$7:$R$65536,IN_DTK!H$6,0),""),"")</f>
        <v>0</v>
      </c>
      <c r="I813" s="183">
        <f>IF(ISNA(VLOOKUP($A813,DSSV!$A$7:$R$65536,IN_DTK!I$6,0))=FALSE,IF(I$9&lt;&gt;0,VLOOKUP($A813,DSSV!$A$7:$R$65536,IN_DTK!I$6,0),""),"")</f>
        <v>0</v>
      </c>
      <c r="J813" s="183">
        <f>IF(ISNA(VLOOKUP($A813,DSSV!$A$7:$R$65536,IN_DTK!J$6,0))=FALSE,IF(J$9&lt;&gt;0,VLOOKUP($A813,DSSV!$A$7:$R$65536,IN_DTK!J$6,0),""),"")</f>
        <v>0</v>
      </c>
      <c r="K813" s="183">
        <f>IF(ISNA(VLOOKUP($A813,DSSV!$A$7:$R$65536,IN_DTK!K$6,0))=FALSE,IF(K$9&lt;&gt;0,VLOOKUP($A813,DSSV!$A$7:$R$65536,IN_DTK!K$6,0),""),"")</f>
        <v>0</v>
      </c>
      <c r="L813" s="183">
        <f>IF(ISNA(VLOOKUP($A813,DSSV!$A$7:$R$65536,IN_DTK!L$6,0))=FALSE,IF(L$9&lt;&gt;0,VLOOKUP($A813,DSSV!$A$7:$R$65536,IN_DTK!L$6,0),""),"")</f>
        <v>0</v>
      </c>
      <c r="M813" s="183">
        <f>IF(ISNA(VLOOKUP($A813,DSSV!$A$7:$R$65536,IN_DTK!M$6,0))=FALSE,IF(M$9&lt;&gt;0,VLOOKUP($A813,DSSV!$A$7:$R$65536,IN_DTK!M$6,0),""),"")</f>
        <v>0</v>
      </c>
      <c r="N813" s="183">
        <f>IF(ISNA(VLOOKUP($A813,DSSV!$A$7:$R$65536,IN_DTK!N$6,0))=FALSE,IF(N$9&lt;&gt;0,VLOOKUP($A813,DSSV!$A$7:$R$65536,IN_DTK!N$6,0),""),"")</f>
        <v>0</v>
      </c>
      <c r="O813" s="183">
        <f>IF(ISNA(VLOOKUP($A813,DSSV!$A$7:$R$65536,IN_DTK!O$6,0))=FALSE,IF(O$9&lt;&gt;0,VLOOKUP($A813,DSSV!$A$7:$R$65536,IN_DTK!O$6,0),""),"")</f>
        <v>0</v>
      </c>
      <c r="P813" s="183">
        <f>IF(ISNA(VLOOKUP($A813,DSSV!$A$7:$R$65536,IN_DTK!P$6,0))=FALSE,IF(P$9&lt;&gt;0,VLOOKUP($A813,DSSV!$A$7:$R$65536,IN_DTK!P$6,0),""),"")</f>
        <v>0</v>
      </c>
      <c r="Q813" s="184">
        <f>IF(ISNA(VLOOKUP($A813,DSSV!$A$7:$R$65536,IN_DTK!Q$6,0))=FALSE,VLOOKUP($A813,DSSV!$A$7:$R$65536,IN_DTK!Q$6,0),"")</f>
        <v>0</v>
      </c>
      <c r="R813" s="175" t="str">
        <f>IF(ISNA(VLOOKUP($A813,DSSV!$A$7:$R$65536,IN_DTK!R$6,0))=FALSE,VLOOKUP($A813,DSSV!$A$7:$R$65536,IN_DTK!R$6,0),"")</f>
        <v>Không</v>
      </c>
      <c r="S813" s="185" t="str">
        <f>IF(ISNA(VLOOKUP($A813,DSSV!$A$7:$R$65536,IN_DTK!S$6,0))=FALSE,VLOOKUP($A813,DSSV!$A$7:$R$65536,IN_DTK!S$6,0),"")</f>
        <v/>
      </c>
      <c r="T813" s="156" t="str">
        <f t="shared" si="24"/>
        <v/>
      </c>
      <c r="U813" s="156" t="str">
        <f t="shared" si="25"/>
        <v/>
      </c>
    </row>
    <row r="814" spans="1:21" s="156" customFormat="1" ht="20.25" customHeight="1">
      <c r="A814" s="154">
        <v>805</v>
      </c>
      <c r="B814" s="178">
        <f>--SUBTOTAL(2,C$7:C814)</f>
        <v>805</v>
      </c>
      <c r="C814" s="157">
        <f>IF(ISNA(VLOOKUP($A814,DSSV!$A$7:$R$65536,IN_DTK!C$6,0))=FALSE,VLOOKUP($A814,DSSV!$A$7:$R$65536,IN_DTK!C$6,0),"")</f>
        <v>0</v>
      </c>
      <c r="D814" s="181" t="str">
        <f>IF(ISNA(VLOOKUP($A814,DSSV!$A$7:$R$65536,IN_DTK!D$6,0))=FALSE,VLOOKUP($A814,DSSV!$A$7:$R$65536,IN_DTK!D$6,0),"")</f>
        <v/>
      </c>
      <c r="E814" s="182" t="str">
        <f>IF(ISNA(VLOOKUP($A814,DSSV!$A$7:$R$65536,IN_DTK!E$6,0))=FALSE,VLOOKUP($A814,DSSV!$A$7:$R$65536,IN_DTK!E$6,0),"")</f>
        <v/>
      </c>
      <c r="F814" s="187" t="str">
        <f>IF(ISNA(VLOOKUP($A814,DSSV!$A$7:$R$65536,IN_DTK!F$6,0))=FALSE,VLOOKUP($A814,DSSV!$A$7:$R$65536,IN_DTK!F$6,0),"")</f>
        <v/>
      </c>
      <c r="G814" s="187" t="str">
        <f>IF(ISNA(VLOOKUP($A814,DSSV!$A$7:$R$65536,IN_DTK!G$6,0))=FALSE,VLOOKUP($A814,DSSV!$A$7:$R$65536,IN_DTK!G$6,0),"")</f>
        <v/>
      </c>
      <c r="H814" s="183">
        <f>IF(ISNA(VLOOKUP($A814,DSSV!$A$7:$R$65536,IN_DTK!H$6,0))=FALSE,IF(H$9&lt;&gt;0,VLOOKUP($A814,DSSV!$A$7:$R$65536,IN_DTK!H$6,0),""),"")</f>
        <v>0</v>
      </c>
      <c r="I814" s="183">
        <f>IF(ISNA(VLOOKUP($A814,DSSV!$A$7:$R$65536,IN_DTK!I$6,0))=FALSE,IF(I$9&lt;&gt;0,VLOOKUP($A814,DSSV!$A$7:$R$65536,IN_DTK!I$6,0),""),"")</f>
        <v>0</v>
      </c>
      <c r="J814" s="183">
        <f>IF(ISNA(VLOOKUP($A814,DSSV!$A$7:$R$65536,IN_DTK!J$6,0))=FALSE,IF(J$9&lt;&gt;0,VLOOKUP($A814,DSSV!$A$7:$R$65536,IN_DTK!J$6,0),""),"")</f>
        <v>0</v>
      </c>
      <c r="K814" s="183">
        <f>IF(ISNA(VLOOKUP($A814,DSSV!$A$7:$R$65536,IN_DTK!K$6,0))=FALSE,IF(K$9&lt;&gt;0,VLOOKUP($A814,DSSV!$A$7:$R$65536,IN_DTK!K$6,0),""),"")</f>
        <v>0</v>
      </c>
      <c r="L814" s="183">
        <f>IF(ISNA(VLOOKUP($A814,DSSV!$A$7:$R$65536,IN_DTK!L$6,0))=FALSE,IF(L$9&lt;&gt;0,VLOOKUP($A814,DSSV!$A$7:$R$65536,IN_DTK!L$6,0),""),"")</f>
        <v>0</v>
      </c>
      <c r="M814" s="183">
        <f>IF(ISNA(VLOOKUP($A814,DSSV!$A$7:$R$65536,IN_DTK!M$6,0))=FALSE,IF(M$9&lt;&gt;0,VLOOKUP($A814,DSSV!$A$7:$R$65536,IN_DTK!M$6,0),""),"")</f>
        <v>0</v>
      </c>
      <c r="N814" s="183">
        <f>IF(ISNA(VLOOKUP($A814,DSSV!$A$7:$R$65536,IN_DTK!N$6,0))=FALSE,IF(N$9&lt;&gt;0,VLOOKUP($A814,DSSV!$A$7:$R$65536,IN_DTK!N$6,0),""),"")</f>
        <v>0</v>
      </c>
      <c r="O814" s="183">
        <f>IF(ISNA(VLOOKUP($A814,DSSV!$A$7:$R$65536,IN_DTK!O$6,0))=FALSE,IF(O$9&lt;&gt;0,VLOOKUP($A814,DSSV!$A$7:$R$65536,IN_DTK!O$6,0),""),"")</f>
        <v>0</v>
      </c>
      <c r="P814" s="183">
        <f>IF(ISNA(VLOOKUP($A814,DSSV!$A$7:$R$65536,IN_DTK!P$6,0))=FALSE,IF(P$9&lt;&gt;0,VLOOKUP($A814,DSSV!$A$7:$R$65536,IN_DTK!P$6,0),""),"")</f>
        <v>0</v>
      </c>
      <c r="Q814" s="184">
        <f>IF(ISNA(VLOOKUP($A814,DSSV!$A$7:$R$65536,IN_DTK!Q$6,0))=FALSE,VLOOKUP($A814,DSSV!$A$7:$R$65536,IN_DTK!Q$6,0),"")</f>
        <v>0</v>
      </c>
      <c r="R814" s="175" t="str">
        <f>IF(ISNA(VLOOKUP($A814,DSSV!$A$7:$R$65536,IN_DTK!R$6,0))=FALSE,VLOOKUP($A814,DSSV!$A$7:$R$65536,IN_DTK!R$6,0),"")</f>
        <v>Không</v>
      </c>
      <c r="S814" s="185" t="str">
        <f>IF(ISNA(VLOOKUP($A814,DSSV!$A$7:$R$65536,IN_DTK!S$6,0))=FALSE,VLOOKUP($A814,DSSV!$A$7:$R$65536,IN_DTK!S$6,0),"")</f>
        <v/>
      </c>
      <c r="T814" s="156" t="str">
        <f t="shared" si="24"/>
        <v/>
      </c>
      <c r="U814" s="156" t="str">
        <f t="shared" si="25"/>
        <v/>
      </c>
    </row>
    <row r="815" spans="1:21" s="156" customFormat="1" ht="20.25" customHeight="1">
      <c r="A815" s="154">
        <v>806</v>
      </c>
      <c r="B815" s="178">
        <f>--SUBTOTAL(2,C$7:C815)</f>
        <v>806</v>
      </c>
      <c r="C815" s="157">
        <f>IF(ISNA(VLOOKUP($A815,DSSV!$A$7:$R$65536,IN_DTK!C$6,0))=FALSE,VLOOKUP($A815,DSSV!$A$7:$R$65536,IN_DTK!C$6,0),"")</f>
        <v>0</v>
      </c>
      <c r="D815" s="181" t="str">
        <f>IF(ISNA(VLOOKUP($A815,DSSV!$A$7:$R$65536,IN_DTK!D$6,0))=FALSE,VLOOKUP($A815,DSSV!$A$7:$R$65536,IN_DTK!D$6,0),"")</f>
        <v/>
      </c>
      <c r="E815" s="182" t="str">
        <f>IF(ISNA(VLOOKUP($A815,DSSV!$A$7:$R$65536,IN_DTK!E$6,0))=FALSE,VLOOKUP($A815,DSSV!$A$7:$R$65536,IN_DTK!E$6,0),"")</f>
        <v/>
      </c>
      <c r="F815" s="187" t="str">
        <f>IF(ISNA(VLOOKUP($A815,DSSV!$A$7:$R$65536,IN_DTK!F$6,0))=FALSE,VLOOKUP($A815,DSSV!$A$7:$R$65536,IN_DTK!F$6,0),"")</f>
        <v/>
      </c>
      <c r="G815" s="187" t="str">
        <f>IF(ISNA(VLOOKUP($A815,DSSV!$A$7:$R$65536,IN_DTK!G$6,0))=FALSE,VLOOKUP($A815,DSSV!$A$7:$R$65536,IN_DTK!G$6,0),"")</f>
        <v/>
      </c>
      <c r="H815" s="183">
        <f>IF(ISNA(VLOOKUP($A815,DSSV!$A$7:$R$65536,IN_DTK!H$6,0))=FALSE,IF(H$9&lt;&gt;0,VLOOKUP($A815,DSSV!$A$7:$R$65536,IN_DTK!H$6,0),""),"")</f>
        <v>0</v>
      </c>
      <c r="I815" s="183">
        <f>IF(ISNA(VLOOKUP($A815,DSSV!$A$7:$R$65536,IN_DTK!I$6,0))=FALSE,IF(I$9&lt;&gt;0,VLOOKUP($A815,DSSV!$A$7:$R$65536,IN_DTK!I$6,0),""),"")</f>
        <v>0</v>
      </c>
      <c r="J815" s="183">
        <f>IF(ISNA(VLOOKUP($A815,DSSV!$A$7:$R$65536,IN_DTK!J$6,0))=FALSE,IF(J$9&lt;&gt;0,VLOOKUP($A815,DSSV!$A$7:$R$65536,IN_DTK!J$6,0),""),"")</f>
        <v>0</v>
      </c>
      <c r="K815" s="183">
        <f>IF(ISNA(VLOOKUP($A815,DSSV!$A$7:$R$65536,IN_DTK!K$6,0))=FALSE,IF(K$9&lt;&gt;0,VLOOKUP($A815,DSSV!$A$7:$R$65536,IN_DTK!K$6,0),""),"")</f>
        <v>0</v>
      </c>
      <c r="L815" s="183">
        <f>IF(ISNA(VLOOKUP($A815,DSSV!$A$7:$R$65536,IN_DTK!L$6,0))=FALSE,IF(L$9&lt;&gt;0,VLOOKUP($A815,DSSV!$A$7:$R$65536,IN_DTK!L$6,0),""),"")</f>
        <v>0</v>
      </c>
      <c r="M815" s="183">
        <f>IF(ISNA(VLOOKUP($A815,DSSV!$A$7:$R$65536,IN_DTK!M$6,0))=FALSE,IF(M$9&lt;&gt;0,VLOOKUP($A815,DSSV!$A$7:$R$65536,IN_DTK!M$6,0),""),"")</f>
        <v>0</v>
      </c>
      <c r="N815" s="183">
        <f>IF(ISNA(VLOOKUP($A815,DSSV!$A$7:$R$65536,IN_DTK!N$6,0))=FALSE,IF(N$9&lt;&gt;0,VLOOKUP($A815,DSSV!$A$7:$R$65536,IN_DTK!N$6,0),""),"")</f>
        <v>0</v>
      </c>
      <c r="O815" s="183">
        <f>IF(ISNA(VLOOKUP($A815,DSSV!$A$7:$R$65536,IN_DTK!O$6,0))=FALSE,IF(O$9&lt;&gt;0,VLOOKUP($A815,DSSV!$A$7:$R$65536,IN_DTK!O$6,0),""),"")</f>
        <v>0</v>
      </c>
      <c r="P815" s="183">
        <f>IF(ISNA(VLOOKUP($A815,DSSV!$A$7:$R$65536,IN_DTK!P$6,0))=FALSE,IF(P$9&lt;&gt;0,VLOOKUP($A815,DSSV!$A$7:$R$65536,IN_DTK!P$6,0),""),"")</f>
        <v>0</v>
      </c>
      <c r="Q815" s="184">
        <f>IF(ISNA(VLOOKUP($A815,DSSV!$A$7:$R$65536,IN_DTK!Q$6,0))=FALSE,VLOOKUP($A815,DSSV!$A$7:$R$65536,IN_DTK!Q$6,0),"")</f>
        <v>0</v>
      </c>
      <c r="R815" s="175" t="str">
        <f>IF(ISNA(VLOOKUP($A815,DSSV!$A$7:$R$65536,IN_DTK!R$6,0))=FALSE,VLOOKUP($A815,DSSV!$A$7:$R$65536,IN_DTK!R$6,0),"")</f>
        <v>Không</v>
      </c>
      <c r="S815" s="185" t="str">
        <f>IF(ISNA(VLOOKUP($A815,DSSV!$A$7:$R$65536,IN_DTK!S$6,0))=FALSE,VLOOKUP($A815,DSSV!$A$7:$R$65536,IN_DTK!S$6,0),"")</f>
        <v/>
      </c>
      <c r="T815" s="156" t="str">
        <f t="shared" si="24"/>
        <v/>
      </c>
      <c r="U815" s="156" t="str">
        <f t="shared" si="25"/>
        <v/>
      </c>
    </row>
    <row r="816" spans="1:21" s="156" customFormat="1" ht="20.25" customHeight="1">
      <c r="A816" s="154">
        <v>807</v>
      </c>
      <c r="B816" s="178">
        <f>--SUBTOTAL(2,C$7:C816)</f>
        <v>807</v>
      </c>
      <c r="C816" s="157">
        <f>IF(ISNA(VLOOKUP($A816,DSSV!$A$7:$R$65536,IN_DTK!C$6,0))=FALSE,VLOOKUP($A816,DSSV!$A$7:$R$65536,IN_DTK!C$6,0),"")</f>
        <v>0</v>
      </c>
      <c r="D816" s="181" t="str">
        <f>IF(ISNA(VLOOKUP($A816,DSSV!$A$7:$R$65536,IN_DTK!D$6,0))=FALSE,VLOOKUP($A816,DSSV!$A$7:$R$65536,IN_DTK!D$6,0),"")</f>
        <v/>
      </c>
      <c r="E816" s="182" t="str">
        <f>IF(ISNA(VLOOKUP($A816,DSSV!$A$7:$R$65536,IN_DTK!E$6,0))=FALSE,VLOOKUP($A816,DSSV!$A$7:$R$65536,IN_DTK!E$6,0),"")</f>
        <v/>
      </c>
      <c r="F816" s="187" t="str">
        <f>IF(ISNA(VLOOKUP($A816,DSSV!$A$7:$R$65536,IN_DTK!F$6,0))=FALSE,VLOOKUP($A816,DSSV!$A$7:$R$65536,IN_DTK!F$6,0),"")</f>
        <v/>
      </c>
      <c r="G816" s="187" t="str">
        <f>IF(ISNA(VLOOKUP($A816,DSSV!$A$7:$R$65536,IN_DTK!G$6,0))=FALSE,VLOOKUP($A816,DSSV!$A$7:$R$65536,IN_DTK!G$6,0),"")</f>
        <v/>
      </c>
      <c r="H816" s="183">
        <f>IF(ISNA(VLOOKUP($A816,DSSV!$A$7:$R$65536,IN_DTK!H$6,0))=FALSE,IF(H$9&lt;&gt;0,VLOOKUP($A816,DSSV!$A$7:$R$65536,IN_DTK!H$6,0),""),"")</f>
        <v>0</v>
      </c>
      <c r="I816" s="183">
        <f>IF(ISNA(VLOOKUP($A816,DSSV!$A$7:$R$65536,IN_DTK!I$6,0))=FALSE,IF(I$9&lt;&gt;0,VLOOKUP($A816,DSSV!$A$7:$R$65536,IN_DTK!I$6,0),""),"")</f>
        <v>0</v>
      </c>
      <c r="J816" s="183">
        <f>IF(ISNA(VLOOKUP($A816,DSSV!$A$7:$R$65536,IN_DTK!J$6,0))=FALSE,IF(J$9&lt;&gt;0,VLOOKUP($A816,DSSV!$A$7:$R$65536,IN_DTK!J$6,0),""),"")</f>
        <v>0</v>
      </c>
      <c r="K816" s="183">
        <f>IF(ISNA(VLOOKUP($A816,DSSV!$A$7:$R$65536,IN_DTK!K$6,0))=FALSE,IF(K$9&lt;&gt;0,VLOOKUP($A816,DSSV!$A$7:$R$65536,IN_DTK!K$6,0),""),"")</f>
        <v>0</v>
      </c>
      <c r="L816" s="183">
        <f>IF(ISNA(VLOOKUP($A816,DSSV!$A$7:$R$65536,IN_DTK!L$6,0))=FALSE,IF(L$9&lt;&gt;0,VLOOKUP($A816,DSSV!$A$7:$R$65536,IN_DTK!L$6,0),""),"")</f>
        <v>0</v>
      </c>
      <c r="M816" s="183">
        <f>IF(ISNA(VLOOKUP($A816,DSSV!$A$7:$R$65536,IN_DTK!M$6,0))=FALSE,IF(M$9&lt;&gt;0,VLOOKUP($A816,DSSV!$A$7:$R$65536,IN_DTK!M$6,0),""),"")</f>
        <v>0</v>
      </c>
      <c r="N816" s="183">
        <f>IF(ISNA(VLOOKUP($A816,DSSV!$A$7:$R$65536,IN_DTK!N$6,0))=FALSE,IF(N$9&lt;&gt;0,VLOOKUP($A816,DSSV!$A$7:$R$65536,IN_DTK!N$6,0),""),"")</f>
        <v>0</v>
      </c>
      <c r="O816" s="183">
        <f>IF(ISNA(VLOOKUP($A816,DSSV!$A$7:$R$65536,IN_DTK!O$6,0))=FALSE,IF(O$9&lt;&gt;0,VLOOKUP($A816,DSSV!$A$7:$R$65536,IN_DTK!O$6,0),""),"")</f>
        <v>0</v>
      </c>
      <c r="P816" s="183">
        <f>IF(ISNA(VLOOKUP($A816,DSSV!$A$7:$R$65536,IN_DTK!P$6,0))=FALSE,IF(P$9&lt;&gt;0,VLOOKUP($A816,DSSV!$A$7:$R$65536,IN_DTK!P$6,0),""),"")</f>
        <v>0</v>
      </c>
      <c r="Q816" s="184">
        <f>IF(ISNA(VLOOKUP($A816,DSSV!$A$7:$R$65536,IN_DTK!Q$6,0))=FALSE,VLOOKUP($A816,DSSV!$A$7:$R$65536,IN_DTK!Q$6,0),"")</f>
        <v>0</v>
      </c>
      <c r="R816" s="175" t="str">
        <f>IF(ISNA(VLOOKUP($A816,DSSV!$A$7:$R$65536,IN_DTK!R$6,0))=FALSE,VLOOKUP($A816,DSSV!$A$7:$R$65536,IN_DTK!R$6,0),"")</f>
        <v>Không</v>
      </c>
      <c r="S816" s="185" t="str">
        <f>IF(ISNA(VLOOKUP($A816,DSSV!$A$7:$R$65536,IN_DTK!S$6,0))=FALSE,VLOOKUP($A816,DSSV!$A$7:$R$65536,IN_DTK!S$6,0),"")</f>
        <v/>
      </c>
      <c r="T816" s="156" t="str">
        <f t="shared" si="24"/>
        <v/>
      </c>
      <c r="U816" s="156" t="str">
        <f t="shared" si="25"/>
        <v/>
      </c>
    </row>
    <row r="817" spans="1:21" s="156" customFormat="1" ht="20.25" customHeight="1">
      <c r="A817" s="154">
        <v>808</v>
      </c>
      <c r="B817" s="178">
        <f>--SUBTOTAL(2,C$7:C817)</f>
        <v>808</v>
      </c>
      <c r="C817" s="157">
        <f>IF(ISNA(VLOOKUP($A817,DSSV!$A$7:$R$65536,IN_DTK!C$6,0))=FALSE,VLOOKUP($A817,DSSV!$A$7:$R$65536,IN_DTK!C$6,0),"")</f>
        <v>0</v>
      </c>
      <c r="D817" s="181" t="str">
        <f>IF(ISNA(VLOOKUP($A817,DSSV!$A$7:$R$65536,IN_DTK!D$6,0))=FALSE,VLOOKUP($A817,DSSV!$A$7:$R$65536,IN_DTK!D$6,0),"")</f>
        <v/>
      </c>
      <c r="E817" s="182" t="str">
        <f>IF(ISNA(VLOOKUP($A817,DSSV!$A$7:$R$65536,IN_DTK!E$6,0))=FALSE,VLOOKUP($A817,DSSV!$A$7:$R$65536,IN_DTK!E$6,0),"")</f>
        <v/>
      </c>
      <c r="F817" s="187" t="str">
        <f>IF(ISNA(VLOOKUP($A817,DSSV!$A$7:$R$65536,IN_DTK!F$6,0))=FALSE,VLOOKUP($A817,DSSV!$A$7:$R$65536,IN_DTK!F$6,0),"")</f>
        <v/>
      </c>
      <c r="G817" s="187" t="str">
        <f>IF(ISNA(VLOOKUP($A817,DSSV!$A$7:$R$65536,IN_DTK!G$6,0))=FALSE,VLOOKUP($A817,DSSV!$A$7:$R$65536,IN_DTK!G$6,0),"")</f>
        <v/>
      </c>
      <c r="H817" s="183">
        <f>IF(ISNA(VLOOKUP($A817,DSSV!$A$7:$R$65536,IN_DTK!H$6,0))=FALSE,IF(H$9&lt;&gt;0,VLOOKUP($A817,DSSV!$A$7:$R$65536,IN_DTK!H$6,0),""),"")</f>
        <v>0</v>
      </c>
      <c r="I817" s="183">
        <f>IF(ISNA(VLOOKUP($A817,DSSV!$A$7:$R$65536,IN_DTK!I$6,0))=FALSE,IF(I$9&lt;&gt;0,VLOOKUP($A817,DSSV!$A$7:$R$65536,IN_DTK!I$6,0),""),"")</f>
        <v>0</v>
      </c>
      <c r="J817" s="183">
        <f>IF(ISNA(VLOOKUP($A817,DSSV!$A$7:$R$65536,IN_DTK!J$6,0))=FALSE,IF(J$9&lt;&gt;0,VLOOKUP($A817,DSSV!$A$7:$R$65536,IN_DTK!J$6,0),""),"")</f>
        <v>0</v>
      </c>
      <c r="K817" s="183">
        <f>IF(ISNA(VLOOKUP($A817,DSSV!$A$7:$R$65536,IN_DTK!K$6,0))=FALSE,IF(K$9&lt;&gt;0,VLOOKUP($A817,DSSV!$A$7:$R$65536,IN_DTK!K$6,0),""),"")</f>
        <v>0</v>
      </c>
      <c r="L817" s="183">
        <f>IF(ISNA(VLOOKUP($A817,DSSV!$A$7:$R$65536,IN_DTK!L$6,0))=FALSE,IF(L$9&lt;&gt;0,VLOOKUP($A817,DSSV!$A$7:$R$65536,IN_DTK!L$6,0),""),"")</f>
        <v>0</v>
      </c>
      <c r="M817" s="183">
        <f>IF(ISNA(VLOOKUP($A817,DSSV!$A$7:$R$65536,IN_DTK!M$6,0))=FALSE,IF(M$9&lt;&gt;0,VLOOKUP($A817,DSSV!$A$7:$R$65536,IN_DTK!M$6,0),""),"")</f>
        <v>0</v>
      </c>
      <c r="N817" s="183">
        <f>IF(ISNA(VLOOKUP($A817,DSSV!$A$7:$R$65536,IN_DTK!N$6,0))=FALSE,IF(N$9&lt;&gt;0,VLOOKUP($A817,DSSV!$A$7:$R$65536,IN_DTK!N$6,0),""),"")</f>
        <v>0</v>
      </c>
      <c r="O817" s="183">
        <f>IF(ISNA(VLOOKUP($A817,DSSV!$A$7:$R$65536,IN_DTK!O$6,0))=FALSE,IF(O$9&lt;&gt;0,VLOOKUP($A817,DSSV!$A$7:$R$65536,IN_DTK!O$6,0),""),"")</f>
        <v>0</v>
      </c>
      <c r="P817" s="183">
        <f>IF(ISNA(VLOOKUP($A817,DSSV!$A$7:$R$65536,IN_DTK!P$6,0))=FALSE,IF(P$9&lt;&gt;0,VLOOKUP($A817,DSSV!$A$7:$R$65536,IN_DTK!P$6,0),""),"")</f>
        <v>0</v>
      </c>
      <c r="Q817" s="184">
        <f>IF(ISNA(VLOOKUP($A817,DSSV!$A$7:$R$65536,IN_DTK!Q$6,0))=FALSE,VLOOKUP($A817,DSSV!$A$7:$R$65536,IN_DTK!Q$6,0),"")</f>
        <v>0</v>
      </c>
      <c r="R817" s="175" t="str">
        <f>IF(ISNA(VLOOKUP($A817,DSSV!$A$7:$R$65536,IN_DTK!R$6,0))=FALSE,VLOOKUP($A817,DSSV!$A$7:$R$65536,IN_DTK!R$6,0),"")</f>
        <v>Không</v>
      </c>
      <c r="S817" s="185" t="str">
        <f>IF(ISNA(VLOOKUP($A817,DSSV!$A$7:$R$65536,IN_DTK!S$6,0))=FALSE,VLOOKUP($A817,DSSV!$A$7:$R$65536,IN_DTK!S$6,0),"")</f>
        <v/>
      </c>
      <c r="T817" s="156" t="str">
        <f t="shared" si="24"/>
        <v/>
      </c>
      <c r="U817" s="156" t="str">
        <f t="shared" si="25"/>
        <v/>
      </c>
    </row>
    <row r="818" spans="1:21" s="156" customFormat="1" ht="20.25" customHeight="1">
      <c r="A818" s="154">
        <v>809</v>
      </c>
      <c r="B818" s="178">
        <f>--SUBTOTAL(2,C$7:C818)</f>
        <v>809</v>
      </c>
      <c r="C818" s="157">
        <f>IF(ISNA(VLOOKUP($A818,DSSV!$A$7:$R$65536,IN_DTK!C$6,0))=FALSE,VLOOKUP($A818,DSSV!$A$7:$R$65536,IN_DTK!C$6,0),"")</f>
        <v>0</v>
      </c>
      <c r="D818" s="181" t="str">
        <f>IF(ISNA(VLOOKUP($A818,DSSV!$A$7:$R$65536,IN_DTK!D$6,0))=FALSE,VLOOKUP($A818,DSSV!$A$7:$R$65536,IN_DTK!D$6,0),"")</f>
        <v/>
      </c>
      <c r="E818" s="182" t="str">
        <f>IF(ISNA(VLOOKUP($A818,DSSV!$A$7:$R$65536,IN_DTK!E$6,0))=FALSE,VLOOKUP($A818,DSSV!$A$7:$R$65536,IN_DTK!E$6,0),"")</f>
        <v/>
      </c>
      <c r="F818" s="187" t="str">
        <f>IF(ISNA(VLOOKUP($A818,DSSV!$A$7:$R$65536,IN_DTK!F$6,0))=FALSE,VLOOKUP($A818,DSSV!$A$7:$R$65536,IN_DTK!F$6,0),"")</f>
        <v/>
      </c>
      <c r="G818" s="187" t="str">
        <f>IF(ISNA(VLOOKUP($A818,DSSV!$A$7:$R$65536,IN_DTK!G$6,0))=FALSE,VLOOKUP($A818,DSSV!$A$7:$R$65536,IN_DTK!G$6,0),"")</f>
        <v/>
      </c>
      <c r="H818" s="183">
        <f>IF(ISNA(VLOOKUP($A818,DSSV!$A$7:$R$65536,IN_DTK!H$6,0))=FALSE,IF(H$9&lt;&gt;0,VLOOKUP($A818,DSSV!$A$7:$R$65536,IN_DTK!H$6,0),""),"")</f>
        <v>0</v>
      </c>
      <c r="I818" s="183">
        <f>IF(ISNA(VLOOKUP($A818,DSSV!$A$7:$R$65536,IN_DTK!I$6,0))=FALSE,IF(I$9&lt;&gt;0,VLOOKUP($A818,DSSV!$A$7:$R$65536,IN_DTK!I$6,0),""),"")</f>
        <v>0</v>
      </c>
      <c r="J818" s="183">
        <f>IF(ISNA(VLOOKUP($A818,DSSV!$A$7:$R$65536,IN_DTK!J$6,0))=FALSE,IF(J$9&lt;&gt;0,VLOOKUP($A818,DSSV!$A$7:$R$65536,IN_DTK!J$6,0),""),"")</f>
        <v>0</v>
      </c>
      <c r="K818" s="183">
        <f>IF(ISNA(VLOOKUP($A818,DSSV!$A$7:$R$65536,IN_DTK!K$6,0))=FALSE,IF(K$9&lt;&gt;0,VLOOKUP($A818,DSSV!$A$7:$R$65536,IN_DTK!K$6,0),""),"")</f>
        <v>0</v>
      </c>
      <c r="L818" s="183">
        <f>IF(ISNA(VLOOKUP($A818,DSSV!$A$7:$R$65536,IN_DTK!L$6,0))=FALSE,IF(L$9&lt;&gt;0,VLOOKUP($A818,DSSV!$A$7:$R$65536,IN_DTK!L$6,0),""),"")</f>
        <v>0</v>
      </c>
      <c r="M818" s="183">
        <f>IF(ISNA(VLOOKUP($A818,DSSV!$A$7:$R$65536,IN_DTK!M$6,0))=FALSE,IF(M$9&lt;&gt;0,VLOOKUP($A818,DSSV!$A$7:$R$65536,IN_DTK!M$6,0),""),"")</f>
        <v>0</v>
      </c>
      <c r="N818" s="183">
        <f>IF(ISNA(VLOOKUP($A818,DSSV!$A$7:$R$65536,IN_DTK!N$6,0))=FALSE,IF(N$9&lt;&gt;0,VLOOKUP($A818,DSSV!$A$7:$R$65536,IN_DTK!N$6,0),""),"")</f>
        <v>0</v>
      </c>
      <c r="O818" s="183">
        <f>IF(ISNA(VLOOKUP($A818,DSSV!$A$7:$R$65536,IN_DTK!O$6,0))=FALSE,IF(O$9&lt;&gt;0,VLOOKUP($A818,DSSV!$A$7:$R$65536,IN_DTK!O$6,0),""),"")</f>
        <v>0</v>
      </c>
      <c r="P818" s="183">
        <f>IF(ISNA(VLOOKUP($A818,DSSV!$A$7:$R$65536,IN_DTK!P$6,0))=FALSE,IF(P$9&lt;&gt;0,VLOOKUP($A818,DSSV!$A$7:$R$65536,IN_DTK!P$6,0),""),"")</f>
        <v>0</v>
      </c>
      <c r="Q818" s="184">
        <f>IF(ISNA(VLOOKUP($A818,DSSV!$A$7:$R$65536,IN_DTK!Q$6,0))=FALSE,VLOOKUP($A818,DSSV!$A$7:$R$65536,IN_DTK!Q$6,0),"")</f>
        <v>0</v>
      </c>
      <c r="R818" s="175" t="str">
        <f>IF(ISNA(VLOOKUP($A818,DSSV!$A$7:$R$65536,IN_DTK!R$6,0))=FALSE,VLOOKUP($A818,DSSV!$A$7:$R$65536,IN_DTK!R$6,0),"")</f>
        <v>Không</v>
      </c>
      <c r="S818" s="185" t="str">
        <f>IF(ISNA(VLOOKUP($A818,DSSV!$A$7:$R$65536,IN_DTK!S$6,0))=FALSE,VLOOKUP($A818,DSSV!$A$7:$R$65536,IN_DTK!S$6,0),"")</f>
        <v/>
      </c>
      <c r="T818" s="156" t="str">
        <f t="shared" si="24"/>
        <v/>
      </c>
      <c r="U818" s="156" t="str">
        <f t="shared" si="25"/>
        <v/>
      </c>
    </row>
    <row r="819" spans="1:21" s="156" customFormat="1" ht="20.25" customHeight="1">
      <c r="A819" s="154">
        <v>810</v>
      </c>
      <c r="B819" s="178">
        <f>--SUBTOTAL(2,C$7:C819)</f>
        <v>810</v>
      </c>
      <c r="C819" s="157">
        <f>IF(ISNA(VLOOKUP($A819,DSSV!$A$7:$R$65536,IN_DTK!C$6,0))=FALSE,VLOOKUP($A819,DSSV!$A$7:$R$65536,IN_DTK!C$6,0),"")</f>
        <v>0</v>
      </c>
      <c r="D819" s="181" t="str">
        <f>IF(ISNA(VLOOKUP($A819,DSSV!$A$7:$R$65536,IN_DTK!D$6,0))=FALSE,VLOOKUP($A819,DSSV!$A$7:$R$65536,IN_DTK!D$6,0),"")</f>
        <v/>
      </c>
      <c r="E819" s="182" t="str">
        <f>IF(ISNA(VLOOKUP($A819,DSSV!$A$7:$R$65536,IN_DTK!E$6,0))=FALSE,VLOOKUP($A819,DSSV!$A$7:$R$65536,IN_DTK!E$6,0),"")</f>
        <v/>
      </c>
      <c r="F819" s="187" t="str">
        <f>IF(ISNA(VLOOKUP($A819,DSSV!$A$7:$R$65536,IN_DTK!F$6,0))=FALSE,VLOOKUP($A819,DSSV!$A$7:$R$65536,IN_DTK!F$6,0),"")</f>
        <v/>
      </c>
      <c r="G819" s="187" t="str">
        <f>IF(ISNA(VLOOKUP($A819,DSSV!$A$7:$R$65536,IN_DTK!G$6,0))=FALSE,VLOOKUP($A819,DSSV!$A$7:$R$65536,IN_DTK!G$6,0),"")</f>
        <v/>
      </c>
      <c r="H819" s="183">
        <f>IF(ISNA(VLOOKUP($A819,DSSV!$A$7:$R$65536,IN_DTK!H$6,0))=FALSE,IF(H$9&lt;&gt;0,VLOOKUP($A819,DSSV!$A$7:$R$65536,IN_DTK!H$6,0),""),"")</f>
        <v>0</v>
      </c>
      <c r="I819" s="183">
        <f>IF(ISNA(VLOOKUP($A819,DSSV!$A$7:$R$65536,IN_DTK!I$6,0))=FALSE,IF(I$9&lt;&gt;0,VLOOKUP($A819,DSSV!$A$7:$R$65536,IN_DTK!I$6,0),""),"")</f>
        <v>0</v>
      </c>
      <c r="J819" s="183">
        <f>IF(ISNA(VLOOKUP($A819,DSSV!$A$7:$R$65536,IN_DTK!J$6,0))=FALSE,IF(J$9&lt;&gt;0,VLOOKUP($A819,DSSV!$A$7:$R$65536,IN_DTK!J$6,0),""),"")</f>
        <v>0</v>
      </c>
      <c r="K819" s="183">
        <f>IF(ISNA(VLOOKUP($A819,DSSV!$A$7:$R$65536,IN_DTK!K$6,0))=FALSE,IF(K$9&lt;&gt;0,VLOOKUP($A819,DSSV!$A$7:$R$65536,IN_DTK!K$6,0),""),"")</f>
        <v>0</v>
      </c>
      <c r="L819" s="183">
        <f>IF(ISNA(VLOOKUP($A819,DSSV!$A$7:$R$65536,IN_DTK!L$6,0))=FALSE,IF(L$9&lt;&gt;0,VLOOKUP($A819,DSSV!$A$7:$R$65536,IN_DTK!L$6,0),""),"")</f>
        <v>0</v>
      </c>
      <c r="M819" s="183">
        <f>IF(ISNA(VLOOKUP($A819,DSSV!$A$7:$R$65536,IN_DTK!M$6,0))=FALSE,IF(M$9&lt;&gt;0,VLOOKUP($A819,DSSV!$A$7:$R$65536,IN_DTK!M$6,0),""),"")</f>
        <v>0</v>
      </c>
      <c r="N819" s="183">
        <f>IF(ISNA(VLOOKUP($A819,DSSV!$A$7:$R$65536,IN_DTK!N$6,0))=FALSE,IF(N$9&lt;&gt;0,VLOOKUP($A819,DSSV!$A$7:$R$65536,IN_DTK!N$6,0),""),"")</f>
        <v>0</v>
      </c>
      <c r="O819" s="183">
        <f>IF(ISNA(VLOOKUP($A819,DSSV!$A$7:$R$65536,IN_DTK!O$6,0))=FALSE,IF(O$9&lt;&gt;0,VLOOKUP($A819,DSSV!$A$7:$R$65536,IN_DTK!O$6,0),""),"")</f>
        <v>0</v>
      </c>
      <c r="P819" s="183">
        <f>IF(ISNA(VLOOKUP($A819,DSSV!$A$7:$R$65536,IN_DTK!P$6,0))=FALSE,IF(P$9&lt;&gt;0,VLOOKUP($A819,DSSV!$A$7:$R$65536,IN_DTK!P$6,0),""),"")</f>
        <v>0</v>
      </c>
      <c r="Q819" s="184">
        <f>IF(ISNA(VLOOKUP($A819,DSSV!$A$7:$R$65536,IN_DTK!Q$6,0))=FALSE,VLOOKUP($A819,DSSV!$A$7:$R$65536,IN_DTK!Q$6,0),"")</f>
        <v>0</v>
      </c>
      <c r="R819" s="175" t="str">
        <f>IF(ISNA(VLOOKUP($A819,DSSV!$A$7:$R$65536,IN_DTK!R$6,0))=FALSE,VLOOKUP($A819,DSSV!$A$7:$R$65536,IN_DTK!R$6,0),"")</f>
        <v>Không</v>
      </c>
      <c r="S819" s="185" t="str">
        <f>IF(ISNA(VLOOKUP($A819,DSSV!$A$7:$R$65536,IN_DTK!S$6,0))=FALSE,VLOOKUP($A819,DSSV!$A$7:$R$65536,IN_DTK!S$6,0),"")</f>
        <v/>
      </c>
      <c r="T819" s="156" t="str">
        <f t="shared" si="24"/>
        <v/>
      </c>
      <c r="U819" s="156" t="str">
        <f t="shared" si="25"/>
        <v/>
      </c>
    </row>
    <row r="820" spans="1:21" s="156" customFormat="1" ht="20.25" customHeight="1">
      <c r="A820" s="154">
        <v>811</v>
      </c>
      <c r="B820" s="178">
        <f>--SUBTOTAL(2,C$7:C820)</f>
        <v>811</v>
      </c>
      <c r="C820" s="157">
        <f>IF(ISNA(VLOOKUP($A820,DSSV!$A$7:$R$65536,IN_DTK!C$6,0))=FALSE,VLOOKUP($A820,DSSV!$A$7:$R$65536,IN_DTK!C$6,0),"")</f>
        <v>0</v>
      </c>
      <c r="D820" s="181" t="str">
        <f>IF(ISNA(VLOOKUP($A820,DSSV!$A$7:$R$65536,IN_DTK!D$6,0))=FALSE,VLOOKUP($A820,DSSV!$A$7:$R$65536,IN_DTK!D$6,0),"")</f>
        <v/>
      </c>
      <c r="E820" s="182" t="str">
        <f>IF(ISNA(VLOOKUP($A820,DSSV!$A$7:$R$65536,IN_DTK!E$6,0))=FALSE,VLOOKUP($A820,DSSV!$A$7:$R$65536,IN_DTK!E$6,0),"")</f>
        <v/>
      </c>
      <c r="F820" s="187" t="str">
        <f>IF(ISNA(VLOOKUP($A820,DSSV!$A$7:$R$65536,IN_DTK!F$6,0))=FALSE,VLOOKUP($A820,DSSV!$A$7:$R$65536,IN_DTK!F$6,0),"")</f>
        <v/>
      </c>
      <c r="G820" s="187" t="str">
        <f>IF(ISNA(VLOOKUP($A820,DSSV!$A$7:$R$65536,IN_DTK!G$6,0))=FALSE,VLOOKUP($A820,DSSV!$A$7:$R$65536,IN_DTK!G$6,0),"")</f>
        <v/>
      </c>
      <c r="H820" s="183">
        <f>IF(ISNA(VLOOKUP($A820,DSSV!$A$7:$R$65536,IN_DTK!H$6,0))=FALSE,IF(H$9&lt;&gt;0,VLOOKUP($A820,DSSV!$A$7:$R$65536,IN_DTK!H$6,0),""),"")</f>
        <v>0</v>
      </c>
      <c r="I820" s="183">
        <f>IF(ISNA(VLOOKUP($A820,DSSV!$A$7:$R$65536,IN_DTK!I$6,0))=FALSE,IF(I$9&lt;&gt;0,VLOOKUP($A820,DSSV!$A$7:$R$65536,IN_DTK!I$6,0),""),"")</f>
        <v>0</v>
      </c>
      <c r="J820" s="183">
        <f>IF(ISNA(VLOOKUP($A820,DSSV!$A$7:$R$65536,IN_DTK!J$6,0))=FALSE,IF(J$9&lt;&gt;0,VLOOKUP($A820,DSSV!$A$7:$R$65536,IN_DTK!J$6,0),""),"")</f>
        <v>0</v>
      </c>
      <c r="K820" s="183">
        <f>IF(ISNA(VLOOKUP($A820,DSSV!$A$7:$R$65536,IN_DTK!K$6,0))=FALSE,IF(K$9&lt;&gt;0,VLOOKUP($A820,DSSV!$A$7:$R$65536,IN_DTK!K$6,0),""),"")</f>
        <v>0</v>
      </c>
      <c r="L820" s="183">
        <f>IF(ISNA(VLOOKUP($A820,DSSV!$A$7:$R$65536,IN_DTK!L$6,0))=FALSE,IF(L$9&lt;&gt;0,VLOOKUP($A820,DSSV!$A$7:$R$65536,IN_DTK!L$6,0),""),"")</f>
        <v>0</v>
      </c>
      <c r="M820" s="183">
        <f>IF(ISNA(VLOOKUP($A820,DSSV!$A$7:$R$65536,IN_DTK!M$6,0))=FALSE,IF(M$9&lt;&gt;0,VLOOKUP($A820,DSSV!$A$7:$R$65536,IN_DTK!M$6,0),""),"")</f>
        <v>0</v>
      </c>
      <c r="N820" s="183">
        <f>IF(ISNA(VLOOKUP($A820,DSSV!$A$7:$R$65536,IN_DTK!N$6,0))=FALSE,IF(N$9&lt;&gt;0,VLOOKUP($A820,DSSV!$A$7:$R$65536,IN_DTK!N$6,0),""),"")</f>
        <v>0</v>
      </c>
      <c r="O820" s="183">
        <f>IF(ISNA(VLOOKUP($A820,DSSV!$A$7:$R$65536,IN_DTK!O$6,0))=FALSE,IF(O$9&lt;&gt;0,VLOOKUP($A820,DSSV!$A$7:$R$65536,IN_DTK!O$6,0),""),"")</f>
        <v>0</v>
      </c>
      <c r="P820" s="183">
        <f>IF(ISNA(VLOOKUP($A820,DSSV!$A$7:$R$65536,IN_DTK!P$6,0))=FALSE,IF(P$9&lt;&gt;0,VLOOKUP($A820,DSSV!$A$7:$R$65536,IN_DTK!P$6,0),""),"")</f>
        <v>0</v>
      </c>
      <c r="Q820" s="184">
        <f>IF(ISNA(VLOOKUP($A820,DSSV!$A$7:$R$65536,IN_DTK!Q$6,0))=FALSE,VLOOKUP($A820,DSSV!$A$7:$R$65536,IN_DTK!Q$6,0),"")</f>
        <v>0</v>
      </c>
      <c r="R820" s="175" t="str">
        <f>IF(ISNA(VLOOKUP($A820,DSSV!$A$7:$R$65536,IN_DTK!R$6,0))=FALSE,VLOOKUP($A820,DSSV!$A$7:$R$65536,IN_DTK!R$6,0),"")</f>
        <v>Không</v>
      </c>
      <c r="S820" s="185" t="str">
        <f>IF(ISNA(VLOOKUP($A820,DSSV!$A$7:$R$65536,IN_DTK!S$6,0))=FALSE,VLOOKUP($A820,DSSV!$A$7:$R$65536,IN_DTK!S$6,0),"")</f>
        <v/>
      </c>
      <c r="T820" s="156" t="str">
        <f t="shared" si="24"/>
        <v/>
      </c>
      <c r="U820" s="156" t="str">
        <f t="shared" si="25"/>
        <v/>
      </c>
    </row>
    <row r="821" spans="1:21" s="156" customFormat="1" ht="20.25" customHeight="1">
      <c r="A821" s="154">
        <v>812</v>
      </c>
      <c r="B821" s="178">
        <f>--SUBTOTAL(2,C$7:C821)</f>
        <v>812</v>
      </c>
      <c r="C821" s="157">
        <f>IF(ISNA(VLOOKUP($A821,DSSV!$A$7:$R$65536,IN_DTK!C$6,0))=FALSE,VLOOKUP($A821,DSSV!$A$7:$R$65536,IN_DTK!C$6,0),"")</f>
        <v>0</v>
      </c>
      <c r="D821" s="181" t="str">
        <f>IF(ISNA(VLOOKUP($A821,DSSV!$A$7:$R$65536,IN_DTK!D$6,0))=FALSE,VLOOKUP($A821,DSSV!$A$7:$R$65536,IN_DTK!D$6,0),"")</f>
        <v/>
      </c>
      <c r="E821" s="182" t="str">
        <f>IF(ISNA(VLOOKUP($A821,DSSV!$A$7:$R$65536,IN_DTK!E$6,0))=FALSE,VLOOKUP($A821,DSSV!$A$7:$R$65536,IN_DTK!E$6,0),"")</f>
        <v/>
      </c>
      <c r="F821" s="187" t="str">
        <f>IF(ISNA(VLOOKUP($A821,DSSV!$A$7:$R$65536,IN_DTK!F$6,0))=FALSE,VLOOKUP($A821,DSSV!$A$7:$R$65536,IN_DTK!F$6,0),"")</f>
        <v/>
      </c>
      <c r="G821" s="187" t="str">
        <f>IF(ISNA(VLOOKUP($A821,DSSV!$A$7:$R$65536,IN_DTK!G$6,0))=FALSE,VLOOKUP($A821,DSSV!$A$7:$R$65536,IN_DTK!G$6,0),"")</f>
        <v/>
      </c>
      <c r="H821" s="183">
        <f>IF(ISNA(VLOOKUP($A821,DSSV!$A$7:$R$65536,IN_DTK!H$6,0))=FALSE,IF(H$9&lt;&gt;0,VLOOKUP($A821,DSSV!$A$7:$R$65536,IN_DTK!H$6,0),""),"")</f>
        <v>0</v>
      </c>
      <c r="I821" s="183">
        <f>IF(ISNA(VLOOKUP($A821,DSSV!$A$7:$R$65536,IN_DTK!I$6,0))=FALSE,IF(I$9&lt;&gt;0,VLOOKUP($A821,DSSV!$A$7:$R$65536,IN_DTK!I$6,0),""),"")</f>
        <v>0</v>
      </c>
      <c r="J821" s="183">
        <f>IF(ISNA(VLOOKUP($A821,DSSV!$A$7:$R$65536,IN_DTK!J$6,0))=FALSE,IF(J$9&lt;&gt;0,VLOOKUP($A821,DSSV!$A$7:$R$65536,IN_DTK!J$6,0),""),"")</f>
        <v>0</v>
      </c>
      <c r="K821" s="183">
        <f>IF(ISNA(VLOOKUP($A821,DSSV!$A$7:$R$65536,IN_DTK!K$6,0))=FALSE,IF(K$9&lt;&gt;0,VLOOKUP($A821,DSSV!$A$7:$R$65536,IN_DTK!K$6,0),""),"")</f>
        <v>0</v>
      </c>
      <c r="L821" s="183">
        <f>IF(ISNA(VLOOKUP($A821,DSSV!$A$7:$R$65536,IN_DTK!L$6,0))=FALSE,IF(L$9&lt;&gt;0,VLOOKUP($A821,DSSV!$A$7:$R$65536,IN_DTK!L$6,0),""),"")</f>
        <v>0</v>
      </c>
      <c r="M821" s="183">
        <f>IF(ISNA(VLOOKUP($A821,DSSV!$A$7:$R$65536,IN_DTK!M$6,0))=FALSE,IF(M$9&lt;&gt;0,VLOOKUP($A821,DSSV!$A$7:$R$65536,IN_DTK!M$6,0),""),"")</f>
        <v>0</v>
      </c>
      <c r="N821" s="183">
        <f>IF(ISNA(VLOOKUP($A821,DSSV!$A$7:$R$65536,IN_DTK!N$6,0))=FALSE,IF(N$9&lt;&gt;0,VLOOKUP($A821,DSSV!$A$7:$R$65536,IN_DTK!N$6,0),""),"")</f>
        <v>0</v>
      </c>
      <c r="O821" s="183">
        <f>IF(ISNA(VLOOKUP($A821,DSSV!$A$7:$R$65536,IN_DTK!O$6,0))=FALSE,IF(O$9&lt;&gt;0,VLOOKUP($A821,DSSV!$A$7:$R$65536,IN_DTK!O$6,0),""),"")</f>
        <v>0</v>
      </c>
      <c r="P821" s="183">
        <f>IF(ISNA(VLOOKUP($A821,DSSV!$A$7:$R$65536,IN_DTK!P$6,0))=FALSE,IF(P$9&lt;&gt;0,VLOOKUP($A821,DSSV!$A$7:$R$65536,IN_DTK!P$6,0),""),"")</f>
        <v>0</v>
      </c>
      <c r="Q821" s="184">
        <f>IF(ISNA(VLOOKUP($A821,DSSV!$A$7:$R$65536,IN_DTK!Q$6,0))=FALSE,VLOOKUP($A821,DSSV!$A$7:$R$65536,IN_DTK!Q$6,0),"")</f>
        <v>0</v>
      </c>
      <c r="R821" s="175" t="str">
        <f>IF(ISNA(VLOOKUP($A821,DSSV!$A$7:$R$65536,IN_DTK!R$6,0))=FALSE,VLOOKUP($A821,DSSV!$A$7:$R$65536,IN_DTK!R$6,0),"")</f>
        <v>Không</v>
      </c>
      <c r="S821" s="185" t="str">
        <f>IF(ISNA(VLOOKUP($A821,DSSV!$A$7:$R$65536,IN_DTK!S$6,0))=FALSE,VLOOKUP($A821,DSSV!$A$7:$R$65536,IN_DTK!S$6,0),"")</f>
        <v/>
      </c>
      <c r="T821" s="156" t="str">
        <f t="shared" si="24"/>
        <v/>
      </c>
      <c r="U821" s="156" t="str">
        <f t="shared" si="25"/>
        <v/>
      </c>
    </row>
    <row r="822" spans="1:21" s="156" customFormat="1" ht="20.25" customHeight="1">
      <c r="A822" s="154">
        <v>813</v>
      </c>
      <c r="B822" s="178">
        <f>--SUBTOTAL(2,C$7:C822)</f>
        <v>813</v>
      </c>
      <c r="C822" s="157">
        <f>IF(ISNA(VLOOKUP($A822,DSSV!$A$7:$R$65536,IN_DTK!C$6,0))=FALSE,VLOOKUP($A822,DSSV!$A$7:$R$65536,IN_DTK!C$6,0),"")</f>
        <v>0</v>
      </c>
      <c r="D822" s="181" t="str">
        <f>IF(ISNA(VLOOKUP($A822,DSSV!$A$7:$R$65536,IN_DTK!D$6,0))=FALSE,VLOOKUP($A822,DSSV!$A$7:$R$65536,IN_DTK!D$6,0),"")</f>
        <v/>
      </c>
      <c r="E822" s="182" t="str">
        <f>IF(ISNA(VLOOKUP($A822,DSSV!$A$7:$R$65536,IN_DTK!E$6,0))=FALSE,VLOOKUP($A822,DSSV!$A$7:$R$65536,IN_DTK!E$6,0),"")</f>
        <v/>
      </c>
      <c r="F822" s="187" t="str">
        <f>IF(ISNA(VLOOKUP($A822,DSSV!$A$7:$R$65536,IN_DTK!F$6,0))=FALSE,VLOOKUP($A822,DSSV!$A$7:$R$65536,IN_DTK!F$6,0),"")</f>
        <v/>
      </c>
      <c r="G822" s="187" t="str">
        <f>IF(ISNA(VLOOKUP($A822,DSSV!$A$7:$R$65536,IN_DTK!G$6,0))=FALSE,VLOOKUP($A822,DSSV!$A$7:$R$65536,IN_DTK!G$6,0),"")</f>
        <v/>
      </c>
      <c r="H822" s="183">
        <f>IF(ISNA(VLOOKUP($A822,DSSV!$A$7:$R$65536,IN_DTK!H$6,0))=FALSE,IF(H$9&lt;&gt;0,VLOOKUP($A822,DSSV!$A$7:$R$65536,IN_DTK!H$6,0),""),"")</f>
        <v>0</v>
      </c>
      <c r="I822" s="183">
        <f>IF(ISNA(VLOOKUP($A822,DSSV!$A$7:$R$65536,IN_DTK!I$6,0))=FALSE,IF(I$9&lt;&gt;0,VLOOKUP($A822,DSSV!$A$7:$R$65536,IN_DTK!I$6,0),""),"")</f>
        <v>0</v>
      </c>
      <c r="J822" s="183">
        <f>IF(ISNA(VLOOKUP($A822,DSSV!$A$7:$R$65536,IN_DTK!J$6,0))=FALSE,IF(J$9&lt;&gt;0,VLOOKUP($A822,DSSV!$A$7:$R$65536,IN_DTK!J$6,0),""),"")</f>
        <v>0</v>
      </c>
      <c r="K822" s="183">
        <f>IF(ISNA(VLOOKUP($A822,DSSV!$A$7:$R$65536,IN_DTK!K$6,0))=FALSE,IF(K$9&lt;&gt;0,VLOOKUP($A822,DSSV!$A$7:$R$65536,IN_DTK!K$6,0),""),"")</f>
        <v>0</v>
      </c>
      <c r="L822" s="183">
        <f>IF(ISNA(VLOOKUP($A822,DSSV!$A$7:$R$65536,IN_DTK!L$6,0))=FALSE,IF(L$9&lt;&gt;0,VLOOKUP($A822,DSSV!$A$7:$R$65536,IN_DTK!L$6,0),""),"")</f>
        <v>0</v>
      </c>
      <c r="M822" s="183">
        <f>IF(ISNA(VLOOKUP($A822,DSSV!$A$7:$R$65536,IN_DTK!M$6,0))=FALSE,IF(M$9&lt;&gt;0,VLOOKUP($A822,DSSV!$A$7:$R$65536,IN_DTK!M$6,0),""),"")</f>
        <v>0</v>
      </c>
      <c r="N822" s="183">
        <f>IF(ISNA(VLOOKUP($A822,DSSV!$A$7:$R$65536,IN_DTK!N$6,0))=FALSE,IF(N$9&lt;&gt;0,VLOOKUP($A822,DSSV!$A$7:$R$65536,IN_DTK!N$6,0),""),"")</f>
        <v>0</v>
      </c>
      <c r="O822" s="183">
        <f>IF(ISNA(VLOOKUP($A822,DSSV!$A$7:$R$65536,IN_DTK!O$6,0))=FALSE,IF(O$9&lt;&gt;0,VLOOKUP($A822,DSSV!$A$7:$R$65536,IN_DTK!O$6,0),""),"")</f>
        <v>0</v>
      </c>
      <c r="P822" s="183">
        <f>IF(ISNA(VLOOKUP($A822,DSSV!$A$7:$R$65536,IN_DTK!P$6,0))=FALSE,IF(P$9&lt;&gt;0,VLOOKUP($A822,DSSV!$A$7:$R$65536,IN_DTK!P$6,0),""),"")</f>
        <v>0</v>
      </c>
      <c r="Q822" s="184">
        <f>IF(ISNA(VLOOKUP($A822,DSSV!$A$7:$R$65536,IN_DTK!Q$6,0))=FALSE,VLOOKUP($A822,DSSV!$A$7:$R$65536,IN_DTK!Q$6,0),"")</f>
        <v>0</v>
      </c>
      <c r="R822" s="175" t="str">
        <f>IF(ISNA(VLOOKUP($A822,DSSV!$A$7:$R$65536,IN_DTK!R$6,0))=FALSE,VLOOKUP($A822,DSSV!$A$7:$R$65536,IN_DTK!R$6,0),"")</f>
        <v>Không</v>
      </c>
      <c r="S822" s="185" t="str">
        <f>IF(ISNA(VLOOKUP($A822,DSSV!$A$7:$R$65536,IN_DTK!S$6,0))=FALSE,VLOOKUP($A822,DSSV!$A$7:$R$65536,IN_DTK!S$6,0),"")</f>
        <v/>
      </c>
      <c r="T822" s="156" t="str">
        <f t="shared" si="24"/>
        <v/>
      </c>
      <c r="U822" s="156" t="str">
        <f t="shared" si="25"/>
        <v/>
      </c>
    </row>
    <row r="823" spans="1:21" s="156" customFormat="1" ht="20.25" customHeight="1">
      <c r="A823" s="154">
        <v>814</v>
      </c>
      <c r="B823" s="178">
        <f>--SUBTOTAL(2,C$7:C823)</f>
        <v>814</v>
      </c>
      <c r="C823" s="157">
        <f>IF(ISNA(VLOOKUP($A823,DSSV!$A$7:$R$65536,IN_DTK!C$6,0))=FALSE,VLOOKUP($A823,DSSV!$A$7:$R$65536,IN_DTK!C$6,0),"")</f>
        <v>0</v>
      </c>
      <c r="D823" s="181" t="str">
        <f>IF(ISNA(VLOOKUP($A823,DSSV!$A$7:$R$65536,IN_DTK!D$6,0))=FALSE,VLOOKUP($A823,DSSV!$A$7:$R$65536,IN_DTK!D$6,0),"")</f>
        <v/>
      </c>
      <c r="E823" s="182" t="str">
        <f>IF(ISNA(VLOOKUP($A823,DSSV!$A$7:$R$65536,IN_DTK!E$6,0))=FALSE,VLOOKUP($A823,DSSV!$A$7:$R$65536,IN_DTK!E$6,0),"")</f>
        <v/>
      </c>
      <c r="F823" s="187" t="str">
        <f>IF(ISNA(VLOOKUP($A823,DSSV!$A$7:$R$65536,IN_DTK!F$6,0))=FALSE,VLOOKUP($A823,DSSV!$A$7:$R$65536,IN_DTK!F$6,0),"")</f>
        <v/>
      </c>
      <c r="G823" s="187" t="str">
        <f>IF(ISNA(VLOOKUP($A823,DSSV!$A$7:$R$65536,IN_DTK!G$6,0))=FALSE,VLOOKUP($A823,DSSV!$A$7:$R$65536,IN_DTK!G$6,0),"")</f>
        <v/>
      </c>
      <c r="H823" s="183">
        <f>IF(ISNA(VLOOKUP($A823,DSSV!$A$7:$R$65536,IN_DTK!H$6,0))=FALSE,IF(H$9&lt;&gt;0,VLOOKUP($A823,DSSV!$A$7:$R$65536,IN_DTK!H$6,0),""),"")</f>
        <v>0</v>
      </c>
      <c r="I823" s="183">
        <f>IF(ISNA(VLOOKUP($A823,DSSV!$A$7:$R$65536,IN_DTK!I$6,0))=FALSE,IF(I$9&lt;&gt;0,VLOOKUP($A823,DSSV!$A$7:$R$65536,IN_DTK!I$6,0),""),"")</f>
        <v>0</v>
      </c>
      <c r="J823" s="183">
        <f>IF(ISNA(VLOOKUP($A823,DSSV!$A$7:$R$65536,IN_DTK!J$6,0))=FALSE,IF(J$9&lt;&gt;0,VLOOKUP($A823,DSSV!$A$7:$R$65536,IN_DTK!J$6,0),""),"")</f>
        <v>0</v>
      </c>
      <c r="K823" s="183">
        <f>IF(ISNA(VLOOKUP($A823,DSSV!$A$7:$R$65536,IN_DTK!K$6,0))=FALSE,IF(K$9&lt;&gt;0,VLOOKUP($A823,DSSV!$A$7:$R$65536,IN_DTK!K$6,0),""),"")</f>
        <v>0</v>
      </c>
      <c r="L823" s="183">
        <f>IF(ISNA(VLOOKUP($A823,DSSV!$A$7:$R$65536,IN_DTK!L$6,0))=FALSE,IF(L$9&lt;&gt;0,VLOOKUP($A823,DSSV!$A$7:$R$65536,IN_DTK!L$6,0),""),"")</f>
        <v>0</v>
      </c>
      <c r="M823" s="183">
        <f>IF(ISNA(VLOOKUP($A823,DSSV!$A$7:$R$65536,IN_DTK!M$6,0))=FALSE,IF(M$9&lt;&gt;0,VLOOKUP($A823,DSSV!$A$7:$R$65536,IN_DTK!M$6,0),""),"")</f>
        <v>0</v>
      </c>
      <c r="N823" s="183">
        <f>IF(ISNA(VLOOKUP($A823,DSSV!$A$7:$R$65536,IN_DTK!N$6,0))=FALSE,IF(N$9&lt;&gt;0,VLOOKUP($A823,DSSV!$A$7:$R$65536,IN_DTK!N$6,0),""),"")</f>
        <v>0</v>
      </c>
      <c r="O823" s="183">
        <f>IF(ISNA(VLOOKUP($A823,DSSV!$A$7:$R$65536,IN_DTK!O$6,0))=FALSE,IF(O$9&lt;&gt;0,VLOOKUP($A823,DSSV!$A$7:$R$65536,IN_DTK!O$6,0),""),"")</f>
        <v>0</v>
      </c>
      <c r="P823" s="183">
        <f>IF(ISNA(VLOOKUP($A823,DSSV!$A$7:$R$65536,IN_DTK!P$6,0))=FALSE,IF(P$9&lt;&gt;0,VLOOKUP($A823,DSSV!$A$7:$R$65536,IN_DTK!P$6,0),""),"")</f>
        <v>0</v>
      </c>
      <c r="Q823" s="184">
        <f>IF(ISNA(VLOOKUP($A823,DSSV!$A$7:$R$65536,IN_DTK!Q$6,0))=FALSE,VLOOKUP($A823,DSSV!$A$7:$R$65536,IN_DTK!Q$6,0),"")</f>
        <v>0</v>
      </c>
      <c r="R823" s="175" t="str">
        <f>IF(ISNA(VLOOKUP($A823,DSSV!$A$7:$R$65536,IN_DTK!R$6,0))=FALSE,VLOOKUP($A823,DSSV!$A$7:$R$65536,IN_DTK!R$6,0),"")</f>
        <v>Không</v>
      </c>
      <c r="S823" s="185" t="str">
        <f>IF(ISNA(VLOOKUP($A823,DSSV!$A$7:$R$65536,IN_DTK!S$6,0))=FALSE,VLOOKUP($A823,DSSV!$A$7:$R$65536,IN_DTK!S$6,0),"")</f>
        <v/>
      </c>
      <c r="T823" s="156" t="str">
        <f t="shared" si="24"/>
        <v/>
      </c>
      <c r="U823" s="156" t="str">
        <f t="shared" si="25"/>
        <v/>
      </c>
    </row>
    <row r="824" spans="1:21" s="156" customFormat="1" ht="20.25" customHeight="1">
      <c r="A824" s="154">
        <v>815</v>
      </c>
      <c r="B824" s="178">
        <f>--SUBTOTAL(2,C$7:C824)</f>
        <v>815</v>
      </c>
      <c r="C824" s="157">
        <f>IF(ISNA(VLOOKUP($A824,DSSV!$A$7:$R$65536,IN_DTK!C$6,0))=FALSE,VLOOKUP($A824,DSSV!$A$7:$R$65536,IN_DTK!C$6,0),"")</f>
        <v>0</v>
      </c>
      <c r="D824" s="181" t="str">
        <f>IF(ISNA(VLOOKUP($A824,DSSV!$A$7:$R$65536,IN_DTK!D$6,0))=FALSE,VLOOKUP($A824,DSSV!$A$7:$R$65536,IN_DTK!D$6,0),"")</f>
        <v/>
      </c>
      <c r="E824" s="182" t="str">
        <f>IF(ISNA(VLOOKUP($A824,DSSV!$A$7:$R$65536,IN_DTK!E$6,0))=FALSE,VLOOKUP($A824,DSSV!$A$7:$R$65536,IN_DTK!E$6,0),"")</f>
        <v/>
      </c>
      <c r="F824" s="187" t="str">
        <f>IF(ISNA(VLOOKUP($A824,DSSV!$A$7:$R$65536,IN_DTK!F$6,0))=FALSE,VLOOKUP($A824,DSSV!$A$7:$R$65536,IN_DTK!F$6,0),"")</f>
        <v/>
      </c>
      <c r="G824" s="187" t="str">
        <f>IF(ISNA(VLOOKUP($A824,DSSV!$A$7:$R$65536,IN_DTK!G$6,0))=FALSE,VLOOKUP($A824,DSSV!$A$7:$R$65536,IN_DTK!G$6,0),"")</f>
        <v/>
      </c>
      <c r="H824" s="183">
        <f>IF(ISNA(VLOOKUP($A824,DSSV!$A$7:$R$65536,IN_DTK!H$6,0))=FALSE,IF(H$9&lt;&gt;0,VLOOKUP($A824,DSSV!$A$7:$R$65536,IN_DTK!H$6,0),""),"")</f>
        <v>0</v>
      </c>
      <c r="I824" s="183">
        <f>IF(ISNA(VLOOKUP($A824,DSSV!$A$7:$R$65536,IN_DTK!I$6,0))=FALSE,IF(I$9&lt;&gt;0,VLOOKUP($A824,DSSV!$A$7:$R$65536,IN_DTK!I$6,0),""),"")</f>
        <v>0</v>
      </c>
      <c r="J824" s="183">
        <f>IF(ISNA(VLOOKUP($A824,DSSV!$A$7:$R$65536,IN_DTK!J$6,0))=FALSE,IF(J$9&lt;&gt;0,VLOOKUP($A824,DSSV!$A$7:$R$65536,IN_DTK!J$6,0),""),"")</f>
        <v>0</v>
      </c>
      <c r="K824" s="183">
        <f>IF(ISNA(VLOOKUP($A824,DSSV!$A$7:$R$65536,IN_DTK!K$6,0))=FALSE,IF(K$9&lt;&gt;0,VLOOKUP($A824,DSSV!$A$7:$R$65536,IN_DTK!K$6,0),""),"")</f>
        <v>0</v>
      </c>
      <c r="L824" s="183">
        <f>IF(ISNA(VLOOKUP($A824,DSSV!$A$7:$R$65536,IN_DTK!L$6,0))=FALSE,IF(L$9&lt;&gt;0,VLOOKUP($A824,DSSV!$A$7:$R$65536,IN_DTK!L$6,0),""),"")</f>
        <v>0</v>
      </c>
      <c r="M824" s="183">
        <f>IF(ISNA(VLOOKUP($A824,DSSV!$A$7:$R$65536,IN_DTK!M$6,0))=FALSE,IF(M$9&lt;&gt;0,VLOOKUP($A824,DSSV!$A$7:$R$65536,IN_DTK!M$6,0),""),"")</f>
        <v>0</v>
      </c>
      <c r="N824" s="183">
        <f>IF(ISNA(VLOOKUP($A824,DSSV!$A$7:$R$65536,IN_DTK!N$6,0))=FALSE,IF(N$9&lt;&gt;0,VLOOKUP($A824,DSSV!$A$7:$R$65536,IN_DTK!N$6,0),""),"")</f>
        <v>0</v>
      </c>
      <c r="O824" s="183">
        <f>IF(ISNA(VLOOKUP($A824,DSSV!$A$7:$R$65536,IN_DTK!O$6,0))=FALSE,IF(O$9&lt;&gt;0,VLOOKUP($A824,DSSV!$A$7:$R$65536,IN_DTK!O$6,0),""),"")</f>
        <v>0</v>
      </c>
      <c r="P824" s="183">
        <f>IF(ISNA(VLOOKUP($A824,DSSV!$A$7:$R$65536,IN_DTK!P$6,0))=FALSE,IF(P$9&lt;&gt;0,VLOOKUP($A824,DSSV!$A$7:$R$65536,IN_DTK!P$6,0),""),"")</f>
        <v>0</v>
      </c>
      <c r="Q824" s="184">
        <f>IF(ISNA(VLOOKUP($A824,DSSV!$A$7:$R$65536,IN_DTK!Q$6,0))=FALSE,VLOOKUP($A824,DSSV!$A$7:$R$65536,IN_DTK!Q$6,0),"")</f>
        <v>0</v>
      </c>
      <c r="R824" s="175" t="str">
        <f>IF(ISNA(VLOOKUP($A824,DSSV!$A$7:$R$65536,IN_DTK!R$6,0))=FALSE,VLOOKUP($A824,DSSV!$A$7:$R$65536,IN_DTK!R$6,0),"")</f>
        <v>Không</v>
      </c>
      <c r="S824" s="185" t="str">
        <f>IF(ISNA(VLOOKUP($A824,DSSV!$A$7:$R$65536,IN_DTK!S$6,0))=FALSE,VLOOKUP($A824,DSSV!$A$7:$R$65536,IN_DTK!S$6,0),"")</f>
        <v/>
      </c>
      <c r="T824" s="156" t="str">
        <f t="shared" si="24"/>
        <v/>
      </c>
      <c r="U824" s="156" t="str">
        <f t="shared" si="25"/>
        <v/>
      </c>
    </row>
    <row r="825" spans="1:21" s="156" customFormat="1" ht="20.25" customHeight="1">
      <c r="A825" s="154">
        <v>816</v>
      </c>
      <c r="B825" s="178">
        <f>--SUBTOTAL(2,C$7:C825)</f>
        <v>816</v>
      </c>
      <c r="C825" s="157">
        <f>IF(ISNA(VLOOKUP($A825,DSSV!$A$7:$R$65536,IN_DTK!C$6,0))=FALSE,VLOOKUP($A825,DSSV!$A$7:$R$65536,IN_DTK!C$6,0),"")</f>
        <v>0</v>
      </c>
      <c r="D825" s="181" t="str">
        <f>IF(ISNA(VLOOKUP($A825,DSSV!$A$7:$R$65536,IN_DTK!D$6,0))=FALSE,VLOOKUP($A825,DSSV!$A$7:$R$65536,IN_DTK!D$6,0),"")</f>
        <v/>
      </c>
      <c r="E825" s="182" t="str">
        <f>IF(ISNA(VLOOKUP($A825,DSSV!$A$7:$R$65536,IN_DTK!E$6,0))=FALSE,VLOOKUP($A825,DSSV!$A$7:$R$65536,IN_DTK!E$6,0),"")</f>
        <v/>
      </c>
      <c r="F825" s="187" t="str">
        <f>IF(ISNA(VLOOKUP($A825,DSSV!$A$7:$R$65536,IN_DTK!F$6,0))=FALSE,VLOOKUP($A825,DSSV!$A$7:$R$65536,IN_DTK!F$6,0),"")</f>
        <v/>
      </c>
      <c r="G825" s="187" t="str">
        <f>IF(ISNA(VLOOKUP($A825,DSSV!$A$7:$R$65536,IN_DTK!G$6,0))=FALSE,VLOOKUP($A825,DSSV!$A$7:$R$65536,IN_DTK!G$6,0),"")</f>
        <v/>
      </c>
      <c r="H825" s="183">
        <f>IF(ISNA(VLOOKUP($A825,DSSV!$A$7:$R$65536,IN_DTK!H$6,0))=FALSE,IF(H$9&lt;&gt;0,VLOOKUP($A825,DSSV!$A$7:$R$65536,IN_DTK!H$6,0),""),"")</f>
        <v>0</v>
      </c>
      <c r="I825" s="183">
        <f>IF(ISNA(VLOOKUP($A825,DSSV!$A$7:$R$65536,IN_DTK!I$6,0))=FALSE,IF(I$9&lt;&gt;0,VLOOKUP($A825,DSSV!$A$7:$R$65536,IN_DTK!I$6,0),""),"")</f>
        <v>0</v>
      </c>
      <c r="J825" s="183">
        <f>IF(ISNA(VLOOKUP($A825,DSSV!$A$7:$R$65536,IN_DTK!J$6,0))=FALSE,IF(J$9&lt;&gt;0,VLOOKUP($A825,DSSV!$A$7:$R$65536,IN_DTK!J$6,0),""),"")</f>
        <v>0</v>
      </c>
      <c r="K825" s="183">
        <f>IF(ISNA(VLOOKUP($A825,DSSV!$A$7:$R$65536,IN_DTK!K$6,0))=FALSE,IF(K$9&lt;&gt;0,VLOOKUP($A825,DSSV!$A$7:$R$65536,IN_DTK!K$6,0),""),"")</f>
        <v>0</v>
      </c>
      <c r="L825" s="183">
        <f>IF(ISNA(VLOOKUP($A825,DSSV!$A$7:$R$65536,IN_DTK!L$6,0))=FALSE,IF(L$9&lt;&gt;0,VLOOKUP($A825,DSSV!$A$7:$R$65536,IN_DTK!L$6,0),""),"")</f>
        <v>0</v>
      </c>
      <c r="M825" s="183">
        <f>IF(ISNA(VLOOKUP($A825,DSSV!$A$7:$R$65536,IN_DTK!M$6,0))=FALSE,IF(M$9&lt;&gt;0,VLOOKUP($A825,DSSV!$A$7:$R$65536,IN_DTK!M$6,0),""),"")</f>
        <v>0</v>
      </c>
      <c r="N825" s="183">
        <f>IF(ISNA(VLOOKUP($A825,DSSV!$A$7:$R$65536,IN_DTK!N$6,0))=FALSE,IF(N$9&lt;&gt;0,VLOOKUP($A825,DSSV!$A$7:$R$65536,IN_DTK!N$6,0),""),"")</f>
        <v>0</v>
      </c>
      <c r="O825" s="183">
        <f>IF(ISNA(VLOOKUP($A825,DSSV!$A$7:$R$65536,IN_DTK!O$6,0))=FALSE,IF(O$9&lt;&gt;0,VLOOKUP($A825,DSSV!$A$7:$R$65536,IN_DTK!O$6,0),""),"")</f>
        <v>0</v>
      </c>
      <c r="P825" s="183">
        <f>IF(ISNA(VLOOKUP($A825,DSSV!$A$7:$R$65536,IN_DTK!P$6,0))=FALSE,IF(P$9&lt;&gt;0,VLOOKUP($A825,DSSV!$A$7:$R$65536,IN_DTK!P$6,0),""),"")</f>
        <v>0</v>
      </c>
      <c r="Q825" s="184">
        <f>IF(ISNA(VLOOKUP($A825,DSSV!$A$7:$R$65536,IN_DTK!Q$6,0))=FALSE,VLOOKUP($A825,DSSV!$A$7:$R$65536,IN_DTK!Q$6,0),"")</f>
        <v>0</v>
      </c>
      <c r="R825" s="175" t="str">
        <f>IF(ISNA(VLOOKUP($A825,DSSV!$A$7:$R$65536,IN_DTK!R$6,0))=FALSE,VLOOKUP($A825,DSSV!$A$7:$R$65536,IN_DTK!R$6,0),"")</f>
        <v>Không</v>
      </c>
      <c r="S825" s="185" t="str">
        <f>IF(ISNA(VLOOKUP($A825,DSSV!$A$7:$R$65536,IN_DTK!S$6,0))=FALSE,VLOOKUP($A825,DSSV!$A$7:$R$65536,IN_DTK!S$6,0),"")</f>
        <v/>
      </c>
      <c r="T825" s="156" t="str">
        <f t="shared" si="24"/>
        <v/>
      </c>
      <c r="U825" s="156" t="str">
        <f t="shared" si="25"/>
        <v/>
      </c>
    </row>
    <row r="826" spans="1:21" s="156" customFormat="1" ht="20.25" customHeight="1">
      <c r="A826" s="154">
        <v>817</v>
      </c>
      <c r="B826" s="178">
        <f>--SUBTOTAL(2,C$7:C826)</f>
        <v>817</v>
      </c>
      <c r="C826" s="157">
        <f>IF(ISNA(VLOOKUP($A826,DSSV!$A$7:$R$65536,IN_DTK!C$6,0))=FALSE,VLOOKUP($A826,DSSV!$A$7:$R$65536,IN_DTK!C$6,0),"")</f>
        <v>0</v>
      </c>
      <c r="D826" s="181" t="str">
        <f>IF(ISNA(VLOOKUP($A826,DSSV!$A$7:$R$65536,IN_DTK!D$6,0))=FALSE,VLOOKUP($A826,DSSV!$A$7:$R$65536,IN_DTK!D$6,0),"")</f>
        <v/>
      </c>
      <c r="E826" s="182" t="str">
        <f>IF(ISNA(VLOOKUP($A826,DSSV!$A$7:$R$65536,IN_DTK!E$6,0))=FALSE,VLOOKUP($A826,DSSV!$A$7:$R$65536,IN_DTK!E$6,0),"")</f>
        <v/>
      </c>
      <c r="F826" s="187" t="str">
        <f>IF(ISNA(VLOOKUP($A826,DSSV!$A$7:$R$65536,IN_DTK!F$6,0))=FALSE,VLOOKUP($A826,DSSV!$A$7:$R$65536,IN_DTK!F$6,0),"")</f>
        <v/>
      </c>
      <c r="G826" s="187" t="str">
        <f>IF(ISNA(VLOOKUP($A826,DSSV!$A$7:$R$65536,IN_DTK!G$6,0))=FALSE,VLOOKUP($A826,DSSV!$A$7:$R$65536,IN_DTK!G$6,0),"")</f>
        <v/>
      </c>
      <c r="H826" s="183">
        <f>IF(ISNA(VLOOKUP($A826,DSSV!$A$7:$R$65536,IN_DTK!H$6,0))=FALSE,IF(H$9&lt;&gt;0,VLOOKUP($A826,DSSV!$A$7:$R$65536,IN_DTK!H$6,0),""),"")</f>
        <v>0</v>
      </c>
      <c r="I826" s="183">
        <f>IF(ISNA(VLOOKUP($A826,DSSV!$A$7:$R$65536,IN_DTK!I$6,0))=FALSE,IF(I$9&lt;&gt;0,VLOOKUP($A826,DSSV!$A$7:$R$65536,IN_DTK!I$6,0),""),"")</f>
        <v>0</v>
      </c>
      <c r="J826" s="183">
        <f>IF(ISNA(VLOOKUP($A826,DSSV!$A$7:$R$65536,IN_DTK!J$6,0))=FALSE,IF(J$9&lt;&gt;0,VLOOKUP($A826,DSSV!$A$7:$R$65536,IN_DTK!J$6,0),""),"")</f>
        <v>0</v>
      </c>
      <c r="K826" s="183">
        <f>IF(ISNA(VLOOKUP($A826,DSSV!$A$7:$R$65536,IN_DTK!K$6,0))=FALSE,IF(K$9&lt;&gt;0,VLOOKUP($A826,DSSV!$A$7:$R$65536,IN_DTK!K$6,0),""),"")</f>
        <v>0</v>
      </c>
      <c r="L826" s="183">
        <f>IF(ISNA(VLOOKUP($A826,DSSV!$A$7:$R$65536,IN_DTK!L$6,0))=FALSE,IF(L$9&lt;&gt;0,VLOOKUP($A826,DSSV!$A$7:$R$65536,IN_DTK!L$6,0),""),"")</f>
        <v>0</v>
      </c>
      <c r="M826" s="183">
        <f>IF(ISNA(VLOOKUP($A826,DSSV!$A$7:$R$65536,IN_DTK!M$6,0))=FALSE,IF(M$9&lt;&gt;0,VLOOKUP($A826,DSSV!$A$7:$R$65536,IN_DTK!M$6,0),""),"")</f>
        <v>0</v>
      </c>
      <c r="N826" s="183">
        <f>IF(ISNA(VLOOKUP($A826,DSSV!$A$7:$R$65536,IN_DTK!N$6,0))=FALSE,IF(N$9&lt;&gt;0,VLOOKUP($A826,DSSV!$A$7:$R$65536,IN_DTK!N$6,0),""),"")</f>
        <v>0</v>
      </c>
      <c r="O826" s="183">
        <f>IF(ISNA(VLOOKUP($A826,DSSV!$A$7:$R$65536,IN_DTK!O$6,0))=FALSE,IF(O$9&lt;&gt;0,VLOOKUP($A826,DSSV!$A$7:$R$65536,IN_DTK!O$6,0),""),"")</f>
        <v>0</v>
      </c>
      <c r="P826" s="183">
        <f>IF(ISNA(VLOOKUP($A826,DSSV!$A$7:$R$65536,IN_DTK!P$6,0))=FALSE,IF(P$9&lt;&gt;0,VLOOKUP($A826,DSSV!$A$7:$R$65536,IN_DTK!P$6,0),""),"")</f>
        <v>0</v>
      </c>
      <c r="Q826" s="184">
        <f>IF(ISNA(VLOOKUP($A826,DSSV!$A$7:$R$65536,IN_DTK!Q$6,0))=FALSE,VLOOKUP($A826,DSSV!$A$7:$R$65536,IN_DTK!Q$6,0),"")</f>
        <v>0</v>
      </c>
      <c r="R826" s="175" t="str">
        <f>IF(ISNA(VLOOKUP($A826,DSSV!$A$7:$R$65536,IN_DTK!R$6,0))=FALSE,VLOOKUP($A826,DSSV!$A$7:$R$65536,IN_DTK!R$6,0),"")</f>
        <v>Không</v>
      </c>
      <c r="S826" s="185" t="str">
        <f>IF(ISNA(VLOOKUP($A826,DSSV!$A$7:$R$65536,IN_DTK!S$6,0))=FALSE,VLOOKUP($A826,DSSV!$A$7:$R$65536,IN_DTK!S$6,0),"")</f>
        <v/>
      </c>
      <c r="T826" s="156" t="str">
        <f t="shared" si="24"/>
        <v/>
      </c>
      <c r="U826" s="156" t="str">
        <f t="shared" si="25"/>
        <v/>
      </c>
    </row>
    <row r="827" spans="1:21" s="156" customFormat="1" ht="20.25" customHeight="1">
      <c r="A827" s="154">
        <v>818</v>
      </c>
      <c r="B827" s="178">
        <f>--SUBTOTAL(2,C$7:C827)</f>
        <v>818</v>
      </c>
      <c r="C827" s="157">
        <f>IF(ISNA(VLOOKUP($A827,DSSV!$A$7:$R$65536,IN_DTK!C$6,0))=FALSE,VLOOKUP($A827,DSSV!$A$7:$R$65536,IN_DTK!C$6,0),"")</f>
        <v>0</v>
      </c>
      <c r="D827" s="181" t="str">
        <f>IF(ISNA(VLOOKUP($A827,DSSV!$A$7:$R$65536,IN_DTK!D$6,0))=FALSE,VLOOKUP($A827,DSSV!$A$7:$R$65536,IN_DTK!D$6,0),"")</f>
        <v/>
      </c>
      <c r="E827" s="182" t="str">
        <f>IF(ISNA(VLOOKUP($A827,DSSV!$A$7:$R$65536,IN_DTK!E$6,0))=FALSE,VLOOKUP($A827,DSSV!$A$7:$R$65536,IN_DTK!E$6,0),"")</f>
        <v/>
      </c>
      <c r="F827" s="187" t="str">
        <f>IF(ISNA(VLOOKUP($A827,DSSV!$A$7:$R$65536,IN_DTK!F$6,0))=FALSE,VLOOKUP($A827,DSSV!$A$7:$R$65536,IN_DTK!F$6,0),"")</f>
        <v/>
      </c>
      <c r="G827" s="187" t="str">
        <f>IF(ISNA(VLOOKUP($A827,DSSV!$A$7:$R$65536,IN_DTK!G$6,0))=FALSE,VLOOKUP($A827,DSSV!$A$7:$R$65536,IN_DTK!G$6,0),"")</f>
        <v/>
      </c>
      <c r="H827" s="183">
        <f>IF(ISNA(VLOOKUP($A827,DSSV!$A$7:$R$65536,IN_DTK!H$6,0))=FALSE,IF(H$9&lt;&gt;0,VLOOKUP($A827,DSSV!$A$7:$R$65536,IN_DTK!H$6,0),""),"")</f>
        <v>0</v>
      </c>
      <c r="I827" s="183">
        <f>IF(ISNA(VLOOKUP($A827,DSSV!$A$7:$R$65536,IN_DTK!I$6,0))=FALSE,IF(I$9&lt;&gt;0,VLOOKUP($A827,DSSV!$A$7:$R$65536,IN_DTK!I$6,0),""),"")</f>
        <v>0</v>
      </c>
      <c r="J827" s="183">
        <f>IF(ISNA(VLOOKUP($A827,DSSV!$A$7:$R$65536,IN_DTK!J$6,0))=FALSE,IF(J$9&lt;&gt;0,VLOOKUP($A827,DSSV!$A$7:$R$65536,IN_DTK!J$6,0),""),"")</f>
        <v>0</v>
      </c>
      <c r="K827" s="183">
        <f>IF(ISNA(VLOOKUP($A827,DSSV!$A$7:$R$65536,IN_DTK!K$6,0))=FALSE,IF(K$9&lt;&gt;0,VLOOKUP($A827,DSSV!$A$7:$R$65536,IN_DTK!K$6,0),""),"")</f>
        <v>0</v>
      </c>
      <c r="L827" s="183">
        <f>IF(ISNA(VLOOKUP($A827,DSSV!$A$7:$R$65536,IN_DTK!L$6,0))=FALSE,IF(L$9&lt;&gt;0,VLOOKUP($A827,DSSV!$A$7:$R$65536,IN_DTK!L$6,0),""),"")</f>
        <v>0</v>
      </c>
      <c r="M827" s="183">
        <f>IF(ISNA(VLOOKUP($A827,DSSV!$A$7:$R$65536,IN_DTK!M$6,0))=FALSE,IF(M$9&lt;&gt;0,VLOOKUP($A827,DSSV!$A$7:$R$65536,IN_DTK!M$6,0),""),"")</f>
        <v>0</v>
      </c>
      <c r="N827" s="183">
        <f>IF(ISNA(VLOOKUP($A827,DSSV!$A$7:$R$65536,IN_DTK!N$6,0))=FALSE,IF(N$9&lt;&gt;0,VLOOKUP($A827,DSSV!$A$7:$R$65536,IN_DTK!N$6,0),""),"")</f>
        <v>0</v>
      </c>
      <c r="O827" s="183">
        <f>IF(ISNA(VLOOKUP($A827,DSSV!$A$7:$R$65536,IN_DTK!O$6,0))=FALSE,IF(O$9&lt;&gt;0,VLOOKUP($A827,DSSV!$A$7:$R$65536,IN_DTK!O$6,0),""),"")</f>
        <v>0</v>
      </c>
      <c r="P827" s="183">
        <f>IF(ISNA(VLOOKUP($A827,DSSV!$A$7:$R$65536,IN_DTK!P$6,0))=FALSE,IF(P$9&lt;&gt;0,VLOOKUP($A827,DSSV!$A$7:$R$65536,IN_DTK!P$6,0),""),"")</f>
        <v>0</v>
      </c>
      <c r="Q827" s="184">
        <f>IF(ISNA(VLOOKUP($A827,DSSV!$A$7:$R$65536,IN_DTK!Q$6,0))=FALSE,VLOOKUP($A827,DSSV!$A$7:$R$65536,IN_DTK!Q$6,0),"")</f>
        <v>0</v>
      </c>
      <c r="R827" s="175" t="str">
        <f>IF(ISNA(VLOOKUP($A827,DSSV!$A$7:$R$65536,IN_DTK!R$6,0))=FALSE,VLOOKUP($A827,DSSV!$A$7:$R$65536,IN_DTK!R$6,0),"")</f>
        <v>Không</v>
      </c>
      <c r="S827" s="185" t="str">
        <f>IF(ISNA(VLOOKUP($A827,DSSV!$A$7:$R$65536,IN_DTK!S$6,0))=FALSE,VLOOKUP($A827,DSSV!$A$7:$R$65536,IN_DTK!S$6,0),"")</f>
        <v/>
      </c>
      <c r="T827" s="156" t="str">
        <f t="shared" si="24"/>
        <v/>
      </c>
      <c r="U827" s="156" t="str">
        <f t="shared" si="25"/>
        <v/>
      </c>
    </row>
    <row r="828" spans="1:21" s="156" customFormat="1" ht="20.25" customHeight="1">
      <c r="A828" s="154">
        <v>819</v>
      </c>
      <c r="B828" s="178">
        <f>--SUBTOTAL(2,C$7:C828)</f>
        <v>819</v>
      </c>
      <c r="C828" s="157">
        <f>IF(ISNA(VLOOKUP($A828,DSSV!$A$7:$R$65536,IN_DTK!C$6,0))=FALSE,VLOOKUP($A828,DSSV!$A$7:$R$65536,IN_DTK!C$6,0),"")</f>
        <v>0</v>
      </c>
      <c r="D828" s="181" t="str">
        <f>IF(ISNA(VLOOKUP($A828,DSSV!$A$7:$R$65536,IN_DTK!D$6,0))=FALSE,VLOOKUP($A828,DSSV!$A$7:$R$65536,IN_DTK!D$6,0),"")</f>
        <v/>
      </c>
      <c r="E828" s="182" t="str">
        <f>IF(ISNA(VLOOKUP($A828,DSSV!$A$7:$R$65536,IN_DTK!E$6,0))=FALSE,VLOOKUP($A828,DSSV!$A$7:$R$65536,IN_DTK!E$6,0),"")</f>
        <v/>
      </c>
      <c r="F828" s="187" t="str">
        <f>IF(ISNA(VLOOKUP($A828,DSSV!$A$7:$R$65536,IN_DTK!F$6,0))=FALSE,VLOOKUP($A828,DSSV!$A$7:$R$65536,IN_DTK!F$6,0),"")</f>
        <v/>
      </c>
      <c r="G828" s="187" t="str">
        <f>IF(ISNA(VLOOKUP($A828,DSSV!$A$7:$R$65536,IN_DTK!G$6,0))=FALSE,VLOOKUP($A828,DSSV!$A$7:$R$65536,IN_DTK!G$6,0),"")</f>
        <v/>
      </c>
      <c r="H828" s="183">
        <f>IF(ISNA(VLOOKUP($A828,DSSV!$A$7:$R$65536,IN_DTK!H$6,0))=FALSE,IF(H$9&lt;&gt;0,VLOOKUP($A828,DSSV!$A$7:$R$65536,IN_DTK!H$6,0),""),"")</f>
        <v>0</v>
      </c>
      <c r="I828" s="183">
        <f>IF(ISNA(VLOOKUP($A828,DSSV!$A$7:$R$65536,IN_DTK!I$6,0))=FALSE,IF(I$9&lt;&gt;0,VLOOKUP($A828,DSSV!$A$7:$R$65536,IN_DTK!I$6,0),""),"")</f>
        <v>0</v>
      </c>
      <c r="J828" s="183">
        <f>IF(ISNA(VLOOKUP($A828,DSSV!$A$7:$R$65536,IN_DTK!J$6,0))=FALSE,IF(J$9&lt;&gt;0,VLOOKUP($A828,DSSV!$A$7:$R$65536,IN_DTK!J$6,0),""),"")</f>
        <v>0</v>
      </c>
      <c r="K828" s="183">
        <f>IF(ISNA(VLOOKUP($A828,DSSV!$A$7:$R$65536,IN_DTK!K$6,0))=FALSE,IF(K$9&lt;&gt;0,VLOOKUP($A828,DSSV!$A$7:$R$65536,IN_DTK!K$6,0),""),"")</f>
        <v>0</v>
      </c>
      <c r="L828" s="183">
        <f>IF(ISNA(VLOOKUP($A828,DSSV!$A$7:$R$65536,IN_DTK!L$6,0))=FALSE,IF(L$9&lt;&gt;0,VLOOKUP($A828,DSSV!$A$7:$R$65536,IN_DTK!L$6,0),""),"")</f>
        <v>0</v>
      </c>
      <c r="M828" s="183">
        <f>IF(ISNA(VLOOKUP($A828,DSSV!$A$7:$R$65536,IN_DTK!M$6,0))=FALSE,IF(M$9&lt;&gt;0,VLOOKUP($A828,DSSV!$A$7:$R$65536,IN_DTK!M$6,0),""),"")</f>
        <v>0</v>
      </c>
      <c r="N828" s="183">
        <f>IF(ISNA(VLOOKUP($A828,DSSV!$A$7:$R$65536,IN_DTK!N$6,0))=FALSE,IF(N$9&lt;&gt;0,VLOOKUP($A828,DSSV!$A$7:$R$65536,IN_DTK!N$6,0),""),"")</f>
        <v>0</v>
      </c>
      <c r="O828" s="183">
        <f>IF(ISNA(VLOOKUP($A828,DSSV!$A$7:$R$65536,IN_DTK!O$6,0))=FALSE,IF(O$9&lt;&gt;0,VLOOKUP($A828,DSSV!$A$7:$R$65536,IN_DTK!O$6,0),""),"")</f>
        <v>0</v>
      </c>
      <c r="P828" s="183">
        <f>IF(ISNA(VLOOKUP($A828,DSSV!$A$7:$R$65536,IN_DTK!P$6,0))=FALSE,IF(P$9&lt;&gt;0,VLOOKUP($A828,DSSV!$A$7:$R$65536,IN_DTK!P$6,0),""),"")</f>
        <v>0</v>
      </c>
      <c r="Q828" s="184">
        <f>IF(ISNA(VLOOKUP($A828,DSSV!$A$7:$R$65536,IN_DTK!Q$6,0))=FALSE,VLOOKUP($A828,DSSV!$A$7:$R$65536,IN_DTK!Q$6,0),"")</f>
        <v>0</v>
      </c>
      <c r="R828" s="175" t="str">
        <f>IF(ISNA(VLOOKUP($A828,DSSV!$A$7:$R$65536,IN_DTK!R$6,0))=FALSE,VLOOKUP($A828,DSSV!$A$7:$R$65536,IN_DTK!R$6,0),"")</f>
        <v>Không</v>
      </c>
      <c r="S828" s="185" t="str">
        <f>IF(ISNA(VLOOKUP($A828,DSSV!$A$7:$R$65536,IN_DTK!S$6,0))=FALSE,VLOOKUP($A828,DSSV!$A$7:$R$65536,IN_DTK!S$6,0),"")</f>
        <v/>
      </c>
      <c r="T828" s="156" t="str">
        <f t="shared" si="24"/>
        <v/>
      </c>
      <c r="U828" s="156" t="str">
        <f t="shared" si="25"/>
        <v/>
      </c>
    </row>
    <row r="829" spans="1:21" s="156" customFormat="1" ht="20.25" customHeight="1">
      <c r="A829" s="154">
        <v>820</v>
      </c>
      <c r="B829" s="178">
        <f>--SUBTOTAL(2,C$7:C829)</f>
        <v>820</v>
      </c>
      <c r="C829" s="157">
        <f>IF(ISNA(VLOOKUP($A829,DSSV!$A$7:$R$65536,IN_DTK!C$6,0))=FALSE,VLOOKUP($A829,DSSV!$A$7:$R$65536,IN_DTK!C$6,0),"")</f>
        <v>0</v>
      </c>
      <c r="D829" s="181" t="str">
        <f>IF(ISNA(VLOOKUP($A829,DSSV!$A$7:$R$65536,IN_DTK!D$6,0))=FALSE,VLOOKUP($A829,DSSV!$A$7:$R$65536,IN_DTK!D$6,0),"")</f>
        <v/>
      </c>
      <c r="E829" s="182" t="str">
        <f>IF(ISNA(VLOOKUP($A829,DSSV!$A$7:$R$65536,IN_DTK!E$6,0))=FALSE,VLOOKUP($A829,DSSV!$A$7:$R$65536,IN_DTK!E$6,0),"")</f>
        <v/>
      </c>
      <c r="F829" s="187" t="str">
        <f>IF(ISNA(VLOOKUP($A829,DSSV!$A$7:$R$65536,IN_DTK!F$6,0))=FALSE,VLOOKUP($A829,DSSV!$A$7:$R$65536,IN_DTK!F$6,0),"")</f>
        <v/>
      </c>
      <c r="G829" s="187" t="str">
        <f>IF(ISNA(VLOOKUP($A829,DSSV!$A$7:$R$65536,IN_DTK!G$6,0))=FALSE,VLOOKUP($A829,DSSV!$A$7:$R$65536,IN_DTK!G$6,0),"")</f>
        <v/>
      </c>
      <c r="H829" s="183">
        <f>IF(ISNA(VLOOKUP($A829,DSSV!$A$7:$R$65536,IN_DTK!H$6,0))=FALSE,IF(H$9&lt;&gt;0,VLOOKUP($A829,DSSV!$A$7:$R$65536,IN_DTK!H$6,0),""),"")</f>
        <v>0</v>
      </c>
      <c r="I829" s="183">
        <f>IF(ISNA(VLOOKUP($A829,DSSV!$A$7:$R$65536,IN_DTK!I$6,0))=FALSE,IF(I$9&lt;&gt;0,VLOOKUP($A829,DSSV!$A$7:$R$65536,IN_DTK!I$6,0),""),"")</f>
        <v>0</v>
      </c>
      <c r="J829" s="183">
        <f>IF(ISNA(VLOOKUP($A829,DSSV!$A$7:$R$65536,IN_DTK!J$6,0))=FALSE,IF(J$9&lt;&gt;0,VLOOKUP($A829,DSSV!$A$7:$R$65536,IN_DTK!J$6,0),""),"")</f>
        <v>0</v>
      </c>
      <c r="K829" s="183">
        <f>IF(ISNA(VLOOKUP($A829,DSSV!$A$7:$R$65536,IN_DTK!K$6,0))=FALSE,IF(K$9&lt;&gt;0,VLOOKUP($A829,DSSV!$A$7:$R$65536,IN_DTK!K$6,0),""),"")</f>
        <v>0</v>
      </c>
      <c r="L829" s="183">
        <f>IF(ISNA(VLOOKUP($A829,DSSV!$A$7:$R$65536,IN_DTK!L$6,0))=FALSE,IF(L$9&lt;&gt;0,VLOOKUP($A829,DSSV!$A$7:$R$65536,IN_DTK!L$6,0),""),"")</f>
        <v>0</v>
      </c>
      <c r="M829" s="183">
        <f>IF(ISNA(VLOOKUP($A829,DSSV!$A$7:$R$65536,IN_DTK!M$6,0))=FALSE,IF(M$9&lt;&gt;0,VLOOKUP($A829,DSSV!$A$7:$R$65536,IN_DTK!M$6,0),""),"")</f>
        <v>0</v>
      </c>
      <c r="N829" s="183">
        <f>IF(ISNA(VLOOKUP($A829,DSSV!$A$7:$R$65536,IN_DTK!N$6,0))=FALSE,IF(N$9&lt;&gt;0,VLOOKUP($A829,DSSV!$A$7:$R$65536,IN_DTK!N$6,0),""),"")</f>
        <v>0</v>
      </c>
      <c r="O829" s="183">
        <f>IF(ISNA(VLOOKUP($A829,DSSV!$A$7:$R$65536,IN_DTK!O$6,0))=FALSE,IF(O$9&lt;&gt;0,VLOOKUP($A829,DSSV!$A$7:$R$65536,IN_DTK!O$6,0),""),"")</f>
        <v>0</v>
      </c>
      <c r="P829" s="183">
        <f>IF(ISNA(VLOOKUP($A829,DSSV!$A$7:$R$65536,IN_DTK!P$6,0))=FALSE,IF(P$9&lt;&gt;0,VLOOKUP($A829,DSSV!$A$7:$R$65536,IN_DTK!P$6,0),""),"")</f>
        <v>0</v>
      </c>
      <c r="Q829" s="184">
        <f>IF(ISNA(VLOOKUP($A829,DSSV!$A$7:$R$65536,IN_DTK!Q$6,0))=FALSE,VLOOKUP($A829,DSSV!$A$7:$R$65536,IN_DTK!Q$6,0),"")</f>
        <v>0</v>
      </c>
      <c r="R829" s="175" t="str">
        <f>IF(ISNA(VLOOKUP($A829,DSSV!$A$7:$R$65536,IN_DTK!R$6,0))=FALSE,VLOOKUP($A829,DSSV!$A$7:$R$65536,IN_DTK!R$6,0),"")</f>
        <v>Không</v>
      </c>
      <c r="S829" s="185" t="str">
        <f>IF(ISNA(VLOOKUP($A829,DSSV!$A$7:$R$65536,IN_DTK!S$6,0))=FALSE,VLOOKUP($A829,DSSV!$A$7:$R$65536,IN_DTK!S$6,0),"")</f>
        <v/>
      </c>
      <c r="T829" s="156" t="str">
        <f t="shared" si="24"/>
        <v/>
      </c>
      <c r="U829" s="156" t="str">
        <f t="shared" si="25"/>
        <v/>
      </c>
    </row>
    <row r="830" spans="1:21" s="156" customFormat="1" ht="20.25" customHeight="1">
      <c r="A830" s="154">
        <v>821</v>
      </c>
      <c r="B830" s="178">
        <f>--SUBTOTAL(2,C$7:C830)</f>
        <v>821</v>
      </c>
      <c r="C830" s="157">
        <f>IF(ISNA(VLOOKUP($A830,DSSV!$A$7:$R$65536,IN_DTK!C$6,0))=FALSE,VLOOKUP($A830,DSSV!$A$7:$R$65536,IN_DTK!C$6,0),"")</f>
        <v>0</v>
      </c>
      <c r="D830" s="181" t="str">
        <f>IF(ISNA(VLOOKUP($A830,DSSV!$A$7:$R$65536,IN_DTK!D$6,0))=FALSE,VLOOKUP($A830,DSSV!$A$7:$R$65536,IN_DTK!D$6,0),"")</f>
        <v/>
      </c>
      <c r="E830" s="182" t="str">
        <f>IF(ISNA(VLOOKUP($A830,DSSV!$A$7:$R$65536,IN_DTK!E$6,0))=FALSE,VLOOKUP($A830,DSSV!$A$7:$R$65536,IN_DTK!E$6,0),"")</f>
        <v/>
      </c>
      <c r="F830" s="187" t="str">
        <f>IF(ISNA(VLOOKUP($A830,DSSV!$A$7:$R$65536,IN_DTK!F$6,0))=FALSE,VLOOKUP($A830,DSSV!$A$7:$R$65536,IN_DTK!F$6,0),"")</f>
        <v/>
      </c>
      <c r="G830" s="187" t="str">
        <f>IF(ISNA(VLOOKUP($A830,DSSV!$A$7:$R$65536,IN_DTK!G$6,0))=FALSE,VLOOKUP($A830,DSSV!$A$7:$R$65536,IN_DTK!G$6,0),"")</f>
        <v/>
      </c>
      <c r="H830" s="183">
        <f>IF(ISNA(VLOOKUP($A830,DSSV!$A$7:$R$65536,IN_DTK!H$6,0))=FALSE,IF(H$9&lt;&gt;0,VLOOKUP($A830,DSSV!$A$7:$R$65536,IN_DTK!H$6,0),""),"")</f>
        <v>0</v>
      </c>
      <c r="I830" s="183">
        <f>IF(ISNA(VLOOKUP($A830,DSSV!$A$7:$R$65536,IN_DTK!I$6,0))=FALSE,IF(I$9&lt;&gt;0,VLOOKUP($A830,DSSV!$A$7:$R$65536,IN_DTK!I$6,0),""),"")</f>
        <v>0</v>
      </c>
      <c r="J830" s="183">
        <f>IF(ISNA(VLOOKUP($A830,DSSV!$A$7:$R$65536,IN_DTK!J$6,0))=FALSE,IF(J$9&lt;&gt;0,VLOOKUP($A830,DSSV!$A$7:$R$65536,IN_DTK!J$6,0),""),"")</f>
        <v>0</v>
      </c>
      <c r="K830" s="183">
        <f>IF(ISNA(VLOOKUP($A830,DSSV!$A$7:$R$65536,IN_DTK!K$6,0))=FALSE,IF(K$9&lt;&gt;0,VLOOKUP($A830,DSSV!$A$7:$R$65536,IN_DTK!K$6,0),""),"")</f>
        <v>0</v>
      </c>
      <c r="L830" s="183">
        <f>IF(ISNA(VLOOKUP($A830,DSSV!$A$7:$R$65536,IN_DTK!L$6,0))=FALSE,IF(L$9&lt;&gt;0,VLOOKUP($A830,DSSV!$A$7:$R$65536,IN_DTK!L$6,0),""),"")</f>
        <v>0</v>
      </c>
      <c r="M830" s="183">
        <f>IF(ISNA(VLOOKUP($A830,DSSV!$A$7:$R$65536,IN_DTK!M$6,0))=FALSE,IF(M$9&lt;&gt;0,VLOOKUP($A830,DSSV!$A$7:$R$65536,IN_DTK!M$6,0),""),"")</f>
        <v>0</v>
      </c>
      <c r="N830" s="183">
        <f>IF(ISNA(VLOOKUP($A830,DSSV!$A$7:$R$65536,IN_DTK!N$6,0))=FALSE,IF(N$9&lt;&gt;0,VLOOKUP($A830,DSSV!$A$7:$R$65536,IN_DTK!N$6,0),""),"")</f>
        <v>0</v>
      </c>
      <c r="O830" s="183">
        <f>IF(ISNA(VLOOKUP($A830,DSSV!$A$7:$R$65536,IN_DTK!O$6,0))=FALSE,IF(O$9&lt;&gt;0,VLOOKUP($A830,DSSV!$A$7:$R$65536,IN_DTK!O$6,0),""),"")</f>
        <v>0</v>
      </c>
      <c r="P830" s="183">
        <f>IF(ISNA(VLOOKUP($A830,DSSV!$A$7:$R$65536,IN_DTK!P$6,0))=FALSE,IF(P$9&lt;&gt;0,VLOOKUP($A830,DSSV!$A$7:$R$65536,IN_DTK!P$6,0),""),"")</f>
        <v>0</v>
      </c>
      <c r="Q830" s="184">
        <f>IF(ISNA(VLOOKUP($A830,DSSV!$A$7:$R$65536,IN_DTK!Q$6,0))=FALSE,VLOOKUP($A830,DSSV!$A$7:$R$65536,IN_DTK!Q$6,0),"")</f>
        <v>0</v>
      </c>
      <c r="R830" s="175" t="str">
        <f>IF(ISNA(VLOOKUP($A830,DSSV!$A$7:$R$65536,IN_DTK!R$6,0))=FALSE,VLOOKUP($A830,DSSV!$A$7:$R$65536,IN_DTK!R$6,0),"")</f>
        <v>Không</v>
      </c>
      <c r="S830" s="185" t="str">
        <f>IF(ISNA(VLOOKUP($A830,DSSV!$A$7:$R$65536,IN_DTK!S$6,0))=FALSE,VLOOKUP($A830,DSSV!$A$7:$R$65536,IN_DTK!S$6,0),"")</f>
        <v/>
      </c>
      <c r="T830" s="156" t="str">
        <f t="shared" si="24"/>
        <v/>
      </c>
      <c r="U830" s="156" t="str">
        <f t="shared" si="25"/>
        <v/>
      </c>
    </row>
    <row r="831" spans="1:21" s="156" customFormat="1" ht="20.25" customHeight="1">
      <c r="A831" s="154">
        <v>822</v>
      </c>
      <c r="B831" s="178">
        <f>--SUBTOTAL(2,C$7:C831)</f>
        <v>822</v>
      </c>
      <c r="C831" s="157">
        <f>IF(ISNA(VLOOKUP($A831,DSSV!$A$7:$R$65536,IN_DTK!C$6,0))=FALSE,VLOOKUP($A831,DSSV!$A$7:$R$65536,IN_DTK!C$6,0),"")</f>
        <v>0</v>
      </c>
      <c r="D831" s="181" t="str">
        <f>IF(ISNA(VLOOKUP($A831,DSSV!$A$7:$R$65536,IN_DTK!D$6,0))=FALSE,VLOOKUP($A831,DSSV!$A$7:$R$65536,IN_DTK!D$6,0),"")</f>
        <v/>
      </c>
      <c r="E831" s="182" t="str">
        <f>IF(ISNA(VLOOKUP($A831,DSSV!$A$7:$R$65536,IN_DTK!E$6,0))=FALSE,VLOOKUP($A831,DSSV!$A$7:$R$65536,IN_DTK!E$6,0),"")</f>
        <v/>
      </c>
      <c r="F831" s="187" t="str">
        <f>IF(ISNA(VLOOKUP($A831,DSSV!$A$7:$R$65536,IN_DTK!F$6,0))=FALSE,VLOOKUP($A831,DSSV!$A$7:$R$65536,IN_DTK!F$6,0),"")</f>
        <v/>
      </c>
      <c r="G831" s="187" t="str">
        <f>IF(ISNA(VLOOKUP($A831,DSSV!$A$7:$R$65536,IN_DTK!G$6,0))=FALSE,VLOOKUP($A831,DSSV!$A$7:$R$65536,IN_DTK!G$6,0),"")</f>
        <v/>
      </c>
      <c r="H831" s="183">
        <f>IF(ISNA(VLOOKUP($A831,DSSV!$A$7:$R$65536,IN_DTK!H$6,0))=FALSE,IF(H$9&lt;&gt;0,VLOOKUP($A831,DSSV!$A$7:$R$65536,IN_DTK!H$6,0),""),"")</f>
        <v>0</v>
      </c>
      <c r="I831" s="183">
        <f>IF(ISNA(VLOOKUP($A831,DSSV!$A$7:$R$65536,IN_DTK!I$6,0))=FALSE,IF(I$9&lt;&gt;0,VLOOKUP($A831,DSSV!$A$7:$R$65536,IN_DTK!I$6,0),""),"")</f>
        <v>0</v>
      </c>
      <c r="J831" s="183">
        <f>IF(ISNA(VLOOKUP($A831,DSSV!$A$7:$R$65536,IN_DTK!J$6,0))=FALSE,IF(J$9&lt;&gt;0,VLOOKUP($A831,DSSV!$A$7:$R$65536,IN_DTK!J$6,0),""),"")</f>
        <v>0</v>
      </c>
      <c r="K831" s="183">
        <f>IF(ISNA(VLOOKUP($A831,DSSV!$A$7:$R$65536,IN_DTK!K$6,0))=FALSE,IF(K$9&lt;&gt;0,VLOOKUP($A831,DSSV!$A$7:$R$65536,IN_DTK!K$6,0),""),"")</f>
        <v>0</v>
      </c>
      <c r="L831" s="183">
        <f>IF(ISNA(VLOOKUP($A831,DSSV!$A$7:$R$65536,IN_DTK!L$6,0))=FALSE,IF(L$9&lt;&gt;0,VLOOKUP($A831,DSSV!$A$7:$R$65536,IN_DTK!L$6,0),""),"")</f>
        <v>0</v>
      </c>
      <c r="M831" s="183">
        <f>IF(ISNA(VLOOKUP($A831,DSSV!$A$7:$R$65536,IN_DTK!M$6,0))=FALSE,IF(M$9&lt;&gt;0,VLOOKUP($A831,DSSV!$A$7:$R$65536,IN_DTK!M$6,0),""),"")</f>
        <v>0</v>
      </c>
      <c r="N831" s="183">
        <f>IF(ISNA(VLOOKUP($A831,DSSV!$A$7:$R$65536,IN_DTK!N$6,0))=FALSE,IF(N$9&lt;&gt;0,VLOOKUP($A831,DSSV!$A$7:$R$65536,IN_DTK!N$6,0),""),"")</f>
        <v>0</v>
      </c>
      <c r="O831" s="183">
        <f>IF(ISNA(VLOOKUP($A831,DSSV!$A$7:$R$65536,IN_DTK!O$6,0))=FALSE,IF(O$9&lt;&gt;0,VLOOKUP($A831,DSSV!$A$7:$R$65536,IN_DTK!O$6,0),""),"")</f>
        <v>0</v>
      </c>
      <c r="P831" s="183">
        <f>IF(ISNA(VLOOKUP($A831,DSSV!$A$7:$R$65536,IN_DTK!P$6,0))=FALSE,IF(P$9&lt;&gt;0,VLOOKUP($A831,DSSV!$A$7:$R$65536,IN_DTK!P$6,0),""),"")</f>
        <v>0</v>
      </c>
      <c r="Q831" s="184">
        <f>IF(ISNA(VLOOKUP($A831,DSSV!$A$7:$R$65536,IN_DTK!Q$6,0))=FALSE,VLOOKUP($A831,DSSV!$A$7:$R$65536,IN_DTK!Q$6,0),"")</f>
        <v>0</v>
      </c>
      <c r="R831" s="175" t="str">
        <f>IF(ISNA(VLOOKUP($A831,DSSV!$A$7:$R$65536,IN_DTK!R$6,0))=FALSE,VLOOKUP($A831,DSSV!$A$7:$R$65536,IN_DTK!R$6,0),"")</f>
        <v>Không</v>
      </c>
      <c r="S831" s="185" t="str">
        <f>IF(ISNA(VLOOKUP($A831,DSSV!$A$7:$R$65536,IN_DTK!S$6,0))=FALSE,VLOOKUP($A831,DSSV!$A$7:$R$65536,IN_DTK!S$6,0),"")</f>
        <v/>
      </c>
      <c r="T831" s="156" t="str">
        <f t="shared" si="24"/>
        <v/>
      </c>
      <c r="U831" s="156" t="str">
        <f t="shared" si="25"/>
        <v/>
      </c>
    </row>
    <row r="832" spans="1:21" s="156" customFormat="1" ht="20.25" customHeight="1">
      <c r="A832" s="154">
        <v>823</v>
      </c>
      <c r="B832" s="178">
        <f>--SUBTOTAL(2,C$7:C832)</f>
        <v>823</v>
      </c>
      <c r="C832" s="157">
        <f>IF(ISNA(VLOOKUP($A832,DSSV!$A$7:$R$65536,IN_DTK!C$6,0))=FALSE,VLOOKUP($A832,DSSV!$A$7:$R$65536,IN_DTK!C$6,0),"")</f>
        <v>0</v>
      </c>
      <c r="D832" s="181" t="str">
        <f>IF(ISNA(VLOOKUP($A832,DSSV!$A$7:$R$65536,IN_DTK!D$6,0))=FALSE,VLOOKUP($A832,DSSV!$A$7:$R$65536,IN_DTK!D$6,0),"")</f>
        <v/>
      </c>
      <c r="E832" s="182" t="str">
        <f>IF(ISNA(VLOOKUP($A832,DSSV!$A$7:$R$65536,IN_DTK!E$6,0))=FALSE,VLOOKUP($A832,DSSV!$A$7:$R$65536,IN_DTK!E$6,0),"")</f>
        <v/>
      </c>
      <c r="F832" s="187" t="str">
        <f>IF(ISNA(VLOOKUP($A832,DSSV!$A$7:$R$65536,IN_DTK!F$6,0))=FALSE,VLOOKUP($A832,DSSV!$A$7:$R$65536,IN_DTK!F$6,0),"")</f>
        <v/>
      </c>
      <c r="G832" s="187" t="str">
        <f>IF(ISNA(VLOOKUP($A832,DSSV!$A$7:$R$65536,IN_DTK!G$6,0))=FALSE,VLOOKUP($A832,DSSV!$A$7:$R$65536,IN_DTK!G$6,0),"")</f>
        <v/>
      </c>
      <c r="H832" s="183">
        <f>IF(ISNA(VLOOKUP($A832,DSSV!$A$7:$R$65536,IN_DTK!H$6,0))=FALSE,IF(H$9&lt;&gt;0,VLOOKUP($A832,DSSV!$A$7:$R$65536,IN_DTK!H$6,0),""),"")</f>
        <v>0</v>
      </c>
      <c r="I832" s="183">
        <f>IF(ISNA(VLOOKUP($A832,DSSV!$A$7:$R$65536,IN_DTK!I$6,0))=FALSE,IF(I$9&lt;&gt;0,VLOOKUP($A832,DSSV!$A$7:$R$65536,IN_DTK!I$6,0),""),"")</f>
        <v>0</v>
      </c>
      <c r="J832" s="183">
        <f>IF(ISNA(VLOOKUP($A832,DSSV!$A$7:$R$65536,IN_DTK!J$6,0))=FALSE,IF(J$9&lt;&gt;0,VLOOKUP($A832,DSSV!$A$7:$R$65536,IN_DTK!J$6,0),""),"")</f>
        <v>0</v>
      </c>
      <c r="K832" s="183">
        <f>IF(ISNA(VLOOKUP($A832,DSSV!$A$7:$R$65536,IN_DTK!K$6,0))=FALSE,IF(K$9&lt;&gt;0,VLOOKUP($A832,DSSV!$A$7:$R$65536,IN_DTK!K$6,0),""),"")</f>
        <v>0</v>
      </c>
      <c r="L832" s="183">
        <f>IF(ISNA(VLOOKUP($A832,DSSV!$A$7:$R$65536,IN_DTK!L$6,0))=FALSE,IF(L$9&lt;&gt;0,VLOOKUP($A832,DSSV!$A$7:$R$65536,IN_DTK!L$6,0),""),"")</f>
        <v>0</v>
      </c>
      <c r="M832" s="183">
        <f>IF(ISNA(VLOOKUP($A832,DSSV!$A$7:$R$65536,IN_DTK!M$6,0))=FALSE,IF(M$9&lt;&gt;0,VLOOKUP($A832,DSSV!$A$7:$R$65536,IN_DTK!M$6,0),""),"")</f>
        <v>0</v>
      </c>
      <c r="N832" s="183">
        <f>IF(ISNA(VLOOKUP($A832,DSSV!$A$7:$R$65536,IN_DTK!N$6,0))=FALSE,IF(N$9&lt;&gt;0,VLOOKUP($A832,DSSV!$A$7:$R$65536,IN_DTK!N$6,0),""),"")</f>
        <v>0</v>
      </c>
      <c r="O832" s="183">
        <f>IF(ISNA(VLOOKUP($A832,DSSV!$A$7:$R$65536,IN_DTK!O$6,0))=FALSE,IF(O$9&lt;&gt;0,VLOOKUP($A832,DSSV!$A$7:$R$65536,IN_DTK!O$6,0),""),"")</f>
        <v>0</v>
      </c>
      <c r="P832" s="183">
        <f>IF(ISNA(VLOOKUP($A832,DSSV!$A$7:$R$65536,IN_DTK!P$6,0))=FALSE,IF(P$9&lt;&gt;0,VLOOKUP($A832,DSSV!$A$7:$R$65536,IN_DTK!P$6,0),""),"")</f>
        <v>0</v>
      </c>
      <c r="Q832" s="184">
        <f>IF(ISNA(VLOOKUP($A832,DSSV!$A$7:$R$65536,IN_DTK!Q$6,0))=FALSE,VLOOKUP($A832,DSSV!$A$7:$R$65536,IN_DTK!Q$6,0),"")</f>
        <v>0</v>
      </c>
      <c r="R832" s="175" t="str">
        <f>IF(ISNA(VLOOKUP($A832,DSSV!$A$7:$R$65536,IN_DTK!R$6,0))=FALSE,VLOOKUP($A832,DSSV!$A$7:$R$65536,IN_DTK!R$6,0),"")</f>
        <v>Không</v>
      </c>
      <c r="S832" s="185" t="str">
        <f>IF(ISNA(VLOOKUP($A832,DSSV!$A$7:$R$65536,IN_DTK!S$6,0))=FALSE,VLOOKUP($A832,DSSV!$A$7:$R$65536,IN_DTK!S$6,0),"")</f>
        <v/>
      </c>
      <c r="T832" s="156" t="str">
        <f t="shared" si="24"/>
        <v/>
      </c>
      <c r="U832" s="156" t="str">
        <f t="shared" si="25"/>
        <v/>
      </c>
    </row>
    <row r="833" spans="1:21" s="156" customFormat="1" ht="20.25" customHeight="1">
      <c r="A833" s="154">
        <v>824</v>
      </c>
      <c r="B833" s="178">
        <f>--SUBTOTAL(2,C$7:C833)</f>
        <v>824</v>
      </c>
      <c r="C833" s="157">
        <f>IF(ISNA(VLOOKUP($A833,DSSV!$A$7:$R$65536,IN_DTK!C$6,0))=FALSE,VLOOKUP($A833,DSSV!$A$7:$R$65536,IN_DTK!C$6,0),"")</f>
        <v>0</v>
      </c>
      <c r="D833" s="181" t="str">
        <f>IF(ISNA(VLOOKUP($A833,DSSV!$A$7:$R$65536,IN_DTK!D$6,0))=FALSE,VLOOKUP($A833,DSSV!$A$7:$R$65536,IN_DTK!D$6,0),"")</f>
        <v/>
      </c>
      <c r="E833" s="182" t="str">
        <f>IF(ISNA(VLOOKUP($A833,DSSV!$A$7:$R$65536,IN_DTK!E$6,0))=FALSE,VLOOKUP($A833,DSSV!$A$7:$R$65536,IN_DTK!E$6,0),"")</f>
        <v/>
      </c>
      <c r="F833" s="187" t="str">
        <f>IF(ISNA(VLOOKUP($A833,DSSV!$A$7:$R$65536,IN_DTK!F$6,0))=FALSE,VLOOKUP($A833,DSSV!$A$7:$R$65536,IN_DTK!F$6,0),"")</f>
        <v/>
      </c>
      <c r="G833" s="187" t="str">
        <f>IF(ISNA(VLOOKUP($A833,DSSV!$A$7:$R$65536,IN_DTK!G$6,0))=FALSE,VLOOKUP($A833,DSSV!$A$7:$R$65536,IN_DTK!G$6,0),"")</f>
        <v/>
      </c>
      <c r="H833" s="183">
        <f>IF(ISNA(VLOOKUP($A833,DSSV!$A$7:$R$65536,IN_DTK!H$6,0))=FALSE,IF(H$9&lt;&gt;0,VLOOKUP($A833,DSSV!$A$7:$R$65536,IN_DTK!H$6,0),""),"")</f>
        <v>0</v>
      </c>
      <c r="I833" s="183">
        <f>IF(ISNA(VLOOKUP($A833,DSSV!$A$7:$R$65536,IN_DTK!I$6,0))=FALSE,IF(I$9&lt;&gt;0,VLOOKUP($A833,DSSV!$A$7:$R$65536,IN_DTK!I$6,0),""),"")</f>
        <v>0</v>
      </c>
      <c r="J833" s="183">
        <f>IF(ISNA(VLOOKUP($A833,DSSV!$A$7:$R$65536,IN_DTK!J$6,0))=FALSE,IF(J$9&lt;&gt;0,VLOOKUP($A833,DSSV!$A$7:$R$65536,IN_DTK!J$6,0),""),"")</f>
        <v>0</v>
      </c>
      <c r="K833" s="183">
        <f>IF(ISNA(VLOOKUP($A833,DSSV!$A$7:$R$65536,IN_DTK!K$6,0))=FALSE,IF(K$9&lt;&gt;0,VLOOKUP($A833,DSSV!$A$7:$R$65536,IN_DTK!K$6,0),""),"")</f>
        <v>0</v>
      </c>
      <c r="L833" s="183">
        <f>IF(ISNA(VLOOKUP($A833,DSSV!$A$7:$R$65536,IN_DTK!L$6,0))=FALSE,IF(L$9&lt;&gt;0,VLOOKUP($A833,DSSV!$A$7:$R$65536,IN_DTK!L$6,0),""),"")</f>
        <v>0</v>
      </c>
      <c r="M833" s="183">
        <f>IF(ISNA(VLOOKUP($A833,DSSV!$A$7:$R$65536,IN_DTK!M$6,0))=FALSE,IF(M$9&lt;&gt;0,VLOOKUP($A833,DSSV!$A$7:$R$65536,IN_DTK!M$6,0),""),"")</f>
        <v>0</v>
      </c>
      <c r="N833" s="183">
        <f>IF(ISNA(VLOOKUP($A833,DSSV!$A$7:$R$65536,IN_DTK!N$6,0))=FALSE,IF(N$9&lt;&gt;0,VLOOKUP($A833,DSSV!$A$7:$R$65536,IN_DTK!N$6,0),""),"")</f>
        <v>0</v>
      </c>
      <c r="O833" s="183">
        <f>IF(ISNA(VLOOKUP($A833,DSSV!$A$7:$R$65536,IN_DTK!O$6,0))=FALSE,IF(O$9&lt;&gt;0,VLOOKUP($A833,DSSV!$A$7:$R$65536,IN_DTK!O$6,0),""),"")</f>
        <v>0</v>
      </c>
      <c r="P833" s="183">
        <f>IF(ISNA(VLOOKUP($A833,DSSV!$A$7:$R$65536,IN_DTK!P$6,0))=FALSE,IF(P$9&lt;&gt;0,VLOOKUP($A833,DSSV!$A$7:$R$65536,IN_DTK!P$6,0),""),"")</f>
        <v>0</v>
      </c>
      <c r="Q833" s="184">
        <f>IF(ISNA(VLOOKUP($A833,DSSV!$A$7:$R$65536,IN_DTK!Q$6,0))=FALSE,VLOOKUP($A833,DSSV!$A$7:$R$65536,IN_DTK!Q$6,0),"")</f>
        <v>0</v>
      </c>
      <c r="R833" s="175" t="str">
        <f>IF(ISNA(VLOOKUP($A833,DSSV!$A$7:$R$65536,IN_DTK!R$6,0))=FALSE,VLOOKUP($A833,DSSV!$A$7:$R$65536,IN_DTK!R$6,0),"")</f>
        <v>Không</v>
      </c>
      <c r="S833" s="185" t="str">
        <f>IF(ISNA(VLOOKUP($A833,DSSV!$A$7:$R$65536,IN_DTK!S$6,0))=FALSE,VLOOKUP($A833,DSSV!$A$7:$R$65536,IN_DTK!S$6,0),"")</f>
        <v/>
      </c>
      <c r="T833" s="156" t="str">
        <f t="shared" si="24"/>
        <v/>
      </c>
      <c r="U833" s="156" t="str">
        <f t="shared" si="25"/>
        <v/>
      </c>
    </row>
    <row r="834" spans="1:21" s="156" customFormat="1" ht="20.25" customHeight="1">
      <c r="A834" s="154">
        <v>825</v>
      </c>
      <c r="B834" s="178">
        <f>--SUBTOTAL(2,C$7:C834)</f>
        <v>825</v>
      </c>
      <c r="C834" s="157">
        <f>IF(ISNA(VLOOKUP($A834,DSSV!$A$7:$R$65536,IN_DTK!C$6,0))=FALSE,VLOOKUP($A834,DSSV!$A$7:$R$65536,IN_DTK!C$6,0),"")</f>
        <v>0</v>
      </c>
      <c r="D834" s="181" t="str">
        <f>IF(ISNA(VLOOKUP($A834,DSSV!$A$7:$R$65536,IN_DTK!D$6,0))=FALSE,VLOOKUP($A834,DSSV!$A$7:$R$65536,IN_DTK!D$6,0),"")</f>
        <v/>
      </c>
      <c r="E834" s="182" t="str">
        <f>IF(ISNA(VLOOKUP($A834,DSSV!$A$7:$R$65536,IN_DTK!E$6,0))=FALSE,VLOOKUP($A834,DSSV!$A$7:$R$65536,IN_DTK!E$6,0),"")</f>
        <v/>
      </c>
      <c r="F834" s="187" t="str">
        <f>IF(ISNA(VLOOKUP($A834,DSSV!$A$7:$R$65536,IN_DTK!F$6,0))=FALSE,VLOOKUP($A834,DSSV!$A$7:$R$65536,IN_DTK!F$6,0),"")</f>
        <v/>
      </c>
      <c r="G834" s="187" t="str">
        <f>IF(ISNA(VLOOKUP($A834,DSSV!$A$7:$R$65536,IN_DTK!G$6,0))=FALSE,VLOOKUP($A834,DSSV!$A$7:$R$65536,IN_DTK!G$6,0),"")</f>
        <v/>
      </c>
      <c r="H834" s="183">
        <f>IF(ISNA(VLOOKUP($A834,DSSV!$A$7:$R$65536,IN_DTK!H$6,0))=FALSE,IF(H$9&lt;&gt;0,VLOOKUP($A834,DSSV!$A$7:$R$65536,IN_DTK!H$6,0),""),"")</f>
        <v>0</v>
      </c>
      <c r="I834" s="183">
        <f>IF(ISNA(VLOOKUP($A834,DSSV!$A$7:$R$65536,IN_DTK!I$6,0))=FALSE,IF(I$9&lt;&gt;0,VLOOKUP($A834,DSSV!$A$7:$R$65536,IN_DTK!I$6,0),""),"")</f>
        <v>0</v>
      </c>
      <c r="J834" s="183">
        <f>IF(ISNA(VLOOKUP($A834,DSSV!$A$7:$R$65536,IN_DTK!J$6,0))=FALSE,IF(J$9&lt;&gt;0,VLOOKUP($A834,DSSV!$A$7:$R$65536,IN_DTK!J$6,0),""),"")</f>
        <v>0</v>
      </c>
      <c r="K834" s="183">
        <f>IF(ISNA(VLOOKUP($A834,DSSV!$A$7:$R$65536,IN_DTK!K$6,0))=FALSE,IF(K$9&lt;&gt;0,VLOOKUP($A834,DSSV!$A$7:$R$65536,IN_DTK!K$6,0),""),"")</f>
        <v>0</v>
      </c>
      <c r="L834" s="183">
        <f>IF(ISNA(VLOOKUP($A834,DSSV!$A$7:$R$65536,IN_DTK!L$6,0))=FALSE,IF(L$9&lt;&gt;0,VLOOKUP($A834,DSSV!$A$7:$R$65536,IN_DTK!L$6,0),""),"")</f>
        <v>0</v>
      </c>
      <c r="M834" s="183">
        <f>IF(ISNA(VLOOKUP($A834,DSSV!$A$7:$R$65536,IN_DTK!M$6,0))=FALSE,IF(M$9&lt;&gt;0,VLOOKUP($A834,DSSV!$A$7:$R$65536,IN_DTK!M$6,0),""),"")</f>
        <v>0</v>
      </c>
      <c r="N834" s="183">
        <f>IF(ISNA(VLOOKUP($A834,DSSV!$A$7:$R$65536,IN_DTK!N$6,0))=FALSE,IF(N$9&lt;&gt;0,VLOOKUP($A834,DSSV!$A$7:$R$65536,IN_DTK!N$6,0),""),"")</f>
        <v>0</v>
      </c>
      <c r="O834" s="183">
        <f>IF(ISNA(VLOOKUP($A834,DSSV!$A$7:$R$65536,IN_DTK!O$6,0))=FALSE,IF(O$9&lt;&gt;0,VLOOKUP($A834,DSSV!$A$7:$R$65536,IN_DTK!O$6,0),""),"")</f>
        <v>0</v>
      </c>
      <c r="P834" s="183">
        <f>IF(ISNA(VLOOKUP($A834,DSSV!$A$7:$R$65536,IN_DTK!P$6,0))=FALSE,IF(P$9&lt;&gt;0,VLOOKUP($A834,DSSV!$A$7:$R$65536,IN_DTK!P$6,0),""),"")</f>
        <v>0</v>
      </c>
      <c r="Q834" s="184">
        <f>IF(ISNA(VLOOKUP($A834,DSSV!$A$7:$R$65536,IN_DTK!Q$6,0))=FALSE,VLOOKUP($A834,DSSV!$A$7:$R$65536,IN_DTK!Q$6,0),"")</f>
        <v>0</v>
      </c>
      <c r="R834" s="175" t="str">
        <f>IF(ISNA(VLOOKUP($A834,DSSV!$A$7:$R$65536,IN_DTK!R$6,0))=FALSE,VLOOKUP($A834,DSSV!$A$7:$R$65536,IN_DTK!R$6,0),"")</f>
        <v>Không</v>
      </c>
      <c r="S834" s="185" t="str">
        <f>IF(ISNA(VLOOKUP($A834,DSSV!$A$7:$R$65536,IN_DTK!S$6,0))=FALSE,VLOOKUP($A834,DSSV!$A$7:$R$65536,IN_DTK!S$6,0),"")</f>
        <v/>
      </c>
      <c r="T834" s="156" t="str">
        <f t="shared" si="24"/>
        <v/>
      </c>
      <c r="U834" s="156" t="str">
        <f t="shared" si="25"/>
        <v/>
      </c>
    </row>
    <row r="835" spans="1:21" s="156" customFormat="1" ht="20.25" customHeight="1">
      <c r="A835" s="154">
        <v>826</v>
      </c>
      <c r="B835" s="178">
        <f>--SUBTOTAL(2,C$7:C835)</f>
        <v>826</v>
      </c>
      <c r="C835" s="157">
        <f>IF(ISNA(VLOOKUP($A835,DSSV!$A$7:$R$65536,IN_DTK!C$6,0))=FALSE,VLOOKUP($A835,DSSV!$A$7:$R$65536,IN_DTK!C$6,0),"")</f>
        <v>0</v>
      </c>
      <c r="D835" s="181" t="str">
        <f>IF(ISNA(VLOOKUP($A835,DSSV!$A$7:$R$65536,IN_DTK!D$6,0))=FALSE,VLOOKUP($A835,DSSV!$A$7:$R$65536,IN_DTK!D$6,0),"")</f>
        <v/>
      </c>
      <c r="E835" s="182" t="str">
        <f>IF(ISNA(VLOOKUP($A835,DSSV!$A$7:$R$65536,IN_DTK!E$6,0))=FALSE,VLOOKUP($A835,DSSV!$A$7:$R$65536,IN_DTK!E$6,0),"")</f>
        <v/>
      </c>
      <c r="F835" s="187" t="str">
        <f>IF(ISNA(VLOOKUP($A835,DSSV!$A$7:$R$65536,IN_DTK!F$6,0))=FALSE,VLOOKUP($A835,DSSV!$A$7:$R$65536,IN_DTK!F$6,0),"")</f>
        <v/>
      </c>
      <c r="G835" s="187" t="str">
        <f>IF(ISNA(VLOOKUP($A835,DSSV!$A$7:$R$65536,IN_DTK!G$6,0))=FALSE,VLOOKUP($A835,DSSV!$A$7:$R$65536,IN_DTK!G$6,0),"")</f>
        <v/>
      </c>
      <c r="H835" s="183">
        <f>IF(ISNA(VLOOKUP($A835,DSSV!$A$7:$R$65536,IN_DTK!H$6,0))=FALSE,IF(H$9&lt;&gt;0,VLOOKUP($A835,DSSV!$A$7:$R$65536,IN_DTK!H$6,0),""),"")</f>
        <v>0</v>
      </c>
      <c r="I835" s="183">
        <f>IF(ISNA(VLOOKUP($A835,DSSV!$A$7:$R$65536,IN_DTK!I$6,0))=FALSE,IF(I$9&lt;&gt;0,VLOOKUP($A835,DSSV!$A$7:$R$65536,IN_DTK!I$6,0),""),"")</f>
        <v>0</v>
      </c>
      <c r="J835" s="183">
        <f>IF(ISNA(VLOOKUP($A835,DSSV!$A$7:$R$65536,IN_DTK!J$6,0))=FALSE,IF(J$9&lt;&gt;0,VLOOKUP($A835,DSSV!$A$7:$R$65536,IN_DTK!J$6,0),""),"")</f>
        <v>0</v>
      </c>
      <c r="K835" s="183">
        <f>IF(ISNA(VLOOKUP($A835,DSSV!$A$7:$R$65536,IN_DTK!K$6,0))=FALSE,IF(K$9&lt;&gt;0,VLOOKUP($A835,DSSV!$A$7:$R$65536,IN_DTK!K$6,0),""),"")</f>
        <v>0</v>
      </c>
      <c r="L835" s="183">
        <f>IF(ISNA(VLOOKUP($A835,DSSV!$A$7:$R$65536,IN_DTK!L$6,0))=FALSE,IF(L$9&lt;&gt;0,VLOOKUP($A835,DSSV!$A$7:$R$65536,IN_DTK!L$6,0),""),"")</f>
        <v>0</v>
      </c>
      <c r="M835" s="183">
        <f>IF(ISNA(VLOOKUP($A835,DSSV!$A$7:$R$65536,IN_DTK!M$6,0))=FALSE,IF(M$9&lt;&gt;0,VLOOKUP($A835,DSSV!$A$7:$R$65536,IN_DTK!M$6,0),""),"")</f>
        <v>0</v>
      </c>
      <c r="N835" s="183">
        <f>IF(ISNA(VLOOKUP($A835,DSSV!$A$7:$R$65536,IN_DTK!N$6,0))=FALSE,IF(N$9&lt;&gt;0,VLOOKUP($A835,DSSV!$A$7:$R$65536,IN_DTK!N$6,0),""),"")</f>
        <v>0</v>
      </c>
      <c r="O835" s="183">
        <f>IF(ISNA(VLOOKUP($A835,DSSV!$A$7:$R$65536,IN_DTK!O$6,0))=FALSE,IF(O$9&lt;&gt;0,VLOOKUP($A835,DSSV!$A$7:$R$65536,IN_DTK!O$6,0),""),"")</f>
        <v>0</v>
      </c>
      <c r="P835" s="183">
        <f>IF(ISNA(VLOOKUP($A835,DSSV!$A$7:$R$65536,IN_DTK!P$6,0))=FALSE,IF(P$9&lt;&gt;0,VLOOKUP($A835,DSSV!$A$7:$R$65536,IN_DTK!P$6,0),""),"")</f>
        <v>0</v>
      </c>
      <c r="Q835" s="184">
        <f>IF(ISNA(VLOOKUP($A835,DSSV!$A$7:$R$65536,IN_DTK!Q$6,0))=FALSE,VLOOKUP($A835,DSSV!$A$7:$R$65536,IN_DTK!Q$6,0),"")</f>
        <v>0</v>
      </c>
      <c r="R835" s="175" t="str">
        <f>IF(ISNA(VLOOKUP($A835,DSSV!$A$7:$R$65536,IN_DTK!R$6,0))=FALSE,VLOOKUP($A835,DSSV!$A$7:$R$65536,IN_DTK!R$6,0),"")</f>
        <v>Không</v>
      </c>
      <c r="S835" s="185" t="str">
        <f>IF(ISNA(VLOOKUP($A835,DSSV!$A$7:$R$65536,IN_DTK!S$6,0))=FALSE,VLOOKUP($A835,DSSV!$A$7:$R$65536,IN_DTK!S$6,0),"")</f>
        <v/>
      </c>
      <c r="T835" s="156" t="str">
        <f t="shared" si="24"/>
        <v/>
      </c>
      <c r="U835" s="156" t="str">
        <f t="shared" si="25"/>
        <v/>
      </c>
    </row>
    <row r="836" spans="1:21" s="156" customFormat="1" ht="20.25" customHeight="1">
      <c r="A836" s="154">
        <v>827</v>
      </c>
      <c r="B836" s="178">
        <f>--SUBTOTAL(2,C$7:C836)</f>
        <v>827</v>
      </c>
      <c r="C836" s="157">
        <f>IF(ISNA(VLOOKUP($A836,DSSV!$A$7:$R$65536,IN_DTK!C$6,0))=FALSE,VLOOKUP($A836,DSSV!$A$7:$R$65536,IN_DTK!C$6,0),"")</f>
        <v>0</v>
      </c>
      <c r="D836" s="181" t="str">
        <f>IF(ISNA(VLOOKUP($A836,DSSV!$A$7:$R$65536,IN_DTK!D$6,0))=FALSE,VLOOKUP($A836,DSSV!$A$7:$R$65536,IN_DTK!D$6,0),"")</f>
        <v/>
      </c>
      <c r="E836" s="182" t="str">
        <f>IF(ISNA(VLOOKUP($A836,DSSV!$A$7:$R$65536,IN_DTK!E$6,0))=FALSE,VLOOKUP($A836,DSSV!$A$7:$R$65536,IN_DTK!E$6,0),"")</f>
        <v/>
      </c>
      <c r="F836" s="187" t="str">
        <f>IF(ISNA(VLOOKUP($A836,DSSV!$A$7:$R$65536,IN_DTK!F$6,0))=FALSE,VLOOKUP($A836,DSSV!$A$7:$R$65536,IN_DTK!F$6,0),"")</f>
        <v/>
      </c>
      <c r="G836" s="187" t="str">
        <f>IF(ISNA(VLOOKUP($A836,DSSV!$A$7:$R$65536,IN_DTK!G$6,0))=FALSE,VLOOKUP($A836,DSSV!$A$7:$R$65536,IN_DTK!G$6,0),"")</f>
        <v/>
      </c>
      <c r="H836" s="183">
        <f>IF(ISNA(VLOOKUP($A836,DSSV!$A$7:$R$65536,IN_DTK!H$6,0))=FALSE,IF(H$9&lt;&gt;0,VLOOKUP($A836,DSSV!$A$7:$R$65536,IN_DTK!H$6,0),""),"")</f>
        <v>0</v>
      </c>
      <c r="I836" s="183">
        <f>IF(ISNA(VLOOKUP($A836,DSSV!$A$7:$R$65536,IN_DTK!I$6,0))=FALSE,IF(I$9&lt;&gt;0,VLOOKUP($A836,DSSV!$A$7:$R$65536,IN_DTK!I$6,0),""),"")</f>
        <v>0</v>
      </c>
      <c r="J836" s="183">
        <f>IF(ISNA(VLOOKUP($A836,DSSV!$A$7:$R$65536,IN_DTK!J$6,0))=FALSE,IF(J$9&lt;&gt;0,VLOOKUP($A836,DSSV!$A$7:$R$65536,IN_DTK!J$6,0),""),"")</f>
        <v>0</v>
      </c>
      <c r="K836" s="183">
        <f>IF(ISNA(VLOOKUP($A836,DSSV!$A$7:$R$65536,IN_DTK!K$6,0))=FALSE,IF(K$9&lt;&gt;0,VLOOKUP($A836,DSSV!$A$7:$R$65536,IN_DTK!K$6,0),""),"")</f>
        <v>0</v>
      </c>
      <c r="L836" s="183">
        <f>IF(ISNA(VLOOKUP($A836,DSSV!$A$7:$R$65536,IN_DTK!L$6,0))=FALSE,IF(L$9&lt;&gt;0,VLOOKUP($A836,DSSV!$A$7:$R$65536,IN_DTK!L$6,0),""),"")</f>
        <v>0</v>
      </c>
      <c r="M836" s="183">
        <f>IF(ISNA(VLOOKUP($A836,DSSV!$A$7:$R$65536,IN_DTK!M$6,0))=FALSE,IF(M$9&lt;&gt;0,VLOOKUP($A836,DSSV!$A$7:$R$65536,IN_DTK!M$6,0),""),"")</f>
        <v>0</v>
      </c>
      <c r="N836" s="183">
        <f>IF(ISNA(VLOOKUP($A836,DSSV!$A$7:$R$65536,IN_DTK!N$6,0))=FALSE,IF(N$9&lt;&gt;0,VLOOKUP($A836,DSSV!$A$7:$R$65536,IN_DTK!N$6,0),""),"")</f>
        <v>0</v>
      </c>
      <c r="O836" s="183">
        <f>IF(ISNA(VLOOKUP($A836,DSSV!$A$7:$R$65536,IN_DTK!O$6,0))=FALSE,IF(O$9&lt;&gt;0,VLOOKUP($A836,DSSV!$A$7:$R$65536,IN_DTK!O$6,0),""),"")</f>
        <v>0</v>
      </c>
      <c r="P836" s="183">
        <f>IF(ISNA(VLOOKUP($A836,DSSV!$A$7:$R$65536,IN_DTK!P$6,0))=FALSE,IF(P$9&lt;&gt;0,VLOOKUP($A836,DSSV!$A$7:$R$65536,IN_DTK!P$6,0),""),"")</f>
        <v>0</v>
      </c>
      <c r="Q836" s="184">
        <f>IF(ISNA(VLOOKUP($A836,DSSV!$A$7:$R$65536,IN_DTK!Q$6,0))=FALSE,VLOOKUP($A836,DSSV!$A$7:$R$65536,IN_DTK!Q$6,0),"")</f>
        <v>0</v>
      </c>
      <c r="R836" s="175" t="str">
        <f>IF(ISNA(VLOOKUP($A836,DSSV!$A$7:$R$65536,IN_DTK!R$6,0))=FALSE,VLOOKUP($A836,DSSV!$A$7:$R$65536,IN_DTK!R$6,0),"")</f>
        <v>Không</v>
      </c>
      <c r="S836" s="185" t="str">
        <f>IF(ISNA(VLOOKUP($A836,DSSV!$A$7:$R$65536,IN_DTK!S$6,0))=FALSE,VLOOKUP($A836,DSSV!$A$7:$R$65536,IN_DTK!S$6,0),"")</f>
        <v/>
      </c>
      <c r="T836" s="156" t="str">
        <f t="shared" si="24"/>
        <v/>
      </c>
      <c r="U836" s="156" t="str">
        <f t="shared" si="25"/>
        <v/>
      </c>
    </row>
    <row r="837" spans="1:21" s="156" customFormat="1" ht="20.25" customHeight="1">
      <c r="A837" s="154">
        <v>828</v>
      </c>
      <c r="B837" s="178">
        <f>--SUBTOTAL(2,C$7:C837)</f>
        <v>828</v>
      </c>
      <c r="C837" s="157">
        <f>IF(ISNA(VLOOKUP($A837,DSSV!$A$7:$R$65536,IN_DTK!C$6,0))=FALSE,VLOOKUP($A837,DSSV!$A$7:$R$65536,IN_DTK!C$6,0),"")</f>
        <v>0</v>
      </c>
      <c r="D837" s="181" t="str">
        <f>IF(ISNA(VLOOKUP($A837,DSSV!$A$7:$R$65536,IN_DTK!D$6,0))=FALSE,VLOOKUP($A837,DSSV!$A$7:$R$65536,IN_DTK!D$6,0),"")</f>
        <v/>
      </c>
      <c r="E837" s="182" t="str">
        <f>IF(ISNA(VLOOKUP($A837,DSSV!$A$7:$R$65536,IN_DTK!E$6,0))=FALSE,VLOOKUP($A837,DSSV!$A$7:$R$65536,IN_DTK!E$6,0),"")</f>
        <v/>
      </c>
      <c r="F837" s="187" t="str">
        <f>IF(ISNA(VLOOKUP($A837,DSSV!$A$7:$R$65536,IN_DTK!F$6,0))=FALSE,VLOOKUP($A837,DSSV!$A$7:$R$65536,IN_DTK!F$6,0),"")</f>
        <v/>
      </c>
      <c r="G837" s="187" t="str">
        <f>IF(ISNA(VLOOKUP($A837,DSSV!$A$7:$R$65536,IN_DTK!G$6,0))=FALSE,VLOOKUP($A837,DSSV!$A$7:$R$65536,IN_DTK!G$6,0),"")</f>
        <v/>
      </c>
      <c r="H837" s="183">
        <f>IF(ISNA(VLOOKUP($A837,DSSV!$A$7:$R$65536,IN_DTK!H$6,0))=FALSE,IF(H$9&lt;&gt;0,VLOOKUP($A837,DSSV!$A$7:$R$65536,IN_DTK!H$6,0),""),"")</f>
        <v>0</v>
      </c>
      <c r="I837" s="183">
        <f>IF(ISNA(VLOOKUP($A837,DSSV!$A$7:$R$65536,IN_DTK!I$6,0))=FALSE,IF(I$9&lt;&gt;0,VLOOKUP($A837,DSSV!$A$7:$R$65536,IN_DTK!I$6,0),""),"")</f>
        <v>0</v>
      </c>
      <c r="J837" s="183">
        <f>IF(ISNA(VLOOKUP($A837,DSSV!$A$7:$R$65536,IN_DTK!J$6,0))=FALSE,IF(J$9&lt;&gt;0,VLOOKUP($A837,DSSV!$A$7:$R$65536,IN_DTK!J$6,0),""),"")</f>
        <v>0</v>
      </c>
      <c r="K837" s="183">
        <f>IF(ISNA(VLOOKUP($A837,DSSV!$A$7:$R$65536,IN_DTK!K$6,0))=FALSE,IF(K$9&lt;&gt;0,VLOOKUP($A837,DSSV!$A$7:$R$65536,IN_DTK!K$6,0),""),"")</f>
        <v>0</v>
      </c>
      <c r="L837" s="183">
        <f>IF(ISNA(VLOOKUP($A837,DSSV!$A$7:$R$65536,IN_DTK!L$6,0))=FALSE,IF(L$9&lt;&gt;0,VLOOKUP($A837,DSSV!$A$7:$R$65536,IN_DTK!L$6,0),""),"")</f>
        <v>0</v>
      </c>
      <c r="M837" s="183">
        <f>IF(ISNA(VLOOKUP($A837,DSSV!$A$7:$R$65536,IN_DTK!M$6,0))=FALSE,IF(M$9&lt;&gt;0,VLOOKUP($A837,DSSV!$A$7:$R$65536,IN_DTK!M$6,0),""),"")</f>
        <v>0</v>
      </c>
      <c r="N837" s="183">
        <f>IF(ISNA(VLOOKUP($A837,DSSV!$A$7:$R$65536,IN_DTK!N$6,0))=FALSE,IF(N$9&lt;&gt;0,VLOOKUP($A837,DSSV!$A$7:$R$65536,IN_DTK!N$6,0),""),"")</f>
        <v>0</v>
      </c>
      <c r="O837" s="183">
        <f>IF(ISNA(VLOOKUP($A837,DSSV!$A$7:$R$65536,IN_DTK!O$6,0))=FALSE,IF(O$9&lt;&gt;0,VLOOKUP($A837,DSSV!$A$7:$R$65536,IN_DTK!O$6,0),""),"")</f>
        <v>0</v>
      </c>
      <c r="P837" s="183">
        <f>IF(ISNA(VLOOKUP($A837,DSSV!$A$7:$R$65536,IN_DTK!P$6,0))=FALSE,IF(P$9&lt;&gt;0,VLOOKUP($A837,DSSV!$A$7:$R$65536,IN_DTK!P$6,0),""),"")</f>
        <v>0</v>
      </c>
      <c r="Q837" s="184">
        <f>IF(ISNA(VLOOKUP($A837,DSSV!$A$7:$R$65536,IN_DTK!Q$6,0))=FALSE,VLOOKUP($A837,DSSV!$A$7:$R$65536,IN_DTK!Q$6,0),"")</f>
        <v>0</v>
      </c>
      <c r="R837" s="175" t="str">
        <f>IF(ISNA(VLOOKUP($A837,DSSV!$A$7:$R$65536,IN_DTK!R$6,0))=FALSE,VLOOKUP($A837,DSSV!$A$7:$R$65536,IN_DTK!R$6,0),"")</f>
        <v>Không</v>
      </c>
      <c r="S837" s="185" t="str">
        <f>IF(ISNA(VLOOKUP($A837,DSSV!$A$7:$R$65536,IN_DTK!S$6,0))=FALSE,VLOOKUP($A837,DSSV!$A$7:$R$65536,IN_DTK!S$6,0),"")</f>
        <v/>
      </c>
      <c r="T837" s="156" t="str">
        <f t="shared" si="24"/>
        <v/>
      </c>
      <c r="U837" s="156" t="str">
        <f t="shared" si="25"/>
        <v/>
      </c>
    </row>
    <row r="838" spans="1:21" s="156" customFormat="1" ht="20.25" customHeight="1">
      <c r="A838" s="154">
        <v>829</v>
      </c>
      <c r="B838" s="178">
        <f>--SUBTOTAL(2,C$7:C838)</f>
        <v>829</v>
      </c>
      <c r="C838" s="157">
        <f>IF(ISNA(VLOOKUP($A838,DSSV!$A$7:$R$65536,IN_DTK!C$6,0))=FALSE,VLOOKUP($A838,DSSV!$A$7:$R$65536,IN_DTK!C$6,0),"")</f>
        <v>0</v>
      </c>
      <c r="D838" s="181" t="str">
        <f>IF(ISNA(VLOOKUP($A838,DSSV!$A$7:$R$65536,IN_DTK!D$6,0))=FALSE,VLOOKUP($A838,DSSV!$A$7:$R$65536,IN_DTK!D$6,0),"")</f>
        <v/>
      </c>
      <c r="E838" s="182" t="str">
        <f>IF(ISNA(VLOOKUP($A838,DSSV!$A$7:$R$65536,IN_DTK!E$6,0))=FALSE,VLOOKUP($A838,DSSV!$A$7:$R$65536,IN_DTK!E$6,0),"")</f>
        <v/>
      </c>
      <c r="F838" s="187" t="str">
        <f>IF(ISNA(VLOOKUP($A838,DSSV!$A$7:$R$65536,IN_DTK!F$6,0))=FALSE,VLOOKUP($A838,DSSV!$A$7:$R$65536,IN_DTK!F$6,0),"")</f>
        <v/>
      </c>
      <c r="G838" s="187" t="str">
        <f>IF(ISNA(VLOOKUP($A838,DSSV!$A$7:$R$65536,IN_DTK!G$6,0))=FALSE,VLOOKUP($A838,DSSV!$A$7:$R$65536,IN_DTK!G$6,0),"")</f>
        <v/>
      </c>
      <c r="H838" s="183">
        <f>IF(ISNA(VLOOKUP($A838,DSSV!$A$7:$R$65536,IN_DTK!H$6,0))=FALSE,IF(H$9&lt;&gt;0,VLOOKUP($A838,DSSV!$A$7:$R$65536,IN_DTK!H$6,0),""),"")</f>
        <v>0</v>
      </c>
      <c r="I838" s="183">
        <f>IF(ISNA(VLOOKUP($A838,DSSV!$A$7:$R$65536,IN_DTK!I$6,0))=FALSE,IF(I$9&lt;&gt;0,VLOOKUP($A838,DSSV!$A$7:$R$65536,IN_DTK!I$6,0),""),"")</f>
        <v>0</v>
      </c>
      <c r="J838" s="183">
        <f>IF(ISNA(VLOOKUP($A838,DSSV!$A$7:$R$65536,IN_DTK!J$6,0))=FALSE,IF(J$9&lt;&gt;0,VLOOKUP($A838,DSSV!$A$7:$R$65536,IN_DTK!J$6,0),""),"")</f>
        <v>0</v>
      </c>
      <c r="K838" s="183">
        <f>IF(ISNA(VLOOKUP($A838,DSSV!$A$7:$R$65536,IN_DTK!K$6,0))=FALSE,IF(K$9&lt;&gt;0,VLOOKUP($A838,DSSV!$A$7:$R$65536,IN_DTK!K$6,0),""),"")</f>
        <v>0</v>
      </c>
      <c r="L838" s="183">
        <f>IF(ISNA(VLOOKUP($A838,DSSV!$A$7:$R$65536,IN_DTK!L$6,0))=FALSE,IF(L$9&lt;&gt;0,VLOOKUP($A838,DSSV!$A$7:$R$65536,IN_DTK!L$6,0),""),"")</f>
        <v>0</v>
      </c>
      <c r="M838" s="183">
        <f>IF(ISNA(VLOOKUP($A838,DSSV!$A$7:$R$65536,IN_DTK!M$6,0))=FALSE,IF(M$9&lt;&gt;0,VLOOKUP($A838,DSSV!$A$7:$R$65536,IN_DTK!M$6,0),""),"")</f>
        <v>0</v>
      </c>
      <c r="N838" s="183">
        <f>IF(ISNA(VLOOKUP($A838,DSSV!$A$7:$R$65536,IN_DTK!N$6,0))=FALSE,IF(N$9&lt;&gt;0,VLOOKUP($A838,DSSV!$A$7:$R$65536,IN_DTK!N$6,0),""),"")</f>
        <v>0</v>
      </c>
      <c r="O838" s="183">
        <f>IF(ISNA(VLOOKUP($A838,DSSV!$A$7:$R$65536,IN_DTK!O$6,0))=FALSE,IF(O$9&lt;&gt;0,VLOOKUP($A838,DSSV!$A$7:$R$65536,IN_DTK!O$6,0),""),"")</f>
        <v>0</v>
      </c>
      <c r="P838" s="183">
        <f>IF(ISNA(VLOOKUP($A838,DSSV!$A$7:$R$65536,IN_DTK!P$6,0))=FALSE,IF(P$9&lt;&gt;0,VLOOKUP($A838,DSSV!$A$7:$R$65536,IN_DTK!P$6,0),""),"")</f>
        <v>0</v>
      </c>
      <c r="Q838" s="184">
        <f>IF(ISNA(VLOOKUP($A838,DSSV!$A$7:$R$65536,IN_DTK!Q$6,0))=FALSE,VLOOKUP($A838,DSSV!$A$7:$R$65536,IN_DTK!Q$6,0),"")</f>
        <v>0</v>
      </c>
      <c r="R838" s="175" t="str">
        <f>IF(ISNA(VLOOKUP($A838,DSSV!$A$7:$R$65536,IN_DTK!R$6,0))=FALSE,VLOOKUP($A838,DSSV!$A$7:$R$65536,IN_DTK!R$6,0),"")</f>
        <v>Không</v>
      </c>
      <c r="S838" s="185" t="str">
        <f>IF(ISNA(VLOOKUP($A838,DSSV!$A$7:$R$65536,IN_DTK!S$6,0))=FALSE,VLOOKUP($A838,DSSV!$A$7:$R$65536,IN_DTK!S$6,0),"")</f>
        <v/>
      </c>
      <c r="T838" s="156" t="str">
        <f t="shared" si="24"/>
        <v/>
      </c>
      <c r="U838" s="156" t="str">
        <f t="shared" si="25"/>
        <v/>
      </c>
    </row>
    <row r="839" spans="1:21" s="156" customFormat="1" ht="20.25" customHeight="1">
      <c r="A839" s="154">
        <v>830</v>
      </c>
      <c r="B839" s="178">
        <f>--SUBTOTAL(2,C$7:C839)</f>
        <v>830</v>
      </c>
      <c r="C839" s="157">
        <f>IF(ISNA(VLOOKUP($A839,DSSV!$A$7:$R$65536,IN_DTK!C$6,0))=FALSE,VLOOKUP($A839,DSSV!$A$7:$R$65536,IN_DTK!C$6,0),"")</f>
        <v>0</v>
      </c>
      <c r="D839" s="181" t="str">
        <f>IF(ISNA(VLOOKUP($A839,DSSV!$A$7:$R$65536,IN_DTK!D$6,0))=FALSE,VLOOKUP($A839,DSSV!$A$7:$R$65536,IN_DTK!D$6,0),"")</f>
        <v/>
      </c>
      <c r="E839" s="182" t="str">
        <f>IF(ISNA(VLOOKUP($A839,DSSV!$A$7:$R$65536,IN_DTK!E$6,0))=FALSE,VLOOKUP($A839,DSSV!$A$7:$R$65536,IN_DTK!E$6,0),"")</f>
        <v/>
      </c>
      <c r="F839" s="187" t="str">
        <f>IF(ISNA(VLOOKUP($A839,DSSV!$A$7:$R$65536,IN_DTK!F$6,0))=FALSE,VLOOKUP($A839,DSSV!$A$7:$R$65536,IN_DTK!F$6,0),"")</f>
        <v/>
      </c>
      <c r="G839" s="187" t="str">
        <f>IF(ISNA(VLOOKUP($A839,DSSV!$A$7:$R$65536,IN_DTK!G$6,0))=FALSE,VLOOKUP($A839,DSSV!$A$7:$R$65536,IN_DTK!G$6,0),"")</f>
        <v/>
      </c>
      <c r="H839" s="183">
        <f>IF(ISNA(VLOOKUP($A839,DSSV!$A$7:$R$65536,IN_DTK!H$6,0))=FALSE,IF(H$9&lt;&gt;0,VLOOKUP($A839,DSSV!$A$7:$R$65536,IN_DTK!H$6,0),""),"")</f>
        <v>0</v>
      </c>
      <c r="I839" s="183">
        <f>IF(ISNA(VLOOKUP($A839,DSSV!$A$7:$R$65536,IN_DTK!I$6,0))=FALSE,IF(I$9&lt;&gt;0,VLOOKUP($A839,DSSV!$A$7:$R$65536,IN_DTK!I$6,0),""),"")</f>
        <v>0</v>
      </c>
      <c r="J839" s="183">
        <f>IF(ISNA(VLOOKUP($A839,DSSV!$A$7:$R$65536,IN_DTK!J$6,0))=FALSE,IF(J$9&lt;&gt;0,VLOOKUP($A839,DSSV!$A$7:$R$65536,IN_DTK!J$6,0),""),"")</f>
        <v>0</v>
      </c>
      <c r="K839" s="183">
        <f>IF(ISNA(VLOOKUP($A839,DSSV!$A$7:$R$65536,IN_DTK!K$6,0))=FALSE,IF(K$9&lt;&gt;0,VLOOKUP($A839,DSSV!$A$7:$R$65536,IN_DTK!K$6,0),""),"")</f>
        <v>0</v>
      </c>
      <c r="L839" s="183">
        <f>IF(ISNA(VLOOKUP($A839,DSSV!$A$7:$R$65536,IN_DTK!L$6,0))=FALSE,IF(L$9&lt;&gt;0,VLOOKUP($A839,DSSV!$A$7:$R$65536,IN_DTK!L$6,0),""),"")</f>
        <v>0</v>
      </c>
      <c r="M839" s="183">
        <f>IF(ISNA(VLOOKUP($A839,DSSV!$A$7:$R$65536,IN_DTK!M$6,0))=FALSE,IF(M$9&lt;&gt;0,VLOOKUP($A839,DSSV!$A$7:$R$65536,IN_DTK!M$6,0),""),"")</f>
        <v>0</v>
      </c>
      <c r="N839" s="183">
        <f>IF(ISNA(VLOOKUP($A839,DSSV!$A$7:$R$65536,IN_DTK!N$6,0))=FALSE,IF(N$9&lt;&gt;0,VLOOKUP($A839,DSSV!$A$7:$R$65536,IN_DTK!N$6,0),""),"")</f>
        <v>0</v>
      </c>
      <c r="O839" s="183">
        <f>IF(ISNA(VLOOKUP($A839,DSSV!$A$7:$R$65536,IN_DTK!O$6,0))=FALSE,IF(O$9&lt;&gt;0,VLOOKUP($A839,DSSV!$A$7:$R$65536,IN_DTK!O$6,0),""),"")</f>
        <v>0</v>
      </c>
      <c r="P839" s="183">
        <f>IF(ISNA(VLOOKUP($A839,DSSV!$A$7:$R$65536,IN_DTK!P$6,0))=FALSE,IF(P$9&lt;&gt;0,VLOOKUP($A839,DSSV!$A$7:$R$65536,IN_DTK!P$6,0),""),"")</f>
        <v>0</v>
      </c>
      <c r="Q839" s="184">
        <f>IF(ISNA(VLOOKUP($A839,DSSV!$A$7:$R$65536,IN_DTK!Q$6,0))=FALSE,VLOOKUP($A839,DSSV!$A$7:$R$65536,IN_DTK!Q$6,0),"")</f>
        <v>0</v>
      </c>
      <c r="R839" s="175" t="str">
        <f>IF(ISNA(VLOOKUP($A839,DSSV!$A$7:$R$65536,IN_DTK!R$6,0))=FALSE,VLOOKUP($A839,DSSV!$A$7:$R$65536,IN_DTK!R$6,0),"")</f>
        <v>Không</v>
      </c>
      <c r="S839" s="185" t="str">
        <f>IF(ISNA(VLOOKUP($A839,DSSV!$A$7:$R$65536,IN_DTK!S$6,0))=FALSE,VLOOKUP($A839,DSSV!$A$7:$R$65536,IN_DTK!S$6,0),"")</f>
        <v/>
      </c>
      <c r="T839" s="156" t="str">
        <f t="shared" si="24"/>
        <v/>
      </c>
      <c r="U839" s="156" t="str">
        <f t="shared" si="25"/>
        <v/>
      </c>
    </row>
    <row r="840" spans="1:21" s="156" customFormat="1" ht="20.25" customHeight="1">
      <c r="A840" s="154">
        <v>831</v>
      </c>
      <c r="B840" s="178">
        <f>--SUBTOTAL(2,C$7:C840)</f>
        <v>831</v>
      </c>
      <c r="C840" s="157">
        <f>IF(ISNA(VLOOKUP($A840,DSSV!$A$7:$R$65536,IN_DTK!C$6,0))=FALSE,VLOOKUP($A840,DSSV!$A$7:$R$65536,IN_DTK!C$6,0),"")</f>
        <v>0</v>
      </c>
      <c r="D840" s="181" t="str">
        <f>IF(ISNA(VLOOKUP($A840,DSSV!$A$7:$R$65536,IN_DTK!D$6,0))=FALSE,VLOOKUP($A840,DSSV!$A$7:$R$65536,IN_DTK!D$6,0),"")</f>
        <v/>
      </c>
      <c r="E840" s="182" t="str">
        <f>IF(ISNA(VLOOKUP($A840,DSSV!$A$7:$R$65536,IN_DTK!E$6,0))=FALSE,VLOOKUP($A840,DSSV!$A$7:$R$65536,IN_DTK!E$6,0),"")</f>
        <v/>
      </c>
      <c r="F840" s="187" t="str">
        <f>IF(ISNA(VLOOKUP($A840,DSSV!$A$7:$R$65536,IN_DTK!F$6,0))=FALSE,VLOOKUP($A840,DSSV!$A$7:$R$65536,IN_DTK!F$6,0),"")</f>
        <v/>
      </c>
      <c r="G840" s="187" t="str">
        <f>IF(ISNA(VLOOKUP($A840,DSSV!$A$7:$R$65536,IN_DTK!G$6,0))=FALSE,VLOOKUP($A840,DSSV!$A$7:$R$65536,IN_DTK!G$6,0),"")</f>
        <v/>
      </c>
      <c r="H840" s="183">
        <f>IF(ISNA(VLOOKUP($A840,DSSV!$A$7:$R$65536,IN_DTK!H$6,0))=FALSE,IF(H$9&lt;&gt;0,VLOOKUP($A840,DSSV!$A$7:$R$65536,IN_DTK!H$6,0),""),"")</f>
        <v>0</v>
      </c>
      <c r="I840" s="183">
        <f>IF(ISNA(VLOOKUP($A840,DSSV!$A$7:$R$65536,IN_DTK!I$6,0))=FALSE,IF(I$9&lt;&gt;0,VLOOKUP($A840,DSSV!$A$7:$R$65536,IN_DTK!I$6,0),""),"")</f>
        <v>0</v>
      </c>
      <c r="J840" s="183">
        <f>IF(ISNA(VLOOKUP($A840,DSSV!$A$7:$R$65536,IN_DTK!J$6,0))=FALSE,IF(J$9&lt;&gt;0,VLOOKUP($A840,DSSV!$A$7:$R$65536,IN_DTK!J$6,0),""),"")</f>
        <v>0</v>
      </c>
      <c r="K840" s="183">
        <f>IF(ISNA(VLOOKUP($A840,DSSV!$A$7:$R$65536,IN_DTK!K$6,0))=FALSE,IF(K$9&lt;&gt;0,VLOOKUP($A840,DSSV!$A$7:$R$65536,IN_DTK!K$6,0),""),"")</f>
        <v>0</v>
      </c>
      <c r="L840" s="183">
        <f>IF(ISNA(VLOOKUP($A840,DSSV!$A$7:$R$65536,IN_DTK!L$6,0))=FALSE,IF(L$9&lt;&gt;0,VLOOKUP($A840,DSSV!$A$7:$R$65536,IN_DTK!L$6,0),""),"")</f>
        <v>0</v>
      </c>
      <c r="M840" s="183">
        <f>IF(ISNA(VLOOKUP($A840,DSSV!$A$7:$R$65536,IN_DTK!M$6,0))=FALSE,IF(M$9&lt;&gt;0,VLOOKUP($A840,DSSV!$A$7:$R$65536,IN_DTK!M$6,0),""),"")</f>
        <v>0</v>
      </c>
      <c r="N840" s="183">
        <f>IF(ISNA(VLOOKUP($A840,DSSV!$A$7:$R$65536,IN_DTK!N$6,0))=FALSE,IF(N$9&lt;&gt;0,VLOOKUP($A840,DSSV!$A$7:$R$65536,IN_DTK!N$6,0),""),"")</f>
        <v>0</v>
      </c>
      <c r="O840" s="183">
        <f>IF(ISNA(VLOOKUP($A840,DSSV!$A$7:$R$65536,IN_DTK!O$6,0))=FALSE,IF(O$9&lt;&gt;0,VLOOKUP($A840,DSSV!$A$7:$R$65536,IN_DTK!O$6,0),""),"")</f>
        <v>0</v>
      </c>
      <c r="P840" s="183">
        <f>IF(ISNA(VLOOKUP($A840,DSSV!$A$7:$R$65536,IN_DTK!P$6,0))=FALSE,IF(P$9&lt;&gt;0,VLOOKUP($A840,DSSV!$A$7:$R$65536,IN_DTK!P$6,0),""),"")</f>
        <v>0</v>
      </c>
      <c r="Q840" s="184">
        <f>IF(ISNA(VLOOKUP($A840,DSSV!$A$7:$R$65536,IN_DTK!Q$6,0))=FALSE,VLOOKUP($A840,DSSV!$A$7:$R$65536,IN_DTK!Q$6,0),"")</f>
        <v>0</v>
      </c>
      <c r="R840" s="175" t="str">
        <f>IF(ISNA(VLOOKUP($A840,DSSV!$A$7:$R$65536,IN_DTK!R$6,0))=FALSE,VLOOKUP($A840,DSSV!$A$7:$R$65536,IN_DTK!R$6,0),"")</f>
        <v>Không</v>
      </c>
      <c r="S840" s="185" t="str">
        <f>IF(ISNA(VLOOKUP($A840,DSSV!$A$7:$R$65536,IN_DTK!S$6,0))=FALSE,VLOOKUP($A840,DSSV!$A$7:$R$65536,IN_DTK!S$6,0),"")</f>
        <v/>
      </c>
      <c r="T840" s="156" t="str">
        <f t="shared" si="24"/>
        <v/>
      </c>
      <c r="U840" s="156" t="str">
        <f t="shared" si="25"/>
        <v/>
      </c>
    </row>
    <row r="841" spans="1:21" s="156" customFormat="1" ht="20.25" customHeight="1">
      <c r="A841" s="154">
        <v>832</v>
      </c>
      <c r="B841" s="178">
        <f>--SUBTOTAL(2,C$7:C841)</f>
        <v>832</v>
      </c>
      <c r="C841" s="157">
        <f>IF(ISNA(VLOOKUP($A841,DSSV!$A$7:$R$65536,IN_DTK!C$6,0))=FALSE,VLOOKUP($A841,DSSV!$A$7:$R$65536,IN_DTK!C$6,0),"")</f>
        <v>0</v>
      </c>
      <c r="D841" s="181" t="str">
        <f>IF(ISNA(VLOOKUP($A841,DSSV!$A$7:$R$65536,IN_DTK!D$6,0))=FALSE,VLOOKUP($A841,DSSV!$A$7:$R$65536,IN_DTK!D$6,0),"")</f>
        <v/>
      </c>
      <c r="E841" s="182" t="str">
        <f>IF(ISNA(VLOOKUP($A841,DSSV!$A$7:$R$65536,IN_DTK!E$6,0))=FALSE,VLOOKUP($A841,DSSV!$A$7:$R$65536,IN_DTK!E$6,0),"")</f>
        <v/>
      </c>
      <c r="F841" s="187" t="str">
        <f>IF(ISNA(VLOOKUP($A841,DSSV!$A$7:$R$65536,IN_DTK!F$6,0))=FALSE,VLOOKUP($A841,DSSV!$A$7:$R$65536,IN_DTK!F$6,0),"")</f>
        <v/>
      </c>
      <c r="G841" s="187" t="str">
        <f>IF(ISNA(VLOOKUP($A841,DSSV!$A$7:$R$65536,IN_DTK!G$6,0))=FALSE,VLOOKUP($A841,DSSV!$A$7:$R$65536,IN_DTK!G$6,0),"")</f>
        <v/>
      </c>
      <c r="H841" s="183">
        <f>IF(ISNA(VLOOKUP($A841,DSSV!$A$7:$R$65536,IN_DTK!H$6,0))=FALSE,IF(H$9&lt;&gt;0,VLOOKUP($A841,DSSV!$A$7:$R$65536,IN_DTK!H$6,0),""),"")</f>
        <v>0</v>
      </c>
      <c r="I841" s="183">
        <f>IF(ISNA(VLOOKUP($A841,DSSV!$A$7:$R$65536,IN_DTK!I$6,0))=FALSE,IF(I$9&lt;&gt;0,VLOOKUP($A841,DSSV!$A$7:$R$65536,IN_DTK!I$6,0),""),"")</f>
        <v>0</v>
      </c>
      <c r="J841" s="183">
        <f>IF(ISNA(VLOOKUP($A841,DSSV!$A$7:$R$65536,IN_DTK!J$6,0))=FALSE,IF(J$9&lt;&gt;0,VLOOKUP($A841,DSSV!$A$7:$R$65536,IN_DTK!J$6,0),""),"")</f>
        <v>0</v>
      </c>
      <c r="K841" s="183">
        <f>IF(ISNA(VLOOKUP($A841,DSSV!$A$7:$R$65536,IN_DTK!K$6,0))=FALSE,IF(K$9&lt;&gt;0,VLOOKUP($A841,DSSV!$A$7:$R$65536,IN_DTK!K$6,0),""),"")</f>
        <v>0</v>
      </c>
      <c r="L841" s="183">
        <f>IF(ISNA(VLOOKUP($A841,DSSV!$A$7:$R$65536,IN_DTK!L$6,0))=FALSE,IF(L$9&lt;&gt;0,VLOOKUP($A841,DSSV!$A$7:$R$65536,IN_DTK!L$6,0),""),"")</f>
        <v>0</v>
      </c>
      <c r="M841" s="183">
        <f>IF(ISNA(VLOOKUP($A841,DSSV!$A$7:$R$65536,IN_DTK!M$6,0))=FALSE,IF(M$9&lt;&gt;0,VLOOKUP($A841,DSSV!$A$7:$R$65536,IN_DTK!M$6,0),""),"")</f>
        <v>0</v>
      </c>
      <c r="N841" s="183">
        <f>IF(ISNA(VLOOKUP($A841,DSSV!$A$7:$R$65536,IN_DTK!N$6,0))=FALSE,IF(N$9&lt;&gt;0,VLOOKUP($A841,DSSV!$A$7:$R$65536,IN_DTK!N$6,0),""),"")</f>
        <v>0</v>
      </c>
      <c r="O841" s="183">
        <f>IF(ISNA(VLOOKUP($A841,DSSV!$A$7:$R$65536,IN_DTK!O$6,0))=FALSE,IF(O$9&lt;&gt;0,VLOOKUP($A841,DSSV!$A$7:$R$65536,IN_DTK!O$6,0),""),"")</f>
        <v>0</v>
      </c>
      <c r="P841" s="183">
        <f>IF(ISNA(VLOOKUP($A841,DSSV!$A$7:$R$65536,IN_DTK!P$6,0))=FALSE,IF(P$9&lt;&gt;0,VLOOKUP($A841,DSSV!$A$7:$R$65536,IN_DTK!P$6,0),""),"")</f>
        <v>0</v>
      </c>
      <c r="Q841" s="184">
        <f>IF(ISNA(VLOOKUP($A841,DSSV!$A$7:$R$65536,IN_DTK!Q$6,0))=FALSE,VLOOKUP($A841,DSSV!$A$7:$R$65536,IN_DTK!Q$6,0),"")</f>
        <v>0</v>
      </c>
      <c r="R841" s="175" t="str">
        <f>IF(ISNA(VLOOKUP($A841,DSSV!$A$7:$R$65536,IN_DTK!R$6,0))=FALSE,VLOOKUP($A841,DSSV!$A$7:$R$65536,IN_DTK!R$6,0),"")</f>
        <v>Không</v>
      </c>
      <c r="S841" s="185" t="str">
        <f>IF(ISNA(VLOOKUP($A841,DSSV!$A$7:$R$65536,IN_DTK!S$6,0))=FALSE,VLOOKUP($A841,DSSV!$A$7:$R$65536,IN_DTK!S$6,0),"")</f>
        <v/>
      </c>
      <c r="T841" s="156" t="str">
        <f t="shared" si="24"/>
        <v/>
      </c>
      <c r="U841" s="156" t="str">
        <f t="shared" si="25"/>
        <v/>
      </c>
    </row>
    <row r="842" spans="1:21" s="156" customFormat="1" ht="20.25" customHeight="1">
      <c r="A842" s="154">
        <v>833</v>
      </c>
      <c r="B842" s="178">
        <f>--SUBTOTAL(2,C$7:C842)</f>
        <v>833</v>
      </c>
      <c r="C842" s="157">
        <f>IF(ISNA(VLOOKUP($A842,DSSV!$A$7:$R$65536,IN_DTK!C$6,0))=FALSE,VLOOKUP($A842,DSSV!$A$7:$R$65536,IN_DTK!C$6,0),"")</f>
        <v>0</v>
      </c>
      <c r="D842" s="181" t="str">
        <f>IF(ISNA(VLOOKUP($A842,DSSV!$A$7:$R$65536,IN_DTK!D$6,0))=FALSE,VLOOKUP($A842,DSSV!$A$7:$R$65536,IN_DTK!D$6,0),"")</f>
        <v/>
      </c>
      <c r="E842" s="182" t="str">
        <f>IF(ISNA(VLOOKUP($A842,DSSV!$A$7:$R$65536,IN_DTK!E$6,0))=FALSE,VLOOKUP($A842,DSSV!$A$7:$R$65536,IN_DTK!E$6,0),"")</f>
        <v/>
      </c>
      <c r="F842" s="187" t="str">
        <f>IF(ISNA(VLOOKUP($A842,DSSV!$A$7:$R$65536,IN_DTK!F$6,0))=FALSE,VLOOKUP($A842,DSSV!$A$7:$R$65536,IN_DTK!F$6,0),"")</f>
        <v/>
      </c>
      <c r="G842" s="187" t="str">
        <f>IF(ISNA(VLOOKUP($A842,DSSV!$A$7:$R$65536,IN_DTK!G$6,0))=FALSE,VLOOKUP($A842,DSSV!$A$7:$R$65536,IN_DTK!G$6,0),"")</f>
        <v/>
      </c>
      <c r="H842" s="183">
        <f>IF(ISNA(VLOOKUP($A842,DSSV!$A$7:$R$65536,IN_DTK!H$6,0))=FALSE,IF(H$9&lt;&gt;0,VLOOKUP($A842,DSSV!$A$7:$R$65536,IN_DTK!H$6,0),""),"")</f>
        <v>0</v>
      </c>
      <c r="I842" s="183">
        <f>IF(ISNA(VLOOKUP($A842,DSSV!$A$7:$R$65536,IN_DTK!I$6,0))=FALSE,IF(I$9&lt;&gt;0,VLOOKUP($A842,DSSV!$A$7:$R$65536,IN_DTK!I$6,0),""),"")</f>
        <v>0</v>
      </c>
      <c r="J842" s="183">
        <f>IF(ISNA(VLOOKUP($A842,DSSV!$A$7:$R$65536,IN_DTK!J$6,0))=FALSE,IF(J$9&lt;&gt;0,VLOOKUP($A842,DSSV!$A$7:$R$65536,IN_DTK!J$6,0),""),"")</f>
        <v>0</v>
      </c>
      <c r="K842" s="183">
        <f>IF(ISNA(VLOOKUP($A842,DSSV!$A$7:$R$65536,IN_DTK!K$6,0))=FALSE,IF(K$9&lt;&gt;0,VLOOKUP($A842,DSSV!$A$7:$R$65536,IN_DTK!K$6,0),""),"")</f>
        <v>0</v>
      </c>
      <c r="L842" s="183">
        <f>IF(ISNA(VLOOKUP($A842,DSSV!$A$7:$R$65536,IN_DTK!L$6,0))=FALSE,IF(L$9&lt;&gt;0,VLOOKUP($A842,DSSV!$A$7:$R$65536,IN_DTK!L$6,0),""),"")</f>
        <v>0</v>
      </c>
      <c r="M842" s="183">
        <f>IF(ISNA(VLOOKUP($A842,DSSV!$A$7:$R$65536,IN_DTK!M$6,0))=FALSE,IF(M$9&lt;&gt;0,VLOOKUP($A842,DSSV!$A$7:$R$65536,IN_DTK!M$6,0),""),"")</f>
        <v>0</v>
      </c>
      <c r="N842" s="183">
        <f>IF(ISNA(VLOOKUP($A842,DSSV!$A$7:$R$65536,IN_DTK!N$6,0))=FALSE,IF(N$9&lt;&gt;0,VLOOKUP($A842,DSSV!$A$7:$R$65536,IN_DTK!N$6,0),""),"")</f>
        <v>0</v>
      </c>
      <c r="O842" s="183">
        <f>IF(ISNA(VLOOKUP($A842,DSSV!$A$7:$R$65536,IN_DTK!O$6,0))=FALSE,IF(O$9&lt;&gt;0,VLOOKUP($A842,DSSV!$A$7:$R$65536,IN_DTK!O$6,0),""),"")</f>
        <v>0</v>
      </c>
      <c r="P842" s="183">
        <f>IF(ISNA(VLOOKUP($A842,DSSV!$A$7:$R$65536,IN_DTK!P$6,0))=FALSE,IF(P$9&lt;&gt;0,VLOOKUP($A842,DSSV!$A$7:$R$65536,IN_DTK!P$6,0),""),"")</f>
        <v>0</v>
      </c>
      <c r="Q842" s="184">
        <f>IF(ISNA(VLOOKUP($A842,DSSV!$A$7:$R$65536,IN_DTK!Q$6,0))=FALSE,VLOOKUP($A842,DSSV!$A$7:$R$65536,IN_DTK!Q$6,0),"")</f>
        <v>0</v>
      </c>
      <c r="R842" s="175" t="str">
        <f>IF(ISNA(VLOOKUP($A842,DSSV!$A$7:$R$65536,IN_DTK!R$6,0))=FALSE,VLOOKUP($A842,DSSV!$A$7:$R$65536,IN_DTK!R$6,0),"")</f>
        <v>Không</v>
      </c>
      <c r="S842" s="185" t="str">
        <f>IF(ISNA(VLOOKUP($A842,DSSV!$A$7:$R$65536,IN_DTK!S$6,0))=FALSE,VLOOKUP($A842,DSSV!$A$7:$R$65536,IN_DTK!S$6,0),"")</f>
        <v/>
      </c>
      <c r="T842" s="156" t="str">
        <f t="shared" si="24"/>
        <v/>
      </c>
      <c r="U842" s="156" t="str">
        <f t="shared" si="25"/>
        <v/>
      </c>
    </row>
    <row r="843" spans="1:21" s="156" customFormat="1" ht="20.25" customHeight="1">
      <c r="A843" s="154">
        <v>834</v>
      </c>
      <c r="B843" s="178">
        <f>--SUBTOTAL(2,C$7:C843)</f>
        <v>834</v>
      </c>
      <c r="C843" s="157">
        <f>IF(ISNA(VLOOKUP($A843,DSSV!$A$7:$R$65536,IN_DTK!C$6,0))=FALSE,VLOOKUP($A843,DSSV!$A$7:$R$65536,IN_DTK!C$6,0),"")</f>
        <v>0</v>
      </c>
      <c r="D843" s="181" t="str">
        <f>IF(ISNA(VLOOKUP($A843,DSSV!$A$7:$R$65536,IN_DTK!D$6,0))=FALSE,VLOOKUP($A843,DSSV!$A$7:$R$65536,IN_DTK!D$6,0),"")</f>
        <v/>
      </c>
      <c r="E843" s="182" t="str">
        <f>IF(ISNA(VLOOKUP($A843,DSSV!$A$7:$R$65536,IN_DTK!E$6,0))=FALSE,VLOOKUP($A843,DSSV!$A$7:$R$65536,IN_DTK!E$6,0),"")</f>
        <v/>
      </c>
      <c r="F843" s="187" t="str">
        <f>IF(ISNA(VLOOKUP($A843,DSSV!$A$7:$R$65536,IN_DTK!F$6,0))=FALSE,VLOOKUP($A843,DSSV!$A$7:$R$65536,IN_DTK!F$6,0),"")</f>
        <v/>
      </c>
      <c r="G843" s="187" t="str">
        <f>IF(ISNA(VLOOKUP($A843,DSSV!$A$7:$R$65536,IN_DTK!G$6,0))=FALSE,VLOOKUP($A843,DSSV!$A$7:$R$65536,IN_DTK!G$6,0),"")</f>
        <v/>
      </c>
      <c r="H843" s="183">
        <f>IF(ISNA(VLOOKUP($A843,DSSV!$A$7:$R$65536,IN_DTK!H$6,0))=FALSE,IF(H$9&lt;&gt;0,VLOOKUP($A843,DSSV!$A$7:$R$65536,IN_DTK!H$6,0),""),"")</f>
        <v>0</v>
      </c>
      <c r="I843" s="183">
        <f>IF(ISNA(VLOOKUP($A843,DSSV!$A$7:$R$65536,IN_DTK!I$6,0))=FALSE,IF(I$9&lt;&gt;0,VLOOKUP($A843,DSSV!$A$7:$R$65536,IN_DTK!I$6,0),""),"")</f>
        <v>0</v>
      </c>
      <c r="J843" s="183">
        <f>IF(ISNA(VLOOKUP($A843,DSSV!$A$7:$R$65536,IN_DTK!J$6,0))=FALSE,IF(J$9&lt;&gt;0,VLOOKUP($A843,DSSV!$A$7:$R$65536,IN_DTK!J$6,0),""),"")</f>
        <v>0</v>
      </c>
      <c r="K843" s="183">
        <f>IF(ISNA(VLOOKUP($A843,DSSV!$A$7:$R$65536,IN_DTK!K$6,0))=FALSE,IF(K$9&lt;&gt;0,VLOOKUP($A843,DSSV!$A$7:$R$65536,IN_DTK!K$6,0),""),"")</f>
        <v>0</v>
      </c>
      <c r="L843" s="183">
        <f>IF(ISNA(VLOOKUP($A843,DSSV!$A$7:$R$65536,IN_DTK!L$6,0))=FALSE,IF(L$9&lt;&gt;0,VLOOKUP($A843,DSSV!$A$7:$R$65536,IN_DTK!L$6,0),""),"")</f>
        <v>0</v>
      </c>
      <c r="M843" s="183">
        <f>IF(ISNA(VLOOKUP($A843,DSSV!$A$7:$R$65536,IN_DTK!M$6,0))=FALSE,IF(M$9&lt;&gt;0,VLOOKUP($A843,DSSV!$A$7:$R$65536,IN_DTK!M$6,0),""),"")</f>
        <v>0</v>
      </c>
      <c r="N843" s="183">
        <f>IF(ISNA(VLOOKUP($A843,DSSV!$A$7:$R$65536,IN_DTK!N$6,0))=FALSE,IF(N$9&lt;&gt;0,VLOOKUP($A843,DSSV!$A$7:$R$65536,IN_DTK!N$6,0),""),"")</f>
        <v>0</v>
      </c>
      <c r="O843" s="183">
        <f>IF(ISNA(VLOOKUP($A843,DSSV!$A$7:$R$65536,IN_DTK!O$6,0))=FALSE,IF(O$9&lt;&gt;0,VLOOKUP($A843,DSSV!$A$7:$R$65536,IN_DTK!O$6,0),""),"")</f>
        <v>0</v>
      </c>
      <c r="P843" s="183">
        <f>IF(ISNA(VLOOKUP($A843,DSSV!$A$7:$R$65536,IN_DTK!P$6,0))=FALSE,IF(P$9&lt;&gt;0,VLOOKUP($A843,DSSV!$A$7:$R$65536,IN_DTK!P$6,0),""),"")</f>
        <v>0</v>
      </c>
      <c r="Q843" s="184">
        <f>IF(ISNA(VLOOKUP($A843,DSSV!$A$7:$R$65536,IN_DTK!Q$6,0))=FALSE,VLOOKUP($A843,DSSV!$A$7:$R$65536,IN_DTK!Q$6,0),"")</f>
        <v>0</v>
      </c>
      <c r="R843" s="175" t="str">
        <f>IF(ISNA(VLOOKUP($A843,DSSV!$A$7:$R$65536,IN_DTK!R$6,0))=FALSE,VLOOKUP($A843,DSSV!$A$7:$R$65536,IN_DTK!R$6,0),"")</f>
        <v>Không</v>
      </c>
      <c r="S843" s="185" t="str">
        <f>IF(ISNA(VLOOKUP($A843,DSSV!$A$7:$R$65536,IN_DTK!S$6,0))=FALSE,VLOOKUP($A843,DSSV!$A$7:$R$65536,IN_DTK!S$6,0),"")</f>
        <v/>
      </c>
      <c r="T843" s="156" t="str">
        <f t="shared" ref="T843:T906" si="26">MID(G843,4,10)</f>
        <v/>
      </c>
      <c r="U843" s="156" t="str">
        <f t="shared" ref="U843:U906" si="27">LEFT(T843,3)</f>
        <v/>
      </c>
    </row>
    <row r="844" spans="1:21" s="156" customFormat="1" ht="20.25" customHeight="1">
      <c r="A844" s="154">
        <v>835</v>
      </c>
      <c r="B844" s="178">
        <f>--SUBTOTAL(2,C$7:C844)</f>
        <v>835</v>
      </c>
      <c r="C844" s="157">
        <f>IF(ISNA(VLOOKUP($A844,DSSV!$A$7:$R$65536,IN_DTK!C$6,0))=FALSE,VLOOKUP($A844,DSSV!$A$7:$R$65536,IN_DTK!C$6,0),"")</f>
        <v>0</v>
      </c>
      <c r="D844" s="181" t="str">
        <f>IF(ISNA(VLOOKUP($A844,DSSV!$A$7:$R$65536,IN_DTK!D$6,0))=FALSE,VLOOKUP($A844,DSSV!$A$7:$R$65536,IN_DTK!D$6,0),"")</f>
        <v/>
      </c>
      <c r="E844" s="182" t="str">
        <f>IF(ISNA(VLOOKUP($A844,DSSV!$A$7:$R$65536,IN_DTK!E$6,0))=FALSE,VLOOKUP($A844,DSSV!$A$7:$R$65536,IN_DTK!E$6,0),"")</f>
        <v/>
      </c>
      <c r="F844" s="187" t="str">
        <f>IF(ISNA(VLOOKUP($A844,DSSV!$A$7:$R$65536,IN_DTK!F$6,0))=FALSE,VLOOKUP($A844,DSSV!$A$7:$R$65536,IN_DTK!F$6,0),"")</f>
        <v/>
      </c>
      <c r="G844" s="187" t="str">
        <f>IF(ISNA(VLOOKUP($A844,DSSV!$A$7:$R$65536,IN_DTK!G$6,0))=FALSE,VLOOKUP($A844,DSSV!$A$7:$R$65536,IN_DTK!G$6,0),"")</f>
        <v/>
      </c>
      <c r="H844" s="183">
        <f>IF(ISNA(VLOOKUP($A844,DSSV!$A$7:$R$65536,IN_DTK!H$6,0))=FALSE,IF(H$9&lt;&gt;0,VLOOKUP($A844,DSSV!$A$7:$R$65536,IN_DTK!H$6,0),""),"")</f>
        <v>0</v>
      </c>
      <c r="I844" s="183">
        <f>IF(ISNA(VLOOKUP($A844,DSSV!$A$7:$R$65536,IN_DTK!I$6,0))=FALSE,IF(I$9&lt;&gt;0,VLOOKUP($A844,DSSV!$A$7:$R$65536,IN_DTK!I$6,0),""),"")</f>
        <v>0</v>
      </c>
      <c r="J844" s="183">
        <f>IF(ISNA(VLOOKUP($A844,DSSV!$A$7:$R$65536,IN_DTK!J$6,0))=FALSE,IF(J$9&lt;&gt;0,VLOOKUP($A844,DSSV!$A$7:$R$65536,IN_DTK!J$6,0),""),"")</f>
        <v>0</v>
      </c>
      <c r="K844" s="183">
        <f>IF(ISNA(VLOOKUP($A844,DSSV!$A$7:$R$65536,IN_DTK!K$6,0))=FALSE,IF(K$9&lt;&gt;0,VLOOKUP($A844,DSSV!$A$7:$R$65536,IN_DTK!K$6,0),""),"")</f>
        <v>0</v>
      </c>
      <c r="L844" s="183">
        <f>IF(ISNA(VLOOKUP($A844,DSSV!$A$7:$R$65536,IN_DTK!L$6,0))=FALSE,IF(L$9&lt;&gt;0,VLOOKUP($A844,DSSV!$A$7:$R$65536,IN_DTK!L$6,0),""),"")</f>
        <v>0</v>
      </c>
      <c r="M844" s="183">
        <f>IF(ISNA(VLOOKUP($A844,DSSV!$A$7:$R$65536,IN_DTK!M$6,0))=FALSE,IF(M$9&lt;&gt;0,VLOOKUP($A844,DSSV!$A$7:$R$65536,IN_DTK!M$6,0),""),"")</f>
        <v>0</v>
      </c>
      <c r="N844" s="183">
        <f>IF(ISNA(VLOOKUP($A844,DSSV!$A$7:$R$65536,IN_DTK!N$6,0))=FALSE,IF(N$9&lt;&gt;0,VLOOKUP($A844,DSSV!$A$7:$R$65536,IN_DTK!N$6,0),""),"")</f>
        <v>0</v>
      </c>
      <c r="O844" s="183">
        <f>IF(ISNA(VLOOKUP($A844,DSSV!$A$7:$R$65536,IN_DTK!O$6,0))=FALSE,IF(O$9&lt;&gt;0,VLOOKUP($A844,DSSV!$A$7:$R$65536,IN_DTK!O$6,0),""),"")</f>
        <v>0</v>
      </c>
      <c r="P844" s="183">
        <f>IF(ISNA(VLOOKUP($A844,DSSV!$A$7:$R$65536,IN_DTK!P$6,0))=FALSE,IF(P$9&lt;&gt;0,VLOOKUP($A844,DSSV!$A$7:$R$65536,IN_DTK!P$6,0),""),"")</f>
        <v>0</v>
      </c>
      <c r="Q844" s="184">
        <f>IF(ISNA(VLOOKUP($A844,DSSV!$A$7:$R$65536,IN_DTK!Q$6,0))=FALSE,VLOOKUP($A844,DSSV!$A$7:$R$65536,IN_DTK!Q$6,0),"")</f>
        <v>0</v>
      </c>
      <c r="R844" s="175" t="str">
        <f>IF(ISNA(VLOOKUP($A844,DSSV!$A$7:$R$65536,IN_DTK!R$6,0))=FALSE,VLOOKUP($A844,DSSV!$A$7:$R$65536,IN_DTK!R$6,0),"")</f>
        <v>Không</v>
      </c>
      <c r="S844" s="185" t="str">
        <f>IF(ISNA(VLOOKUP($A844,DSSV!$A$7:$R$65536,IN_DTK!S$6,0))=FALSE,VLOOKUP($A844,DSSV!$A$7:$R$65536,IN_DTK!S$6,0),"")</f>
        <v/>
      </c>
      <c r="T844" s="156" t="str">
        <f t="shared" si="26"/>
        <v/>
      </c>
      <c r="U844" s="156" t="str">
        <f t="shared" si="27"/>
        <v/>
      </c>
    </row>
    <row r="845" spans="1:21" s="156" customFormat="1" ht="20.25" customHeight="1">
      <c r="A845" s="154">
        <v>836</v>
      </c>
      <c r="B845" s="178">
        <f>--SUBTOTAL(2,C$7:C845)</f>
        <v>836</v>
      </c>
      <c r="C845" s="157">
        <f>IF(ISNA(VLOOKUP($A845,DSSV!$A$7:$R$65536,IN_DTK!C$6,0))=FALSE,VLOOKUP($A845,DSSV!$A$7:$R$65536,IN_DTK!C$6,0),"")</f>
        <v>0</v>
      </c>
      <c r="D845" s="181" t="str">
        <f>IF(ISNA(VLOOKUP($A845,DSSV!$A$7:$R$65536,IN_DTK!D$6,0))=FALSE,VLOOKUP($A845,DSSV!$A$7:$R$65536,IN_DTK!D$6,0),"")</f>
        <v/>
      </c>
      <c r="E845" s="182" t="str">
        <f>IF(ISNA(VLOOKUP($A845,DSSV!$A$7:$R$65536,IN_DTK!E$6,0))=FALSE,VLOOKUP($A845,DSSV!$A$7:$R$65536,IN_DTK!E$6,0),"")</f>
        <v/>
      </c>
      <c r="F845" s="187" t="str">
        <f>IF(ISNA(VLOOKUP($A845,DSSV!$A$7:$R$65536,IN_DTK!F$6,0))=FALSE,VLOOKUP($A845,DSSV!$A$7:$R$65536,IN_DTK!F$6,0),"")</f>
        <v/>
      </c>
      <c r="G845" s="187" t="str">
        <f>IF(ISNA(VLOOKUP($A845,DSSV!$A$7:$R$65536,IN_DTK!G$6,0))=FALSE,VLOOKUP($A845,DSSV!$A$7:$R$65536,IN_DTK!G$6,0),"")</f>
        <v/>
      </c>
      <c r="H845" s="183">
        <f>IF(ISNA(VLOOKUP($A845,DSSV!$A$7:$R$65536,IN_DTK!H$6,0))=FALSE,IF(H$9&lt;&gt;0,VLOOKUP($A845,DSSV!$A$7:$R$65536,IN_DTK!H$6,0),""),"")</f>
        <v>0</v>
      </c>
      <c r="I845" s="183">
        <f>IF(ISNA(VLOOKUP($A845,DSSV!$A$7:$R$65536,IN_DTK!I$6,0))=FALSE,IF(I$9&lt;&gt;0,VLOOKUP($A845,DSSV!$A$7:$R$65536,IN_DTK!I$6,0),""),"")</f>
        <v>0</v>
      </c>
      <c r="J845" s="183">
        <f>IF(ISNA(VLOOKUP($A845,DSSV!$A$7:$R$65536,IN_DTK!J$6,0))=FALSE,IF(J$9&lt;&gt;0,VLOOKUP($A845,DSSV!$A$7:$R$65536,IN_DTK!J$6,0),""),"")</f>
        <v>0</v>
      </c>
      <c r="K845" s="183">
        <f>IF(ISNA(VLOOKUP($A845,DSSV!$A$7:$R$65536,IN_DTK!K$6,0))=FALSE,IF(K$9&lt;&gt;0,VLOOKUP($A845,DSSV!$A$7:$R$65536,IN_DTK!K$6,0),""),"")</f>
        <v>0</v>
      </c>
      <c r="L845" s="183">
        <f>IF(ISNA(VLOOKUP($A845,DSSV!$A$7:$R$65536,IN_DTK!L$6,0))=FALSE,IF(L$9&lt;&gt;0,VLOOKUP($A845,DSSV!$A$7:$R$65536,IN_DTK!L$6,0),""),"")</f>
        <v>0</v>
      </c>
      <c r="M845" s="183">
        <f>IF(ISNA(VLOOKUP($A845,DSSV!$A$7:$R$65536,IN_DTK!M$6,0))=FALSE,IF(M$9&lt;&gt;0,VLOOKUP($A845,DSSV!$A$7:$R$65536,IN_DTK!M$6,0),""),"")</f>
        <v>0</v>
      </c>
      <c r="N845" s="183">
        <f>IF(ISNA(VLOOKUP($A845,DSSV!$A$7:$R$65536,IN_DTK!N$6,0))=FALSE,IF(N$9&lt;&gt;0,VLOOKUP($A845,DSSV!$A$7:$R$65536,IN_DTK!N$6,0),""),"")</f>
        <v>0</v>
      </c>
      <c r="O845" s="183">
        <f>IF(ISNA(VLOOKUP($A845,DSSV!$A$7:$R$65536,IN_DTK!O$6,0))=FALSE,IF(O$9&lt;&gt;0,VLOOKUP($A845,DSSV!$A$7:$R$65536,IN_DTK!O$6,0),""),"")</f>
        <v>0</v>
      </c>
      <c r="P845" s="183">
        <f>IF(ISNA(VLOOKUP($A845,DSSV!$A$7:$R$65536,IN_DTK!P$6,0))=FALSE,IF(P$9&lt;&gt;0,VLOOKUP($A845,DSSV!$A$7:$R$65536,IN_DTK!P$6,0),""),"")</f>
        <v>0</v>
      </c>
      <c r="Q845" s="184">
        <f>IF(ISNA(VLOOKUP($A845,DSSV!$A$7:$R$65536,IN_DTK!Q$6,0))=FALSE,VLOOKUP($A845,DSSV!$A$7:$R$65536,IN_DTK!Q$6,0),"")</f>
        <v>0</v>
      </c>
      <c r="R845" s="175" t="str">
        <f>IF(ISNA(VLOOKUP($A845,DSSV!$A$7:$R$65536,IN_DTK!R$6,0))=FALSE,VLOOKUP($A845,DSSV!$A$7:$R$65536,IN_DTK!R$6,0),"")</f>
        <v>Không</v>
      </c>
      <c r="S845" s="185" t="str">
        <f>IF(ISNA(VLOOKUP($A845,DSSV!$A$7:$R$65536,IN_DTK!S$6,0))=FALSE,VLOOKUP($A845,DSSV!$A$7:$R$65536,IN_DTK!S$6,0),"")</f>
        <v/>
      </c>
      <c r="T845" s="156" t="str">
        <f t="shared" si="26"/>
        <v/>
      </c>
      <c r="U845" s="156" t="str">
        <f t="shared" si="27"/>
        <v/>
      </c>
    </row>
    <row r="846" spans="1:21" s="156" customFormat="1" ht="20.25" customHeight="1">
      <c r="A846" s="154">
        <v>837</v>
      </c>
      <c r="B846" s="178">
        <f>--SUBTOTAL(2,C$7:C846)</f>
        <v>837</v>
      </c>
      <c r="C846" s="157">
        <f>IF(ISNA(VLOOKUP($A846,DSSV!$A$7:$R$65536,IN_DTK!C$6,0))=FALSE,VLOOKUP($A846,DSSV!$A$7:$R$65536,IN_DTK!C$6,0),"")</f>
        <v>0</v>
      </c>
      <c r="D846" s="181" t="str">
        <f>IF(ISNA(VLOOKUP($A846,DSSV!$A$7:$R$65536,IN_DTK!D$6,0))=FALSE,VLOOKUP($A846,DSSV!$A$7:$R$65536,IN_DTK!D$6,0),"")</f>
        <v/>
      </c>
      <c r="E846" s="182" t="str">
        <f>IF(ISNA(VLOOKUP($A846,DSSV!$A$7:$R$65536,IN_DTK!E$6,0))=FALSE,VLOOKUP($A846,DSSV!$A$7:$R$65536,IN_DTK!E$6,0),"")</f>
        <v/>
      </c>
      <c r="F846" s="187" t="str">
        <f>IF(ISNA(VLOOKUP($A846,DSSV!$A$7:$R$65536,IN_DTK!F$6,0))=FALSE,VLOOKUP($A846,DSSV!$A$7:$R$65536,IN_DTK!F$6,0),"")</f>
        <v/>
      </c>
      <c r="G846" s="187" t="str">
        <f>IF(ISNA(VLOOKUP($A846,DSSV!$A$7:$R$65536,IN_DTK!G$6,0))=FALSE,VLOOKUP($A846,DSSV!$A$7:$R$65536,IN_DTK!G$6,0),"")</f>
        <v/>
      </c>
      <c r="H846" s="183">
        <f>IF(ISNA(VLOOKUP($A846,DSSV!$A$7:$R$65536,IN_DTK!H$6,0))=FALSE,IF(H$9&lt;&gt;0,VLOOKUP($A846,DSSV!$A$7:$R$65536,IN_DTK!H$6,0),""),"")</f>
        <v>0</v>
      </c>
      <c r="I846" s="183">
        <f>IF(ISNA(VLOOKUP($A846,DSSV!$A$7:$R$65536,IN_DTK!I$6,0))=FALSE,IF(I$9&lt;&gt;0,VLOOKUP($A846,DSSV!$A$7:$R$65536,IN_DTK!I$6,0),""),"")</f>
        <v>0</v>
      </c>
      <c r="J846" s="183">
        <f>IF(ISNA(VLOOKUP($A846,DSSV!$A$7:$R$65536,IN_DTK!J$6,0))=FALSE,IF(J$9&lt;&gt;0,VLOOKUP($A846,DSSV!$A$7:$R$65536,IN_DTK!J$6,0),""),"")</f>
        <v>0</v>
      </c>
      <c r="K846" s="183">
        <f>IF(ISNA(VLOOKUP($A846,DSSV!$A$7:$R$65536,IN_DTK!K$6,0))=FALSE,IF(K$9&lt;&gt;0,VLOOKUP($A846,DSSV!$A$7:$R$65536,IN_DTK!K$6,0),""),"")</f>
        <v>0</v>
      </c>
      <c r="L846" s="183">
        <f>IF(ISNA(VLOOKUP($A846,DSSV!$A$7:$R$65536,IN_DTK!L$6,0))=FALSE,IF(L$9&lt;&gt;0,VLOOKUP($A846,DSSV!$A$7:$R$65536,IN_DTK!L$6,0),""),"")</f>
        <v>0</v>
      </c>
      <c r="M846" s="183">
        <f>IF(ISNA(VLOOKUP($A846,DSSV!$A$7:$R$65536,IN_DTK!M$6,0))=FALSE,IF(M$9&lt;&gt;0,VLOOKUP($A846,DSSV!$A$7:$R$65536,IN_DTK!M$6,0),""),"")</f>
        <v>0</v>
      </c>
      <c r="N846" s="183">
        <f>IF(ISNA(VLOOKUP($A846,DSSV!$A$7:$R$65536,IN_DTK!N$6,0))=FALSE,IF(N$9&lt;&gt;0,VLOOKUP($A846,DSSV!$A$7:$R$65536,IN_DTK!N$6,0),""),"")</f>
        <v>0</v>
      </c>
      <c r="O846" s="183">
        <f>IF(ISNA(VLOOKUP($A846,DSSV!$A$7:$R$65536,IN_DTK!O$6,0))=FALSE,IF(O$9&lt;&gt;0,VLOOKUP($A846,DSSV!$A$7:$R$65536,IN_DTK!O$6,0),""),"")</f>
        <v>0</v>
      </c>
      <c r="P846" s="183">
        <f>IF(ISNA(VLOOKUP($A846,DSSV!$A$7:$R$65536,IN_DTK!P$6,0))=FALSE,IF(P$9&lt;&gt;0,VLOOKUP($A846,DSSV!$A$7:$R$65536,IN_DTK!P$6,0),""),"")</f>
        <v>0</v>
      </c>
      <c r="Q846" s="184">
        <f>IF(ISNA(VLOOKUP($A846,DSSV!$A$7:$R$65536,IN_DTK!Q$6,0))=FALSE,VLOOKUP($A846,DSSV!$A$7:$R$65536,IN_DTK!Q$6,0),"")</f>
        <v>0</v>
      </c>
      <c r="R846" s="175" t="str">
        <f>IF(ISNA(VLOOKUP($A846,DSSV!$A$7:$R$65536,IN_DTK!R$6,0))=FALSE,VLOOKUP($A846,DSSV!$A$7:$R$65536,IN_DTK!R$6,0),"")</f>
        <v>Không</v>
      </c>
      <c r="S846" s="185" t="str">
        <f>IF(ISNA(VLOOKUP($A846,DSSV!$A$7:$R$65536,IN_DTK!S$6,0))=FALSE,VLOOKUP($A846,DSSV!$A$7:$R$65536,IN_DTK!S$6,0),"")</f>
        <v/>
      </c>
      <c r="T846" s="156" t="str">
        <f t="shared" si="26"/>
        <v/>
      </c>
      <c r="U846" s="156" t="str">
        <f t="shared" si="27"/>
        <v/>
      </c>
    </row>
    <row r="847" spans="1:21" s="156" customFormat="1" ht="20.25" customHeight="1">
      <c r="A847" s="154">
        <v>838</v>
      </c>
      <c r="B847" s="178">
        <f>--SUBTOTAL(2,C$7:C847)</f>
        <v>838</v>
      </c>
      <c r="C847" s="157">
        <f>IF(ISNA(VLOOKUP($A847,DSSV!$A$7:$R$65536,IN_DTK!C$6,0))=FALSE,VLOOKUP($A847,DSSV!$A$7:$R$65536,IN_DTK!C$6,0),"")</f>
        <v>0</v>
      </c>
      <c r="D847" s="181" t="str">
        <f>IF(ISNA(VLOOKUP($A847,DSSV!$A$7:$R$65536,IN_DTK!D$6,0))=FALSE,VLOOKUP($A847,DSSV!$A$7:$R$65536,IN_DTK!D$6,0),"")</f>
        <v/>
      </c>
      <c r="E847" s="182" t="str">
        <f>IF(ISNA(VLOOKUP($A847,DSSV!$A$7:$R$65536,IN_DTK!E$6,0))=FALSE,VLOOKUP($A847,DSSV!$A$7:$R$65536,IN_DTK!E$6,0),"")</f>
        <v/>
      </c>
      <c r="F847" s="187" t="str">
        <f>IF(ISNA(VLOOKUP($A847,DSSV!$A$7:$R$65536,IN_DTK!F$6,0))=FALSE,VLOOKUP($A847,DSSV!$A$7:$R$65536,IN_DTK!F$6,0),"")</f>
        <v/>
      </c>
      <c r="G847" s="187" t="str">
        <f>IF(ISNA(VLOOKUP($A847,DSSV!$A$7:$R$65536,IN_DTK!G$6,0))=FALSE,VLOOKUP($A847,DSSV!$A$7:$R$65536,IN_DTK!G$6,0),"")</f>
        <v/>
      </c>
      <c r="H847" s="183">
        <f>IF(ISNA(VLOOKUP($A847,DSSV!$A$7:$R$65536,IN_DTK!H$6,0))=FALSE,IF(H$9&lt;&gt;0,VLOOKUP($A847,DSSV!$A$7:$R$65536,IN_DTK!H$6,0),""),"")</f>
        <v>0</v>
      </c>
      <c r="I847" s="183">
        <f>IF(ISNA(VLOOKUP($A847,DSSV!$A$7:$R$65536,IN_DTK!I$6,0))=FALSE,IF(I$9&lt;&gt;0,VLOOKUP($A847,DSSV!$A$7:$R$65536,IN_DTK!I$6,0),""),"")</f>
        <v>0</v>
      </c>
      <c r="J847" s="183">
        <f>IF(ISNA(VLOOKUP($A847,DSSV!$A$7:$R$65536,IN_DTK!J$6,0))=FALSE,IF(J$9&lt;&gt;0,VLOOKUP($A847,DSSV!$A$7:$R$65536,IN_DTK!J$6,0),""),"")</f>
        <v>0</v>
      </c>
      <c r="K847" s="183">
        <f>IF(ISNA(VLOOKUP($A847,DSSV!$A$7:$R$65536,IN_DTK!K$6,0))=FALSE,IF(K$9&lt;&gt;0,VLOOKUP($A847,DSSV!$A$7:$R$65536,IN_DTK!K$6,0),""),"")</f>
        <v>0</v>
      </c>
      <c r="L847" s="183">
        <f>IF(ISNA(VLOOKUP($A847,DSSV!$A$7:$R$65536,IN_DTK!L$6,0))=FALSE,IF(L$9&lt;&gt;0,VLOOKUP($A847,DSSV!$A$7:$R$65536,IN_DTK!L$6,0),""),"")</f>
        <v>0</v>
      </c>
      <c r="M847" s="183">
        <f>IF(ISNA(VLOOKUP($A847,DSSV!$A$7:$R$65536,IN_DTK!M$6,0))=FALSE,IF(M$9&lt;&gt;0,VLOOKUP($A847,DSSV!$A$7:$R$65536,IN_DTK!M$6,0),""),"")</f>
        <v>0</v>
      </c>
      <c r="N847" s="183">
        <f>IF(ISNA(VLOOKUP($A847,DSSV!$A$7:$R$65536,IN_DTK!N$6,0))=FALSE,IF(N$9&lt;&gt;0,VLOOKUP($A847,DSSV!$A$7:$R$65536,IN_DTK!N$6,0),""),"")</f>
        <v>0</v>
      </c>
      <c r="O847" s="183">
        <f>IF(ISNA(VLOOKUP($A847,DSSV!$A$7:$R$65536,IN_DTK!O$6,0))=FALSE,IF(O$9&lt;&gt;0,VLOOKUP($A847,DSSV!$A$7:$R$65536,IN_DTK!O$6,0),""),"")</f>
        <v>0</v>
      </c>
      <c r="P847" s="183">
        <f>IF(ISNA(VLOOKUP($A847,DSSV!$A$7:$R$65536,IN_DTK!P$6,0))=FALSE,IF(P$9&lt;&gt;0,VLOOKUP($A847,DSSV!$A$7:$R$65536,IN_DTK!P$6,0),""),"")</f>
        <v>0</v>
      </c>
      <c r="Q847" s="184">
        <f>IF(ISNA(VLOOKUP($A847,DSSV!$A$7:$R$65536,IN_DTK!Q$6,0))=FALSE,VLOOKUP($A847,DSSV!$A$7:$R$65536,IN_DTK!Q$6,0),"")</f>
        <v>0</v>
      </c>
      <c r="R847" s="175" t="str">
        <f>IF(ISNA(VLOOKUP($A847,DSSV!$A$7:$R$65536,IN_DTK!R$6,0))=FALSE,VLOOKUP($A847,DSSV!$A$7:$R$65536,IN_DTK!R$6,0),"")</f>
        <v>Không</v>
      </c>
      <c r="S847" s="185" t="str">
        <f>IF(ISNA(VLOOKUP($A847,DSSV!$A$7:$R$65536,IN_DTK!S$6,0))=FALSE,VLOOKUP($A847,DSSV!$A$7:$R$65536,IN_DTK!S$6,0),"")</f>
        <v/>
      </c>
      <c r="T847" s="156" t="str">
        <f t="shared" si="26"/>
        <v/>
      </c>
      <c r="U847" s="156" t="str">
        <f t="shared" si="27"/>
        <v/>
      </c>
    </row>
    <row r="848" spans="1:21" s="156" customFormat="1" ht="20.25" customHeight="1">
      <c r="A848" s="154">
        <v>839</v>
      </c>
      <c r="B848" s="178">
        <f>--SUBTOTAL(2,C$7:C848)</f>
        <v>839</v>
      </c>
      <c r="C848" s="157">
        <f>IF(ISNA(VLOOKUP($A848,DSSV!$A$7:$R$65536,IN_DTK!C$6,0))=FALSE,VLOOKUP($A848,DSSV!$A$7:$R$65536,IN_DTK!C$6,0),"")</f>
        <v>0</v>
      </c>
      <c r="D848" s="181" t="str">
        <f>IF(ISNA(VLOOKUP($A848,DSSV!$A$7:$R$65536,IN_DTK!D$6,0))=FALSE,VLOOKUP($A848,DSSV!$A$7:$R$65536,IN_DTK!D$6,0),"")</f>
        <v/>
      </c>
      <c r="E848" s="182" t="str">
        <f>IF(ISNA(VLOOKUP($A848,DSSV!$A$7:$R$65536,IN_DTK!E$6,0))=FALSE,VLOOKUP($A848,DSSV!$A$7:$R$65536,IN_DTK!E$6,0),"")</f>
        <v/>
      </c>
      <c r="F848" s="187" t="str">
        <f>IF(ISNA(VLOOKUP($A848,DSSV!$A$7:$R$65536,IN_DTK!F$6,0))=FALSE,VLOOKUP($A848,DSSV!$A$7:$R$65536,IN_DTK!F$6,0),"")</f>
        <v/>
      </c>
      <c r="G848" s="187" t="str">
        <f>IF(ISNA(VLOOKUP($A848,DSSV!$A$7:$R$65536,IN_DTK!G$6,0))=FALSE,VLOOKUP($A848,DSSV!$A$7:$R$65536,IN_DTK!G$6,0),"")</f>
        <v/>
      </c>
      <c r="H848" s="183">
        <f>IF(ISNA(VLOOKUP($A848,DSSV!$A$7:$R$65536,IN_DTK!H$6,0))=FALSE,IF(H$9&lt;&gt;0,VLOOKUP($A848,DSSV!$A$7:$R$65536,IN_DTK!H$6,0),""),"")</f>
        <v>0</v>
      </c>
      <c r="I848" s="183">
        <f>IF(ISNA(VLOOKUP($A848,DSSV!$A$7:$R$65536,IN_DTK!I$6,0))=FALSE,IF(I$9&lt;&gt;0,VLOOKUP($A848,DSSV!$A$7:$R$65536,IN_DTK!I$6,0),""),"")</f>
        <v>0</v>
      </c>
      <c r="J848" s="183">
        <f>IF(ISNA(VLOOKUP($A848,DSSV!$A$7:$R$65536,IN_DTK!J$6,0))=FALSE,IF(J$9&lt;&gt;0,VLOOKUP($A848,DSSV!$A$7:$R$65536,IN_DTK!J$6,0),""),"")</f>
        <v>0</v>
      </c>
      <c r="K848" s="183">
        <f>IF(ISNA(VLOOKUP($A848,DSSV!$A$7:$R$65536,IN_DTK!K$6,0))=FALSE,IF(K$9&lt;&gt;0,VLOOKUP($A848,DSSV!$A$7:$R$65536,IN_DTK!K$6,0),""),"")</f>
        <v>0</v>
      </c>
      <c r="L848" s="183">
        <f>IF(ISNA(VLOOKUP($A848,DSSV!$A$7:$R$65536,IN_DTK!L$6,0))=FALSE,IF(L$9&lt;&gt;0,VLOOKUP($A848,DSSV!$A$7:$R$65536,IN_DTK!L$6,0),""),"")</f>
        <v>0</v>
      </c>
      <c r="M848" s="183">
        <f>IF(ISNA(VLOOKUP($A848,DSSV!$A$7:$R$65536,IN_DTK!M$6,0))=FALSE,IF(M$9&lt;&gt;0,VLOOKUP($A848,DSSV!$A$7:$R$65536,IN_DTK!M$6,0),""),"")</f>
        <v>0</v>
      </c>
      <c r="N848" s="183">
        <f>IF(ISNA(VLOOKUP($A848,DSSV!$A$7:$R$65536,IN_DTK!N$6,0))=FALSE,IF(N$9&lt;&gt;0,VLOOKUP($A848,DSSV!$A$7:$R$65536,IN_DTK!N$6,0),""),"")</f>
        <v>0</v>
      </c>
      <c r="O848" s="183">
        <f>IF(ISNA(VLOOKUP($A848,DSSV!$A$7:$R$65536,IN_DTK!O$6,0))=FALSE,IF(O$9&lt;&gt;0,VLOOKUP($A848,DSSV!$A$7:$R$65536,IN_DTK!O$6,0),""),"")</f>
        <v>0</v>
      </c>
      <c r="P848" s="183">
        <f>IF(ISNA(VLOOKUP($A848,DSSV!$A$7:$R$65536,IN_DTK!P$6,0))=FALSE,IF(P$9&lt;&gt;0,VLOOKUP($A848,DSSV!$A$7:$R$65536,IN_DTK!P$6,0),""),"")</f>
        <v>0</v>
      </c>
      <c r="Q848" s="184">
        <f>IF(ISNA(VLOOKUP($A848,DSSV!$A$7:$R$65536,IN_DTK!Q$6,0))=FALSE,VLOOKUP($A848,DSSV!$A$7:$R$65536,IN_DTK!Q$6,0),"")</f>
        <v>0</v>
      </c>
      <c r="R848" s="175" t="str">
        <f>IF(ISNA(VLOOKUP($A848,DSSV!$A$7:$R$65536,IN_DTK!R$6,0))=FALSE,VLOOKUP($A848,DSSV!$A$7:$R$65536,IN_DTK!R$6,0),"")</f>
        <v>Không</v>
      </c>
      <c r="S848" s="185" t="str">
        <f>IF(ISNA(VLOOKUP($A848,DSSV!$A$7:$R$65536,IN_DTK!S$6,0))=FALSE,VLOOKUP($A848,DSSV!$A$7:$R$65536,IN_DTK!S$6,0),"")</f>
        <v/>
      </c>
      <c r="T848" s="156" t="str">
        <f t="shared" si="26"/>
        <v/>
      </c>
      <c r="U848" s="156" t="str">
        <f t="shared" si="27"/>
        <v/>
      </c>
    </row>
    <row r="849" spans="1:21" s="156" customFormat="1" ht="20.25" customHeight="1">
      <c r="A849" s="154">
        <v>840</v>
      </c>
      <c r="B849" s="178">
        <f>--SUBTOTAL(2,C$7:C849)</f>
        <v>840</v>
      </c>
      <c r="C849" s="157">
        <f>IF(ISNA(VLOOKUP($A849,DSSV!$A$7:$R$65536,IN_DTK!C$6,0))=FALSE,VLOOKUP($A849,DSSV!$A$7:$R$65536,IN_DTK!C$6,0),"")</f>
        <v>0</v>
      </c>
      <c r="D849" s="181" t="str">
        <f>IF(ISNA(VLOOKUP($A849,DSSV!$A$7:$R$65536,IN_DTK!D$6,0))=FALSE,VLOOKUP($A849,DSSV!$A$7:$R$65536,IN_DTK!D$6,0),"")</f>
        <v/>
      </c>
      <c r="E849" s="182" t="str">
        <f>IF(ISNA(VLOOKUP($A849,DSSV!$A$7:$R$65536,IN_DTK!E$6,0))=FALSE,VLOOKUP($A849,DSSV!$A$7:$R$65536,IN_DTK!E$6,0),"")</f>
        <v/>
      </c>
      <c r="F849" s="187" t="str">
        <f>IF(ISNA(VLOOKUP($A849,DSSV!$A$7:$R$65536,IN_DTK!F$6,0))=FALSE,VLOOKUP($A849,DSSV!$A$7:$R$65536,IN_DTK!F$6,0),"")</f>
        <v/>
      </c>
      <c r="G849" s="187" t="str">
        <f>IF(ISNA(VLOOKUP($A849,DSSV!$A$7:$R$65536,IN_DTK!G$6,0))=FALSE,VLOOKUP($A849,DSSV!$A$7:$R$65536,IN_DTK!G$6,0),"")</f>
        <v/>
      </c>
      <c r="H849" s="183">
        <f>IF(ISNA(VLOOKUP($A849,DSSV!$A$7:$R$65536,IN_DTK!H$6,0))=FALSE,IF(H$9&lt;&gt;0,VLOOKUP($A849,DSSV!$A$7:$R$65536,IN_DTK!H$6,0),""),"")</f>
        <v>0</v>
      </c>
      <c r="I849" s="183">
        <f>IF(ISNA(VLOOKUP($A849,DSSV!$A$7:$R$65536,IN_DTK!I$6,0))=FALSE,IF(I$9&lt;&gt;0,VLOOKUP($A849,DSSV!$A$7:$R$65536,IN_DTK!I$6,0),""),"")</f>
        <v>0</v>
      </c>
      <c r="J849" s="183">
        <f>IF(ISNA(VLOOKUP($A849,DSSV!$A$7:$R$65536,IN_DTK!J$6,0))=FALSE,IF(J$9&lt;&gt;0,VLOOKUP($A849,DSSV!$A$7:$R$65536,IN_DTK!J$6,0),""),"")</f>
        <v>0</v>
      </c>
      <c r="K849" s="183">
        <f>IF(ISNA(VLOOKUP($A849,DSSV!$A$7:$R$65536,IN_DTK!K$6,0))=FALSE,IF(K$9&lt;&gt;0,VLOOKUP($A849,DSSV!$A$7:$R$65536,IN_DTK!K$6,0),""),"")</f>
        <v>0</v>
      </c>
      <c r="L849" s="183">
        <f>IF(ISNA(VLOOKUP($A849,DSSV!$A$7:$R$65536,IN_DTK!L$6,0))=FALSE,IF(L$9&lt;&gt;0,VLOOKUP($A849,DSSV!$A$7:$R$65536,IN_DTK!L$6,0),""),"")</f>
        <v>0</v>
      </c>
      <c r="M849" s="183">
        <f>IF(ISNA(VLOOKUP($A849,DSSV!$A$7:$R$65536,IN_DTK!M$6,0))=FALSE,IF(M$9&lt;&gt;0,VLOOKUP($A849,DSSV!$A$7:$R$65536,IN_DTK!M$6,0),""),"")</f>
        <v>0</v>
      </c>
      <c r="N849" s="183">
        <f>IF(ISNA(VLOOKUP($A849,DSSV!$A$7:$R$65536,IN_DTK!N$6,0))=FALSE,IF(N$9&lt;&gt;0,VLOOKUP($A849,DSSV!$A$7:$R$65536,IN_DTK!N$6,0),""),"")</f>
        <v>0</v>
      </c>
      <c r="O849" s="183">
        <f>IF(ISNA(VLOOKUP($A849,DSSV!$A$7:$R$65536,IN_DTK!O$6,0))=FALSE,IF(O$9&lt;&gt;0,VLOOKUP($A849,DSSV!$A$7:$R$65536,IN_DTK!O$6,0),""),"")</f>
        <v>0</v>
      </c>
      <c r="P849" s="183">
        <f>IF(ISNA(VLOOKUP($A849,DSSV!$A$7:$R$65536,IN_DTK!P$6,0))=FALSE,IF(P$9&lt;&gt;0,VLOOKUP($A849,DSSV!$A$7:$R$65536,IN_DTK!P$6,0),""),"")</f>
        <v>0</v>
      </c>
      <c r="Q849" s="184">
        <f>IF(ISNA(VLOOKUP($A849,DSSV!$A$7:$R$65536,IN_DTK!Q$6,0))=FALSE,VLOOKUP($A849,DSSV!$A$7:$R$65536,IN_DTK!Q$6,0),"")</f>
        <v>0</v>
      </c>
      <c r="R849" s="175" t="str">
        <f>IF(ISNA(VLOOKUP($A849,DSSV!$A$7:$R$65536,IN_DTK!R$6,0))=FALSE,VLOOKUP($A849,DSSV!$A$7:$R$65536,IN_DTK!R$6,0),"")</f>
        <v>Không</v>
      </c>
      <c r="S849" s="185" t="str">
        <f>IF(ISNA(VLOOKUP($A849,DSSV!$A$7:$R$65536,IN_DTK!S$6,0))=FALSE,VLOOKUP($A849,DSSV!$A$7:$R$65536,IN_DTK!S$6,0),"")</f>
        <v/>
      </c>
      <c r="T849" s="156" t="str">
        <f t="shared" si="26"/>
        <v/>
      </c>
      <c r="U849" s="156" t="str">
        <f t="shared" si="27"/>
        <v/>
      </c>
    </row>
    <row r="850" spans="1:21" s="156" customFormat="1" ht="20.25" customHeight="1">
      <c r="A850" s="154">
        <v>841</v>
      </c>
      <c r="B850" s="178">
        <f>--SUBTOTAL(2,C$7:C850)</f>
        <v>841</v>
      </c>
      <c r="C850" s="157">
        <f>IF(ISNA(VLOOKUP($A850,DSSV!$A$7:$R$65536,IN_DTK!C$6,0))=FALSE,VLOOKUP($A850,DSSV!$A$7:$R$65536,IN_DTK!C$6,0),"")</f>
        <v>0</v>
      </c>
      <c r="D850" s="181" t="str">
        <f>IF(ISNA(VLOOKUP($A850,DSSV!$A$7:$R$65536,IN_DTK!D$6,0))=FALSE,VLOOKUP($A850,DSSV!$A$7:$R$65536,IN_DTK!D$6,0),"")</f>
        <v/>
      </c>
      <c r="E850" s="182" t="str">
        <f>IF(ISNA(VLOOKUP($A850,DSSV!$A$7:$R$65536,IN_DTK!E$6,0))=FALSE,VLOOKUP($A850,DSSV!$A$7:$R$65536,IN_DTK!E$6,0),"")</f>
        <v/>
      </c>
      <c r="F850" s="187" t="str">
        <f>IF(ISNA(VLOOKUP($A850,DSSV!$A$7:$R$65536,IN_DTK!F$6,0))=FALSE,VLOOKUP($A850,DSSV!$A$7:$R$65536,IN_DTK!F$6,0),"")</f>
        <v/>
      </c>
      <c r="G850" s="187" t="str">
        <f>IF(ISNA(VLOOKUP($A850,DSSV!$A$7:$R$65536,IN_DTK!G$6,0))=FALSE,VLOOKUP($A850,DSSV!$A$7:$R$65536,IN_DTK!G$6,0),"")</f>
        <v/>
      </c>
      <c r="H850" s="183">
        <f>IF(ISNA(VLOOKUP($A850,DSSV!$A$7:$R$65536,IN_DTK!H$6,0))=FALSE,IF(H$9&lt;&gt;0,VLOOKUP($A850,DSSV!$A$7:$R$65536,IN_DTK!H$6,0),""),"")</f>
        <v>0</v>
      </c>
      <c r="I850" s="183">
        <f>IF(ISNA(VLOOKUP($A850,DSSV!$A$7:$R$65536,IN_DTK!I$6,0))=FALSE,IF(I$9&lt;&gt;0,VLOOKUP($A850,DSSV!$A$7:$R$65536,IN_DTK!I$6,0),""),"")</f>
        <v>0</v>
      </c>
      <c r="J850" s="183">
        <f>IF(ISNA(VLOOKUP($A850,DSSV!$A$7:$R$65536,IN_DTK!J$6,0))=FALSE,IF(J$9&lt;&gt;0,VLOOKUP($A850,DSSV!$A$7:$R$65536,IN_DTK!J$6,0),""),"")</f>
        <v>0</v>
      </c>
      <c r="K850" s="183">
        <f>IF(ISNA(VLOOKUP($A850,DSSV!$A$7:$R$65536,IN_DTK!K$6,0))=FALSE,IF(K$9&lt;&gt;0,VLOOKUP($A850,DSSV!$A$7:$R$65536,IN_DTK!K$6,0),""),"")</f>
        <v>0</v>
      </c>
      <c r="L850" s="183">
        <f>IF(ISNA(VLOOKUP($A850,DSSV!$A$7:$R$65536,IN_DTK!L$6,0))=FALSE,IF(L$9&lt;&gt;0,VLOOKUP($A850,DSSV!$A$7:$R$65536,IN_DTK!L$6,0),""),"")</f>
        <v>0</v>
      </c>
      <c r="M850" s="183">
        <f>IF(ISNA(VLOOKUP($A850,DSSV!$A$7:$R$65536,IN_DTK!M$6,0))=FALSE,IF(M$9&lt;&gt;0,VLOOKUP($A850,DSSV!$A$7:$R$65536,IN_DTK!M$6,0),""),"")</f>
        <v>0</v>
      </c>
      <c r="N850" s="183">
        <f>IF(ISNA(VLOOKUP($A850,DSSV!$A$7:$R$65536,IN_DTK!N$6,0))=FALSE,IF(N$9&lt;&gt;0,VLOOKUP($A850,DSSV!$A$7:$R$65536,IN_DTK!N$6,0),""),"")</f>
        <v>0</v>
      </c>
      <c r="O850" s="183">
        <f>IF(ISNA(VLOOKUP($A850,DSSV!$A$7:$R$65536,IN_DTK!O$6,0))=FALSE,IF(O$9&lt;&gt;0,VLOOKUP($A850,DSSV!$A$7:$R$65536,IN_DTK!O$6,0),""),"")</f>
        <v>0</v>
      </c>
      <c r="P850" s="183">
        <f>IF(ISNA(VLOOKUP($A850,DSSV!$A$7:$R$65536,IN_DTK!P$6,0))=FALSE,IF(P$9&lt;&gt;0,VLOOKUP($A850,DSSV!$A$7:$R$65536,IN_DTK!P$6,0),""),"")</f>
        <v>0</v>
      </c>
      <c r="Q850" s="184">
        <f>IF(ISNA(VLOOKUP($A850,DSSV!$A$7:$R$65536,IN_DTK!Q$6,0))=FALSE,VLOOKUP($A850,DSSV!$A$7:$R$65536,IN_DTK!Q$6,0),"")</f>
        <v>0</v>
      </c>
      <c r="R850" s="175" t="str">
        <f>IF(ISNA(VLOOKUP($A850,DSSV!$A$7:$R$65536,IN_DTK!R$6,0))=FALSE,VLOOKUP($A850,DSSV!$A$7:$R$65536,IN_DTK!R$6,0),"")</f>
        <v>Không</v>
      </c>
      <c r="S850" s="185" t="str">
        <f>IF(ISNA(VLOOKUP($A850,DSSV!$A$7:$R$65536,IN_DTK!S$6,0))=FALSE,VLOOKUP($A850,DSSV!$A$7:$R$65536,IN_DTK!S$6,0),"")</f>
        <v/>
      </c>
      <c r="T850" s="156" t="str">
        <f t="shared" si="26"/>
        <v/>
      </c>
      <c r="U850" s="156" t="str">
        <f t="shared" si="27"/>
        <v/>
      </c>
    </row>
    <row r="851" spans="1:21" s="156" customFormat="1" ht="20.25" customHeight="1">
      <c r="A851" s="154">
        <v>842</v>
      </c>
      <c r="B851" s="178">
        <f>--SUBTOTAL(2,C$7:C851)</f>
        <v>842</v>
      </c>
      <c r="C851" s="157">
        <f>IF(ISNA(VLOOKUP($A851,DSSV!$A$7:$R$65536,IN_DTK!C$6,0))=FALSE,VLOOKUP($A851,DSSV!$A$7:$R$65536,IN_DTK!C$6,0),"")</f>
        <v>0</v>
      </c>
      <c r="D851" s="181" t="str">
        <f>IF(ISNA(VLOOKUP($A851,DSSV!$A$7:$R$65536,IN_DTK!D$6,0))=FALSE,VLOOKUP($A851,DSSV!$A$7:$R$65536,IN_DTK!D$6,0),"")</f>
        <v/>
      </c>
      <c r="E851" s="182" t="str">
        <f>IF(ISNA(VLOOKUP($A851,DSSV!$A$7:$R$65536,IN_DTK!E$6,0))=FALSE,VLOOKUP($A851,DSSV!$A$7:$R$65536,IN_DTK!E$6,0),"")</f>
        <v/>
      </c>
      <c r="F851" s="187" t="str">
        <f>IF(ISNA(VLOOKUP($A851,DSSV!$A$7:$R$65536,IN_DTK!F$6,0))=FALSE,VLOOKUP($A851,DSSV!$A$7:$R$65536,IN_DTK!F$6,0),"")</f>
        <v/>
      </c>
      <c r="G851" s="187" t="str">
        <f>IF(ISNA(VLOOKUP($A851,DSSV!$A$7:$R$65536,IN_DTK!G$6,0))=FALSE,VLOOKUP($A851,DSSV!$A$7:$R$65536,IN_DTK!G$6,0),"")</f>
        <v/>
      </c>
      <c r="H851" s="183">
        <f>IF(ISNA(VLOOKUP($A851,DSSV!$A$7:$R$65536,IN_DTK!H$6,0))=FALSE,IF(H$9&lt;&gt;0,VLOOKUP($A851,DSSV!$A$7:$R$65536,IN_DTK!H$6,0),""),"")</f>
        <v>0</v>
      </c>
      <c r="I851" s="183">
        <f>IF(ISNA(VLOOKUP($A851,DSSV!$A$7:$R$65536,IN_DTK!I$6,0))=FALSE,IF(I$9&lt;&gt;0,VLOOKUP($A851,DSSV!$A$7:$R$65536,IN_DTK!I$6,0),""),"")</f>
        <v>0</v>
      </c>
      <c r="J851" s="183">
        <f>IF(ISNA(VLOOKUP($A851,DSSV!$A$7:$R$65536,IN_DTK!J$6,0))=FALSE,IF(J$9&lt;&gt;0,VLOOKUP($A851,DSSV!$A$7:$R$65536,IN_DTK!J$6,0),""),"")</f>
        <v>0</v>
      </c>
      <c r="K851" s="183">
        <f>IF(ISNA(VLOOKUP($A851,DSSV!$A$7:$R$65536,IN_DTK!K$6,0))=FALSE,IF(K$9&lt;&gt;0,VLOOKUP($A851,DSSV!$A$7:$R$65536,IN_DTK!K$6,0),""),"")</f>
        <v>0</v>
      </c>
      <c r="L851" s="183">
        <f>IF(ISNA(VLOOKUP($A851,DSSV!$A$7:$R$65536,IN_DTK!L$6,0))=FALSE,IF(L$9&lt;&gt;0,VLOOKUP($A851,DSSV!$A$7:$R$65536,IN_DTK!L$6,0),""),"")</f>
        <v>0</v>
      </c>
      <c r="M851" s="183">
        <f>IF(ISNA(VLOOKUP($A851,DSSV!$A$7:$R$65536,IN_DTK!M$6,0))=FALSE,IF(M$9&lt;&gt;0,VLOOKUP($A851,DSSV!$A$7:$R$65536,IN_DTK!M$6,0),""),"")</f>
        <v>0</v>
      </c>
      <c r="N851" s="183">
        <f>IF(ISNA(VLOOKUP($A851,DSSV!$A$7:$R$65536,IN_DTK!N$6,0))=FALSE,IF(N$9&lt;&gt;0,VLOOKUP($A851,DSSV!$A$7:$R$65536,IN_DTK!N$6,0),""),"")</f>
        <v>0</v>
      </c>
      <c r="O851" s="183">
        <f>IF(ISNA(VLOOKUP($A851,DSSV!$A$7:$R$65536,IN_DTK!O$6,0))=FALSE,IF(O$9&lt;&gt;0,VLOOKUP($A851,DSSV!$A$7:$R$65536,IN_DTK!O$6,0),""),"")</f>
        <v>0</v>
      </c>
      <c r="P851" s="183">
        <f>IF(ISNA(VLOOKUP($A851,DSSV!$A$7:$R$65536,IN_DTK!P$6,0))=FALSE,IF(P$9&lt;&gt;0,VLOOKUP($A851,DSSV!$A$7:$R$65536,IN_DTK!P$6,0),""),"")</f>
        <v>0</v>
      </c>
      <c r="Q851" s="184">
        <f>IF(ISNA(VLOOKUP($A851,DSSV!$A$7:$R$65536,IN_DTK!Q$6,0))=FALSE,VLOOKUP($A851,DSSV!$A$7:$R$65536,IN_DTK!Q$6,0),"")</f>
        <v>0</v>
      </c>
      <c r="R851" s="175" t="str">
        <f>IF(ISNA(VLOOKUP($A851,DSSV!$A$7:$R$65536,IN_DTK!R$6,0))=FALSE,VLOOKUP($A851,DSSV!$A$7:$R$65536,IN_DTK!R$6,0),"")</f>
        <v>Không</v>
      </c>
      <c r="S851" s="185" t="str">
        <f>IF(ISNA(VLOOKUP($A851,DSSV!$A$7:$R$65536,IN_DTK!S$6,0))=FALSE,VLOOKUP($A851,DSSV!$A$7:$R$65536,IN_DTK!S$6,0),"")</f>
        <v/>
      </c>
      <c r="T851" s="156" t="str">
        <f t="shared" si="26"/>
        <v/>
      </c>
      <c r="U851" s="156" t="str">
        <f t="shared" si="27"/>
        <v/>
      </c>
    </row>
    <row r="852" spans="1:21" s="156" customFormat="1" ht="20.25" customHeight="1">
      <c r="A852" s="154">
        <v>843</v>
      </c>
      <c r="B852" s="178">
        <f>--SUBTOTAL(2,C$7:C852)</f>
        <v>843</v>
      </c>
      <c r="C852" s="157">
        <f>IF(ISNA(VLOOKUP($A852,DSSV!$A$7:$R$65536,IN_DTK!C$6,0))=FALSE,VLOOKUP($A852,DSSV!$A$7:$R$65536,IN_DTK!C$6,0),"")</f>
        <v>0</v>
      </c>
      <c r="D852" s="181" t="str">
        <f>IF(ISNA(VLOOKUP($A852,DSSV!$A$7:$R$65536,IN_DTK!D$6,0))=FALSE,VLOOKUP($A852,DSSV!$A$7:$R$65536,IN_DTK!D$6,0),"")</f>
        <v/>
      </c>
      <c r="E852" s="182" t="str">
        <f>IF(ISNA(VLOOKUP($A852,DSSV!$A$7:$R$65536,IN_DTK!E$6,0))=FALSE,VLOOKUP($A852,DSSV!$A$7:$R$65536,IN_DTK!E$6,0),"")</f>
        <v/>
      </c>
      <c r="F852" s="187" t="str">
        <f>IF(ISNA(VLOOKUP($A852,DSSV!$A$7:$R$65536,IN_DTK!F$6,0))=FALSE,VLOOKUP($A852,DSSV!$A$7:$R$65536,IN_DTK!F$6,0),"")</f>
        <v/>
      </c>
      <c r="G852" s="187" t="str">
        <f>IF(ISNA(VLOOKUP($A852,DSSV!$A$7:$R$65536,IN_DTK!G$6,0))=FALSE,VLOOKUP($A852,DSSV!$A$7:$R$65536,IN_DTK!G$6,0),"")</f>
        <v/>
      </c>
      <c r="H852" s="183">
        <f>IF(ISNA(VLOOKUP($A852,DSSV!$A$7:$R$65536,IN_DTK!H$6,0))=FALSE,IF(H$9&lt;&gt;0,VLOOKUP($A852,DSSV!$A$7:$R$65536,IN_DTK!H$6,0),""),"")</f>
        <v>0</v>
      </c>
      <c r="I852" s="183">
        <f>IF(ISNA(VLOOKUP($A852,DSSV!$A$7:$R$65536,IN_DTK!I$6,0))=FALSE,IF(I$9&lt;&gt;0,VLOOKUP($A852,DSSV!$A$7:$R$65536,IN_DTK!I$6,0),""),"")</f>
        <v>0</v>
      </c>
      <c r="J852" s="183">
        <f>IF(ISNA(VLOOKUP($A852,DSSV!$A$7:$R$65536,IN_DTK!J$6,0))=FALSE,IF(J$9&lt;&gt;0,VLOOKUP($A852,DSSV!$A$7:$R$65536,IN_DTK!J$6,0),""),"")</f>
        <v>0</v>
      </c>
      <c r="K852" s="183">
        <f>IF(ISNA(VLOOKUP($A852,DSSV!$A$7:$R$65536,IN_DTK!K$6,0))=FALSE,IF(K$9&lt;&gt;0,VLOOKUP($A852,DSSV!$A$7:$R$65536,IN_DTK!K$6,0),""),"")</f>
        <v>0</v>
      </c>
      <c r="L852" s="183">
        <f>IF(ISNA(VLOOKUP($A852,DSSV!$A$7:$R$65536,IN_DTK!L$6,0))=FALSE,IF(L$9&lt;&gt;0,VLOOKUP($A852,DSSV!$A$7:$R$65536,IN_DTK!L$6,0),""),"")</f>
        <v>0</v>
      </c>
      <c r="M852" s="183">
        <f>IF(ISNA(VLOOKUP($A852,DSSV!$A$7:$R$65536,IN_DTK!M$6,0))=FALSE,IF(M$9&lt;&gt;0,VLOOKUP($A852,DSSV!$A$7:$R$65536,IN_DTK!M$6,0),""),"")</f>
        <v>0</v>
      </c>
      <c r="N852" s="183">
        <f>IF(ISNA(VLOOKUP($A852,DSSV!$A$7:$R$65536,IN_DTK!N$6,0))=FALSE,IF(N$9&lt;&gt;0,VLOOKUP($A852,DSSV!$A$7:$R$65536,IN_DTK!N$6,0),""),"")</f>
        <v>0</v>
      </c>
      <c r="O852" s="183">
        <f>IF(ISNA(VLOOKUP($A852,DSSV!$A$7:$R$65536,IN_DTK!O$6,0))=FALSE,IF(O$9&lt;&gt;0,VLOOKUP($A852,DSSV!$A$7:$R$65536,IN_DTK!O$6,0),""),"")</f>
        <v>0</v>
      </c>
      <c r="P852" s="183">
        <f>IF(ISNA(VLOOKUP($A852,DSSV!$A$7:$R$65536,IN_DTK!P$6,0))=FALSE,IF(P$9&lt;&gt;0,VLOOKUP($A852,DSSV!$A$7:$R$65536,IN_DTK!P$6,0),""),"")</f>
        <v>0</v>
      </c>
      <c r="Q852" s="184">
        <f>IF(ISNA(VLOOKUP($A852,DSSV!$A$7:$R$65536,IN_DTK!Q$6,0))=FALSE,VLOOKUP($A852,DSSV!$A$7:$R$65536,IN_DTK!Q$6,0),"")</f>
        <v>0</v>
      </c>
      <c r="R852" s="175" t="str">
        <f>IF(ISNA(VLOOKUP($A852,DSSV!$A$7:$R$65536,IN_DTK!R$6,0))=FALSE,VLOOKUP($A852,DSSV!$A$7:$R$65536,IN_DTK!R$6,0),"")</f>
        <v>Không</v>
      </c>
      <c r="S852" s="185" t="str">
        <f>IF(ISNA(VLOOKUP($A852,DSSV!$A$7:$R$65536,IN_DTK!S$6,0))=FALSE,VLOOKUP($A852,DSSV!$A$7:$R$65536,IN_DTK!S$6,0),"")</f>
        <v/>
      </c>
      <c r="T852" s="156" t="str">
        <f t="shared" si="26"/>
        <v/>
      </c>
      <c r="U852" s="156" t="str">
        <f t="shared" si="27"/>
        <v/>
      </c>
    </row>
    <row r="853" spans="1:21" s="156" customFormat="1" ht="20.25" customHeight="1">
      <c r="A853" s="154">
        <v>844</v>
      </c>
      <c r="B853" s="178">
        <f>--SUBTOTAL(2,C$7:C853)</f>
        <v>844</v>
      </c>
      <c r="C853" s="157">
        <f>IF(ISNA(VLOOKUP($A853,DSSV!$A$7:$R$65536,IN_DTK!C$6,0))=FALSE,VLOOKUP($A853,DSSV!$A$7:$R$65536,IN_DTK!C$6,0),"")</f>
        <v>0</v>
      </c>
      <c r="D853" s="181" t="str">
        <f>IF(ISNA(VLOOKUP($A853,DSSV!$A$7:$R$65536,IN_DTK!D$6,0))=FALSE,VLOOKUP($A853,DSSV!$A$7:$R$65536,IN_DTK!D$6,0),"")</f>
        <v/>
      </c>
      <c r="E853" s="182" t="str">
        <f>IF(ISNA(VLOOKUP($A853,DSSV!$A$7:$R$65536,IN_DTK!E$6,0))=FALSE,VLOOKUP($A853,DSSV!$A$7:$R$65536,IN_DTK!E$6,0),"")</f>
        <v/>
      </c>
      <c r="F853" s="187" t="str">
        <f>IF(ISNA(VLOOKUP($A853,DSSV!$A$7:$R$65536,IN_DTK!F$6,0))=FALSE,VLOOKUP($A853,DSSV!$A$7:$R$65536,IN_DTK!F$6,0),"")</f>
        <v/>
      </c>
      <c r="G853" s="187" t="str">
        <f>IF(ISNA(VLOOKUP($A853,DSSV!$A$7:$R$65536,IN_DTK!G$6,0))=FALSE,VLOOKUP($A853,DSSV!$A$7:$R$65536,IN_DTK!G$6,0),"")</f>
        <v/>
      </c>
      <c r="H853" s="183">
        <f>IF(ISNA(VLOOKUP($A853,DSSV!$A$7:$R$65536,IN_DTK!H$6,0))=FALSE,IF(H$9&lt;&gt;0,VLOOKUP($A853,DSSV!$A$7:$R$65536,IN_DTK!H$6,0),""),"")</f>
        <v>0</v>
      </c>
      <c r="I853" s="183">
        <f>IF(ISNA(VLOOKUP($A853,DSSV!$A$7:$R$65536,IN_DTK!I$6,0))=FALSE,IF(I$9&lt;&gt;0,VLOOKUP($A853,DSSV!$A$7:$R$65536,IN_DTK!I$6,0),""),"")</f>
        <v>0</v>
      </c>
      <c r="J853" s="183">
        <f>IF(ISNA(VLOOKUP($A853,DSSV!$A$7:$R$65536,IN_DTK!J$6,0))=FALSE,IF(J$9&lt;&gt;0,VLOOKUP($A853,DSSV!$A$7:$R$65536,IN_DTK!J$6,0),""),"")</f>
        <v>0</v>
      </c>
      <c r="K853" s="183">
        <f>IF(ISNA(VLOOKUP($A853,DSSV!$A$7:$R$65536,IN_DTK!K$6,0))=FALSE,IF(K$9&lt;&gt;0,VLOOKUP($A853,DSSV!$A$7:$R$65536,IN_DTK!K$6,0),""),"")</f>
        <v>0</v>
      </c>
      <c r="L853" s="183">
        <f>IF(ISNA(VLOOKUP($A853,DSSV!$A$7:$R$65536,IN_DTK!L$6,0))=FALSE,IF(L$9&lt;&gt;0,VLOOKUP($A853,DSSV!$A$7:$R$65536,IN_DTK!L$6,0),""),"")</f>
        <v>0</v>
      </c>
      <c r="M853" s="183">
        <f>IF(ISNA(VLOOKUP($A853,DSSV!$A$7:$R$65536,IN_DTK!M$6,0))=FALSE,IF(M$9&lt;&gt;0,VLOOKUP($A853,DSSV!$A$7:$R$65536,IN_DTK!M$6,0),""),"")</f>
        <v>0</v>
      </c>
      <c r="N853" s="183">
        <f>IF(ISNA(VLOOKUP($A853,DSSV!$A$7:$R$65536,IN_DTK!N$6,0))=FALSE,IF(N$9&lt;&gt;0,VLOOKUP($A853,DSSV!$A$7:$R$65536,IN_DTK!N$6,0),""),"")</f>
        <v>0</v>
      </c>
      <c r="O853" s="183">
        <f>IF(ISNA(VLOOKUP($A853,DSSV!$A$7:$R$65536,IN_DTK!O$6,0))=FALSE,IF(O$9&lt;&gt;0,VLOOKUP($A853,DSSV!$A$7:$R$65536,IN_DTK!O$6,0),""),"")</f>
        <v>0</v>
      </c>
      <c r="P853" s="183">
        <f>IF(ISNA(VLOOKUP($A853,DSSV!$A$7:$R$65536,IN_DTK!P$6,0))=FALSE,IF(P$9&lt;&gt;0,VLOOKUP($A853,DSSV!$A$7:$R$65536,IN_DTK!P$6,0),""),"")</f>
        <v>0</v>
      </c>
      <c r="Q853" s="184">
        <f>IF(ISNA(VLOOKUP($A853,DSSV!$A$7:$R$65536,IN_DTK!Q$6,0))=FALSE,VLOOKUP($A853,DSSV!$A$7:$R$65536,IN_DTK!Q$6,0),"")</f>
        <v>0</v>
      </c>
      <c r="R853" s="175" t="str">
        <f>IF(ISNA(VLOOKUP($A853,DSSV!$A$7:$R$65536,IN_DTK!R$6,0))=FALSE,VLOOKUP($A853,DSSV!$A$7:$R$65536,IN_DTK!R$6,0),"")</f>
        <v>Không</v>
      </c>
      <c r="S853" s="185" t="str">
        <f>IF(ISNA(VLOOKUP($A853,DSSV!$A$7:$R$65536,IN_DTK!S$6,0))=FALSE,VLOOKUP($A853,DSSV!$A$7:$R$65536,IN_DTK!S$6,0),"")</f>
        <v/>
      </c>
      <c r="T853" s="156" t="str">
        <f t="shared" si="26"/>
        <v/>
      </c>
      <c r="U853" s="156" t="str">
        <f t="shared" si="27"/>
        <v/>
      </c>
    </row>
    <row r="854" spans="1:21" s="156" customFormat="1" ht="20.25" customHeight="1">
      <c r="A854" s="154">
        <v>845</v>
      </c>
      <c r="B854" s="178">
        <f>--SUBTOTAL(2,C$7:C854)</f>
        <v>845</v>
      </c>
      <c r="C854" s="157">
        <f>IF(ISNA(VLOOKUP($A854,DSSV!$A$7:$R$65536,IN_DTK!C$6,0))=FALSE,VLOOKUP($A854,DSSV!$A$7:$R$65536,IN_DTK!C$6,0),"")</f>
        <v>0</v>
      </c>
      <c r="D854" s="181" t="str">
        <f>IF(ISNA(VLOOKUP($A854,DSSV!$A$7:$R$65536,IN_DTK!D$6,0))=FALSE,VLOOKUP($A854,DSSV!$A$7:$R$65536,IN_DTK!D$6,0),"")</f>
        <v/>
      </c>
      <c r="E854" s="182" t="str">
        <f>IF(ISNA(VLOOKUP($A854,DSSV!$A$7:$R$65536,IN_DTK!E$6,0))=FALSE,VLOOKUP($A854,DSSV!$A$7:$R$65536,IN_DTK!E$6,0),"")</f>
        <v/>
      </c>
      <c r="F854" s="187" t="str">
        <f>IF(ISNA(VLOOKUP($A854,DSSV!$A$7:$R$65536,IN_DTK!F$6,0))=FALSE,VLOOKUP($A854,DSSV!$A$7:$R$65536,IN_DTK!F$6,0),"")</f>
        <v/>
      </c>
      <c r="G854" s="187" t="str">
        <f>IF(ISNA(VLOOKUP($A854,DSSV!$A$7:$R$65536,IN_DTK!G$6,0))=FALSE,VLOOKUP($A854,DSSV!$A$7:$R$65536,IN_DTK!G$6,0),"")</f>
        <v/>
      </c>
      <c r="H854" s="183">
        <f>IF(ISNA(VLOOKUP($A854,DSSV!$A$7:$R$65536,IN_DTK!H$6,0))=FALSE,IF(H$9&lt;&gt;0,VLOOKUP($A854,DSSV!$A$7:$R$65536,IN_DTK!H$6,0),""),"")</f>
        <v>0</v>
      </c>
      <c r="I854" s="183">
        <f>IF(ISNA(VLOOKUP($A854,DSSV!$A$7:$R$65536,IN_DTK!I$6,0))=FALSE,IF(I$9&lt;&gt;0,VLOOKUP($A854,DSSV!$A$7:$R$65536,IN_DTK!I$6,0),""),"")</f>
        <v>0</v>
      </c>
      <c r="J854" s="183">
        <f>IF(ISNA(VLOOKUP($A854,DSSV!$A$7:$R$65536,IN_DTK!J$6,0))=FALSE,IF(J$9&lt;&gt;0,VLOOKUP($A854,DSSV!$A$7:$R$65536,IN_DTK!J$6,0),""),"")</f>
        <v>0</v>
      </c>
      <c r="K854" s="183">
        <f>IF(ISNA(VLOOKUP($A854,DSSV!$A$7:$R$65536,IN_DTK!K$6,0))=FALSE,IF(K$9&lt;&gt;0,VLOOKUP($A854,DSSV!$A$7:$R$65536,IN_DTK!K$6,0),""),"")</f>
        <v>0</v>
      </c>
      <c r="L854" s="183">
        <f>IF(ISNA(VLOOKUP($A854,DSSV!$A$7:$R$65536,IN_DTK!L$6,0))=FALSE,IF(L$9&lt;&gt;0,VLOOKUP($A854,DSSV!$A$7:$R$65536,IN_DTK!L$6,0),""),"")</f>
        <v>0</v>
      </c>
      <c r="M854" s="183">
        <f>IF(ISNA(VLOOKUP($A854,DSSV!$A$7:$R$65536,IN_DTK!M$6,0))=FALSE,IF(M$9&lt;&gt;0,VLOOKUP($A854,DSSV!$A$7:$R$65536,IN_DTK!M$6,0),""),"")</f>
        <v>0</v>
      </c>
      <c r="N854" s="183">
        <f>IF(ISNA(VLOOKUP($A854,DSSV!$A$7:$R$65536,IN_DTK!N$6,0))=FALSE,IF(N$9&lt;&gt;0,VLOOKUP($A854,DSSV!$A$7:$R$65536,IN_DTK!N$6,0),""),"")</f>
        <v>0</v>
      </c>
      <c r="O854" s="183">
        <f>IF(ISNA(VLOOKUP($A854,DSSV!$A$7:$R$65536,IN_DTK!O$6,0))=FALSE,IF(O$9&lt;&gt;0,VLOOKUP($A854,DSSV!$A$7:$R$65536,IN_DTK!O$6,0),""),"")</f>
        <v>0</v>
      </c>
      <c r="P854" s="183">
        <f>IF(ISNA(VLOOKUP($A854,DSSV!$A$7:$R$65536,IN_DTK!P$6,0))=FALSE,IF(P$9&lt;&gt;0,VLOOKUP($A854,DSSV!$A$7:$R$65536,IN_DTK!P$6,0),""),"")</f>
        <v>0</v>
      </c>
      <c r="Q854" s="184">
        <f>IF(ISNA(VLOOKUP($A854,DSSV!$A$7:$R$65536,IN_DTK!Q$6,0))=FALSE,VLOOKUP($A854,DSSV!$A$7:$R$65536,IN_DTK!Q$6,0),"")</f>
        <v>0</v>
      </c>
      <c r="R854" s="175" t="str">
        <f>IF(ISNA(VLOOKUP($A854,DSSV!$A$7:$R$65536,IN_DTK!R$6,0))=FALSE,VLOOKUP($A854,DSSV!$A$7:$R$65536,IN_DTK!R$6,0),"")</f>
        <v>Không</v>
      </c>
      <c r="S854" s="185" t="str">
        <f>IF(ISNA(VLOOKUP($A854,DSSV!$A$7:$R$65536,IN_DTK!S$6,0))=FALSE,VLOOKUP($A854,DSSV!$A$7:$R$65536,IN_DTK!S$6,0),"")</f>
        <v/>
      </c>
      <c r="T854" s="156" t="str">
        <f t="shared" si="26"/>
        <v/>
      </c>
      <c r="U854" s="156" t="str">
        <f t="shared" si="27"/>
        <v/>
      </c>
    </row>
    <row r="855" spans="1:21" s="156" customFormat="1" ht="20.25" customHeight="1">
      <c r="A855" s="154">
        <v>846</v>
      </c>
      <c r="B855" s="178">
        <f>--SUBTOTAL(2,C$7:C855)</f>
        <v>846</v>
      </c>
      <c r="C855" s="157">
        <f>IF(ISNA(VLOOKUP($A855,DSSV!$A$7:$R$65536,IN_DTK!C$6,0))=FALSE,VLOOKUP($A855,DSSV!$A$7:$R$65536,IN_DTK!C$6,0),"")</f>
        <v>0</v>
      </c>
      <c r="D855" s="181" t="str">
        <f>IF(ISNA(VLOOKUP($A855,DSSV!$A$7:$R$65536,IN_DTK!D$6,0))=FALSE,VLOOKUP($A855,DSSV!$A$7:$R$65536,IN_DTK!D$6,0),"")</f>
        <v/>
      </c>
      <c r="E855" s="182" t="str">
        <f>IF(ISNA(VLOOKUP($A855,DSSV!$A$7:$R$65536,IN_DTK!E$6,0))=FALSE,VLOOKUP($A855,DSSV!$A$7:$R$65536,IN_DTK!E$6,0),"")</f>
        <v/>
      </c>
      <c r="F855" s="187" t="str">
        <f>IF(ISNA(VLOOKUP($A855,DSSV!$A$7:$R$65536,IN_DTK!F$6,0))=FALSE,VLOOKUP($A855,DSSV!$A$7:$R$65536,IN_DTK!F$6,0),"")</f>
        <v/>
      </c>
      <c r="G855" s="187" t="str">
        <f>IF(ISNA(VLOOKUP($A855,DSSV!$A$7:$R$65536,IN_DTK!G$6,0))=FALSE,VLOOKUP($A855,DSSV!$A$7:$R$65536,IN_DTK!G$6,0),"")</f>
        <v/>
      </c>
      <c r="H855" s="183">
        <f>IF(ISNA(VLOOKUP($A855,DSSV!$A$7:$R$65536,IN_DTK!H$6,0))=FALSE,IF(H$9&lt;&gt;0,VLOOKUP($A855,DSSV!$A$7:$R$65536,IN_DTK!H$6,0),""),"")</f>
        <v>0</v>
      </c>
      <c r="I855" s="183">
        <f>IF(ISNA(VLOOKUP($A855,DSSV!$A$7:$R$65536,IN_DTK!I$6,0))=FALSE,IF(I$9&lt;&gt;0,VLOOKUP($A855,DSSV!$A$7:$R$65536,IN_DTK!I$6,0),""),"")</f>
        <v>0</v>
      </c>
      <c r="J855" s="183">
        <f>IF(ISNA(VLOOKUP($A855,DSSV!$A$7:$R$65536,IN_DTK!J$6,0))=FALSE,IF(J$9&lt;&gt;0,VLOOKUP($A855,DSSV!$A$7:$R$65536,IN_DTK!J$6,0),""),"")</f>
        <v>0</v>
      </c>
      <c r="K855" s="183">
        <f>IF(ISNA(VLOOKUP($A855,DSSV!$A$7:$R$65536,IN_DTK!K$6,0))=FALSE,IF(K$9&lt;&gt;0,VLOOKUP($A855,DSSV!$A$7:$R$65536,IN_DTK!K$6,0),""),"")</f>
        <v>0</v>
      </c>
      <c r="L855" s="183">
        <f>IF(ISNA(VLOOKUP($A855,DSSV!$A$7:$R$65536,IN_DTK!L$6,0))=FALSE,IF(L$9&lt;&gt;0,VLOOKUP($A855,DSSV!$A$7:$R$65536,IN_DTK!L$6,0),""),"")</f>
        <v>0</v>
      </c>
      <c r="M855" s="183">
        <f>IF(ISNA(VLOOKUP($A855,DSSV!$A$7:$R$65536,IN_DTK!M$6,0))=FALSE,IF(M$9&lt;&gt;0,VLOOKUP($A855,DSSV!$A$7:$R$65536,IN_DTK!M$6,0),""),"")</f>
        <v>0</v>
      </c>
      <c r="N855" s="183">
        <f>IF(ISNA(VLOOKUP($A855,DSSV!$A$7:$R$65536,IN_DTK!N$6,0))=FALSE,IF(N$9&lt;&gt;0,VLOOKUP($A855,DSSV!$A$7:$R$65536,IN_DTK!N$6,0),""),"")</f>
        <v>0</v>
      </c>
      <c r="O855" s="183">
        <f>IF(ISNA(VLOOKUP($A855,DSSV!$A$7:$R$65536,IN_DTK!O$6,0))=FALSE,IF(O$9&lt;&gt;0,VLOOKUP($A855,DSSV!$A$7:$R$65536,IN_DTK!O$6,0),""),"")</f>
        <v>0</v>
      </c>
      <c r="P855" s="183">
        <f>IF(ISNA(VLOOKUP($A855,DSSV!$A$7:$R$65536,IN_DTK!P$6,0))=FALSE,IF(P$9&lt;&gt;0,VLOOKUP($A855,DSSV!$A$7:$R$65536,IN_DTK!P$6,0),""),"")</f>
        <v>0</v>
      </c>
      <c r="Q855" s="184">
        <f>IF(ISNA(VLOOKUP($A855,DSSV!$A$7:$R$65536,IN_DTK!Q$6,0))=FALSE,VLOOKUP($A855,DSSV!$A$7:$R$65536,IN_DTK!Q$6,0),"")</f>
        <v>0</v>
      </c>
      <c r="R855" s="175" t="str">
        <f>IF(ISNA(VLOOKUP($A855,DSSV!$A$7:$R$65536,IN_DTK!R$6,0))=FALSE,VLOOKUP($A855,DSSV!$A$7:$R$65536,IN_DTK!R$6,0),"")</f>
        <v>Không</v>
      </c>
      <c r="S855" s="185" t="str">
        <f>IF(ISNA(VLOOKUP($A855,DSSV!$A$7:$R$65536,IN_DTK!S$6,0))=FALSE,VLOOKUP($A855,DSSV!$A$7:$R$65536,IN_DTK!S$6,0),"")</f>
        <v/>
      </c>
      <c r="T855" s="156" t="str">
        <f t="shared" si="26"/>
        <v/>
      </c>
      <c r="U855" s="156" t="str">
        <f t="shared" si="27"/>
        <v/>
      </c>
    </row>
    <row r="856" spans="1:21" s="156" customFormat="1" ht="20.25" customHeight="1">
      <c r="A856" s="154">
        <v>847</v>
      </c>
      <c r="B856" s="178">
        <f>--SUBTOTAL(2,C$7:C856)</f>
        <v>847</v>
      </c>
      <c r="C856" s="157">
        <f>IF(ISNA(VLOOKUP($A856,DSSV!$A$7:$R$65536,IN_DTK!C$6,0))=FALSE,VLOOKUP($A856,DSSV!$A$7:$R$65536,IN_DTK!C$6,0),"")</f>
        <v>0</v>
      </c>
      <c r="D856" s="181" t="str">
        <f>IF(ISNA(VLOOKUP($A856,DSSV!$A$7:$R$65536,IN_DTK!D$6,0))=FALSE,VLOOKUP($A856,DSSV!$A$7:$R$65536,IN_DTK!D$6,0),"")</f>
        <v/>
      </c>
      <c r="E856" s="182" t="str">
        <f>IF(ISNA(VLOOKUP($A856,DSSV!$A$7:$R$65536,IN_DTK!E$6,0))=FALSE,VLOOKUP($A856,DSSV!$A$7:$R$65536,IN_DTK!E$6,0),"")</f>
        <v/>
      </c>
      <c r="F856" s="187" t="str">
        <f>IF(ISNA(VLOOKUP($A856,DSSV!$A$7:$R$65536,IN_DTK!F$6,0))=FALSE,VLOOKUP($A856,DSSV!$A$7:$R$65536,IN_DTK!F$6,0),"")</f>
        <v/>
      </c>
      <c r="G856" s="187" t="str">
        <f>IF(ISNA(VLOOKUP($A856,DSSV!$A$7:$R$65536,IN_DTK!G$6,0))=FALSE,VLOOKUP($A856,DSSV!$A$7:$R$65536,IN_DTK!G$6,0),"")</f>
        <v/>
      </c>
      <c r="H856" s="183">
        <f>IF(ISNA(VLOOKUP($A856,DSSV!$A$7:$R$65536,IN_DTK!H$6,0))=FALSE,IF(H$9&lt;&gt;0,VLOOKUP($A856,DSSV!$A$7:$R$65536,IN_DTK!H$6,0),""),"")</f>
        <v>0</v>
      </c>
      <c r="I856" s="183">
        <f>IF(ISNA(VLOOKUP($A856,DSSV!$A$7:$R$65536,IN_DTK!I$6,0))=FALSE,IF(I$9&lt;&gt;0,VLOOKUP($A856,DSSV!$A$7:$R$65536,IN_DTK!I$6,0),""),"")</f>
        <v>0</v>
      </c>
      <c r="J856" s="183">
        <f>IF(ISNA(VLOOKUP($A856,DSSV!$A$7:$R$65536,IN_DTK!J$6,0))=FALSE,IF(J$9&lt;&gt;0,VLOOKUP($A856,DSSV!$A$7:$R$65536,IN_DTK!J$6,0),""),"")</f>
        <v>0</v>
      </c>
      <c r="K856" s="183">
        <f>IF(ISNA(VLOOKUP($A856,DSSV!$A$7:$R$65536,IN_DTK!K$6,0))=FALSE,IF(K$9&lt;&gt;0,VLOOKUP($A856,DSSV!$A$7:$R$65536,IN_DTK!K$6,0),""),"")</f>
        <v>0</v>
      </c>
      <c r="L856" s="183">
        <f>IF(ISNA(VLOOKUP($A856,DSSV!$A$7:$R$65536,IN_DTK!L$6,0))=FALSE,IF(L$9&lt;&gt;0,VLOOKUP($A856,DSSV!$A$7:$R$65536,IN_DTK!L$6,0),""),"")</f>
        <v>0</v>
      </c>
      <c r="M856" s="183">
        <f>IF(ISNA(VLOOKUP($A856,DSSV!$A$7:$R$65536,IN_DTK!M$6,0))=FALSE,IF(M$9&lt;&gt;0,VLOOKUP($A856,DSSV!$A$7:$R$65536,IN_DTK!M$6,0),""),"")</f>
        <v>0</v>
      </c>
      <c r="N856" s="183">
        <f>IF(ISNA(VLOOKUP($A856,DSSV!$A$7:$R$65536,IN_DTK!N$6,0))=FALSE,IF(N$9&lt;&gt;0,VLOOKUP($A856,DSSV!$A$7:$R$65536,IN_DTK!N$6,0),""),"")</f>
        <v>0</v>
      </c>
      <c r="O856" s="183">
        <f>IF(ISNA(VLOOKUP($A856,DSSV!$A$7:$R$65536,IN_DTK!O$6,0))=FALSE,IF(O$9&lt;&gt;0,VLOOKUP($A856,DSSV!$A$7:$R$65536,IN_DTK!O$6,0),""),"")</f>
        <v>0</v>
      </c>
      <c r="P856" s="183">
        <f>IF(ISNA(VLOOKUP($A856,DSSV!$A$7:$R$65536,IN_DTK!P$6,0))=FALSE,IF(P$9&lt;&gt;0,VLOOKUP($A856,DSSV!$A$7:$R$65536,IN_DTK!P$6,0),""),"")</f>
        <v>0</v>
      </c>
      <c r="Q856" s="184">
        <f>IF(ISNA(VLOOKUP($A856,DSSV!$A$7:$R$65536,IN_DTK!Q$6,0))=FALSE,VLOOKUP($A856,DSSV!$A$7:$R$65536,IN_DTK!Q$6,0),"")</f>
        <v>0</v>
      </c>
      <c r="R856" s="175" t="str">
        <f>IF(ISNA(VLOOKUP($A856,DSSV!$A$7:$R$65536,IN_DTK!R$6,0))=FALSE,VLOOKUP($A856,DSSV!$A$7:$R$65536,IN_DTK!R$6,0),"")</f>
        <v>Không</v>
      </c>
      <c r="S856" s="185" t="str">
        <f>IF(ISNA(VLOOKUP($A856,DSSV!$A$7:$R$65536,IN_DTK!S$6,0))=FALSE,VLOOKUP($A856,DSSV!$A$7:$R$65536,IN_DTK!S$6,0),"")</f>
        <v/>
      </c>
      <c r="T856" s="156" t="str">
        <f t="shared" si="26"/>
        <v/>
      </c>
      <c r="U856" s="156" t="str">
        <f t="shared" si="27"/>
        <v/>
      </c>
    </row>
    <row r="857" spans="1:21" s="156" customFormat="1" ht="20.25" customHeight="1">
      <c r="A857" s="154">
        <v>848</v>
      </c>
      <c r="B857" s="178">
        <f>--SUBTOTAL(2,C$7:C857)</f>
        <v>848</v>
      </c>
      <c r="C857" s="157">
        <f>IF(ISNA(VLOOKUP($A857,DSSV!$A$7:$R$65536,IN_DTK!C$6,0))=FALSE,VLOOKUP($A857,DSSV!$A$7:$R$65536,IN_DTK!C$6,0),"")</f>
        <v>0</v>
      </c>
      <c r="D857" s="181" t="str">
        <f>IF(ISNA(VLOOKUP($A857,DSSV!$A$7:$R$65536,IN_DTK!D$6,0))=FALSE,VLOOKUP($A857,DSSV!$A$7:$R$65536,IN_DTK!D$6,0),"")</f>
        <v/>
      </c>
      <c r="E857" s="182" t="str">
        <f>IF(ISNA(VLOOKUP($A857,DSSV!$A$7:$R$65536,IN_DTK!E$6,0))=FALSE,VLOOKUP($A857,DSSV!$A$7:$R$65536,IN_DTK!E$6,0),"")</f>
        <v/>
      </c>
      <c r="F857" s="187" t="str">
        <f>IF(ISNA(VLOOKUP($A857,DSSV!$A$7:$R$65536,IN_DTK!F$6,0))=FALSE,VLOOKUP($A857,DSSV!$A$7:$R$65536,IN_DTK!F$6,0),"")</f>
        <v/>
      </c>
      <c r="G857" s="187" t="str">
        <f>IF(ISNA(VLOOKUP($A857,DSSV!$A$7:$R$65536,IN_DTK!G$6,0))=FALSE,VLOOKUP($A857,DSSV!$A$7:$R$65536,IN_DTK!G$6,0),"")</f>
        <v/>
      </c>
      <c r="H857" s="183">
        <f>IF(ISNA(VLOOKUP($A857,DSSV!$A$7:$R$65536,IN_DTK!H$6,0))=FALSE,IF(H$9&lt;&gt;0,VLOOKUP($A857,DSSV!$A$7:$R$65536,IN_DTK!H$6,0),""),"")</f>
        <v>0</v>
      </c>
      <c r="I857" s="183">
        <f>IF(ISNA(VLOOKUP($A857,DSSV!$A$7:$R$65536,IN_DTK!I$6,0))=FALSE,IF(I$9&lt;&gt;0,VLOOKUP($A857,DSSV!$A$7:$R$65536,IN_DTK!I$6,0),""),"")</f>
        <v>0</v>
      </c>
      <c r="J857" s="183">
        <f>IF(ISNA(VLOOKUP($A857,DSSV!$A$7:$R$65536,IN_DTK!J$6,0))=FALSE,IF(J$9&lt;&gt;0,VLOOKUP($A857,DSSV!$A$7:$R$65536,IN_DTK!J$6,0),""),"")</f>
        <v>0</v>
      </c>
      <c r="K857" s="183">
        <f>IF(ISNA(VLOOKUP($A857,DSSV!$A$7:$R$65536,IN_DTK!K$6,0))=FALSE,IF(K$9&lt;&gt;0,VLOOKUP($A857,DSSV!$A$7:$R$65536,IN_DTK!K$6,0),""),"")</f>
        <v>0</v>
      </c>
      <c r="L857" s="183">
        <f>IF(ISNA(VLOOKUP($A857,DSSV!$A$7:$R$65536,IN_DTK!L$6,0))=FALSE,IF(L$9&lt;&gt;0,VLOOKUP($A857,DSSV!$A$7:$R$65536,IN_DTK!L$6,0),""),"")</f>
        <v>0</v>
      </c>
      <c r="M857" s="183">
        <f>IF(ISNA(VLOOKUP($A857,DSSV!$A$7:$R$65536,IN_DTK!M$6,0))=FALSE,IF(M$9&lt;&gt;0,VLOOKUP($A857,DSSV!$A$7:$R$65536,IN_DTK!M$6,0),""),"")</f>
        <v>0</v>
      </c>
      <c r="N857" s="183">
        <f>IF(ISNA(VLOOKUP($A857,DSSV!$A$7:$R$65536,IN_DTK!N$6,0))=FALSE,IF(N$9&lt;&gt;0,VLOOKUP($A857,DSSV!$A$7:$R$65536,IN_DTK!N$6,0),""),"")</f>
        <v>0</v>
      </c>
      <c r="O857" s="183">
        <f>IF(ISNA(VLOOKUP($A857,DSSV!$A$7:$R$65536,IN_DTK!O$6,0))=FALSE,IF(O$9&lt;&gt;0,VLOOKUP($A857,DSSV!$A$7:$R$65536,IN_DTK!O$6,0),""),"")</f>
        <v>0</v>
      </c>
      <c r="P857" s="183">
        <f>IF(ISNA(VLOOKUP($A857,DSSV!$A$7:$R$65536,IN_DTK!P$6,0))=FALSE,IF(P$9&lt;&gt;0,VLOOKUP($A857,DSSV!$A$7:$R$65536,IN_DTK!P$6,0),""),"")</f>
        <v>0</v>
      </c>
      <c r="Q857" s="184">
        <f>IF(ISNA(VLOOKUP($A857,DSSV!$A$7:$R$65536,IN_DTK!Q$6,0))=FALSE,VLOOKUP($A857,DSSV!$A$7:$R$65536,IN_DTK!Q$6,0),"")</f>
        <v>0</v>
      </c>
      <c r="R857" s="175" t="str">
        <f>IF(ISNA(VLOOKUP($A857,DSSV!$A$7:$R$65536,IN_DTK!R$6,0))=FALSE,VLOOKUP($A857,DSSV!$A$7:$R$65536,IN_DTK!R$6,0),"")</f>
        <v>Không</v>
      </c>
      <c r="S857" s="185" t="str">
        <f>IF(ISNA(VLOOKUP($A857,DSSV!$A$7:$R$65536,IN_DTK!S$6,0))=FALSE,VLOOKUP($A857,DSSV!$A$7:$R$65536,IN_DTK!S$6,0),"")</f>
        <v/>
      </c>
      <c r="T857" s="156" t="str">
        <f t="shared" si="26"/>
        <v/>
      </c>
      <c r="U857" s="156" t="str">
        <f t="shared" si="27"/>
        <v/>
      </c>
    </row>
    <row r="858" spans="1:21" s="156" customFormat="1" ht="20.25" customHeight="1">
      <c r="A858" s="154">
        <v>849</v>
      </c>
      <c r="B858" s="178">
        <f>--SUBTOTAL(2,C$7:C858)</f>
        <v>849</v>
      </c>
      <c r="C858" s="157">
        <f>IF(ISNA(VLOOKUP($A858,DSSV!$A$7:$R$65536,IN_DTK!C$6,0))=FALSE,VLOOKUP($A858,DSSV!$A$7:$R$65536,IN_DTK!C$6,0),"")</f>
        <v>0</v>
      </c>
      <c r="D858" s="181" t="str">
        <f>IF(ISNA(VLOOKUP($A858,DSSV!$A$7:$R$65536,IN_DTK!D$6,0))=FALSE,VLOOKUP($A858,DSSV!$A$7:$R$65536,IN_DTK!D$6,0),"")</f>
        <v/>
      </c>
      <c r="E858" s="182" t="str">
        <f>IF(ISNA(VLOOKUP($A858,DSSV!$A$7:$R$65536,IN_DTK!E$6,0))=FALSE,VLOOKUP($A858,DSSV!$A$7:$R$65536,IN_DTK!E$6,0),"")</f>
        <v/>
      </c>
      <c r="F858" s="187" t="str">
        <f>IF(ISNA(VLOOKUP($A858,DSSV!$A$7:$R$65536,IN_DTK!F$6,0))=FALSE,VLOOKUP($A858,DSSV!$A$7:$R$65536,IN_DTK!F$6,0),"")</f>
        <v/>
      </c>
      <c r="G858" s="187" t="str">
        <f>IF(ISNA(VLOOKUP($A858,DSSV!$A$7:$R$65536,IN_DTK!G$6,0))=FALSE,VLOOKUP($A858,DSSV!$A$7:$R$65536,IN_DTK!G$6,0),"")</f>
        <v/>
      </c>
      <c r="H858" s="183">
        <f>IF(ISNA(VLOOKUP($A858,DSSV!$A$7:$R$65536,IN_DTK!H$6,0))=FALSE,IF(H$9&lt;&gt;0,VLOOKUP($A858,DSSV!$A$7:$R$65536,IN_DTK!H$6,0),""),"")</f>
        <v>0</v>
      </c>
      <c r="I858" s="183">
        <f>IF(ISNA(VLOOKUP($A858,DSSV!$A$7:$R$65536,IN_DTK!I$6,0))=FALSE,IF(I$9&lt;&gt;0,VLOOKUP($A858,DSSV!$A$7:$R$65536,IN_DTK!I$6,0),""),"")</f>
        <v>0</v>
      </c>
      <c r="J858" s="183">
        <f>IF(ISNA(VLOOKUP($A858,DSSV!$A$7:$R$65536,IN_DTK!J$6,0))=FALSE,IF(J$9&lt;&gt;0,VLOOKUP($A858,DSSV!$A$7:$R$65536,IN_DTK!J$6,0),""),"")</f>
        <v>0</v>
      </c>
      <c r="K858" s="183">
        <f>IF(ISNA(VLOOKUP($A858,DSSV!$A$7:$R$65536,IN_DTK!K$6,0))=FALSE,IF(K$9&lt;&gt;0,VLOOKUP($A858,DSSV!$A$7:$R$65536,IN_DTK!K$6,0),""),"")</f>
        <v>0</v>
      </c>
      <c r="L858" s="183">
        <f>IF(ISNA(VLOOKUP($A858,DSSV!$A$7:$R$65536,IN_DTK!L$6,0))=FALSE,IF(L$9&lt;&gt;0,VLOOKUP($A858,DSSV!$A$7:$R$65536,IN_DTK!L$6,0),""),"")</f>
        <v>0</v>
      </c>
      <c r="M858" s="183">
        <f>IF(ISNA(VLOOKUP($A858,DSSV!$A$7:$R$65536,IN_DTK!M$6,0))=FALSE,IF(M$9&lt;&gt;0,VLOOKUP($A858,DSSV!$A$7:$R$65536,IN_DTK!M$6,0),""),"")</f>
        <v>0</v>
      </c>
      <c r="N858" s="183">
        <f>IF(ISNA(VLOOKUP($A858,DSSV!$A$7:$R$65536,IN_DTK!N$6,0))=FALSE,IF(N$9&lt;&gt;0,VLOOKUP($A858,DSSV!$A$7:$R$65536,IN_DTK!N$6,0),""),"")</f>
        <v>0</v>
      </c>
      <c r="O858" s="183">
        <f>IF(ISNA(VLOOKUP($A858,DSSV!$A$7:$R$65536,IN_DTK!O$6,0))=FALSE,IF(O$9&lt;&gt;0,VLOOKUP($A858,DSSV!$A$7:$R$65536,IN_DTK!O$6,0),""),"")</f>
        <v>0</v>
      </c>
      <c r="P858" s="183">
        <f>IF(ISNA(VLOOKUP($A858,DSSV!$A$7:$R$65536,IN_DTK!P$6,0))=FALSE,IF(P$9&lt;&gt;0,VLOOKUP($A858,DSSV!$A$7:$R$65536,IN_DTK!P$6,0),""),"")</f>
        <v>0</v>
      </c>
      <c r="Q858" s="184">
        <f>IF(ISNA(VLOOKUP($A858,DSSV!$A$7:$R$65536,IN_DTK!Q$6,0))=FALSE,VLOOKUP($A858,DSSV!$A$7:$R$65536,IN_DTK!Q$6,0),"")</f>
        <v>0</v>
      </c>
      <c r="R858" s="175" t="str">
        <f>IF(ISNA(VLOOKUP($A858,DSSV!$A$7:$R$65536,IN_DTK!R$6,0))=FALSE,VLOOKUP($A858,DSSV!$A$7:$R$65536,IN_DTK!R$6,0),"")</f>
        <v>Không</v>
      </c>
      <c r="S858" s="185" t="str">
        <f>IF(ISNA(VLOOKUP($A858,DSSV!$A$7:$R$65536,IN_DTK!S$6,0))=FALSE,VLOOKUP($A858,DSSV!$A$7:$R$65536,IN_DTK!S$6,0),"")</f>
        <v/>
      </c>
      <c r="T858" s="156" t="str">
        <f t="shared" si="26"/>
        <v/>
      </c>
      <c r="U858" s="156" t="str">
        <f t="shared" si="27"/>
        <v/>
      </c>
    </row>
    <row r="859" spans="1:21" s="156" customFormat="1" ht="20.25" customHeight="1">
      <c r="A859" s="154">
        <v>850</v>
      </c>
      <c r="B859" s="178">
        <f>--SUBTOTAL(2,C$7:C859)</f>
        <v>850</v>
      </c>
      <c r="C859" s="157">
        <f>IF(ISNA(VLOOKUP($A859,DSSV!$A$7:$R$65536,IN_DTK!C$6,0))=FALSE,VLOOKUP($A859,DSSV!$A$7:$R$65536,IN_DTK!C$6,0),"")</f>
        <v>0</v>
      </c>
      <c r="D859" s="181" t="str">
        <f>IF(ISNA(VLOOKUP($A859,DSSV!$A$7:$R$65536,IN_DTK!D$6,0))=FALSE,VLOOKUP($A859,DSSV!$A$7:$R$65536,IN_DTK!D$6,0),"")</f>
        <v/>
      </c>
      <c r="E859" s="182" t="str">
        <f>IF(ISNA(VLOOKUP($A859,DSSV!$A$7:$R$65536,IN_DTK!E$6,0))=FALSE,VLOOKUP($A859,DSSV!$A$7:$R$65536,IN_DTK!E$6,0),"")</f>
        <v/>
      </c>
      <c r="F859" s="187" t="str">
        <f>IF(ISNA(VLOOKUP($A859,DSSV!$A$7:$R$65536,IN_DTK!F$6,0))=FALSE,VLOOKUP($A859,DSSV!$A$7:$R$65536,IN_DTK!F$6,0),"")</f>
        <v/>
      </c>
      <c r="G859" s="187" t="str">
        <f>IF(ISNA(VLOOKUP($A859,DSSV!$A$7:$R$65536,IN_DTK!G$6,0))=FALSE,VLOOKUP($A859,DSSV!$A$7:$R$65536,IN_DTK!G$6,0),"")</f>
        <v/>
      </c>
      <c r="H859" s="183">
        <f>IF(ISNA(VLOOKUP($A859,DSSV!$A$7:$R$65536,IN_DTK!H$6,0))=FALSE,IF(H$9&lt;&gt;0,VLOOKUP($A859,DSSV!$A$7:$R$65536,IN_DTK!H$6,0),""),"")</f>
        <v>0</v>
      </c>
      <c r="I859" s="183">
        <f>IF(ISNA(VLOOKUP($A859,DSSV!$A$7:$R$65536,IN_DTK!I$6,0))=FALSE,IF(I$9&lt;&gt;0,VLOOKUP($A859,DSSV!$A$7:$R$65536,IN_DTK!I$6,0),""),"")</f>
        <v>0</v>
      </c>
      <c r="J859" s="183">
        <f>IF(ISNA(VLOOKUP($A859,DSSV!$A$7:$R$65536,IN_DTK!J$6,0))=FALSE,IF(J$9&lt;&gt;0,VLOOKUP($A859,DSSV!$A$7:$R$65536,IN_DTK!J$6,0),""),"")</f>
        <v>0</v>
      </c>
      <c r="K859" s="183">
        <f>IF(ISNA(VLOOKUP($A859,DSSV!$A$7:$R$65536,IN_DTK!K$6,0))=FALSE,IF(K$9&lt;&gt;0,VLOOKUP($A859,DSSV!$A$7:$R$65536,IN_DTK!K$6,0),""),"")</f>
        <v>0</v>
      </c>
      <c r="L859" s="183">
        <f>IF(ISNA(VLOOKUP($A859,DSSV!$A$7:$R$65536,IN_DTK!L$6,0))=FALSE,IF(L$9&lt;&gt;0,VLOOKUP($A859,DSSV!$A$7:$R$65536,IN_DTK!L$6,0),""),"")</f>
        <v>0</v>
      </c>
      <c r="M859" s="183">
        <f>IF(ISNA(VLOOKUP($A859,DSSV!$A$7:$R$65536,IN_DTK!M$6,0))=FALSE,IF(M$9&lt;&gt;0,VLOOKUP($A859,DSSV!$A$7:$R$65536,IN_DTK!M$6,0),""),"")</f>
        <v>0</v>
      </c>
      <c r="N859" s="183">
        <f>IF(ISNA(VLOOKUP($A859,DSSV!$A$7:$R$65536,IN_DTK!N$6,0))=FALSE,IF(N$9&lt;&gt;0,VLOOKUP($A859,DSSV!$A$7:$R$65536,IN_DTK!N$6,0),""),"")</f>
        <v>0</v>
      </c>
      <c r="O859" s="183">
        <f>IF(ISNA(VLOOKUP($A859,DSSV!$A$7:$R$65536,IN_DTK!O$6,0))=FALSE,IF(O$9&lt;&gt;0,VLOOKUP($A859,DSSV!$A$7:$R$65536,IN_DTK!O$6,0),""),"")</f>
        <v>0</v>
      </c>
      <c r="P859" s="183">
        <f>IF(ISNA(VLOOKUP($A859,DSSV!$A$7:$R$65536,IN_DTK!P$6,0))=FALSE,IF(P$9&lt;&gt;0,VLOOKUP($A859,DSSV!$A$7:$R$65536,IN_DTK!P$6,0),""),"")</f>
        <v>0</v>
      </c>
      <c r="Q859" s="184">
        <f>IF(ISNA(VLOOKUP($A859,DSSV!$A$7:$R$65536,IN_DTK!Q$6,0))=FALSE,VLOOKUP($A859,DSSV!$A$7:$R$65536,IN_DTK!Q$6,0),"")</f>
        <v>0</v>
      </c>
      <c r="R859" s="175" t="str">
        <f>IF(ISNA(VLOOKUP($A859,DSSV!$A$7:$R$65536,IN_DTK!R$6,0))=FALSE,VLOOKUP($A859,DSSV!$A$7:$R$65536,IN_DTK!R$6,0),"")</f>
        <v>Không</v>
      </c>
      <c r="S859" s="185" t="str">
        <f>IF(ISNA(VLOOKUP($A859,DSSV!$A$7:$R$65536,IN_DTK!S$6,0))=FALSE,VLOOKUP($A859,DSSV!$A$7:$R$65536,IN_DTK!S$6,0),"")</f>
        <v/>
      </c>
      <c r="T859" s="156" t="str">
        <f t="shared" si="26"/>
        <v/>
      </c>
      <c r="U859" s="156" t="str">
        <f t="shared" si="27"/>
        <v/>
      </c>
    </row>
    <row r="860" spans="1:21" s="156" customFormat="1" ht="20.25" customHeight="1">
      <c r="A860" s="154">
        <v>851</v>
      </c>
      <c r="B860" s="178">
        <f>--SUBTOTAL(2,C$7:C860)</f>
        <v>851</v>
      </c>
      <c r="C860" s="157">
        <f>IF(ISNA(VLOOKUP($A860,DSSV!$A$7:$R$65536,IN_DTK!C$6,0))=FALSE,VLOOKUP($A860,DSSV!$A$7:$R$65536,IN_DTK!C$6,0),"")</f>
        <v>0</v>
      </c>
      <c r="D860" s="181" t="str">
        <f>IF(ISNA(VLOOKUP($A860,DSSV!$A$7:$R$65536,IN_DTK!D$6,0))=FALSE,VLOOKUP($A860,DSSV!$A$7:$R$65536,IN_DTK!D$6,0),"")</f>
        <v/>
      </c>
      <c r="E860" s="182" t="str">
        <f>IF(ISNA(VLOOKUP($A860,DSSV!$A$7:$R$65536,IN_DTK!E$6,0))=FALSE,VLOOKUP($A860,DSSV!$A$7:$R$65536,IN_DTK!E$6,0),"")</f>
        <v/>
      </c>
      <c r="F860" s="187" t="str">
        <f>IF(ISNA(VLOOKUP($A860,DSSV!$A$7:$R$65536,IN_DTK!F$6,0))=FALSE,VLOOKUP($A860,DSSV!$A$7:$R$65536,IN_DTK!F$6,0),"")</f>
        <v/>
      </c>
      <c r="G860" s="187" t="str">
        <f>IF(ISNA(VLOOKUP($A860,DSSV!$A$7:$R$65536,IN_DTK!G$6,0))=FALSE,VLOOKUP($A860,DSSV!$A$7:$R$65536,IN_DTK!G$6,0),"")</f>
        <v/>
      </c>
      <c r="H860" s="183">
        <f>IF(ISNA(VLOOKUP($A860,DSSV!$A$7:$R$65536,IN_DTK!H$6,0))=FALSE,IF(H$9&lt;&gt;0,VLOOKUP($A860,DSSV!$A$7:$R$65536,IN_DTK!H$6,0),""),"")</f>
        <v>0</v>
      </c>
      <c r="I860" s="183">
        <f>IF(ISNA(VLOOKUP($A860,DSSV!$A$7:$R$65536,IN_DTK!I$6,0))=FALSE,IF(I$9&lt;&gt;0,VLOOKUP($A860,DSSV!$A$7:$R$65536,IN_DTK!I$6,0),""),"")</f>
        <v>0</v>
      </c>
      <c r="J860" s="183">
        <f>IF(ISNA(VLOOKUP($A860,DSSV!$A$7:$R$65536,IN_DTK!J$6,0))=FALSE,IF(J$9&lt;&gt;0,VLOOKUP($A860,DSSV!$A$7:$R$65536,IN_DTK!J$6,0),""),"")</f>
        <v>0</v>
      </c>
      <c r="K860" s="183">
        <f>IF(ISNA(VLOOKUP($A860,DSSV!$A$7:$R$65536,IN_DTK!K$6,0))=FALSE,IF(K$9&lt;&gt;0,VLOOKUP($A860,DSSV!$A$7:$R$65536,IN_DTK!K$6,0),""),"")</f>
        <v>0</v>
      </c>
      <c r="L860" s="183">
        <f>IF(ISNA(VLOOKUP($A860,DSSV!$A$7:$R$65536,IN_DTK!L$6,0))=FALSE,IF(L$9&lt;&gt;0,VLOOKUP($A860,DSSV!$A$7:$R$65536,IN_DTK!L$6,0),""),"")</f>
        <v>0</v>
      </c>
      <c r="M860" s="183">
        <f>IF(ISNA(VLOOKUP($A860,DSSV!$A$7:$R$65536,IN_DTK!M$6,0))=FALSE,IF(M$9&lt;&gt;0,VLOOKUP($A860,DSSV!$A$7:$R$65536,IN_DTK!M$6,0),""),"")</f>
        <v>0</v>
      </c>
      <c r="N860" s="183">
        <f>IF(ISNA(VLOOKUP($A860,DSSV!$A$7:$R$65536,IN_DTK!N$6,0))=FALSE,IF(N$9&lt;&gt;0,VLOOKUP($A860,DSSV!$A$7:$R$65536,IN_DTK!N$6,0),""),"")</f>
        <v>0</v>
      </c>
      <c r="O860" s="183">
        <f>IF(ISNA(VLOOKUP($A860,DSSV!$A$7:$R$65536,IN_DTK!O$6,0))=FALSE,IF(O$9&lt;&gt;0,VLOOKUP($A860,DSSV!$A$7:$R$65536,IN_DTK!O$6,0),""),"")</f>
        <v>0</v>
      </c>
      <c r="P860" s="183">
        <f>IF(ISNA(VLOOKUP($A860,DSSV!$A$7:$R$65536,IN_DTK!P$6,0))=FALSE,IF(P$9&lt;&gt;0,VLOOKUP($A860,DSSV!$A$7:$R$65536,IN_DTK!P$6,0),""),"")</f>
        <v>0</v>
      </c>
      <c r="Q860" s="184">
        <f>IF(ISNA(VLOOKUP($A860,DSSV!$A$7:$R$65536,IN_DTK!Q$6,0))=FALSE,VLOOKUP($A860,DSSV!$A$7:$R$65536,IN_DTK!Q$6,0),"")</f>
        <v>0</v>
      </c>
      <c r="R860" s="175" t="str">
        <f>IF(ISNA(VLOOKUP($A860,DSSV!$A$7:$R$65536,IN_DTK!R$6,0))=FALSE,VLOOKUP($A860,DSSV!$A$7:$R$65536,IN_DTK!R$6,0),"")</f>
        <v>Không</v>
      </c>
      <c r="S860" s="185" t="str">
        <f>IF(ISNA(VLOOKUP($A860,DSSV!$A$7:$R$65536,IN_DTK!S$6,0))=FALSE,VLOOKUP($A860,DSSV!$A$7:$R$65536,IN_DTK!S$6,0),"")</f>
        <v/>
      </c>
      <c r="T860" s="156" t="str">
        <f t="shared" si="26"/>
        <v/>
      </c>
      <c r="U860" s="156" t="str">
        <f t="shared" si="27"/>
        <v/>
      </c>
    </row>
    <row r="861" spans="1:21" s="156" customFormat="1" ht="20.25" customHeight="1">
      <c r="A861" s="154">
        <v>852</v>
      </c>
      <c r="B861" s="178">
        <f>--SUBTOTAL(2,C$7:C861)</f>
        <v>852</v>
      </c>
      <c r="C861" s="157">
        <f>IF(ISNA(VLOOKUP($A861,DSSV!$A$7:$R$65536,IN_DTK!C$6,0))=FALSE,VLOOKUP($A861,DSSV!$A$7:$R$65536,IN_DTK!C$6,0),"")</f>
        <v>0</v>
      </c>
      <c r="D861" s="181" t="str">
        <f>IF(ISNA(VLOOKUP($A861,DSSV!$A$7:$R$65536,IN_DTK!D$6,0))=FALSE,VLOOKUP($A861,DSSV!$A$7:$R$65536,IN_DTK!D$6,0),"")</f>
        <v/>
      </c>
      <c r="E861" s="182" t="str">
        <f>IF(ISNA(VLOOKUP($A861,DSSV!$A$7:$R$65536,IN_DTK!E$6,0))=FALSE,VLOOKUP($A861,DSSV!$A$7:$R$65536,IN_DTK!E$6,0),"")</f>
        <v/>
      </c>
      <c r="F861" s="187" t="str">
        <f>IF(ISNA(VLOOKUP($A861,DSSV!$A$7:$R$65536,IN_DTK!F$6,0))=FALSE,VLOOKUP($A861,DSSV!$A$7:$R$65536,IN_DTK!F$6,0),"")</f>
        <v/>
      </c>
      <c r="G861" s="187" t="str">
        <f>IF(ISNA(VLOOKUP($A861,DSSV!$A$7:$R$65536,IN_DTK!G$6,0))=FALSE,VLOOKUP($A861,DSSV!$A$7:$R$65536,IN_DTK!G$6,0),"")</f>
        <v/>
      </c>
      <c r="H861" s="183">
        <f>IF(ISNA(VLOOKUP($A861,DSSV!$A$7:$R$65536,IN_DTK!H$6,0))=FALSE,IF(H$9&lt;&gt;0,VLOOKUP($A861,DSSV!$A$7:$R$65536,IN_DTK!H$6,0),""),"")</f>
        <v>0</v>
      </c>
      <c r="I861" s="183">
        <f>IF(ISNA(VLOOKUP($A861,DSSV!$A$7:$R$65536,IN_DTK!I$6,0))=FALSE,IF(I$9&lt;&gt;0,VLOOKUP($A861,DSSV!$A$7:$R$65536,IN_DTK!I$6,0),""),"")</f>
        <v>0</v>
      </c>
      <c r="J861" s="183">
        <f>IF(ISNA(VLOOKUP($A861,DSSV!$A$7:$R$65536,IN_DTK!J$6,0))=FALSE,IF(J$9&lt;&gt;0,VLOOKUP($A861,DSSV!$A$7:$R$65536,IN_DTK!J$6,0),""),"")</f>
        <v>0</v>
      </c>
      <c r="K861" s="183">
        <f>IF(ISNA(VLOOKUP($A861,DSSV!$A$7:$R$65536,IN_DTK!K$6,0))=FALSE,IF(K$9&lt;&gt;0,VLOOKUP($A861,DSSV!$A$7:$R$65536,IN_DTK!K$6,0),""),"")</f>
        <v>0</v>
      </c>
      <c r="L861" s="183">
        <f>IF(ISNA(VLOOKUP($A861,DSSV!$A$7:$R$65536,IN_DTK!L$6,0))=FALSE,IF(L$9&lt;&gt;0,VLOOKUP($A861,DSSV!$A$7:$R$65536,IN_DTK!L$6,0),""),"")</f>
        <v>0</v>
      </c>
      <c r="M861" s="183">
        <f>IF(ISNA(VLOOKUP($A861,DSSV!$A$7:$R$65536,IN_DTK!M$6,0))=FALSE,IF(M$9&lt;&gt;0,VLOOKUP($A861,DSSV!$A$7:$R$65536,IN_DTK!M$6,0),""),"")</f>
        <v>0</v>
      </c>
      <c r="N861" s="183">
        <f>IF(ISNA(VLOOKUP($A861,DSSV!$A$7:$R$65536,IN_DTK!N$6,0))=FALSE,IF(N$9&lt;&gt;0,VLOOKUP($A861,DSSV!$A$7:$R$65536,IN_DTK!N$6,0),""),"")</f>
        <v>0</v>
      </c>
      <c r="O861" s="183">
        <f>IF(ISNA(VLOOKUP($A861,DSSV!$A$7:$R$65536,IN_DTK!O$6,0))=FALSE,IF(O$9&lt;&gt;0,VLOOKUP($A861,DSSV!$A$7:$R$65536,IN_DTK!O$6,0),""),"")</f>
        <v>0</v>
      </c>
      <c r="P861" s="183">
        <f>IF(ISNA(VLOOKUP($A861,DSSV!$A$7:$R$65536,IN_DTK!P$6,0))=FALSE,IF(P$9&lt;&gt;0,VLOOKUP($A861,DSSV!$A$7:$R$65536,IN_DTK!P$6,0),""),"")</f>
        <v>0</v>
      </c>
      <c r="Q861" s="184">
        <f>IF(ISNA(VLOOKUP($A861,DSSV!$A$7:$R$65536,IN_DTK!Q$6,0))=FALSE,VLOOKUP($A861,DSSV!$A$7:$R$65536,IN_DTK!Q$6,0),"")</f>
        <v>0</v>
      </c>
      <c r="R861" s="175" t="str">
        <f>IF(ISNA(VLOOKUP($A861,DSSV!$A$7:$R$65536,IN_DTK!R$6,0))=FALSE,VLOOKUP($A861,DSSV!$A$7:$R$65536,IN_DTK!R$6,0),"")</f>
        <v>Không</v>
      </c>
      <c r="S861" s="185" t="str">
        <f>IF(ISNA(VLOOKUP($A861,DSSV!$A$7:$R$65536,IN_DTK!S$6,0))=FALSE,VLOOKUP($A861,DSSV!$A$7:$R$65536,IN_DTK!S$6,0),"")</f>
        <v/>
      </c>
      <c r="T861" s="156" t="str">
        <f t="shared" si="26"/>
        <v/>
      </c>
      <c r="U861" s="156" t="str">
        <f t="shared" si="27"/>
        <v/>
      </c>
    </row>
    <row r="862" spans="1:21" s="156" customFormat="1" ht="20.25" customHeight="1">
      <c r="A862" s="154">
        <v>853</v>
      </c>
      <c r="B862" s="178">
        <f>--SUBTOTAL(2,C$7:C862)</f>
        <v>853</v>
      </c>
      <c r="C862" s="157">
        <f>IF(ISNA(VLOOKUP($A862,DSSV!$A$7:$R$65536,IN_DTK!C$6,0))=FALSE,VLOOKUP($A862,DSSV!$A$7:$R$65536,IN_DTK!C$6,0),"")</f>
        <v>0</v>
      </c>
      <c r="D862" s="181" t="str">
        <f>IF(ISNA(VLOOKUP($A862,DSSV!$A$7:$R$65536,IN_DTK!D$6,0))=FALSE,VLOOKUP($A862,DSSV!$A$7:$R$65536,IN_DTK!D$6,0),"")</f>
        <v/>
      </c>
      <c r="E862" s="182" t="str">
        <f>IF(ISNA(VLOOKUP($A862,DSSV!$A$7:$R$65536,IN_DTK!E$6,0))=FALSE,VLOOKUP($A862,DSSV!$A$7:$R$65536,IN_DTK!E$6,0),"")</f>
        <v/>
      </c>
      <c r="F862" s="187" t="str">
        <f>IF(ISNA(VLOOKUP($A862,DSSV!$A$7:$R$65536,IN_DTK!F$6,0))=FALSE,VLOOKUP($A862,DSSV!$A$7:$R$65536,IN_DTK!F$6,0),"")</f>
        <v/>
      </c>
      <c r="G862" s="187" t="str">
        <f>IF(ISNA(VLOOKUP($A862,DSSV!$A$7:$R$65536,IN_DTK!G$6,0))=FALSE,VLOOKUP($A862,DSSV!$A$7:$R$65536,IN_DTK!G$6,0),"")</f>
        <v/>
      </c>
      <c r="H862" s="183">
        <f>IF(ISNA(VLOOKUP($A862,DSSV!$A$7:$R$65536,IN_DTK!H$6,0))=FALSE,IF(H$9&lt;&gt;0,VLOOKUP($A862,DSSV!$A$7:$R$65536,IN_DTK!H$6,0),""),"")</f>
        <v>0</v>
      </c>
      <c r="I862" s="183">
        <f>IF(ISNA(VLOOKUP($A862,DSSV!$A$7:$R$65536,IN_DTK!I$6,0))=FALSE,IF(I$9&lt;&gt;0,VLOOKUP($A862,DSSV!$A$7:$R$65536,IN_DTK!I$6,0),""),"")</f>
        <v>0</v>
      </c>
      <c r="J862" s="183">
        <f>IF(ISNA(VLOOKUP($A862,DSSV!$A$7:$R$65536,IN_DTK!J$6,0))=FALSE,IF(J$9&lt;&gt;0,VLOOKUP($A862,DSSV!$A$7:$R$65536,IN_DTK!J$6,0),""),"")</f>
        <v>0</v>
      </c>
      <c r="K862" s="183">
        <f>IF(ISNA(VLOOKUP($A862,DSSV!$A$7:$R$65536,IN_DTK!K$6,0))=FALSE,IF(K$9&lt;&gt;0,VLOOKUP($A862,DSSV!$A$7:$R$65536,IN_DTK!K$6,0),""),"")</f>
        <v>0</v>
      </c>
      <c r="L862" s="183">
        <f>IF(ISNA(VLOOKUP($A862,DSSV!$A$7:$R$65536,IN_DTK!L$6,0))=FALSE,IF(L$9&lt;&gt;0,VLOOKUP($A862,DSSV!$A$7:$R$65536,IN_DTK!L$6,0),""),"")</f>
        <v>0</v>
      </c>
      <c r="M862" s="183">
        <f>IF(ISNA(VLOOKUP($A862,DSSV!$A$7:$R$65536,IN_DTK!M$6,0))=FALSE,IF(M$9&lt;&gt;0,VLOOKUP($A862,DSSV!$A$7:$R$65536,IN_DTK!M$6,0),""),"")</f>
        <v>0</v>
      </c>
      <c r="N862" s="183">
        <f>IF(ISNA(VLOOKUP($A862,DSSV!$A$7:$R$65536,IN_DTK!N$6,0))=FALSE,IF(N$9&lt;&gt;0,VLOOKUP($A862,DSSV!$A$7:$R$65536,IN_DTK!N$6,0),""),"")</f>
        <v>0</v>
      </c>
      <c r="O862" s="183">
        <f>IF(ISNA(VLOOKUP($A862,DSSV!$A$7:$R$65536,IN_DTK!O$6,0))=FALSE,IF(O$9&lt;&gt;0,VLOOKUP($A862,DSSV!$A$7:$R$65536,IN_DTK!O$6,0),""),"")</f>
        <v>0</v>
      </c>
      <c r="P862" s="183">
        <f>IF(ISNA(VLOOKUP($A862,DSSV!$A$7:$R$65536,IN_DTK!P$6,0))=FALSE,IF(P$9&lt;&gt;0,VLOOKUP($A862,DSSV!$A$7:$R$65536,IN_DTK!P$6,0),""),"")</f>
        <v>0</v>
      </c>
      <c r="Q862" s="184">
        <f>IF(ISNA(VLOOKUP($A862,DSSV!$A$7:$R$65536,IN_DTK!Q$6,0))=FALSE,VLOOKUP($A862,DSSV!$A$7:$R$65536,IN_DTK!Q$6,0),"")</f>
        <v>0</v>
      </c>
      <c r="R862" s="175" t="str">
        <f>IF(ISNA(VLOOKUP($A862,DSSV!$A$7:$R$65536,IN_DTK!R$6,0))=FALSE,VLOOKUP($A862,DSSV!$A$7:$R$65536,IN_DTK!R$6,0),"")</f>
        <v>Không</v>
      </c>
      <c r="S862" s="185" t="str">
        <f>IF(ISNA(VLOOKUP($A862,DSSV!$A$7:$R$65536,IN_DTK!S$6,0))=FALSE,VLOOKUP($A862,DSSV!$A$7:$R$65536,IN_DTK!S$6,0),"")</f>
        <v/>
      </c>
      <c r="T862" s="156" t="str">
        <f t="shared" si="26"/>
        <v/>
      </c>
      <c r="U862" s="156" t="str">
        <f t="shared" si="27"/>
        <v/>
      </c>
    </row>
    <row r="863" spans="1:21" s="156" customFormat="1" ht="20.25" customHeight="1">
      <c r="A863" s="154">
        <v>854</v>
      </c>
      <c r="B863" s="178">
        <f>--SUBTOTAL(2,C$7:C863)</f>
        <v>854</v>
      </c>
      <c r="C863" s="157">
        <f>IF(ISNA(VLOOKUP($A863,DSSV!$A$7:$R$65536,IN_DTK!C$6,0))=FALSE,VLOOKUP($A863,DSSV!$A$7:$R$65536,IN_DTK!C$6,0),"")</f>
        <v>0</v>
      </c>
      <c r="D863" s="181" t="str">
        <f>IF(ISNA(VLOOKUP($A863,DSSV!$A$7:$R$65536,IN_DTK!D$6,0))=FALSE,VLOOKUP($A863,DSSV!$A$7:$R$65536,IN_DTK!D$6,0),"")</f>
        <v/>
      </c>
      <c r="E863" s="182" t="str">
        <f>IF(ISNA(VLOOKUP($A863,DSSV!$A$7:$R$65536,IN_DTK!E$6,0))=FALSE,VLOOKUP($A863,DSSV!$A$7:$R$65536,IN_DTK!E$6,0),"")</f>
        <v/>
      </c>
      <c r="F863" s="187" t="str">
        <f>IF(ISNA(VLOOKUP($A863,DSSV!$A$7:$R$65536,IN_DTK!F$6,0))=FALSE,VLOOKUP($A863,DSSV!$A$7:$R$65536,IN_DTK!F$6,0),"")</f>
        <v/>
      </c>
      <c r="G863" s="187" t="str">
        <f>IF(ISNA(VLOOKUP($A863,DSSV!$A$7:$R$65536,IN_DTK!G$6,0))=FALSE,VLOOKUP($A863,DSSV!$A$7:$R$65536,IN_DTK!G$6,0),"")</f>
        <v/>
      </c>
      <c r="H863" s="183">
        <f>IF(ISNA(VLOOKUP($A863,DSSV!$A$7:$R$65536,IN_DTK!H$6,0))=FALSE,IF(H$9&lt;&gt;0,VLOOKUP($A863,DSSV!$A$7:$R$65536,IN_DTK!H$6,0),""),"")</f>
        <v>0</v>
      </c>
      <c r="I863" s="183">
        <f>IF(ISNA(VLOOKUP($A863,DSSV!$A$7:$R$65536,IN_DTK!I$6,0))=FALSE,IF(I$9&lt;&gt;0,VLOOKUP($A863,DSSV!$A$7:$R$65536,IN_DTK!I$6,0),""),"")</f>
        <v>0</v>
      </c>
      <c r="J863" s="183">
        <f>IF(ISNA(VLOOKUP($A863,DSSV!$A$7:$R$65536,IN_DTK!J$6,0))=FALSE,IF(J$9&lt;&gt;0,VLOOKUP($A863,DSSV!$A$7:$R$65536,IN_DTK!J$6,0),""),"")</f>
        <v>0</v>
      </c>
      <c r="K863" s="183">
        <f>IF(ISNA(VLOOKUP($A863,DSSV!$A$7:$R$65536,IN_DTK!K$6,0))=FALSE,IF(K$9&lt;&gt;0,VLOOKUP($A863,DSSV!$A$7:$R$65536,IN_DTK!K$6,0),""),"")</f>
        <v>0</v>
      </c>
      <c r="L863" s="183">
        <f>IF(ISNA(VLOOKUP($A863,DSSV!$A$7:$R$65536,IN_DTK!L$6,0))=FALSE,IF(L$9&lt;&gt;0,VLOOKUP($A863,DSSV!$A$7:$R$65536,IN_DTK!L$6,0),""),"")</f>
        <v>0</v>
      </c>
      <c r="M863" s="183">
        <f>IF(ISNA(VLOOKUP($A863,DSSV!$A$7:$R$65536,IN_DTK!M$6,0))=FALSE,IF(M$9&lt;&gt;0,VLOOKUP($A863,DSSV!$A$7:$R$65536,IN_DTK!M$6,0),""),"")</f>
        <v>0</v>
      </c>
      <c r="N863" s="183">
        <f>IF(ISNA(VLOOKUP($A863,DSSV!$A$7:$R$65536,IN_DTK!N$6,0))=FALSE,IF(N$9&lt;&gt;0,VLOOKUP($A863,DSSV!$A$7:$R$65536,IN_DTK!N$6,0),""),"")</f>
        <v>0</v>
      </c>
      <c r="O863" s="183">
        <f>IF(ISNA(VLOOKUP($A863,DSSV!$A$7:$R$65536,IN_DTK!O$6,0))=FALSE,IF(O$9&lt;&gt;0,VLOOKUP($A863,DSSV!$A$7:$R$65536,IN_DTK!O$6,0),""),"")</f>
        <v>0</v>
      </c>
      <c r="P863" s="183">
        <f>IF(ISNA(VLOOKUP($A863,DSSV!$A$7:$R$65536,IN_DTK!P$6,0))=FALSE,IF(P$9&lt;&gt;0,VLOOKUP($A863,DSSV!$A$7:$R$65536,IN_DTK!P$6,0),""),"")</f>
        <v>0</v>
      </c>
      <c r="Q863" s="184">
        <f>IF(ISNA(VLOOKUP($A863,DSSV!$A$7:$R$65536,IN_DTK!Q$6,0))=FALSE,VLOOKUP($A863,DSSV!$A$7:$R$65536,IN_DTK!Q$6,0),"")</f>
        <v>0</v>
      </c>
      <c r="R863" s="175" t="str">
        <f>IF(ISNA(VLOOKUP($A863,DSSV!$A$7:$R$65536,IN_DTK!R$6,0))=FALSE,VLOOKUP($A863,DSSV!$A$7:$R$65536,IN_DTK!R$6,0),"")</f>
        <v>Không</v>
      </c>
      <c r="S863" s="185" t="str">
        <f>IF(ISNA(VLOOKUP($A863,DSSV!$A$7:$R$65536,IN_DTK!S$6,0))=FALSE,VLOOKUP($A863,DSSV!$A$7:$R$65536,IN_DTK!S$6,0),"")</f>
        <v/>
      </c>
      <c r="T863" s="156" t="str">
        <f t="shared" si="26"/>
        <v/>
      </c>
      <c r="U863" s="156" t="str">
        <f t="shared" si="27"/>
        <v/>
      </c>
    </row>
    <row r="864" spans="1:21" s="156" customFormat="1" ht="20.25" customHeight="1">
      <c r="A864" s="154">
        <v>855</v>
      </c>
      <c r="B864" s="178">
        <f>--SUBTOTAL(2,C$7:C864)</f>
        <v>855</v>
      </c>
      <c r="C864" s="157">
        <f>IF(ISNA(VLOOKUP($A864,DSSV!$A$7:$R$65536,IN_DTK!C$6,0))=FALSE,VLOOKUP($A864,DSSV!$A$7:$R$65536,IN_DTK!C$6,0),"")</f>
        <v>0</v>
      </c>
      <c r="D864" s="181" t="str">
        <f>IF(ISNA(VLOOKUP($A864,DSSV!$A$7:$R$65536,IN_DTK!D$6,0))=FALSE,VLOOKUP($A864,DSSV!$A$7:$R$65536,IN_DTK!D$6,0),"")</f>
        <v/>
      </c>
      <c r="E864" s="182" t="str">
        <f>IF(ISNA(VLOOKUP($A864,DSSV!$A$7:$R$65536,IN_DTK!E$6,0))=FALSE,VLOOKUP($A864,DSSV!$A$7:$R$65536,IN_DTK!E$6,0),"")</f>
        <v/>
      </c>
      <c r="F864" s="187" t="str">
        <f>IF(ISNA(VLOOKUP($A864,DSSV!$A$7:$R$65536,IN_DTK!F$6,0))=FALSE,VLOOKUP($A864,DSSV!$A$7:$R$65536,IN_DTK!F$6,0),"")</f>
        <v/>
      </c>
      <c r="G864" s="187" t="str">
        <f>IF(ISNA(VLOOKUP($A864,DSSV!$A$7:$R$65536,IN_DTK!G$6,0))=FALSE,VLOOKUP($A864,DSSV!$A$7:$R$65536,IN_DTK!G$6,0),"")</f>
        <v/>
      </c>
      <c r="H864" s="183">
        <f>IF(ISNA(VLOOKUP($A864,DSSV!$A$7:$R$65536,IN_DTK!H$6,0))=FALSE,IF(H$9&lt;&gt;0,VLOOKUP($A864,DSSV!$A$7:$R$65536,IN_DTK!H$6,0),""),"")</f>
        <v>0</v>
      </c>
      <c r="I864" s="183">
        <f>IF(ISNA(VLOOKUP($A864,DSSV!$A$7:$R$65536,IN_DTK!I$6,0))=FALSE,IF(I$9&lt;&gt;0,VLOOKUP($A864,DSSV!$A$7:$R$65536,IN_DTK!I$6,0),""),"")</f>
        <v>0</v>
      </c>
      <c r="J864" s="183">
        <f>IF(ISNA(VLOOKUP($A864,DSSV!$A$7:$R$65536,IN_DTK!J$6,0))=FALSE,IF(J$9&lt;&gt;0,VLOOKUP($A864,DSSV!$A$7:$R$65536,IN_DTK!J$6,0),""),"")</f>
        <v>0</v>
      </c>
      <c r="K864" s="183">
        <f>IF(ISNA(VLOOKUP($A864,DSSV!$A$7:$R$65536,IN_DTK!K$6,0))=FALSE,IF(K$9&lt;&gt;0,VLOOKUP($A864,DSSV!$A$7:$R$65536,IN_DTK!K$6,0),""),"")</f>
        <v>0</v>
      </c>
      <c r="L864" s="183">
        <f>IF(ISNA(VLOOKUP($A864,DSSV!$A$7:$R$65536,IN_DTK!L$6,0))=FALSE,IF(L$9&lt;&gt;0,VLOOKUP($A864,DSSV!$A$7:$R$65536,IN_DTK!L$6,0),""),"")</f>
        <v>0</v>
      </c>
      <c r="M864" s="183">
        <f>IF(ISNA(VLOOKUP($A864,DSSV!$A$7:$R$65536,IN_DTK!M$6,0))=FALSE,IF(M$9&lt;&gt;0,VLOOKUP($A864,DSSV!$A$7:$R$65536,IN_DTK!M$6,0),""),"")</f>
        <v>0</v>
      </c>
      <c r="N864" s="183">
        <f>IF(ISNA(VLOOKUP($A864,DSSV!$A$7:$R$65536,IN_DTK!N$6,0))=FALSE,IF(N$9&lt;&gt;0,VLOOKUP($A864,DSSV!$A$7:$R$65536,IN_DTK!N$6,0),""),"")</f>
        <v>0</v>
      </c>
      <c r="O864" s="183">
        <f>IF(ISNA(VLOOKUP($A864,DSSV!$A$7:$R$65536,IN_DTK!O$6,0))=FALSE,IF(O$9&lt;&gt;0,VLOOKUP($A864,DSSV!$A$7:$R$65536,IN_DTK!O$6,0),""),"")</f>
        <v>0</v>
      </c>
      <c r="P864" s="183">
        <f>IF(ISNA(VLOOKUP($A864,DSSV!$A$7:$R$65536,IN_DTK!P$6,0))=FALSE,IF(P$9&lt;&gt;0,VLOOKUP($A864,DSSV!$A$7:$R$65536,IN_DTK!P$6,0),""),"")</f>
        <v>0</v>
      </c>
      <c r="Q864" s="184">
        <f>IF(ISNA(VLOOKUP($A864,DSSV!$A$7:$R$65536,IN_DTK!Q$6,0))=FALSE,VLOOKUP($A864,DSSV!$A$7:$R$65536,IN_DTK!Q$6,0),"")</f>
        <v>0</v>
      </c>
      <c r="R864" s="175" t="str">
        <f>IF(ISNA(VLOOKUP($A864,DSSV!$A$7:$R$65536,IN_DTK!R$6,0))=FALSE,VLOOKUP($A864,DSSV!$A$7:$R$65536,IN_DTK!R$6,0),"")</f>
        <v>Không</v>
      </c>
      <c r="S864" s="185" t="str">
        <f>IF(ISNA(VLOOKUP($A864,DSSV!$A$7:$R$65536,IN_DTK!S$6,0))=FALSE,VLOOKUP($A864,DSSV!$A$7:$R$65536,IN_DTK!S$6,0),"")</f>
        <v/>
      </c>
      <c r="T864" s="156" t="str">
        <f t="shared" si="26"/>
        <v/>
      </c>
      <c r="U864" s="156" t="str">
        <f t="shared" si="27"/>
        <v/>
      </c>
    </row>
    <row r="865" spans="1:21" s="156" customFormat="1" ht="20.25" customHeight="1">
      <c r="A865" s="154">
        <v>856</v>
      </c>
      <c r="B865" s="178">
        <f>--SUBTOTAL(2,C$7:C865)</f>
        <v>856</v>
      </c>
      <c r="C865" s="157">
        <f>IF(ISNA(VLOOKUP($A865,DSSV!$A$7:$R$65536,IN_DTK!C$6,0))=FALSE,VLOOKUP($A865,DSSV!$A$7:$R$65536,IN_DTK!C$6,0),"")</f>
        <v>0</v>
      </c>
      <c r="D865" s="181" t="str">
        <f>IF(ISNA(VLOOKUP($A865,DSSV!$A$7:$R$65536,IN_DTK!D$6,0))=FALSE,VLOOKUP($A865,DSSV!$A$7:$R$65536,IN_DTK!D$6,0),"")</f>
        <v/>
      </c>
      <c r="E865" s="182" t="str">
        <f>IF(ISNA(VLOOKUP($A865,DSSV!$A$7:$R$65536,IN_DTK!E$6,0))=FALSE,VLOOKUP($A865,DSSV!$A$7:$R$65536,IN_DTK!E$6,0),"")</f>
        <v/>
      </c>
      <c r="F865" s="187" t="str">
        <f>IF(ISNA(VLOOKUP($A865,DSSV!$A$7:$R$65536,IN_DTK!F$6,0))=FALSE,VLOOKUP($A865,DSSV!$A$7:$R$65536,IN_DTK!F$6,0),"")</f>
        <v/>
      </c>
      <c r="G865" s="187" t="str">
        <f>IF(ISNA(VLOOKUP($A865,DSSV!$A$7:$R$65536,IN_DTK!G$6,0))=FALSE,VLOOKUP($A865,DSSV!$A$7:$R$65536,IN_DTK!G$6,0),"")</f>
        <v/>
      </c>
      <c r="H865" s="183">
        <f>IF(ISNA(VLOOKUP($A865,DSSV!$A$7:$R$65536,IN_DTK!H$6,0))=FALSE,IF(H$9&lt;&gt;0,VLOOKUP($A865,DSSV!$A$7:$R$65536,IN_DTK!H$6,0),""),"")</f>
        <v>0</v>
      </c>
      <c r="I865" s="183">
        <f>IF(ISNA(VLOOKUP($A865,DSSV!$A$7:$R$65536,IN_DTK!I$6,0))=FALSE,IF(I$9&lt;&gt;0,VLOOKUP($A865,DSSV!$A$7:$R$65536,IN_DTK!I$6,0),""),"")</f>
        <v>0</v>
      </c>
      <c r="J865" s="183">
        <f>IF(ISNA(VLOOKUP($A865,DSSV!$A$7:$R$65536,IN_DTK!J$6,0))=FALSE,IF(J$9&lt;&gt;0,VLOOKUP($A865,DSSV!$A$7:$R$65536,IN_DTK!J$6,0),""),"")</f>
        <v>0</v>
      </c>
      <c r="K865" s="183">
        <f>IF(ISNA(VLOOKUP($A865,DSSV!$A$7:$R$65536,IN_DTK!K$6,0))=FALSE,IF(K$9&lt;&gt;0,VLOOKUP($A865,DSSV!$A$7:$R$65536,IN_DTK!K$6,0),""),"")</f>
        <v>0</v>
      </c>
      <c r="L865" s="183">
        <f>IF(ISNA(VLOOKUP($A865,DSSV!$A$7:$R$65536,IN_DTK!L$6,0))=FALSE,IF(L$9&lt;&gt;0,VLOOKUP($A865,DSSV!$A$7:$R$65536,IN_DTK!L$6,0),""),"")</f>
        <v>0</v>
      </c>
      <c r="M865" s="183">
        <f>IF(ISNA(VLOOKUP($A865,DSSV!$A$7:$R$65536,IN_DTK!M$6,0))=FALSE,IF(M$9&lt;&gt;0,VLOOKUP($A865,DSSV!$A$7:$R$65536,IN_DTK!M$6,0),""),"")</f>
        <v>0</v>
      </c>
      <c r="N865" s="183">
        <f>IF(ISNA(VLOOKUP($A865,DSSV!$A$7:$R$65536,IN_DTK!N$6,0))=FALSE,IF(N$9&lt;&gt;0,VLOOKUP($A865,DSSV!$A$7:$R$65536,IN_DTK!N$6,0),""),"")</f>
        <v>0</v>
      </c>
      <c r="O865" s="183">
        <f>IF(ISNA(VLOOKUP($A865,DSSV!$A$7:$R$65536,IN_DTK!O$6,0))=FALSE,IF(O$9&lt;&gt;0,VLOOKUP($A865,DSSV!$A$7:$R$65536,IN_DTK!O$6,0),""),"")</f>
        <v>0</v>
      </c>
      <c r="P865" s="183">
        <f>IF(ISNA(VLOOKUP($A865,DSSV!$A$7:$R$65536,IN_DTK!P$6,0))=FALSE,IF(P$9&lt;&gt;0,VLOOKUP($A865,DSSV!$A$7:$R$65536,IN_DTK!P$6,0),""),"")</f>
        <v>0</v>
      </c>
      <c r="Q865" s="184">
        <f>IF(ISNA(VLOOKUP($A865,DSSV!$A$7:$R$65536,IN_DTK!Q$6,0))=FALSE,VLOOKUP($A865,DSSV!$A$7:$R$65536,IN_DTK!Q$6,0),"")</f>
        <v>0</v>
      </c>
      <c r="R865" s="175" t="str">
        <f>IF(ISNA(VLOOKUP($A865,DSSV!$A$7:$R$65536,IN_DTK!R$6,0))=FALSE,VLOOKUP($A865,DSSV!$A$7:$R$65536,IN_DTK!R$6,0),"")</f>
        <v>Không</v>
      </c>
      <c r="S865" s="185" t="str">
        <f>IF(ISNA(VLOOKUP($A865,DSSV!$A$7:$R$65536,IN_DTK!S$6,0))=FALSE,VLOOKUP($A865,DSSV!$A$7:$R$65536,IN_DTK!S$6,0),"")</f>
        <v/>
      </c>
      <c r="T865" s="156" t="str">
        <f t="shared" si="26"/>
        <v/>
      </c>
      <c r="U865" s="156" t="str">
        <f t="shared" si="27"/>
        <v/>
      </c>
    </row>
    <row r="866" spans="1:21" s="156" customFormat="1" ht="20.25" customHeight="1">
      <c r="A866" s="154">
        <v>857</v>
      </c>
      <c r="B866" s="178">
        <f>--SUBTOTAL(2,C$7:C866)</f>
        <v>857</v>
      </c>
      <c r="C866" s="157">
        <f>IF(ISNA(VLOOKUP($A866,DSSV!$A$7:$R$65536,IN_DTK!C$6,0))=FALSE,VLOOKUP($A866,DSSV!$A$7:$R$65536,IN_DTK!C$6,0),"")</f>
        <v>0</v>
      </c>
      <c r="D866" s="181" t="str">
        <f>IF(ISNA(VLOOKUP($A866,DSSV!$A$7:$R$65536,IN_DTK!D$6,0))=FALSE,VLOOKUP($A866,DSSV!$A$7:$R$65536,IN_DTK!D$6,0),"")</f>
        <v/>
      </c>
      <c r="E866" s="182" t="str">
        <f>IF(ISNA(VLOOKUP($A866,DSSV!$A$7:$R$65536,IN_DTK!E$6,0))=FALSE,VLOOKUP($A866,DSSV!$A$7:$R$65536,IN_DTK!E$6,0),"")</f>
        <v/>
      </c>
      <c r="F866" s="187" t="str">
        <f>IF(ISNA(VLOOKUP($A866,DSSV!$A$7:$R$65536,IN_DTK!F$6,0))=FALSE,VLOOKUP($A866,DSSV!$A$7:$R$65536,IN_DTK!F$6,0),"")</f>
        <v/>
      </c>
      <c r="G866" s="187" t="str">
        <f>IF(ISNA(VLOOKUP($A866,DSSV!$A$7:$R$65536,IN_DTK!G$6,0))=FALSE,VLOOKUP($A866,DSSV!$A$7:$R$65536,IN_DTK!G$6,0),"")</f>
        <v/>
      </c>
      <c r="H866" s="183">
        <f>IF(ISNA(VLOOKUP($A866,DSSV!$A$7:$R$65536,IN_DTK!H$6,0))=FALSE,IF(H$9&lt;&gt;0,VLOOKUP($A866,DSSV!$A$7:$R$65536,IN_DTK!H$6,0),""),"")</f>
        <v>0</v>
      </c>
      <c r="I866" s="183">
        <f>IF(ISNA(VLOOKUP($A866,DSSV!$A$7:$R$65536,IN_DTK!I$6,0))=FALSE,IF(I$9&lt;&gt;0,VLOOKUP($A866,DSSV!$A$7:$R$65536,IN_DTK!I$6,0),""),"")</f>
        <v>0</v>
      </c>
      <c r="J866" s="183">
        <f>IF(ISNA(VLOOKUP($A866,DSSV!$A$7:$R$65536,IN_DTK!J$6,0))=FALSE,IF(J$9&lt;&gt;0,VLOOKUP($A866,DSSV!$A$7:$R$65536,IN_DTK!J$6,0),""),"")</f>
        <v>0</v>
      </c>
      <c r="K866" s="183">
        <f>IF(ISNA(VLOOKUP($A866,DSSV!$A$7:$R$65536,IN_DTK!K$6,0))=FALSE,IF(K$9&lt;&gt;0,VLOOKUP($A866,DSSV!$A$7:$R$65536,IN_DTK!K$6,0),""),"")</f>
        <v>0</v>
      </c>
      <c r="L866" s="183">
        <f>IF(ISNA(VLOOKUP($A866,DSSV!$A$7:$R$65536,IN_DTK!L$6,0))=FALSE,IF(L$9&lt;&gt;0,VLOOKUP($A866,DSSV!$A$7:$R$65536,IN_DTK!L$6,0),""),"")</f>
        <v>0</v>
      </c>
      <c r="M866" s="183">
        <f>IF(ISNA(VLOOKUP($A866,DSSV!$A$7:$R$65536,IN_DTK!M$6,0))=FALSE,IF(M$9&lt;&gt;0,VLOOKUP($A866,DSSV!$A$7:$R$65536,IN_DTK!M$6,0),""),"")</f>
        <v>0</v>
      </c>
      <c r="N866" s="183">
        <f>IF(ISNA(VLOOKUP($A866,DSSV!$A$7:$R$65536,IN_DTK!N$6,0))=FALSE,IF(N$9&lt;&gt;0,VLOOKUP($A866,DSSV!$A$7:$R$65536,IN_DTK!N$6,0),""),"")</f>
        <v>0</v>
      </c>
      <c r="O866" s="183">
        <f>IF(ISNA(VLOOKUP($A866,DSSV!$A$7:$R$65536,IN_DTK!O$6,0))=FALSE,IF(O$9&lt;&gt;0,VLOOKUP($A866,DSSV!$A$7:$R$65536,IN_DTK!O$6,0),""),"")</f>
        <v>0</v>
      </c>
      <c r="P866" s="183">
        <f>IF(ISNA(VLOOKUP($A866,DSSV!$A$7:$R$65536,IN_DTK!P$6,0))=FALSE,IF(P$9&lt;&gt;0,VLOOKUP($A866,DSSV!$A$7:$R$65536,IN_DTK!P$6,0),""),"")</f>
        <v>0</v>
      </c>
      <c r="Q866" s="184">
        <f>IF(ISNA(VLOOKUP($A866,DSSV!$A$7:$R$65536,IN_DTK!Q$6,0))=FALSE,VLOOKUP($A866,DSSV!$A$7:$R$65536,IN_DTK!Q$6,0),"")</f>
        <v>0</v>
      </c>
      <c r="R866" s="175" t="str">
        <f>IF(ISNA(VLOOKUP($A866,DSSV!$A$7:$R$65536,IN_DTK!R$6,0))=FALSE,VLOOKUP($A866,DSSV!$A$7:$R$65536,IN_DTK!R$6,0),"")</f>
        <v>Không</v>
      </c>
      <c r="S866" s="185" t="str">
        <f>IF(ISNA(VLOOKUP($A866,DSSV!$A$7:$R$65536,IN_DTK!S$6,0))=FALSE,VLOOKUP($A866,DSSV!$A$7:$R$65536,IN_DTK!S$6,0),"")</f>
        <v/>
      </c>
      <c r="T866" s="156" t="str">
        <f t="shared" si="26"/>
        <v/>
      </c>
      <c r="U866" s="156" t="str">
        <f t="shared" si="27"/>
        <v/>
      </c>
    </row>
    <row r="867" spans="1:21" s="156" customFormat="1" ht="20.25" customHeight="1">
      <c r="A867" s="154">
        <v>858</v>
      </c>
      <c r="B867" s="178">
        <f>--SUBTOTAL(2,C$7:C867)</f>
        <v>858</v>
      </c>
      <c r="C867" s="157">
        <f>IF(ISNA(VLOOKUP($A867,DSSV!$A$7:$R$65536,IN_DTK!C$6,0))=FALSE,VLOOKUP($A867,DSSV!$A$7:$R$65536,IN_DTK!C$6,0),"")</f>
        <v>0</v>
      </c>
      <c r="D867" s="181" t="str">
        <f>IF(ISNA(VLOOKUP($A867,DSSV!$A$7:$R$65536,IN_DTK!D$6,0))=FALSE,VLOOKUP($A867,DSSV!$A$7:$R$65536,IN_DTK!D$6,0),"")</f>
        <v/>
      </c>
      <c r="E867" s="182" t="str">
        <f>IF(ISNA(VLOOKUP($A867,DSSV!$A$7:$R$65536,IN_DTK!E$6,0))=FALSE,VLOOKUP($A867,DSSV!$A$7:$R$65536,IN_DTK!E$6,0),"")</f>
        <v/>
      </c>
      <c r="F867" s="187" t="str">
        <f>IF(ISNA(VLOOKUP($A867,DSSV!$A$7:$R$65536,IN_DTK!F$6,0))=FALSE,VLOOKUP($A867,DSSV!$A$7:$R$65536,IN_DTK!F$6,0),"")</f>
        <v/>
      </c>
      <c r="G867" s="187" t="str">
        <f>IF(ISNA(VLOOKUP($A867,DSSV!$A$7:$R$65536,IN_DTK!G$6,0))=FALSE,VLOOKUP($A867,DSSV!$A$7:$R$65536,IN_DTK!G$6,0),"")</f>
        <v/>
      </c>
      <c r="H867" s="183">
        <f>IF(ISNA(VLOOKUP($A867,DSSV!$A$7:$R$65536,IN_DTK!H$6,0))=FALSE,IF(H$9&lt;&gt;0,VLOOKUP($A867,DSSV!$A$7:$R$65536,IN_DTK!H$6,0),""),"")</f>
        <v>0</v>
      </c>
      <c r="I867" s="183">
        <f>IF(ISNA(VLOOKUP($A867,DSSV!$A$7:$R$65536,IN_DTK!I$6,0))=FALSE,IF(I$9&lt;&gt;0,VLOOKUP($A867,DSSV!$A$7:$R$65536,IN_DTK!I$6,0),""),"")</f>
        <v>0</v>
      </c>
      <c r="J867" s="183">
        <f>IF(ISNA(VLOOKUP($A867,DSSV!$A$7:$R$65536,IN_DTK!J$6,0))=FALSE,IF(J$9&lt;&gt;0,VLOOKUP($A867,DSSV!$A$7:$R$65536,IN_DTK!J$6,0),""),"")</f>
        <v>0</v>
      </c>
      <c r="K867" s="183">
        <f>IF(ISNA(VLOOKUP($A867,DSSV!$A$7:$R$65536,IN_DTK!K$6,0))=FALSE,IF(K$9&lt;&gt;0,VLOOKUP($A867,DSSV!$A$7:$R$65536,IN_DTK!K$6,0),""),"")</f>
        <v>0</v>
      </c>
      <c r="L867" s="183">
        <f>IF(ISNA(VLOOKUP($A867,DSSV!$A$7:$R$65536,IN_DTK!L$6,0))=FALSE,IF(L$9&lt;&gt;0,VLOOKUP($A867,DSSV!$A$7:$R$65536,IN_DTK!L$6,0),""),"")</f>
        <v>0</v>
      </c>
      <c r="M867" s="183">
        <f>IF(ISNA(VLOOKUP($A867,DSSV!$A$7:$R$65536,IN_DTK!M$6,0))=FALSE,IF(M$9&lt;&gt;0,VLOOKUP($A867,DSSV!$A$7:$R$65536,IN_DTK!M$6,0),""),"")</f>
        <v>0</v>
      </c>
      <c r="N867" s="183">
        <f>IF(ISNA(VLOOKUP($A867,DSSV!$A$7:$R$65536,IN_DTK!N$6,0))=FALSE,IF(N$9&lt;&gt;0,VLOOKUP($A867,DSSV!$A$7:$R$65536,IN_DTK!N$6,0),""),"")</f>
        <v>0</v>
      </c>
      <c r="O867" s="183">
        <f>IF(ISNA(VLOOKUP($A867,DSSV!$A$7:$R$65536,IN_DTK!O$6,0))=FALSE,IF(O$9&lt;&gt;0,VLOOKUP($A867,DSSV!$A$7:$R$65536,IN_DTK!O$6,0),""),"")</f>
        <v>0</v>
      </c>
      <c r="P867" s="183">
        <f>IF(ISNA(VLOOKUP($A867,DSSV!$A$7:$R$65536,IN_DTK!P$6,0))=FALSE,IF(P$9&lt;&gt;0,VLOOKUP($A867,DSSV!$A$7:$R$65536,IN_DTK!P$6,0),""),"")</f>
        <v>0</v>
      </c>
      <c r="Q867" s="184">
        <f>IF(ISNA(VLOOKUP($A867,DSSV!$A$7:$R$65536,IN_DTK!Q$6,0))=FALSE,VLOOKUP($A867,DSSV!$A$7:$R$65536,IN_DTK!Q$6,0),"")</f>
        <v>0</v>
      </c>
      <c r="R867" s="175" t="str">
        <f>IF(ISNA(VLOOKUP($A867,DSSV!$A$7:$R$65536,IN_DTK!R$6,0))=FALSE,VLOOKUP($A867,DSSV!$A$7:$R$65536,IN_DTK!R$6,0),"")</f>
        <v>Không</v>
      </c>
      <c r="S867" s="185" t="str">
        <f>IF(ISNA(VLOOKUP($A867,DSSV!$A$7:$R$65536,IN_DTK!S$6,0))=FALSE,VLOOKUP($A867,DSSV!$A$7:$R$65536,IN_DTK!S$6,0),"")</f>
        <v/>
      </c>
      <c r="T867" s="156" t="str">
        <f t="shared" si="26"/>
        <v/>
      </c>
      <c r="U867" s="156" t="str">
        <f t="shared" si="27"/>
        <v/>
      </c>
    </row>
    <row r="868" spans="1:21" s="156" customFormat="1" ht="20.25" customHeight="1">
      <c r="A868" s="154">
        <v>859</v>
      </c>
      <c r="B868" s="178">
        <f>--SUBTOTAL(2,C$7:C868)</f>
        <v>859</v>
      </c>
      <c r="C868" s="157">
        <f>IF(ISNA(VLOOKUP($A868,DSSV!$A$7:$R$65536,IN_DTK!C$6,0))=FALSE,VLOOKUP($A868,DSSV!$A$7:$R$65536,IN_DTK!C$6,0),"")</f>
        <v>0</v>
      </c>
      <c r="D868" s="181" t="str">
        <f>IF(ISNA(VLOOKUP($A868,DSSV!$A$7:$R$65536,IN_DTK!D$6,0))=FALSE,VLOOKUP($A868,DSSV!$A$7:$R$65536,IN_DTK!D$6,0),"")</f>
        <v/>
      </c>
      <c r="E868" s="182" t="str">
        <f>IF(ISNA(VLOOKUP($A868,DSSV!$A$7:$R$65536,IN_DTK!E$6,0))=FALSE,VLOOKUP($A868,DSSV!$A$7:$R$65536,IN_DTK!E$6,0),"")</f>
        <v/>
      </c>
      <c r="F868" s="187" t="str">
        <f>IF(ISNA(VLOOKUP($A868,DSSV!$A$7:$R$65536,IN_DTK!F$6,0))=FALSE,VLOOKUP($A868,DSSV!$A$7:$R$65536,IN_DTK!F$6,0),"")</f>
        <v/>
      </c>
      <c r="G868" s="187" t="str">
        <f>IF(ISNA(VLOOKUP($A868,DSSV!$A$7:$R$65536,IN_DTK!G$6,0))=FALSE,VLOOKUP($A868,DSSV!$A$7:$R$65536,IN_DTK!G$6,0),"")</f>
        <v/>
      </c>
      <c r="H868" s="183">
        <f>IF(ISNA(VLOOKUP($A868,DSSV!$A$7:$R$65536,IN_DTK!H$6,0))=FALSE,IF(H$9&lt;&gt;0,VLOOKUP($A868,DSSV!$A$7:$R$65536,IN_DTK!H$6,0),""),"")</f>
        <v>0</v>
      </c>
      <c r="I868" s="183">
        <f>IF(ISNA(VLOOKUP($A868,DSSV!$A$7:$R$65536,IN_DTK!I$6,0))=FALSE,IF(I$9&lt;&gt;0,VLOOKUP($A868,DSSV!$A$7:$R$65536,IN_DTK!I$6,0),""),"")</f>
        <v>0</v>
      </c>
      <c r="J868" s="183">
        <f>IF(ISNA(VLOOKUP($A868,DSSV!$A$7:$R$65536,IN_DTK!J$6,0))=FALSE,IF(J$9&lt;&gt;0,VLOOKUP($A868,DSSV!$A$7:$R$65536,IN_DTK!J$6,0),""),"")</f>
        <v>0</v>
      </c>
      <c r="K868" s="183">
        <f>IF(ISNA(VLOOKUP($A868,DSSV!$A$7:$R$65536,IN_DTK!K$6,0))=FALSE,IF(K$9&lt;&gt;0,VLOOKUP($A868,DSSV!$A$7:$R$65536,IN_DTK!K$6,0),""),"")</f>
        <v>0</v>
      </c>
      <c r="L868" s="183">
        <f>IF(ISNA(VLOOKUP($A868,DSSV!$A$7:$R$65536,IN_DTK!L$6,0))=FALSE,IF(L$9&lt;&gt;0,VLOOKUP($A868,DSSV!$A$7:$R$65536,IN_DTK!L$6,0),""),"")</f>
        <v>0</v>
      </c>
      <c r="M868" s="183">
        <f>IF(ISNA(VLOOKUP($A868,DSSV!$A$7:$R$65536,IN_DTK!M$6,0))=FALSE,IF(M$9&lt;&gt;0,VLOOKUP($A868,DSSV!$A$7:$R$65536,IN_DTK!M$6,0),""),"")</f>
        <v>0</v>
      </c>
      <c r="N868" s="183">
        <f>IF(ISNA(VLOOKUP($A868,DSSV!$A$7:$R$65536,IN_DTK!N$6,0))=FALSE,IF(N$9&lt;&gt;0,VLOOKUP($A868,DSSV!$A$7:$R$65536,IN_DTK!N$6,0),""),"")</f>
        <v>0</v>
      </c>
      <c r="O868" s="183">
        <f>IF(ISNA(VLOOKUP($A868,DSSV!$A$7:$R$65536,IN_DTK!O$6,0))=FALSE,IF(O$9&lt;&gt;0,VLOOKUP($A868,DSSV!$A$7:$R$65536,IN_DTK!O$6,0),""),"")</f>
        <v>0</v>
      </c>
      <c r="P868" s="183">
        <f>IF(ISNA(VLOOKUP($A868,DSSV!$A$7:$R$65536,IN_DTK!P$6,0))=FALSE,IF(P$9&lt;&gt;0,VLOOKUP($A868,DSSV!$A$7:$R$65536,IN_DTK!P$6,0),""),"")</f>
        <v>0</v>
      </c>
      <c r="Q868" s="184">
        <f>IF(ISNA(VLOOKUP($A868,DSSV!$A$7:$R$65536,IN_DTK!Q$6,0))=FALSE,VLOOKUP($A868,DSSV!$A$7:$R$65536,IN_DTK!Q$6,0),"")</f>
        <v>0</v>
      </c>
      <c r="R868" s="175" t="str">
        <f>IF(ISNA(VLOOKUP($A868,DSSV!$A$7:$R$65536,IN_DTK!R$6,0))=FALSE,VLOOKUP($A868,DSSV!$A$7:$R$65536,IN_DTK!R$6,0),"")</f>
        <v>Không</v>
      </c>
      <c r="S868" s="185" t="str">
        <f>IF(ISNA(VLOOKUP($A868,DSSV!$A$7:$R$65536,IN_DTK!S$6,0))=FALSE,VLOOKUP($A868,DSSV!$A$7:$R$65536,IN_DTK!S$6,0),"")</f>
        <v/>
      </c>
      <c r="T868" s="156" t="str">
        <f t="shared" si="26"/>
        <v/>
      </c>
      <c r="U868" s="156" t="str">
        <f t="shared" si="27"/>
        <v/>
      </c>
    </row>
    <row r="869" spans="1:21" s="156" customFormat="1" ht="20.25" customHeight="1">
      <c r="A869" s="154">
        <v>860</v>
      </c>
      <c r="B869" s="178">
        <f>--SUBTOTAL(2,C$7:C869)</f>
        <v>860</v>
      </c>
      <c r="C869" s="157">
        <f>IF(ISNA(VLOOKUP($A869,DSSV!$A$7:$R$65536,IN_DTK!C$6,0))=FALSE,VLOOKUP($A869,DSSV!$A$7:$R$65536,IN_DTK!C$6,0),"")</f>
        <v>0</v>
      </c>
      <c r="D869" s="181" t="str">
        <f>IF(ISNA(VLOOKUP($A869,DSSV!$A$7:$R$65536,IN_DTK!D$6,0))=FALSE,VLOOKUP($A869,DSSV!$A$7:$R$65536,IN_DTK!D$6,0),"")</f>
        <v/>
      </c>
      <c r="E869" s="182" t="str">
        <f>IF(ISNA(VLOOKUP($A869,DSSV!$A$7:$R$65536,IN_DTK!E$6,0))=FALSE,VLOOKUP($A869,DSSV!$A$7:$R$65536,IN_DTK!E$6,0),"")</f>
        <v/>
      </c>
      <c r="F869" s="187" t="str">
        <f>IF(ISNA(VLOOKUP($A869,DSSV!$A$7:$R$65536,IN_DTK!F$6,0))=FALSE,VLOOKUP($A869,DSSV!$A$7:$R$65536,IN_DTK!F$6,0),"")</f>
        <v/>
      </c>
      <c r="G869" s="187" t="str">
        <f>IF(ISNA(VLOOKUP($A869,DSSV!$A$7:$R$65536,IN_DTK!G$6,0))=FALSE,VLOOKUP($A869,DSSV!$A$7:$R$65536,IN_DTK!G$6,0),"")</f>
        <v/>
      </c>
      <c r="H869" s="183">
        <f>IF(ISNA(VLOOKUP($A869,DSSV!$A$7:$R$65536,IN_DTK!H$6,0))=FALSE,IF(H$9&lt;&gt;0,VLOOKUP($A869,DSSV!$A$7:$R$65536,IN_DTK!H$6,0),""),"")</f>
        <v>0</v>
      </c>
      <c r="I869" s="183">
        <f>IF(ISNA(VLOOKUP($A869,DSSV!$A$7:$R$65536,IN_DTK!I$6,0))=FALSE,IF(I$9&lt;&gt;0,VLOOKUP($A869,DSSV!$A$7:$R$65536,IN_DTK!I$6,0),""),"")</f>
        <v>0</v>
      </c>
      <c r="J869" s="183">
        <f>IF(ISNA(VLOOKUP($A869,DSSV!$A$7:$R$65536,IN_DTK!J$6,0))=FALSE,IF(J$9&lt;&gt;0,VLOOKUP($A869,DSSV!$A$7:$R$65536,IN_DTK!J$6,0),""),"")</f>
        <v>0</v>
      </c>
      <c r="K869" s="183">
        <f>IF(ISNA(VLOOKUP($A869,DSSV!$A$7:$R$65536,IN_DTK!K$6,0))=FALSE,IF(K$9&lt;&gt;0,VLOOKUP($A869,DSSV!$A$7:$R$65536,IN_DTK!K$6,0),""),"")</f>
        <v>0</v>
      </c>
      <c r="L869" s="183">
        <f>IF(ISNA(VLOOKUP($A869,DSSV!$A$7:$R$65536,IN_DTK!L$6,0))=FALSE,IF(L$9&lt;&gt;0,VLOOKUP($A869,DSSV!$A$7:$R$65536,IN_DTK!L$6,0),""),"")</f>
        <v>0</v>
      </c>
      <c r="M869" s="183">
        <f>IF(ISNA(VLOOKUP($A869,DSSV!$A$7:$R$65536,IN_DTK!M$6,0))=FALSE,IF(M$9&lt;&gt;0,VLOOKUP($A869,DSSV!$A$7:$R$65536,IN_DTK!M$6,0),""),"")</f>
        <v>0</v>
      </c>
      <c r="N869" s="183">
        <f>IF(ISNA(VLOOKUP($A869,DSSV!$A$7:$R$65536,IN_DTK!N$6,0))=FALSE,IF(N$9&lt;&gt;0,VLOOKUP($A869,DSSV!$A$7:$R$65536,IN_DTK!N$6,0),""),"")</f>
        <v>0</v>
      </c>
      <c r="O869" s="183">
        <f>IF(ISNA(VLOOKUP($A869,DSSV!$A$7:$R$65536,IN_DTK!O$6,0))=FALSE,IF(O$9&lt;&gt;0,VLOOKUP($A869,DSSV!$A$7:$R$65536,IN_DTK!O$6,0),""),"")</f>
        <v>0</v>
      </c>
      <c r="P869" s="183">
        <f>IF(ISNA(VLOOKUP($A869,DSSV!$A$7:$R$65536,IN_DTK!P$6,0))=FALSE,IF(P$9&lt;&gt;0,VLOOKUP($A869,DSSV!$A$7:$R$65536,IN_DTK!P$6,0),""),"")</f>
        <v>0</v>
      </c>
      <c r="Q869" s="184">
        <f>IF(ISNA(VLOOKUP($A869,DSSV!$A$7:$R$65536,IN_DTK!Q$6,0))=FALSE,VLOOKUP($A869,DSSV!$A$7:$R$65536,IN_DTK!Q$6,0),"")</f>
        <v>0</v>
      </c>
      <c r="R869" s="175" t="str">
        <f>IF(ISNA(VLOOKUP($A869,DSSV!$A$7:$R$65536,IN_DTK!R$6,0))=FALSE,VLOOKUP($A869,DSSV!$A$7:$R$65536,IN_DTK!R$6,0),"")</f>
        <v>Không</v>
      </c>
      <c r="S869" s="185" t="str">
        <f>IF(ISNA(VLOOKUP($A869,DSSV!$A$7:$R$65536,IN_DTK!S$6,0))=FALSE,VLOOKUP($A869,DSSV!$A$7:$R$65536,IN_DTK!S$6,0),"")</f>
        <v/>
      </c>
      <c r="T869" s="156" t="str">
        <f t="shared" si="26"/>
        <v/>
      </c>
      <c r="U869" s="156" t="str">
        <f t="shared" si="27"/>
        <v/>
      </c>
    </row>
    <row r="870" spans="1:21" s="156" customFormat="1" ht="20.25" customHeight="1">
      <c r="A870" s="154">
        <v>861</v>
      </c>
      <c r="B870" s="178">
        <f>--SUBTOTAL(2,C$7:C870)</f>
        <v>861</v>
      </c>
      <c r="C870" s="157">
        <f>IF(ISNA(VLOOKUP($A870,DSSV!$A$7:$R$65536,IN_DTK!C$6,0))=FALSE,VLOOKUP($A870,DSSV!$A$7:$R$65536,IN_DTK!C$6,0),"")</f>
        <v>0</v>
      </c>
      <c r="D870" s="181" t="str">
        <f>IF(ISNA(VLOOKUP($A870,DSSV!$A$7:$R$65536,IN_DTK!D$6,0))=FALSE,VLOOKUP($A870,DSSV!$A$7:$R$65536,IN_DTK!D$6,0),"")</f>
        <v/>
      </c>
      <c r="E870" s="182" t="str">
        <f>IF(ISNA(VLOOKUP($A870,DSSV!$A$7:$R$65536,IN_DTK!E$6,0))=FALSE,VLOOKUP($A870,DSSV!$A$7:$R$65536,IN_DTK!E$6,0),"")</f>
        <v/>
      </c>
      <c r="F870" s="187" t="str">
        <f>IF(ISNA(VLOOKUP($A870,DSSV!$A$7:$R$65536,IN_DTK!F$6,0))=FALSE,VLOOKUP($A870,DSSV!$A$7:$R$65536,IN_DTK!F$6,0),"")</f>
        <v/>
      </c>
      <c r="G870" s="187" t="str">
        <f>IF(ISNA(VLOOKUP($A870,DSSV!$A$7:$R$65536,IN_DTK!G$6,0))=FALSE,VLOOKUP($A870,DSSV!$A$7:$R$65536,IN_DTK!G$6,0),"")</f>
        <v/>
      </c>
      <c r="H870" s="183">
        <f>IF(ISNA(VLOOKUP($A870,DSSV!$A$7:$R$65536,IN_DTK!H$6,0))=FALSE,IF(H$9&lt;&gt;0,VLOOKUP($A870,DSSV!$A$7:$R$65536,IN_DTK!H$6,0),""),"")</f>
        <v>0</v>
      </c>
      <c r="I870" s="183">
        <f>IF(ISNA(VLOOKUP($A870,DSSV!$A$7:$R$65536,IN_DTK!I$6,0))=FALSE,IF(I$9&lt;&gt;0,VLOOKUP($A870,DSSV!$A$7:$R$65536,IN_DTK!I$6,0),""),"")</f>
        <v>0</v>
      </c>
      <c r="J870" s="183">
        <f>IF(ISNA(VLOOKUP($A870,DSSV!$A$7:$R$65536,IN_DTK!J$6,0))=FALSE,IF(J$9&lt;&gt;0,VLOOKUP($A870,DSSV!$A$7:$R$65536,IN_DTK!J$6,0),""),"")</f>
        <v>0</v>
      </c>
      <c r="K870" s="183">
        <f>IF(ISNA(VLOOKUP($A870,DSSV!$A$7:$R$65536,IN_DTK!K$6,0))=FALSE,IF(K$9&lt;&gt;0,VLOOKUP($A870,DSSV!$A$7:$R$65536,IN_DTK!K$6,0),""),"")</f>
        <v>0</v>
      </c>
      <c r="L870" s="183">
        <f>IF(ISNA(VLOOKUP($A870,DSSV!$A$7:$R$65536,IN_DTK!L$6,0))=FALSE,IF(L$9&lt;&gt;0,VLOOKUP($A870,DSSV!$A$7:$R$65536,IN_DTK!L$6,0),""),"")</f>
        <v>0</v>
      </c>
      <c r="M870" s="183">
        <f>IF(ISNA(VLOOKUP($A870,DSSV!$A$7:$R$65536,IN_DTK!M$6,0))=FALSE,IF(M$9&lt;&gt;0,VLOOKUP($A870,DSSV!$A$7:$R$65536,IN_DTK!M$6,0),""),"")</f>
        <v>0</v>
      </c>
      <c r="N870" s="183">
        <f>IF(ISNA(VLOOKUP($A870,DSSV!$A$7:$R$65536,IN_DTK!N$6,0))=FALSE,IF(N$9&lt;&gt;0,VLOOKUP($A870,DSSV!$A$7:$R$65536,IN_DTK!N$6,0),""),"")</f>
        <v>0</v>
      </c>
      <c r="O870" s="183">
        <f>IF(ISNA(VLOOKUP($A870,DSSV!$A$7:$R$65536,IN_DTK!O$6,0))=FALSE,IF(O$9&lt;&gt;0,VLOOKUP($A870,DSSV!$A$7:$R$65536,IN_DTK!O$6,0),""),"")</f>
        <v>0</v>
      </c>
      <c r="P870" s="183">
        <f>IF(ISNA(VLOOKUP($A870,DSSV!$A$7:$R$65536,IN_DTK!P$6,0))=FALSE,IF(P$9&lt;&gt;0,VLOOKUP($A870,DSSV!$A$7:$R$65536,IN_DTK!P$6,0),""),"")</f>
        <v>0</v>
      </c>
      <c r="Q870" s="184">
        <f>IF(ISNA(VLOOKUP($A870,DSSV!$A$7:$R$65536,IN_DTK!Q$6,0))=FALSE,VLOOKUP($A870,DSSV!$A$7:$R$65536,IN_DTK!Q$6,0),"")</f>
        <v>0</v>
      </c>
      <c r="R870" s="175" t="str">
        <f>IF(ISNA(VLOOKUP($A870,DSSV!$A$7:$R$65536,IN_DTK!R$6,0))=FALSE,VLOOKUP($A870,DSSV!$A$7:$R$65536,IN_DTK!R$6,0),"")</f>
        <v>Không</v>
      </c>
      <c r="S870" s="185" t="str">
        <f>IF(ISNA(VLOOKUP($A870,DSSV!$A$7:$R$65536,IN_DTK!S$6,0))=FALSE,VLOOKUP($A870,DSSV!$A$7:$R$65536,IN_DTK!S$6,0),"")</f>
        <v/>
      </c>
      <c r="T870" s="156" t="str">
        <f t="shared" si="26"/>
        <v/>
      </c>
      <c r="U870" s="156" t="str">
        <f t="shared" si="27"/>
        <v/>
      </c>
    </row>
    <row r="871" spans="1:21" s="156" customFormat="1" ht="20.25" customHeight="1">
      <c r="A871" s="154">
        <v>862</v>
      </c>
      <c r="B871" s="178">
        <f>--SUBTOTAL(2,C$7:C871)</f>
        <v>862</v>
      </c>
      <c r="C871" s="157">
        <f>IF(ISNA(VLOOKUP($A871,DSSV!$A$7:$R$65536,IN_DTK!C$6,0))=FALSE,VLOOKUP($A871,DSSV!$A$7:$R$65536,IN_DTK!C$6,0),"")</f>
        <v>0</v>
      </c>
      <c r="D871" s="181" t="str">
        <f>IF(ISNA(VLOOKUP($A871,DSSV!$A$7:$R$65536,IN_DTK!D$6,0))=FALSE,VLOOKUP($A871,DSSV!$A$7:$R$65536,IN_DTK!D$6,0),"")</f>
        <v/>
      </c>
      <c r="E871" s="182" t="str">
        <f>IF(ISNA(VLOOKUP($A871,DSSV!$A$7:$R$65536,IN_DTK!E$6,0))=FALSE,VLOOKUP($A871,DSSV!$A$7:$R$65536,IN_DTK!E$6,0),"")</f>
        <v/>
      </c>
      <c r="F871" s="187" t="str">
        <f>IF(ISNA(VLOOKUP($A871,DSSV!$A$7:$R$65536,IN_DTK!F$6,0))=FALSE,VLOOKUP($A871,DSSV!$A$7:$R$65536,IN_DTK!F$6,0),"")</f>
        <v/>
      </c>
      <c r="G871" s="187" t="str">
        <f>IF(ISNA(VLOOKUP($A871,DSSV!$A$7:$R$65536,IN_DTK!G$6,0))=FALSE,VLOOKUP($A871,DSSV!$A$7:$R$65536,IN_DTK!G$6,0),"")</f>
        <v/>
      </c>
      <c r="H871" s="183">
        <f>IF(ISNA(VLOOKUP($A871,DSSV!$A$7:$R$65536,IN_DTK!H$6,0))=FALSE,IF(H$9&lt;&gt;0,VLOOKUP($A871,DSSV!$A$7:$R$65536,IN_DTK!H$6,0),""),"")</f>
        <v>0</v>
      </c>
      <c r="I871" s="183">
        <f>IF(ISNA(VLOOKUP($A871,DSSV!$A$7:$R$65536,IN_DTK!I$6,0))=FALSE,IF(I$9&lt;&gt;0,VLOOKUP($A871,DSSV!$A$7:$R$65536,IN_DTK!I$6,0),""),"")</f>
        <v>0</v>
      </c>
      <c r="J871" s="183">
        <f>IF(ISNA(VLOOKUP($A871,DSSV!$A$7:$R$65536,IN_DTK!J$6,0))=FALSE,IF(J$9&lt;&gt;0,VLOOKUP($A871,DSSV!$A$7:$R$65536,IN_DTK!J$6,0),""),"")</f>
        <v>0</v>
      </c>
      <c r="K871" s="183">
        <f>IF(ISNA(VLOOKUP($A871,DSSV!$A$7:$R$65536,IN_DTK!K$6,0))=FALSE,IF(K$9&lt;&gt;0,VLOOKUP($A871,DSSV!$A$7:$R$65536,IN_DTK!K$6,0),""),"")</f>
        <v>0</v>
      </c>
      <c r="L871" s="183">
        <f>IF(ISNA(VLOOKUP($A871,DSSV!$A$7:$R$65536,IN_DTK!L$6,0))=FALSE,IF(L$9&lt;&gt;0,VLOOKUP($A871,DSSV!$A$7:$R$65536,IN_DTK!L$6,0),""),"")</f>
        <v>0</v>
      </c>
      <c r="M871" s="183">
        <f>IF(ISNA(VLOOKUP($A871,DSSV!$A$7:$R$65536,IN_DTK!M$6,0))=FALSE,IF(M$9&lt;&gt;0,VLOOKUP($A871,DSSV!$A$7:$R$65536,IN_DTK!M$6,0),""),"")</f>
        <v>0</v>
      </c>
      <c r="N871" s="183">
        <f>IF(ISNA(VLOOKUP($A871,DSSV!$A$7:$R$65536,IN_DTK!N$6,0))=FALSE,IF(N$9&lt;&gt;0,VLOOKUP($A871,DSSV!$A$7:$R$65536,IN_DTK!N$6,0),""),"")</f>
        <v>0</v>
      </c>
      <c r="O871" s="183">
        <f>IF(ISNA(VLOOKUP($A871,DSSV!$A$7:$R$65536,IN_DTK!O$6,0))=FALSE,IF(O$9&lt;&gt;0,VLOOKUP($A871,DSSV!$A$7:$R$65536,IN_DTK!O$6,0),""),"")</f>
        <v>0</v>
      </c>
      <c r="P871" s="183">
        <f>IF(ISNA(VLOOKUP($A871,DSSV!$A$7:$R$65536,IN_DTK!P$6,0))=FALSE,IF(P$9&lt;&gt;0,VLOOKUP($A871,DSSV!$A$7:$R$65536,IN_DTK!P$6,0),""),"")</f>
        <v>0</v>
      </c>
      <c r="Q871" s="184">
        <f>IF(ISNA(VLOOKUP($A871,DSSV!$A$7:$R$65536,IN_DTK!Q$6,0))=FALSE,VLOOKUP($A871,DSSV!$A$7:$R$65536,IN_DTK!Q$6,0),"")</f>
        <v>0</v>
      </c>
      <c r="R871" s="175" t="str">
        <f>IF(ISNA(VLOOKUP($A871,DSSV!$A$7:$R$65536,IN_DTK!R$6,0))=FALSE,VLOOKUP($A871,DSSV!$A$7:$R$65536,IN_DTK!R$6,0),"")</f>
        <v>Không</v>
      </c>
      <c r="S871" s="185" t="str">
        <f>IF(ISNA(VLOOKUP($A871,DSSV!$A$7:$R$65536,IN_DTK!S$6,0))=FALSE,VLOOKUP($A871,DSSV!$A$7:$R$65536,IN_DTK!S$6,0),"")</f>
        <v/>
      </c>
      <c r="T871" s="156" t="str">
        <f t="shared" si="26"/>
        <v/>
      </c>
      <c r="U871" s="156" t="str">
        <f t="shared" si="27"/>
        <v/>
      </c>
    </row>
    <row r="872" spans="1:21" s="156" customFormat="1" ht="20.25" customHeight="1">
      <c r="A872" s="154">
        <v>863</v>
      </c>
      <c r="B872" s="178">
        <f>--SUBTOTAL(2,C$7:C872)</f>
        <v>863</v>
      </c>
      <c r="C872" s="157">
        <f>IF(ISNA(VLOOKUP($A872,DSSV!$A$7:$R$65536,IN_DTK!C$6,0))=FALSE,VLOOKUP($A872,DSSV!$A$7:$R$65536,IN_DTK!C$6,0),"")</f>
        <v>0</v>
      </c>
      <c r="D872" s="181" t="str">
        <f>IF(ISNA(VLOOKUP($A872,DSSV!$A$7:$R$65536,IN_DTK!D$6,0))=FALSE,VLOOKUP($A872,DSSV!$A$7:$R$65536,IN_DTK!D$6,0),"")</f>
        <v/>
      </c>
      <c r="E872" s="182" t="str">
        <f>IF(ISNA(VLOOKUP($A872,DSSV!$A$7:$R$65536,IN_DTK!E$6,0))=FALSE,VLOOKUP($A872,DSSV!$A$7:$R$65536,IN_DTK!E$6,0),"")</f>
        <v/>
      </c>
      <c r="F872" s="187" t="str">
        <f>IF(ISNA(VLOOKUP($A872,DSSV!$A$7:$R$65536,IN_DTK!F$6,0))=FALSE,VLOOKUP($A872,DSSV!$A$7:$R$65536,IN_DTK!F$6,0),"")</f>
        <v/>
      </c>
      <c r="G872" s="187" t="str">
        <f>IF(ISNA(VLOOKUP($A872,DSSV!$A$7:$R$65536,IN_DTK!G$6,0))=FALSE,VLOOKUP($A872,DSSV!$A$7:$R$65536,IN_DTK!G$6,0),"")</f>
        <v/>
      </c>
      <c r="H872" s="183">
        <f>IF(ISNA(VLOOKUP($A872,DSSV!$A$7:$R$65536,IN_DTK!H$6,0))=FALSE,IF(H$9&lt;&gt;0,VLOOKUP($A872,DSSV!$A$7:$R$65536,IN_DTK!H$6,0),""),"")</f>
        <v>0</v>
      </c>
      <c r="I872" s="183">
        <f>IF(ISNA(VLOOKUP($A872,DSSV!$A$7:$R$65536,IN_DTK!I$6,0))=FALSE,IF(I$9&lt;&gt;0,VLOOKUP($A872,DSSV!$A$7:$R$65536,IN_DTK!I$6,0),""),"")</f>
        <v>0</v>
      </c>
      <c r="J872" s="183">
        <f>IF(ISNA(VLOOKUP($A872,DSSV!$A$7:$R$65536,IN_DTK!J$6,0))=FALSE,IF(J$9&lt;&gt;0,VLOOKUP($A872,DSSV!$A$7:$R$65536,IN_DTK!J$6,0),""),"")</f>
        <v>0</v>
      </c>
      <c r="K872" s="183">
        <f>IF(ISNA(VLOOKUP($A872,DSSV!$A$7:$R$65536,IN_DTK!K$6,0))=FALSE,IF(K$9&lt;&gt;0,VLOOKUP($A872,DSSV!$A$7:$R$65536,IN_DTK!K$6,0),""),"")</f>
        <v>0</v>
      </c>
      <c r="L872" s="183">
        <f>IF(ISNA(VLOOKUP($A872,DSSV!$A$7:$R$65536,IN_DTK!L$6,0))=FALSE,IF(L$9&lt;&gt;0,VLOOKUP($A872,DSSV!$A$7:$R$65536,IN_DTK!L$6,0),""),"")</f>
        <v>0</v>
      </c>
      <c r="M872" s="183">
        <f>IF(ISNA(VLOOKUP($A872,DSSV!$A$7:$R$65536,IN_DTK!M$6,0))=FALSE,IF(M$9&lt;&gt;0,VLOOKUP($A872,DSSV!$A$7:$R$65536,IN_DTK!M$6,0),""),"")</f>
        <v>0</v>
      </c>
      <c r="N872" s="183">
        <f>IF(ISNA(VLOOKUP($A872,DSSV!$A$7:$R$65536,IN_DTK!N$6,0))=FALSE,IF(N$9&lt;&gt;0,VLOOKUP($A872,DSSV!$A$7:$R$65536,IN_DTK!N$6,0),""),"")</f>
        <v>0</v>
      </c>
      <c r="O872" s="183">
        <f>IF(ISNA(VLOOKUP($A872,DSSV!$A$7:$R$65536,IN_DTK!O$6,0))=FALSE,IF(O$9&lt;&gt;0,VLOOKUP($A872,DSSV!$A$7:$R$65536,IN_DTK!O$6,0),""),"")</f>
        <v>0</v>
      </c>
      <c r="P872" s="183">
        <f>IF(ISNA(VLOOKUP($A872,DSSV!$A$7:$R$65536,IN_DTK!P$6,0))=FALSE,IF(P$9&lt;&gt;0,VLOOKUP($A872,DSSV!$A$7:$R$65536,IN_DTK!P$6,0),""),"")</f>
        <v>0</v>
      </c>
      <c r="Q872" s="184">
        <f>IF(ISNA(VLOOKUP($A872,DSSV!$A$7:$R$65536,IN_DTK!Q$6,0))=FALSE,VLOOKUP($A872,DSSV!$A$7:$R$65536,IN_DTK!Q$6,0),"")</f>
        <v>0</v>
      </c>
      <c r="R872" s="175" t="str">
        <f>IF(ISNA(VLOOKUP($A872,DSSV!$A$7:$R$65536,IN_DTK!R$6,0))=FALSE,VLOOKUP($A872,DSSV!$A$7:$R$65536,IN_DTK!R$6,0),"")</f>
        <v>Không</v>
      </c>
      <c r="S872" s="185" t="str">
        <f>IF(ISNA(VLOOKUP($A872,DSSV!$A$7:$R$65536,IN_DTK!S$6,0))=FALSE,VLOOKUP($A872,DSSV!$A$7:$R$65536,IN_DTK!S$6,0),"")</f>
        <v/>
      </c>
      <c r="T872" s="156" t="str">
        <f t="shared" si="26"/>
        <v/>
      </c>
      <c r="U872" s="156" t="str">
        <f t="shared" si="27"/>
        <v/>
      </c>
    </row>
    <row r="873" spans="1:21" s="156" customFormat="1" ht="20.25" customHeight="1">
      <c r="A873" s="154">
        <v>864</v>
      </c>
      <c r="B873" s="178">
        <f>--SUBTOTAL(2,C$7:C873)</f>
        <v>864</v>
      </c>
      <c r="C873" s="157">
        <f>IF(ISNA(VLOOKUP($A873,DSSV!$A$7:$R$65536,IN_DTK!C$6,0))=FALSE,VLOOKUP($A873,DSSV!$A$7:$R$65536,IN_DTK!C$6,0),"")</f>
        <v>0</v>
      </c>
      <c r="D873" s="181" t="str">
        <f>IF(ISNA(VLOOKUP($A873,DSSV!$A$7:$R$65536,IN_DTK!D$6,0))=FALSE,VLOOKUP($A873,DSSV!$A$7:$R$65536,IN_DTK!D$6,0),"")</f>
        <v/>
      </c>
      <c r="E873" s="182" t="str">
        <f>IF(ISNA(VLOOKUP($A873,DSSV!$A$7:$R$65536,IN_DTK!E$6,0))=FALSE,VLOOKUP($A873,DSSV!$A$7:$R$65536,IN_DTK!E$6,0),"")</f>
        <v/>
      </c>
      <c r="F873" s="187" t="str">
        <f>IF(ISNA(VLOOKUP($A873,DSSV!$A$7:$R$65536,IN_DTK!F$6,0))=FALSE,VLOOKUP($A873,DSSV!$A$7:$R$65536,IN_DTK!F$6,0),"")</f>
        <v/>
      </c>
      <c r="G873" s="187" t="str">
        <f>IF(ISNA(VLOOKUP($A873,DSSV!$A$7:$R$65536,IN_DTK!G$6,0))=FALSE,VLOOKUP($A873,DSSV!$A$7:$R$65536,IN_DTK!G$6,0),"")</f>
        <v/>
      </c>
      <c r="H873" s="183">
        <f>IF(ISNA(VLOOKUP($A873,DSSV!$A$7:$R$65536,IN_DTK!H$6,0))=FALSE,IF(H$9&lt;&gt;0,VLOOKUP($A873,DSSV!$A$7:$R$65536,IN_DTK!H$6,0),""),"")</f>
        <v>0</v>
      </c>
      <c r="I873" s="183">
        <f>IF(ISNA(VLOOKUP($A873,DSSV!$A$7:$R$65536,IN_DTK!I$6,0))=FALSE,IF(I$9&lt;&gt;0,VLOOKUP($A873,DSSV!$A$7:$R$65536,IN_DTK!I$6,0),""),"")</f>
        <v>0</v>
      </c>
      <c r="J873" s="183">
        <f>IF(ISNA(VLOOKUP($A873,DSSV!$A$7:$R$65536,IN_DTK!J$6,0))=FALSE,IF(J$9&lt;&gt;0,VLOOKUP($A873,DSSV!$A$7:$R$65536,IN_DTK!J$6,0),""),"")</f>
        <v>0</v>
      </c>
      <c r="K873" s="183">
        <f>IF(ISNA(VLOOKUP($A873,DSSV!$A$7:$R$65536,IN_DTK!K$6,0))=FALSE,IF(K$9&lt;&gt;0,VLOOKUP($A873,DSSV!$A$7:$R$65536,IN_DTK!K$6,0),""),"")</f>
        <v>0</v>
      </c>
      <c r="L873" s="183">
        <f>IF(ISNA(VLOOKUP($A873,DSSV!$A$7:$R$65536,IN_DTK!L$6,0))=FALSE,IF(L$9&lt;&gt;0,VLOOKUP($A873,DSSV!$A$7:$R$65536,IN_DTK!L$6,0),""),"")</f>
        <v>0</v>
      </c>
      <c r="M873" s="183">
        <f>IF(ISNA(VLOOKUP($A873,DSSV!$A$7:$R$65536,IN_DTK!M$6,0))=FALSE,IF(M$9&lt;&gt;0,VLOOKUP($A873,DSSV!$A$7:$R$65536,IN_DTK!M$6,0),""),"")</f>
        <v>0</v>
      </c>
      <c r="N873" s="183">
        <f>IF(ISNA(VLOOKUP($A873,DSSV!$A$7:$R$65536,IN_DTK!N$6,0))=FALSE,IF(N$9&lt;&gt;0,VLOOKUP($A873,DSSV!$A$7:$R$65536,IN_DTK!N$6,0),""),"")</f>
        <v>0</v>
      </c>
      <c r="O873" s="183">
        <f>IF(ISNA(VLOOKUP($A873,DSSV!$A$7:$R$65536,IN_DTK!O$6,0))=FALSE,IF(O$9&lt;&gt;0,VLOOKUP($A873,DSSV!$A$7:$R$65536,IN_DTK!O$6,0),""),"")</f>
        <v>0</v>
      </c>
      <c r="P873" s="183">
        <f>IF(ISNA(VLOOKUP($A873,DSSV!$A$7:$R$65536,IN_DTK!P$6,0))=FALSE,IF(P$9&lt;&gt;0,VLOOKUP($A873,DSSV!$A$7:$R$65536,IN_DTK!P$6,0),""),"")</f>
        <v>0</v>
      </c>
      <c r="Q873" s="184">
        <f>IF(ISNA(VLOOKUP($A873,DSSV!$A$7:$R$65536,IN_DTK!Q$6,0))=FALSE,VLOOKUP($A873,DSSV!$A$7:$R$65536,IN_DTK!Q$6,0),"")</f>
        <v>0</v>
      </c>
      <c r="R873" s="175" t="str">
        <f>IF(ISNA(VLOOKUP($A873,DSSV!$A$7:$R$65536,IN_DTK!R$6,0))=FALSE,VLOOKUP($A873,DSSV!$A$7:$R$65536,IN_DTK!R$6,0),"")</f>
        <v>Không</v>
      </c>
      <c r="S873" s="185" t="str">
        <f>IF(ISNA(VLOOKUP($A873,DSSV!$A$7:$R$65536,IN_DTK!S$6,0))=FALSE,VLOOKUP($A873,DSSV!$A$7:$R$65536,IN_DTK!S$6,0),"")</f>
        <v/>
      </c>
      <c r="T873" s="156" t="str">
        <f t="shared" si="26"/>
        <v/>
      </c>
      <c r="U873" s="156" t="str">
        <f t="shared" si="27"/>
        <v/>
      </c>
    </row>
    <row r="874" spans="1:21" s="156" customFormat="1" ht="20.25" customHeight="1">
      <c r="A874" s="154">
        <v>865</v>
      </c>
      <c r="B874" s="178">
        <f>--SUBTOTAL(2,C$7:C874)</f>
        <v>865</v>
      </c>
      <c r="C874" s="157">
        <f>IF(ISNA(VLOOKUP($A874,DSSV!$A$7:$R$65536,IN_DTK!C$6,0))=FALSE,VLOOKUP($A874,DSSV!$A$7:$R$65536,IN_DTK!C$6,0),"")</f>
        <v>0</v>
      </c>
      <c r="D874" s="181" t="str">
        <f>IF(ISNA(VLOOKUP($A874,DSSV!$A$7:$R$65536,IN_DTK!D$6,0))=FALSE,VLOOKUP($A874,DSSV!$A$7:$R$65536,IN_DTK!D$6,0),"")</f>
        <v/>
      </c>
      <c r="E874" s="182" t="str">
        <f>IF(ISNA(VLOOKUP($A874,DSSV!$A$7:$R$65536,IN_DTK!E$6,0))=FALSE,VLOOKUP($A874,DSSV!$A$7:$R$65536,IN_DTK!E$6,0),"")</f>
        <v/>
      </c>
      <c r="F874" s="187" t="str">
        <f>IF(ISNA(VLOOKUP($A874,DSSV!$A$7:$R$65536,IN_DTK!F$6,0))=FALSE,VLOOKUP($A874,DSSV!$A$7:$R$65536,IN_DTK!F$6,0),"")</f>
        <v/>
      </c>
      <c r="G874" s="187" t="str">
        <f>IF(ISNA(VLOOKUP($A874,DSSV!$A$7:$R$65536,IN_DTK!G$6,0))=FALSE,VLOOKUP($A874,DSSV!$A$7:$R$65536,IN_DTK!G$6,0),"")</f>
        <v/>
      </c>
      <c r="H874" s="183">
        <f>IF(ISNA(VLOOKUP($A874,DSSV!$A$7:$R$65536,IN_DTK!H$6,0))=FALSE,IF(H$9&lt;&gt;0,VLOOKUP($A874,DSSV!$A$7:$R$65536,IN_DTK!H$6,0),""),"")</f>
        <v>0</v>
      </c>
      <c r="I874" s="183">
        <f>IF(ISNA(VLOOKUP($A874,DSSV!$A$7:$R$65536,IN_DTK!I$6,0))=FALSE,IF(I$9&lt;&gt;0,VLOOKUP($A874,DSSV!$A$7:$R$65536,IN_DTK!I$6,0),""),"")</f>
        <v>0</v>
      </c>
      <c r="J874" s="183">
        <f>IF(ISNA(VLOOKUP($A874,DSSV!$A$7:$R$65536,IN_DTK!J$6,0))=FALSE,IF(J$9&lt;&gt;0,VLOOKUP($A874,DSSV!$A$7:$R$65536,IN_DTK!J$6,0),""),"")</f>
        <v>0</v>
      </c>
      <c r="K874" s="183">
        <f>IF(ISNA(VLOOKUP($A874,DSSV!$A$7:$R$65536,IN_DTK!K$6,0))=FALSE,IF(K$9&lt;&gt;0,VLOOKUP($A874,DSSV!$A$7:$R$65536,IN_DTK!K$6,0),""),"")</f>
        <v>0</v>
      </c>
      <c r="L874" s="183">
        <f>IF(ISNA(VLOOKUP($A874,DSSV!$A$7:$R$65536,IN_DTK!L$6,0))=FALSE,IF(L$9&lt;&gt;0,VLOOKUP($A874,DSSV!$A$7:$R$65536,IN_DTK!L$6,0),""),"")</f>
        <v>0</v>
      </c>
      <c r="M874" s="183">
        <f>IF(ISNA(VLOOKUP($A874,DSSV!$A$7:$R$65536,IN_DTK!M$6,0))=FALSE,IF(M$9&lt;&gt;0,VLOOKUP($A874,DSSV!$A$7:$R$65536,IN_DTK!M$6,0),""),"")</f>
        <v>0</v>
      </c>
      <c r="N874" s="183">
        <f>IF(ISNA(VLOOKUP($A874,DSSV!$A$7:$R$65536,IN_DTK!N$6,0))=FALSE,IF(N$9&lt;&gt;0,VLOOKUP($A874,DSSV!$A$7:$R$65536,IN_DTK!N$6,0),""),"")</f>
        <v>0</v>
      </c>
      <c r="O874" s="183">
        <f>IF(ISNA(VLOOKUP($A874,DSSV!$A$7:$R$65536,IN_DTK!O$6,0))=FALSE,IF(O$9&lt;&gt;0,VLOOKUP($A874,DSSV!$A$7:$R$65536,IN_DTK!O$6,0),""),"")</f>
        <v>0</v>
      </c>
      <c r="P874" s="183">
        <f>IF(ISNA(VLOOKUP($A874,DSSV!$A$7:$R$65536,IN_DTK!P$6,0))=FALSE,IF(P$9&lt;&gt;0,VLOOKUP($A874,DSSV!$A$7:$R$65536,IN_DTK!P$6,0),""),"")</f>
        <v>0</v>
      </c>
      <c r="Q874" s="184">
        <f>IF(ISNA(VLOOKUP($A874,DSSV!$A$7:$R$65536,IN_DTK!Q$6,0))=FALSE,VLOOKUP($A874,DSSV!$A$7:$R$65536,IN_DTK!Q$6,0),"")</f>
        <v>0</v>
      </c>
      <c r="R874" s="175" t="str">
        <f>IF(ISNA(VLOOKUP($A874,DSSV!$A$7:$R$65536,IN_DTK!R$6,0))=FALSE,VLOOKUP($A874,DSSV!$A$7:$R$65536,IN_DTK!R$6,0),"")</f>
        <v>Không</v>
      </c>
      <c r="S874" s="185" t="str">
        <f>IF(ISNA(VLOOKUP($A874,DSSV!$A$7:$R$65536,IN_DTK!S$6,0))=FALSE,VLOOKUP($A874,DSSV!$A$7:$R$65536,IN_DTK!S$6,0),"")</f>
        <v/>
      </c>
      <c r="T874" s="156" t="str">
        <f t="shared" si="26"/>
        <v/>
      </c>
      <c r="U874" s="156" t="str">
        <f t="shared" si="27"/>
        <v/>
      </c>
    </row>
    <row r="875" spans="1:21" s="156" customFormat="1" ht="20.25" customHeight="1">
      <c r="A875" s="154">
        <v>866</v>
      </c>
      <c r="B875" s="178">
        <f>--SUBTOTAL(2,C$7:C875)</f>
        <v>866</v>
      </c>
      <c r="C875" s="157">
        <f>IF(ISNA(VLOOKUP($A875,DSSV!$A$7:$R$65536,IN_DTK!C$6,0))=FALSE,VLOOKUP($A875,DSSV!$A$7:$R$65536,IN_DTK!C$6,0),"")</f>
        <v>0</v>
      </c>
      <c r="D875" s="181" t="str">
        <f>IF(ISNA(VLOOKUP($A875,DSSV!$A$7:$R$65536,IN_DTK!D$6,0))=FALSE,VLOOKUP($A875,DSSV!$A$7:$R$65536,IN_DTK!D$6,0),"")</f>
        <v/>
      </c>
      <c r="E875" s="182" t="str">
        <f>IF(ISNA(VLOOKUP($A875,DSSV!$A$7:$R$65536,IN_DTK!E$6,0))=FALSE,VLOOKUP($A875,DSSV!$A$7:$R$65536,IN_DTK!E$6,0),"")</f>
        <v/>
      </c>
      <c r="F875" s="187" t="str">
        <f>IF(ISNA(VLOOKUP($A875,DSSV!$A$7:$R$65536,IN_DTK!F$6,0))=FALSE,VLOOKUP($A875,DSSV!$A$7:$R$65536,IN_DTK!F$6,0),"")</f>
        <v/>
      </c>
      <c r="G875" s="187" t="str">
        <f>IF(ISNA(VLOOKUP($A875,DSSV!$A$7:$R$65536,IN_DTK!G$6,0))=FALSE,VLOOKUP($A875,DSSV!$A$7:$R$65536,IN_DTK!G$6,0),"")</f>
        <v/>
      </c>
      <c r="H875" s="183">
        <f>IF(ISNA(VLOOKUP($A875,DSSV!$A$7:$R$65536,IN_DTK!H$6,0))=FALSE,IF(H$9&lt;&gt;0,VLOOKUP($A875,DSSV!$A$7:$R$65536,IN_DTK!H$6,0),""),"")</f>
        <v>0</v>
      </c>
      <c r="I875" s="183">
        <f>IF(ISNA(VLOOKUP($A875,DSSV!$A$7:$R$65536,IN_DTK!I$6,0))=FALSE,IF(I$9&lt;&gt;0,VLOOKUP($A875,DSSV!$A$7:$R$65536,IN_DTK!I$6,0),""),"")</f>
        <v>0</v>
      </c>
      <c r="J875" s="183">
        <f>IF(ISNA(VLOOKUP($A875,DSSV!$A$7:$R$65536,IN_DTK!J$6,0))=FALSE,IF(J$9&lt;&gt;0,VLOOKUP($A875,DSSV!$A$7:$R$65536,IN_DTK!J$6,0),""),"")</f>
        <v>0</v>
      </c>
      <c r="K875" s="183">
        <f>IF(ISNA(VLOOKUP($A875,DSSV!$A$7:$R$65536,IN_DTK!K$6,0))=FALSE,IF(K$9&lt;&gt;0,VLOOKUP($A875,DSSV!$A$7:$R$65536,IN_DTK!K$6,0),""),"")</f>
        <v>0</v>
      </c>
      <c r="L875" s="183">
        <f>IF(ISNA(VLOOKUP($A875,DSSV!$A$7:$R$65536,IN_DTK!L$6,0))=FALSE,IF(L$9&lt;&gt;0,VLOOKUP($A875,DSSV!$A$7:$R$65536,IN_DTK!L$6,0),""),"")</f>
        <v>0</v>
      </c>
      <c r="M875" s="183">
        <f>IF(ISNA(VLOOKUP($A875,DSSV!$A$7:$R$65536,IN_DTK!M$6,0))=FALSE,IF(M$9&lt;&gt;0,VLOOKUP($A875,DSSV!$A$7:$R$65536,IN_DTK!M$6,0),""),"")</f>
        <v>0</v>
      </c>
      <c r="N875" s="183">
        <f>IF(ISNA(VLOOKUP($A875,DSSV!$A$7:$R$65536,IN_DTK!N$6,0))=FALSE,IF(N$9&lt;&gt;0,VLOOKUP($A875,DSSV!$A$7:$R$65536,IN_DTK!N$6,0),""),"")</f>
        <v>0</v>
      </c>
      <c r="O875" s="183">
        <f>IF(ISNA(VLOOKUP($A875,DSSV!$A$7:$R$65536,IN_DTK!O$6,0))=FALSE,IF(O$9&lt;&gt;0,VLOOKUP($A875,DSSV!$A$7:$R$65536,IN_DTK!O$6,0),""),"")</f>
        <v>0</v>
      </c>
      <c r="P875" s="183">
        <f>IF(ISNA(VLOOKUP($A875,DSSV!$A$7:$R$65536,IN_DTK!P$6,0))=FALSE,IF(P$9&lt;&gt;0,VLOOKUP($A875,DSSV!$A$7:$R$65536,IN_DTK!P$6,0),""),"")</f>
        <v>0</v>
      </c>
      <c r="Q875" s="184">
        <f>IF(ISNA(VLOOKUP($A875,DSSV!$A$7:$R$65536,IN_DTK!Q$6,0))=FALSE,VLOOKUP($A875,DSSV!$A$7:$R$65536,IN_DTK!Q$6,0),"")</f>
        <v>0</v>
      </c>
      <c r="R875" s="175" t="str">
        <f>IF(ISNA(VLOOKUP($A875,DSSV!$A$7:$R$65536,IN_DTK!R$6,0))=FALSE,VLOOKUP($A875,DSSV!$A$7:$R$65536,IN_DTK!R$6,0),"")</f>
        <v>Không</v>
      </c>
      <c r="S875" s="185" t="str">
        <f>IF(ISNA(VLOOKUP($A875,DSSV!$A$7:$R$65536,IN_DTK!S$6,0))=FALSE,VLOOKUP($A875,DSSV!$A$7:$R$65536,IN_DTK!S$6,0),"")</f>
        <v/>
      </c>
      <c r="T875" s="156" t="str">
        <f t="shared" si="26"/>
        <v/>
      </c>
      <c r="U875" s="156" t="str">
        <f t="shared" si="27"/>
        <v/>
      </c>
    </row>
    <row r="876" spans="1:21" s="156" customFormat="1" ht="20.25" customHeight="1">
      <c r="A876" s="154">
        <v>867</v>
      </c>
      <c r="B876" s="178">
        <f>--SUBTOTAL(2,C$7:C876)</f>
        <v>867</v>
      </c>
      <c r="C876" s="157">
        <f>IF(ISNA(VLOOKUP($A876,DSSV!$A$7:$R$65536,IN_DTK!C$6,0))=FALSE,VLOOKUP($A876,DSSV!$A$7:$R$65536,IN_DTK!C$6,0),"")</f>
        <v>0</v>
      </c>
      <c r="D876" s="181" t="str">
        <f>IF(ISNA(VLOOKUP($A876,DSSV!$A$7:$R$65536,IN_DTK!D$6,0))=FALSE,VLOOKUP($A876,DSSV!$A$7:$R$65536,IN_DTK!D$6,0),"")</f>
        <v/>
      </c>
      <c r="E876" s="182" t="str">
        <f>IF(ISNA(VLOOKUP($A876,DSSV!$A$7:$R$65536,IN_DTK!E$6,0))=FALSE,VLOOKUP($A876,DSSV!$A$7:$R$65536,IN_DTK!E$6,0),"")</f>
        <v/>
      </c>
      <c r="F876" s="187" t="str">
        <f>IF(ISNA(VLOOKUP($A876,DSSV!$A$7:$R$65536,IN_DTK!F$6,0))=FALSE,VLOOKUP($A876,DSSV!$A$7:$R$65536,IN_DTK!F$6,0),"")</f>
        <v/>
      </c>
      <c r="G876" s="187" t="str">
        <f>IF(ISNA(VLOOKUP($A876,DSSV!$A$7:$R$65536,IN_DTK!G$6,0))=FALSE,VLOOKUP($A876,DSSV!$A$7:$R$65536,IN_DTK!G$6,0),"")</f>
        <v/>
      </c>
      <c r="H876" s="183">
        <f>IF(ISNA(VLOOKUP($A876,DSSV!$A$7:$R$65536,IN_DTK!H$6,0))=FALSE,IF(H$9&lt;&gt;0,VLOOKUP($A876,DSSV!$A$7:$R$65536,IN_DTK!H$6,0),""),"")</f>
        <v>0</v>
      </c>
      <c r="I876" s="183">
        <f>IF(ISNA(VLOOKUP($A876,DSSV!$A$7:$R$65536,IN_DTK!I$6,0))=FALSE,IF(I$9&lt;&gt;0,VLOOKUP($A876,DSSV!$A$7:$R$65536,IN_DTK!I$6,0),""),"")</f>
        <v>0</v>
      </c>
      <c r="J876" s="183">
        <f>IF(ISNA(VLOOKUP($A876,DSSV!$A$7:$R$65536,IN_DTK!J$6,0))=FALSE,IF(J$9&lt;&gt;0,VLOOKUP($A876,DSSV!$A$7:$R$65536,IN_DTK!J$6,0),""),"")</f>
        <v>0</v>
      </c>
      <c r="K876" s="183">
        <f>IF(ISNA(VLOOKUP($A876,DSSV!$A$7:$R$65536,IN_DTK!K$6,0))=FALSE,IF(K$9&lt;&gt;0,VLOOKUP($A876,DSSV!$A$7:$R$65536,IN_DTK!K$6,0),""),"")</f>
        <v>0</v>
      </c>
      <c r="L876" s="183">
        <f>IF(ISNA(VLOOKUP($A876,DSSV!$A$7:$R$65536,IN_DTK!L$6,0))=FALSE,IF(L$9&lt;&gt;0,VLOOKUP($A876,DSSV!$A$7:$R$65536,IN_DTK!L$6,0),""),"")</f>
        <v>0</v>
      </c>
      <c r="M876" s="183">
        <f>IF(ISNA(VLOOKUP($A876,DSSV!$A$7:$R$65536,IN_DTK!M$6,0))=FALSE,IF(M$9&lt;&gt;0,VLOOKUP($A876,DSSV!$A$7:$R$65536,IN_DTK!M$6,0),""),"")</f>
        <v>0</v>
      </c>
      <c r="N876" s="183">
        <f>IF(ISNA(VLOOKUP($A876,DSSV!$A$7:$R$65536,IN_DTK!N$6,0))=FALSE,IF(N$9&lt;&gt;0,VLOOKUP($A876,DSSV!$A$7:$R$65536,IN_DTK!N$6,0),""),"")</f>
        <v>0</v>
      </c>
      <c r="O876" s="183">
        <f>IF(ISNA(VLOOKUP($A876,DSSV!$A$7:$R$65536,IN_DTK!O$6,0))=FALSE,IF(O$9&lt;&gt;0,VLOOKUP($A876,DSSV!$A$7:$R$65536,IN_DTK!O$6,0),""),"")</f>
        <v>0</v>
      </c>
      <c r="P876" s="183">
        <f>IF(ISNA(VLOOKUP($A876,DSSV!$A$7:$R$65536,IN_DTK!P$6,0))=FALSE,IF(P$9&lt;&gt;0,VLOOKUP($A876,DSSV!$A$7:$R$65536,IN_DTK!P$6,0),""),"")</f>
        <v>0</v>
      </c>
      <c r="Q876" s="184">
        <f>IF(ISNA(VLOOKUP($A876,DSSV!$A$7:$R$65536,IN_DTK!Q$6,0))=FALSE,VLOOKUP($A876,DSSV!$A$7:$R$65536,IN_DTK!Q$6,0),"")</f>
        <v>0</v>
      </c>
      <c r="R876" s="175" t="str">
        <f>IF(ISNA(VLOOKUP($A876,DSSV!$A$7:$R$65536,IN_DTK!R$6,0))=FALSE,VLOOKUP($A876,DSSV!$A$7:$R$65536,IN_DTK!R$6,0),"")</f>
        <v>Không</v>
      </c>
      <c r="S876" s="185" t="str">
        <f>IF(ISNA(VLOOKUP($A876,DSSV!$A$7:$R$65536,IN_DTK!S$6,0))=FALSE,VLOOKUP($A876,DSSV!$A$7:$R$65536,IN_DTK!S$6,0),"")</f>
        <v/>
      </c>
      <c r="T876" s="156" t="str">
        <f t="shared" si="26"/>
        <v/>
      </c>
      <c r="U876" s="156" t="str">
        <f t="shared" si="27"/>
        <v/>
      </c>
    </row>
    <row r="877" spans="1:21" s="156" customFormat="1" ht="20.25" customHeight="1">
      <c r="A877" s="154">
        <v>868</v>
      </c>
      <c r="B877" s="178">
        <f>--SUBTOTAL(2,C$7:C877)</f>
        <v>868</v>
      </c>
      <c r="C877" s="157">
        <f>IF(ISNA(VLOOKUP($A877,DSSV!$A$7:$R$65536,IN_DTK!C$6,0))=FALSE,VLOOKUP($A877,DSSV!$A$7:$R$65536,IN_DTK!C$6,0),"")</f>
        <v>0</v>
      </c>
      <c r="D877" s="181" t="str">
        <f>IF(ISNA(VLOOKUP($A877,DSSV!$A$7:$R$65536,IN_DTK!D$6,0))=FALSE,VLOOKUP($A877,DSSV!$A$7:$R$65536,IN_DTK!D$6,0),"")</f>
        <v/>
      </c>
      <c r="E877" s="182" t="str">
        <f>IF(ISNA(VLOOKUP($A877,DSSV!$A$7:$R$65536,IN_DTK!E$6,0))=FALSE,VLOOKUP($A877,DSSV!$A$7:$R$65536,IN_DTK!E$6,0),"")</f>
        <v/>
      </c>
      <c r="F877" s="187" t="str">
        <f>IF(ISNA(VLOOKUP($A877,DSSV!$A$7:$R$65536,IN_DTK!F$6,0))=FALSE,VLOOKUP($A877,DSSV!$A$7:$R$65536,IN_DTK!F$6,0),"")</f>
        <v/>
      </c>
      <c r="G877" s="187" t="str">
        <f>IF(ISNA(VLOOKUP($A877,DSSV!$A$7:$R$65536,IN_DTK!G$6,0))=FALSE,VLOOKUP($A877,DSSV!$A$7:$R$65536,IN_DTK!G$6,0),"")</f>
        <v/>
      </c>
      <c r="H877" s="183">
        <f>IF(ISNA(VLOOKUP($A877,DSSV!$A$7:$R$65536,IN_DTK!H$6,0))=FALSE,IF(H$9&lt;&gt;0,VLOOKUP($A877,DSSV!$A$7:$R$65536,IN_DTK!H$6,0),""),"")</f>
        <v>0</v>
      </c>
      <c r="I877" s="183">
        <f>IF(ISNA(VLOOKUP($A877,DSSV!$A$7:$R$65536,IN_DTK!I$6,0))=FALSE,IF(I$9&lt;&gt;0,VLOOKUP($A877,DSSV!$A$7:$R$65536,IN_DTK!I$6,0),""),"")</f>
        <v>0</v>
      </c>
      <c r="J877" s="183">
        <f>IF(ISNA(VLOOKUP($A877,DSSV!$A$7:$R$65536,IN_DTK!J$6,0))=FALSE,IF(J$9&lt;&gt;0,VLOOKUP($A877,DSSV!$A$7:$R$65536,IN_DTK!J$6,0),""),"")</f>
        <v>0</v>
      </c>
      <c r="K877" s="183">
        <f>IF(ISNA(VLOOKUP($A877,DSSV!$A$7:$R$65536,IN_DTK!K$6,0))=FALSE,IF(K$9&lt;&gt;0,VLOOKUP($A877,DSSV!$A$7:$R$65536,IN_DTK!K$6,0),""),"")</f>
        <v>0</v>
      </c>
      <c r="L877" s="183">
        <f>IF(ISNA(VLOOKUP($A877,DSSV!$A$7:$R$65536,IN_DTK!L$6,0))=FALSE,IF(L$9&lt;&gt;0,VLOOKUP($A877,DSSV!$A$7:$R$65536,IN_DTK!L$6,0),""),"")</f>
        <v>0</v>
      </c>
      <c r="M877" s="183">
        <f>IF(ISNA(VLOOKUP($A877,DSSV!$A$7:$R$65536,IN_DTK!M$6,0))=FALSE,IF(M$9&lt;&gt;0,VLOOKUP($A877,DSSV!$A$7:$R$65536,IN_DTK!M$6,0),""),"")</f>
        <v>0</v>
      </c>
      <c r="N877" s="183">
        <f>IF(ISNA(VLOOKUP($A877,DSSV!$A$7:$R$65536,IN_DTK!N$6,0))=FALSE,IF(N$9&lt;&gt;0,VLOOKUP($A877,DSSV!$A$7:$R$65536,IN_DTK!N$6,0),""),"")</f>
        <v>0</v>
      </c>
      <c r="O877" s="183">
        <f>IF(ISNA(VLOOKUP($A877,DSSV!$A$7:$R$65536,IN_DTK!O$6,0))=FALSE,IF(O$9&lt;&gt;0,VLOOKUP($A877,DSSV!$A$7:$R$65536,IN_DTK!O$6,0),""),"")</f>
        <v>0</v>
      </c>
      <c r="P877" s="183">
        <f>IF(ISNA(VLOOKUP($A877,DSSV!$A$7:$R$65536,IN_DTK!P$6,0))=FALSE,IF(P$9&lt;&gt;0,VLOOKUP($A877,DSSV!$A$7:$R$65536,IN_DTK!P$6,0),""),"")</f>
        <v>0</v>
      </c>
      <c r="Q877" s="184">
        <f>IF(ISNA(VLOOKUP($A877,DSSV!$A$7:$R$65536,IN_DTK!Q$6,0))=FALSE,VLOOKUP($A877,DSSV!$A$7:$R$65536,IN_DTK!Q$6,0),"")</f>
        <v>0</v>
      </c>
      <c r="R877" s="175" t="str">
        <f>IF(ISNA(VLOOKUP($A877,DSSV!$A$7:$R$65536,IN_DTK!R$6,0))=FALSE,VLOOKUP($A877,DSSV!$A$7:$R$65536,IN_DTK!R$6,0),"")</f>
        <v>Không</v>
      </c>
      <c r="S877" s="185" t="str">
        <f>IF(ISNA(VLOOKUP($A877,DSSV!$A$7:$R$65536,IN_DTK!S$6,0))=FALSE,VLOOKUP($A877,DSSV!$A$7:$R$65536,IN_DTK!S$6,0),"")</f>
        <v/>
      </c>
      <c r="T877" s="156" t="str">
        <f t="shared" si="26"/>
        <v/>
      </c>
      <c r="U877" s="156" t="str">
        <f t="shared" si="27"/>
        <v/>
      </c>
    </row>
    <row r="878" spans="1:21" s="156" customFormat="1" ht="20.25" customHeight="1">
      <c r="A878" s="154">
        <v>869</v>
      </c>
      <c r="B878" s="178">
        <f>--SUBTOTAL(2,C$7:C878)</f>
        <v>869</v>
      </c>
      <c r="C878" s="157">
        <f>IF(ISNA(VLOOKUP($A878,DSSV!$A$7:$R$65536,IN_DTK!C$6,0))=FALSE,VLOOKUP($A878,DSSV!$A$7:$R$65536,IN_DTK!C$6,0),"")</f>
        <v>0</v>
      </c>
      <c r="D878" s="181" t="str">
        <f>IF(ISNA(VLOOKUP($A878,DSSV!$A$7:$R$65536,IN_DTK!D$6,0))=FALSE,VLOOKUP($A878,DSSV!$A$7:$R$65536,IN_DTK!D$6,0),"")</f>
        <v/>
      </c>
      <c r="E878" s="182" t="str">
        <f>IF(ISNA(VLOOKUP($A878,DSSV!$A$7:$R$65536,IN_DTK!E$6,0))=FALSE,VLOOKUP($A878,DSSV!$A$7:$R$65536,IN_DTK!E$6,0),"")</f>
        <v/>
      </c>
      <c r="F878" s="187" t="str">
        <f>IF(ISNA(VLOOKUP($A878,DSSV!$A$7:$R$65536,IN_DTK!F$6,0))=FALSE,VLOOKUP($A878,DSSV!$A$7:$R$65536,IN_DTK!F$6,0),"")</f>
        <v/>
      </c>
      <c r="G878" s="187" t="str">
        <f>IF(ISNA(VLOOKUP($A878,DSSV!$A$7:$R$65536,IN_DTK!G$6,0))=FALSE,VLOOKUP($A878,DSSV!$A$7:$R$65536,IN_DTK!G$6,0),"")</f>
        <v/>
      </c>
      <c r="H878" s="183">
        <f>IF(ISNA(VLOOKUP($A878,DSSV!$A$7:$R$65536,IN_DTK!H$6,0))=FALSE,IF(H$9&lt;&gt;0,VLOOKUP($A878,DSSV!$A$7:$R$65536,IN_DTK!H$6,0),""),"")</f>
        <v>0</v>
      </c>
      <c r="I878" s="183">
        <f>IF(ISNA(VLOOKUP($A878,DSSV!$A$7:$R$65536,IN_DTK!I$6,0))=FALSE,IF(I$9&lt;&gt;0,VLOOKUP($A878,DSSV!$A$7:$R$65536,IN_DTK!I$6,0),""),"")</f>
        <v>0</v>
      </c>
      <c r="J878" s="183">
        <f>IF(ISNA(VLOOKUP($A878,DSSV!$A$7:$R$65536,IN_DTK!J$6,0))=FALSE,IF(J$9&lt;&gt;0,VLOOKUP($A878,DSSV!$A$7:$R$65536,IN_DTK!J$6,0),""),"")</f>
        <v>0</v>
      </c>
      <c r="K878" s="183">
        <f>IF(ISNA(VLOOKUP($A878,DSSV!$A$7:$R$65536,IN_DTK!K$6,0))=FALSE,IF(K$9&lt;&gt;0,VLOOKUP($A878,DSSV!$A$7:$R$65536,IN_DTK!K$6,0),""),"")</f>
        <v>0</v>
      </c>
      <c r="L878" s="183">
        <f>IF(ISNA(VLOOKUP($A878,DSSV!$A$7:$R$65536,IN_DTK!L$6,0))=FALSE,IF(L$9&lt;&gt;0,VLOOKUP($A878,DSSV!$A$7:$R$65536,IN_DTK!L$6,0),""),"")</f>
        <v>0</v>
      </c>
      <c r="M878" s="183">
        <f>IF(ISNA(VLOOKUP($A878,DSSV!$A$7:$R$65536,IN_DTK!M$6,0))=FALSE,IF(M$9&lt;&gt;0,VLOOKUP($A878,DSSV!$A$7:$R$65536,IN_DTK!M$6,0),""),"")</f>
        <v>0</v>
      </c>
      <c r="N878" s="183">
        <f>IF(ISNA(VLOOKUP($A878,DSSV!$A$7:$R$65536,IN_DTK!N$6,0))=FALSE,IF(N$9&lt;&gt;0,VLOOKUP($A878,DSSV!$A$7:$R$65536,IN_DTK!N$6,0),""),"")</f>
        <v>0</v>
      </c>
      <c r="O878" s="183">
        <f>IF(ISNA(VLOOKUP($A878,DSSV!$A$7:$R$65536,IN_DTK!O$6,0))=FALSE,IF(O$9&lt;&gt;0,VLOOKUP($A878,DSSV!$A$7:$R$65536,IN_DTK!O$6,0),""),"")</f>
        <v>0</v>
      </c>
      <c r="P878" s="183">
        <f>IF(ISNA(VLOOKUP($A878,DSSV!$A$7:$R$65536,IN_DTK!P$6,0))=FALSE,IF(P$9&lt;&gt;0,VLOOKUP($A878,DSSV!$A$7:$R$65536,IN_DTK!P$6,0),""),"")</f>
        <v>0</v>
      </c>
      <c r="Q878" s="184">
        <f>IF(ISNA(VLOOKUP($A878,DSSV!$A$7:$R$65536,IN_DTK!Q$6,0))=FALSE,VLOOKUP($A878,DSSV!$A$7:$R$65536,IN_DTK!Q$6,0),"")</f>
        <v>0</v>
      </c>
      <c r="R878" s="175" t="str">
        <f>IF(ISNA(VLOOKUP($A878,DSSV!$A$7:$R$65536,IN_DTK!R$6,0))=FALSE,VLOOKUP($A878,DSSV!$A$7:$R$65536,IN_DTK!R$6,0),"")</f>
        <v>Không</v>
      </c>
      <c r="S878" s="185" t="str">
        <f>IF(ISNA(VLOOKUP($A878,DSSV!$A$7:$R$65536,IN_DTK!S$6,0))=FALSE,VLOOKUP($A878,DSSV!$A$7:$R$65536,IN_DTK!S$6,0),"")</f>
        <v/>
      </c>
      <c r="T878" s="156" t="str">
        <f t="shared" si="26"/>
        <v/>
      </c>
      <c r="U878" s="156" t="str">
        <f t="shared" si="27"/>
        <v/>
      </c>
    </row>
    <row r="879" spans="1:21" s="156" customFormat="1" ht="20.25" customHeight="1">
      <c r="A879" s="154">
        <v>870</v>
      </c>
      <c r="B879" s="178">
        <f>--SUBTOTAL(2,C$7:C879)</f>
        <v>870</v>
      </c>
      <c r="C879" s="157">
        <f>IF(ISNA(VLOOKUP($A879,DSSV!$A$7:$R$65536,IN_DTK!C$6,0))=FALSE,VLOOKUP($A879,DSSV!$A$7:$R$65536,IN_DTK!C$6,0),"")</f>
        <v>0</v>
      </c>
      <c r="D879" s="181" t="str">
        <f>IF(ISNA(VLOOKUP($A879,DSSV!$A$7:$R$65536,IN_DTK!D$6,0))=FALSE,VLOOKUP($A879,DSSV!$A$7:$R$65536,IN_DTK!D$6,0),"")</f>
        <v/>
      </c>
      <c r="E879" s="182" t="str">
        <f>IF(ISNA(VLOOKUP($A879,DSSV!$A$7:$R$65536,IN_DTK!E$6,0))=FALSE,VLOOKUP($A879,DSSV!$A$7:$R$65536,IN_DTK!E$6,0),"")</f>
        <v/>
      </c>
      <c r="F879" s="187" t="str">
        <f>IF(ISNA(VLOOKUP($A879,DSSV!$A$7:$R$65536,IN_DTK!F$6,0))=FALSE,VLOOKUP($A879,DSSV!$A$7:$R$65536,IN_DTK!F$6,0),"")</f>
        <v/>
      </c>
      <c r="G879" s="187" t="str">
        <f>IF(ISNA(VLOOKUP($A879,DSSV!$A$7:$R$65536,IN_DTK!G$6,0))=FALSE,VLOOKUP($A879,DSSV!$A$7:$R$65536,IN_DTK!G$6,0),"")</f>
        <v/>
      </c>
      <c r="H879" s="183">
        <f>IF(ISNA(VLOOKUP($A879,DSSV!$A$7:$R$65536,IN_DTK!H$6,0))=FALSE,IF(H$9&lt;&gt;0,VLOOKUP($A879,DSSV!$A$7:$R$65536,IN_DTK!H$6,0),""),"")</f>
        <v>0</v>
      </c>
      <c r="I879" s="183">
        <f>IF(ISNA(VLOOKUP($A879,DSSV!$A$7:$R$65536,IN_DTK!I$6,0))=FALSE,IF(I$9&lt;&gt;0,VLOOKUP($A879,DSSV!$A$7:$R$65536,IN_DTK!I$6,0),""),"")</f>
        <v>0</v>
      </c>
      <c r="J879" s="183">
        <f>IF(ISNA(VLOOKUP($A879,DSSV!$A$7:$R$65536,IN_DTK!J$6,0))=FALSE,IF(J$9&lt;&gt;0,VLOOKUP($A879,DSSV!$A$7:$R$65536,IN_DTK!J$6,0),""),"")</f>
        <v>0</v>
      </c>
      <c r="K879" s="183">
        <f>IF(ISNA(VLOOKUP($A879,DSSV!$A$7:$R$65536,IN_DTK!K$6,0))=FALSE,IF(K$9&lt;&gt;0,VLOOKUP($A879,DSSV!$A$7:$R$65536,IN_DTK!K$6,0),""),"")</f>
        <v>0</v>
      </c>
      <c r="L879" s="183">
        <f>IF(ISNA(VLOOKUP($A879,DSSV!$A$7:$R$65536,IN_DTK!L$6,0))=FALSE,IF(L$9&lt;&gt;0,VLOOKUP($A879,DSSV!$A$7:$R$65536,IN_DTK!L$6,0),""),"")</f>
        <v>0</v>
      </c>
      <c r="M879" s="183">
        <f>IF(ISNA(VLOOKUP($A879,DSSV!$A$7:$R$65536,IN_DTK!M$6,0))=FALSE,IF(M$9&lt;&gt;0,VLOOKUP($A879,DSSV!$A$7:$R$65536,IN_DTK!M$6,0),""),"")</f>
        <v>0</v>
      </c>
      <c r="N879" s="183">
        <f>IF(ISNA(VLOOKUP($A879,DSSV!$A$7:$R$65536,IN_DTK!N$6,0))=FALSE,IF(N$9&lt;&gt;0,VLOOKUP($A879,DSSV!$A$7:$R$65536,IN_DTK!N$6,0),""),"")</f>
        <v>0</v>
      </c>
      <c r="O879" s="183">
        <f>IF(ISNA(VLOOKUP($A879,DSSV!$A$7:$R$65536,IN_DTK!O$6,0))=FALSE,IF(O$9&lt;&gt;0,VLOOKUP($A879,DSSV!$A$7:$R$65536,IN_DTK!O$6,0),""),"")</f>
        <v>0</v>
      </c>
      <c r="P879" s="183">
        <f>IF(ISNA(VLOOKUP($A879,DSSV!$A$7:$R$65536,IN_DTK!P$6,0))=FALSE,IF(P$9&lt;&gt;0,VLOOKUP($A879,DSSV!$A$7:$R$65536,IN_DTK!P$6,0),""),"")</f>
        <v>0</v>
      </c>
      <c r="Q879" s="184">
        <f>IF(ISNA(VLOOKUP($A879,DSSV!$A$7:$R$65536,IN_DTK!Q$6,0))=FALSE,VLOOKUP($A879,DSSV!$A$7:$R$65536,IN_DTK!Q$6,0),"")</f>
        <v>0</v>
      </c>
      <c r="R879" s="175" t="str">
        <f>IF(ISNA(VLOOKUP($A879,DSSV!$A$7:$R$65536,IN_DTK!R$6,0))=FALSE,VLOOKUP($A879,DSSV!$A$7:$R$65536,IN_DTK!R$6,0),"")</f>
        <v>Không</v>
      </c>
      <c r="S879" s="185" t="str">
        <f>IF(ISNA(VLOOKUP($A879,DSSV!$A$7:$R$65536,IN_DTK!S$6,0))=FALSE,VLOOKUP($A879,DSSV!$A$7:$R$65536,IN_DTK!S$6,0),"")</f>
        <v/>
      </c>
      <c r="T879" s="156" t="str">
        <f t="shared" si="26"/>
        <v/>
      </c>
      <c r="U879" s="156" t="str">
        <f t="shared" si="27"/>
        <v/>
      </c>
    </row>
    <row r="880" spans="1:21" s="156" customFormat="1" ht="20.25" customHeight="1">
      <c r="A880" s="154">
        <v>871</v>
      </c>
      <c r="B880" s="178">
        <f>--SUBTOTAL(2,C$7:C880)</f>
        <v>871</v>
      </c>
      <c r="C880" s="157">
        <f>IF(ISNA(VLOOKUP($A880,DSSV!$A$7:$R$65536,IN_DTK!C$6,0))=FALSE,VLOOKUP($A880,DSSV!$A$7:$R$65536,IN_DTK!C$6,0),"")</f>
        <v>0</v>
      </c>
      <c r="D880" s="181" t="str">
        <f>IF(ISNA(VLOOKUP($A880,DSSV!$A$7:$R$65536,IN_DTK!D$6,0))=FALSE,VLOOKUP($A880,DSSV!$A$7:$R$65536,IN_DTK!D$6,0),"")</f>
        <v/>
      </c>
      <c r="E880" s="182" t="str">
        <f>IF(ISNA(VLOOKUP($A880,DSSV!$A$7:$R$65536,IN_DTK!E$6,0))=FALSE,VLOOKUP($A880,DSSV!$A$7:$R$65536,IN_DTK!E$6,0),"")</f>
        <v/>
      </c>
      <c r="F880" s="187" t="str">
        <f>IF(ISNA(VLOOKUP($A880,DSSV!$A$7:$R$65536,IN_DTK!F$6,0))=FALSE,VLOOKUP($A880,DSSV!$A$7:$R$65536,IN_DTK!F$6,0),"")</f>
        <v/>
      </c>
      <c r="G880" s="187" t="str">
        <f>IF(ISNA(VLOOKUP($A880,DSSV!$A$7:$R$65536,IN_DTK!G$6,0))=FALSE,VLOOKUP($A880,DSSV!$A$7:$R$65536,IN_DTK!G$6,0),"")</f>
        <v/>
      </c>
      <c r="H880" s="183">
        <f>IF(ISNA(VLOOKUP($A880,DSSV!$A$7:$R$65536,IN_DTK!H$6,0))=FALSE,IF(H$9&lt;&gt;0,VLOOKUP($A880,DSSV!$A$7:$R$65536,IN_DTK!H$6,0),""),"")</f>
        <v>0</v>
      </c>
      <c r="I880" s="183">
        <f>IF(ISNA(VLOOKUP($A880,DSSV!$A$7:$R$65536,IN_DTK!I$6,0))=FALSE,IF(I$9&lt;&gt;0,VLOOKUP($A880,DSSV!$A$7:$R$65536,IN_DTK!I$6,0),""),"")</f>
        <v>0</v>
      </c>
      <c r="J880" s="183">
        <f>IF(ISNA(VLOOKUP($A880,DSSV!$A$7:$R$65536,IN_DTK!J$6,0))=FALSE,IF(J$9&lt;&gt;0,VLOOKUP($A880,DSSV!$A$7:$R$65536,IN_DTK!J$6,0),""),"")</f>
        <v>0</v>
      </c>
      <c r="K880" s="183">
        <f>IF(ISNA(VLOOKUP($A880,DSSV!$A$7:$R$65536,IN_DTK!K$6,0))=FALSE,IF(K$9&lt;&gt;0,VLOOKUP($A880,DSSV!$A$7:$R$65536,IN_DTK!K$6,0),""),"")</f>
        <v>0</v>
      </c>
      <c r="L880" s="183">
        <f>IF(ISNA(VLOOKUP($A880,DSSV!$A$7:$R$65536,IN_DTK!L$6,0))=FALSE,IF(L$9&lt;&gt;0,VLOOKUP($A880,DSSV!$A$7:$R$65536,IN_DTK!L$6,0),""),"")</f>
        <v>0</v>
      </c>
      <c r="M880" s="183">
        <f>IF(ISNA(VLOOKUP($A880,DSSV!$A$7:$R$65536,IN_DTK!M$6,0))=FALSE,IF(M$9&lt;&gt;0,VLOOKUP($A880,DSSV!$A$7:$R$65536,IN_DTK!M$6,0),""),"")</f>
        <v>0</v>
      </c>
      <c r="N880" s="183">
        <f>IF(ISNA(VLOOKUP($A880,DSSV!$A$7:$R$65536,IN_DTK!N$6,0))=FALSE,IF(N$9&lt;&gt;0,VLOOKUP($A880,DSSV!$A$7:$R$65536,IN_DTK!N$6,0),""),"")</f>
        <v>0</v>
      </c>
      <c r="O880" s="183">
        <f>IF(ISNA(VLOOKUP($A880,DSSV!$A$7:$R$65536,IN_DTK!O$6,0))=FALSE,IF(O$9&lt;&gt;0,VLOOKUP($A880,DSSV!$A$7:$R$65536,IN_DTK!O$6,0),""),"")</f>
        <v>0</v>
      </c>
      <c r="P880" s="183">
        <f>IF(ISNA(VLOOKUP($A880,DSSV!$A$7:$R$65536,IN_DTK!P$6,0))=FALSE,IF(P$9&lt;&gt;0,VLOOKUP($A880,DSSV!$A$7:$R$65536,IN_DTK!P$6,0),""),"")</f>
        <v>0</v>
      </c>
      <c r="Q880" s="184">
        <f>IF(ISNA(VLOOKUP($A880,DSSV!$A$7:$R$65536,IN_DTK!Q$6,0))=FALSE,VLOOKUP($A880,DSSV!$A$7:$R$65536,IN_DTK!Q$6,0),"")</f>
        <v>0</v>
      </c>
      <c r="R880" s="175" t="str">
        <f>IF(ISNA(VLOOKUP($A880,DSSV!$A$7:$R$65536,IN_DTK!R$6,0))=FALSE,VLOOKUP($A880,DSSV!$A$7:$R$65536,IN_DTK!R$6,0),"")</f>
        <v>Không</v>
      </c>
      <c r="S880" s="185" t="str">
        <f>IF(ISNA(VLOOKUP($A880,DSSV!$A$7:$R$65536,IN_DTK!S$6,0))=FALSE,VLOOKUP($A880,DSSV!$A$7:$R$65536,IN_DTK!S$6,0),"")</f>
        <v/>
      </c>
      <c r="T880" s="156" t="str">
        <f t="shared" si="26"/>
        <v/>
      </c>
      <c r="U880" s="156" t="str">
        <f t="shared" si="27"/>
        <v/>
      </c>
    </row>
    <row r="881" spans="1:21" s="156" customFormat="1" ht="20.25" customHeight="1">
      <c r="A881" s="154">
        <v>872</v>
      </c>
      <c r="B881" s="178">
        <f>--SUBTOTAL(2,C$7:C881)</f>
        <v>872</v>
      </c>
      <c r="C881" s="157">
        <f>IF(ISNA(VLOOKUP($A881,DSSV!$A$7:$R$65536,IN_DTK!C$6,0))=FALSE,VLOOKUP($A881,DSSV!$A$7:$R$65536,IN_DTK!C$6,0),"")</f>
        <v>0</v>
      </c>
      <c r="D881" s="181" t="str">
        <f>IF(ISNA(VLOOKUP($A881,DSSV!$A$7:$R$65536,IN_DTK!D$6,0))=FALSE,VLOOKUP($A881,DSSV!$A$7:$R$65536,IN_DTK!D$6,0),"")</f>
        <v/>
      </c>
      <c r="E881" s="182" t="str">
        <f>IF(ISNA(VLOOKUP($A881,DSSV!$A$7:$R$65536,IN_DTK!E$6,0))=FALSE,VLOOKUP($A881,DSSV!$A$7:$R$65536,IN_DTK!E$6,0),"")</f>
        <v/>
      </c>
      <c r="F881" s="187" t="str">
        <f>IF(ISNA(VLOOKUP($A881,DSSV!$A$7:$R$65536,IN_DTK!F$6,0))=FALSE,VLOOKUP($A881,DSSV!$A$7:$R$65536,IN_DTK!F$6,0),"")</f>
        <v/>
      </c>
      <c r="G881" s="187" t="str">
        <f>IF(ISNA(VLOOKUP($A881,DSSV!$A$7:$R$65536,IN_DTK!G$6,0))=FALSE,VLOOKUP($A881,DSSV!$A$7:$R$65536,IN_DTK!G$6,0),"")</f>
        <v/>
      </c>
      <c r="H881" s="183">
        <f>IF(ISNA(VLOOKUP($A881,DSSV!$A$7:$R$65536,IN_DTK!H$6,0))=FALSE,IF(H$9&lt;&gt;0,VLOOKUP($A881,DSSV!$A$7:$R$65536,IN_DTK!H$6,0),""),"")</f>
        <v>0</v>
      </c>
      <c r="I881" s="183">
        <f>IF(ISNA(VLOOKUP($A881,DSSV!$A$7:$R$65536,IN_DTK!I$6,0))=FALSE,IF(I$9&lt;&gt;0,VLOOKUP($A881,DSSV!$A$7:$R$65536,IN_DTK!I$6,0),""),"")</f>
        <v>0</v>
      </c>
      <c r="J881" s="183">
        <f>IF(ISNA(VLOOKUP($A881,DSSV!$A$7:$R$65536,IN_DTK!J$6,0))=FALSE,IF(J$9&lt;&gt;0,VLOOKUP($A881,DSSV!$A$7:$R$65536,IN_DTK!J$6,0),""),"")</f>
        <v>0</v>
      </c>
      <c r="K881" s="183">
        <f>IF(ISNA(VLOOKUP($A881,DSSV!$A$7:$R$65536,IN_DTK!K$6,0))=FALSE,IF(K$9&lt;&gt;0,VLOOKUP($A881,DSSV!$A$7:$R$65536,IN_DTK!K$6,0),""),"")</f>
        <v>0</v>
      </c>
      <c r="L881" s="183">
        <f>IF(ISNA(VLOOKUP($A881,DSSV!$A$7:$R$65536,IN_DTK!L$6,0))=FALSE,IF(L$9&lt;&gt;0,VLOOKUP($A881,DSSV!$A$7:$R$65536,IN_DTK!L$6,0),""),"")</f>
        <v>0</v>
      </c>
      <c r="M881" s="183">
        <f>IF(ISNA(VLOOKUP($A881,DSSV!$A$7:$R$65536,IN_DTK!M$6,0))=FALSE,IF(M$9&lt;&gt;0,VLOOKUP($A881,DSSV!$A$7:$R$65536,IN_DTK!M$6,0),""),"")</f>
        <v>0</v>
      </c>
      <c r="N881" s="183">
        <f>IF(ISNA(VLOOKUP($A881,DSSV!$A$7:$R$65536,IN_DTK!N$6,0))=FALSE,IF(N$9&lt;&gt;0,VLOOKUP($A881,DSSV!$A$7:$R$65536,IN_DTK!N$6,0),""),"")</f>
        <v>0</v>
      </c>
      <c r="O881" s="183">
        <f>IF(ISNA(VLOOKUP($A881,DSSV!$A$7:$R$65536,IN_DTK!O$6,0))=FALSE,IF(O$9&lt;&gt;0,VLOOKUP($A881,DSSV!$A$7:$R$65536,IN_DTK!O$6,0),""),"")</f>
        <v>0</v>
      </c>
      <c r="P881" s="183">
        <f>IF(ISNA(VLOOKUP($A881,DSSV!$A$7:$R$65536,IN_DTK!P$6,0))=FALSE,IF(P$9&lt;&gt;0,VLOOKUP($A881,DSSV!$A$7:$R$65536,IN_DTK!P$6,0),""),"")</f>
        <v>0</v>
      </c>
      <c r="Q881" s="184">
        <f>IF(ISNA(VLOOKUP($A881,DSSV!$A$7:$R$65536,IN_DTK!Q$6,0))=FALSE,VLOOKUP($A881,DSSV!$A$7:$R$65536,IN_DTK!Q$6,0),"")</f>
        <v>0</v>
      </c>
      <c r="R881" s="175" t="str">
        <f>IF(ISNA(VLOOKUP($A881,DSSV!$A$7:$R$65536,IN_DTK!R$6,0))=FALSE,VLOOKUP($A881,DSSV!$A$7:$R$65536,IN_DTK!R$6,0),"")</f>
        <v>Không</v>
      </c>
      <c r="S881" s="185" t="str">
        <f>IF(ISNA(VLOOKUP($A881,DSSV!$A$7:$R$65536,IN_DTK!S$6,0))=FALSE,VLOOKUP($A881,DSSV!$A$7:$R$65536,IN_DTK!S$6,0),"")</f>
        <v/>
      </c>
      <c r="T881" s="156" t="str">
        <f t="shared" si="26"/>
        <v/>
      </c>
      <c r="U881" s="156" t="str">
        <f t="shared" si="27"/>
        <v/>
      </c>
    </row>
    <row r="882" spans="1:21" s="156" customFormat="1" ht="20.25" customHeight="1">
      <c r="A882" s="154">
        <v>873</v>
      </c>
      <c r="B882" s="178">
        <f>--SUBTOTAL(2,C$7:C882)</f>
        <v>873</v>
      </c>
      <c r="C882" s="157">
        <f>IF(ISNA(VLOOKUP($A882,DSSV!$A$7:$R$65536,IN_DTK!C$6,0))=FALSE,VLOOKUP($A882,DSSV!$A$7:$R$65536,IN_DTK!C$6,0),"")</f>
        <v>0</v>
      </c>
      <c r="D882" s="181" t="str">
        <f>IF(ISNA(VLOOKUP($A882,DSSV!$A$7:$R$65536,IN_DTK!D$6,0))=FALSE,VLOOKUP($A882,DSSV!$A$7:$R$65536,IN_DTK!D$6,0),"")</f>
        <v/>
      </c>
      <c r="E882" s="182" t="str">
        <f>IF(ISNA(VLOOKUP($A882,DSSV!$A$7:$R$65536,IN_DTK!E$6,0))=FALSE,VLOOKUP($A882,DSSV!$A$7:$R$65536,IN_DTK!E$6,0),"")</f>
        <v/>
      </c>
      <c r="F882" s="187" t="str">
        <f>IF(ISNA(VLOOKUP($A882,DSSV!$A$7:$R$65536,IN_DTK!F$6,0))=FALSE,VLOOKUP($A882,DSSV!$A$7:$R$65536,IN_DTK!F$6,0),"")</f>
        <v/>
      </c>
      <c r="G882" s="187" t="str">
        <f>IF(ISNA(VLOOKUP($A882,DSSV!$A$7:$R$65536,IN_DTK!G$6,0))=FALSE,VLOOKUP($A882,DSSV!$A$7:$R$65536,IN_DTK!G$6,0),"")</f>
        <v/>
      </c>
      <c r="H882" s="183">
        <f>IF(ISNA(VLOOKUP($A882,DSSV!$A$7:$R$65536,IN_DTK!H$6,0))=FALSE,IF(H$9&lt;&gt;0,VLOOKUP($A882,DSSV!$A$7:$R$65536,IN_DTK!H$6,0),""),"")</f>
        <v>0</v>
      </c>
      <c r="I882" s="183">
        <f>IF(ISNA(VLOOKUP($A882,DSSV!$A$7:$R$65536,IN_DTK!I$6,0))=FALSE,IF(I$9&lt;&gt;0,VLOOKUP($A882,DSSV!$A$7:$R$65536,IN_DTK!I$6,0),""),"")</f>
        <v>0</v>
      </c>
      <c r="J882" s="183">
        <f>IF(ISNA(VLOOKUP($A882,DSSV!$A$7:$R$65536,IN_DTK!J$6,0))=FALSE,IF(J$9&lt;&gt;0,VLOOKUP($A882,DSSV!$A$7:$R$65536,IN_DTK!J$6,0),""),"")</f>
        <v>0</v>
      </c>
      <c r="K882" s="183">
        <f>IF(ISNA(VLOOKUP($A882,DSSV!$A$7:$R$65536,IN_DTK!K$6,0))=FALSE,IF(K$9&lt;&gt;0,VLOOKUP($A882,DSSV!$A$7:$R$65536,IN_DTK!K$6,0),""),"")</f>
        <v>0</v>
      </c>
      <c r="L882" s="183">
        <f>IF(ISNA(VLOOKUP($A882,DSSV!$A$7:$R$65536,IN_DTK!L$6,0))=FALSE,IF(L$9&lt;&gt;0,VLOOKUP($A882,DSSV!$A$7:$R$65536,IN_DTK!L$6,0),""),"")</f>
        <v>0</v>
      </c>
      <c r="M882" s="183">
        <f>IF(ISNA(VLOOKUP($A882,DSSV!$A$7:$R$65536,IN_DTK!M$6,0))=FALSE,IF(M$9&lt;&gt;0,VLOOKUP($A882,DSSV!$A$7:$R$65536,IN_DTK!M$6,0),""),"")</f>
        <v>0</v>
      </c>
      <c r="N882" s="183">
        <f>IF(ISNA(VLOOKUP($A882,DSSV!$A$7:$R$65536,IN_DTK!N$6,0))=FALSE,IF(N$9&lt;&gt;0,VLOOKUP($A882,DSSV!$A$7:$R$65536,IN_DTK!N$6,0),""),"")</f>
        <v>0</v>
      </c>
      <c r="O882" s="183">
        <f>IF(ISNA(VLOOKUP($A882,DSSV!$A$7:$R$65536,IN_DTK!O$6,0))=FALSE,IF(O$9&lt;&gt;0,VLOOKUP($A882,DSSV!$A$7:$R$65536,IN_DTK!O$6,0),""),"")</f>
        <v>0</v>
      </c>
      <c r="P882" s="183">
        <f>IF(ISNA(VLOOKUP($A882,DSSV!$A$7:$R$65536,IN_DTK!P$6,0))=FALSE,IF(P$9&lt;&gt;0,VLOOKUP($A882,DSSV!$A$7:$R$65536,IN_DTK!P$6,0),""),"")</f>
        <v>0</v>
      </c>
      <c r="Q882" s="184">
        <f>IF(ISNA(VLOOKUP($A882,DSSV!$A$7:$R$65536,IN_DTK!Q$6,0))=FALSE,VLOOKUP($A882,DSSV!$A$7:$R$65536,IN_DTK!Q$6,0),"")</f>
        <v>0</v>
      </c>
      <c r="R882" s="175" t="str">
        <f>IF(ISNA(VLOOKUP($A882,DSSV!$A$7:$R$65536,IN_DTK!R$6,0))=FALSE,VLOOKUP($A882,DSSV!$A$7:$R$65536,IN_DTK!R$6,0),"")</f>
        <v>Không</v>
      </c>
      <c r="S882" s="185" t="str">
        <f>IF(ISNA(VLOOKUP($A882,DSSV!$A$7:$R$65536,IN_DTK!S$6,0))=FALSE,VLOOKUP($A882,DSSV!$A$7:$R$65536,IN_DTK!S$6,0),"")</f>
        <v/>
      </c>
      <c r="T882" s="156" t="str">
        <f t="shared" si="26"/>
        <v/>
      </c>
      <c r="U882" s="156" t="str">
        <f t="shared" si="27"/>
        <v/>
      </c>
    </row>
    <row r="883" spans="1:21" s="156" customFormat="1" ht="20.25" customHeight="1">
      <c r="A883" s="154">
        <v>874</v>
      </c>
      <c r="B883" s="178">
        <f>--SUBTOTAL(2,C$7:C883)</f>
        <v>874</v>
      </c>
      <c r="C883" s="157">
        <f>IF(ISNA(VLOOKUP($A883,DSSV!$A$7:$R$65536,IN_DTK!C$6,0))=FALSE,VLOOKUP($A883,DSSV!$A$7:$R$65536,IN_DTK!C$6,0),"")</f>
        <v>0</v>
      </c>
      <c r="D883" s="181" t="str">
        <f>IF(ISNA(VLOOKUP($A883,DSSV!$A$7:$R$65536,IN_DTK!D$6,0))=FALSE,VLOOKUP($A883,DSSV!$A$7:$R$65536,IN_DTK!D$6,0),"")</f>
        <v/>
      </c>
      <c r="E883" s="182" t="str">
        <f>IF(ISNA(VLOOKUP($A883,DSSV!$A$7:$R$65536,IN_DTK!E$6,0))=FALSE,VLOOKUP($A883,DSSV!$A$7:$R$65536,IN_DTK!E$6,0),"")</f>
        <v/>
      </c>
      <c r="F883" s="187" t="str">
        <f>IF(ISNA(VLOOKUP($A883,DSSV!$A$7:$R$65536,IN_DTK!F$6,0))=FALSE,VLOOKUP($A883,DSSV!$A$7:$R$65536,IN_DTK!F$6,0),"")</f>
        <v/>
      </c>
      <c r="G883" s="187" t="str">
        <f>IF(ISNA(VLOOKUP($A883,DSSV!$A$7:$R$65536,IN_DTK!G$6,0))=FALSE,VLOOKUP($A883,DSSV!$A$7:$R$65536,IN_DTK!G$6,0),"")</f>
        <v/>
      </c>
      <c r="H883" s="183">
        <f>IF(ISNA(VLOOKUP($A883,DSSV!$A$7:$R$65536,IN_DTK!H$6,0))=FALSE,IF(H$9&lt;&gt;0,VLOOKUP($A883,DSSV!$A$7:$R$65536,IN_DTK!H$6,0),""),"")</f>
        <v>0</v>
      </c>
      <c r="I883" s="183">
        <f>IF(ISNA(VLOOKUP($A883,DSSV!$A$7:$R$65536,IN_DTK!I$6,0))=FALSE,IF(I$9&lt;&gt;0,VLOOKUP($A883,DSSV!$A$7:$R$65536,IN_DTK!I$6,0),""),"")</f>
        <v>0</v>
      </c>
      <c r="J883" s="183">
        <f>IF(ISNA(VLOOKUP($A883,DSSV!$A$7:$R$65536,IN_DTK!J$6,0))=FALSE,IF(J$9&lt;&gt;0,VLOOKUP($A883,DSSV!$A$7:$R$65536,IN_DTK!J$6,0),""),"")</f>
        <v>0</v>
      </c>
      <c r="K883" s="183">
        <f>IF(ISNA(VLOOKUP($A883,DSSV!$A$7:$R$65536,IN_DTK!K$6,0))=FALSE,IF(K$9&lt;&gt;0,VLOOKUP($A883,DSSV!$A$7:$R$65536,IN_DTK!K$6,0),""),"")</f>
        <v>0</v>
      </c>
      <c r="L883" s="183">
        <f>IF(ISNA(VLOOKUP($A883,DSSV!$A$7:$R$65536,IN_DTK!L$6,0))=FALSE,IF(L$9&lt;&gt;0,VLOOKUP($A883,DSSV!$A$7:$R$65536,IN_DTK!L$6,0),""),"")</f>
        <v>0</v>
      </c>
      <c r="M883" s="183">
        <f>IF(ISNA(VLOOKUP($A883,DSSV!$A$7:$R$65536,IN_DTK!M$6,0))=FALSE,IF(M$9&lt;&gt;0,VLOOKUP($A883,DSSV!$A$7:$R$65536,IN_DTK!M$6,0),""),"")</f>
        <v>0</v>
      </c>
      <c r="N883" s="183">
        <f>IF(ISNA(VLOOKUP($A883,DSSV!$A$7:$R$65536,IN_DTK!N$6,0))=FALSE,IF(N$9&lt;&gt;0,VLOOKUP($A883,DSSV!$A$7:$R$65536,IN_DTK!N$6,0),""),"")</f>
        <v>0</v>
      </c>
      <c r="O883" s="183">
        <f>IF(ISNA(VLOOKUP($A883,DSSV!$A$7:$R$65536,IN_DTK!O$6,0))=FALSE,IF(O$9&lt;&gt;0,VLOOKUP($A883,DSSV!$A$7:$R$65536,IN_DTK!O$6,0),""),"")</f>
        <v>0</v>
      </c>
      <c r="P883" s="183">
        <f>IF(ISNA(VLOOKUP($A883,DSSV!$A$7:$R$65536,IN_DTK!P$6,0))=FALSE,IF(P$9&lt;&gt;0,VLOOKUP($A883,DSSV!$A$7:$R$65536,IN_DTK!P$6,0),""),"")</f>
        <v>0</v>
      </c>
      <c r="Q883" s="184">
        <f>IF(ISNA(VLOOKUP($A883,DSSV!$A$7:$R$65536,IN_DTK!Q$6,0))=FALSE,VLOOKUP($A883,DSSV!$A$7:$R$65536,IN_DTK!Q$6,0),"")</f>
        <v>0</v>
      </c>
      <c r="R883" s="175" t="str">
        <f>IF(ISNA(VLOOKUP($A883,DSSV!$A$7:$R$65536,IN_DTK!R$6,0))=FALSE,VLOOKUP($A883,DSSV!$A$7:$R$65536,IN_DTK!R$6,0),"")</f>
        <v>Không</v>
      </c>
      <c r="S883" s="185" t="str">
        <f>IF(ISNA(VLOOKUP($A883,DSSV!$A$7:$R$65536,IN_DTK!S$6,0))=FALSE,VLOOKUP($A883,DSSV!$A$7:$R$65536,IN_DTK!S$6,0),"")</f>
        <v/>
      </c>
      <c r="T883" s="156" t="str">
        <f t="shared" si="26"/>
        <v/>
      </c>
      <c r="U883" s="156" t="str">
        <f t="shared" si="27"/>
        <v/>
      </c>
    </row>
    <row r="884" spans="1:21" s="156" customFormat="1" ht="20.25" customHeight="1">
      <c r="A884" s="154">
        <v>875</v>
      </c>
      <c r="B884" s="178">
        <f>--SUBTOTAL(2,C$7:C884)</f>
        <v>875</v>
      </c>
      <c r="C884" s="157">
        <f>IF(ISNA(VLOOKUP($A884,DSSV!$A$7:$R$65536,IN_DTK!C$6,0))=FALSE,VLOOKUP($A884,DSSV!$A$7:$R$65536,IN_DTK!C$6,0),"")</f>
        <v>0</v>
      </c>
      <c r="D884" s="181" t="str">
        <f>IF(ISNA(VLOOKUP($A884,DSSV!$A$7:$R$65536,IN_DTK!D$6,0))=FALSE,VLOOKUP($A884,DSSV!$A$7:$R$65536,IN_DTK!D$6,0),"")</f>
        <v/>
      </c>
      <c r="E884" s="182" t="str">
        <f>IF(ISNA(VLOOKUP($A884,DSSV!$A$7:$R$65536,IN_DTK!E$6,0))=FALSE,VLOOKUP($A884,DSSV!$A$7:$R$65536,IN_DTK!E$6,0),"")</f>
        <v/>
      </c>
      <c r="F884" s="187" t="str">
        <f>IF(ISNA(VLOOKUP($A884,DSSV!$A$7:$R$65536,IN_DTK!F$6,0))=FALSE,VLOOKUP($A884,DSSV!$A$7:$R$65536,IN_DTK!F$6,0),"")</f>
        <v/>
      </c>
      <c r="G884" s="187" t="str">
        <f>IF(ISNA(VLOOKUP($A884,DSSV!$A$7:$R$65536,IN_DTK!G$6,0))=FALSE,VLOOKUP($A884,DSSV!$A$7:$R$65536,IN_DTK!G$6,0),"")</f>
        <v/>
      </c>
      <c r="H884" s="183">
        <f>IF(ISNA(VLOOKUP($A884,DSSV!$A$7:$R$65536,IN_DTK!H$6,0))=FALSE,IF(H$9&lt;&gt;0,VLOOKUP($A884,DSSV!$A$7:$R$65536,IN_DTK!H$6,0),""),"")</f>
        <v>0</v>
      </c>
      <c r="I884" s="183">
        <f>IF(ISNA(VLOOKUP($A884,DSSV!$A$7:$R$65536,IN_DTK!I$6,0))=FALSE,IF(I$9&lt;&gt;0,VLOOKUP($A884,DSSV!$A$7:$R$65536,IN_DTK!I$6,0),""),"")</f>
        <v>0</v>
      </c>
      <c r="J884" s="183">
        <f>IF(ISNA(VLOOKUP($A884,DSSV!$A$7:$R$65536,IN_DTK!J$6,0))=FALSE,IF(J$9&lt;&gt;0,VLOOKUP($A884,DSSV!$A$7:$R$65536,IN_DTK!J$6,0),""),"")</f>
        <v>0</v>
      </c>
      <c r="K884" s="183">
        <f>IF(ISNA(VLOOKUP($A884,DSSV!$A$7:$R$65536,IN_DTK!K$6,0))=FALSE,IF(K$9&lt;&gt;0,VLOOKUP($A884,DSSV!$A$7:$R$65536,IN_DTK!K$6,0),""),"")</f>
        <v>0</v>
      </c>
      <c r="L884" s="183">
        <f>IF(ISNA(VLOOKUP($A884,DSSV!$A$7:$R$65536,IN_DTK!L$6,0))=FALSE,IF(L$9&lt;&gt;0,VLOOKUP($A884,DSSV!$A$7:$R$65536,IN_DTK!L$6,0),""),"")</f>
        <v>0</v>
      </c>
      <c r="M884" s="183">
        <f>IF(ISNA(VLOOKUP($A884,DSSV!$A$7:$R$65536,IN_DTK!M$6,0))=FALSE,IF(M$9&lt;&gt;0,VLOOKUP($A884,DSSV!$A$7:$R$65536,IN_DTK!M$6,0),""),"")</f>
        <v>0</v>
      </c>
      <c r="N884" s="183">
        <f>IF(ISNA(VLOOKUP($A884,DSSV!$A$7:$R$65536,IN_DTK!N$6,0))=FALSE,IF(N$9&lt;&gt;0,VLOOKUP($A884,DSSV!$A$7:$R$65536,IN_DTK!N$6,0),""),"")</f>
        <v>0</v>
      </c>
      <c r="O884" s="183">
        <f>IF(ISNA(VLOOKUP($A884,DSSV!$A$7:$R$65536,IN_DTK!O$6,0))=FALSE,IF(O$9&lt;&gt;0,VLOOKUP($A884,DSSV!$A$7:$R$65536,IN_DTK!O$6,0),""),"")</f>
        <v>0</v>
      </c>
      <c r="P884" s="183">
        <f>IF(ISNA(VLOOKUP($A884,DSSV!$A$7:$R$65536,IN_DTK!P$6,0))=FALSE,IF(P$9&lt;&gt;0,VLOOKUP($A884,DSSV!$A$7:$R$65536,IN_DTK!P$6,0),""),"")</f>
        <v>0</v>
      </c>
      <c r="Q884" s="184">
        <f>IF(ISNA(VLOOKUP($A884,DSSV!$A$7:$R$65536,IN_DTK!Q$6,0))=FALSE,VLOOKUP($A884,DSSV!$A$7:$R$65536,IN_DTK!Q$6,0),"")</f>
        <v>0</v>
      </c>
      <c r="R884" s="175" t="str">
        <f>IF(ISNA(VLOOKUP($A884,DSSV!$A$7:$R$65536,IN_DTK!R$6,0))=FALSE,VLOOKUP($A884,DSSV!$A$7:$R$65536,IN_DTK!R$6,0),"")</f>
        <v>Không</v>
      </c>
      <c r="S884" s="185" t="str">
        <f>IF(ISNA(VLOOKUP($A884,DSSV!$A$7:$R$65536,IN_DTK!S$6,0))=FALSE,VLOOKUP($A884,DSSV!$A$7:$R$65536,IN_DTK!S$6,0),"")</f>
        <v/>
      </c>
      <c r="T884" s="156" t="str">
        <f t="shared" si="26"/>
        <v/>
      </c>
      <c r="U884" s="156" t="str">
        <f t="shared" si="27"/>
        <v/>
      </c>
    </row>
    <row r="885" spans="1:21" s="156" customFormat="1" ht="20.25" customHeight="1">
      <c r="A885" s="154">
        <v>876</v>
      </c>
      <c r="B885" s="178">
        <f>--SUBTOTAL(2,C$7:C885)</f>
        <v>876</v>
      </c>
      <c r="C885" s="157">
        <f>IF(ISNA(VLOOKUP($A885,DSSV!$A$7:$R$65536,IN_DTK!C$6,0))=FALSE,VLOOKUP($A885,DSSV!$A$7:$R$65536,IN_DTK!C$6,0),"")</f>
        <v>0</v>
      </c>
      <c r="D885" s="181" t="str">
        <f>IF(ISNA(VLOOKUP($A885,DSSV!$A$7:$R$65536,IN_DTK!D$6,0))=FALSE,VLOOKUP($A885,DSSV!$A$7:$R$65536,IN_DTK!D$6,0),"")</f>
        <v/>
      </c>
      <c r="E885" s="182" t="str">
        <f>IF(ISNA(VLOOKUP($A885,DSSV!$A$7:$R$65536,IN_DTK!E$6,0))=FALSE,VLOOKUP($A885,DSSV!$A$7:$R$65536,IN_DTK!E$6,0),"")</f>
        <v/>
      </c>
      <c r="F885" s="187" t="str">
        <f>IF(ISNA(VLOOKUP($A885,DSSV!$A$7:$R$65536,IN_DTK!F$6,0))=FALSE,VLOOKUP($A885,DSSV!$A$7:$R$65536,IN_DTK!F$6,0),"")</f>
        <v/>
      </c>
      <c r="G885" s="187" t="str">
        <f>IF(ISNA(VLOOKUP($A885,DSSV!$A$7:$R$65536,IN_DTK!G$6,0))=FALSE,VLOOKUP($A885,DSSV!$A$7:$R$65536,IN_DTK!G$6,0),"")</f>
        <v/>
      </c>
      <c r="H885" s="183">
        <f>IF(ISNA(VLOOKUP($A885,DSSV!$A$7:$R$65536,IN_DTK!H$6,0))=FALSE,IF(H$9&lt;&gt;0,VLOOKUP($A885,DSSV!$A$7:$R$65536,IN_DTK!H$6,0),""),"")</f>
        <v>0</v>
      </c>
      <c r="I885" s="183">
        <f>IF(ISNA(VLOOKUP($A885,DSSV!$A$7:$R$65536,IN_DTK!I$6,0))=FALSE,IF(I$9&lt;&gt;0,VLOOKUP($A885,DSSV!$A$7:$R$65536,IN_DTK!I$6,0),""),"")</f>
        <v>0</v>
      </c>
      <c r="J885" s="183">
        <f>IF(ISNA(VLOOKUP($A885,DSSV!$A$7:$R$65536,IN_DTK!J$6,0))=FALSE,IF(J$9&lt;&gt;0,VLOOKUP($A885,DSSV!$A$7:$R$65536,IN_DTK!J$6,0),""),"")</f>
        <v>0</v>
      </c>
      <c r="K885" s="183">
        <f>IF(ISNA(VLOOKUP($A885,DSSV!$A$7:$R$65536,IN_DTK!K$6,0))=FALSE,IF(K$9&lt;&gt;0,VLOOKUP($A885,DSSV!$A$7:$R$65536,IN_DTK!K$6,0),""),"")</f>
        <v>0</v>
      </c>
      <c r="L885" s="183">
        <f>IF(ISNA(VLOOKUP($A885,DSSV!$A$7:$R$65536,IN_DTK!L$6,0))=FALSE,IF(L$9&lt;&gt;0,VLOOKUP($A885,DSSV!$A$7:$R$65536,IN_DTK!L$6,0),""),"")</f>
        <v>0</v>
      </c>
      <c r="M885" s="183">
        <f>IF(ISNA(VLOOKUP($A885,DSSV!$A$7:$R$65536,IN_DTK!M$6,0))=FALSE,IF(M$9&lt;&gt;0,VLOOKUP($A885,DSSV!$A$7:$R$65536,IN_DTK!M$6,0),""),"")</f>
        <v>0</v>
      </c>
      <c r="N885" s="183">
        <f>IF(ISNA(VLOOKUP($A885,DSSV!$A$7:$R$65536,IN_DTK!N$6,0))=FALSE,IF(N$9&lt;&gt;0,VLOOKUP($A885,DSSV!$A$7:$R$65536,IN_DTK!N$6,0),""),"")</f>
        <v>0</v>
      </c>
      <c r="O885" s="183">
        <f>IF(ISNA(VLOOKUP($A885,DSSV!$A$7:$R$65536,IN_DTK!O$6,0))=FALSE,IF(O$9&lt;&gt;0,VLOOKUP($A885,DSSV!$A$7:$R$65536,IN_DTK!O$6,0),""),"")</f>
        <v>0</v>
      </c>
      <c r="P885" s="183">
        <f>IF(ISNA(VLOOKUP($A885,DSSV!$A$7:$R$65536,IN_DTK!P$6,0))=FALSE,IF(P$9&lt;&gt;0,VLOOKUP($A885,DSSV!$A$7:$R$65536,IN_DTK!P$6,0),""),"")</f>
        <v>0</v>
      </c>
      <c r="Q885" s="184">
        <f>IF(ISNA(VLOOKUP($A885,DSSV!$A$7:$R$65536,IN_DTK!Q$6,0))=FALSE,VLOOKUP($A885,DSSV!$A$7:$R$65536,IN_DTK!Q$6,0),"")</f>
        <v>0</v>
      </c>
      <c r="R885" s="175" t="str">
        <f>IF(ISNA(VLOOKUP($A885,DSSV!$A$7:$R$65536,IN_DTK!R$6,0))=FALSE,VLOOKUP($A885,DSSV!$A$7:$R$65536,IN_DTK!R$6,0),"")</f>
        <v>Không</v>
      </c>
      <c r="S885" s="185" t="str">
        <f>IF(ISNA(VLOOKUP($A885,DSSV!$A$7:$R$65536,IN_DTK!S$6,0))=FALSE,VLOOKUP($A885,DSSV!$A$7:$R$65536,IN_DTK!S$6,0),"")</f>
        <v/>
      </c>
      <c r="T885" s="156" t="str">
        <f t="shared" si="26"/>
        <v/>
      </c>
      <c r="U885" s="156" t="str">
        <f t="shared" si="27"/>
        <v/>
      </c>
    </row>
    <row r="886" spans="1:21" s="156" customFormat="1" ht="20.25" customHeight="1">
      <c r="A886" s="154">
        <v>877</v>
      </c>
      <c r="B886" s="178">
        <f>--SUBTOTAL(2,C$7:C886)</f>
        <v>877</v>
      </c>
      <c r="C886" s="157">
        <f>IF(ISNA(VLOOKUP($A886,DSSV!$A$7:$R$65536,IN_DTK!C$6,0))=FALSE,VLOOKUP($A886,DSSV!$A$7:$R$65536,IN_DTK!C$6,0),"")</f>
        <v>0</v>
      </c>
      <c r="D886" s="181" t="str">
        <f>IF(ISNA(VLOOKUP($A886,DSSV!$A$7:$R$65536,IN_DTK!D$6,0))=FALSE,VLOOKUP($A886,DSSV!$A$7:$R$65536,IN_DTK!D$6,0),"")</f>
        <v/>
      </c>
      <c r="E886" s="182" t="str">
        <f>IF(ISNA(VLOOKUP($A886,DSSV!$A$7:$R$65536,IN_DTK!E$6,0))=FALSE,VLOOKUP($A886,DSSV!$A$7:$R$65536,IN_DTK!E$6,0),"")</f>
        <v/>
      </c>
      <c r="F886" s="187" t="str">
        <f>IF(ISNA(VLOOKUP($A886,DSSV!$A$7:$R$65536,IN_DTK!F$6,0))=FALSE,VLOOKUP($A886,DSSV!$A$7:$R$65536,IN_DTK!F$6,0),"")</f>
        <v/>
      </c>
      <c r="G886" s="187" t="str">
        <f>IF(ISNA(VLOOKUP($A886,DSSV!$A$7:$R$65536,IN_DTK!G$6,0))=FALSE,VLOOKUP($A886,DSSV!$A$7:$R$65536,IN_DTK!G$6,0),"")</f>
        <v/>
      </c>
      <c r="H886" s="183">
        <f>IF(ISNA(VLOOKUP($A886,DSSV!$A$7:$R$65536,IN_DTK!H$6,0))=FALSE,IF(H$9&lt;&gt;0,VLOOKUP($A886,DSSV!$A$7:$R$65536,IN_DTK!H$6,0),""),"")</f>
        <v>0</v>
      </c>
      <c r="I886" s="183">
        <f>IF(ISNA(VLOOKUP($A886,DSSV!$A$7:$R$65536,IN_DTK!I$6,0))=FALSE,IF(I$9&lt;&gt;0,VLOOKUP($A886,DSSV!$A$7:$R$65536,IN_DTK!I$6,0),""),"")</f>
        <v>0</v>
      </c>
      <c r="J886" s="183">
        <f>IF(ISNA(VLOOKUP($A886,DSSV!$A$7:$R$65536,IN_DTK!J$6,0))=FALSE,IF(J$9&lt;&gt;0,VLOOKUP($A886,DSSV!$A$7:$R$65536,IN_DTK!J$6,0),""),"")</f>
        <v>0</v>
      </c>
      <c r="K886" s="183">
        <f>IF(ISNA(VLOOKUP($A886,DSSV!$A$7:$R$65536,IN_DTK!K$6,0))=FALSE,IF(K$9&lt;&gt;0,VLOOKUP($A886,DSSV!$A$7:$R$65536,IN_DTK!K$6,0),""),"")</f>
        <v>0</v>
      </c>
      <c r="L886" s="183">
        <f>IF(ISNA(VLOOKUP($A886,DSSV!$A$7:$R$65536,IN_DTK!L$6,0))=FALSE,IF(L$9&lt;&gt;0,VLOOKUP($A886,DSSV!$A$7:$R$65536,IN_DTK!L$6,0),""),"")</f>
        <v>0</v>
      </c>
      <c r="M886" s="183">
        <f>IF(ISNA(VLOOKUP($A886,DSSV!$A$7:$R$65536,IN_DTK!M$6,0))=FALSE,IF(M$9&lt;&gt;0,VLOOKUP($A886,DSSV!$A$7:$R$65536,IN_DTK!M$6,0),""),"")</f>
        <v>0</v>
      </c>
      <c r="N886" s="183">
        <f>IF(ISNA(VLOOKUP($A886,DSSV!$A$7:$R$65536,IN_DTK!N$6,0))=FALSE,IF(N$9&lt;&gt;0,VLOOKUP($A886,DSSV!$A$7:$R$65536,IN_DTK!N$6,0),""),"")</f>
        <v>0</v>
      </c>
      <c r="O886" s="183">
        <f>IF(ISNA(VLOOKUP($A886,DSSV!$A$7:$R$65536,IN_DTK!O$6,0))=FALSE,IF(O$9&lt;&gt;0,VLOOKUP($A886,DSSV!$A$7:$R$65536,IN_DTK!O$6,0),""),"")</f>
        <v>0</v>
      </c>
      <c r="P886" s="183">
        <f>IF(ISNA(VLOOKUP($A886,DSSV!$A$7:$R$65536,IN_DTK!P$6,0))=FALSE,IF(P$9&lt;&gt;0,VLOOKUP($A886,DSSV!$A$7:$R$65536,IN_DTK!P$6,0),""),"")</f>
        <v>0</v>
      </c>
      <c r="Q886" s="184">
        <f>IF(ISNA(VLOOKUP($A886,DSSV!$A$7:$R$65536,IN_DTK!Q$6,0))=FALSE,VLOOKUP($A886,DSSV!$A$7:$R$65536,IN_DTK!Q$6,0),"")</f>
        <v>0</v>
      </c>
      <c r="R886" s="175" t="str">
        <f>IF(ISNA(VLOOKUP($A886,DSSV!$A$7:$R$65536,IN_DTK!R$6,0))=FALSE,VLOOKUP($A886,DSSV!$A$7:$R$65536,IN_DTK!R$6,0),"")</f>
        <v>Không</v>
      </c>
      <c r="S886" s="185" t="str">
        <f>IF(ISNA(VLOOKUP($A886,DSSV!$A$7:$R$65536,IN_DTK!S$6,0))=FALSE,VLOOKUP($A886,DSSV!$A$7:$R$65536,IN_DTK!S$6,0),"")</f>
        <v/>
      </c>
      <c r="T886" s="156" t="str">
        <f t="shared" si="26"/>
        <v/>
      </c>
      <c r="U886" s="156" t="str">
        <f t="shared" si="27"/>
        <v/>
      </c>
    </row>
    <row r="887" spans="1:21" s="156" customFormat="1" ht="20.25" customHeight="1">
      <c r="A887" s="154">
        <v>878</v>
      </c>
      <c r="B887" s="178">
        <f>--SUBTOTAL(2,C$7:C887)</f>
        <v>878</v>
      </c>
      <c r="C887" s="157">
        <f>IF(ISNA(VLOOKUP($A887,DSSV!$A$7:$R$65536,IN_DTK!C$6,0))=FALSE,VLOOKUP($A887,DSSV!$A$7:$R$65536,IN_DTK!C$6,0),"")</f>
        <v>0</v>
      </c>
      <c r="D887" s="181" t="str">
        <f>IF(ISNA(VLOOKUP($A887,DSSV!$A$7:$R$65536,IN_DTK!D$6,0))=FALSE,VLOOKUP($A887,DSSV!$A$7:$R$65536,IN_DTK!D$6,0),"")</f>
        <v/>
      </c>
      <c r="E887" s="182" t="str">
        <f>IF(ISNA(VLOOKUP($A887,DSSV!$A$7:$R$65536,IN_DTK!E$6,0))=FALSE,VLOOKUP($A887,DSSV!$A$7:$R$65536,IN_DTK!E$6,0),"")</f>
        <v/>
      </c>
      <c r="F887" s="187" t="str">
        <f>IF(ISNA(VLOOKUP($A887,DSSV!$A$7:$R$65536,IN_DTK!F$6,0))=FALSE,VLOOKUP($A887,DSSV!$A$7:$R$65536,IN_DTK!F$6,0),"")</f>
        <v/>
      </c>
      <c r="G887" s="187" t="str">
        <f>IF(ISNA(VLOOKUP($A887,DSSV!$A$7:$R$65536,IN_DTK!G$6,0))=FALSE,VLOOKUP($A887,DSSV!$A$7:$R$65536,IN_DTK!G$6,0),"")</f>
        <v/>
      </c>
      <c r="H887" s="183">
        <f>IF(ISNA(VLOOKUP($A887,DSSV!$A$7:$R$65536,IN_DTK!H$6,0))=FALSE,IF(H$9&lt;&gt;0,VLOOKUP($A887,DSSV!$A$7:$R$65536,IN_DTK!H$6,0),""),"")</f>
        <v>0</v>
      </c>
      <c r="I887" s="183">
        <f>IF(ISNA(VLOOKUP($A887,DSSV!$A$7:$R$65536,IN_DTK!I$6,0))=FALSE,IF(I$9&lt;&gt;0,VLOOKUP($A887,DSSV!$A$7:$R$65536,IN_DTK!I$6,0),""),"")</f>
        <v>0</v>
      </c>
      <c r="J887" s="183">
        <f>IF(ISNA(VLOOKUP($A887,DSSV!$A$7:$R$65536,IN_DTK!J$6,0))=FALSE,IF(J$9&lt;&gt;0,VLOOKUP($A887,DSSV!$A$7:$R$65536,IN_DTK!J$6,0),""),"")</f>
        <v>0</v>
      </c>
      <c r="K887" s="183">
        <f>IF(ISNA(VLOOKUP($A887,DSSV!$A$7:$R$65536,IN_DTK!K$6,0))=FALSE,IF(K$9&lt;&gt;0,VLOOKUP($A887,DSSV!$A$7:$R$65536,IN_DTK!K$6,0),""),"")</f>
        <v>0</v>
      </c>
      <c r="L887" s="183">
        <f>IF(ISNA(VLOOKUP($A887,DSSV!$A$7:$R$65536,IN_DTK!L$6,0))=FALSE,IF(L$9&lt;&gt;0,VLOOKUP($A887,DSSV!$A$7:$R$65536,IN_DTK!L$6,0),""),"")</f>
        <v>0</v>
      </c>
      <c r="M887" s="183">
        <f>IF(ISNA(VLOOKUP($A887,DSSV!$A$7:$R$65536,IN_DTK!M$6,0))=FALSE,IF(M$9&lt;&gt;0,VLOOKUP($A887,DSSV!$A$7:$R$65536,IN_DTK!M$6,0),""),"")</f>
        <v>0</v>
      </c>
      <c r="N887" s="183">
        <f>IF(ISNA(VLOOKUP($A887,DSSV!$A$7:$R$65536,IN_DTK!N$6,0))=FALSE,IF(N$9&lt;&gt;0,VLOOKUP($A887,DSSV!$A$7:$R$65536,IN_DTK!N$6,0),""),"")</f>
        <v>0</v>
      </c>
      <c r="O887" s="183">
        <f>IF(ISNA(VLOOKUP($A887,DSSV!$A$7:$R$65536,IN_DTK!O$6,0))=FALSE,IF(O$9&lt;&gt;0,VLOOKUP($A887,DSSV!$A$7:$R$65536,IN_DTK!O$6,0),""),"")</f>
        <v>0</v>
      </c>
      <c r="P887" s="183">
        <f>IF(ISNA(VLOOKUP($A887,DSSV!$A$7:$R$65536,IN_DTK!P$6,0))=FALSE,IF(P$9&lt;&gt;0,VLOOKUP($A887,DSSV!$A$7:$R$65536,IN_DTK!P$6,0),""),"")</f>
        <v>0</v>
      </c>
      <c r="Q887" s="184">
        <f>IF(ISNA(VLOOKUP($A887,DSSV!$A$7:$R$65536,IN_DTK!Q$6,0))=FALSE,VLOOKUP($A887,DSSV!$A$7:$R$65536,IN_DTK!Q$6,0),"")</f>
        <v>0</v>
      </c>
      <c r="R887" s="175" t="str">
        <f>IF(ISNA(VLOOKUP($A887,DSSV!$A$7:$R$65536,IN_DTK!R$6,0))=FALSE,VLOOKUP($A887,DSSV!$A$7:$R$65536,IN_DTK!R$6,0),"")</f>
        <v>Không</v>
      </c>
      <c r="S887" s="185" t="str">
        <f>IF(ISNA(VLOOKUP($A887,DSSV!$A$7:$R$65536,IN_DTK!S$6,0))=FALSE,VLOOKUP($A887,DSSV!$A$7:$R$65536,IN_DTK!S$6,0),"")</f>
        <v/>
      </c>
      <c r="T887" s="156" t="str">
        <f t="shared" si="26"/>
        <v/>
      </c>
      <c r="U887" s="156" t="str">
        <f t="shared" si="27"/>
        <v/>
      </c>
    </row>
    <row r="888" spans="1:21" s="156" customFormat="1" ht="20.25" customHeight="1">
      <c r="A888" s="154">
        <v>879</v>
      </c>
      <c r="B888" s="178">
        <f>--SUBTOTAL(2,C$7:C888)</f>
        <v>879</v>
      </c>
      <c r="C888" s="157">
        <f>IF(ISNA(VLOOKUP($A888,DSSV!$A$7:$R$65536,IN_DTK!C$6,0))=FALSE,VLOOKUP($A888,DSSV!$A$7:$R$65536,IN_DTK!C$6,0),"")</f>
        <v>0</v>
      </c>
      <c r="D888" s="181" t="str">
        <f>IF(ISNA(VLOOKUP($A888,DSSV!$A$7:$R$65536,IN_DTK!D$6,0))=FALSE,VLOOKUP($A888,DSSV!$A$7:$R$65536,IN_DTK!D$6,0),"")</f>
        <v/>
      </c>
      <c r="E888" s="182" t="str">
        <f>IF(ISNA(VLOOKUP($A888,DSSV!$A$7:$R$65536,IN_DTK!E$6,0))=FALSE,VLOOKUP($A888,DSSV!$A$7:$R$65536,IN_DTK!E$6,0),"")</f>
        <v/>
      </c>
      <c r="F888" s="187" t="str">
        <f>IF(ISNA(VLOOKUP($A888,DSSV!$A$7:$R$65536,IN_DTK!F$6,0))=FALSE,VLOOKUP($A888,DSSV!$A$7:$R$65536,IN_DTK!F$6,0),"")</f>
        <v/>
      </c>
      <c r="G888" s="187" t="str">
        <f>IF(ISNA(VLOOKUP($A888,DSSV!$A$7:$R$65536,IN_DTK!G$6,0))=FALSE,VLOOKUP($A888,DSSV!$A$7:$R$65536,IN_DTK!G$6,0),"")</f>
        <v/>
      </c>
      <c r="H888" s="183">
        <f>IF(ISNA(VLOOKUP($A888,DSSV!$A$7:$R$65536,IN_DTK!H$6,0))=FALSE,IF(H$9&lt;&gt;0,VLOOKUP($A888,DSSV!$A$7:$R$65536,IN_DTK!H$6,0),""),"")</f>
        <v>0</v>
      </c>
      <c r="I888" s="183">
        <f>IF(ISNA(VLOOKUP($A888,DSSV!$A$7:$R$65536,IN_DTK!I$6,0))=FALSE,IF(I$9&lt;&gt;0,VLOOKUP($A888,DSSV!$A$7:$R$65536,IN_DTK!I$6,0),""),"")</f>
        <v>0</v>
      </c>
      <c r="J888" s="183">
        <f>IF(ISNA(VLOOKUP($A888,DSSV!$A$7:$R$65536,IN_DTK!J$6,0))=FALSE,IF(J$9&lt;&gt;0,VLOOKUP($A888,DSSV!$A$7:$R$65536,IN_DTK!J$6,0),""),"")</f>
        <v>0</v>
      </c>
      <c r="K888" s="183">
        <f>IF(ISNA(VLOOKUP($A888,DSSV!$A$7:$R$65536,IN_DTK!K$6,0))=FALSE,IF(K$9&lt;&gt;0,VLOOKUP($A888,DSSV!$A$7:$R$65536,IN_DTK!K$6,0),""),"")</f>
        <v>0</v>
      </c>
      <c r="L888" s="183">
        <f>IF(ISNA(VLOOKUP($A888,DSSV!$A$7:$R$65536,IN_DTK!L$6,0))=FALSE,IF(L$9&lt;&gt;0,VLOOKUP($A888,DSSV!$A$7:$R$65536,IN_DTK!L$6,0),""),"")</f>
        <v>0</v>
      </c>
      <c r="M888" s="183">
        <f>IF(ISNA(VLOOKUP($A888,DSSV!$A$7:$R$65536,IN_DTK!M$6,0))=FALSE,IF(M$9&lt;&gt;0,VLOOKUP($A888,DSSV!$A$7:$R$65536,IN_DTK!M$6,0),""),"")</f>
        <v>0</v>
      </c>
      <c r="N888" s="183">
        <f>IF(ISNA(VLOOKUP($A888,DSSV!$A$7:$R$65536,IN_DTK!N$6,0))=FALSE,IF(N$9&lt;&gt;0,VLOOKUP($A888,DSSV!$A$7:$R$65536,IN_DTK!N$6,0),""),"")</f>
        <v>0</v>
      </c>
      <c r="O888" s="183">
        <f>IF(ISNA(VLOOKUP($A888,DSSV!$A$7:$R$65536,IN_DTK!O$6,0))=FALSE,IF(O$9&lt;&gt;0,VLOOKUP($A888,DSSV!$A$7:$R$65536,IN_DTK!O$6,0),""),"")</f>
        <v>0</v>
      </c>
      <c r="P888" s="183">
        <f>IF(ISNA(VLOOKUP($A888,DSSV!$A$7:$R$65536,IN_DTK!P$6,0))=FALSE,IF(P$9&lt;&gt;0,VLOOKUP($A888,DSSV!$A$7:$R$65536,IN_DTK!P$6,0),""),"")</f>
        <v>0</v>
      </c>
      <c r="Q888" s="184">
        <f>IF(ISNA(VLOOKUP($A888,DSSV!$A$7:$R$65536,IN_DTK!Q$6,0))=FALSE,VLOOKUP($A888,DSSV!$A$7:$R$65536,IN_DTK!Q$6,0),"")</f>
        <v>0</v>
      </c>
      <c r="R888" s="175" t="str">
        <f>IF(ISNA(VLOOKUP($A888,DSSV!$A$7:$R$65536,IN_DTK!R$6,0))=FALSE,VLOOKUP($A888,DSSV!$A$7:$R$65536,IN_DTK!R$6,0),"")</f>
        <v>Không</v>
      </c>
      <c r="S888" s="185" t="str">
        <f>IF(ISNA(VLOOKUP($A888,DSSV!$A$7:$R$65536,IN_DTK!S$6,0))=FALSE,VLOOKUP($A888,DSSV!$A$7:$R$65536,IN_DTK!S$6,0),"")</f>
        <v/>
      </c>
      <c r="T888" s="156" t="str">
        <f t="shared" si="26"/>
        <v/>
      </c>
      <c r="U888" s="156" t="str">
        <f t="shared" si="27"/>
        <v/>
      </c>
    </row>
    <row r="889" spans="1:21" s="156" customFormat="1" ht="20.25" customHeight="1">
      <c r="A889" s="154">
        <v>880</v>
      </c>
      <c r="B889" s="178">
        <f>--SUBTOTAL(2,C$7:C889)</f>
        <v>880</v>
      </c>
      <c r="C889" s="157">
        <f>IF(ISNA(VLOOKUP($A889,DSSV!$A$7:$R$65536,IN_DTK!C$6,0))=FALSE,VLOOKUP($A889,DSSV!$A$7:$R$65536,IN_DTK!C$6,0),"")</f>
        <v>0</v>
      </c>
      <c r="D889" s="181" t="str">
        <f>IF(ISNA(VLOOKUP($A889,DSSV!$A$7:$R$65536,IN_DTK!D$6,0))=FALSE,VLOOKUP($A889,DSSV!$A$7:$R$65536,IN_DTK!D$6,0),"")</f>
        <v/>
      </c>
      <c r="E889" s="182" t="str">
        <f>IF(ISNA(VLOOKUP($A889,DSSV!$A$7:$R$65536,IN_DTK!E$6,0))=FALSE,VLOOKUP($A889,DSSV!$A$7:$R$65536,IN_DTK!E$6,0),"")</f>
        <v/>
      </c>
      <c r="F889" s="187" t="str">
        <f>IF(ISNA(VLOOKUP($A889,DSSV!$A$7:$R$65536,IN_DTK!F$6,0))=FALSE,VLOOKUP($A889,DSSV!$A$7:$R$65536,IN_DTK!F$6,0),"")</f>
        <v/>
      </c>
      <c r="G889" s="187" t="str">
        <f>IF(ISNA(VLOOKUP($A889,DSSV!$A$7:$R$65536,IN_DTK!G$6,0))=FALSE,VLOOKUP($A889,DSSV!$A$7:$R$65536,IN_DTK!G$6,0),"")</f>
        <v/>
      </c>
      <c r="H889" s="183">
        <f>IF(ISNA(VLOOKUP($A889,DSSV!$A$7:$R$65536,IN_DTK!H$6,0))=FALSE,IF(H$9&lt;&gt;0,VLOOKUP($A889,DSSV!$A$7:$R$65536,IN_DTK!H$6,0),""),"")</f>
        <v>0</v>
      </c>
      <c r="I889" s="183">
        <f>IF(ISNA(VLOOKUP($A889,DSSV!$A$7:$R$65536,IN_DTK!I$6,0))=FALSE,IF(I$9&lt;&gt;0,VLOOKUP($A889,DSSV!$A$7:$R$65536,IN_DTK!I$6,0),""),"")</f>
        <v>0</v>
      </c>
      <c r="J889" s="183">
        <f>IF(ISNA(VLOOKUP($A889,DSSV!$A$7:$R$65536,IN_DTK!J$6,0))=FALSE,IF(J$9&lt;&gt;0,VLOOKUP($A889,DSSV!$A$7:$R$65536,IN_DTK!J$6,0),""),"")</f>
        <v>0</v>
      </c>
      <c r="K889" s="183">
        <f>IF(ISNA(VLOOKUP($A889,DSSV!$A$7:$R$65536,IN_DTK!K$6,0))=FALSE,IF(K$9&lt;&gt;0,VLOOKUP($A889,DSSV!$A$7:$R$65536,IN_DTK!K$6,0),""),"")</f>
        <v>0</v>
      </c>
      <c r="L889" s="183">
        <f>IF(ISNA(VLOOKUP($A889,DSSV!$A$7:$R$65536,IN_DTK!L$6,0))=FALSE,IF(L$9&lt;&gt;0,VLOOKUP($A889,DSSV!$A$7:$R$65536,IN_DTK!L$6,0),""),"")</f>
        <v>0</v>
      </c>
      <c r="M889" s="183">
        <f>IF(ISNA(VLOOKUP($A889,DSSV!$A$7:$R$65536,IN_DTK!M$6,0))=FALSE,IF(M$9&lt;&gt;0,VLOOKUP($A889,DSSV!$A$7:$R$65536,IN_DTK!M$6,0),""),"")</f>
        <v>0</v>
      </c>
      <c r="N889" s="183">
        <f>IF(ISNA(VLOOKUP($A889,DSSV!$A$7:$R$65536,IN_DTK!N$6,0))=FALSE,IF(N$9&lt;&gt;0,VLOOKUP($A889,DSSV!$A$7:$R$65536,IN_DTK!N$6,0),""),"")</f>
        <v>0</v>
      </c>
      <c r="O889" s="183">
        <f>IF(ISNA(VLOOKUP($A889,DSSV!$A$7:$R$65536,IN_DTK!O$6,0))=FALSE,IF(O$9&lt;&gt;0,VLOOKUP($A889,DSSV!$A$7:$R$65536,IN_DTK!O$6,0),""),"")</f>
        <v>0</v>
      </c>
      <c r="P889" s="183">
        <f>IF(ISNA(VLOOKUP($A889,DSSV!$A$7:$R$65536,IN_DTK!P$6,0))=FALSE,IF(P$9&lt;&gt;0,VLOOKUP($A889,DSSV!$A$7:$R$65536,IN_DTK!P$6,0),""),"")</f>
        <v>0</v>
      </c>
      <c r="Q889" s="184">
        <f>IF(ISNA(VLOOKUP($A889,DSSV!$A$7:$R$65536,IN_DTK!Q$6,0))=FALSE,VLOOKUP($A889,DSSV!$A$7:$R$65536,IN_DTK!Q$6,0),"")</f>
        <v>0</v>
      </c>
      <c r="R889" s="175" t="str">
        <f>IF(ISNA(VLOOKUP($A889,DSSV!$A$7:$R$65536,IN_DTK!R$6,0))=FALSE,VLOOKUP($A889,DSSV!$A$7:$R$65536,IN_DTK!R$6,0),"")</f>
        <v>Không</v>
      </c>
      <c r="S889" s="185" t="str">
        <f>IF(ISNA(VLOOKUP($A889,DSSV!$A$7:$R$65536,IN_DTK!S$6,0))=FALSE,VLOOKUP($A889,DSSV!$A$7:$R$65536,IN_DTK!S$6,0),"")</f>
        <v/>
      </c>
      <c r="T889" s="156" t="str">
        <f t="shared" si="26"/>
        <v/>
      </c>
      <c r="U889" s="156" t="str">
        <f t="shared" si="27"/>
        <v/>
      </c>
    </row>
    <row r="890" spans="1:21" s="156" customFormat="1" ht="20.25" customHeight="1">
      <c r="A890" s="154">
        <v>881</v>
      </c>
      <c r="B890" s="178">
        <f>--SUBTOTAL(2,C$7:C890)</f>
        <v>881</v>
      </c>
      <c r="C890" s="157">
        <f>IF(ISNA(VLOOKUP($A890,DSSV!$A$7:$R$65536,IN_DTK!C$6,0))=FALSE,VLOOKUP($A890,DSSV!$A$7:$R$65536,IN_DTK!C$6,0),"")</f>
        <v>0</v>
      </c>
      <c r="D890" s="181" t="str">
        <f>IF(ISNA(VLOOKUP($A890,DSSV!$A$7:$R$65536,IN_DTK!D$6,0))=FALSE,VLOOKUP($A890,DSSV!$A$7:$R$65536,IN_DTK!D$6,0),"")</f>
        <v/>
      </c>
      <c r="E890" s="182" t="str">
        <f>IF(ISNA(VLOOKUP($A890,DSSV!$A$7:$R$65536,IN_DTK!E$6,0))=FALSE,VLOOKUP($A890,DSSV!$A$7:$R$65536,IN_DTK!E$6,0),"")</f>
        <v/>
      </c>
      <c r="F890" s="187" t="str">
        <f>IF(ISNA(VLOOKUP($A890,DSSV!$A$7:$R$65536,IN_DTK!F$6,0))=FALSE,VLOOKUP($A890,DSSV!$A$7:$R$65536,IN_DTK!F$6,0),"")</f>
        <v/>
      </c>
      <c r="G890" s="187" t="str">
        <f>IF(ISNA(VLOOKUP($A890,DSSV!$A$7:$R$65536,IN_DTK!G$6,0))=FALSE,VLOOKUP($A890,DSSV!$A$7:$R$65536,IN_DTK!G$6,0),"")</f>
        <v/>
      </c>
      <c r="H890" s="183">
        <f>IF(ISNA(VLOOKUP($A890,DSSV!$A$7:$R$65536,IN_DTK!H$6,0))=FALSE,IF(H$9&lt;&gt;0,VLOOKUP($A890,DSSV!$A$7:$R$65536,IN_DTK!H$6,0),""),"")</f>
        <v>0</v>
      </c>
      <c r="I890" s="183">
        <f>IF(ISNA(VLOOKUP($A890,DSSV!$A$7:$R$65536,IN_DTK!I$6,0))=FALSE,IF(I$9&lt;&gt;0,VLOOKUP($A890,DSSV!$A$7:$R$65536,IN_DTK!I$6,0),""),"")</f>
        <v>0</v>
      </c>
      <c r="J890" s="183">
        <f>IF(ISNA(VLOOKUP($A890,DSSV!$A$7:$R$65536,IN_DTK!J$6,0))=FALSE,IF(J$9&lt;&gt;0,VLOOKUP($A890,DSSV!$A$7:$R$65536,IN_DTK!J$6,0),""),"")</f>
        <v>0</v>
      </c>
      <c r="K890" s="183">
        <f>IF(ISNA(VLOOKUP($A890,DSSV!$A$7:$R$65536,IN_DTK!K$6,0))=FALSE,IF(K$9&lt;&gt;0,VLOOKUP($A890,DSSV!$A$7:$R$65536,IN_DTK!K$6,0),""),"")</f>
        <v>0</v>
      </c>
      <c r="L890" s="183">
        <f>IF(ISNA(VLOOKUP($A890,DSSV!$A$7:$R$65536,IN_DTK!L$6,0))=FALSE,IF(L$9&lt;&gt;0,VLOOKUP($A890,DSSV!$A$7:$R$65536,IN_DTK!L$6,0),""),"")</f>
        <v>0</v>
      </c>
      <c r="M890" s="183">
        <f>IF(ISNA(VLOOKUP($A890,DSSV!$A$7:$R$65536,IN_DTK!M$6,0))=FALSE,IF(M$9&lt;&gt;0,VLOOKUP($A890,DSSV!$A$7:$R$65536,IN_DTK!M$6,0),""),"")</f>
        <v>0</v>
      </c>
      <c r="N890" s="183">
        <f>IF(ISNA(VLOOKUP($A890,DSSV!$A$7:$R$65536,IN_DTK!N$6,0))=FALSE,IF(N$9&lt;&gt;0,VLOOKUP($A890,DSSV!$A$7:$R$65536,IN_DTK!N$6,0),""),"")</f>
        <v>0</v>
      </c>
      <c r="O890" s="183">
        <f>IF(ISNA(VLOOKUP($A890,DSSV!$A$7:$R$65536,IN_DTK!O$6,0))=FALSE,IF(O$9&lt;&gt;0,VLOOKUP($A890,DSSV!$A$7:$R$65536,IN_DTK!O$6,0),""),"")</f>
        <v>0</v>
      </c>
      <c r="P890" s="183">
        <f>IF(ISNA(VLOOKUP($A890,DSSV!$A$7:$R$65536,IN_DTK!P$6,0))=FALSE,IF(P$9&lt;&gt;0,VLOOKUP($A890,DSSV!$A$7:$R$65536,IN_DTK!P$6,0),""),"")</f>
        <v>0</v>
      </c>
      <c r="Q890" s="184">
        <f>IF(ISNA(VLOOKUP($A890,DSSV!$A$7:$R$65536,IN_DTK!Q$6,0))=FALSE,VLOOKUP($A890,DSSV!$A$7:$R$65536,IN_DTK!Q$6,0),"")</f>
        <v>0</v>
      </c>
      <c r="R890" s="175" t="str">
        <f>IF(ISNA(VLOOKUP($A890,DSSV!$A$7:$R$65536,IN_DTK!R$6,0))=FALSE,VLOOKUP($A890,DSSV!$A$7:$R$65536,IN_DTK!R$6,0),"")</f>
        <v>Không</v>
      </c>
      <c r="S890" s="185" t="str">
        <f>IF(ISNA(VLOOKUP($A890,DSSV!$A$7:$R$65536,IN_DTK!S$6,0))=FALSE,VLOOKUP($A890,DSSV!$A$7:$R$65536,IN_DTK!S$6,0),"")</f>
        <v/>
      </c>
      <c r="T890" s="156" t="str">
        <f t="shared" si="26"/>
        <v/>
      </c>
      <c r="U890" s="156" t="str">
        <f t="shared" si="27"/>
        <v/>
      </c>
    </row>
    <row r="891" spans="1:21" s="156" customFormat="1" ht="20.25" customHeight="1">
      <c r="A891" s="154">
        <v>882</v>
      </c>
      <c r="B891" s="178">
        <f>--SUBTOTAL(2,C$7:C891)</f>
        <v>882</v>
      </c>
      <c r="C891" s="157">
        <f>IF(ISNA(VLOOKUP($A891,DSSV!$A$7:$R$65536,IN_DTK!C$6,0))=FALSE,VLOOKUP($A891,DSSV!$A$7:$R$65536,IN_DTK!C$6,0),"")</f>
        <v>0</v>
      </c>
      <c r="D891" s="181" t="str">
        <f>IF(ISNA(VLOOKUP($A891,DSSV!$A$7:$R$65536,IN_DTK!D$6,0))=FALSE,VLOOKUP($A891,DSSV!$A$7:$R$65536,IN_DTK!D$6,0),"")</f>
        <v/>
      </c>
      <c r="E891" s="182" t="str">
        <f>IF(ISNA(VLOOKUP($A891,DSSV!$A$7:$R$65536,IN_DTK!E$6,0))=FALSE,VLOOKUP($A891,DSSV!$A$7:$R$65536,IN_DTK!E$6,0),"")</f>
        <v/>
      </c>
      <c r="F891" s="187" t="str">
        <f>IF(ISNA(VLOOKUP($A891,DSSV!$A$7:$R$65536,IN_DTK!F$6,0))=FALSE,VLOOKUP($A891,DSSV!$A$7:$R$65536,IN_DTK!F$6,0),"")</f>
        <v/>
      </c>
      <c r="G891" s="187" t="str">
        <f>IF(ISNA(VLOOKUP($A891,DSSV!$A$7:$R$65536,IN_DTK!G$6,0))=FALSE,VLOOKUP($A891,DSSV!$A$7:$R$65536,IN_DTK!G$6,0),"")</f>
        <v/>
      </c>
      <c r="H891" s="183">
        <f>IF(ISNA(VLOOKUP($A891,DSSV!$A$7:$R$65536,IN_DTK!H$6,0))=FALSE,IF(H$9&lt;&gt;0,VLOOKUP($A891,DSSV!$A$7:$R$65536,IN_DTK!H$6,0),""),"")</f>
        <v>0</v>
      </c>
      <c r="I891" s="183">
        <f>IF(ISNA(VLOOKUP($A891,DSSV!$A$7:$R$65536,IN_DTK!I$6,0))=FALSE,IF(I$9&lt;&gt;0,VLOOKUP($A891,DSSV!$A$7:$R$65536,IN_DTK!I$6,0),""),"")</f>
        <v>0</v>
      </c>
      <c r="J891" s="183">
        <f>IF(ISNA(VLOOKUP($A891,DSSV!$A$7:$R$65536,IN_DTK!J$6,0))=FALSE,IF(J$9&lt;&gt;0,VLOOKUP($A891,DSSV!$A$7:$R$65536,IN_DTK!J$6,0),""),"")</f>
        <v>0</v>
      </c>
      <c r="K891" s="183">
        <f>IF(ISNA(VLOOKUP($A891,DSSV!$A$7:$R$65536,IN_DTK!K$6,0))=FALSE,IF(K$9&lt;&gt;0,VLOOKUP($A891,DSSV!$A$7:$R$65536,IN_DTK!K$6,0),""),"")</f>
        <v>0</v>
      </c>
      <c r="L891" s="183">
        <f>IF(ISNA(VLOOKUP($A891,DSSV!$A$7:$R$65536,IN_DTK!L$6,0))=FALSE,IF(L$9&lt;&gt;0,VLOOKUP($A891,DSSV!$A$7:$R$65536,IN_DTK!L$6,0),""),"")</f>
        <v>0</v>
      </c>
      <c r="M891" s="183">
        <f>IF(ISNA(VLOOKUP($A891,DSSV!$A$7:$R$65536,IN_DTK!M$6,0))=FALSE,IF(M$9&lt;&gt;0,VLOOKUP($A891,DSSV!$A$7:$R$65536,IN_DTK!M$6,0),""),"")</f>
        <v>0</v>
      </c>
      <c r="N891" s="183">
        <f>IF(ISNA(VLOOKUP($A891,DSSV!$A$7:$R$65536,IN_DTK!N$6,0))=FALSE,IF(N$9&lt;&gt;0,VLOOKUP($A891,DSSV!$A$7:$R$65536,IN_DTK!N$6,0),""),"")</f>
        <v>0</v>
      </c>
      <c r="O891" s="183">
        <f>IF(ISNA(VLOOKUP($A891,DSSV!$A$7:$R$65536,IN_DTK!O$6,0))=FALSE,IF(O$9&lt;&gt;0,VLOOKUP($A891,DSSV!$A$7:$R$65536,IN_DTK!O$6,0),""),"")</f>
        <v>0</v>
      </c>
      <c r="P891" s="183">
        <f>IF(ISNA(VLOOKUP($A891,DSSV!$A$7:$R$65536,IN_DTK!P$6,0))=FALSE,IF(P$9&lt;&gt;0,VLOOKUP($A891,DSSV!$A$7:$R$65536,IN_DTK!P$6,0),""),"")</f>
        <v>0</v>
      </c>
      <c r="Q891" s="184">
        <f>IF(ISNA(VLOOKUP($A891,DSSV!$A$7:$R$65536,IN_DTK!Q$6,0))=FALSE,VLOOKUP($A891,DSSV!$A$7:$R$65536,IN_DTK!Q$6,0),"")</f>
        <v>0</v>
      </c>
      <c r="R891" s="175" t="str">
        <f>IF(ISNA(VLOOKUP($A891,DSSV!$A$7:$R$65536,IN_DTK!R$6,0))=FALSE,VLOOKUP($A891,DSSV!$A$7:$R$65536,IN_DTK!R$6,0),"")</f>
        <v>Không</v>
      </c>
      <c r="S891" s="185" t="str">
        <f>IF(ISNA(VLOOKUP($A891,DSSV!$A$7:$R$65536,IN_DTK!S$6,0))=FALSE,VLOOKUP($A891,DSSV!$A$7:$R$65536,IN_DTK!S$6,0),"")</f>
        <v/>
      </c>
      <c r="T891" s="156" t="str">
        <f t="shared" si="26"/>
        <v/>
      </c>
      <c r="U891" s="156" t="str">
        <f t="shared" si="27"/>
        <v/>
      </c>
    </row>
    <row r="892" spans="1:21" s="156" customFormat="1" ht="20.25" customHeight="1">
      <c r="A892" s="154">
        <v>883</v>
      </c>
      <c r="B892" s="178">
        <f>--SUBTOTAL(2,C$7:C892)</f>
        <v>883</v>
      </c>
      <c r="C892" s="157">
        <f>IF(ISNA(VLOOKUP($A892,DSSV!$A$7:$R$65536,IN_DTK!C$6,0))=FALSE,VLOOKUP($A892,DSSV!$A$7:$R$65536,IN_DTK!C$6,0),"")</f>
        <v>0</v>
      </c>
      <c r="D892" s="181" t="str">
        <f>IF(ISNA(VLOOKUP($A892,DSSV!$A$7:$R$65536,IN_DTK!D$6,0))=FALSE,VLOOKUP($A892,DSSV!$A$7:$R$65536,IN_DTK!D$6,0),"")</f>
        <v/>
      </c>
      <c r="E892" s="182" t="str">
        <f>IF(ISNA(VLOOKUP($A892,DSSV!$A$7:$R$65536,IN_DTK!E$6,0))=FALSE,VLOOKUP($A892,DSSV!$A$7:$R$65536,IN_DTK!E$6,0),"")</f>
        <v/>
      </c>
      <c r="F892" s="187" t="str">
        <f>IF(ISNA(VLOOKUP($A892,DSSV!$A$7:$R$65536,IN_DTK!F$6,0))=FALSE,VLOOKUP($A892,DSSV!$A$7:$R$65536,IN_DTK!F$6,0),"")</f>
        <v/>
      </c>
      <c r="G892" s="187" t="str">
        <f>IF(ISNA(VLOOKUP($A892,DSSV!$A$7:$R$65536,IN_DTK!G$6,0))=FALSE,VLOOKUP($A892,DSSV!$A$7:$R$65536,IN_DTK!G$6,0),"")</f>
        <v/>
      </c>
      <c r="H892" s="183">
        <f>IF(ISNA(VLOOKUP($A892,DSSV!$A$7:$R$65536,IN_DTK!H$6,0))=FALSE,IF(H$9&lt;&gt;0,VLOOKUP($A892,DSSV!$A$7:$R$65536,IN_DTK!H$6,0),""),"")</f>
        <v>0</v>
      </c>
      <c r="I892" s="183">
        <f>IF(ISNA(VLOOKUP($A892,DSSV!$A$7:$R$65536,IN_DTK!I$6,0))=FALSE,IF(I$9&lt;&gt;0,VLOOKUP($A892,DSSV!$A$7:$R$65536,IN_DTK!I$6,0),""),"")</f>
        <v>0</v>
      </c>
      <c r="J892" s="183">
        <f>IF(ISNA(VLOOKUP($A892,DSSV!$A$7:$R$65536,IN_DTK!J$6,0))=FALSE,IF(J$9&lt;&gt;0,VLOOKUP($A892,DSSV!$A$7:$R$65536,IN_DTK!J$6,0),""),"")</f>
        <v>0</v>
      </c>
      <c r="K892" s="183">
        <f>IF(ISNA(VLOOKUP($A892,DSSV!$A$7:$R$65536,IN_DTK!K$6,0))=FALSE,IF(K$9&lt;&gt;0,VLOOKUP($A892,DSSV!$A$7:$R$65536,IN_DTK!K$6,0),""),"")</f>
        <v>0</v>
      </c>
      <c r="L892" s="183">
        <f>IF(ISNA(VLOOKUP($A892,DSSV!$A$7:$R$65536,IN_DTK!L$6,0))=FALSE,IF(L$9&lt;&gt;0,VLOOKUP($A892,DSSV!$A$7:$R$65536,IN_DTK!L$6,0),""),"")</f>
        <v>0</v>
      </c>
      <c r="M892" s="183">
        <f>IF(ISNA(VLOOKUP($A892,DSSV!$A$7:$R$65536,IN_DTK!M$6,0))=FALSE,IF(M$9&lt;&gt;0,VLOOKUP($A892,DSSV!$A$7:$R$65536,IN_DTK!M$6,0),""),"")</f>
        <v>0</v>
      </c>
      <c r="N892" s="183">
        <f>IF(ISNA(VLOOKUP($A892,DSSV!$A$7:$R$65536,IN_DTK!N$6,0))=FALSE,IF(N$9&lt;&gt;0,VLOOKUP($A892,DSSV!$A$7:$R$65536,IN_DTK!N$6,0),""),"")</f>
        <v>0</v>
      </c>
      <c r="O892" s="183">
        <f>IF(ISNA(VLOOKUP($A892,DSSV!$A$7:$R$65536,IN_DTK!O$6,0))=FALSE,IF(O$9&lt;&gt;0,VLOOKUP($A892,DSSV!$A$7:$R$65536,IN_DTK!O$6,0),""),"")</f>
        <v>0</v>
      </c>
      <c r="P892" s="183">
        <f>IF(ISNA(VLOOKUP($A892,DSSV!$A$7:$R$65536,IN_DTK!P$6,0))=FALSE,IF(P$9&lt;&gt;0,VLOOKUP($A892,DSSV!$A$7:$R$65536,IN_DTK!P$6,0),""),"")</f>
        <v>0</v>
      </c>
      <c r="Q892" s="184">
        <f>IF(ISNA(VLOOKUP($A892,DSSV!$A$7:$R$65536,IN_DTK!Q$6,0))=FALSE,VLOOKUP($A892,DSSV!$A$7:$R$65536,IN_DTK!Q$6,0),"")</f>
        <v>0</v>
      </c>
      <c r="R892" s="175" t="str">
        <f>IF(ISNA(VLOOKUP($A892,DSSV!$A$7:$R$65536,IN_DTK!R$6,0))=FALSE,VLOOKUP($A892,DSSV!$A$7:$R$65536,IN_DTK!R$6,0),"")</f>
        <v>Không</v>
      </c>
      <c r="S892" s="185" t="str">
        <f>IF(ISNA(VLOOKUP($A892,DSSV!$A$7:$R$65536,IN_DTK!S$6,0))=FALSE,VLOOKUP($A892,DSSV!$A$7:$R$65536,IN_DTK!S$6,0),"")</f>
        <v/>
      </c>
      <c r="T892" s="156" t="str">
        <f t="shared" si="26"/>
        <v/>
      </c>
      <c r="U892" s="156" t="str">
        <f t="shared" si="27"/>
        <v/>
      </c>
    </row>
    <row r="893" spans="1:21" s="156" customFormat="1" ht="20.25" customHeight="1">
      <c r="A893" s="154">
        <v>884</v>
      </c>
      <c r="B893" s="178">
        <f>--SUBTOTAL(2,C$7:C893)</f>
        <v>884</v>
      </c>
      <c r="C893" s="157">
        <f>IF(ISNA(VLOOKUP($A893,DSSV!$A$7:$R$65536,IN_DTK!C$6,0))=FALSE,VLOOKUP($A893,DSSV!$A$7:$R$65536,IN_DTK!C$6,0),"")</f>
        <v>0</v>
      </c>
      <c r="D893" s="181" t="str">
        <f>IF(ISNA(VLOOKUP($A893,DSSV!$A$7:$R$65536,IN_DTK!D$6,0))=FALSE,VLOOKUP($A893,DSSV!$A$7:$R$65536,IN_DTK!D$6,0),"")</f>
        <v/>
      </c>
      <c r="E893" s="182" t="str">
        <f>IF(ISNA(VLOOKUP($A893,DSSV!$A$7:$R$65536,IN_DTK!E$6,0))=FALSE,VLOOKUP($A893,DSSV!$A$7:$R$65536,IN_DTK!E$6,0),"")</f>
        <v/>
      </c>
      <c r="F893" s="187" t="str">
        <f>IF(ISNA(VLOOKUP($A893,DSSV!$A$7:$R$65536,IN_DTK!F$6,0))=FALSE,VLOOKUP($A893,DSSV!$A$7:$R$65536,IN_DTK!F$6,0),"")</f>
        <v/>
      </c>
      <c r="G893" s="187" t="str">
        <f>IF(ISNA(VLOOKUP($A893,DSSV!$A$7:$R$65536,IN_DTK!G$6,0))=FALSE,VLOOKUP($A893,DSSV!$A$7:$R$65536,IN_DTK!G$6,0),"")</f>
        <v/>
      </c>
      <c r="H893" s="183">
        <f>IF(ISNA(VLOOKUP($A893,DSSV!$A$7:$R$65536,IN_DTK!H$6,0))=FALSE,IF(H$9&lt;&gt;0,VLOOKUP($A893,DSSV!$A$7:$R$65536,IN_DTK!H$6,0),""),"")</f>
        <v>0</v>
      </c>
      <c r="I893" s="183">
        <f>IF(ISNA(VLOOKUP($A893,DSSV!$A$7:$R$65536,IN_DTK!I$6,0))=FALSE,IF(I$9&lt;&gt;0,VLOOKUP($A893,DSSV!$A$7:$R$65536,IN_DTK!I$6,0),""),"")</f>
        <v>0</v>
      </c>
      <c r="J893" s="183">
        <f>IF(ISNA(VLOOKUP($A893,DSSV!$A$7:$R$65536,IN_DTK!J$6,0))=FALSE,IF(J$9&lt;&gt;0,VLOOKUP($A893,DSSV!$A$7:$R$65536,IN_DTK!J$6,0),""),"")</f>
        <v>0</v>
      </c>
      <c r="K893" s="183">
        <f>IF(ISNA(VLOOKUP($A893,DSSV!$A$7:$R$65536,IN_DTK!K$6,0))=FALSE,IF(K$9&lt;&gt;0,VLOOKUP($A893,DSSV!$A$7:$R$65536,IN_DTK!K$6,0),""),"")</f>
        <v>0</v>
      </c>
      <c r="L893" s="183">
        <f>IF(ISNA(VLOOKUP($A893,DSSV!$A$7:$R$65536,IN_DTK!L$6,0))=FALSE,IF(L$9&lt;&gt;0,VLOOKUP($A893,DSSV!$A$7:$R$65536,IN_DTK!L$6,0),""),"")</f>
        <v>0</v>
      </c>
      <c r="M893" s="183">
        <f>IF(ISNA(VLOOKUP($A893,DSSV!$A$7:$R$65536,IN_DTK!M$6,0))=FALSE,IF(M$9&lt;&gt;0,VLOOKUP($A893,DSSV!$A$7:$R$65536,IN_DTK!M$6,0),""),"")</f>
        <v>0</v>
      </c>
      <c r="N893" s="183">
        <f>IF(ISNA(VLOOKUP($A893,DSSV!$A$7:$R$65536,IN_DTK!N$6,0))=FALSE,IF(N$9&lt;&gt;0,VLOOKUP($A893,DSSV!$A$7:$R$65536,IN_DTK!N$6,0),""),"")</f>
        <v>0</v>
      </c>
      <c r="O893" s="183">
        <f>IF(ISNA(VLOOKUP($A893,DSSV!$A$7:$R$65536,IN_DTK!O$6,0))=FALSE,IF(O$9&lt;&gt;0,VLOOKUP($A893,DSSV!$A$7:$R$65536,IN_DTK!O$6,0),""),"")</f>
        <v>0</v>
      </c>
      <c r="P893" s="183">
        <f>IF(ISNA(VLOOKUP($A893,DSSV!$A$7:$R$65536,IN_DTK!P$6,0))=FALSE,IF(P$9&lt;&gt;0,VLOOKUP($A893,DSSV!$A$7:$R$65536,IN_DTK!P$6,0),""),"")</f>
        <v>0</v>
      </c>
      <c r="Q893" s="184">
        <f>IF(ISNA(VLOOKUP($A893,DSSV!$A$7:$R$65536,IN_DTK!Q$6,0))=FALSE,VLOOKUP($A893,DSSV!$A$7:$R$65536,IN_DTK!Q$6,0),"")</f>
        <v>0</v>
      </c>
      <c r="R893" s="175" t="str">
        <f>IF(ISNA(VLOOKUP($A893,DSSV!$A$7:$R$65536,IN_DTK!R$6,0))=FALSE,VLOOKUP($A893,DSSV!$A$7:$R$65536,IN_DTK!R$6,0),"")</f>
        <v>Không</v>
      </c>
      <c r="S893" s="185" t="str">
        <f>IF(ISNA(VLOOKUP($A893,DSSV!$A$7:$R$65536,IN_DTK!S$6,0))=FALSE,VLOOKUP($A893,DSSV!$A$7:$R$65536,IN_DTK!S$6,0),"")</f>
        <v/>
      </c>
      <c r="T893" s="156" t="str">
        <f t="shared" si="26"/>
        <v/>
      </c>
      <c r="U893" s="156" t="str">
        <f t="shared" si="27"/>
        <v/>
      </c>
    </row>
    <row r="894" spans="1:21" s="156" customFormat="1" ht="20.25" customHeight="1">
      <c r="A894" s="154">
        <v>885</v>
      </c>
      <c r="B894" s="178">
        <f>--SUBTOTAL(2,C$7:C894)</f>
        <v>885</v>
      </c>
      <c r="C894" s="157">
        <f>IF(ISNA(VLOOKUP($A894,DSSV!$A$7:$R$65536,IN_DTK!C$6,0))=FALSE,VLOOKUP($A894,DSSV!$A$7:$R$65536,IN_DTK!C$6,0),"")</f>
        <v>0</v>
      </c>
      <c r="D894" s="181" t="str">
        <f>IF(ISNA(VLOOKUP($A894,DSSV!$A$7:$R$65536,IN_DTK!D$6,0))=FALSE,VLOOKUP($A894,DSSV!$A$7:$R$65536,IN_DTK!D$6,0),"")</f>
        <v/>
      </c>
      <c r="E894" s="182" t="str">
        <f>IF(ISNA(VLOOKUP($A894,DSSV!$A$7:$R$65536,IN_DTK!E$6,0))=FALSE,VLOOKUP($A894,DSSV!$A$7:$R$65536,IN_DTK!E$6,0),"")</f>
        <v/>
      </c>
      <c r="F894" s="187" t="str">
        <f>IF(ISNA(VLOOKUP($A894,DSSV!$A$7:$R$65536,IN_DTK!F$6,0))=FALSE,VLOOKUP($A894,DSSV!$A$7:$R$65536,IN_DTK!F$6,0),"")</f>
        <v/>
      </c>
      <c r="G894" s="187" t="str">
        <f>IF(ISNA(VLOOKUP($A894,DSSV!$A$7:$R$65536,IN_DTK!G$6,0))=FALSE,VLOOKUP($A894,DSSV!$A$7:$R$65536,IN_DTK!G$6,0),"")</f>
        <v/>
      </c>
      <c r="H894" s="183">
        <f>IF(ISNA(VLOOKUP($A894,DSSV!$A$7:$R$65536,IN_DTK!H$6,0))=FALSE,IF(H$9&lt;&gt;0,VLOOKUP($A894,DSSV!$A$7:$R$65536,IN_DTK!H$6,0),""),"")</f>
        <v>0</v>
      </c>
      <c r="I894" s="183">
        <f>IF(ISNA(VLOOKUP($A894,DSSV!$A$7:$R$65536,IN_DTK!I$6,0))=FALSE,IF(I$9&lt;&gt;0,VLOOKUP($A894,DSSV!$A$7:$R$65536,IN_DTK!I$6,0),""),"")</f>
        <v>0</v>
      </c>
      <c r="J894" s="183">
        <f>IF(ISNA(VLOOKUP($A894,DSSV!$A$7:$R$65536,IN_DTK!J$6,0))=FALSE,IF(J$9&lt;&gt;0,VLOOKUP($A894,DSSV!$A$7:$R$65536,IN_DTK!J$6,0),""),"")</f>
        <v>0</v>
      </c>
      <c r="K894" s="183">
        <f>IF(ISNA(VLOOKUP($A894,DSSV!$A$7:$R$65536,IN_DTK!K$6,0))=FALSE,IF(K$9&lt;&gt;0,VLOOKUP($A894,DSSV!$A$7:$R$65536,IN_DTK!K$6,0),""),"")</f>
        <v>0</v>
      </c>
      <c r="L894" s="183">
        <f>IF(ISNA(VLOOKUP($A894,DSSV!$A$7:$R$65536,IN_DTK!L$6,0))=FALSE,IF(L$9&lt;&gt;0,VLOOKUP($A894,DSSV!$A$7:$R$65536,IN_DTK!L$6,0),""),"")</f>
        <v>0</v>
      </c>
      <c r="M894" s="183">
        <f>IF(ISNA(VLOOKUP($A894,DSSV!$A$7:$R$65536,IN_DTK!M$6,0))=FALSE,IF(M$9&lt;&gt;0,VLOOKUP($A894,DSSV!$A$7:$R$65536,IN_DTK!M$6,0),""),"")</f>
        <v>0</v>
      </c>
      <c r="N894" s="183">
        <f>IF(ISNA(VLOOKUP($A894,DSSV!$A$7:$R$65536,IN_DTK!N$6,0))=FALSE,IF(N$9&lt;&gt;0,VLOOKUP($A894,DSSV!$A$7:$R$65536,IN_DTK!N$6,0),""),"")</f>
        <v>0</v>
      </c>
      <c r="O894" s="183">
        <f>IF(ISNA(VLOOKUP($A894,DSSV!$A$7:$R$65536,IN_DTK!O$6,0))=FALSE,IF(O$9&lt;&gt;0,VLOOKUP($A894,DSSV!$A$7:$R$65536,IN_DTK!O$6,0),""),"")</f>
        <v>0</v>
      </c>
      <c r="P894" s="183">
        <f>IF(ISNA(VLOOKUP($A894,DSSV!$A$7:$R$65536,IN_DTK!P$6,0))=FALSE,IF(P$9&lt;&gt;0,VLOOKUP($A894,DSSV!$A$7:$R$65536,IN_DTK!P$6,0),""),"")</f>
        <v>0</v>
      </c>
      <c r="Q894" s="184">
        <f>IF(ISNA(VLOOKUP($A894,DSSV!$A$7:$R$65536,IN_DTK!Q$6,0))=FALSE,VLOOKUP($A894,DSSV!$A$7:$R$65536,IN_DTK!Q$6,0),"")</f>
        <v>0</v>
      </c>
      <c r="R894" s="175" t="str">
        <f>IF(ISNA(VLOOKUP($A894,DSSV!$A$7:$R$65536,IN_DTK!R$6,0))=FALSE,VLOOKUP($A894,DSSV!$A$7:$R$65536,IN_DTK!R$6,0),"")</f>
        <v>Không</v>
      </c>
      <c r="S894" s="185" t="str">
        <f>IF(ISNA(VLOOKUP($A894,DSSV!$A$7:$R$65536,IN_DTK!S$6,0))=FALSE,VLOOKUP($A894,DSSV!$A$7:$R$65536,IN_DTK!S$6,0),"")</f>
        <v/>
      </c>
      <c r="T894" s="156" t="str">
        <f t="shared" si="26"/>
        <v/>
      </c>
      <c r="U894" s="156" t="str">
        <f t="shared" si="27"/>
        <v/>
      </c>
    </row>
    <row r="895" spans="1:21" s="156" customFormat="1" ht="20.25" customHeight="1">
      <c r="A895" s="154">
        <v>886</v>
      </c>
      <c r="B895" s="178">
        <f>--SUBTOTAL(2,C$7:C895)</f>
        <v>886</v>
      </c>
      <c r="C895" s="157">
        <f>IF(ISNA(VLOOKUP($A895,DSSV!$A$7:$R$65536,IN_DTK!C$6,0))=FALSE,VLOOKUP($A895,DSSV!$A$7:$R$65536,IN_DTK!C$6,0),"")</f>
        <v>0</v>
      </c>
      <c r="D895" s="181" t="str">
        <f>IF(ISNA(VLOOKUP($A895,DSSV!$A$7:$R$65536,IN_DTK!D$6,0))=FALSE,VLOOKUP($A895,DSSV!$A$7:$R$65536,IN_DTK!D$6,0),"")</f>
        <v/>
      </c>
      <c r="E895" s="182" t="str">
        <f>IF(ISNA(VLOOKUP($A895,DSSV!$A$7:$R$65536,IN_DTK!E$6,0))=FALSE,VLOOKUP($A895,DSSV!$A$7:$R$65536,IN_DTK!E$6,0),"")</f>
        <v/>
      </c>
      <c r="F895" s="187" t="str">
        <f>IF(ISNA(VLOOKUP($A895,DSSV!$A$7:$R$65536,IN_DTK!F$6,0))=FALSE,VLOOKUP($A895,DSSV!$A$7:$R$65536,IN_DTK!F$6,0),"")</f>
        <v/>
      </c>
      <c r="G895" s="187" t="str">
        <f>IF(ISNA(VLOOKUP($A895,DSSV!$A$7:$R$65536,IN_DTK!G$6,0))=FALSE,VLOOKUP($A895,DSSV!$A$7:$R$65536,IN_DTK!G$6,0),"")</f>
        <v/>
      </c>
      <c r="H895" s="183">
        <f>IF(ISNA(VLOOKUP($A895,DSSV!$A$7:$R$65536,IN_DTK!H$6,0))=FALSE,IF(H$9&lt;&gt;0,VLOOKUP($A895,DSSV!$A$7:$R$65536,IN_DTK!H$6,0),""),"")</f>
        <v>0</v>
      </c>
      <c r="I895" s="183">
        <f>IF(ISNA(VLOOKUP($A895,DSSV!$A$7:$R$65536,IN_DTK!I$6,0))=FALSE,IF(I$9&lt;&gt;0,VLOOKUP($A895,DSSV!$A$7:$R$65536,IN_DTK!I$6,0),""),"")</f>
        <v>0</v>
      </c>
      <c r="J895" s="183">
        <f>IF(ISNA(VLOOKUP($A895,DSSV!$A$7:$R$65536,IN_DTK!J$6,0))=FALSE,IF(J$9&lt;&gt;0,VLOOKUP($A895,DSSV!$A$7:$R$65536,IN_DTK!J$6,0),""),"")</f>
        <v>0</v>
      </c>
      <c r="K895" s="183">
        <f>IF(ISNA(VLOOKUP($A895,DSSV!$A$7:$R$65536,IN_DTK!K$6,0))=FALSE,IF(K$9&lt;&gt;0,VLOOKUP($A895,DSSV!$A$7:$R$65536,IN_DTK!K$6,0),""),"")</f>
        <v>0</v>
      </c>
      <c r="L895" s="183">
        <f>IF(ISNA(VLOOKUP($A895,DSSV!$A$7:$R$65536,IN_DTK!L$6,0))=FALSE,IF(L$9&lt;&gt;0,VLOOKUP($A895,DSSV!$A$7:$R$65536,IN_DTK!L$6,0),""),"")</f>
        <v>0</v>
      </c>
      <c r="M895" s="183">
        <f>IF(ISNA(VLOOKUP($A895,DSSV!$A$7:$R$65536,IN_DTK!M$6,0))=FALSE,IF(M$9&lt;&gt;0,VLOOKUP($A895,DSSV!$A$7:$R$65536,IN_DTK!M$6,0),""),"")</f>
        <v>0</v>
      </c>
      <c r="N895" s="183">
        <f>IF(ISNA(VLOOKUP($A895,DSSV!$A$7:$R$65536,IN_DTK!N$6,0))=FALSE,IF(N$9&lt;&gt;0,VLOOKUP($A895,DSSV!$A$7:$R$65536,IN_DTK!N$6,0),""),"")</f>
        <v>0</v>
      </c>
      <c r="O895" s="183">
        <f>IF(ISNA(VLOOKUP($A895,DSSV!$A$7:$R$65536,IN_DTK!O$6,0))=FALSE,IF(O$9&lt;&gt;0,VLOOKUP($A895,DSSV!$A$7:$R$65536,IN_DTK!O$6,0),""),"")</f>
        <v>0</v>
      </c>
      <c r="P895" s="183">
        <f>IF(ISNA(VLOOKUP($A895,DSSV!$A$7:$R$65536,IN_DTK!P$6,0))=FALSE,IF(P$9&lt;&gt;0,VLOOKUP($A895,DSSV!$A$7:$R$65536,IN_DTK!P$6,0),""),"")</f>
        <v>0</v>
      </c>
      <c r="Q895" s="184">
        <f>IF(ISNA(VLOOKUP($A895,DSSV!$A$7:$R$65536,IN_DTK!Q$6,0))=FALSE,VLOOKUP($A895,DSSV!$A$7:$R$65536,IN_DTK!Q$6,0),"")</f>
        <v>0</v>
      </c>
      <c r="R895" s="175" t="str">
        <f>IF(ISNA(VLOOKUP($A895,DSSV!$A$7:$R$65536,IN_DTK!R$6,0))=FALSE,VLOOKUP($A895,DSSV!$A$7:$R$65536,IN_DTK!R$6,0),"")</f>
        <v>Không</v>
      </c>
      <c r="S895" s="185" t="str">
        <f>IF(ISNA(VLOOKUP($A895,DSSV!$A$7:$R$65536,IN_DTK!S$6,0))=FALSE,VLOOKUP($A895,DSSV!$A$7:$R$65536,IN_DTK!S$6,0),"")</f>
        <v/>
      </c>
      <c r="T895" s="156" t="str">
        <f t="shared" si="26"/>
        <v/>
      </c>
      <c r="U895" s="156" t="str">
        <f t="shared" si="27"/>
        <v/>
      </c>
    </row>
    <row r="896" spans="1:21" s="156" customFormat="1" ht="20.25" customHeight="1">
      <c r="A896" s="154">
        <v>887</v>
      </c>
      <c r="B896" s="178">
        <f>--SUBTOTAL(2,C$7:C896)</f>
        <v>887</v>
      </c>
      <c r="C896" s="157">
        <f>IF(ISNA(VLOOKUP($A896,DSSV!$A$7:$R$65536,IN_DTK!C$6,0))=FALSE,VLOOKUP($A896,DSSV!$A$7:$R$65536,IN_DTK!C$6,0),"")</f>
        <v>0</v>
      </c>
      <c r="D896" s="181" t="str">
        <f>IF(ISNA(VLOOKUP($A896,DSSV!$A$7:$R$65536,IN_DTK!D$6,0))=FALSE,VLOOKUP($A896,DSSV!$A$7:$R$65536,IN_DTK!D$6,0),"")</f>
        <v/>
      </c>
      <c r="E896" s="182" t="str">
        <f>IF(ISNA(VLOOKUP($A896,DSSV!$A$7:$R$65536,IN_DTK!E$6,0))=FALSE,VLOOKUP($A896,DSSV!$A$7:$R$65536,IN_DTK!E$6,0),"")</f>
        <v/>
      </c>
      <c r="F896" s="187" t="str">
        <f>IF(ISNA(VLOOKUP($A896,DSSV!$A$7:$R$65536,IN_DTK!F$6,0))=FALSE,VLOOKUP($A896,DSSV!$A$7:$R$65536,IN_DTK!F$6,0),"")</f>
        <v/>
      </c>
      <c r="G896" s="187" t="str">
        <f>IF(ISNA(VLOOKUP($A896,DSSV!$A$7:$R$65536,IN_DTK!G$6,0))=FALSE,VLOOKUP($A896,DSSV!$A$7:$R$65536,IN_DTK!G$6,0),"")</f>
        <v/>
      </c>
      <c r="H896" s="183">
        <f>IF(ISNA(VLOOKUP($A896,DSSV!$A$7:$R$65536,IN_DTK!H$6,0))=FALSE,IF(H$9&lt;&gt;0,VLOOKUP($A896,DSSV!$A$7:$R$65536,IN_DTK!H$6,0),""),"")</f>
        <v>0</v>
      </c>
      <c r="I896" s="183">
        <f>IF(ISNA(VLOOKUP($A896,DSSV!$A$7:$R$65536,IN_DTK!I$6,0))=FALSE,IF(I$9&lt;&gt;0,VLOOKUP($A896,DSSV!$A$7:$R$65536,IN_DTK!I$6,0),""),"")</f>
        <v>0</v>
      </c>
      <c r="J896" s="183">
        <f>IF(ISNA(VLOOKUP($A896,DSSV!$A$7:$R$65536,IN_DTK!J$6,0))=FALSE,IF(J$9&lt;&gt;0,VLOOKUP($A896,DSSV!$A$7:$R$65536,IN_DTK!J$6,0),""),"")</f>
        <v>0</v>
      </c>
      <c r="K896" s="183">
        <f>IF(ISNA(VLOOKUP($A896,DSSV!$A$7:$R$65536,IN_DTK!K$6,0))=FALSE,IF(K$9&lt;&gt;0,VLOOKUP($A896,DSSV!$A$7:$R$65536,IN_DTK!K$6,0),""),"")</f>
        <v>0</v>
      </c>
      <c r="L896" s="183">
        <f>IF(ISNA(VLOOKUP($A896,DSSV!$A$7:$R$65536,IN_DTK!L$6,0))=FALSE,IF(L$9&lt;&gt;0,VLOOKUP($A896,DSSV!$A$7:$R$65536,IN_DTK!L$6,0),""),"")</f>
        <v>0</v>
      </c>
      <c r="M896" s="183">
        <f>IF(ISNA(VLOOKUP($A896,DSSV!$A$7:$R$65536,IN_DTK!M$6,0))=FALSE,IF(M$9&lt;&gt;0,VLOOKUP($A896,DSSV!$A$7:$R$65536,IN_DTK!M$6,0),""),"")</f>
        <v>0</v>
      </c>
      <c r="N896" s="183">
        <f>IF(ISNA(VLOOKUP($A896,DSSV!$A$7:$R$65536,IN_DTK!N$6,0))=FALSE,IF(N$9&lt;&gt;0,VLOOKUP($A896,DSSV!$A$7:$R$65536,IN_DTK!N$6,0),""),"")</f>
        <v>0</v>
      </c>
      <c r="O896" s="183">
        <f>IF(ISNA(VLOOKUP($A896,DSSV!$A$7:$R$65536,IN_DTK!O$6,0))=FALSE,IF(O$9&lt;&gt;0,VLOOKUP($A896,DSSV!$A$7:$R$65536,IN_DTK!O$6,0),""),"")</f>
        <v>0</v>
      </c>
      <c r="P896" s="183">
        <f>IF(ISNA(VLOOKUP($A896,DSSV!$A$7:$R$65536,IN_DTK!P$6,0))=FALSE,IF(P$9&lt;&gt;0,VLOOKUP($A896,DSSV!$A$7:$R$65536,IN_DTK!P$6,0),""),"")</f>
        <v>0</v>
      </c>
      <c r="Q896" s="184">
        <f>IF(ISNA(VLOOKUP($A896,DSSV!$A$7:$R$65536,IN_DTK!Q$6,0))=FALSE,VLOOKUP($A896,DSSV!$A$7:$R$65536,IN_DTK!Q$6,0),"")</f>
        <v>0</v>
      </c>
      <c r="R896" s="175" t="str">
        <f>IF(ISNA(VLOOKUP($A896,DSSV!$A$7:$R$65536,IN_DTK!R$6,0))=FALSE,VLOOKUP($A896,DSSV!$A$7:$R$65536,IN_DTK!R$6,0),"")</f>
        <v>Không</v>
      </c>
      <c r="S896" s="185" t="str">
        <f>IF(ISNA(VLOOKUP($A896,DSSV!$A$7:$R$65536,IN_DTK!S$6,0))=FALSE,VLOOKUP($A896,DSSV!$A$7:$R$65536,IN_DTK!S$6,0),"")</f>
        <v/>
      </c>
      <c r="T896" s="156" t="str">
        <f t="shared" si="26"/>
        <v/>
      </c>
      <c r="U896" s="156" t="str">
        <f t="shared" si="27"/>
        <v/>
      </c>
    </row>
    <row r="897" spans="1:21" s="156" customFormat="1" ht="20.25" customHeight="1">
      <c r="A897" s="154">
        <v>888</v>
      </c>
      <c r="B897" s="178">
        <f>--SUBTOTAL(2,C$7:C897)</f>
        <v>888</v>
      </c>
      <c r="C897" s="157">
        <f>IF(ISNA(VLOOKUP($A897,DSSV!$A$7:$R$65536,IN_DTK!C$6,0))=FALSE,VLOOKUP($A897,DSSV!$A$7:$R$65536,IN_DTK!C$6,0),"")</f>
        <v>0</v>
      </c>
      <c r="D897" s="181" t="str">
        <f>IF(ISNA(VLOOKUP($A897,DSSV!$A$7:$R$65536,IN_DTK!D$6,0))=FALSE,VLOOKUP($A897,DSSV!$A$7:$R$65536,IN_DTK!D$6,0),"")</f>
        <v/>
      </c>
      <c r="E897" s="182" t="str">
        <f>IF(ISNA(VLOOKUP($A897,DSSV!$A$7:$R$65536,IN_DTK!E$6,0))=FALSE,VLOOKUP($A897,DSSV!$A$7:$R$65536,IN_DTK!E$6,0),"")</f>
        <v/>
      </c>
      <c r="F897" s="187" t="str">
        <f>IF(ISNA(VLOOKUP($A897,DSSV!$A$7:$R$65536,IN_DTK!F$6,0))=FALSE,VLOOKUP($A897,DSSV!$A$7:$R$65536,IN_DTK!F$6,0),"")</f>
        <v/>
      </c>
      <c r="G897" s="187" t="str">
        <f>IF(ISNA(VLOOKUP($A897,DSSV!$A$7:$R$65536,IN_DTK!G$6,0))=FALSE,VLOOKUP($A897,DSSV!$A$7:$R$65536,IN_DTK!G$6,0),"")</f>
        <v/>
      </c>
      <c r="H897" s="183">
        <f>IF(ISNA(VLOOKUP($A897,DSSV!$A$7:$R$65536,IN_DTK!H$6,0))=FALSE,IF(H$9&lt;&gt;0,VLOOKUP($A897,DSSV!$A$7:$R$65536,IN_DTK!H$6,0),""),"")</f>
        <v>0</v>
      </c>
      <c r="I897" s="183">
        <f>IF(ISNA(VLOOKUP($A897,DSSV!$A$7:$R$65536,IN_DTK!I$6,0))=FALSE,IF(I$9&lt;&gt;0,VLOOKUP($A897,DSSV!$A$7:$R$65536,IN_DTK!I$6,0),""),"")</f>
        <v>0</v>
      </c>
      <c r="J897" s="183">
        <f>IF(ISNA(VLOOKUP($A897,DSSV!$A$7:$R$65536,IN_DTK!J$6,0))=FALSE,IF(J$9&lt;&gt;0,VLOOKUP($A897,DSSV!$A$7:$R$65536,IN_DTK!J$6,0),""),"")</f>
        <v>0</v>
      </c>
      <c r="K897" s="183">
        <f>IF(ISNA(VLOOKUP($A897,DSSV!$A$7:$R$65536,IN_DTK!K$6,0))=FALSE,IF(K$9&lt;&gt;0,VLOOKUP($A897,DSSV!$A$7:$R$65536,IN_DTK!K$6,0),""),"")</f>
        <v>0</v>
      </c>
      <c r="L897" s="183">
        <f>IF(ISNA(VLOOKUP($A897,DSSV!$A$7:$R$65536,IN_DTK!L$6,0))=FALSE,IF(L$9&lt;&gt;0,VLOOKUP($A897,DSSV!$A$7:$R$65536,IN_DTK!L$6,0),""),"")</f>
        <v>0</v>
      </c>
      <c r="M897" s="183">
        <f>IF(ISNA(VLOOKUP($A897,DSSV!$A$7:$R$65536,IN_DTK!M$6,0))=FALSE,IF(M$9&lt;&gt;0,VLOOKUP($A897,DSSV!$A$7:$R$65536,IN_DTK!M$6,0),""),"")</f>
        <v>0</v>
      </c>
      <c r="N897" s="183">
        <f>IF(ISNA(VLOOKUP($A897,DSSV!$A$7:$R$65536,IN_DTK!N$6,0))=FALSE,IF(N$9&lt;&gt;0,VLOOKUP($A897,DSSV!$A$7:$R$65536,IN_DTK!N$6,0),""),"")</f>
        <v>0</v>
      </c>
      <c r="O897" s="183">
        <f>IF(ISNA(VLOOKUP($A897,DSSV!$A$7:$R$65536,IN_DTK!O$6,0))=FALSE,IF(O$9&lt;&gt;0,VLOOKUP($A897,DSSV!$A$7:$R$65536,IN_DTK!O$6,0),""),"")</f>
        <v>0</v>
      </c>
      <c r="P897" s="183">
        <f>IF(ISNA(VLOOKUP($A897,DSSV!$A$7:$R$65536,IN_DTK!P$6,0))=FALSE,IF(P$9&lt;&gt;0,VLOOKUP($A897,DSSV!$A$7:$R$65536,IN_DTK!P$6,0),""),"")</f>
        <v>0</v>
      </c>
      <c r="Q897" s="184">
        <f>IF(ISNA(VLOOKUP($A897,DSSV!$A$7:$R$65536,IN_DTK!Q$6,0))=FALSE,VLOOKUP($A897,DSSV!$A$7:$R$65536,IN_DTK!Q$6,0),"")</f>
        <v>0</v>
      </c>
      <c r="R897" s="175" t="str">
        <f>IF(ISNA(VLOOKUP($A897,DSSV!$A$7:$R$65536,IN_DTK!R$6,0))=FALSE,VLOOKUP($A897,DSSV!$A$7:$R$65536,IN_DTK!R$6,0),"")</f>
        <v>Không</v>
      </c>
      <c r="S897" s="185" t="str">
        <f>IF(ISNA(VLOOKUP($A897,DSSV!$A$7:$R$65536,IN_DTK!S$6,0))=FALSE,VLOOKUP($A897,DSSV!$A$7:$R$65536,IN_DTK!S$6,0),"")</f>
        <v/>
      </c>
      <c r="T897" s="156" t="str">
        <f t="shared" si="26"/>
        <v/>
      </c>
      <c r="U897" s="156" t="str">
        <f t="shared" si="27"/>
        <v/>
      </c>
    </row>
    <row r="898" spans="1:21" s="156" customFormat="1" ht="20.25" customHeight="1">
      <c r="A898" s="154">
        <v>889</v>
      </c>
      <c r="B898" s="178">
        <f>--SUBTOTAL(2,C$7:C898)</f>
        <v>889</v>
      </c>
      <c r="C898" s="157">
        <f>IF(ISNA(VLOOKUP($A898,DSSV!$A$7:$R$65536,IN_DTK!C$6,0))=FALSE,VLOOKUP($A898,DSSV!$A$7:$R$65536,IN_DTK!C$6,0),"")</f>
        <v>0</v>
      </c>
      <c r="D898" s="181" t="str">
        <f>IF(ISNA(VLOOKUP($A898,DSSV!$A$7:$R$65536,IN_DTK!D$6,0))=FALSE,VLOOKUP($A898,DSSV!$A$7:$R$65536,IN_DTK!D$6,0),"")</f>
        <v/>
      </c>
      <c r="E898" s="182" t="str">
        <f>IF(ISNA(VLOOKUP($A898,DSSV!$A$7:$R$65536,IN_DTK!E$6,0))=FALSE,VLOOKUP($A898,DSSV!$A$7:$R$65536,IN_DTK!E$6,0),"")</f>
        <v/>
      </c>
      <c r="F898" s="187" t="str">
        <f>IF(ISNA(VLOOKUP($A898,DSSV!$A$7:$R$65536,IN_DTK!F$6,0))=FALSE,VLOOKUP($A898,DSSV!$A$7:$R$65536,IN_DTK!F$6,0),"")</f>
        <v/>
      </c>
      <c r="G898" s="187" t="str">
        <f>IF(ISNA(VLOOKUP($A898,DSSV!$A$7:$R$65536,IN_DTK!G$6,0))=FALSE,VLOOKUP($A898,DSSV!$A$7:$R$65536,IN_DTK!G$6,0),"")</f>
        <v/>
      </c>
      <c r="H898" s="183">
        <f>IF(ISNA(VLOOKUP($A898,DSSV!$A$7:$R$65536,IN_DTK!H$6,0))=FALSE,IF(H$9&lt;&gt;0,VLOOKUP($A898,DSSV!$A$7:$R$65536,IN_DTK!H$6,0),""),"")</f>
        <v>0</v>
      </c>
      <c r="I898" s="183">
        <f>IF(ISNA(VLOOKUP($A898,DSSV!$A$7:$R$65536,IN_DTK!I$6,0))=FALSE,IF(I$9&lt;&gt;0,VLOOKUP($A898,DSSV!$A$7:$R$65536,IN_DTK!I$6,0),""),"")</f>
        <v>0</v>
      </c>
      <c r="J898" s="183">
        <f>IF(ISNA(VLOOKUP($A898,DSSV!$A$7:$R$65536,IN_DTK!J$6,0))=FALSE,IF(J$9&lt;&gt;0,VLOOKUP($A898,DSSV!$A$7:$R$65536,IN_DTK!J$6,0),""),"")</f>
        <v>0</v>
      </c>
      <c r="K898" s="183">
        <f>IF(ISNA(VLOOKUP($A898,DSSV!$A$7:$R$65536,IN_DTK!K$6,0))=FALSE,IF(K$9&lt;&gt;0,VLOOKUP($A898,DSSV!$A$7:$R$65536,IN_DTK!K$6,0),""),"")</f>
        <v>0</v>
      </c>
      <c r="L898" s="183">
        <f>IF(ISNA(VLOOKUP($A898,DSSV!$A$7:$R$65536,IN_DTK!L$6,0))=FALSE,IF(L$9&lt;&gt;0,VLOOKUP($A898,DSSV!$A$7:$R$65536,IN_DTK!L$6,0),""),"")</f>
        <v>0</v>
      </c>
      <c r="M898" s="183">
        <f>IF(ISNA(VLOOKUP($A898,DSSV!$A$7:$R$65536,IN_DTK!M$6,0))=FALSE,IF(M$9&lt;&gt;0,VLOOKUP($A898,DSSV!$A$7:$R$65536,IN_DTK!M$6,0),""),"")</f>
        <v>0</v>
      </c>
      <c r="N898" s="183">
        <f>IF(ISNA(VLOOKUP($A898,DSSV!$A$7:$R$65536,IN_DTK!N$6,0))=FALSE,IF(N$9&lt;&gt;0,VLOOKUP($A898,DSSV!$A$7:$R$65536,IN_DTK!N$6,0),""),"")</f>
        <v>0</v>
      </c>
      <c r="O898" s="183">
        <f>IF(ISNA(VLOOKUP($A898,DSSV!$A$7:$R$65536,IN_DTK!O$6,0))=FALSE,IF(O$9&lt;&gt;0,VLOOKUP($A898,DSSV!$A$7:$R$65536,IN_DTK!O$6,0),""),"")</f>
        <v>0</v>
      </c>
      <c r="P898" s="183">
        <f>IF(ISNA(VLOOKUP($A898,DSSV!$A$7:$R$65536,IN_DTK!P$6,0))=FALSE,IF(P$9&lt;&gt;0,VLOOKUP($A898,DSSV!$A$7:$R$65536,IN_DTK!P$6,0),""),"")</f>
        <v>0</v>
      </c>
      <c r="Q898" s="184">
        <f>IF(ISNA(VLOOKUP($A898,DSSV!$A$7:$R$65536,IN_DTK!Q$6,0))=FALSE,VLOOKUP($A898,DSSV!$A$7:$R$65536,IN_DTK!Q$6,0),"")</f>
        <v>0</v>
      </c>
      <c r="R898" s="175" t="str">
        <f>IF(ISNA(VLOOKUP($A898,DSSV!$A$7:$R$65536,IN_DTK!R$6,0))=FALSE,VLOOKUP($A898,DSSV!$A$7:$R$65536,IN_DTK!R$6,0),"")</f>
        <v>Không</v>
      </c>
      <c r="S898" s="185" t="str">
        <f>IF(ISNA(VLOOKUP($A898,DSSV!$A$7:$R$65536,IN_DTK!S$6,0))=FALSE,VLOOKUP($A898,DSSV!$A$7:$R$65536,IN_DTK!S$6,0),"")</f>
        <v/>
      </c>
      <c r="T898" s="156" t="str">
        <f t="shared" si="26"/>
        <v/>
      </c>
      <c r="U898" s="156" t="str">
        <f t="shared" si="27"/>
        <v/>
      </c>
    </row>
    <row r="899" spans="1:21" s="156" customFormat="1" ht="20.25" customHeight="1">
      <c r="A899" s="154">
        <v>890</v>
      </c>
      <c r="B899" s="178">
        <f>--SUBTOTAL(2,C$7:C899)</f>
        <v>890</v>
      </c>
      <c r="C899" s="157">
        <f>IF(ISNA(VLOOKUP($A899,DSSV!$A$7:$R$65536,IN_DTK!C$6,0))=FALSE,VLOOKUP($A899,DSSV!$A$7:$R$65536,IN_DTK!C$6,0),"")</f>
        <v>0</v>
      </c>
      <c r="D899" s="181" t="str">
        <f>IF(ISNA(VLOOKUP($A899,DSSV!$A$7:$R$65536,IN_DTK!D$6,0))=FALSE,VLOOKUP($A899,DSSV!$A$7:$R$65536,IN_DTK!D$6,0),"")</f>
        <v/>
      </c>
      <c r="E899" s="182" t="str">
        <f>IF(ISNA(VLOOKUP($A899,DSSV!$A$7:$R$65536,IN_DTK!E$6,0))=FALSE,VLOOKUP($A899,DSSV!$A$7:$R$65536,IN_DTK!E$6,0),"")</f>
        <v/>
      </c>
      <c r="F899" s="187" t="str">
        <f>IF(ISNA(VLOOKUP($A899,DSSV!$A$7:$R$65536,IN_DTK!F$6,0))=FALSE,VLOOKUP($A899,DSSV!$A$7:$R$65536,IN_DTK!F$6,0),"")</f>
        <v/>
      </c>
      <c r="G899" s="187" t="str">
        <f>IF(ISNA(VLOOKUP($A899,DSSV!$A$7:$R$65536,IN_DTK!G$6,0))=FALSE,VLOOKUP($A899,DSSV!$A$7:$R$65536,IN_DTK!G$6,0),"")</f>
        <v/>
      </c>
      <c r="H899" s="183">
        <f>IF(ISNA(VLOOKUP($A899,DSSV!$A$7:$R$65536,IN_DTK!H$6,0))=FALSE,IF(H$9&lt;&gt;0,VLOOKUP($A899,DSSV!$A$7:$R$65536,IN_DTK!H$6,0),""),"")</f>
        <v>0</v>
      </c>
      <c r="I899" s="183">
        <f>IF(ISNA(VLOOKUP($A899,DSSV!$A$7:$R$65536,IN_DTK!I$6,0))=FALSE,IF(I$9&lt;&gt;0,VLOOKUP($A899,DSSV!$A$7:$R$65536,IN_DTK!I$6,0),""),"")</f>
        <v>0</v>
      </c>
      <c r="J899" s="183">
        <f>IF(ISNA(VLOOKUP($A899,DSSV!$A$7:$R$65536,IN_DTK!J$6,0))=FALSE,IF(J$9&lt;&gt;0,VLOOKUP($A899,DSSV!$A$7:$R$65536,IN_DTK!J$6,0),""),"")</f>
        <v>0</v>
      </c>
      <c r="K899" s="183">
        <f>IF(ISNA(VLOOKUP($A899,DSSV!$A$7:$R$65536,IN_DTK!K$6,0))=FALSE,IF(K$9&lt;&gt;0,VLOOKUP($A899,DSSV!$A$7:$R$65536,IN_DTK!K$6,0),""),"")</f>
        <v>0</v>
      </c>
      <c r="L899" s="183">
        <f>IF(ISNA(VLOOKUP($A899,DSSV!$A$7:$R$65536,IN_DTK!L$6,0))=FALSE,IF(L$9&lt;&gt;0,VLOOKUP($A899,DSSV!$A$7:$R$65536,IN_DTK!L$6,0),""),"")</f>
        <v>0</v>
      </c>
      <c r="M899" s="183">
        <f>IF(ISNA(VLOOKUP($A899,DSSV!$A$7:$R$65536,IN_DTK!M$6,0))=FALSE,IF(M$9&lt;&gt;0,VLOOKUP($A899,DSSV!$A$7:$R$65536,IN_DTK!M$6,0),""),"")</f>
        <v>0</v>
      </c>
      <c r="N899" s="183">
        <f>IF(ISNA(VLOOKUP($A899,DSSV!$A$7:$R$65536,IN_DTK!N$6,0))=FALSE,IF(N$9&lt;&gt;0,VLOOKUP($A899,DSSV!$A$7:$R$65536,IN_DTK!N$6,0),""),"")</f>
        <v>0</v>
      </c>
      <c r="O899" s="183">
        <f>IF(ISNA(VLOOKUP($A899,DSSV!$A$7:$R$65536,IN_DTK!O$6,0))=FALSE,IF(O$9&lt;&gt;0,VLOOKUP($A899,DSSV!$A$7:$R$65536,IN_DTK!O$6,0),""),"")</f>
        <v>0</v>
      </c>
      <c r="P899" s="183">
        <f>IF(ISNA(VLOOKUP($A899,DSSV!$A$7:$R$65536,IN_DTK!P$6,0))=FALSE,IF(P$9&lt;&gt;0,VLOOKUP($A899,DSSV!$A$7:$R$65536,IN_DTK!P$6,0),""),"")</f>
        <v>0</v>
      </c>
      <c r="Q899" s="184">
        <f>IF(ISNA(VLOOKUP($A899,DSSV!$A$7:$R$65536,IN_DTK!Q$6,0))=FALSE,VLOOKUP($A899,DSSV!$A$7:$R$65536,IN_DTK!Q$6,0),"")</f>
        <v>0</v>
      </c>
      <c r="R899" s="175" t="str">
        <f>IF(ISNA(VLOOKUP($A899,DSSV!$A$7:$R$65536,IN_DTK!R$6,0))=FALSE,VLOOKUP($A899,DSSV!$A$7:$R$65536,IN_DTK!R$6,0),"")</f>
        <v>Không</v>
      </c>
      <c r="S899" s="185" t="str">
        <f>IF(ISNA(VLOOKUP($A899,DSSV!$A$7:$R$65536,IN_DTK!S$6,0))=FALSE,VLOOKUP($A899,DSSV!$A$7:$R$65536,IN_DTK!S$6,0),"")</f>
        <v/>
      </c>
      <c r="T899" s="156" t="str">
        <f t="shared" si="26"/>
        <v/>
      </c>
      <c r="U899" s="156" t="str">
        <f t="shared" si="27"/>
        <v/>
      </c>
    </row>
    <row r="900" spans="1:21" s="156" customFormat="1" ht="20.25" customHeight="1">
      <c r="A900" s="154">
        <v>891</v>
      </c>
      <c r="B900" s="178">
        <f>--SUBTOTAL(2,C$7:C900)</f>
        <v>891</v>
      </c>
      <c r="C900" s="157">
        <f>IF(ISNA(VLOOKUP($A900,DSSV!$A$7:$R$65536,IN_DTK!C$6,0))=FALSE,VLOOKUP($A900,DSSV!$A$7:$R$65536,IN_DTK!C$6,0),"")</f>
        <v>0</v>
      </c>
      <c r="D900" s="181" t="str">
        <f>IF(ISNA(VLOOKUP($A900,DSSV!$A$7:$R$65536,IN_DTK!D$6,0))=FALSE,VLOOKUP($A900,DSSV!$A$7:$R$65536,IN_DTK!D$6,0),"")</f>
        <v/>
      </c>
      <c r="E900" s="182" t="str">
        <f>IF(ISNA(VLOOKUP($A900,DSSV!$A$7:$R$65536,IN_DTK!E$6,0))=FALSE,VLOOKUP($A900,DSSV!$A$7:$R$65536,IN_DTK!E$6,0),"")</f>
        <v/>
      </c>
      <c r="F900" s="187" t="str">
        <f>IF(ISNA(VLOOKUP($A900,DSSV!$A$7:$R$65536,IN_DTK!F$6,0))=FALSE,VLOOKUP($A900,DSSV!$A$7:$R$65536,IN_DTK!F$6,0),"")</f>
        <v/>
      </c>
      <c r="G900" s="187" t="str">
        <f>IF(ISNA(VLOOKUP($A900,DSSV!$A$7:$R$65536,IN_DTK!G$6,0))=FALSE,VLOOKUP($A900,DSSV!$A$7:$R$65536,IN_DTK!G$6,0),"")</f>
        <v/>
      </c>
      <c r="H900" s="183">
        <f>IF(ISNA(VLOOKUP($A900,DSSV!$A$7:$R$65536,IN_DTK!H$6,0))=FALSE,IF(H$9&lt;&gt;0,VLOOKUP($A900,DSSV!$A$7:$R$65536,IN_DTK!H$6,0),""),"")</f>
        <v>0</v>
      </c>
      <c r="I900" s="183">
        <f>IF(ISNA(VLOOKUP($A900,DSSV!$A$7:$R$65536,IN_DTK!I$6,0))=FALSE,IF(I$9&lt;&gt;0,VLOOKUP($A900,DSSV!$A$7:$R$65536,IN_DTK!I$6,0),""),"")</f>
        <v>0</v>
      </c>
      <c r="J900" s="183">
        <f>IF(ISNA(VLOOKUP($A900,DSSV!$A$7:$R$65536,IN_DTK!J$6,0))=FALSE,IF(J$9&lt;&gt;0,VLOOKUP($A900,DSSV!$A$7:$R$65536,IN_DTK!J$6,0),""),"")</f>
        <v>0</v>
      </c>
      <c r="K900" s="183">
        <f>IF(ISNA(VLOOKUP($A900,DSSV!$A$7:$R$65536,IN_DTK!K$6,0))=FALSE,IF(K$9&lt;&gt;0,VLOOKUP($A900,DSSV!$A$7:$R$65536,IN_DTK!K$6,0),""),"")</f>
        <v>0</v>
      </c>
      <c r="L900" s="183">
        <f>IF(ISNA(VLOOKUP($A900,DSSV!$A$7:$R$65536,IN_DTK!L$6,0))=FALSE,IF(L$9&lt;&gt;0,VLOOKUP($A900,DSSV!$A$7:$R$65536,IN_DTK!L$6,0),""),"")</f>
        <v>0</v>
      </c>
      <c r="M900" s="183">
        <f>IF(ISNA(VLOOKUP($A900,DSSV!$A$7:$R$65536,IN_DTK!M$6,0))=FALSE,IF(M$9&lt;&gt;0,VLOOKUP($A900,DSSV!$A$7:$R$65536,IN_DTK!M$6,0),""),"")</f>
        <v>0</v>
      </c>
      <c r="N900" s="183">
        <f>IF(ISNA(VLOOKUP($A900,DSSV!$A$7:$R$65536,IN_DTK!N$6,0))=FALSE,IF(N$9&lt;&gt;0,VLOOKUP($A900,DSSV!$A$7:$R$65536,IN_DTK!N$6,0),""),"")</f>
        <v>0</v>
      </c>
      <c r="O900" s="183">
        <f>IF(ISNA(VLOOKUP($A900,DSSV!$A$7:$R$65536,IN_DTK!O$6,0))=FALSE,IF(O$9&lt;&gt;0,VLOOKUP($A900,DSSV!$A$7:$R$65536,IN_DTK!O$6,0),""),"")</f>
        <v>0</v>
      </c>
      <c r="P900" s="183">
        <f>IF(ISNA(VLOOKUP($A900,DSSV!$A$7:$R$65536,IN_DTK!P$6,0))=FALSE,IF(P$9&lt;&gt;0,VLOOKUP($A900,DSSV!$A$7:$R$65536,IN_DTK!P$6,0),""),"")</f>
        <v>0</v>
      </c>
      <c r="Q900" s="184">
        <f>IF(ISNA(VLOOKUP($A900,DSSV!$A$7:$R$65536,IN_DTK!Q$6,0))=FALSE,VLOOKUP($A900,DSSV!$A$7:$R$65536,IN_DTK!Q$6,0),"")</f>
        <v>0</v>
      </c>
      <c r="R900" s="175" t="str">
        <f>IF(ISNA(VLOOKUP($A900,DSSV!$A$7:$R$65536,IN_DTK!R$6,0))=FALSE,VLOOKUP($A900,DSSV!$A$7:$R$65536,IN_DTK!R$6,0),"")</f>
        <v>Không</v>
      </c>
      <c r="S900" s="185" t="str">
        <f>IF(ISNA(VLOOKUP($A900,DSSV!$A$7:$R$65536,IN_DTK!S$6,0))=FALSE,VLOOKUP($A900,DSSV!$A$7:$R$65536,IN_DTK!S$6,0),"")</f>
        <v/>
      </c>
      <c r="T900" s="156" t="str">
        <f t="shared" si="26"/>
        <v/>
      </c>
      <c r="U900" s="156" t="str">
        <f t="shared" si="27"/>
        <v/>
      </c>
    </row>
    <row r="901" spans="1:21" s="156" customFormat="1" ht="20.25" customHeight="1">
      <c r="A901" s="154">
        <v>892</v>
      </c>
      <c r="B901" s="178">
        <f>--SUBTOTAL(2,C$7:C901)</f>
        <v>892</v>
      </c>
      <c r="C901" s="157">
        <f>IF(ISNA(VLOOKUP($A901,DSSV!$A$7:$R$65536,IN_DTK!C$6,0))=FALSE,VLOOKUP($A901,DSSV!$A$7:$R$65536,IN_DTK!C$6,0),"")</f>
        <v>0</v>
      </c>
      <c r="D901" s="181" t="str">
        <f>IF(ISNA(VLOOKUP($A901,DSSV!$A$7:$R$65536,IN_DTK!D$6,0))=FALSE,VLOOKUP($A901,DSSV!$A$7:$R$65536,IN_DTK!D$6,0),"")</f>
        <v/>
      </c>
      <c r="E901" s="182" t="str">
        <f>IF(ISNA(VLOOKUP($A901,DSSV!$A$7:$R$65536,IN_DTK!E$6,0))=FALSE,VLOOKUP($A901,DSSV!$A$7:$R$65536,IN_DTK!E$6,0),"")</f>
        <v/>
      </c>
      <c r="F901" s="187" t="str">
        <f>IF(ISNA(VLOOKUP($A901,DSSV!$A$7:$R$65536,IN_DTK!F$6,0))=FALSE,VLOOKUP($A901,DSSV!$A$7:$R$65536,IN_DTK!F$6,0),"")</f>
        <v/>
      </c>
      <c r="G901" s="187" t="str">
        <f>IF(ISNA(VLOOKUP($A901,DSSV!$A$7:$R$65536,IN_DTK!G$6,0))=FALSE,VLOOKUP($A901,DSSV!$A$7:$R$65536,IN_DTK!G$6,0),"")</f>
        <v/>
      </c>
      <c r="H901" s="183">
        <f>IF(ISNA(VLOOKUP($A901,DSSV!$A$7:$R$65536,IN_DTK!H$6,0))=FALSE,IF(H$9&lt;&gt;0,VLOOKUP($A901,DSSV!$A$7:$R$65536,IN_DTK!H$6,0),""),"")</f>
        <v>0</v>
      </c>
      <c r="I901" s="183">
        <f>IF(ISNA(VLOOKUP($A901,DSSV!$A$7:$R$65536,IN_DTK!I$6,0))=FALSE,IF(I$9&lt;&gt;0,VLOOKUP($A901,DSSV!$A$7:$R$65536,IN_DTK!I$6,0),""),"")</f>
        <v>0</v>
      </c>
      <c r="J901" s="183">
        <f>IF(ISNA(VLOOKUP($A901,DSSV!$A$7:$R$65536,IN_DTK!J$6,0))=FALSE,IF(J$9&lt;&gt;0,VLOOKUP($A901,DSSV!$A$7:$R$65536,IN_DTK!J$6,0),""),"")</f>
        <v>0</v>
      </c>
      <c r="K901" s="183">
        <f>IF(ISNA(VLOOKUP($A901,DSSV!$A$7:$R$65536,IN_DTK!K$6,0))=FALSE,IF(K$9&lt;&gt;0,VLOOKUP($A901,DSSV!$A$7:$R$65536,IN_DTK!K$6,0),""),"")</f>
        <v>0</v>
      </c>
      <c r="L901" s="183">
        <f>IF(ISNA(VLOOKUP($A901,DSSV!$A$7:$R$65536,IN_DTK!L$6,0))=FALSE,IF(L$9&lt;&gt;0,VLOOKUP($A901,DSSV!$A$7:$R$65536,IN_DTK!L$6,0),""),"")</f>
        <v>0</v>
      </c>
      <c r="M901" s="183">
        <f>IF(ISNA(VLOOKUP($A901,DSSV!$A$7:$R$65536,IN_DTK!M$6,0))=FALSE,IF(M$9&lt;&gt;0,VLOOKUP($A901,DSSV!$A$7:$R$65536,IN_DTK!M$6,0),""),"")</f>
        <v>0</v>
      </c>
      <c r="N901" s="183">
        <f>IF(ISNA(VLOOKUP($A901,DSSV!$A$7:$R$65536,IN_DTK!N$6,0))=FALSE,IF(N$9&lt;&gt;0,VLOOKUP($A901,DSSV!$A$7:$R$65536,IN_DTK!N$6,0),""),"")</f>
        <v>0</v>
      </c>
      <c r="O901" s="183">
        <f>IF(ISNA(VLOOKUP($A901,DSSV!$A$7:$R$65536,IN_DTK!O$6,0))=FALSE,IF(O$9&lt;&gt;0,VLOOKUP($A901,DSSV!$A$7:$R$65536,IN_DTK!O$6,0),""),"")</f>
        <v>0</v>
      </c>
      <c r="P901" s="183">
        <f>IF(ISNA(VLOOKUP($A901,DSSV!$A$7:$R$65536,IN_DTK!P$6,0))=FALSE,IF(P$9&lt;&gt;0,VLOOKUP($A901,DSSV!$A$7:$R$65536,IN_DTK!P$6,0),""),"")</f>
        <v>0</v>
      </c>
      <c r="Q901" s="184">
        <f>IF(ISNA(VLOOKUP($A901,DSSV!$A$7:$R$65536,IN_DTK!Q$6,0))=FALSE,VLOOKUP($A901,DSSV!$A$7:$R$65536,IN_DTK!Q$6,0),"")</f>
        <v>0</v>
      </c>
      <c r="R901" s="175" t="str">
        <f>IF(ISNA(VLOOKUP($A901,DSSV!$A$7:$R$65536,IN_DTK!R$6,0))=FALSE,VLOOKUP($A901,DSSV!$A$7:$R$65536,IN_DTK!R$6,0),"")</f>
        <v>Không</v>
      </c>
      <c r="S901" s="185" t="str">
        <f>IF(ISNA(VLOOKUP($A901,DSSV!$A$7:$R$65536,IN_DTK!S$6,0))=FALSE,VLOOKUP($A901,DSSV!$A$7:$R$65536,IN_DTK!S$6,0),"")</f>
        <v/>
      </c>
      <c r="T901" s="156" t="str">
        <f t="shared" si="26"/>
        <v/>
      </c>
      <c r="U901" s="156" t="str">
        <f t="shared" si="27"/>
        <v/>
      </c>
    </row>
    <row r="902" spans="1:21" s="156" customFormat="1" ht="20.25" customHeight="1">
      <c r="A902" s="154">
        <v>893</v>
      </c>
      <c r="B902" s="178">
        <f>--SUBTOTAL(2,C$7:C902)</f>
        <v>893</v>
      </c>
      <c r="C902" s="157">
        <f>IF(ISNA(VLOOKUP($A902,DSSV!$A$7:$R$65536,IN_DTK!C$6,0))=FALSE,VLOOKUP($A902,DSSV!$A$7:$R$65536,IN_DTK!C$6,0),"")</f>
        <v>0</v>
      </c>
      <c r="D902" s="181" t="str">
        <f>IF(ISNA(VLOOKUP($A902,DSSV!$A$7:$R$65536,IN_DTK!D$6,0))=FALSE,VLOOKUP($A902,DSSV!$A$7:$R$65536,IN_DTK!D$6,0),"")</f>
        <v/>
      </c>
      <c r="E902" s="182" t="str">
        <f>IF(ISNA(VLOOKUP($A902,DSSV!$A$7:$R$65536,IN_DTK!E$6,0))=FALSE,VLOOKUP($A902,DSSV!$A$7:$R$65536,IN_DTK!E$6,0),"")</f>
        <v/>
      </c>
      <c r="F902" s="187" t="str">
        <f>IF(ISNA(VLOOKUP($A902,DSSV!$A$7:$R$65536,IN_DTK!F$6,0))=FALSE,VLOOKUP($A902,DSSV!$A$7:$R$65536,IN_DTK!F$6,0),"")</f>
        <v/>
      </c>
      <c r="G902" s="187" t="str">
        <f>IF(ISNA(VLOOKUP($A902,DSSV!$A$7:$R$65536,IN_DTK!G$6,0))=FALSE,VLOOKUP($A902,DSSV!$A$7:$R$65536,IN_DTK!G$6,0),"")</f>
        <v/>
      </c>
      <c r="H902" s="183">
        <f>IF(ISNA(VLOOKUP($A902,DSSV!$A$7:$R$65536,IN_DTK!H$6,0))=FALSE,IF(H$9&lt;&gt;0,VLOOKUP($A902,DSSV!$A$7:$R$65536,IN_DTK!H$6,0),""),"")</f>
        <v>0</v>
      </c>
      <c r="I902" s="183">
        <f>IF(ISNA(VLOOKUP($A902,DSSV!$A$7:$R$65536,IN_DTK!I$6,0))=FALSE,IF(I$9&lt;&gt;0,VLOOKUP($A902,DSSV!$A$7:$R$65536,IN_DTK!I$6,0),""),"")</f>
        <v>0</v>
      </c>
      <c r="J902" s="183">
        <f>IF(ISNA(VLOOKUP($A902,DSSV!$A$7:$R$65536,IN_DTK!J$6,0))=FALSE,IF(J$9&lt;&gt;0,VLOOKUP($A902,DSSV!$A$7:$R$65536,IN_DTK!J$6,0),""),"")</f>
        <v>0</v>
      </c>
      <c r="K902" s="183">
        <f>IF(ISNA(VLOOKUP($A902,DSSV!$A$7:$R$65536,IN_DTK!K$6,0))=FALSE,IF(K$9&lt;&gt;0,VLOOKUP($A902,DSSV!$A$7:$R$65536,IN_DTK!K$6,0),""),"")</f>
        <v>0</v>
      </c>
      <c r="L902" s="183">
        <f>IF(ISNA(VLOOKUP($A902,DSSV!$A$7:$R$65536,IN_DTK!L$6,0))=FALSE,IF(L$9&lt;&gt;0,VLOOKUP($A902,DSSV!$A$7:$R$65536,IN_DTK!L$6,0),""),"")</f>
        <v>0</v>
      </c>
      <c r="M902" s="183">
        <f>IF(ISNA(VLOOKUP($A902,DSSV!$A$7:$R$65536,IN_DTK!M$6,0))=FALSE,IF(M$9&lt;&gt;0,VLOOKUP($A902,DSSV!$A$7:$R$65536,IN_DTK!M$6,0),""),"")</f>
        <v>0</v>
      </c>
      <c r="N902" s="183">
        <f>IF(ISNA(VLOOKUP($A902,DSSV!$A$7:$R$65536,IN_DTK!N$6,0))=FALSE,IF(N$9&lt;&gt;0,VLOOKUP($A902,DSSV!$A$7:$R$65536,IN_DTK!N$6,0),""),"")</f>
        <v>0</v>
      </c>
      <c r="O902" s="183">
        <f>IF(ISNA(VLOOKUP($A902,DSSV!$A$7:$R$65536,IN_DTK!O$6,0))=FALSE,IF(O$9&lt;&gt;0,VLOOKUP($A902,DSSV!$A$7:$R$65536,IN_DTK!O$6,0),""),"")</f>
        <v>0</v>
      </c>
      <c r="P902" s="183">
        <f>IF(ISNA(VLOOKUP($A902,DSSV!$A$7:$R$65536,IN_DTK!P$6,0))=FALSE,IF(P$9&lt;&gt;0,VLOOKUP($A902,DSSV!$A$7:$R$65536,IN_DTK!P$6,0),""),"")</f>
        <v>0</v>
      </c>
      <c r="Q902" s="184">
        <f>IF(ISNA(VLOOKUP($A902,DSSV!$A$7:$R$65536,IN_DTK!Q$6,0))=FALSE,VLOOKUP($A902,DSSV!$A$7:$R$65536,IN_DTK!Q$6,0),"")</f>
        <v>0</v>
      </c>
      <c r="R902" s="175" t="str">
        <f>IF(ISNA(VLOOKUP($A902,DSSV!$A$7:$R$65536,IN_DTK!R$6,0))=FALSE,VLOOKUP($A902,DSSV!$A$7:$R$65536,IN_DTK!R$6,0),"")</f>
        <v>Không</v>
      </c>
      <c r="S902" s="185" t="str">
        <f>IF(ISNA(VLOOKUP($A902,DSSV!$A$7:$R$65536,IN_DTK!S$6,0))=FALSE,VLOOKUP($A902,DSSV!$A$7:$R$65536,IN_DTK!S$6,0),"")</f>
        <v/>
      </c>
      <c r="T902" s="156" t="str">
        <f t="shared" si="26"/>
        <v/>
      </c>
      <c r="U902" s="156" t="str">
        <f t="shared" si="27"/>
        <v/>
      </c>
    </row>
    <row r="903" spans="1:21" s="156" customFormat="1" ht="20.25" customHeight="1">
      <c r="A903" s="154">
        <v>894</v>
      </c>
      <c r="B903" s="178">
        <f>--SUBTOTAL(2,C$7:C903)</f>
        <v>894</v>
      </c>
      <c r="C903" s="157">
        <f>IF(ISNA(VLOOKUP($A903,DSSV!$A$7:$R$65536,IN_DTK!C$6,0))=FALSE,VLOOKUP($A903,DSSV!$A$7:$R$65536,IN_DTK!C$6,0),"")</f>
        <v>0</v>
      </c>
      <c r="D903" s="181" t="str">
        <f>IF(ISNA(VLOOKUP($A903,DSSV!$A$7:$R$65536,IN_DTK!D$6,0))=FALSE,VLOOKUP($A903,DSSV!$A$7:$R$65536,IN_DTK!D$6,0),"")</f>
        <v/>
      </c>
      <c r="E903" s="182" t="str">
        <f>IF(ISNA(VLOOKUP($A903,DSSV!$A$7:$R$65536,IN_DTK!E$6,0))=FALSE,VLOOKUP($A903,DSSV!$A$7:$R$65536,IN_DTK!E$6,0),"")</f>
        <v/>
      </c>
      <c r="F903" s="187" t="str">
        <f>IF(ISNA(VLOOKUP($A903,DSSV!$A$7:$R$65536,IN_DTK!F$6,0))=FALSE,VLOOKUP($A903,DSSV!$A$7:$R$65536,IN_DTK!F$6,0),"")</f>
        <v/>
      </c>
      <c r="G903" s="187" t="str">
        <f>IF(ISNA(VLOOKUP($A903,DSSV!$A$7:$R$65536,IN_DTK!G$6,0))=FALSE,VLOOKUP($A903,DSSV!$A$7:$R$65536,IN_DTK!G$6,0),"")</f>
        <v/>
      </c>
      <c r="H903" s="183">
        <f>IF(ISNA(VLOOKUP($A903,DSSV!$A$7:$R$65536,IN_DTK!H$6,0))=FALSE,IF(H$9&lt;&gt;0,VLOOKUP($A903,DSSV!$A$7:$R$65536,IN_DTK!H$6,0),""),"")</f>
        <v>0</v>
      </c>
      <c r="I903" s="183">
        <f>IF(ISNA(VLOOKUP($A903,DSSV!$A$7:$R$65536,IN_DTK!I$6,0))=FALSE,IF(I$9&lt;&gt;0,VLOOKUP($A903,DSSV!$A$7:$R$65536,IN_DTK!I$6,0),""),"")</f>
        <v>0</v>
      </c>
      <c r="J903" s="183">
        <f>IF(ISNA(VLOOKUP($A903,DSSV!$A$7:$R$65536,IN_DTK!J$6,0))=FALSE,IF(J$9&lt;&gt;0,VLOOKUP($A903,DSSV!$A$7:$R$65536,IN_DTK!J$6,0),""),"")</f>
        <v>0</v>
      </c>
      <c r="K903" s="183">
        <f>IF(ISNA(VLOOKUP($A903,DSSV!$A$7:$R$65536,IN_DTK!K$6,0))=FALSE,IF(K$9&lt;&gt;0,VLOOKUP($A903,DSSV!$A$7:$R$65536,IN_DTK!K$6,0),""),"")</f>
        <v>0</v>
      </c>
      <c r="L903" s="183">
        <f>IF(ISNA(VLOOKUP($A903,DSSV!$A$7:$R$65536,IN_DTK!L$6,0))=FALSE,IF(L$9&lt;&gt;0,VLOOKUP($A903,DSSV!$A$7:$R$65536,IN_DTK!L$6,0),""),"")</f>
        <v>0</v>
      </c>
      <c r="M903" s="183">
        <f>IF(ISNA(VLOOKUP($A903,DSSV!$A$7:$R$65536,IN_DTK!M$6,0))=FALSE,IF(M$9&lt;&gt;0,VLOOKUP($A903,DSSV!$A$7:$R$65536,IN_DTK!M$6,0),""),"")</f>
        <v>0</v>
      </c>
      <c r="N903" s="183">
        <f>IF(ISNA(VLOOKUP($A903,DSSV!$A$7:$R$65536,IN_DTK!N$6,0))=FALSE,IF(N$9&lt;&gt;0,VLOOKUP($A903,DSSV!$A$7:$R$65536,IN_DTK!N$6,0),""),"")</f>
        <v>0</v>
      </c>
      <c r="O903" s="183">
        <f>IF(ISNA(VLOOKUP($A903,DSSV!$A$7:$R$65536,IN_DTK!O$6,0))=FALSE,IF(O$9&lt;&gt;0,VLOOKUP($A903,DSSV!$A$7:$R$65536,IN_DTK!O$6,0),""),"")</f>
        <v>0</v>
      </c>
      <c r="P903" s="183">
        <f>IF(ISNA(VLOOKUP($A903,DSSV!$A$7:$R$65536,IN_DTK!P$6,0))=FALSE,IF(P$9&lt;&gt;0,VLOOKUP($A903,DSSV!$A$7:$R$65536,IN_DTK!P$6,0),""),"")</f>
        <v>0</v>
      </c>
      <c r="Q903" s="184">
        <f>IF(ISNA(VLOOKUP($A903,DSSV!$A$7:$R$65536,IN_DTK!Q$6,0))=FALSE,VLOOKUP($A903,DSSV!$A$7:$R$65536,IN_DTK!Q$6,0),"")</f>
        <v>0</v>
      </c>
      <c r="R903" s="175" t="str">
        <f>IF(ISNA(VLOOKUP($A903,DSSV!$A$7:$R$65536,IN_DTK!R$6,0))=FALSE,VLOOKUP($A903,DSSV!$A$7:$R$65536,IN_DTK!R$6,0),"")</f>
        <v>Không</v>
      </c>
      <c r="S903" s="185" t="str">
        <f>IF(ISNA(VLOOKUP($A903,DSSV!$A$7:$R$65536,IN_DTK!S$6,0))=FALSE,VLOOKUP($A903,DSSV!$A$7:$R$65536,IN_DTK!S$6,0),"")</f>
        <v/>
      </c>
      <c r="T903" s="156" t="str">
        <f t="shared" si="26"/>
        <v/>
      </c>
      <c r="U903" s="156" t="str">
        <f t="shared" si="27"/>
        <v/>
      </c>
    </row>
    <row r="904" spans="1:21" s="156" customFormat="1" ht="20.25" customHeight="1">
      <c r="A904" s="154">
        <v>895</v>
      </c>
      <c r="B904" s="178">
        <f>--SUBTOTAL(2,C$7:C904)</f>
        <v>895</v>
      </c>
      <c r="C904" s="157">
        <f>IF(ISNA(VLOOKUP($A904,DSSV!$A$7:$R$65536,IN_DTK!C$6,0))=FALSE,VLOOKUP($A904,DSSV!$A$7:$R$65536,IN_DTK!C$6,0),"")</f>
        <v>0</v>
      </c>
      <c r="D904" s="181" t="str">
        <f>IF(ISNA(VLOOKUP($A904,DSSV!$A$7:$R$65536,IN_DTK!D$6,0))=FALSE,VLOOKUP($A904,DSSV!$A$7:$R$65536,IN_DTK!D$6,0),"")</f>
        <v/>
      </c>
      <c r="E904" s="182" t="str">
        <f>IF(ISNA(VLOOKUP($A904,DSSV!$A$7:$R$65536,IN_DTK!E$6,0))=FALSE,VLOOKUP($A904,DSSV!$A$7:$R$65536,IN_DTK!E$6,0),"")</f>
        <v/>
      </c>
      <c r="F904" s="187" t="str">
        <f>IF(ISNA(VLOOKUP($A904,DSSV!$A$7:$R$65536,IN_DTK!F$6,0))=FALSE,VLOOKUP($A904,DSSV!$A$7:$R$65536,IN_DTK!F$6,0),"")</f>
        <v/>
      </c>
      <c r="G904" s="187" t="str">
        <f>IF(ISNA(VLOOKUP($A904,DSSV!$A$7:$R$65536,IN_DTK!G$6,0))=FALSE,VLOOKUP($A904,DSSV!$A$7:$R$65536,IN_DTK!G$6,0),"")</f>
        <v/>
      </c>
      <c r="H904" s="183">
        <f>IF(ISNA(VLOOKUP($A904,DSSV!$A$7:$R$65536,IN_DTK!H$6,0))=FALSE,IF(H$9&lt;&gt;0,VLOOKUP($A904,DSSV!$A$7:$R$65536,IN_DTK!H$6,0),""),"")</f>
        <v>0</v>
      </c>
      <c r="I904" s="183">
        <f>IF(ISNA(VLOOKUP($A904,DSSV!$A$7:$R$65536,IN_DTK!I$6,0))=FALSE,IF(I$9&lt;&gt;0,VLOOKUP($A904,DSSV!$A$7:$R$65536,IN_DTK!I$6,0),""),"")</f>
        <v>0</v>
      </c>
      <c r="J904" s="183">
        <f>IF(ISNA(VLOOKUP($A904,DSSV!$A$7:$R$65536,IN_DTK!J$6,0))=FALSE,IF(J$9&lt;&gt;0,VLOOKUP($A904,DSSV!$A$7:$R$65536,IN_DTK!J$6,0),""),"")</f>
        <v>0</v>
      </c>
      <c r="K904" s="183">
        <f>IF(ISNA(VLOOKUP($A904,DSSV!$A$7:$R$65536,IN_DTK!K$6,0))=FALSE,IF(K$9&lt;&gt;0,VLOOKUP($A904,DSSV!$A$7:$R$65536,IN_DTK!K$6,0),""),"")</f>
        <v>0</v>
      </c>
      <c r="L904" s="183">
        <f>IF(ISNA(VLOOKUP($A904,DSSV!$A$7:$R$65536,IN_DTK!L$6,0))=FALSE,IF(L$9&lt;&gt;0,VLOOKUP($A904,DSSV!$A$7:$R$65536,IN_DTK!L$6,0),""),"")</f>
        <v>0</v>
      </c>
      <c r="M904" s="183">
        <f>IF(ISNA(VLOOKUP($A904,DSSV!$A$7:$R$65536,IN_DTK!M$6,0))=FALSE,IF(M$9&lt;&gt;0,VLOOKUP($A904,DSSV!$A$7:$R$65536,IN_DTK!M$6,0),""),"")</f>
        <v>0</v>
      </c>
      <c r="N904" s="183">
        <f>IF(ISNA(VLOOKUP($A904,DSSV!$A$7:$R$65536,IN_DTK!N$6,0))=FALSE,IF(N$9&lt;&gt;0,VLOOKUP($A904,DSSV!$A$7:$R$65536,IN_DTK!N$6,0),""),"")</f>
        <v>0</v>
      </c>
      <c r="O904" s="183">
        <f>IF(ISNA(VLOOKUP($A904,DSSV!$A$7:$R$65536,IN_DTK!O$6,0))=FALSE,IF(O$9&lt;&gt;0,VLOOKUP($A904,DSSV!$A$7:$R$65536,IN_DTK!O$6,0),""),"")</f>
        <v>0</v>
      </c>
      <c r="P904" s="183">
        <f>IF(ISNA(VLOOKUP($A904,DSSV!$A$7:$R$65536,IN_DTK!P$6,0))=FALSE,IF(P$9&lt;&gt;0,VLOOKUP($A904,DSSV!$A$7:$R$65536,IN_DTK!P$6,0),""),"")</f>
        <v>0</v>
      </c>
      <c r="Q904" s="184">
        <f>IF(ISNA(VLOOKUP($A904,DSSV!$A$7:$R$65536,IN_DTK!Q$6,0))=FALSE,VLOOKUP($A904,DSSV!$A$7:$R$65536,IN_DTK!Q$6,0),"")</f>
        <v>0</v>
      </c>
      <c r="R904" s="175" t="str">
        <f>IF(ISNA(VLOOKUP($A904,DSSV!$A$7:$R$65536,IN_DTK!R$6,0))=FALSE,VLOOKUP($A904,DSSV!$A$7:$R$65536,IN_DTK!R$6,0),"")</f>
        <v>Không</v>
      </c>
      <c r="S904" s="185" t="str">
        <f>IF(ISNA(VLOOKUP($A904,DSSV!$A$7:$R$65536,IN_DTK!S$6,0))=FALSE,VLOOKUP($A904,DSSV!$A$7:$R$65536,IN_DTK!S$6,0),"")</f>
        <v/>
      </c>
      <c r="T904" s="156" t="str">
        <f t="shared" si="26"/>
        <v/>
      </c>
      <c r="U904" s="156" t="str">
        <f t="shared" si="27"/>
        <v/>
      </c>
    </row>
    <row r="905" spans="1:21" s="156" customFormat="1" ht="20.25" customHeight="1">
      <c r="A905" s="154">
        <v>896</v>
      </c>
      <c r="B905" s="178">
        <f>--SUBTOTAL(2,C$7:C905)</f>
        <v>896</v>
      </c>
      <c r="C905" s="157">
        <f>IF(ISNA(VLOOKUP($A905,DSSV!$A$7:$R$65536,IN_DTK!C$6,0))=FALSE,VLOOKUP($A905,DSSV!$A$7:$R$65536,IN_DTK!C$6,0),"")</f>
        <v>0</v>
      </c>
      <c r="D905" s="181" t="str">
        <f>IF(ISNA(VLOOKUP($A905,DSSV!$A$7:$R$65536,IN_DTK!D$6,0))=FALSE,VLOOKUP($A905,DSSV!$A$7:$R$65536,IN_DTK!D$6,0),"")</f>
        <v/>
      </c>
      <c r="E905" s="182" t="str">
        <f>IF(ISNA(VLOOKUP($A905,DSSV!$A$7:$R$65536,IN_DTK!E$6,0))=FALSE,VLOOKUP($A905,DSSV!$A$7:$R$65536,IN_DTK!E$6,0),"")</f>
        <v/>
      </c>
      <c r="F905" s="187" t="str">
        <f>IF(ISNA(VLOOKUP($A905,DSSV!$A$7:$R$65536,IN_DTK!F$6,0))=FALSE,VLOOKUP($A905,DSSV!$A$7:$R$65536,IN_DTK!F$6,0),"")</f>
        <v/>
      </c>
      <c r="G905" s="187" t="str">
        <f>IF(ISNA(VLOOKUP($A905,DSSV!$A$7:$R$65536,IN_DTK!G$6,0))=FALSE,VLOOKUP($A905,DSSV!$A$7:$R$65536,IN_DTK!G$6,0),"")</f>
        <v/>
      </c>
      <c r="H905" s="183">
        <f>IF(ISNA(VLOOKUP($A905,DSSV!$A$7:$R$65536,IN_DTK!H$6,0))=FALSE,IF(H$9&lt;&gt;0,VLOOKUP($A905,DSSV!$A$7:$R$65536,IN_DTK!H$6,0),""),"")</f>
        <v>0</v>
      </c>
      <c r="I905" s="183">
        <f>IF(ISNA(VLOOKUP($A905,DSSV!$A$7:$R$65536,IN_DTK!I$6,0))=FALSE,IF(I$9&lt;&gt;0,VLOOKUP($A905,DSSV!$A$7:$R$65536,IN_DTK!I$6,0),""),"")</f>
        <v>0</v>
      </c>
      <c r="J905" s="183">
        <f>IF(ISNA(VLOOKUP($A905,DSSV!$A$7:$R$65536,IN_DTK!J$6,0))=FALSE,IF(J$9&lt;&gt;0,VLOOKUP($A905,DSSV!$A$7:$R$65536,IN_DTK!J$6,0),""),"")</f>
        <v>0</v>
      </c>
      <c r="K905" s="183">
        <f>IF(ISNA(VLOOKUP($A905,DSSV!$A$7:$R$65536,IN_DTK!K$6,0))=FALSE,IF(K$9&lt;&gt;0,VLOOKUP($A905,DSSV!$A$7:$R$65536,IN_DTK!K$6,0),""),"")</f>
        <v>0</v>
      </c>
      <c r="L905" s="183">
        <f>IF(ISNA(VLOOKUP($A905,DSSV!$A$7:$R$65536,IN_DTK!L$6,0))=FALSE,IF(L$9&lt;&gt;0,VLOOKUP($A905,DSSV!$A$7:$R$65536,IN_DTK!L$6,0),""),"")</f>
        <v>0</v>
      </c>
      <c r="M905" s="183">
        <f>IF(ISNA(VLOOKUP($A905,DSSV!$A$7:$R$65536,IN_DTK!M$6,0))=FALSE,IF(M$9&lt;&gt;0,VLOOKUP($A905,DSSV!$A$7:$R$65536,IN_DTK!M$6,0),""),"")</f>
        <v>0</v>
      </c>
      <c r="N905" s="183">
        <f>IF(ISNA(VLOOKUP($A905,DSSV!$A$7:$R$65536,IN_DTK!N$6,0))=FALSE,IF(N$9&lt;&gt;0,VLOOKUP($A905,DSSV!$A$7:$R$65536,IN_DTK!N$6,0),""),"")</f>
        <v>0</v>
      </c>
      <c r="O905" s="183">
        <f>IF(ISNA(VLOOKUP($A905,DSSV!$A$7:$R$65536,IN_DTK!O$6,0))=FALSE,IF(O$9&lt;&gt;0,VLOOKUP($A905,DSSV!$A$7:$R$65536,IN_DTK!O$6,0),""),"")</f>
        <v>0</v>
      </c>
      <c r="P905" s="183">
        <f>IF(ISNA(VLOOKUP($A905,DSSV!$A$7:$R$65536,IN_DTK!P$6,0))=FALSE,IF(P$9&lt;&gt;0,VLOOKUP($A905,DSSV!$A$7:$R$65536,IN_DTK!P$6,0),""),"")</f>
        <v>0</v>
      </c>
      <c r="Q905" s="184">
        <f>IF(ISNA(VLOOKUP($A905,DSSV!$A$7:$R$65536,IN_DTK!Q$6,0))=FALSE,VLOOKUP($A905,DSSV!$A$7:$R$65536,IN_DTK!Q$6,0),"")</f>
        <v>0</v>
      </c>
      <c r="R905" s="175" t="str">
        <f>IF(ISNA(VLOOKUP($A905,DSSV!$A$7:$R$65536,IN_DTK!R$6,0))=FALSE,VLOOKUP($A905,DSSV!$A$7:$R$65536,IN_DTK!R$6,0),"")</f>
        <v>Không</v>
      </c>
      <c r="S905" s="185" t="str">
        <f>IF(ISNA(VLOOKUP($A905,DSSV!$A$7:$R$65536,IN_DTK!S$6,0))=FALSE,VLOOKUP($A905,DSSV!$A$7:$R$65536,IN_DTK!S$6,0),"")</f>
        <v/>
      </c>
      <c r="T905" s="156" t="str">
        <f t="shared" si="26"/>
        <v/>
      </c>
      <c r="U905" s="156" t="str">
        <f t="shared" si="27"/>
        <v/>
      </c>
    </row>
    <row r="906" spans="1:21" s="156" customFormat="1" ht="20.25" customHeight="1">
      <c r="A906" s="154">
        <v>897</v>
      </c>
      <c r="B906" s="178">
        <f>--SUBTOTAL(2,C$7:C906)</f>
        <v>897</v>
      </c>
      <c r="C906" s="157">
        <f>IF(ISNA(VLOOKUP($A906,DSSV!$A$7:$R$65536,IN_DTK!C$6,0))=FALSE,VLOOKUP($A906,DSSV!$A$7:$R$65536,IN_DTK!C$6,0),"")</f>
        <v>0</v>
      </c>
      <c r="D906" s="181" t="str">
        <f>IF(ISNA(VLOOKUP($A906,DSSV!$A$7:$R$65536,IN_DTK!D$6,0))=FALSE,VLOOKUP($A906,DSSV!$A$7:$R$65536,IN_DTK!D$6,0),"")</f>
        <v/>
      </c>
      <c r="E906" s="182" t="str">
        <f>IF(ISNA(VLOOKUP($A906,DSSV!$A$7:$R$65536,IN_DTK!E$6,0))=FALSE,VLOOKUP($A906,DSSV!$A$7:$R$65536,IN_DTK!E$6,0),"")</f>
        <v/>
      </c>
      <c r="F906" s="187" t="str">
        <f>IF(ISNA(VLOOKUP($A906,DSSV!$A$7:$R$65536,IN_DTK!F$6,0))=FALSE,VLOOKUP($A906,DSSV!$A$7:$R$65536,IN_DTK!F$6,0),"")</f>
        <v/>
      </c>
      <c r="G906" s="187" t="str">
        <f>IF(ISNA(VLOOKUP($A906,DSSV!$A$7:$R$65536,IN_DTK!G$6,0))=FALSE,VLOOKUP($A906,DSSV!$A$7:$R$65536,IN_DTK!G$6,0),"")</f>
        <v/>
      </c>
      <c r="H906" s="183">
        <f>IF(ISNA(VLOOKUP($A906,DSSV!$A$7:$R$65536,IN_DTK!H$6,0))=FALSE,IF(H$9&lt;&gt;0,VLOOKUP($A906,DSSV!$A$7:$R$65536,IN_DTK!H$6,0),""),"")</f>
        <v>0</v>
      </c>
      <c r="I906" s="183">
        <f>IF(ISNA(VLOOKUP($A906,DSSV!$A$7:$R$65536,IN_DTK!I$6,0))=FALSE,IF(I$9&lt;&gt;0,VLOOKUP($A906,DSSV!$A$7:$R$65536,IN_DTK!I$6,0),""),"")</f>
        <v>0</v>
      </c>
      <c r="J906" s="183">
        <f>IF(ISNA(VLOOKUP($A906,DSSV!$A$7:$R$65536,IN_DTK!J$6,0))=FALSE,IF(J$9&lt;&gt;0,VLOOKUP($A906,DSSV!$A$7:$R$65536,IN_DTK!J$6,0),""),"")</f>
        <v>0</v>
      </c>
      <c r="K906" s="183">
        <f>IF(ISNA(VLOOKUP($A906,DSSV!$A$7:$R$65536,IN_DTK!K$6,0))=FALSE,IF(K$9&lt;&gt;0,VLOOKUP($A906,DSSV!$A$7:$R$65536,IN_DTK!K$6,0),""),"")</f>
        <v>0</v>
      </c>
      <c r="L906" s="183">
        <f>IF(ISNA(VLOOKUP($A906,DSSV!$A$7:$R$65536,IN_DTK!L$6,0))=FALSE,IF(L$9&lt;&gt;0,VLOOKUP($A906,DSSV!$A$7:$R$65536,IN_DTK!L$6,0),""),"")</f>
        <v>0</v>
      </c>
      <c r="M906" s="183">
        <f>IF(ISNA(VLOOKUP($A906,DSSV!$A$7:$R$65536,IN_DTK!M$6,0))=FALSE,IF(M$9&lt;&gt;0,VLOOKUP($A906,DSSV!$A$7:$R$65536,IN_DTK!M$6,0),""),"")</f>
        <v>0</v>
      </c>
      <c r="N906" s="183">
        <f>IF(ISNA(VLOOKUP($A906,DSSV!$A$7:$R$65536,IN_DTK!N$6,0))=FALSE,IF(N$9&lt;&gt;0,VLOOKUP($A906,DSSV!$A$7:$R$65536,IN_DTK!N$6,0),""),"")</f>
        <v>0</v>
      </c>
      <c r="O906" s="183">
        <f>IF(ISNA(VLOOKUP($A906,DSSV!$A$7:$R$65536,IN_DTK!O$6,0))=FALSE,IF(O$9&lt;&gt;0,VLOOKUP($A906,DSSV!$A$7:$R$65536,IN_DTK!O$6,0),""),"")</f>
        <v>0</v>
      </c>
      <c r="P906" s="183">
        <f>IF(ISNA(VLOOKUP($A906,DSSV!$A$7:$R$65536,IN_DTK!P$6,0))=FALSE,IF(P$9&lt;&gt;0,VLOOKUP($A906,DSSV!$A$7:$R$65536,IN_DTK!P$6,0),""),"")</f>
        <v>0</v>
      </c>
      <c r="Q906" s="184">
        <f>IF(ISNA(VLOOKUP($A906,DSSV!$A$7:$R$65536,IN_DTK!Q$6,0))=FALSE,VLOOKUP($A906,DSSV!$A$7:$R$65536,IN_DTK!Q$6,0),"")</f>
        <v>0</v>
      </c>
      <c r="R906" s="175" t="str">
        <f>IF(ISNA(VLOOKUP($A906,DSSV!$A$7:$R$65536,IN_DTK!R$6,0))=FALSE,VLOOKUP($A906,DSSV!$A$7:$R$65536,IN_DTK!R$6,0),"")</f>
        <v>Không</v>
      </c>
      <c r="S906" s="185" t="str">
        <f>IF(ISNA(VLOOKUP($A906,DSSV!$A$7:$R$65536,IN_DTK!S$6,0))=FALSE,VLOOKUP($A906,DSSV!$A$7:$R$65536,IN_DTK!S$6,0),"")</f>
        <v/>
      </c>
      <c r="T906" s="156" t="str">
        <f t="shared" si="26"/>
        <v/>
      </c>
      <c r="U906" s="156" t="str">
        <f t="shared" si="27"/>
        <v/>
      </c>
    </row>
    <row r="907" spans="1:21" s="156" customFormat="1" ht="20.25" customHeight="1">
      <c r="A907" s="154">
        <v>898</v>
      </c>
      <c r="B907" s="178">
        <f>--SUBTOTAL(2,C$7:C907)</f>
        <v>898</v>
      </c>
      <c r="C907" s="157">
        <f>IF(ISNA(VLOOKUP($A907,DSSV!$A$7:$R$65536,IN_DTK!C$6,0))=FALSE,VLOOKUP($A907,DSSV!$A$7:$R$65536,IN_DTK!C$6,0),"")</f>
        <v>0</v>
      </c>
      <c r="D907" s="181" t="str">
        <f>IF(ISNA(VLOOKUP($A907,DSSV!$A$7:$R$65536,IN_DTK!D$6,0))=FALSE,VLOOKUP($A907,DSSV!$A$7:$R$65536,IN_DTK!D$6,0),"")</f>
        <v/>
      </c>
      <c r="E907" s="182" t="str">
        <f>IF(ISNA(VLOOKUP($A907,DSSV!$A$7:$R$65536,IN_DTK!E$6,0))=FALSE,VLOOKUP($A907,DSSV!$A$7:$R$65536,IN_DTK!E$6,0),"")</f>
        <v/>
      </c>
      <c r="F907" s="187" t="str">
        <f>IF(ISNA(VLOOKUP($A907,DSSV!$A$7:$R$65536,IN_DTK!F$6,0))=FALSE,VLOOKUP($A907,DSSV!$A$7:$R$65536,IN_DTK!F$6,0),"")</f>
        <v/>
      </c>
      <c r="G907" s="187" t="str">
        <f>IF(ISNA(VLOOKUP($A907,DSSV!$A$7:$R$65536,IN_DTK!G$6,0))=FALSE,VLOOKUP($A907,DSSV!$A$7:$R$65536,IN_DTK!G$6,0),"")</f>
        <v/>
      </c>
      <c r="H907" s="183">
        <f>IF(ISNA(VLOOKUP($A907,DSSV!$A$7:$R$65536,IN_DTK!H$6,0))=FALSE,IF(H$9&lt;&gt;0,VLOOKUP($A907,DSSV!$A$7:$R$65536,IN_DTK!H$6,0),""),"")</f>
        <v>0</v>
      </c>
      <c r="I907" s="183">
        <f>IF(ISNA(VLOOKUP($A907,DSSV!$A$7:$R$65536,IN_DTK!I$6,0))=FALSE,IF(I$9&lt;&gt;0,VLOOKUP($A907,DSSV!$A$7:$R$65536,IN_DTK!I$6,0),""),"")</f>
        <v>0</v>
      </c>
      <c r="J907" s="183">
        <f>IF(ISNA(VLOOKUP($A907,DSSV!$A$7:$R$65536,IN_DTK!J$6,0))=FALSE,IF(J$9&lt;&gt;0,VLOOKUP($A907,DSSV!$A$7:$R$65536,IN_DTK!J$6,0),""),"")</f>
        <v>0</v>
      </c>
      <c r="K907" s="183">
        <f>IF(ISNA(VLOOKUP($A907,DSSV!$A$7:$R$65536,IN_DTK!K$6,0))=FALSE,IF(K$9&lt;&gt;0,VLOOKUP($A907,DSSV!$A$7:$R$65536,IN_DTK!K$6,0),""),"")</f>
        <v>0</v>
      </c>
      <c r="L907" s="183">
        <f>IF(ISNA(VLOOKUP($A907,DSSV!$A$7:$R$65536,IN_DTK!L$6,0))=FALSE,IF(L$9&lt;&gt;0,VLOOKUP($A907,DSSV!$A$7:$R$65536,IN_DTK!L$6,0),""),"")</f>
        <v>0</v>
      </c>
      <c r="M907" s="183">
        <f>IF(ISNA(VLOOKUP($A907,DSSV!$A$7:$R$65536,IN_DTK!M$6,0))=FALSE,IF(M$9&lt;&gt;0,VLOOKUP($A907,DSSV!$A$7:$R$65536,IN_DTK!M$6,0),""),"")</f>
        <v>0</v>
      </c>
      <c r="N907" s="183">
        <f>IF(ISNA(VLOOKUP($A907,DSSV!$A$7:$R$65536,IN_DTK!N$6,0))=FALSE,IF(N$9&lt;&gt;0,VLOOKUP($A907,DSSV!$A$7:$R$65536,IN_DTK!N$6,0),""),"")</f>
        <v>0</v>
      </c>
      <c r="O907" s="183">
        <f>IF(ISNA(VLOOKUP($A907,DSSV!$A$7:$R$65536,IN_DTK!O$6,0))=FALSE,IF(O$9&lt;&gt;0,VLOOKUP($A907,DSSV!$A$7:$R$65536,IN_DTK!O$6,0),""),"")</f>
        <v>0</v>
      </c>
      <c r="P907" s="183">
        <f>IF(ISNA(VLOOKUP($A907,DSSV!$A$7:$R$65536,IN_DTK!P$6,0))=FALSE,IF(P$9&lt;&gt;0,VLOOKUP($A907,DSSV!$A$7:$R$65536,IN_DTK!P$6,0),""),"")</f>
        <v>0</v>
      </c>
      <c r="Q907" s="184">
        <f>IF(ISNA(VLOOKUP($A907,DSSV!$A$7:$R$65536,IN_DTK!Q$6,0))=FALSE,VLOOKUP($A907,DSSV!$A$7:$R$65536,IN_DTK!Q$6,0),"")</f>
        <v>0</v>
      </c>
      <c r="R907" s="175" t="str">
        <f>IF(ISNA(VLOOKUP($A907,DSSV!$A$7:$R$65536,IN_DTK!R$6,0))=FALSE,VLOOKUP($A907,DSSV!$A$7:$R$65536,IN_DTK!R$6,0),"")</f>
        <v>Không</v>
      </c>
      <c r="S907" s="185" t="str">
        <f>IF(ISNA(VLOOKUP($A907,DSSV!$A$7:$R$65536,IN_DTK!S$6,0))=FALSE,VLOOKUP($A907,DSSV!$A$7:$R$65536,IN_DTK!S$6,0),"")</f>
        <v/>
      </c>
      <c r="T907" s="156" t="str">
        <f t="shared" ref="T907:T970" si="28">MID(G907,4,10)</f>
        <v/>
      </c>
      <c r="U907" s="156" t="str">
        <f t="shared" ref="U907:U970" si="29">LEFT(T907,3)</f>
        <v/>
      </c>
    </row>
    <row r="908" spans="1:21" s="156" customFormat="1" ht="20.25" customHeight="1">
      <c r="A908" s="154">
        <v>899</v>
      </c>
      <c r="B908" s="178">
        <f>--SUBTOTAL(2,C$7:C908)</f>
        <v>899</v>
      </c>
      <c r="C908" s="157">
        <f>IF(ISNA(VLOOKUP($A908,DSSV!$A$7:$R$65536,IN_DTK!C$6,0))=FALSE,VLOOKUP($A908,DSSV!$A$7:$R$65536,IN_DTK!C$6,0),"")</f>
        <v>0</v>
      </c>
      <c r="D908" s="181" t="str">
        <f>IF(ISNA(VLOOKUP($A908,DSSV!$A$7:$R$65536,IN_DTK!D$6,0))=FALSE,VLOOKUP($A908,DSSV!$A$7:$R$65536,IN_DTK!D$6,0),"")</f>
        <v/>
      </c>
      <c r="E908" s="182" t="str">
        <f>IF(ISNA(VLOOKUP($A908,DSSV!$A$7:$R$65536,IN_DTK!E$6,0))=FALSE,VLOOKUP($A908,DSSV!$A$7:$R$65536,IN_DTK!E$6,0),"")</f>
        <v/>
      </c>
      <c r="F908" s="187" t="str">
        <f>IF(ISNA(VLOOKUP($A908,DSSV!$A$7:$R$65536,IN_DTK!F$6,0))=FALSE,VLOOKUP($A908,DSSV!$A$7:$R$65536,IN_DTK!F$6,0),"")</f>
        <v/>
      </c>
      <c r="G908" s="187" t="str">
        <f>IF(ISNA(VLOOKUP($A908,DSSV!$A$7:$R$65536,IN_DTK!G$6,0))=FALSE,VLOOKUP($A908,DSSV!$A$7:$R$65536,IN_DTK!G$6,0),"")</f>
        <v/>
      </c>
      <c r="H908" s="183">
        <f>IF(ISNA(VLOOKUP($A908,DSSV!$A$7:$R$65536,IN_DTK!H$6,0))=FALSE,IF(H$9&lt;&gt;0,VLOOKUP($A908,DSSV!$A$7:$R$65536,IN_DTK!H$6,0),""),"")</f>
        <v>0</v>
      </c>
      <c r="I908" s="183">
        <f>IF(ISNA(VLOOKUP($A908,DSSV!$A$7:$R$65536,IN_DTK!I$6,0))=FALSE,IF(I$9&lt;&gt;0,VLOOKUP($A908,DSSV!$A$7:$R$65536,IN_DTK!I$6,0),""),"")</f>
        <v>0</v>
      </c>
      <c r="J908" s="183">
        <f>IF(ISNA(VLOOKUP($A908,DSSV!$A$7:$R$65536,IN_DTK!J$6,0))=FALSE,IF(J$9&lt;&gt;0,VLOOKUP($A908,DSSV!$A$7:$R$65536,IN_DTK!J$6,0),""),"")</f>
        <v>0</v>
      </c>
      <c r="K908" s="183">
        <f>IF(ISNA(VLOOKUP($A908,DSSV!$A$7:$R$65536,IN_DTK!K$6,0))=FALSE,IF(K$9&lt;&gt;0,VLOOKUP($A908,DSSV!$A$7:$R$65536,IN_DTK!K$6,0),""),"")</f>
        <v>0</v>
      </c>
      <c r="L908" s="183">
        <f>IF(ISNA(VLOOKUP($A908,DSSV!$A$7:$R$65536,IN_DTK!L$6,0))=FALSE,IF(L$9&lt;&gt;0,VLOOKUP($A908,DSSV!$A$7:$R$65536,IN_DTK!L$6,0),""),"")</f>
        <v>0</v>
      </c>
      <c r="M908" s="183">
        <f>IF(ISNA(VLOOKUP($A908,DSSV!$A$7:$R$65536,IN_DTK!M$6,0))=FALSE,IF(M$9&lt;&gt;0,VLOOKUP($A908,DSSV!$A$7:$R$65536,IN_DTK!M$6,0),""),"")</f>
        <v>0</v>
      </c>
      <c r="N908" s="183">
        <f>IF(ISNA(VLOOKUP($A908,DSSV!$A$7:$R$65536,IN_DTK!N$6,0))=FALSE,IF(N$9&lt;&gt;0,VLOOKUP($A908,DSSV!$A$7:$R$65536,IN_DTK!N$6,0),""),"")</f>
        <v>0</v>
      </c>
      <c r="O908" s="183">
        <f>IF(ISNA(VLOOKUP($A908,DSSV!$A$7:$R$65536,IN_DTK!O$6,0))=FALSE,IF(O$9&lt;&gt;0,VLOOKUP($A908,DSSV!$A$7:$R$65536,IN_DTK!O$6,0),""),"")</f>
        <v>0</v>
      </c>
      <c r="P908" s="183">
        <f>IF(ISNA(VLOOKUP($A908,DSSV!$A$7:$R$65536,IN_DTK!P$6,0))=FALSE,IF(P$9&lt;&gt;0,VLOOKUP($A908,DSSV!$A$7:$R$65536,IN_DTK!P$6,0),""),"")</f>
        <v>0</v>
      </c>
      <c r="Q908" s="184">
        <f>IF(ISNA(VLOOKUP($A908,DSSV!$A$7:$R$65536,IN_DTK!Q$6,0))=FALSE,VLOOKUP($A908,DSSV!$A$7:$R$65536,IN_DTK!Q$6,0),"")</f>
        <v>0</v>
      </c>
      <c r="R908" s="175" t="str">
        <f>IF(ISNA(VLOOKUP($A908,DSSV!$A$7:$R$65536,IN_DTK!R$6,0))=FALSE,VLOOKUP($A908,DSSV!$A$7:$R$65536,IN_DTK!R$6,0),"")</f>
        <v>Không</v>
      </c>
      <c r="S908" s="185" t="str">
        <f>IF(ISNA(VLOOKUP($A908,DSSV!$A$7:$R$65536,IN_DTK!S$6,0))=FALSE,VLOOKUP($A908,DSSV!$A$7:$R$65536,IN_DTK!S$6,0),"")</f>
        <v/>
      </c>
      <c r="T908" s="156" t="str">
        <f t="shared" si="28"/>
        <v/>
      </c>
      <c r="U908" s="156" t="str">
        <f t="shared" si="29"/>
        <v/>
      </c>
    </row>
    <row r="909" spans="1:21" s="156" customFormat="1" ht="20.25" customHeight="1">
      <c r="A909" s="154">
        <v>900</v>
      </c>
      <c r="B909" s="178">
        <f>--SUBTOTAL(2,C$7:C909)</f>
        <v>900</v>
      </c>
      <c r="C909" s="157">
        <f>IF(ISNA(VLOOKUP($A909,DSSV!$A$7:$R$65536,IN_DTK!C$6,0))=FALSE,VLOOKUP($A909,DSSV!$A$7:$R$65536,IN_DTK!C$6,0),"")</f>
        <v>0</v>
      </c>
      <c r="D909" s="181" t="str">
        <f>IF(ISNA(VLOOKUP($A909,DSSV!$A$7:$R$65536,IN_DTK!D$6,0))=FALSE,VLOOKUP($A909,DSSV!$A$7:$R$65536,IN_DTK!D$6,0),"")</f>
        <v/>
      </c>
      <c r="E909" s="182" t="str">
        <f>IF(ISNA(VLOOKUP($A909,DSSV!$A$7:$R$65536,IN_DTK!E$6,0))=FALSE,VLOOKUP($A909,DSSV!$A$7:$R$65536,IN_DTK!E$6,0),"")</f>
        <v/>
      </c>
      <c r="F909" s="187" t="str">
        <f>IF(ISNA(VLOOKUP($A909,DSSV!$A$7:$R$65536,IN_DTK!F$6,0))=FALSE,VLOOKUP($A909,DSSV!$A$7:$R$65536,IN_DTK!F$6,0),"")</f>
        <v/>
      </c>
      <c r="G909" s="187" t="str">
        <f>IF(ISNA(VLOOKUP($A909,DSSV!$A$7:$R$65536,IN_DTK!G$6,0))=FALSE,VLOOKUP($A909,DSSV!$A$7:$R$65536,IN_DTK!G$6,0),"")</f>
        <v/>
      </c>
      <c r="H909" s="183">
        <f>IF(ISNA(VLOOKUP($A909,DSSV!$A$7:$R$65536,IN_DTK!H$6,0))=FALSE,IF(H$9&lt;&gt;0,VLOOKUP($A909,DSSV!$A$7:$R$65536,IN_DTK!H$6,0),""),"")</f>
        <v>0</v>
      </c>
      <c r="I909" s="183">
        <f>IF(ISNA(VLOOKUP($A909,DSSV!$A$7:$R$65536,IN_DTK!I$6,0))=FALSE,IF(I$9&lt;&gt;0,VLOOKUP($A909,DSSV!$A$7:$R$65536,IN_DTK!I$6,0),""),"")</f>
        <v>0</v>
      </c>
      <c r="J909" s="183">
        <f>IF(ISNA(VLOOKUP($A909,DSSV!$A$7:$R$65536,IN_DTK!J$6,0))=FALSE,IF(J$9&lt;&gt;0,VLOOKUP($A909,DSSV!$A$7:$R$65536,IN_DTK!J$6,0),""),"")</f>
        <v>0</v>
      </c>
      <c r="K909" s="183">
        <f>IF(ISNA(VLOOKUP($A909,DSSV!$A$7:$R$65536,IN_DTK!K$6,0))=FALSE,IF(K$9&lt;&gt;0,VLOOKUP($A909,DSSV!$A$7:$R$65536,IN_DTK!K$6,0),""),"")</f>
        <v>0</v>
      </c>
      <c r="L909" s="183">
        <f>IF(ISNA(VLOOKUP($A909,DSSV!$A$7:$R$65536,IN_DTK!L$6,0))=FALSE,IF(L$9&lt;&gt;0,VLOOKUP($A909,DSSV!$A$7:$R$65536,IN_DTK!L$6,0),""),"")</f>
        <v>0</v>
      </c>
      <c r="M909" s="183">
        <f>IF(ISNA(VLOOKUP($A909,DSSV!$A$7:$R$65536,IN_DTK!M$6,0))=FALSE,IF(M$9&lt;&gt;0,VLOOKUP($A909,DSSV!$A$7:$R$65536,IN_DTK!M$6,0),""),"")</f>
        <v>0</v>
      </c>
      <c r="N909" s="183">
        <f>IF(ISNA(VLOOKUP($A909,DSSV!$A$7:$R$65536,IN_DTK!N$6,0))=FALSE,IF(N$9&lt;&gt;0,VLOOKUP($A909,DSSV!$A$7:$R$65536,IN_DTK!N$6,0),""),"")</f>
        <v>0</v>
      </c>
      <c r="O909" s="183">
        <f>IF(ISNA(VLOOKUP($A909,DSSV!$A$7:$R$65536,IN_DTK!O$6,0))=FALSE,IF(O$9&lt;&gt;0,VLOOKUP($A909,DSSV!$A$7:$R$65536,IN_DTK!O$6,0),""),"")</f>
        <v>0</v>
      </c>
      <c r="P909" s="183">
        <f>IF(ISNA(VLOOKUP($A909,DSSV!$A$7:$R$65536,IN_DTK!P$6,0))=FALSE,IF(P$9&lt;&gt;0,VLOOKUP($A909,DSSV!$A$7:$R$65536,IN_DTK!P$6,0),""),"")</f>
        <v>0</v>
      </c>
      <c r="Q909" s="184">
        <f>IF(ISNA(VLOOKUP($A909,DSSV!$A$7:$R$65536,IN_DTK!Q$6,0))=FALSE,VLOOKUP($A909,DSSV!$A$7:$R$65536,IN_DTK!Q$6,0),"")</f>
        <v>0</v>
      </c>
      <c r="R909" s="175" t="str">
        <f>IF(ISNA(VLOOKUP($A909,DSSV!$A$7:$R$65536,IN_DTK!R$6,0))=FALSE,VLOOKUP($A909,DSSV!$A$7:$R$65536,IN_DTK!R$6,0),"")</f>
        <v>Không</v>
      </c>
      <c r="S909" s="185" t="str">
        <f>IF(ISNA(VLOOKUP($A909,DSSV!$A$7:$R$65536,IN_DTK!S$6,0))=FALSE,VLOOKUP($A909,DSSV!$A$7:$R$65536,IN_DTK!S$6,0),"")</f>
        <v/>
      </c>
      <c r="T909" s="156" t="str">
        <f t="shared" si="28"/>
        <v/>
      </c>
      <c r="U909" s="156" t="str">
        <f t="shared" si="29"/>
        <v/>
      </c>
    </row>
    <row r="910" spans="1:21" s="156" customFormat="1" ht="20.25" customHeight="1">
      <c r="A910" s="154">
        <v>901</v>
      </c>
      <c r="B910" s="178">
        <f>--SUBTOTAL(2,C$7:C910)</f>
        <v>901</v>
      </c>
      <c r="C910" s="157">
        <f>IF(ISNA(VLOOKUP($A910,DSSV!$A$7:$R$65536,IN_DTK!C$6,0))=FALSE,VLOOKUP($A910,DSSV!$A$7:$R$65536,IN_DTK!C$6,0),"")</f>
        <v>0</v>
      </c>
      <c r="D910" s="181" t="str">
        <f>IF(ISNA(VLOOKUP($A910,DSSV!$A$7:$R$65536,IN_DTK!D$6,0))=FALSE,VLOOKUP($A910,DSSV!$A$7:$R$65536,IN_DTK!D$6,0),"")</f>
        <v/>
      </c>
      <c r="E910" s="182" t="str">
        <f>IF(ISNA(VLOOKUP($A910,DSSV!$A$7:$R$65536,IN_DTK!E$6,0))=FALSE,VLOOKUP($A910,DSSV!$A$7:$R$65536,IN_DTK!E$6,0),"")</f>
        <v/>
      </c>
      <c r="F910" s="187" t="str">
        <f>IF(ISNA(VLOOKUP($A910,DSSV!$A$7:$R$65536,IN_DTK!F$6,0))=FALSE,VLOOKUP($A910,DSSV!$A$7:$R$65536,IN_DTK!F$6,0),"")</f>
        <v/>
      </c>
      <c r="G910" s="187" t="str">
        <f>IF(ISNA(VLOOKUP($A910,DSSV!$A$7:$R$65536,IN_DTK!G$6,0))=FALSE,VLOOKUP($A910,DSSV!$A$7:$R$65536,IN_DTK!G$6,0),"")</f>
        <v/>
      </c>
      <c r="H910" s="183">
        <f>IF(ISNA(VLOOKUP($A910,DSSV!$A$7:$R$65536,IN_DTK!H$6,0))=FALSE,IF(H$9&lt;&gt;0,VLOOKUP($A910,DSSV!$A$7:$R$65536,IN_DTK!H$6,0),""),"")</f>
        <v>0</v>
      </c>
      <c r="I910" s="183">
        <f>IF(ISNA(VLOOKUP($A910,DSSV!$A$7:$R$65536,IN_DTK!I$6,0))=FALSE,IF(I$9&lt;&gt;0,VLOOKUP($A910,DSSV!$A$7:$R$65536,IN_DTK!I$6,0),""),"")</f>
        <v>0</v>
      </c>
      <c r="J910" s="183">
        <f>IF(ISNA(VLOOKUP($A910,DSSV!$A$7:$R$65536,IN_DTK!J$6,0))=FALSE,IF(J$9&lt;&gt;0,VLOOKUP($A910,DSSV!$A$7:$R$65536,IN_DTK!J$6,0),""),"")</f>
        <v>0</v>
      </c>
      <c r="K910" s="183">
        <f>IF(ISNA(VLOOKUP($A910,DSSV!$A$7:$R$65536,IN_DTK!K$6,0))=FALSE,IF(K$9&lt;&gt;0,VLOOKUP($A910,DSSV!$A$7:$R$65536,IN_DTK!K$6,0),""),"")</f>
        <v>0</v>
      </c>
      <c r="L910" s="183">
        <f>IF(ISNA(VLOOKUP($A910,DSSV!$A$7:$R$65536,IN_DTK!L$6,0))=FALSE,IF(L$9&lt;&gt;0,VLOOKUP($A910,DSSV!$A$7:$R$65536,IN_DTK!L$6,0),""),"")</f>
        <v>0</v>
      </c>
      <c r="M910" s="183">
        <f>IF(ISNA(VLOOKUP($A910,DSSV!$A$7:$R$65536,IN_DTK!M$6,0))=FALSE,IF(M$9&lt;&gt;0,VLOOKUP($A910,DSSV!$A$7:$R$65536,IN_DTK!M$6,0),""),"")</f>
        <v>0</v>
      </c>
      <c r="N910" s="183">
        <f>IF(ISNA(VLOOKUP($A910,DSSV!$A$7:$R$65536,IN_DTK!N$6,0))=FALSE,IF(N$9&lt;&gt;0,VLOOKUP($A910,DSSV!$A$7:$R$65536,IN_DTK!N$6,0),""),"")</f>
        <v>0</v>
      </c>
      <c r="O910" s="183">
        <f>IF(ISNA(VLOOKUP($A910,DSSV!$A$7:$R$65536,IN_DTK!O$6,0))=FALSE,IF(O$9&lt;&gt;0,VLOOKUP($A910,DSSV!$A$7:$R$65536,IN_DTK!O$6,0),""),"")</f>
        <v>0</v>
      </c>
      <c r="P910" s="183">
        <f>IF(ISNA(VLOOKUP($A910,DSSV!$A$7:$R$65536,IN_DTK!P$6,0))=FALSE,IF(P$9&lt;&gt;0,VLOOKUP($A910,DSSV!$A$7:$R$65536,IN_DTK!P$6,0),""),"")</f>
        <v>0</v>
      </c>
      <c r="Q910" s="184">
        <f>IF(ISNA(VLOOKUP($A910,DSSV!$A$7:$R$65536,IN_DTK!Q$6,0))=FALSE,VLOOKUP($A910,DSSV!$A$7:$R$65536,IN_DTK!Q$6,0),"")</f>
        <v>0</v>
      </c>
      <c r="R910" s="175" t="str">
        <f>IF(ISNA(VLOOKUP($A910,DSSV!$A$7:$R$65536,IN_DTK!R$6,0))=FALSE,VLOOKUP($A910,DSSV!$A$7:$R$65536,IN_DTK!R$6,0),"")</f>
        <v>Không</v>
      </c>
      <c r="S910" s="185" t="str">
        <f>IF(ISNA(VLOOKUP($A910,DSSV!$A$7:$R$65536,IN_DTK!S$6,0))=FALSE,VLOOKUP($A910,DSSV!$A$7:$R$65536,IN_DTK!S$6,0),"")</f>
        <v/>
      </c>
      <c r="T910" s="156" t="str">
        <f t="shared" si="28"/>
        <v/>
      </c>
      <c r="U910" s="156" t="str">
        <f t="shared" si="29"/>
        <v/>
      </c>
    </row>
    <row r="911" spans="1:21" s="156" customFormat="1" ht="20.25" customHeight="1">
      <c r="A911" s="154">
        <v>902</v>
      </c>
      <c r="B911" s="178">
        <f>--SUBTOTAL(2,C$7:C911)</f>
        <v>902</v>
      </c>
      <c r="C911" s="157">
        <f>IF(ISNA(VLOOKUP($A911,DSSV!$A$7:$R$65536,IN_DTK!C$6,0))=FALSE,VLOOKUP($A911,DSSV!$A$7:$R$65536,IN_DTK!C$6,0),"")</f>
        <v>0</v>
      </c>
      <c r="D911" s="181" t="str">
        <f>IF(ISNA(VLOOKUP($A911,DSSV!$A$7:$R$65536,IN_DTK!D$6,0))=FALSE,VLOOKUP($A911,DSSV!$A$7:$R$65536,IN_DTK!D$6,0),"")</f>
        <v/>
      </c>
      <c r="E911" s="182" t="str">
        <f>IF(ISNA(VLOOKUP($A911,DSSV!$A$7:$R$65536,IN_DTK!E$6,0))=FALSE,VLOOKUP($A911,DSSV!$A$7:$R$65536,IN_DTK!E$6,0),"")</f>
        <v/>
      </c>
      <c r="F911" s="187" t="str">
        <f>IF(ISNA(VLOOKUP($A911,DSSV!$A$7:$R$65536,IN_DTK!F$6,0))=FALSE,VLOOKUP($A911,DSSV!$A$7:$R$65536,IN_DTK!F$6,0),"")</f>
        <v/>
      </c>
      <c r="G911" s="187" t="str">
        <f>IF(ISNA(VLOOKUP($A911,DSSV!$A$7:$R$65536,IN_DTK!G$6,0))=FALSE,VLOOKUP($A911,DSSV!$A$7:$R$65536,IN_DTK!G$6,0),"")</f>
        <v/>
      </c>
      <c r="H911" s="183">
        <f>IF(ISNA(VLOOKUP($A911,DSSV!$A$7:$R$65536,IN_DTK!H$6,0))=FALSE,IF(H$9&lt;&gt;0,VLOOKUP($A911,DSSV!$A$7:$R$65536,IN_DTK!H$6,0),""),"")</f>
        <v>0</v>
      </c>
      <c r="I911" s="183">
        <f>IF(ISNA(VLOOKUP($A911,DSSV!$A$7:$R$65536,IN_DTK!I$6,0))=FALSE,IF(I$9&lt;&gt;0,VLOOKUP($A911,DSSV!$A$7:$R$65536,IN_DTK!I$6,0),""),"")</f>
        <v>0</v>
      </c>
      <c r="J911" s="183">
        <f>IF(ISNA(VLOOKUP($A911,DSSV!$A$7:$R$65536,IN_DTK!J$6,0))=FALSE,IF(J$9&lt;&gt;0,VLOOKUP($A911,DSSV!$A$7:$R$65536,IN_DTK!J$6,0),""),"")</f>
        <v>0</v>
      </c>
      <c r="K911" s="183">
        <f>IF(ISNA(VLOOKUP($A911,DSSV!$A$7:$R$65536,IN_DTK!K$6,0))=FALSE,IF(K$9&lt;&gt;0,VLOOKUP($A911,DSSV!$A$7:$R$65536,IN_DTK!K$6,0),""),"")</f>
        <v>0</v>
      </c>
      <c r="L911" s="183">
        <f>IF(ISNA(VLOOKUP($A911,DSSV!$A$7:$R$65536,IN_DTK!L$6,0))=FALSE,IF(L$9&lt;&gt;0,VLOOKUP($A911,DSSV!$A$7:$R$65536,IN_DTK!L$6,0),""),"")</f>
        <v>0</v>
      </c>
      <c r="M911" s="183">
        <f>IF(ISNA(VLOOKUP($A911,DSSV!$A$7:$R$65536,IN_DTK!M$6,0))=FALSE,IF(M$9&lt;&gt;0,VLOOKUP($A911,DSSV!$A$7:$R$65536,IN_DTK!M$6,0),""),"")</f>
        <v>0</v>
      </c>
      <c r="N911" s="183">
        <f>IF(ISNA(VLOOKUP($A911,DSSV!$A$7:$R$65536,IN_DTK!N$6,0))=FALSE,IF(N$9&lt;&gt;0,VLOOKUP($A911,DSSV!$A$7:$R$65536,IN_DTK!N$6,0),""),"")</f>
        <v>0</v>
      </c>
      <c r="O911" s="183">
        <f>IF(ISNA(VLOOKUP($A911,DSSV!$A$7:$R$65536,IN_DTK!O$6,0))=FALSE,IF(O$9&lt;&gt;0,VLOOKUP($A911,DSSV!$A$7:$R$65536,IN_DTK!O$6,0),""),"")</f>
        <v>0</v>
      </c>
      <c r="P911" s="183">
        <f>IF(ISNA(VLOOKUP($A911,DSSV!$A$7:$R$65536,IN_DTK!P$6,0))=FALSE,IF(P$9&lt;&gt;0,VLOOKUP($A911,DSSV!$A$7:$R$65536,IN_DTK!P$6,0),""),"")</f>
        <v>0</v>
      </c>
      <c r="Q911" s="184">
        <f>IF(ISNA(VLOOKUP($A911,DSSV!$A$7:$R$65536,IN_DTK!Q$6,0))=FALSE,VLOOKUP($A911,DSSV!$A$7:$R$65536,IN_DTK!Q$6,0),"")</f>
        <v>0</v>
      </c>
      <c r="R911" s="175" t="str">
        <f>IF(ISNA(VLOOKUP($A911,DSSV!$A$7:$R$65536,IN_DTK!R$6,0))=FALSE,VLOOKUP($A911,DSSV!$A$7:$R$65536,IN_DTK!R$6,0),"")</f>
        <v>Không</v>
      </c>
      <c r="S911" s="185" t="str">
        <f>IF(ISNA(VLOOKUP($A911,DSSV!$A$7:$R$65536,IN_DTK!S$6,0))=FALSE,VLOOKUP($A911,DSSV!$A$7:$R$65536,IN_DTK!S$6,0),"")</f>
        <v/>
      </c>
      <c r="T911" s="156" t="str">
        <f t="shared" si="28"/>
        <v/>
      </c>
      <c r="U911" s="156" t="str">
        <f t="shared" si="29"/>
        <v/>
      </c>
    </row>
    <row r="912" spans="1:21" s="156" customFormat="1" ht="20.25" customHeight="1">
      <c r="A912" s="154">
        <v>903</v>
      </c>
      <c r="B912" s="178">
        <f>--SUBTOTAL(2,C$7:C912)</f>
        <v>903</v>
      </c>
      <c r="C912" s="157">
        <f>IF(ISNA(VLOOKUP($A912,DSSV!$A$7:$R$65536,IN_DTK!C$6,0))=FALSE,VLOOKUP($A912,DSSV!$A$7:$R$65536,IN_DTK!C$6,0),"")</f>
        <v>0</v>
      </c>
      <c r="D912" s="181" t="str">
        <f>IF(ISNA(VLOOKUP($A912,DSSV!$A$7:$R$65536,IN_DTK!D$6,0))=FALSE,VLOOKUP($A912,DSSV!$A$7:$R$65536,IN_DTK!D$6,0),"")</f>
        <v/>
      </c>
      <c r="E912" s="182" t="str">
        <f>IF(ISNA(VLOOKUP($A912,DSSV!$A$7:$R$65536,IN_DTK!E$6,0))=FALSE,VLOOKUP($A912,DSSV!$A$7:$R$65536,IN_DTK!E$6,0),"")</f>
        <v/>
      </c>
      <c r="F912" s="187" t="str">
        <f>IF(ISNA(VLOOKUP($A912,DSSV!$A$7:$R$65536,IN_DTK!F$6,0))=FALSE,VLOOKUP($A912,DSSV!$A$7:$R$65536,IN_DTK!F$6,0),"")</f>
        <v/>
      </c>
      <c r="G912" s="187" t="str">
        <f>IF(ISNA(VLOOKUP($A912,DSSV!$A$7:$R$65536,IN_DTK!G$6,0))=FALSE,VLOOKUP($A912,DSSV!$A$7:$R$65536,IN_DTK!G$6,0),"")</f>
        <v/>
      </c>
      <c r="H912" s="183">
        <f>IF(ISNA(VLOOKUP($A912,DSSV!$A$7:$R$65536,IN_DTK!H$6,0))=FALSE,IF(H$9&lt;&gt;0,VLOOKUP($A912,DSSV!$A$7:$R$65536,IN_DTK!H$6,0),""),"")</f>
        <v>0</v>
      </c>
      <c r="I912" s="183">
        <f>IF(ISNA(VLOOKUP($A912,DSSV!$A$7:$R$65536,IN_DTK!I$6,0))=FALSE,IF(I$9&lt;&gt;0,VLOOKUP($A912,DSSV!$A$7:$R$65536,IN_DTK!I$6,0),""),"")</f>
        <v>0</v>
      </c>
      <c r="J912" s="183">
        <f>IF(ISNA(VLOOKUP($A912,DSSV!$A$7:$R$65536,IN_DTK!J$6,0))=FALSE,IF(J$9&lt;&gt;0,VLOOKUP($A912,DSSV!$A$7:$R$65536,IN_DTK!J$6,0),""),"")</f>
        <v>0</v>
      </c>
      <c r="K912" s="183">
        <f>IF(ISNA(VLOOKUP($A912,DSSV!$A$7:$R$65536,IN_DTK!K$6,0))=FALSE,IF(K$9&lt;&gt;0,VLOOKUP($A912,DSSV!$A$7:$R$65536,IN_DTK!K$6,0),""),"")</f>
        <v>0</v>
      </c>
      <c r="L912" s="183">
        <f>IF(ISNA(VLOOKUP($A912,DSSV!$A$7:$R$65536,IN_DTK!L$6,0))=FALSE,IF(L$9&lt;&gt;0,VLOOKUP($A912,DSSV!$A$7:$R$65536,IN_DTK!L$6,0),""),"")</f>
        <v>0</v>
      </c>
      <c r="M912" s="183">
        <f>IF(ISNA(VLOOKUP($A912,DSSV!$A$7:$R$65536,IN_DTK!M$6,0))=FALSE,IF(M$9&lt;&gt;0,VLOOKUP($A912,DSSV!$A$7:$R$65536,IN_DTK!M$6,0),""),"")</f>
        <v>0</v>
      </c>
      <c r="N912" s="183">
        <f>IF(ISNA(VLOOKUP($A912,DSSV!$A$7:$R$65536,IN_DTK!N$6,0))=FALSE,IF(N$9&lt;&gt;0,VLOOKUP($A912,DSSV!$A$7:$R$65536,IN_DTK!N$6,0),""),"")</f>
        <v>0</v>
      </c>
      <c r="O912" s="183">
        <f>IF(ISNA(VLOOKUP($A912,DSSV!$A$7:$R$65536,IN_DTK!O$6,0))=FALSE,IF(O$9&lt;&gt;0,VLOOKUP($A912,DSSV!$A$7:$R$65536,IN_DTK!O$6,0),""),"")</f>
        <v>0</v>
      </c>
      <c r="P912" s="183">
        <f>IF(ISNA(VLOOKUP($A912,DSSV!$A$7:$R$65536,IN_DTK!P$6,0))=FALSE,IF(P$9&lt;&gt;0,VLOOKUP($A912,DSSV!$A$7:$R$65536,IN_DTK!P$6,0),""),"")</f>
        <v>0</v>
      </c>
      <c r="Q912" s="184">
        <f>IF(ISNA(VLOOKUP($A912,DSSV!$A$7:$R$65536,IN_DTK!Q$6,0))=FALSE,VLOOKUP($A912,DSSV!$A$7:$R$65536,IN_DTK!Q$6,0),"")</f>
        <v>0</v>
      </c>
      <c r="R912" s="175" t="str">
        <f>IF(ISNA(VLOOKUP($A912,DSSV!$A$7:$R$65536,IN_DTK!R$6,0))=FALSE,VLOOKUP($A912,DSSV!$A$7:$R$65536,IN_DTK!R$6,0),"")</f>
        <v>Không</v>
      </c>
      <c r="S912" s="185" t="str">
        <f>IF(ISNA(VLOOKUP($A912,DSSV!$A$7:$R$65536,IN_DTK!S$6,0))=FALSE,VLOOKUP($A912,DSSV!$A$7:$R$65536,IN_DTK!S$6,0),"")</f>
        <v/>
      </c>
      <c r="T912" s="156" t="str">
        <f t="shared" si="28"/>
        <v/>
      </c>
      <c r="U912" s="156" t="str">
        <f t="shared" si="29"/>
        <v/>
      </c>
    </row>
    <row r="913" spans="1:21" s="156" customFormat="1" ht="20.25" customHeight="1">
      <c r="A913" s="154">
        <v>904</v>
      </c>
      <c r="B913" s="178">
        <f>--SUBTOTAL(2,C$7:C913)</f>
        <v>904</v>
      </c>
      <c r="C913" s="157">
        <f>IF(ISNA(VLOOKUP($A913,DSSV!$A$7:$R$65536,IN_DTK!C$6,0))=FALSE,VLOOKUP($A913,DSSV!$A$7:$R$65536,IN_DTK!C$6,0),"")</f>
        <v>0</v>
      </c>
      <c r="D913" s="181" t="str">
        <f>IF(ISNA(VLOOKUP($A913,DSSV!$A$7:$R$65536,IN_DTK!D$6,0))=FALSE,VLOOKUP($A913,DSSV!$A$7:$R$65536,IN_DTK!D$6,0),"")</f>
        <v/>
      </c>
      <c r="E913" s="182" t="str">
        <f>IF(ISNA(VLOOKUP($A913,DSSV!$A$7:$R$65536,IN_DTK!E$6,0))=FALSE,VLOOKUP($A913,DSSV!$A$7:$R$65536,IN_DTK!E$6,0),"")</f>
        <v/>
      </c>
      <c r="F913" s="187" t="str">
        <f>IF(ISNA(VLOOKUP($A913,DSSV!$A$7:$R$65536,IN_DTK!F$6,0))=FALSE,VLOOKUP($A913,DSSV!$A$7:$R$65536,IN_DTK!F$6,0),"")</f>
        <v/>
      </c>
      <c r="G913" s="187" t="str">
        <f>IF(ISNA(VLOOKUP($A913,DSSV!$A$7:$R$65536,IN_DTK!G$6,0))=FALSE,VLOOKUP($A913,DSSV!$A$7:$R$65536,IN_DTK!G$6,0),"")</f>
        <v/>
      </c>
      <c r="H913" s="183">
        <f>IF(ISNA(VLOOKUP($A913,DSSV!$A$7:$R$65536,IN_DTK!H$6,0))=FALSE,IF(H$9&lt;&gt;0,VLOOKUP($A913,DSSV!$A$7:$R$65536,IN_DTK!H$6,0),""),"")</f>
        <v>0</v>
      </c>
      <c r="I913" s="183">
        <f>IF(ISNA(VLOOKUP($A913,DSSV!$A$7:$R$65536,IN_DTK!I$6,0))=FALSE,IF(I$9&lt;&gt;0,VLOOKUP($A913,DSSV!$A$7:$R$65536,IN_DTK!I$6,0),""),"")</f>
        <v>0</v>
      </c>
      <c r="J913" s="183">
        <f>IF(ISNA(VLOOKUP($A913,DSSV!$A$7:$R$65536,IN_DTK!J$6,0))=FALSE,IF(J$9&lt;&gt;0,VLOOKUP($A913,DSSV!$A$7:$R$65536,IN_DTK!J$6,0),""),"")</f>
        <v>0</v>
      </c>
      <c r="K913" s="183">
        <f>IF(ISNA(VLOOKUP($A913,DSSV!$A$7:$R$65536,IN_DTK!K$6,0))=FALSE,IF(K$9&lt;&gt;0,VLOOKUP($A913,DSSV!$A$7:$R$65536,IN_DTK!K$6,0),""),"")</f>
        <v>0</v>
      </c>
      <c r="L913" s="183">
        <f>IF(ISNA(VLOOKUP($A913,DSSV!$A$7:$R$65536,IN_DTK!L$6,0))=FALSE,IF(L$9&lt;&gt;0,VLOOKUP($A913,DSSV!$A$7:$R$65536,IN_DTK!L$6,0),""),"")</f>
        <v>0</v>
      </c>
      <c r="M913" s="183">
        <f>IF(ISNA(VLOOKUP($A913,DSSV!$A$7:$R$65536,IN_DTK!M$6,0))=FALSE,IF(M$9&lt;&gt;0,VLOOKUP($A913,DSSV!$A$7:$R$65536,IN_DTK!M$6,0),""),"")</f>
        <v>0</v>
      </c>
      <c r="N913" s="183">
        <f>IF(ISNA(VLOOKUP($A913,DSSV!$A$7:$R$65536,IN_DTK!N$6,0))=FALSE,IF(N$9&lt;&gt;0,VLOOKUP($A913,DSSV!$A$7:$R$65536,IN_DTK!N$6,0),""),"")</f>
        <v>0</v>
      </c>
      <c r="O913" s="183">
        <f>IF(ISNA(VLOOKUP($A913,DSSV!$A$7:$R$65536,IN_DTK!O$6,0))=FALSE,IF(O$9&lt;&gt;0,VLOOKUP($A913,DSSV!$A$7:$R$65536,IN_DTK!O$6,0),""),"")</f>
        <v>0</v>
      </c>
      <c r="P913" s="183">
        <f>IF(ISNA(VLOOKUP($A913,DSSV!$A$7:$R$65536,IN_DTK!P$6,0))=FALSE,IF(P$9&lt;&gt;0,VLOOKUP($A913,DSSV!$A$7:$R$65536,IN_DTK!P$6,0),""),"")</f>
        <v>0</v>
      </c>
      <c r="Q913" s="184">
        <f>IF(ISNA(VLOOKUP($A913,DSSV!$A$7:$R$65536,IN_DTK!Q$6,0))=FALSE,VLOOKUP($A913,DSSV!$A$7:$R$65536,IN_DTK!Q$6,0),"")</f>
        <v>0</v>
      </c>
      <c r="R913" s="175" t="str">
        <f>IF(ISNA(VLOOKUP($A913,DSSV!$A$7:$R$65536,IN_DTK!R$6,0))=FALSE,VLOOKUP($A913,DSSV!$A$7:$R$65536,IN_DTK!R$6,0),"")</f>
        <v>Không</v>
      </c>
      <c r="S913" s="185" t="str">
        <f>IF(ISNA(VLOOKUP($A913,DSSV!$A$7:$R$65536,IN_DTK!S$6,0))=FALSE,VLOOKUP($A913,DSSV!$A$7:$R$65536,IN_DTK!S$6,0),"")</f>
        <v/>
      </c>
      <c r="T913" s="156" t="str">
        <f t="shared" si="28"/>
        <v/>
      </c>
      <c r="U913" s="156" t="str">
        <f t="shared" si="29"/>
        <v/>
      </c>
    </row>
    <row r="914" spans="1:21" s="156" customFormat="1" ht="20.25" customHeight="1">
      <c r="A914" s="154">
        <v>905</v>
      </c>
      <c r="B914" s="178">
        <f>--SUBTOTAL(2,C$7:C914)</f>
        <v>905</v>
      </c>
      <c r="C914" s="157">
        <f>IF(ISNA(VLOOKUP($A914,DSSV!$A$7:$R$65536,IN_DTK!C$6,0))=FALSE,VLOOKUP($A914,DSSV!$A$7:$R$65536,IN_DTK!C$6,0),"")</f>
        <v>0</v>
      </c>
      <c r="D914" s="181" t="str">
        <f>IF(ISNA(VLOOKUP($A914,DSSV!$A$7:$R$65536,IN_DTK!D$6,0))=FALSE,VLOOKUP($A914,DSSV!$A$7:$R$65536,IN_DTK!D$6,0),"")</f>
        <v/>
      </c>
      <c r="E914" s="182" t="str">
        <f>IF(ISNA(VLOOKUP($A914,DSSV!$A$7:$R$65536,IN_DTK!E$6,0))=FALSE,VLOOKUP($A914,DSSV!$A$7:$R$65536,IN_DTK!E$6,0),"")</f>
        <v/>
      </c>
      <c r="F914" s="187" t="str">
        <f>IF(ISNA(VLOOKUP($A914,DSSV!$A$7:$R$65536,IN_DTK!F$6,0))=FALSE,VLOOKUP($A914,DSSV!$A$7:$R$65536,IN_DTK!F$6,0),"")</f>
        <v/>
      </c>
      <c r="G914" s="187" t="str">
        <f>IF(ISNA(VLOOKUP($A914,DSSV!$A$7:$R$65536,IN_DTK!G$6,0))=FALSE,VLOOKUP($A914,DSSV!$A$7:$R$65536,IN_DTK!G$6,0),"")</f>
        <v/>
      </c>
      <c r="H914" s="183">
        <f>IF(ISNA(VLOOKUP($A914,DSSV!$A$7:$R$65536,IN_DTK!H$6,0))=FALSE,IF(H$9&lt;&gt;0,VLOOKUP($A914,DSSV!$A$7:$R$65536,IN_DTK!H$6,0),""),"")</f>
        <v>0</v>
      </c>
      <c r="I914" s="183">
        <f>IF(ISNA(VLOOKUP($A914,DSSV!$A$7:$R$65536,IN_DTK!I$6,0))=FALSE,IF(I$9&lt;&gt;0,VLOOKUP($A914,DSSV!$A$7:$R$65536,IN_DTK!I$6,0),""),"")</f>
        <v>0</v>
      </c>
      <c r="J914" s="183">
        <f>IF(ISNA(VLOOKUP($A914,DSSV!$A$7:$R$65536,IN_DTK!J$6,0))=FALSE,IF(J$9&lt;&gt;0,VLOOKUP($A914,DSSV!$A$7:$R$65536,IN_DTK!J$6,0),""),"")</f>
        <v>0</v>
      </c>
      <c r="K914" s="183">
        <f>IF(ISNA(VLOOKUP($A914,DSSV!$A$7:$R$65536,IN_DTK!K$6,0))=FALSE,IF(K$9&lt;&gt;0,VLOOKUP($A914,DSSV!$A$7:$R$65536,IN_DTK!K$6,0),""),"")</f>
        <v>0</v>
      </c>
      <c r="L914" s="183">
        <f>IF(ISNA(VLOOKUP($A914,DSSV!$A$7:$R$65536,IN_DTK!L$6,0))=FALSE,IF(L$9&lt;&gt;0,VLOOKUP($A914,DSSV!$A$7:$R$65536,IN_DTK!L$6,0),""),"")</f>
        <v>0</v>
      </c>
      <c r="M914" s="183">
        <f>IF(ISNA(VLOOKUP($A914,DSSV!$A$7:$R$65536,IN_DTK!M$6,0))=FALSE,IF(M$9&lt;&gt;0,VLOOKUP($A914,DSSV!$A$7:$R$65536,IN_DTK!M$6,0),""),"")</f>
        <v>0</v>
      </c>
      <c r="N914" s="183">
        <f>IF(ISNA(VLOOKUP($A914,DSSV!$A$7:$R$65536,IN_DTK!N$6,0))=FALSE,IF(N$9&lt;&gt;0,VLOOKUP($A914,DSSV!$A$7:$R$65536,IN_DTK!N$6,0),""),"")</f>
        <v>0</v>
      </c>
      <c r="O914" s="183">
        <f>IF(ISNA(VLOOKUP($A914,DSSV!$A$7:$R$65536,IN_DTK!O$6,0))=FALSE,IF(O$9&lt;&gt;0,VLOOKUP($A914,DSSV!$A$7:$R$65536,IN_DTK!O$6,0),""),"")</f>
        <v>0</v>
      </c>
      <c r="P914" s="183">
        <f>IF(ISNA(VLOOKUP($A914,DSSV!$A$7:$R$65536,IN_DTK!P$6,0))=FALSE,IF(P$9&lt;&gt;0,VLOOKUP($A914,DSSV!$A$7:$R$65536,IN_DTK!P$6,0),""),"")</f>
        <v>0</v>
      </c>
      <c r="Q914" s="184">
        <f>IF(ISNA(VLOOKUP($A914,DSSV!$A$7:$R$65536,IN_DTK!Q$6,0))=FALSE,VLOOKUP($A914,DSSV!$A$7:$R$65536,IN_DTK!Q$6,0),"")</f>
        <v>0</v>
      </c>
      <c r="R914" s="175" t="str">
        <f>IF(ISNA(VLOOKUP($A914,DSSV!$A$7:$R$65536,IN_DTK!R$6,0))=FALSE,VLOOKUP($A914,DSSV!$A$7:$R$65536,IN_DTK!R$6,0),"")</f>
        <v>Không</v>
      </c>
      <c r="S914" s="185" t="str">
        <f>IF(ISNA(VLOOKUP($A914,DSSV!$A$7:$R$65536,IN_DTK!S$6,0))=FALSE,VLOOKUP($A914,DSSV!$A$7:$R$65536,IN_DTK!S$6,0),"")</f>
        <v/>
      </c>
      <c r="T914" s="156" t="str">
        <f t="shared" si="28"/>
        <v/>
      </c>
      <c r="U914" s="156" t="str">
        <f t="shared" si="29"/>
        <v/>
      </c>
    </row>
    <row r="915" spans="1:21" s="156" customFormat="1" ht="20.25" customHeight="1">
      <c r="A915" s="154">
        <v>906</v>
      </c>
      <c r="B915" s="178">
        <f>--SUBTOTAL(2,C$7:C915)</f>
        <v>906</v>
      </c>
      <c r="C915" s="157">
        <f>IF(ISNA(VLOOKUP($A915,DSSV!$A$7:$R$65536,IN_DTK!C$6,0))=FALSE,VLOOKUP($A915,DSSV!$A$7:$R$65536,IN_DTK!C$6,0),"")</f>
        <v>0</v>
      </c>
      <c r="D915" s="181" t="str">
        <f>IF(ISNA(VLOOKUP($A915,DSSV!$A$7:$R$65536,IN_DTK!D$6,0))=FALSE,VLOOKUP($A915,DSSV!$A$7:$R$65536,IN_DTK!D$6,0),"")</f>
        <v/>
      </c>
      <c r="E915" s="182" t="str">
        <f>IF(ISNA(VLOOKUP($A915,DSSV!$A$7:$R$65536,IN_DTK!E$6,0))=FALSE,VLOOKUP($A915,DSSV!$A$7:$R$65536,IN_DTK!E$6,0),"")</f>
        <v/>
      </c>
      <c r="F915" s="187" t="str">
        <f>IF(ISNA(VLOOKUP($A915,DSSV!$A$7:$R$65536,IN_DTK!F$6,0))=FALSE,VLOOKUP($A915,DSSV!$A$7:$R$65536,IN_DTK!F$6,0),"")</f>
        <v/>
      </c>
      <c r="G915" s="187" t="str">
        <f>IF(ISNA(VLOOKUP($A915,DSSV!$A$7:$R$65536,IN_DTK!G$6,0))=FALSE,VLOOKUP($A915,DSSV!$A$7:$R$65536,IN_DTK!G$6,0),"")</f>
        <v/>
      </c>
      <c r="H915" s="183">
        <f>IF(ISNA(VLOOKUP($A915,DSSV!$A$7:$R$65536,IN_DTK!H$6,0))=FALSE,IF(H$9&lt;&gt;0,VLOOKUP($A915,DSSV!$A$7:$R$65536,IN_DTK!H$6,0),""),"")</f>
        <v>0</v>
      </c>
      <c r="I915" s="183">
        <f>IF(ISNA(VLOOKUP($A915,DSSV!$A$7:$R$65536,IN_DTK!I$6,0))=FALSE,IF(I$9&lt;&gt;0,VLOOKUP($A915,DSSV!$A$7:$R$65536,IN_DTK!I$6,0),""),"")</f>
        <v>0</v>
      </c>
      <c r="J915" s="183">
        <f>IF(ISNA(VLOOKUP($A915,DSSV!$A$7:$R$65536,IN_DTK!J$6,0))=FALSE,IF(J$9&lt;&gt;0,VLOOKUP($A915,DSSV!$A$7:$R$65536,IN_DTK!J$6,0),""),"")</f>
        <v>0</v>
      </c>
      <c r="K915" s="183">
        <f>IF(ISNA(VLOOKUP($A915,DSSV!$A$7:$R$65536,IN_DTK!K$6,0))=FALSE,IF(K$9&lt;&gt;0,VLOOKUP($A915,DSSV!$A$7:$R$65536,IN_DTK!K$6,0),""),"")</f>
        <v>0</v>
      </c>
      <c r="L915" s="183">
        <f>IF(ISNA(VLOOKUP($A915,DSSV!$A$7:$R$65536,IN_DTK!L$6,0))=FALSE,IF(L$9&lt;&gt;0,VLOOKUP($A915,DSSV!$A$7:$R$65536,IN_DTK!L$6,0),""),"")</f>
        <v>0</v>
      </c>
      <c r="M915" s="183">
        <f>IF(ISNA(VLOOKUP($A915,DSSV!$A$7:$R$65536,IN_DTK!M$6,0))=FALSE,IF(M$9&lt;&gt;0,VLOOKUP($A915,DSSV!$A$7:$R$65536,IN_DTK!M$6,0),""),"")</f>
        <v>0</v>
      </c>
      <c r="N915" s="183">
        <f>IF(ISNA(VLOOKUP($A915,DSSV!$A$7:$R$65536,IN_DTK!N$6,0))=FALSE,IF(N$9&lt;&gt;0,VLOOKUP($A915,DSSV!$A$7:$R$65536,IN_DTK!N$6,0),""),"")</f>
        <v>0</v>
      </c>
      <c r="O915" s="183">
        <f>IF(ISNA(VLOOKUP($A915,DSSV!$A$7:$R$65536,IN_DTK!O$6,0))=FALSE,IF(O$9&lt;&gt;0,VLOOKUP($A915,DSSV!$A$7:$R$65536,IN_DTK!O$6,0),""),"")</f>
        <v>0</v>
      </c>
      <c r="P915" s="183">
        <f>IF(ISNA(VLOOKUP($A915,DSSV!$A$7:$R$65536,IN_DTK!P$6,0))=FALSE,IF(P$9&lt;&gt;0,VLOOKUP($A915,DSSV!$A$7:$R$65536,IN_DTK!P$6,0),""),"")</f>
        <v>0</v>
      </c>
      <c r="Q915" s="184">
        <f>IF(ISNA(VLOOKUP($A915,DSSV!$A$7:$R$65536,IN_DTK!Q$6,0))=FALSE,VLOOKUP($A915,DSSV!$A$7:$R$65536,IN_DTK!Q$6,0),"")</f>
        <v>0</v>
      </c>
      <c r="R915" s="175" t="str">
        <f>IF(ISNA(VLOOKUP($A915,DSSV!$A$7:$R$65536,IN_DTK!R$6,0))=FALSE,VLOOKUP($A915,DSSV!$A$7:$R$65536,IN_DTK!R$6,0),"")</f>
        <v>Không</v>
      </c>
      <c r="S915" s="185" t="str">
        <f>IF(ISNA(VLOOKUP($A915,DSSV!$A$7:$R$65536,IN_DTK!S$6,0))=FALSE,VLOOKUP($A915,DSSV!$A$7:$R$65536,IN_DTK!S$6,0),"")</f>
        <v/>
      </c>
      <c r="T915" s="156" t="str">
        <f t="shared" si="28"/>
        <v/>
      </c>
      <c r="U915" s="156" t="str">
        <f t="shared" si="29"/>
        <v/>
      </c>
    </row>
    <row r="916" spans="1:21" s="156" customFormat="1" ht="20.25" customHeight="1">
      <c r="A916" s="154">
        <v>907</v>
      </c>
      <c r="B916" s="178">
        <f>--SUBTOTAL(2,C$7:C916)</f>
        <v>907</v>
      </c>
      <c r="C916" s="157">
        <f>IF(ISNA(VLOOKUP($A916,DSSV!$A$7:$R$65536,IN_DTK!C$6,0))=FALSE,VLOOKUP($A916,DSSV!$A$7:$R$65536,IN_DTK!C$6,0),"")</f>
        <v>0</v>
      </c>
      <c r="D916" s="181" t="str">
        <f>IF(ISNA(VLOOKUP($A916,DSSV!$A$7:$R$65536,IN_DTK!D$6,0))=FALSE,VLOOKUP($A916,DSSV!$A$7:$R$65536,IN_DTK!D$6,0),"")</f>
        <v/>
      </c>
      <c r="E916" s="182" t="str">
        <f>IF(ISNA(VLOOKUP($A916,DSSV!$A$7:$R$65536,IN_DTK!E$6,0))=FALSE,VLOOKUP($A916,DSSV!$A$7:$R$65536,IN_DTK!E$6,0),"")</f>
        <v/>
      </c>
      <c r="F916" s="187" t="str">
        <f>IF(ISNA(VLOOKUP($A916,DSSV!$A$7:$R$65536,IN_DTK!F$6,0))=FALSE,VLOOKUP($A916,DSSV!$A$7:$R$65536,IN_DTK!F$6,0),"")</f>
        <v/>
      </c>
      <c r="G916" s="187" t="str">
        <f>IF(ISNA(VLOOKUP($A916,DSSV!$A$7:$R$65536,IN_DTK!G$6,0))=FALSE,VLOOKUP($A916,DSSV!$A$7:$R$65536,IN_DTK!G$6,0),"")</f>
        <v/>
      </c>
      <c r="H916" s="183">
        <f>IF(ISNA(VLOOKUP($A916,DSSV!$A$7:$R$65536,IN_DTK!H$6,0))=FALSE,IF(H$9&lt;&gt;0,VLOOKUP($A916,DSSV!$A$7:$R$65536,IN_DTK!H$6,0),""),"")</f>
        <v>0</v>
      </c>
      <c r="I916" s="183">
        <f>IF(ISNA(VLOOKUP($A916,DSSV!$A$7:$R$65536,IN_DTK!I$6,0))=FALSE,IF(I$9&lt;&gt;0,VLOOKUP($A916,DSSV!$A$7:$R$65536,IN_DTK!I$6,0),""),"")</f>
        <v>0</v>
      </c>
      <c r="J916" s="183">
        <f>IF(ISNA(VLOOKUP($A916,DSSV!$A$7:$R$65536,IN_DTK!J$6,0))=FALSE,IF(J$9&lt;&gt;0,VLOOKUP($A916,DSSV!$A$7:$R$65536,IN_DTK!J$6,0),""),"")</f>
        <v>0</v>
      </c>
      <c r="K916" s="183">
        <f>IF(ISNA(VLOOKUP($A916,DSSV!$A$7:$R$65536,IN_DTK!K$6,0))=FALSE,IF(K$9&lt;&gt;0,VLOOKUP($A916,DSSV!$A$7:$R$65536,IN_DTK!K$6,0),""),"")</f>
        <v>0</v>
      </c>
      <c r="L916" s="183">
        <f>IF(ISNA(VLOOKUP($A916,DSSV!$A$7:$R$65536,IN_DTK!L$6,0))=FALSE,IF(L$9&lt;&gt;0,VLOOKUP($A916,DSSV!$A$7:$R$65536,IN_DTK!L$6,0),""),"")</f>
        <v>0</v>
      </c>
      <c r="M916" s="183">
        <f>IF(ISNA(VLOOKUP($A916,DSSV!$A$7:$R$65536,IN_DTK!M$6,0))=FALSE,IF(M$9&lt;&gt;0,VLOOKUP($A916,DSSV!$A$7:$R$65536,IN_DTK!M$6,0),""),"")</f>
        <v>0</v>
      </c>
      <c r="N916" s="183">
        <f>IF(ISNA(VLOOKUP($A916,DSSV!$A$7:$R$65536,IN_DTK!N$6,0))=FALSE,IF(N$9&lt;&gt;0,VLOOKUP($A916,DSSV!$A$7:$R$65536,IN_DTK!N$6,0),""),"")</f>
        <v>0</v>
      </c>
      <c r="O916" s="183">
        <f>IF(ISNA(VLOOKUP($A916,DSSV!$A$7:$R$65536,IN_DTK!O$6,0))=FALSE,IF(O$9&lt;&gt;0,VLOOKUP($A916,DSSV!$A$7:$R$65536,IN_DTK!O$6,0),""),"")</f>
        <v>0</v>
      </c>
      <c r="P916" s="183">
        <f>IF(ISNA(VLOOKUP($A916,DSSV!$A$7:$R$65536,IN_DTK!P$6,0))=FALSE,IF(P$9&lt;&gt;0,VLOOKUP($A916,DSSV!$A$7:$R$65536,IN_DTK!P$6,0),""),"")</f>
        <v>0</v>
      </c>
      <c r="Q916" s="184">
        <f>IF(ISNA(VLOOKUP($A916,DSSV!$A$7:$R$65536,IN_DTK!Q$6,0))=FALSE,VLOOKUP($A916,DSSV!$A$7:$R$65536,IN_DTK!Q$6,0),"")</f>
        <v>0</v>
      </c>
      <c r="R916" s="175" t="str">
        <f>IF(ISNA(VLOOKUP($A916,DSSV!$A$7:$R$65536,IN_DTK!R$6,0))=FALSE,VLOOKUP($A916,DSSV!$A$7:$R$65536,IN_DTK!R$6,0),"")</f>
        <v>Không</v>
      </c>
      <c r="S916" s="185" t="str">
        <f>IF(ISNA(VLOOKUP($A916,DSSV!$A$7:$R$65536,IN_DTK!S$6,0))=FALSE,VLOOKUP($A916,DSSV!$A$7:$R$65536,IN_DTK!S$6,0),"")</f>
        <v/>
      </c>
      <c r="T916" s="156" t="str">
        <f t="shared" si="28"/>
        <v/>
      </c>
      <c r="U916" s="156" t="str">
        <f t="shared" si="29"/>
        <v/>
      </c>
    </row>
    <row r="917" spans="1:21" s="156" customFormat="1" ht="20.25" customHeight="1">
      <c r="A917" s="154">
        <v>908</v>
      </c>
      <c r="B917" s="178">
        <f>--SUBTOTAL(2,C$7:C917)</f>
        <v>908</v>
      </c>
      <c r="C917" s="157">
        <f>IF(ISNA(VLOOKUP($A917,DSSV!$A$7:$R$65536,IN_DTK!C$6,0))=FALSE,VLOOKUP($A917,DSSV!$A$7:$R$65536,IN_DTK!C$6,0),"")</f>
        <v>0</v>
      </c>
      <c r="D917" s="181" t="str">
        <f>IF(ISNA(VLOOKUP($A917,DSSV!$A$7:$R$65536,IN_DTK!D$6,0))=FALSE,VLOOKUP($A917,DSSV!$A$7:$R$65536,IN_DTK!D$6,0),"")</f>
        <v/>
      </c>
      <c r="E917" s="182" t="str">
        <f>IF(ISNA(VLOOKUP($A917,DSSV!$A$7:$R$65536,IN_DTK!E$6,0))=FALSE,VLOOKUP($A917,DSSV!$A$7:$R$65536,IN_DTK!E$6,0),"")</f>
        <v/>
      </c>
      <c r="F917" s="187" t="str">
        <f>IF(ISNA(VLOOKUP($A917,DSSV!$A$7:$R$65536,IN_DTK!F$6,0))=FALSE,VLOOKUP($A917,DSSV!$A$7:$R$65536,IN_DTK!F$6,0),"")</f>
        <v/>
      </c>
      <c r="G917" s="187" t="str">
        <f>IF(ISNA(VLOOKUP($A917,DSSV!$A$7:$R$65536,IN_DTK!G$6,0))=FALSE,VLOOKUP($A917,DSSV!$A$7:$R$65536,IN_DTK!G$6,0),"")</f>
        <v/>
      </c>
      <c r="H917" s="183">
        <f>IF(ISNA(VLOOKUP($A917,DSSV!$A$7:$R$65536,IN_DTK!H$6,0))=FALSE,IF(H$9&lt;&gt;0,VLOOKUP($A917,DSSV!$A$7:$R$65536,IN_DTK!H$6,0),""),"")</f>
        <v>0</v>
      </c>
      <c r="I917" s="183">
        <f>IF(ISNA(VLOOKUP($A917,DSSV!$A$7:$R$65536,IN_DTK!I$6,0))=FALSE,IF(I$9&lt;&gt;0,VLOOKUP($A917,DSSV!$A$7:$R$65536,IN_DTK!I$6,0),""),"")</f>
        <v>0</v>
      </c>
      <c r="J917" s="183">
        <f>IF(ISNA(VLOOKUP($A917,DSSV!$A$7:$R$65536,IN_DTK!J$6,0))=FALSE,IF(J$9&lt;&gt;0,VLOOKUP($A917,DSSV!$A$7:$R$65536,IN_DTK!J$6,0),""),"")</f>
        <v>0</v>
      </c>
      <c r="K917" s="183">
        <f>IF(ISNA(VLOOKUP($A917,DSSV!$A$7:$R$65536,IN_DTK!K$6,0))=FALSE,IF(K$9&lt;&gt;0,VLOOKUP($A917,DSSV!$A$7:$R$65536,IN_DTK!K$6,0),""),"")</f>
        <v>0</v>
      </c>
      <c r="L917" s="183">
        <f>IF(ISNA(VLOOKUP($A917,DSSV!$A$7:$R$65536,IN_DTK!L$6,0))=FALSE,IF(L$9&lt;&gt;0,VLOOKUP($A917,DSSV!$A$7:$R$65536,IN_DTK!L$6,0),""),"")</f>
        <v>0</v>
      </c>
      <c r="M917" s="183">
        <f>IF(ISNA(VLOOKUP($A917,DSSV!$A$7:$R$65536,IN_DTK!M$6,0))=FALSE,IF(M$9&lt;&gt;0,VLOOKUP($A917,DSSV!$A$7:$R$65536,IN_DTK!M$6,0),""),"")</f>
        <v>0</v>
      </c>
      <c r="N917" s="183">
        <f>IF(ISNA(VLOOKUP($A917,DSSV!$A$7:$R$65536,IN_DTK!N$6,0))=FALSE,IF(N$9&lt;&gt;0,VLOOKUP($A917,DSSV!$A$7:$R$65536,IN_DTK!N$6,0),""),"")</f>
        <v>0</v>
      </c>
      <c r="O917" s="183">
        <f>IF(ISNA(VLOOKUP($A917,DSSV!$A$7:$R$65536,IN_DTK!O$6,0))=FALSE,IF(O$9&lt;&gt;0,VLOOKUP($A917,DSSV!$A$7:$R$65536,IN_DTK!O$6,0),""),"")</f>
        <v>0</v>
      </c>
      <c r="P917" s="183">
        <f>IF(ISNA(VLOOKUP($A917,DSSV!$A$7:$R$65536,IN_DTK!P$6,0))=FALSE,IF(P$9&lt;&gt;0,VLOOKUP($A917,DSSV!$A$7:$R$65536,IN_DTK!P$6,0),""),"")</f>
        <v>0</v>
      </c>
      <c r="Q917" s="184">
        <f>IF(ISNA(VLOOKUP($A917,DSSV!$A$7:$R$65536,IN_DTK!Q$6,0))=FALSE,VLOOKUP($A917,DSSV!$A$7:$R$65536,IN_DTK!Q$6,0),"")</f>
        <v>0</v>
      </c>
      <c r="R917" s="175" t="str">
        <f>IF(ISNA(VLOOKUP($A917,DSSV!$A$7:$R$65536,IN_DTK!R$6,0))=FALSE,VLOOKUP($A917,DSSV!$A$7:$R$65536,IN_DTK!R$6,0),"")</f>
        <v>Không</v>
      </c>
      <c r="S917" s="185" t="str">
        <f>IF(ISNA(VLOOKUP($A917,DSSV!$A$7:$R$65536,IN_DTK!S$6,0))=FALSE,VLOOKUP($A917,DSSV!$A$7:$R$65536,IN_DTK!S$6,0),"")</f>
        <v/>
      </c>
      <c r="T917" s="156" t="str">
        <f t="shared" si="28"/>
        <v/>
      </c>
      <c r="U917" s="156" t="str">
        <f t="shared" si="29"/>
        <v/>
      </c>
    </row>
    <row r="918" spans="1:21" s="156" customFormat="1" ht="20.25" customHeight="1">
      <c r="A918" s="154">
        <v>909</v>
      </c>
      <c r="B918" s="178">
        <f>--SUBTOTAL(2,C$7:C918)</f>
        <v>909</v>
      </c>
      <c r="C918" s="157">
        <f>IF(ISNA(VLOOKUP($A918,DSSV!$A$7:$R$65536,IN_DTK!C$6,0))=FALSE,VLOOKUP($A918,DSSV!$A$7:$R$65536,IN_DTK!C$6,0),"")</f>
        <v>0</v>
      </c>
      <c r="D918" s="181" t="str">
        <f>IF(ISNA(VLOOKUP($A918,DSSV!$A$7:$R$65536,IN_DTK!D$6,0))=FALSE,VLOOKUP($A918,DSSV!$A$7:$R$65536,IN_DTK!D$6,0),"")</f>
        <v/>
      </c>
      <c r="E918" s="182" t="str">
        <f>IF(ISNA(VLOOKUP($A918,DSSV!$A$7:$R$65536,IN_DTK!E$6,0))=FALSE,VLOOKUP($A918,DSSV!$A$7:$R$65536,IN_DTK!E$6,0),"")</f>
        <v/>
      </c>
      <c r="F918" s="187" t="str">
        <f>IF(ISNA(VLOOKUP($A918,DSSV!$A$7:$R$65536,IN_DTK!F$6,0))=FALSE,VLOOKUP($A918,DSSV!$A$7:$R$65536,IN_DTK!F$6,0),"")</f>
        <v/>
      </c>
      <c r="G918" s="187" t="str">
        <f>IF(ISNA(VLOOKUP($A918,DSSV!$A$7:$R$65536,IN_DTK!G$6,0))=FALSE,VLOOKUP($A918,DSSV!$A$7:$R$65536,IN_DTK!G$6,0),"")</f>
        <v/>
      </c>
      <c r="H918" s="183">
        <f>IF(ISNA(VLOOKUP($A918,DSSV!$A$7:$R$65536,IN_DTK!H$6,0))=FALSE,IF(H$9&lt;&gt;0,VLOOKUP($A918,DSSV!$A$7:$R$65536,IN_DTK!H$6,0),""),"")</f>
        <v>0</v>
      </c>
      <c r="I918" s="183">
        <f>IF(ISNA(VLOOKUP($A918,DSSV!$A$7:$R$65536,IN_DTK!I$6,0))=FALSE,IF(I$9&lt;&gt;0,VLOOKUP($A918,DSSV!$A$7:$R$65536,IN_DTK!I$6,0),""),"")</f>
        <v>0</v>
      </c>
      <c r="J918" s="183">
        <f>IF(ISNA(VLOOKUP($A918,DSSV!$A$7:$R$65536,IN_DTK!J$6,0))=FALSE,IF(J$9&lt;&gt;0,VLOOKUP($A918,DSSV!$A$7:$R$65536,IN_DTK!J$6,0),""),"")</f>
        <v>0</v>
      </c>
      <c r="K918" s="183">
        <f>IF(ISNA(VLOOKUP($A918,DSSV!$A$7:$R$65536,IN_DTK!K$6,0))=FALSE,IF(K$9&lt;&gt;0,VLOOKUP($A918,DSSV!$A$7:$R$65536,IN_DTK!K$6,0),""),"")</f>
        <v>0</v>
      </c>
      <c r="L918" s="183">
        <f>IF(ISNA(VLOOKUP($A918,DSSV!$A$7:$R$65536,IN_DTK!L$6,0))=FALSE,IF(L$9&lt;&gt;0,VLOOKUP($A918,DSSV!$A$7:$R$65536,IN_DTK!L$6,0),""),"")</f>
        <v>0</v>
      </c>
      <c r="M918" s="183">
        <f>IF(ISNA(VLOOKUP($A918,DSSV!$A$7:$R$65536,IN_DTK!M$6,0))=FALSE,IF(M$9&lt;&gt;0,VLOOKUP($A918,DSSV!$A$7:$R$65536,IN_DTK!M$6,0),""),"")</f>
        <v>0</v>
      </c>
      <c r="N918" s="183">
        <f>IF(ISNA(VLOOKUP($A918,DSSV!$A$7:$R$65536,IN_DTK!N$6,0))=FALSE,IF(N$9&lt;&gt;0,VLOOKUP($A918,DSSV!$A$7:$R$65536,IN_DTK!N$6,0),""),"")</f>
        <v>0</v>
      </c>
      <c r="O918" s="183">
        <f>IF(ISNA(VLOOKUP($A918,DSSV!$A$7:$R$65536,IN_DTK!O$6,0))=FALSE,IF(O$9&lt;&gt;0,VLOOKUP($A918,DSSV!$A$7:$R$65536,IN_DTK!O$6,0),""),"")</f>
        <v>0</v>
      </c>
      <c r="P918" s="183">
        <f>IF(ISNA(VLOOKUP($A918,DSSV!$A$7:$R$65536,IN_DTK!P$6,0))=FALSE,IF(P$9&lt;&gt;0,VLOOKUP($A918,DSSV!$A$7:$R$65536,IN_DTK!P$6,0),""),"")</f>
        <v>0</v>
      </c>
      <c r="Q918" s="184">
        <f>IF(ISNA(VLOOKUP($A918,DSSV!$A$7:$R$65536,IN_DTK!Q$6,0))=FALSE,VLOOKUP($A918,DSSV!$A$7:$R$65536,IN_DTK!Q$6,0),"")</f>
        <v>0</v>
      </c>
      <c r="R918" s="175" t="str">
        <f>IF(ISNA(VLOOKUP($A918,DSSV!$A$7:$R$65536,IN_DTK!R$6,0))=FALSE,VLOOKUP($A918,DSSV!$A$7:$R$65536,IN_DTK!R$6,0),"")</f>
        <v>Không</v>
      </c>
      <c r="S918" s="185" t="str">
        <f>IF(ISNA(VLOOKUP($A918,DSSV!$A$7:$R$65536,IN_DTK!S$6,0))=FALSE,VLOOKUP($A918,DSSV!$A$7:$R$65536,IN_DTK!S$6,0),"")</f>
        <v/>
      </c>
      <c r="T918" s="156" t="str">
        <f t="shared" si="28"/>
        <v/>
      </c>
      <c r="U918" s="156" t="str">
        <f t="shared" si="29"/>
        <v/>
      </c>
    </row>
    <row r="919" spans="1:21" s="156" customFormat="1" ht="20.25" customHeight="1">
      <c r="A919" s="154">
        <v>910</v>
      </c>
      <c r="B919" s="178">
        <f>--SUBTOTAL(2,C$7:C919)</f>
        <v>910</v>
      </c>
      <c r="C919" s="157">
        <f>IF(ISNA(VLOOKUP($A919,DSSV!$A$7:$R$65536,IN_DTK!C$6,0))=FALSE,VLOOKUP($A919,DSSV!$A$7:$R$65536,IN_DTK!C$6,0),"")</f>
        <v>0</v>
      </c>
      <c r="D919" s="181" t="str">
        <f>IF(ISNA(VLOOKUP($A919,DSSV!$A$7:$R$65536,IN_DTK!D$6,0))=FALSE,VLOOKUP($A919,DSSV!$A$7:$R$65536,IN_DTK!D$6,0),"")</f>
        <v/>
      </c>
      <c r="E919" s="182" t="str">
        <f>IF(ISNA(VLOOKUP($A919,DSSV!$A$7:$R$65536,IN_DTK!E$6,0))=FALSE,VLOOKUP($A919,DSSV!$A$7:$R$65536,IN_DTK!E$6,0),"")</f>
        <v/>
      </c>
      <c r="F919" s="187" t="str">
        <f>IF(ISNA(VLOOKUP($A919,DSSV!$A$7:$R$65536,IN_DTK!F$6,0))=FALSE,VLOOKUP($A919,DSSV!$A$7:$R$65536,IN_DTK!F$6,0),"")</f>
        <v/>
      </c>
      <c r="G919" s="187" t="str">
        <f>IF(ISNA(VLOOKUP($A919,DSSV!$A$7:$R$65536,IN_DTK!G$6,0))=FALSE,VLOOKUP($A919,DSSV!$A$7:$R$65536,IN_DTK!G$6,0),"")</f>
        <v/>
      </c>
      <c r="H919" s="183">
        <f>IF(ISNA(VLOOKUP($A919,DSSV!$A$7:$R$65536,IN_DTK!H$6,0))=FALSE,IF(H$9&lt;&gt;0,VLOOKUP($A919,DSSV!$A$7:$R$65536,IN_DTK!H$6,0),""),"")</f>
        <v>0</v>
      </c>
      <c r="I919" s="183">
        <f>IF(ISNA(VLOOKUP($A919,DSSV!$A$7:$R$65536,IN_DTK!I$6,0))=FALSE,IF(I$9&lt;&gt;0,VLOOKUP($A919,DSSV!$A$7:$R$65536,IN_DTK!I$6,0),""),"")</f>
        <v>0</v>
      </c>
      <c r="J919" s="183">
        <f>IF(ISNA(VLOOKUP($A919,DSSV!$A$7:$R$65536,IN_DTK!J$6,0))=FALSE,IF(J$9&lt;&gt;0,VLOOKUP($A919,DSSV!$A$7:$R$65536,IN_DTK!J$6,0),""),"")</f>
        <v>0</v>
      </c>
      <c r="K919" s="183">
        <f>IF(ISNA(VLOOKUP($A919,DSSV!$A$7:$R$65536,IN_DTK!K$6,0))=FALSE,IF(K$9&lt;&gt;0,VLOOKUP($A919,DSSV!$A$7:$R$65536,IN_DTK!K$6,0),""),"")</f>
        <v>0</v>
      </c>
      <c r="L919" s="183">
        <f>IF(ISNA(VLOOKUP($A919,DSSV!$A$7:$R$65536,IN_DTK!L$6,0))=FALSE,IF(L$9&lt;&gt;0,VLOOKUP($A919,DSSV!$A$7:$R$65536,IN_DTK!L$6,0),""),"")</f>
        <v>0</v>
      </c>
      <c r="M919" s="183">
        <f>IF(ISNA(VLOOKUP($A919,DSSV!$A$7:$R$65536,IN_DTK!M$6,0))=FALSE,IF(M$9&lt;&gt;0,VLOOKUP($A919,DSSV!$A$7:$R$65536,IN_DTK!M$6,0),""),"")</f>
        <v>0</v>
      </c>
      <c r="N919" s="183">
        <f>IF(ISNA(VLOOKUP($A919,DSSV!$A$7:$R$65536,IN_DTK!N$6,0))=FALSE,IF(N$9&lt;&gt;0,VLOOKUP($A919,DSSV!$A$7:$R$65536,IN_DTK!N$6,0),""),"")</f>
        <v>0</v>
      </c>
      <c r="O919" s="183">
        <f>IF(ISNA(VLOOKUP($A919,DSSV!$A$7:$R$65536,IN_DTK!O$6,0))=FALSE,IF(O$9&lt;&gt;0,VLOOKUP($A919,DSSV!$A$7:$R$65536,IN_DTK!O$6,0),""),"")</f>
        <v>0</v>
      </c>
      <c r="P919" s="183">
        <f>IF(ISNA(VLOOKUP($A919,DSSV!$A$7:$R$65536,IN_DTK!P$6,0))=FALSE,IF(P$9&lt;&gt;0,VLOOKUP($A919,DSSV!$A$7:$R$65536,IN_DTK!P$6,0),""),"")</f>
        <v>0</v>
      </c>
      <c r="Q919" s="184">
        <f>IF(ISNA(VLOOKUP($A919,DSSV!$A$7:$R$65536,IN_DTK!Q$6,0))=FALSE,VLOOKUP($A919,DSSV!$A$7:$R$65536,IN_DTK!Q$6,0),"")</f>
        <v>0</v>
      </c>
      <c r="R919" s="175" t="str">
        <f>IF(ISNA(VLOOKUP($A919,DSSV!$A$7:$R$65536,IN_DTK!R$6,0))=FALSE,VLOOKUP($A919,DSSV!$A$7:$R$65536,IN_DTK!R$6,0),"")</f>
        <v>Không</v>
      </c>
      <c r="S919" s="185" t="str">
        <f>IF(ISNA(VLOOKUP($A919,DSSV!$A$7:$R$65536,IN_DTK!S$6,0))=FALSE,VLOOKUP($A919,DSSV!$A$7:$R$65536,IN_DTK!S$6,0),"")</f>
        <v/>
      </c>
      <c r="T919" s="156" t="str">
        <f t="shared" si="28"/>
        <v/>
      </c>
      <c r="U919" s="156" t="str">
        <f t="shared" si="29"/>
        <v/>
      </c>
    </row>
    <row r="920" spans="1:21" s="156" customFormat="1" ht="20.25" customHeight="1">
      <c r="A920" s="154">
        <v>911</v>
      </c>
      <c r="B920" s="178">
        <f>--SUBTOTAL(2,C$7:C920)</f>
        <v>911</v>
      </c>
      <c r="C920" s="157">
        <f>IF(ISNA(VLOOKUP($A920,DSSV!$A$7:$R$65536,IN_DTK!C$6,0))=FALSE,VLOOKUP($A920,DSSV!$A$7:$R$65536,IN_DTK!C$6,0),"")</f>
        <v>0</v>
      </c>
      <c r="D920" s="181" t="str">
        <f>IF(ISNA(VLOOKUP($A920,DSSV!$A$7:$R$65536,IN_DTK!D$6,0))=FALSE,VLOOKUP($A920,DSSV!$A$7:$R$65536,IN_DTK!D$6,0),"")</f>
        <v/>
      </c>
      <c r="E920" s="182" t="str">
        <f>IF(ISNA(VLOOKUP($A920,DSSV!$A$7:$R$65536,IN_DTK!E$6,0))=FALSE,VLOOKUP($A920,DSSV!$A$7:$R$65536,IN_DTK!E$6,0),"")</f>
        <v/>
      </c>
      <c r="F920" s="187" t="str">
        <f>IF(ISNA(VLOOKUP($A920,DSSV!$A$7:$R$65536,IN_DTK!F$6,0))=FALSE,VLOOKUP($A920,DSSV!$A$7:$R$65536,IN_DTK!F$6,0),"")</f>
        <v/>
      </c>
      <c r="G920" s="187" t="str">
        <f>IF(ISNA(VLOOKUP($A920,DSSV!$A$7:$R$65536,IN_DTK!G$6,0))=FALSE,VLOOKUP($A920,DSSV!$A$7:$R$65536,IN_DTK!G$6,0),"")</f>
        <v/>
      </c>
      <c r="H920" s="183">
        <f>IF(ISNA(VLOOKUP($A920,DSSV!$A$7:$R$65536,IN_DTK!H$6,0))=FALSE,IF(H$9&lt;&gt;0,VLOOKUP($A920,DSSV!$A$7:$R$65536,IN_DTK!H$6,0),""),"")</f>
        <v>0</v>
      </c>
      <c r="I920" s="183">
        <f>IF(ISNA(VLOOKUP($A920,DSSV!$A$7:$R$65536,IN_DTK!I$6,0))=FALSE,IF(I$9&lt;&gt;0,VLOOKUP($A920,DSSV!$A$7:$R$65536,IN_DTK!I$6,0),""),"")</f>
        <v>0</v>
      </c>
      <c r="J920" s="183">
        <f>IF(ISNA(VLOOKUP($A920,DSSV!$A$7:$R$65536,IN_DTK!J$6,0))=FALSE,IF(J$9&lt;&gt;0,VLOOKUP($A920,DSSV!$A$7:$R$65536,IN_DTK!J$6,0),""),"")</f>
        <v>0</v>
      </c>
      <c r="K920" s="183">
        <f>IF(ISNA(VLOOKUP($A920,DSSV!$A$7:$R$65536,IN_DTK!K$6,0))=FALSE,IF(K$9&lt;&gt;0,VLOOKUP($A920,DSSV!$A$7:$R$65536,IN_DTK!K$6,0),""),"")</f>
        <v>0</v>
      </c>
      <c r="L920" s="183">
        <f>IF(ISNA(VLOOKUP($A920,DSSV!$A$7:$R$65536,IN_DTK!L$6,0))=FALSE,IF(L$9&lt;&gt;0,VLOOKUP($A920,DSSV!$A$7:$R$65536,IN_DTK!L$6,0),""),"")</f>
        <v>0</v>
      </c>
      <c r="M920" s="183">
        <f>IF(ISNA(VLOOKUP($A920,DSSV!$A$7:$R$65536,IN_DTK!M$6,0))=FALSE,IF(M$9&lt;&gt;0,VLOOKUP($A920,DSSV!$A$7:$R$65536,IN_DTK!M$6,0),""),"")</f>
        <v>0</v>
      </c>
      <c r="N920" s="183">
        <f>IF(ISNA(VLOOKUP($A920,DSSV!$A$7:$R$65536,IN_DTK!N$6,0))=FALSE,IF(N$9&lt;&gt;0,VLOOKUP($A920,DSSV!$A$7:$R$65536,IN_DTK!N$6,0),""),"")</f>
        <v>0</v>
      </c>
      <c r="O920" s="183">
        <f>IF(ISNA(VLOOKUP($A920,DSSV!$A$7:$R$65536,IN_DTK!O$6,0))=FALSE,IF(O$9&lt;&gt;0,VLOOKUP($A920,DSSV!$A$7:$R$65536,IN_DTK!O$6,0),""),"")</f>
        <v>0</v>
      </c>
      <c r="P920" s="183">
        <f>IF(ISNA(VLOOKUP($A920,DSSV!$A$7:$R$65536,IN_DTK!P$6,0))=FALSE,IF(P$9&lt;&gt;0,VLOOKUP($A920,DSSV!$A$7:$R$65536,IN_DTK!P$6,0),""),"")</f>
        <v>0</v>
      </c>
      <c r="Q920" s="184">
        <f>IF(ISNA(VLOOKUP($A920,DSSV!$A$7:$R$65536,IN_DTK!Q$6,0))=FALSE,VLOOKUP($A920,DSSV!$A$7:$R$65536,IN_DTK!Q$6,0),"")</f>
        <v>0</v>
      </c>
      <c r="R920" s="175" t="str">
        <f>IF(ISNA(VLOOKUP($A920,DSSV!$A$7:$R$65536,IN_DTK!R$6,0))=FALSE,VLOOKUP($A920,DSSV!$A$7:$R$65536,IN_DTK!R$6,0),"")</f>
        <v>Không</v>
      </c>
      <c r="S920" s="185" t="str">
        <f>IF(ISNA(VLOOKUP($A920,DSSV!$A$7:$R$65536,IN_DTK!S$6,0))=FALSE,VLOOKUP($A920,DSSV!$A$7:$R$65536,IN_DTK!S$6,0),"")</f>
        <v/>
      </c>
      <c r="T920" s="156" t="str">
        <f t="shared" si="28"/>
        <v/>
      </c>
      <c r="U920" s="156" t="str">
        <f t="shared" si="29"/>
        <v/>
      </c>
    </row>
    <row r="921" spans="1:21" s="156" customFormat="1" ht="20.25" customHeight="1">
      <c r="A921" s="154">
        <v>912</v>
      </c>
      <c r="B921" s="178">
        <f>--SUBTOTAL(2,C$7:C921)</f>
        <v>912</v>
      </c>
      <c r="C921" s="157">
        <f>IF(ISNA(VLOOKUP($A921,DSSV!$A$7:$R$65536,IN_DTK!C$6,0))=FALSE,VLOOKUP($A921,DSSV!$A$7:$R$65536,IN_DTK!C$6,0),"")</f>
        <v>0</v>
      </c>
      <c r="D921" s="181" t="str">
        <f>IF(ISNA(VLOOKUP($A921,DSSV!$A$7:$R$65536,IN_DTK!D$6,0))=FALSE,VLOOKUP($A921,DSSV!$A$7:$R$65536,IN_DTK!D$6,0),"")</f>
        <v/>
      </c>
      <c r="E921" s="182" t="str">
        <f>IF(ISNA(VLOOKUP($A921,DSSV!$A$7:$R$65536,IN_DTK!E$6,0))=FALSE,VLOOKUP($A921,DSSV!$A$7:$R$65536,IN_DTK!E$6,0),"")</f>
        <v/>
      </c>
      <c r="F921" s="187" t="str">
        <f>IF(ISNA(VLOOKUP($A921,DSSV!$A$7:$R$65536,IN_DTK!F$6,0))=FALSE,VLOOKUP($A921,DSSV!$A$7:$R$65536,IN_DTK!F$6,0),"")</f>
        <v/>
      </c>
      <c r="G921" s="187" t="str">
        <f>IF(ISNA(VLOOKUP($A921,DSSV!$A$7:$R$65536,IN_DTK!G$6,0))=FALSE,VLOOKUP($A921,DSSV!$A$7:$R$65536,IN_DTK!G$6,0),"")</f>
        <v/>
      </c>
      <c r="H921" s="183">
        <f>IF(ISNA(VLOOKUP($A921,DSSV!$A$7:$R$65536,IN_DTK!H$6,0))=FALSE,IF(H$9&lt;&gt;0,VLOOKUP($A921,DSSV!$A$7:$R$65536,IN_DTK!H$6,0),""),"")</f>
        <v>0</v>
      </c>
      <c r="I921" s="183">
        <f>IF(ISNA(VLOOKUP($A921,DSSV!$A$7:$R$65536,IN_DTK!I$6,0))=FALSE,IF(I$9&lt;&gt;0,VLOOKUP($A921,DSSV!$A$7:$R$65536,IN_DTK!I$6,0),""),"")</f>
        <v>0</v>
      </c>
      <c r="J921" s="183">
        <f>IF(ISNA(VLOOKUP($A921,DSSV!$A$7:$R$65536,IN_DTK!J$6,0))=FALSE,IF(J$9&lt;&gt;0,VLOOKUP($A921,DSSV!$A$7:$R$65536,IN_DTK!J$6,0),""),"")</f>
        <v>0</v>
      </c>
      <c r="K921" s="183">
        <f>IF(ISNA(VLOOKUP($A921,DSSV!$A$7:$R$65536,IN_DTK!K$6,0))=FALSE,IF(K$9&lt;&gt;0,VLOOKUP($A921,DSSV!$A$7:$R$65536,IN_DTK!K$6,0),""),"")</f>
        <v>0</v>
      </c>
      <c r="L921" s="183">
        <f>IF(ISNA(VLOOKUP($A921,DSSV!$A$7:$R$65536,IN_DTK!L$6,0))=FALSE,IF(L$9&lt;&gt;0,VLOOKUP($A921,DSSV!$A$7:$R$65536,IN_DTK!L$6,0),""),"")</f>
        <v>0</v>
      </c>
      <c r="M921" s="183">
        <f>IF(ISNA(VLOOKUP($A921,DSSV!$A$7:$R$65536,IN_DTK!M$6,0))=FALSE,IF(M$9&lt;&gt;0,VLOOKUP($A921,DSSV!$A$7:$R$65536,IN_DTK!M$6,0),""),"")</f>
        <v>0</v>
      </c>
      <c r="N921" s="183">
        <f>IF(ISNA(VLOOKUP($A921,DSSV!$A$7:$R$65536,IN_DTK!N$6,0))=FALSE,IF(N$9&lt;&gt;0,VLOOKUP($A921,DSSV!$A$7:$R$65536,IN_DTK!N$6,0),""),"")</f>
        <v>0</v>
      </c>
      <c r="O921" s="183">
        <f>IF(ISNA(VLOOKUP($A921,DSSV!$A$7:$R$65536,IN_DTK!O$6,0))=FALSE,IF(O$9&lt;&gt;0,VLOOKUP($A921,DSSV!$A$7:$R$65536,IN_DTK!O$6,0),""),"")</f>
        <v>0</v>
      </c>
      <c r="P921" s="183">
        <f>IF(ISNA(VLOOKUP($A921,DSSV!$A$7:$R$65536,IN_DTK!P$6,0))=FALSE,IF(P$9&lt;&gt;0,VLOOKUP($A921,DSSV!$A$7:$R$65536,IN_DTK!P$6,0),""),"")</f>
        <v>0</v>
      </c>
      <c r="Q921" s="184">
        <f>IF(ISNA(VLOOKUP($A921,DSSV!$A$7:$R$65536,IN_DTK!Q$6,0))=FALSE,VLOOKUP($A921,DSSV!$A$7:$R$65536,IN_DTK!Q$6,0),"")</f>
        <v>0</v>
      </c>
      <c r="R921" s="175" t="str">
        <f>IF(ISNA(VLOOKUP($A921,DSSV!$A$7:$R$65536,IN_DTK!R$6,0))=FALSE,VLOOKUP($A921,DSSV!$A$7:$R$65536,IN_DTK!R$6,0),"")</f>
        <v>Không</v>
      </c>
      <c r="S921" s="185" t="str">
        <f>IF(ISNA(VLOOKUP($A921,DSSV!$A$7:$R$65536,IN_DTK!S$6,0))=FALSE,VLOOKUP($A921,DSSV!$A$7:$R$65536,IN_DTK!S$6,0),"")</f>
        <v/>
      </c>
      <c r="T921" s="156" t="str">
        <f t="shared" si="28"/>
        <v/>
      </c>
      <c r="U921" s="156" t="str">
        <f t="shared" si="29"/>
        <v/>
      </c>
    </row>
    <row r="922" spans="1:21" s="156" customFormat="1" ht="20.25" customHeight="1">
      <c r="A922" s="154">
        <v>913</v>
      </c>
      <c r="B922" s="178">
        <f>--SUBTOTAL(2,C$7:C922)</f>
        <v>913</v>
      </c>
      <c r="C922" s="157">
        <f>IF(ISNA(VLOOKUP($A922,DSSV!$A$7:$R$65536,IN_DTK!C$6,0))=FALSE,VLOOKUP($A922,DSSV!$A$7:$R$65536,IN_DTK!C$6,0),"")</f>
        <v>0</v>
      </c>
      <c r="D922" s="181" t="str">
        <f>IF(ISNA(VLOOKUP($A922,DSSV!$A$7:$R$65536,IN_DTK!D$6,0))=FALSE,VLOOKUP($A922,DSSV!$A$7:$R$65536,IN_DTK!D$6,0),"")</f>
        <v/>
      </c>
      <c r="E922" s="182" t="str">
        <f>IF(ISNA(VLOOKUP($A922,DSSV!$A$7:$R$65536,IN_DTK!E$6,0))=FALSE,VLOOKUP($A922,DSSV!$A$7:$R$65536,IN_DTK!E$6,0),"")</f>
        <v/>
      </c>
      <c r="F922" s="187" t="str">
        <f>IF(ISNA(VLOOKUP($A922,DSSV!$A$7:$R$65536,IN_DTK!F$6,0))=FALSE,VLOOKUP($A922,DSSV!$A$7:$R$65536,IN_DTK!F$6,0),"")</f>
        <v/>
      </c>
      <c r="G922" s="187" t="str">
        <f>IF(ISNA(VLOOKUP($A922,DSSV!$A$7:$R$65536,IN_DTK!G$6,0))=FALSE,VLOOKUP($A922,DSSV!$A$7:$R$65536,IN_DTK!G$6,0),"")</f>
        <v/>
      </c>
      <c r="H922" s="183">
        <f>IF(ISNA(VLOOKUP($A922,DSSV!$A$7:$R$65536,IN_DTK!H$6,0))=FALSE,IF(H$9&lt;&gt;0,VLOOKUP($A922,DSSV!$A$7:$R$65536,IN_DTK!H$6,0),""),"")</f>
        <v>0</v>
      </c>
      <c r="I922" s="183">
        <f>IF(ISNA(VLOOKUP($A922,DSSV!$A$7:$R$65536,IN_DTK!I$6,0))=FALSE,IF(I$9&lt;&gt;0,VLOOKUP($A922,DSSV!$A$7:$R$65536,IN_DTK!I$6,0),""),"")</f>
        <v>0</v>
      </c>
      <c r="J922" s="183">
        <f>IF(ISNA(VLOOKUP($A922,DSSV!$A$7:$R$65536,IN_DTK!J$6,0))=FALSE,IF(J$9&lt;&gt;0,VLOOKUP($A922,DSSV!$A$7:$R$65536,IN_DTK!J$6,0),""),"")</f>
        <v>0</v>
      </c>
      <c r="K922" s="183">
        <f>IF(ISNA(VLOOKUP($A922,DSSV!$A$7:$R$65536,IN_DTK!K$6,0))=FALSE,IF(K$9&lt;&gt;0,VLOOKUP($A922,DSSV!$A$7:$R$65536,IN_DTK!K$6,0),""),"")</f>
        <v>0</v>
      </c>
      <c r="L922" s="183">
        <f>IF(ISNA(VLOOKUP($A922,DSSV!$A$7:$R$65536,IN_DTK!L$6,0))=FALSE,IF(L$9&lt;&gt;0,VLOOKUP($A922,DSSV!$A$7:$R$65536,IN_DTK!L$6,0),""),"")</f>
        <v>0</v>
      </c>
      <c r="M922" s="183">
        <f>IF(ISNA(VLOOKUP($A922,DSSV!$A$7:$R$65536,IN_DTK!M$6,0))=FALSE,IF(M$9&lt;&gt;0,VLOOKUP($A922,DSSV!$A$7:$R$65536,IN_DTK!M$6,0),""),"")</f>
        <v>0</v>
      </c>
      <c r="N922" s="183">
        <f>IF(ISNA(VLOOKUP($A922,DSSV!$A$7:$R$65536,IN_DTK!N$6,0))=FALSE,IF(N$9&lt;&gt;0,VLOOKUP($A922,DSSV!$A$7:$R$65536,IN_DTK!N$6,0),""),"")</f>
        <v>0</v>
      </c>
      <c r="O922" s="183">
        <f>IF(ISNA(VLOOKUP($A922,DSSV!$A$7:$R$65536,IN_DTK!O$6,0))=FALSE,IF(O$9&lt;&gt;0,VLOOKUP($A922,DSSV!$A$7:$R$65536,IN_DTK!O$6,0),""),"")</f>
        <v>0</v>
      </c>
      <c r="P922" s="183">
        <f>IF(ISNA(VLOOKUP($A922,DSSV!$A$7:$R$65536,IN_DTK!P$6,0))=FALSE,IF(P$9&lt;&gt;0,VLOOKUP($A922,DSSV!$A$7:$R$65536,IN_DTK!P$6,0),""),"")</f>
        <v>0</v>
      </c>
      <c r="Q922" s="184">
        <f>IF(ISNA(VLOOKUP($A922,DSSV!$A$7:$R$65536,IN_DTK!Q$6,0))=FALSE,VLOOKUP($A922,DSSV!$A$7:$R$65536,IN_DTK!Q$6,0),"")</f>
        <v>0</v>
      </c>
      <c r="R922" s="175" t="str">
        <f>IF(ISNA(VLOOKUP($A922,DSSV!$A$7:$R$65536,IN_DTK!R$6,0))=FALSE,VLOOKUP($A922,DSSV!$A$7:$R$65536,IN_DTK!R$6,0),"")</f>
        <v>Không</v>
      </c>
      <c r="S922" s="185" t="str">
        <f>IF(ISNA(VLOOKUP($A922,DSSV!$A$7:$R$65536,IN_DTK!S$6,0))=FALSE,VLOOKUP($A922,DSSV!$A$7:$R$65536,IN_DTK!S$6,0),"")</f>
        <v/>
      </c>
      <c r="T922" s="156" t="str">
        <f t="shared" si="28"/>
        <v/>
      </c>
      <c r="U922" s="156" t="str">
        <f t="shared" si="29"/>
        <v/>
      </c>
    </row>
    <row r="923" spans="1:21" s="156" customFormat="1" ht="20.25" customHeight="1">
      <c r="A923" s="154">
        <v>914</v>
      </c>
      <c r="B923" s="178">
        <f>--SUBTOTAL(2,C$7:C923)</f>
        <v>914</v>
      </c>
      <c r="C923" s="157">
        <f>IF(ISNA(VLOOKUP($A923,DSSV!$A$7:$R$65536,IN_DTK!C$6,0))=FALSE,VLOOKUP($A923,DSSV!$A$7:$R$65536,IN_DTK!C$6,0),"")</f>
        <v>0</v>
      </c>
      <c r="D923" s="181" t="str">
        <f>IF(ISNA(VLOOKUP($A923,DSSV!$A$7:$R$65536,IN_DTK!D$6,0))=FALSE,VLOOKUP($A923,DSSV!$A$7:$R$65536,IN_DTK!D$6,0),"")</f>
        <v/>
      </c>
      <c r="E923" s="182" t="str">
        <f>IF(ISNA(VLOOKUP($A923,DSSV!$A$7:$R$65536,IN_DTK!E$6,0))=FALSE,VLOOKUP($A923,DSSV!$A$7:$R$65536,IN_DTK!E$6,0),"")</f>
        <v/>
      </c>
      <c r="F923" s="187" t="str">
        <f>IF(ISNA(VLOOKUP($A923,DSSV!$A$7:$R$65536,IN_DTK!F$6,0))=FALSE,VLOOKUP($A923,DSSV!$A$7:$R$65536,IN_DTK!F$6,0),"")</f>
        <v/>
      </c>
      <c r="G923" s="187" t="str">
        <f>IF(ISNA(VLOOKUP($A923,DSSV!$A$7:$R$65536,IN_DTK!G$6,0))=FALSE,VLOOKUP($A923,DSSV!$A$7:$R$65536,IN_DTK!G$6,0),"")</f>
        <v/>
      </c>
      <c r="H923" s="183">
        <f>IF(ISNA(VLOOKUP($A923,DSSV!$A$7:$R$65536,IN_DTK!H$6,0))=FALSE,IF(H$9&lt;&gt;0,VLOOKUP($A923,DSSV!$A$7:$R$65536,IN_DTK!H$6,0),""),"")</f>
        <v>0</v>
      </c>
      <c r="I923" s="183">
        <f>IF(ISNA(VLOOKUP($A923,DSSV!$A$7:$R$65536,IN_DTK!I$6,0))=FALSE,IF(I$9&lt;&gt;0,VLOOKUP($A923,DSSV!$A$7:$R$65536,IN_DTK!I$6,0),""),"")</f>
        <v>0</v>
      </c>
      <c r="J923" s="183">
        <f>IF(ISNA(VLOOKUP($A923,DSSV!$A$7:$R$65536,IN_DTK!J$6,0))=FALSE,IF(J$9&lt;&gt;0,VLOOKUP($A923,DSSV!$A$7:$R$65536,IN_DTK!J$6,0),""),"")</f>
        <v>0</v>
      </c>
      <c r="K923" s="183">
        <f>IF(ISNA(VLOOKUP($A923,DSSV!$A$7:$R$65536,IN_DTK!K$6,0))=FALSE,IF(K$9&lt;&gt;0,VLOOKUP($A923,DSSV!$A$7:$R$65536,IN_DTK!K$6,0),""),"")</f>
        <v>0</v>
      </c>
      <c r="L923" s="183">
        <f>IF(ISNA(VLOOKUP($A923,DSSV!$A$7:$R$65536,IN_DTK!L$6,0))=FALSE,IF(L$9&lt;&gt;0,VLOOKUP($A923,DSSV!$A$7:$R$65536,IN_DTK!L$6,0),""),"")</f>
        <v>0</v>
      </c>
      <c r="M923" s="183">
        <f>IF(ISNA(VLOOKUP($A923,DSSV!$A$7:$R$65536,IN_DTK!M$6,0))=FALSE,IF(M$9&lt;&gt;0,VLOOKUP($A923,DSSV!$A$7:$R$65536,IN_DTK!M$6,0),""),"")</f>
        <v>0</v>
      </c>
      <c r="N923" s="183">
        <f>IF(ISNA(VLOOKUP($A923,DSSV!$A$7:$R$65536,IN_DTK!N$6,0))=FALSE,IF(N$9&lt;&gt;0,VLOOKUP($A923,DSSV!$A$7:$R$65536,IN_DTK!N$6,0),""),"")</f>
        <v>0</v>
      </c>
      <c r="O923" s="183">
        <f>IF(ISNA(VLOOKUP($A923,DSSV!$A$7:$R$65536,IN_DTK!O$6,0))=FALSE,IF(O$9&lt;&gt;0,VLOOKUP($A923,DSSV!$A$7:$R$65536,IN_DTK!O$6,0),""),"")</f>
        <v>0</v>
      </c>
      <c r="P923" s="183">
        <f>IF(ISNA(VLOOKUP($A923,DSSV!$A$7:$R$65536,IN_DTK!P$6,0))=FALSE,IF(P$9&lt;&gt;0,VLOOKUP($A923,DSSV!$A$7:$R$65536,IN_DTK!P$6,0),""),"")</f>
        <v>0</v>
      </c>
      <c r="Q923" s="184">
        <f>IF(ISNA(VLOOKUP($A923,DSSV!$A$7:$R$65536,IN_DTK!Q$6,0))=FALSE,VLOOKUP($A923,DSSV!$A$7:$R$65536,IN_DTK!Q$6,0),"")</f>
        <v>0</v>
      </c>
      <c r="R923" s="175" t="str">
        <f>IF(ISNA(VLOOKUP($A923,DSSV!$A$7:$R$65536,IN_DTK!R$6,0))=FALSE,VLOOKUP($A923,DSSV!$A$7:$R$65536,IN_DTK!R$6,0),"")</f>
        <v>Không</v>
      </c>
      <c r="S923" s="185" t="str">
        <f>IF(ISNA(VLOOKUP($A923,DSSV!$A$7:$R$65536,IN_DTK!S$6,0))=FALSE,VLOOKUP($A923,DSSV!$A$7:$R$65536,IN_DTK!S$6,0),"")</f>
        <v/>
      </c>
      <c r="T923" s="156" t="str">
        <f t="shared" si="28"/>
        <v/>
      </c>
      <c r="U923" s="156" t="str">
        <f t="shared" si="29"/>
        <v/>
      </c>
    </row>
    <row r="924" spans="1:21" s="156" customFormat="1" ht="20.25" customHeight="1">
      <c r="A924" s="154">
        <v>915</v>
      </c>
      <c r="B924" s="178">
        <f>--SUBTOTAL(2,C$7:C924)</f>
        <v>915</v>
      </c>
      <c r="C924" s="157">
        <f>IF(ISNA(VLOOKUP($A924,DSSV!$A$7:$R$65536,IN_DTK!C$6,0))=FALSE,VLOOKUP($A924,DSSV!$A$7:$R$65536,IN_DTK!C$6,0),"")</f>
        <v>0</v>
      </c>
      <c r="D924" s="181" t="str">
        <f>IF(ISNA(VLOOKUP($A924,DSSV!$A$7:$R$65536,IN_DTK!D$6,0))=FALSE,VLOOKUP($A924,DSSV!$A$7:$R$65536,IN_DTK!D$6,0),"")</f>
        <v/>
      </c>
      <c r="E924" s="182" t="str">
        <f>IF(ISNA(VLOOKUP($A924,DSSV!$A$7:$R$65536,IN_DTK!E$6,0))=FALSE,VLOOKUP($A924,DSSV!$A$7:$R$65536,IN_DTK!E$6,0),"")</f>
        <v/>
      </c>
      <c r="F924" s="187" t="str">
        <f>IF(ISNA(VLOOKUP($A924,DSSV!$A$7:$R$65536,IN_DTK!F$6,0))=FALSE,VLOOKUP($A924,DSSV!$A$7:$R$65536,IN_DTK!F$6,0),"")</f>
        <v/>
      </c>
      <c r="G924" s="187" t="str">
        <f>IF(ISNA(VLOOKUP($A924,DSSV!$A$7:$R$65536,IN_DTK!G$6,0))=FALSE,VLOOKUP($A924,DSSV!$A$7:$R$65536,IN_DTK!G$6,0),"")</f>
        <v/>
      </c>
      <c r="H924" s="183">
        <f>IF(ISNA(VLOOKUP($A924,DSSV!$A$7:$R$65536,IN_DTK!H$6,0))=FALSE,IF(H$9&lt;&gt;0,VLOOKUP($A924,DSSV!$A$7:$R$65536,IN_DTK!H$6,0),""),"")</f>
        <v>0</v>
      </c>
      <c r="I924" s="183">
        <f>IF(ISNA(VLOOKUP($A924,DSSV!$A$7:$R$65536,IN_DTK!I$6,0))=FALSE,IF(I$9&lt;&gt;0,VLOOKUP($A924,DSSV!$A$7:$R$65536,IN_DTK!I$6,0),""),"")</f>
        <v>0</v>
      </c>
      <c r="J924" s="183">
        <f>IF(ISNA(VLOOKUP($A924,DSSV!$A$7:$R$65536,IN_DTK!J$6,0))=FALSE,IF(J$9&lt;&gt;0,VLOOKUP($A924,DSSV!$A$7:$R$65536,IN_DTK!J$6,0),""),"")</f>
        <v>0</v>
      </c>
      <c r="K924" s="183">
        <f>IF(ISNA(VLOOKUP($A924,DSSV!$A$7:$R$65536,IN_DTK!K$6,0))=FALSE,IF(K$9&lt;&gt;0,VLOOKUP($A924,DSSV!$A$7:$R$65536,IN_DTK!K$6,0),""),"")</f>
        <v>0</v>
      </c>
      <c r="L924" s="183">
        <f>IF(ISNA(VLOOKUP($A924,DSSV!$A$7:$R$65536,IN_DTK!L$6,0))=FALSE,IF(L$9&lt;&gt;0,VLOOKUP($A924,DSSV!$A$7:$R$65536,IN_DTK!L$6,0),""),"")</f>
        <v>0</v>
      </c>
      <c r="M924" s="183">
        <f>IF(ISNA(VLOOKUP($A924,DSSV!$A$7:$R$65536,IN_DTK!M$6,0))=FALSE,IF(M$9&lt;&gt;0,VLOOKUP($A924,DSSV!$A$7:$R$65536,IN_DTK!M$6,0),""),"")</f>
        <v>0</v>
      </c>
      <c r="N924" s="183">
        <f>IF(ISNA(VLOOKUP($A924,DSSV!$A$7:$R$65536,IN_DTK!N$6,0))=FALSE,IF(N$9&lt;&gt;0,VLOOKUP($A924,DSSV!$A$7:$R$65536,IN_DTK!N$6,0),""),"")</f>
        <v>0</v>
      </c>
      <c r="O924" s="183">
        <f>IF(ISNA(VLOOKUP($A924,DSSV!$A$7:$R$65536,IN_DTK!O$6,0))=FALSE,IF(O$9&lt;&gt;0,VLOOKUP($A924,DSSV!$A$7:$R$65536,IN_DTK!O$6,0),""),"")</f>
        <v>0</v>
      </c>
      <c r="P924" s="183">
        <f>IF(ISNA(VLOOKUP($A924,DSSV!$A$7:$R$65536,IN_DTK!P$6,0))=FALSE,IF(P$9&lt;&gt;0,VLOOKUP($A924,DSSV!$A$7:$R$65536,IN_DTK!P$6,0),""),"")</f>
        <v>0</v>
      </c>
      <c r="Q924" s="184">
        <f>IF(ISNA(VLOOKUP($A924,DSSV!$A$7:$R$65536,IN_DTK!Q$6,0))=FALSE,VLOOKUP($A924,DSSV!$A$7:$R$65536,IN_DTK!Q$6,0),"")</f>
        <v>0</v>
      </c>
      <c r="R924" s="175" t="str">
        <f>IF(ISNA(VLOOKUP($A924,DSSV!$A$7:$R$65536,IN_DTK!R$6,0))=FALSE,VLOOKUP($A924,DSSV!$A$7:$R$65536,IN_DTK!R$6,0),"")</f>
        <v>Không</v>
      </c>
      <c r="S924" s="185" t="str">
        <f>IF(ISNA(VLOOKUP($A924,DSSV!$A$7:$R$65536,IN_DTK!S$6,0))=FALSE,VLOOKUP($A924,DSSV!$A$7:$R$65536,IN_DTK!S$6,0),"")</f>
        <v/>
      </c>
      <c r="T924" s="156" t="str">
        <f t="shared" si="28"/>
        <v/>
      </c>
      <c r="U924" s="156" t="str">
        <f t="shared" si="29"/>
        <v/>
      </c>
    </row>
    <row r="925" spans="1:21" s="156" customFormat="1" ht="20.25" customHeight="1">
      <c r="A925" s="154">
        <v>916</v>
      </c>
      <c r="B925" s="178">
        <f>--SUBTOTAL(2,C$7:C925)</f>
        <v>916</v>
      </c>
      <c r="C925" s="157">
        <f>IF(ISNA(VLOOKUP($A925,DSSV!$A$7:$R$65536,IN_DTK!C$6,0))=FALSE,VLOOKUP($A925,DSSV!$A$7:$R$65536,IN_DTK!C$6,0),"")</f>
        <v>0</v>
      </c>
      <c r="D925" s="181" t="str">
        <f>IF(ISNA(VLOOKUP($A925,DSSV!$A$7:$R$65536,IN_DTK!D$6,0))=FALSE,VLOOKUP($A925,DSSV!$A$7:$R$65536,IN_DTK!D$6,0),"")</f>
        <v/>
      </c>
      <c r="E925" s="182" t="str">
        <f>IF(ISNA(VLOOKUP($A925,DSSV!$A$7:$R$65536,IN_DTK!E$6,0))=FALSE,VLOOKUP($A925,DSSV!$A$7:$R$65536,IN_DTK!E$6,0),"")</f>
        <v/>
      </c>
      <c r="F925" s="187" t="str">
        <f>IF(ISNA(VLOOKUP($A925,DSSV!$A$7:$R$65536,IN_DTK!F$6,0))=FALSE,VLOOKUP($A925,DSSV!$A$7:$R$65536,IN_DTK!F$6,0),"")</f>
        <v/>
      </c>
      <c r="G925" s="187" t="str">
        <f>IF(ISNA(VLOOKUP($A925,DSSV!$A$7:$R$65536,IN_DTK!G$6,0))=FALSE,VLOOKUP($A925,DSSV!$A$7:$R$65536,IN_DTK!G$6,0),"")</f>
        <v/>
      </c>
      <c r="H925" s="183">
        <f>IF(ISNA(VLOOKUP($A925,DSSV!$A$7:$R$65536,IN_DTK!H$6,0))=FALSE,IF(H$9&lt;&gt;0,VLOOKUP($A925,DSSV!$A$7:$R$65536,IN_DTK!H$6,0),""),"")</f>
        <v>0</v>
      </c>
      <c r="I925" s="183">
        <f>IF(ISNA(VLOOKUP($A925,DSSV!$A$7:$R$65536,IN_DTK!I$6,0))=FALSE,IF(I$9&lt;&gt;0,VLOOKUP($A925,DSSV!$A$7:$R$65536,IN_DTK!I$6,0),""),"")</f>
        <v>0</v>
      </c>
      <c r="J925" s="183">
        <f>IF(ISNA(VLOOKUP($A925,DSSV!$A$7:$R$65536,IN_DTK!J$6,0))=FALSE,IF(J$9&lt;&gt;0,VLOOKUP($A925,DSSV!$A$7:$R$65536,IN_DTK!J$6,0),""),"")</f>
        <v>0</v>
      </c>
      <c r="K925" s="183">
        <f>IF(ISNA(VLOOKUP($A925,DSSV!$A$7:$R$65536,IN_DTK!K$6,0))=FALSE,IF(K$9&lt;&gt;0,VLOOKUP($A925,DSSV!$A$7:$R$65536,IN_DTK!K$6,0),""),"")</f>
        <v>0</v>
      </c>
      <c r="L925" s="183">
        <f>IF(ISNA(VLOOKUP($A925,DSSV!$A$7:$R$65536,IN_DTK!L$6,0))=FALSE,IF(L$9&lt;&gt;0,VLOOKUP($A925,DSSV!$A$7:$R$65536,IN_DTK!L$6,0),""),"")</f>
        <v>0</v>
      </c>
      <c r="M925" s="183">
        <f>IF(ISNA(VLOOKUP($A925,DSSV!$A$7:$R$65536,IN_DTK!M$6,0))=FALSE,IF(M$9&lt;&gt;0,VLOOKUP($A925,DSSV!$A$7:$R$65536,IN_DTK!M$6,0),""),"")</f>
        <v>0</v>
      </c>
      <c r="N925" s="183">
        <f>IF(ISNA(VLOOKUP($A925,DSSV!$A$7:$R$65536,IN_DTK!N$6,0))=FALSE,IF(N$9&lt;&gt;0,VLOOKUP($A925,DSSV!$A$7:$R$65536,IN_DTK!N$6,0),""),"")</f>
        <v>0</v>
      </c>
      <c r="O925" s="183">
        <f>IF(ISNA(VLOOKUP($A925,DSSV!$A$7:$R$65536,IN_DTK!O$6,0))=FALSE,IF(O$9&lt;&gt;0,VLOOKUP($A925,DSSV!$A$7:$R$65536,IN_DTK!O$6,0),""),"")</f>
        <v>0</v>
      </c>
      <c r="P925" s="183">
        <f>IF(ISNA(VLOOKUP($A925,DSSV!$A$7:$R$65536,IN_DTK!P$6,0))=FALSE,IF(P$9&lt;&gt;0,VLOOKUP($A925,DSSV!$A$7:$R$65536,IN_DTK!P$6,0),""),"")</f>
        <v>0</v>
      </c>
      <c r="Q925" s="184">
        <f>IF(ISNA(VLOOKUP($A925,DSSV!$A$7:$R$65536,IN_DTK!Q$6,0))=FALSE,VLOOKUP($A925,DSSV!$A$7:$R$65536,IN_DTK!Q$6,0),"")</f>
        <v>0</v>
      </c>
      <c r="R925" s="175" t="str">
        <f>IF(ISNA(VLOOKUP($A925,DSSV!$A$7:$R$65536,IN_DTK!R$6,0))=FALSE,VLOOKUP($A925,DSSV!$A$7:$R$65536,IN_DTK!R$6,0),"")</f>
        <v>Không</v>
      </c>
      <c r="S925" s="185" t="str">
        <f>IF(ISNA(VLOOKUP($A925,DSSV!$A$7:$R$65536,IN_DTK!S$6,0))=FALSE,VLOOKUP($A925,DSSV!$A$7:$R$65536,IN_DTK!S$6,0),"")</f>
        <v/>
      </c>
      <c r="T925" s="156" t="str">
        <f t="shared" si="28"/>
        <v/>
      </c>
      <c r="U925" s="156" t="str">
        <f t="shared" si="29"/>
        <v/>
      </c>
    </row>
    <row r="926" spans="1:21" s="156" customFormat="1" ht="20.25" customHeight="1">
      <c r="A926" s="154">
        <v>917</v>
      </c>
      <c r="B926" s="178">
        <f>--SUBTOTAL(2,C$7:C926)</f>
        <v>917</v>
      </c>
      <c r="C926" s="157">
        <f>IF(ISNA(VLOOKUP($A926,DSSV!$A$7:$R$65536,IN_DTK!C$6,0))=FALSE,VLOOKUP($A926,DSSV!$A$7:$R$65536,IN_DTK!C$6,0),"")</f>
        <v>0</v>
      </c>
      <c r="D926" s="181" t="str">
        <f>IF(ISNA(VLOOKUP($A926,DSSV!$A$7:$R$65536,IN_DTK!D$6,0))=FALSE,VLOOKUP($A926,DSSV!$A$7:$R$65536,IN_DTK!D$6,0),"")</f>
        <v/>
      </c>
      <c r="E926" s="182" t="str">
        <f>IF(ISNA(VLOOKUP($A926,DSSV!$A$7:$R$65536,IN_DTK!E$6,0))=FALSE,VLOOKUP($A926,DSSV!$A$7:$R$65536,IN_DTK!E$6,0),"")</f>
        <v/>
      </c>
      <c r="F926" s="187" t="str">
        <f>IF(ISNA(VLOOKUP($A926,DSSV!$A$7:$R$65536,IN_DTK!F$6,0))=FALSE,VLOOKUP($A926,DSSV!$A$7:$R$65536,IN_DTK!F$6,0),"")</f>
        <v/>
      </c>
      <c r="G926" s="187" t="str">
        <f>IF(ISNA(VLOOKUP($A926,DSSV!$A$7:$R$65536,IN_DTK!G$6,0))=FALSE,VLOOKUP($A926,DSSV!$A$7:$R$65536,IN_DTK!G$6,0),"")</f>
        <v/>
      </c>
      <c r="H926" s="183">
        <f>IF(ISNA(VLOOKUP($A926,DSSV!$A$7:$R$65536,IN_DTK!H$6,0))=FALSE,IF(H$9&lt;&gt;0,VLOOKUP($A926,DSSV!$A$7:$R$65536,IN_DTK!H$6,0),""),"")</f>
        <v>0</v>
      </c>
      <c r="I926" s="183">
        <f>IF(ISNA(VLOOKUP($A926,DSSV!$A$7:$R$65536,IN_DTK!I$6,0))=FALSE,IF(I$9&lt;&gt;0,VLOOKUP($A926,DSSV!$A$7:$R$65536,IN_DTK!I$6,0),""),"")</f>
        <v>0</v>
      </c>
      <c r="J926" s="183">
        <f>IF(ISNA(VLOOKUP($A926,DSSV!$A$7:$R$65536,IN_DTK!J$6,0))=FALSE,IF(J$9&lt;&gt;0,VLOOKUP($A926,DSSV!$A$7:$R$65536,IN_DTK!J$6,0),""),"")</f>
        <v>0</v>
      </c>
      <c r="K926" s="183">
        <f>IF(ISNA(VLOOKUP($A926,DSSV!$A$7:$R$65536,IN_DTK!K$6,0))=FALSE,IF(K$9&lt;&gt;0,VLOOKUP($A926,DSSV!$A$7:$R$65536,IN_DTK!K$6,0),""),"")</f>
        <v>0</v>
      </c>
      <c r="L926" s="183">
        <f>IF(ISNA(VLOOKUP($A926,DSSV!$A$7:$R$65536,IN_DTK!L$6,0))=FALSE,IF(L$9&lt;&gt;0,VLOOKUP($A926,DSSV!$A$7:$R$65536,IN_DTK!L$6,0),""),"")</f>
        <v>0</v>
      </c>
      <c r="M926" s="183">
        <f>IF(ISNA(VLOOKUP($A926,DSSV!$A$7:$R$65536,IN_DTK!M$6,0))=FALSE,IF(M$9&lt;&gt;0,VLOOKUP($A926,DSSV!$A$7:$R$65536,IN_DTK!M$6,0),""),"")</f>
        <v>0</v>
      </c>
      <c r="N926" s="183">
        <f>IF(ISNA(VLOOKUP($A926,DSSV!$A$7:$R$65536,IN_DTK!N$6,0))=FALSE,IF(N$9&lt;&gt;0,VLOOKUP($A926,DSSV!$A$7:$R$65536,IN_DTK!N$6,0),""),"")</f>
        <v>0</v>
      </c>
      <c r="O926" s="183">
        <f>IF(ISNA(VLOOKUP($A926,DSSV!$A$7:$R$65536,IN_DTK!O$6,0))=FALSE,IF(O$9&lt;&gt;0,VLOOKUP($A926,DSSV!$A$7:$R$65536,IN_DTK!O$6,0),""),"")</f>
        <v>0</v>
      </c>
      <c r="P926" s="183">
        <f>IF(ISNA(VLOOKUP($A926,DSSV!$A$7:$R$65536,IN_DTK!P$6,0))=FALSE,IF(P$9&lt;&gt;0,VLOOKUP($A926,DSSV!$A$7:$R$65536,IN_DTK!P$6,0),""),"")</f>
        <v>0</v>
      </c>
      <c r="Q926" s="184">
        <f>IF(ISNA(VLOOKUP($A926,DSSV!$A$7:$R$65536,IN_DTK!Q$6,0))=FALSE,VLOOKUP($A926,DSSV!$A$7:$R$65536,IN_DTK!Q$6,0),"")</f>
        <v>0</v>
      </c>
      <c r="R926" s="175" t="str">
        <f>IF(ISNA(VLOOKUP($A926,DSSV!$A$7:$R$65536,IN_DTK!R$6,0))=FALSE,VLOOKUP($A926,DSSV!$A$7:$R$65536,IN_DTK!R$6,0),"")</f>
        <v>Không</v>
      </c>
      <c r="S926" s="185" t="str">
        <f>IF(ISNA(VLOOKUP($A926,DSSV!$A$7:$R$65536,IN_DTK!S$6,0))=FALSE,VLOOKUP($A926,DSSV!$A$7:$R$65536,IN_DTK!S$6,0),"")</f>
        <v/>
      </c>
      <c r="T926" s="156" t="str">
        <f t="shared" si="28"/>
        <v/>
      </c>
      <c r="U926" s="156" t="str">
        <f t="shared" si="29"/>
        <v/>
      </c>
    </row>
    <row r="927" spans="1:21" s="156" customFormat="1" ht="20.25" customHeight="1">
      <c r="A927" s="154">
        <v>918</v>
      </c>
      <c r="B927" s="178">
        <f>--SUBTOTAL(2,C$7:C927)</f>
        <v>918</v>
      </c>
      <c r="C927" s="157">
        <f>IF(ISNA(VLOOKUP($A927,DSSV!$A$7:$R$65536,IN_DTK!C$6,0))=FALSE,VLOOKUP($A927,DSSV!$A$7:$R$65536,IN_DTK!C$6,0),"")</f>
        <v>0</v>
      </c>
      <c r="D927" s="181" t="str">
        <f>IF(ISNA(VLOOKUP($A927,DSSV!$A$7:$R$65536,IN_DTK!D$6,0))=FALSE,VLOOKUP($A927,DSSV!$A$7:$R$65536,IN_DTK!D$6,0),"")</f>
        <v/>
      </c>
      <c r="E927" s="182" t="str">
        <f>IF(ISNA(VLOOKUP($A927,DSSV!$A$7:$R$65536,IN_DTK!E$6,0))=FALSE,VLOOKUP($A927,DSSV!$A$7:$R$65536,IN_DTK!E$6,0),"")</f>
        <v/>
      </c>
      <c r="F927" s="187" t="str">
        <f>IF(ISNA(VLOOKUP($A927,DSSV!$A$7:$R$65536,IN_DTK!F$6,0))=FALSE,VLOOKUP($A927,DSSV!$A$7:$R$65536,IN_DTK!F$6,0),"")</f>
        <v/>
      </c>
      <c r="G927" s="187" t="str">
        <f>IF(ISNA(VLOOKUP($A927,DSSV!$A$7:$R$65536,IN_DTK!G$6,0))=FALSE,VLOOKUP($A927,DSSV!$A$7:$R$65536,IN_DTK!G$6,0),"")</f>
        <v/>
      </c>
      <c r="H927" s="183">
        <f>IF(ISNA(VLOOKUP($A927,DSSV!$A$7:$R$65536,IN_DTK!H$6,0))=FALSE,IF(H$9&lt;&gt;0,VLOOKUP($A927,DSSV!$A$7:$R$65536,IN_DTK!H$6,0),""),"")</f>
        <v>0</v>
      </c>
      <c r="I927" s="183">
        <f>IF(ISNA(VLOOKUP($A927,DSSV!$A$7:$R$65536,IN_DTK!I$6,0))=FALSE,IF(I$9&lt;&gt;0,VLOOKUP($A927,DSSV!$A$7:$R$65536,IN_DTK!I$6,0),""),"")</f>
        <v>0</v>
      </c>
      <c r="J927" s="183">
        <f>IF(ISNA(VLOOKUP($A927,DSSV!$A$7:$R$65536,IN_DTK!J$6,0))=FALSE,IF(J$9&lt;&gt;0,VLOOKUP($A927,DSSV!$A$7:$R$65536,IN_DTK!J$6,0),""),"")</f>
        <v>0</v>
      </c>
      <c r="K927" s="183">
        <f>IF(ISNA(VLOOKUP($A927,DSSV!$A$7:$R$65536,IN_DTK!K$6,0))=FALSE,IF(K$9&lt;&gt;0,VLOOKUP($A927,DSSV!$A$7:$R$65536,IN_DTK!K$6,0),""),"")</f>
        <v>0</v>
      </c>
      <c r="L927" s="183">
        <f>IF(ISNA(VLOOKUP($A927,DSSV!$A$7:$R$65536,IN_DTK!L$6,0))=FALSE,IF(L$9&lt;&gt;0,VLOOKUP($A927,DSSV!$A$7:$R$65536,IN_DTK!L$6,0),""),"")</f>
        <v>0</v>
      </c>
      <c r="M927" s="183">
        <f>IF(ISNA(VLOOKUP($A927,DSSV!$A$7:$R$65536,IN_DTK!M$6,0))=FALSE,IF(M$9&lt;&gt;0,VLOOKUP($A927,DSSV!$A$7:$R$65536,IN_DTK!M$6,0),""),"")</f>
        <v>0</v>
      </c>
      <c r="N927" s="183">
        <f>IF(ISNA(VLOOKUP($A927,DSSV!$A$7:$R$65536,IN_DTK!N$6,0))=FALSE,IF(N$9&lt;&gt;0,VLOOKUP($A927,DSSV!$A$7:$R$65536,IN_DTK!N$6,0),""),"")</f>
        <v>0</v>
      </c>
      <c r="O927" s="183">
        <f>IF(ISNA(VLOOKUP($A927,DSSV!$A$7:$R$65536,IN_DTK!O$6,0))=FALSE,IF(O$9&lt;&gt;0,VLOOKUP($A927,DSSV!$A$7:$R$65536,IN_DTK!O$6,0),""),"")</f>
        <v>0</v>
      </c>
      <c r="P927" s="183">
        <f>IF(ISNA(VLOOKUP($A927,DSSV!$A$7:$R$65536,IN_DTK!P$6,0))=FALSE,IF(P$9&lt;&gt;0,VLOOKUP($A927,DSSV!$A$7:$R$65536,IN_DTK!P$6,0),""),"")</f>
        <v>0</v>
      </c>
      <c r="Q927" s="184">
        <f>IF(ISNA(VLOOKUP($A927,DSSV!$A$7:$R$65536,IN_DTK!Q$6,0))=FALSE,VLOOKUP($A927,DSSV!$A$7:$R$65536,IN_DTK!Q$6,0),"")</f>
        <v>0</v>
      </c>
      <c r="R927" s="175" t="str">
        <f>IF(ISNA(VLOOKUP($A927,DSSV!$A$7:$R$65536,IN_DTK!R$6,0))=FALSE,VLOOKUP($A927,DSSV!$A$7:$R$65536,IN_DTK!R$6,0),"")</f>
        <v>Không</v>
      </c>
      <c r="S927" s="185" t="str">
        <f>IF(ISNA(VLOOKUP($A927,DSSV!$A$7:$R$65536,IN_DTK!S$6,0))=FALSE,VLOOKUP($A927,DSSV!$A$7:$R$65536,IN_DTK!S$6,0),"")</f>
        <v/>
      </c>
      <c r="T927" s="156" t="str">
        <f t="shared" si="28"/>
        <v/>
      </c>
      <c r="U927" s="156" t="str">
        <f t="shared" si="29"/>
        <v/>
      </c>
    </row>
    <row r="928" spans="1:21" s="156" customFormat="1" ht="20.25" customHeight="1">
      <c r="A928" s="154">
        <v>919</v>
      </c>
      <c r="B928" s="178">
        <f>--SUBTOTAL(2,C$7:C928)</f>
        <v>919</v>
      </c>
      <c r="C928" s="157">
        <f>IF(ISNA(VLOOKUP($A928,DSSV!$A$7:$R$65536,IN_DTK!C$6,0))=FALSE,VLOOKUP($A928,DSSV!$A$7:$R$65536,IN_DTK!C$6,0),"")</f>
        <v>0</v>
      </c>
      <c r="D928" s="181" t="str">
        <f>IF(ISNA(VLOOKUP($A928,DSSV!$A$7:$R$65536,IN_DTK!D$6,0))=FALSE,VLOOKUP($A928,DSSV!$A$7:$R$65536,IN_DTK!D$6,0),"")</f>
        <v/>
      </c>
      <c r="E928" s="182" t="str">
        <f>IF(ISNA(VLOOKUP($A928,DSSV!$A$7:$R$65536,IN_DTK!E$6,0))=FALSE,VLOOKUP($A928,DSSV!$A$7:$R$65536,IN_DTK!E$6,0),"")</f>
        <v/>
      </c>
      <c r="F928" s="187" t="str">
        <f>IF(ISNA(VLOOKUP($A928,DSSV!$A$7:$R$65536,IN_DTK!F$6,0))=FALSE,VLOOKUP($A928,DSSV!$A$7:$R$65536,IN_DTK!F$6,0),"")</f>
        <v/>
      </c>
      <c r="G928" s="187" t="str">
        <f>IF(ISNA(VLOOKUP($A928,DSSV!$A$7:$R$65536,IN_DTK!G$6,0))=FALSE,VLOOKUP($A928,DSSV!$A$7:$R$65536,IN_DTK!G$6,0),"")</f>
        <v/>
      </c>
      <c r="H928" s="183">
        <f>IF(ISNA(VLOOKUP($A928,DSSV!$A$7:$R$65536,IN_DTK!H$6,0))=FALSE,IF(H$9&lt;&gt;0,VLOOKUP($A928,DSSV!$A$7:$R$65536,IN_DTK!H$6,0),""),"")</f>
        <v>0</v>
      </c>
      <c r="I928" s="183">
        <f>IF(ISNA(VLOOKUP($A928,DSSV!$A$7:$R$65536,IN_DTK!I$6,0))=FALSE,IF(I$9&lt;&gt;0,VLOOKUP($A928,DSSV!$A$7:$R$65536,IN_DTK!I$6,0),""),"")</f>
        <v>0</v>
      </c>
      <c r="J928" s="183">
        <f>IF(ISNA(VLOOKUP($A928,DSSV!$A$7:$R$65536,IN_DTK!J$6,0))=FALSE,IF(J$9&lt;&gt;0,VLOOKUP($A928,DSSV!$A$7:$R$65536,IN_DTK!J$6,0),""),"")</f>
        <v>0</v>
      </c>
      <c r="K928" s="183">
        <f>IF(ISNA(VLOOKUP($A928,DSSV!$A$7:$R$65536,IN_DTK!K$6,0))=FALSE,IF(K$9&lt;&gt;0,VLOOKUP($A928,DSSV!$A$7:$R$65536,IN_DTK!K$6,0),""),"")</f>
        <v>0</v>
      </c>
      <c r="L928" s="183">
        <f>IF(ISNA(VLOOKUP($A928,DSSV!$A$7:$R$65536,IN_DTK!L$6,0))=FALSE,IF(L$9&lt;&gt;0,VLOOKUP($A928,DSSV!$A$7:$R$65536,IN_DTK!L$6,0),""),"")</f>
        <v>0</v>
      </c>
      <c r="M928" s="183">
        <f>IF(ISNA(VLOOKUP($A928,DSSV!$A$7:$R$65536,IN_DTK!M$6,0))=FALSE,IF(M$9&lt;&gt;0,VLOOKUP($A928,DSSV!$A$7:$R$65536,IN_DTK!M$6,0),""),"")</f>
        <v>0</v>
      </c>
      <c r="N928" s="183">
        <f>IF(ISNA(VLOOKUP($A928,DSSV!$A$7:$R$65536,IN_DTK!N$6,0))=FALSE,IF(N$9&lt;&gt;0,VLOOKUP($A928,DSSV!$A$7:$R$65536,IN_DTK!N$6,0),""),"")</f>
        <v>0</v>
      </c>
      <c r="O928" s="183">
        <f>IF(ISNA(VLOOKUP($A928,DSSV!$A$7:$R$65536,IN_DTK!O$6,0))=FALSE,IF(O$9&lt;&gt;0,VLOOKUP($A928,DSSV!$A$7:$R$65536,IN_DTK!O$6,0),""),"")</f>
        <v>0</v>
      </c>
      <c r="P928" s="183">
        <f>IF(ISNA(VLOOKUP($A928,DSSV!$A$7:$R$65536,IN_DTK!P$6,0))=FALSE,IF(P$9&lt;&gt;0,VLOOKUP($A928,DSSV!$A$7:$R$65536,IN_DTK!P$6,0),""),"")</f>
        <v>0</v>
      </c>
      <c r="Q928" s="184">
        <f>IF(ISNA(VLOOKUP($A928,DSSV!$A$7:$R$65536,IN_DTK!Q$6,0))=FALSE,VLOOKUP($A928,DSSV!$A$7:$R$65536,IN_DTK!Q$6,0),"")</f>
        <v>0</v>
      </c>
      <c r="R928" s="175" t="str">
        <f>IF(ISNA(VLOOKUP($A928,DSSV!$A$7:$R$65536,IN_DTK!R$6,0))=FALSE,VLOOKUP($A928,DSSV!$A$7:$R$65536,IN_DTK!R$6,0),"")</f>
        <v>Không</v>
      </c>
      <c r="S928" s="185" t="str">
        <f>IF(ISNA(VLOOKUP($A928,DSSV!$A$7:$R$65536,IN_DTK!S$6,0))=FALSE,VLOOKUP($A928,DSSV!$A$7:$R$65536,IN_DTK!S$6,0),"")</f>
        <v/>
      </c>
      <c r="T928" s="156" t="str">
        <f t="shared" si="28"/>
        <v/>
      </c>
      <c r="U928" s="156" t="str">
        <f t="shared" si="29"/>
        <v/>
      </c>
    </row>
    <row r="929" spans="1:21" s="156" customFormat="1" ht="20.25" customHeight="1">
      <c r="A929" s="154">
        <v>920</v>
      </c>
      <c r="B929" s="178">
        <f>--SUBTOTAL(2,C$7:C929)</f>
        <v>920</v>
      </c>
      <c r="C929" s="157">
        <f>IF(ISNA(VLOOKUP($A929,DSSV!$A$7:$R$65536,IN_DTK!C$6,0))=FALSE,VLOOKUP($A929,DSSV!$A$7:$R$65536,IN_DTK!C$6,0),"")</f>
        <v>0</v>
      </c>
      <c r="D929" s="181" t="str">
        <f>IF(ISNA(VLOOKUP($A929,DSSV!$A$7:$R$65536,IN_DTK!D$6,0))=FALSE,VLOOKUP($A929,DSSV!$A$7:$R$65536,IN_DTK!D$6,0),"")</f>
        <v/>
      </c>
      <c r="E929" s="182" t="str">
        <f>IF(ISNA(VLOOKUP($A929,DSSV!$A$7:$R$65536,IN_DTK!E$6,0))=FALSE,VLOOKUP($A929,DSSV!$A$7:$R$65536,IN_DTK!E$6,0),"")</f>
        <v/>
      </c>
      <c r="F929" s="187" t="str">
        <f>IF(ISNA(VLOOKUP($A929,DSSV!$A$7:$R$65536,IN_DTK!F$6,0))=FALSE,VLOOKUP($A929,DSSV!$A$7:$R$65536,IN_DTK!F$6,0),"")</f>
        <v/>
      </c>
      <c r="G929" s="187" t="str">
        <f>IF(ISNA(VLOOKUP($A929,DSSV!$A$7:$R$65536,IN_DTK!G$6,0))=FALSE,VLOOKUP($A929,DSSV!$A$7:$R$65536,IN_DTK!G$6,0),"")</f>
        <v/>
      </c>
      <c r="H929" s="183">
        <f>IF(ISNA(VLOOKUP($A929,DSSV!$A$7:$R$65536,IN_DTK!H$6,0))=FALSE,IF(H$9&lt;&gt;0,VLOOKUP($A929,DSSV!$A$7:$R$65536,IN_DTK!H$6,0),""),"")</f>
        <v>0</v>
      </c>
      <c r="I929" s="183">
        <f>IF(ISNA(VLOOKUP($A929,DSSV!$A$7:$R$65536,IN_DTK!I$6,0))=FALSE,IF(I$9&lt;&gt;0,VLOOKUP($A929,DSSV!$A$7:$R$65536,IN_DTK!I$6,0),""),"")</f>
        <v>0</v>
      </c>
      <c r="J929" s="183">
        <f>IF(ISNA(VLOOKUP($A929,DSSV!$A$7:$R$65536,IN_DTK!J$6,0))=FALSE,IF(J$9&lt;&gt;0,VLOOKUP($A929,DSSV!$A$7:$R$65536,IN_DTK!J$6,0),""),"")</f>
        <v>0</v>
      </c>
      <c r="K929" s="183">
        <f>IF(ISNA(VLOOKUP($A929,DSSV!$A$7:$R$65536,IN_DTK!K$6,0))=FALSE,IF(K$9&lt;&gt;0,VLOOKUP($A929,DSSV!$A$7:$R$65536,IN_DTK!K$6,0),""),"")</f>
        <v>0</v>
      </c>
      <c r="L929" s="183">
        <f>IF(ISNA(VLOOKUP($A929,DSSV!$A$7:$R$65536,IN_DTK!L$6,0))=FALSE,IF(L$9&lt;&gt;0,VLOOKUP($A929,DSSV!$A$7:$R$65536,IN_DTK!L$6,0),""),"")</f>
        <v>0</v>
      </c>
      <c r="M929" s="183">
        <f>IF(ISNA(VLOOKUP($A929,DSSV!$A$7:$R$65536,IN_DTK!M$6,0))=FALSE,IF(M$9&lt;&gt;0,VLOOKUP($A929,DSSV!$A$7:$R$65536,IN_DTK!M$6,0),""),"")</f>
        <v>0</v>
      </c>
      <c r="N929" s="183">
        <f>IF(ISNA(VLOOKUP($A929,DSSV!$A$7:$R$65536,IN_DTK!N$6,0))=FALSE,IF(N$9&lt;&gt;0,VLOOKUP($A929,DSSV!$A$7:$R$65536,IN_DTK!N$6,0),""),"")</f>
        <v>0</v>
      </c>
      <c r="O929" s="183">
        <f>IF(ISNA(VLOOKUP($A929,DSSV!$A$7:$R$65536,IN_DTK!O$6,0))=FALSE,IF(O$9&lt;&gt;0,VLOOKUP($A929,DSSV!$A$7:$R$65536,IN_DTK!O$6,0),""),"")</f>
        <v>0</v>
      </c>
      <c r="P929" s="183">
        <f>IF(ISNA(VLOOKUP($A929,DSSV!$A$7:$R$65536,IN_DTK!P$6,0))=FALSE,IF(P$9&lt;&gt;0,VLOOKUP($A929,DSSV!$A$7:$R$65536,IN_DTK!P$6,0),""),"")</f>
        <v>0</v>
      </c>
      <c r="Q929" s="184">
        <f>IF(ISNA(VLOOKUP($A929,DSSV!$A$7:$R$65536,IN_DTK!Q$6,0))=FALSE,VLOOKUP($A929,DSSV!$A$7:$R$65536,IN_DTK!Q$6,0),"")</f>
        <v>0</v>
      </c>
      <c r="R929" s="175" t="str">
        <f>IF(ISNA(VLOOKUP($A929,DSSV!$A$7:$R$65536,IN_DTK!R$6,0))=FALSE,VLOOKUP($A929,DSSV!$A$7:$R$65536,IN_DTK!R$6,0),"")</f>
        <v>Không</v>
      </c>
      <c r="S929" s="185" t="str">
        <f>IF(ISNA(VLOOKUP($A929,DSSV!$A$7:$R$65536,IN_DTK!S$6,0))=FALSE,VLOOKUP($A929,DSSV!$A$7:$R$65536,IN_DTK!S$6,0),"")</f>
        <v/>
      </c>
      <c r="T929" s="156" t="str">
        <f t="shared" si="28"/>
        <v/>
      </c>
      <c r="U929" s="156" t="str">
        <f t="shared" si="29"/>
        <v/>
      </c>
    </row>
    <row r="930" spans="1:21" s="156" customFormat="1" ht="20.25" customHeight="1">
      <c r="A930" s="154">
        <v>921</v>
      </c>
      <c r="B930" s="178">
        <f>--SUBTOTAL(2,C$7:C930)</f>
        <v>921</v>
      </c>
      <c r="C930" s="157">
        <f>IF(ISNA(VLOOKUP($A930,DSSV!$A$7:$R$65536,IN_DTK!C$6,0))=FALSE,VLOOKUP($A930,DSSV!$A$7:$R$65536,IN_DTK!C$6,0),"")</f>
        <v>0</v>
      </c>
      <c r="D930" s="181" t="str">
        <f>IF(ISNA(VLOOKUP($A930,DSSV!$A$7:$R$65536,IN_DTK!D$6,0))=FALSE,VLOOKUP($A930,DSSV!$A$7:$R$65536,IN_DTK!D$6,0),"")</f>
        <v/>
      </c>
      <c r="E930" s="182" t="str">
        <f>IF(ISNA(VLOOKUP($A930,DSSV!$A$7:$R$65536,IN_DTK!E$6,0))=FALSE,VLOOKUP($A930,DSSV!$A$7:$R$65536,IN_DTK!E$6,0),"")</f>
        <v/>
      </c>
      <c r="F930" s="187" t="str">
        <f>IF(ISNA(VLOOKUP($A930,DSSV!$A$7:$R$65536,IN_DTK!F$6,0))=FALSE,VLOOKUP($A930,DSSV!$A$7:$R$65536,IN_DTK!F$6,0),"")</f>
        <v/>
      </c>
      <c r="G930" s="187" t="str">
        <f>IF(ISNA(VLOOKUP($A930,DSSV!$A$7:$R$65536,IN_DTK!G$6,0))=FALSE,VLOOKUP($A930,DSSV!$A$7:$R$65536,IN_DTK!G$6,0),"")</f>
        <v/>
      </c>
      <c r="H930" s="183">
        <f>IF(ISNA(VLOOKUP($A930,DSSV!$A$7:$R$65536,IN_DTK!H$6,0))=FALSE,IF(H$9&lt;&gt;0,VLOOKUP($A930,DSSV!$A$7:$R$65536,IN_DTK!H$6,0),""),"")</f>
        <v>0</v>
      </c>
      <c r="I930" s="183">
        <f>IF(ISNA(VLOOKUP($A930,DSSV!$A$7:$R$65536,IN_DTK!I$6,0))=FALSE,IF(I$9&lt;&gt;0,VLOOKUP($A930,DSSV!$A$7:$R$65536,IN_DTK!I$6,0),""),"")</f>
        <v>0</v>
      </c>
      <c r="J930" s="183">
        <f>IF(ISNA(VLOOKUP($A930,DSSV!$A$7:$R$65536,IN_DTK!J$6,0))=FALSE,IF(J$9&lt;&gt;0,VLOOKUP($A930,DSSV!$A$7:$R$65536,IN_DTK!J$6,0),""),"")</f>
        <v>0</v>
      </c>
      <c r="K930" s="183">
        <f>IF(ISNA(VLOOKUP($A930,DSSV!$A$7:$R$65536,IN_DTK!K$6,0))=FALSE,IF(K$9&lt;&gt;0,VLOOKUP($A930,DSSV!$A$7:$R$65536,IN_DTK!K$6,0),""),"")</f>
        <v>0</v>
      </c>
      <c r="L930" s="183">
        <f>IF(ISNA(VLOOKUP($A930,DSSV!$A$7:$R$65536,IN_DTK!L$6,0))=FALSE,IF(L$9&lt;&gt;0,VLOOKUP($A930,DSSV!$A$7:$R$65536,IN_DTK!L$6,0),""),"")</f>
        <v>0</v>
      </c>
      <c r="M930" s="183">
        <f>IF(ISNA(VLOOKUP($A930,DSSV!$A$7:$R$65536,IN_DTK!M$6,0))=FALSE,IF(M$9&lt;&gt;0,VLOOKUP($A930,DSSV!$A$7:$R$65536,IN_DTK!M$6,0),""),"")</f>
        <v>0</v>
      </c>
      <c r="N930" s="183">
        <f>IF(ISNA(VLOOKUP($A930,DSSV!$A$7:$R$65536,IN_DTK!N$6,0))=FALSE,IF(N$9&lt;&gt;0,VLOOKUP($A930,DSSV!$A$7:$R$65536,IN_DTK!N$6,0),""),"")</f>
        <v>0</v>
      </c>
      <c r="O930" s="183">
        <f>IF(ISNA(VLOOKUP($A930,DSSV!$A$7:$R$65536,IN_DTK!O$6,0))=FALSE,IF(O$9&lt;&gt;0,VLOOKUP($A930,DSSV!$A$7:$R$65536,IN_DTK!O$6,0),""),"")</f>
        <v>0</v>
      </c>
      <c r="P930" s="183">
        <f>IF(ISNA(VLOOKUP($A930,DSSV!$A$7:$R$65536,IN_DTK!P$6,0))=FALSE,IF(P$9&lt;&gt;0,VLOOKUP($A930,DSSV!$A$7:$R$65536,IN_DTK!P$6,0),""),"")</f>
        <v>0</v>
      </c>
      <c r="Q930" s="184">
        <f>IF(ISNA(VLOOKUP($A930,DSSV!$A$7:$R$65536,IN_DTK!Q$6,0))=FALSE,VLOOKUP($A930,DSSV!$A$7:$R$65536,IN_DTK!Q$6,0),"")</f>
        <v>0</v>
      </c>
      <c r="R930" s="175" t="str">
        <f>IF(ISNA(VLOOKUP($A930,DSSV!$A$7:$R$65536,IN_DTK!R$6,0))=FALSE,VLOOKUP($A930,DSSV!$A$7:$R$65536,IN_DTK!R$6,0),"")</f>
        <v>Không</v>
      </c>
      <c r="S930" s="185" t="str">
        <f>IF(ISNA(VLOOKUP($A930,DSSV!$A$7:$R$65536,IN_DTK!S$6,0))=FALSE,VLOOKUP($A930,DSSV!$A$7:$R$65536,IN_DTK!S$6,0),"")</f>
        <v/>
      </c>
      <c r="T930" s="156" t="str">
        <f t="shared" si="28"/>
        <v/>
      </c>
      <c r="U930" s="156" t="str">
        <f t="shared" si="29"/>
        <v/>
      </c>
    </row>
    <row r="931" spans="1:21" s="156" customFormat="1" ht="20.25" customHeight="1">
      <c r="A931" s="154">
        <v>922</v>
      </c>
      <c r="B931" s="178">
        <f>--SUBTOTAL(2,C$7:C931)</f>
        <v>922</v>
      </c>
      <c r="C931" s="157">
        <f>IF(ISNA(VLOOKUP($A931,DSSV!$A$7:$R$65536,IN_DTK!C$6,0))=FALSE,VLOOKUP($A931,DSSV!$A$7:$R$65536,IN_DTK!C$6,0),"")</f>
        <v>0</v>
      </c>
      <c r="D931" s="181" t="str">
        <f>IF(ISNA(VLOOKUP($A931,DSSV!$A$7:$R$65536,IN_DTK!D$6,0))=FALSE,VLOOKUP($A931,DSSV!$A$7:$R$65536,IN_DTK!D$6,0),"")</f>
        <v/>
      </c>
      <c r="E931" s="182" t="str">
        <f>IF(ISNA(VLOOKUP($A931,DSSV!$A$7:$R$65536,IN_DTK!E$6,0))=FALSE,VLOOKUP($A931,DSSV!$A$7:$R$65536,IN_DTK!E$6,0),"")</f>
        <v/>
      </c>
      <c r="F931" s="187" t="str">
        <f>IF(ISNA(VLOOKUP($A931,DSSV!$A$7:$R$65536,IN_DTK!F$6,0))=FALSE,VLOOKUP($A931,DSSV!$A$7:$R$65536,IN_DTK!F$6,0),"")</f>
        <v/>
      </c>
      <c r="G931" s="187" t="str">
        <f>IF(ISNA(VLOOKUP($A931,DSSV!$A$7:$R$65536,IN_DTK!G$6,0))=FALSE,VLOOKUP($A931,DSSV!$A$7:$R$65536,IN_DTK!G$6,0),"")</f>
        <v/>
      </c>
      <c r="H931" s="183">
        <f>IF(ISNA(VLOOKUP($A931,DSSV!$A$7:$R$65536,IN_DTK!H$6,0))=FALSE,IF(H$9&lt;&gt;0,VLOOKUP($A931,DSSV!$A$7:$R$65536,IN_DTK!H$6,0),""),"")</f>
        <v>0</v>
      </c>
      <c r="I931" s="183">
        <f>IF(ISNA(VLOOKUP($A931,DSSV!$A$7:$R$65536,IN_DTK!I$6,0))=FALSE,IF(I$9&lt;&gt;0,VLOOKUP($A931,DSSV!$A$7:$R$65536,IN_DTK!I$6,0),""),"")</f>
        <v>0</v>
      </c>
      <c r="J931" s="183">
        <f>IF(ISNA(VLOOKUP($A931,DSSV!$A$7:$R$65536,IN_DTK!J$6,0))=FALSE,IF(J$9&lt;&gt;0,VLOOKUP($A931,DSSV!$A$7:$R$65536,IN_DTK!J$6,0),""),"")</f>
        <v>0</v>
      </c>
      <c r="K931" s="183">
        <f>IF(ISNA(VLOOKUP($A931,DSSV!$A$7:$R$65536,IN_DTK!K$6,0))=FALSE,IF(K$9&lt;&gt;0,VLOOKUP($A931,DSSV!$A$7:$R$65536,IN_DTK!K$6,0),""),"")</f>
        <v>0</v>
      </c>
      <c r="L931" s="183">
        <f>IF(ISNA(VLOOKUP($A931,DSSV!$A$7:$R$65536,IN_DTK!L$6,0))=FALSE,IF(L$9&lt;&gt;0,VLOOKUP($A931,DSSV!$A$7:$R$65536,IN_DTK!L$6,0),""),"")</f>
        <v>0</v>
      </c>
      <c r="M931" s="183">
        <f>IF(ISNA(VLOOKUP($A931,DSSV!$A$7:$R$65536,IN_DTK!M$6,0))=FALSE,IF(M$9&lt;&gt;0,VLOOKUP($A931,DSSV!$A$7:$R$65536,IN_DTK!M$6,0),""),"")</f>
        <v>0</v>
      </c>
      <c r="N931" s="183">
        <f>IF(ISNA(VLOOKUP($A931,DSSV!$A$7:$R$65536,IN_DTK!N$6,0))=FALSE,IF(N$9&lt;&gt;0,VLOOKUP($A931,DSSV!$A$7:$R$65536,IN_DTK!N$6,0),""),"")</f>
        <v>0</v>
      </c>
      <c r="O931" s="183">
        <f>IF(ISNA(VLOOKUP($A931,DSSV!$A$7:$R$65536,IN_DTK!O$6,0))=FALSE,IF(O$9&lt;&gt;0,VLOOKUP($A931,DSSV!$A$7:$R$65536,IN_DTK!O$6,0),""),"")</f>
        <v>0</v>
      </c>
      <c r="P931" s="183">
        <f>IF(ISNA(VLOOKUP($A931,DSSV!$A$7:$R$65536,IN_DTK!P$6,0))=FALSE,IF(P$9&lt;&gt;0,VLOOKUP($A931,DSSV!$A$7:$R$65536,IN_DTK!P$6,0),""),"")</f>
        <v>0</v>
      </c>
      <c r="Q931" s="184">
        <f>IF(ISNA(VLOOKUP($A931,DSSV!$A$7:$R$65536,IN_DTK!Q$6,0))=FALSE,VLOOKUP($A931,DSSV!$A$7:$R$65536,IN_DTK!Q$6,0),"")</f>
        <v>0</v>
      </c>
      <c r="R931" s="175" t="str">
        <f>IF(ISNA(VLOOKUP($A931,DSSV!$A$7:$R$65536,IN_DTK!R$6,0))=FALSE,VLOOKUP($A931,DSSV!$A$7:$R$65536,IN_DTK!R$6,0),"")</f>
        <v>Không</v>
      </c>
      <c r="S931" s="185" t="str">
        <f>IF(ISNA(VLOOKUP($A931,DSSV!$A$7:$R$65536,IN_DTK!S$6,0))=FALSE,VLOOKUP($A931,DSSV!$A$7:$R$65536,IN_DTK!S$6,0),"")</f>
        <v/>
      </c>
      <c r="T931" s="156" t="str">
        <f t="shared" si="28"/>
        <v/>
      </c>
      <c r="U931" s="156" t="str">
        <f t="shared" si="29"/>
        <v/>
      </c>
    </row>
    <row r="932" spans="1:21" s="156" customFormat="1" ht="20.25" customHeight="1">
      <c r="A932" s="154">
        <v>923</v>
      </c>
      <c r="B932" s="178">
        <f>--SUBTOTAL(2,C$7:C932)</f>
        <v>923</v>
      </c>
      <c r="C932" s="157">
        <f>IF(ISNA(VLOOKUP($A932,DSSV!$A$7:$R$65536,IN_DTK!C$6,0))=FALSE,VLOOKUP($A932,DSSV!$A$7:$R$65536,IN_DTK!C$6,0),"")</f>
        <v>0</v>
      </c>
      <c r="D932" s="181" t="str">
        <f>IF(ISNA(VLOOKUP($A932,DSSV!$A$7:$R$65536,IN_DTK!D$6,0))=FALSE,VLOOKUP($A932,DSSV!$A$7:$R$65536,IN_DTK!D$6,0),"")</f>
        <v/>
      </c>
      <c r="E932" s="182" t="str">
        <f>IF(ISNA(VLOOKUP($A932,DSSV!$A$7:$R$65536,IN_DTK!E$6,0))=FALSE,VLOOKUP($A932,DSSV!$A$7:$R$65536,IN_DTK!E$6,0),"")</f>
        <v/>
      </c>
      <c r="F932" s="187" t="str">
        <f>IF(ISNA(VLOOKUP($A932,DSSV!$A$7:$R$65536,IN_DTK!F$6,0))=FALSE,VLOOKUP($A932,DSSV!$A$7:$R$65536,IN_DTK!F$6,0),"")</f>
        <v/>
      </c>
      <c r="G932" s="187" t="str">
        <f>IF(ISNA(VLOOKUP($A932,DSSV!$A$7:$R$65536,IN_DTK!G$6,0))=FALSE,VLOOKUP($A932,DSSV!$A$7:$R$65536,IN_DTK!G$6,0),"")</f>
        <v/>
      </c>
      <c r="H932" s="183">
        <f>IF(ISNA(VLOOKUP($A932,DSSV!$A$7:$R$65536,IN_DTK!H$6,0))=FALSE,IF(H$9&lt;&gt;0,VLOOKUP($A932,DSSV!$A$7:$R$65536,IN_DTK!H$6,0),""),"")</f>
        <v>0</v>
      </c>
      <c r="I932" s="183">
        <f>IF(ISNA(VLOOKUP($A932,DSSV!$A$7:$R$65536,IN_DTK!I$6,0))=FALSE,IF(I$9&lt;&gt;0,VLOOKUP($A932,DSSV!$A$7:$R$65536,IN_DTK!I$6,0),""),"")</f>
        <v>0</v>
      </c>
      <c r="J932" s="183">
        <f>IF(ISNA(VLOOKUP($A932,DSSV!$A$7:$R$65536,IN_DTK!J$6,0))=FALSE,IF(J$9&lt;&gt;0,VLOOKUP($A932,DSSV!$A$7:$R$65536,IN_DTK!J$6,0),""),"")</f>
        <v>0</v>
      </c>
      <c r="K932" s="183">
        <f>IF(ISNA(VLOOKUP($A932,DSSV!$A$7:$R$65536,IN_DTK!K$6,0))=FALSE,IF(K$9&lt;&gt;0,VLOOKUP($A932,DSSV!$A$7:$R$65536,IN_DTK!K$6,0),""),"")</f>
        <v>0</v>
      </c>
      <c r="L932" s="183">
        <f>IF(ISNA(VLOOKUP($A932,DSSV!$A$7:$R$65536,IN_DTK!L$6,0))=FALSE,IF(L$9&lt;&gt;0,VLOOKUP($A932,DSSV!$A$7:$R$65536,IN_DTK!L$6,0),""),"")</f>
        <v>0</v>
      </c>
      <c r="M932" s="183">
        <f>IF(ISNA(VLOOKUP($A932,DSSV!$A$7:$R$65536,IN_DTK!M$6,0))=FALSE,IF(M$9&lt;&gt;0,VLOOKUP($A932,DSSV!$A$7:$R$65536,IN_DTK!M$6,0),""),"")</f>
        <v>0</v>
      </c>
      <c r="N932" s="183">
        <f>IF(ISNA(VLOOKUP($A932,DSSV!$A$7:$R$65536,IN_DTK!N$6,0))=FALSE,IF(N$9&lt;&gt;0,VLOOKUP($A932,DSSV!$A$7:$R$65536,IN_DTK!N$6,0),""),"")</f>
        <v>0</v>
      </c>
      <c r="O932" s="183">
        <f>IF(ISNA(VLOOKUP($A932,DSSV!$A$7:$R$65536,IN_DTK!O$6,0))=FALSE,IF(O$9&lt;&gt;0,VLOOKUP($A932,DSSV!$A$7:$R$65536,IN_DTK!O$6,0),""),"")</f>
        <v>0</v>
      </c>
      <c r="P932" s="183">
        <f>IF(ISNA(VLOOKUP($A932,DSSV!$A$7:$R$65536,IN_DTK!P$6,0))=FALSE,IF(P$9&lt;&gt;0,VLOOKUP($A932,DSSV!$A$7:$R$65536,IN_DTK!P$6,0),""),"")</f>
        <v>0</v>
      </c>
      <c r="Q932" s="184">
        <f>IF(ISNA(VLOOKUP($A932,DSSV!$A$7:$R$65536,IN_DTK!Q$6,0))=FALSE,VLOOKUP($A932,DSSV!$A$7:$R$65536,IN_DTK!Q$6,0),"")</f>
        <v>0</v>
      </c>
      <c r="R932" s="175" t="str">
        <f>IF(ISNA(VLOOKUP($A932,DSSV!$A$7:$R$65536,IN_DTK!R$6,0))=FALSE,VLOOKUP($A932,DSSV!$A$7:$R$65536,IN_DTK!R$6,0),"")</f>
        <v>Không</v>
      </c>
      <c r="S932" s="185" t="str">
        <f>IF(ISNA(VLOOKUP($A932,DSSV!$A$7:$R$65536,IN_DTK!S$6,0))=FALSE,VLOOKUP($A932,DSSV!$A$7:$R$65536,IN_DTK!S$6,0),"")</f>
        <v/>
      </c>
      <c r="T932" s="156" t="str">
        <f t="shared" si="28"/>
        <v/>
      </c>
      <c r="U932" s="156" t="str">
        <f t="shared" si="29"/>
        <v/>
      </c>
    </row>
    <row r="933" spans="1:21" s="156" customFormat="1" ht="20.25" customHeight="1">
      <c r="A933" s="154">
        <v>924</v>
      </c>
      <c r="B933" s="178">
        <f>--SUBTOTAL(2,C$7:C933)</f>
        <v>924</v>
      </c>
      <c r="C933" s="157">
        <f>IF(ISNA(VLOOKUP($A933,DSSV!$A$7:$R$65536,IN_DTK!C$6,0))=FALSE,VLOOKUP($A933,DSSV!$A$7:$R$65536,IN_DTK!C$6,0),"")</f>
        <v>0</v>
      </c>
      <c r="D933" s="181" t="str">
        <f>IF(ISNA(VLOOKUP($A933,DSSV!$A$7:$R$65536,IN_DTK!D$6,0))=FALSE,VLOOKUP($A933,DSSV!$A$7:$R$65536,IN_DTK!D$6,0),"")</f>
        <v/>
      </c>
      <c r="E933" s="182" t="str">
        <f>IF(ISNA(VLOOKUP($A933,DSSV!$A$7:$R$65536,IN_DTK!E$6,0))=FALSE,VLOOKUP($A933,DSSV!$A$7:$R$65536,IN_DTK!E$6,0),"")</f>
        <v/>
      </c>
      <c r="F933" s="187" t="str">
        <f>IF(ISNA(VLOOKUP($A933,DSSV!$A$7:$R$65536,IN_DTK!F$6,0))=FALSE,VLOOKUP($A933,DSSV!$A$7:$R$65536,IN_DTK!F$6,0),"")</f>
        <v/>
      </c>
      <c r="G933" s="187" t="str">
        <f>IF(ISNA(VLOOKUP($A933,DSSV!$A$7:$R$65536,IN_DTK!G$6,0))=FALSE,VLOOKUP($A933,DSSV!$A$7:$R$65536,IN_DTK!G$6,0),"")</f>
        <v/>
      </c>
      <c r="H933" s="183">
        <f>IF(ISNA(VLOOKUP($A933,DSSV!$A$7:$R$65536,IN_DTK!H$6,0))=FALSE,IF(H$9&lt;&gt;0,VLOOKUP($A933,DSSV!$A$7:$R$65536,IN_DTK!H$6,0),""),"")</f>
        <v>0</v>
      </c>
      <c r="I933" s="183">
        <f>IF(ISNA(VLOOKUP($A933,DSSV!$A$7:$R$65536,IN_DTK!I$6,0))=FALSE,IF(I$9&lt;&gt;0,VLOOKUP($A933,DSSV!$A$7:$R$65536,IN_DTK!I$6,0),""),"")</f>
        <v>0</v>
      </c>
      <c r="J933" s="183">
        <f>IF(ISNA(VLOOKUP($A933,DSSV!$A$7:$R$65536,IN_DTK!J$6,0))=FALSE,IF(J$9&lt;&gt;0,VLOOKUP($A933,DSSV!$A$7:$R$65536,IN_DTK!J$6,0),""),"")</f>
        <v>0</v>
      </c>
      <c r="K933" s="183">
        <f>IF(ISNA(VLOOKUP($A933,DSSV!$A$7:$R$65536,IN_DTK!K$6,0))=FALSE,IF(K$9&lt;&gt;0,VLOOKUP($A933,DSSV!$A$7:$R$65536,IN_DTK!K$6,0),""),"")</f>
        <v>0</v>
      </c>
      <c r="L933" s="183">
        <f>IF(ISNA(VLOOKUP($A933,DSSV!$A$7:$R$65536,IN_DTK!L$6,0))=FALSE,IF(L$9&lt;&gt;0,VLOOKUP($A933,DSSV!$A$7:$R$65536,IN_DTK!L$6,0),""),"")</f>
        <v>0</v>
      </c>
      <c r="M933" s="183">
        <f>IF(ISNA(VLOOKUP($A933,DSSV!$A$7:$R$65536,IN_DTK!M$6,0))=FALSE,IF(M$9&lt;&gt;0,VLOOKUP($A933,DSSV!$A$7:$R$65536,IN_DTK!M$6,0),""),"")</f>
        <v>0</v>
      </c>
      <c r="N933" s="183">
        <f>IF(ISNA(VLOOKUP($A933,DSSV!$A$7:$R$65536,IN_DTK!N$6,0))=FALSE,IF(N$9&lt;&gt;0,VLOOKUP($A933,DSSV!$A$7:$R$65536,IN_DTK!N$6,0),""),"")</f>
        <v>0</v>
      </c>
      <c r="O933" s="183">
        <f>IF(ISNA(VLOOKUP($A933,DSSV!$A$7:$R$65536,IN_DTK!O$6,0))=FALSE,IF(O$9&lt;&gt;0,VLOOKUP($A933,DSSV!$A$7:$R$65536,IN_DTK!O$6,0),""),"")</f>
        <v>0</v>
      </c>
      <c r="P933" s="183">
        <f>IF(ISNA(VLOOKUP($A933,DSSV!$A$7:$R$65536,IN_DTK!P$6,0))=FALSE,IF(P$9&lt;&gt;0,VLOOKUP($A933,DSSV!$A$7:$R$65536,IN_DTK!P$6,0),""),"")</f>
        <v>0</v>
      </c>
      <c r="Q933" s="184">
        <f>IF(ISNA(VLOOKUP($A933,DSSV!$A$7:$R$65536,IN_DTK!Q$6,0))=FALSE,VLOOKUP($A933,DSSV!$A$7:$R$65536,IN_DTK!Q$6,0),"")</f>
        <v>0</v>
      </c>
      <c r="R933" s="175" t="str">
        <f>IF(ISNA(VLOOKUP($A933,DSSV!$A$7:$R$65536,IN_DTK!R$6,0))=FALSE,VLOOKUP($A933,DSSV!$A$7:$R$65536,IN_DTK!R$6,0),"")</f>
        <v>Không</v>
      </c>
      <c r="S933" s="185" t="str">
        <f>IF(ISNA(VLOOKUP($A933,DSSV!$A$7:$R$65536,IN_DTK!S$6,0))=FALSE,VLOOKUP($A933,DSSV!$A$7:$R$65536,IN_DTK!S$6,0),"")</f>
        <v/>
      </c>
      <c r="T933" s="156" t="str">
        <f t="shared" si="28"/>
        <v/>
      </c>
      <c r="U933" s="156" t="str">
        <f t="shared" si="29"/>
        <v/>
      </c>
    </row>
    <row r="934" spans="1:21" s="156" customFormat="1" ht="20.25" customHeight="1">
      <c r="A934" s="154">
        <v>925</v>
      </c>
      <c r="B934" s="178">
        <f>--SUBTOTAL(2,C$7:C934)</f>
        <v>925</v>
      </c>
      <c r="C934" s="157">
        <f>IF(ISNA(VLOOKUP($A934,DSSV!$A$7:$R$65536,IN_DTK!C$6,0))=FALSE,VLOOKUP($A934,DSSV!$A$7:$R$65536,IN_DTK!C$6,0),"")</f>
        <v>0</v>
      </c>
      <c r="D934" s="181" t="str">
        <f>IF(ISNA(VLOOKUP($A934,DSSV!$A$7:$R$65536,IN_DTK!D$6,0))=FALSE,VLOOKUP($A934,DSSV!$A$7:$R$65536,IN_DTK!D$6,0),"")</f>
        <v/>
      </c>
      <c r="E934" s="182" t="str">
        <f>IF(ISNA(VLOOKUP($A934,DSSV!$A$7:$R$65536,IN_DTK!E$6,0))=FALSE,VLOOKUP($A934,DSSV!$A$7:$R$65536,IN_DTK!E$6,0),"")</f>
        <v/>
      </c>
      <c r="F934" s="187" t="str">
        <f>IF(ISNA(VLOOKUP($A934,DSSV!$A$7:$R$65536,IN_DTK!F$6,0))=FALSE,VLOOKUP($A934,DSSV!$A$7:$R$65536,IN_DTK!F$6,0),"")</f>
        <v/>
      </c>
      <c r="G934" s="187" t="str">
        <f>IF(ISNA(VLOOKUP($A934,DSSV!$A$7:$R$65536,IN_DTK!G$6,0))=FALSE,VLOOKUP($A934,DSSV!$A$7:$R$65536,IN_DTK!G$6,0),"")</f>
        <v/>
      </c>
      <c r="H934" s="183">
        <f>IF(ISNA(VLOOKUP($A934,DSSV!$A$7:$R$65536,IN_DTK!H$6,0))=FALSE,IF(H$9&lt;&gt;0,VLOOKUP($A934,DSSV!$A$7:$R$65536,IN_DTK!H$6,0),""),"")</f>
        <v>0</v>
      </c>
      <c r="I934" s="183">
        <f>IF(ISNA(VLOOKUP($A934,DSSV!$A$7:$R$65536,IN_DTK!I$6,0))=FALSE,IF(I$9&lt;&gt;0,VLOOKUP($A934,DSSV!$A$7:$R$65536,IN_DTK!I$6,0),""),"")</f>
        <v>0</v>
      </c>
      <c r="J934" s="183">
        <f>IF(ISNA(VLOOKUP($A934,DSSV!$A$7:$R$65536,IN_DTK!J$6,0))=FALSE,IF(J$9&lt;&gt;0,VLOOKUP($A934,DSSV!$A$7:$R$65536,IN_DTK!J$6,0),""),"")</f>
        <v>0</v>
      </c>
      <c r="K934" s="183">
        <f>IF(ISNA(VLOOKUP($A934,DSSV!$A$7:$R$65536,IN_DTK!K$6,0))=FALSE,IF(K$9&lt;&gt;0,VLOOKUP($A934,DSSV!$A$7:$R$65536,IN_DTK!K$6,0),""),"")</f>
        <v>0</v>
      </c>
      <c r="L934" s="183">
        <f>IF(ISNA(VLOOKUP($A934,DSSV!$A$7:$R$65536,IN_DTK!L$6,0))=FALSE,IF(L$9&lt;&gt;0,VLOOKUP($A934,DSSV!$A$7:$R$65536,IN_DTK!L$6,0),""),"")</f>
        <v>0</v>
      </c>
      <c r="M934" s="183">
        <f>IF(ISNA(VLOOKUP($A934,DSSV!$A$7:$R$65536,IN_DTK!M$6,0))=FALSE,IF(M$9&lt;&gt;0,VLOOKUP($A934,DSSV!$A$7:$R$65536,IN_DTK!M$6,0),""),"")</f>
        <v>0</v>
      </c>
      <c r="N934" s="183">
        <f>IF(ISNA(VLOOKUP($A934,DSSV!$A$7:$R$65536,IN_DTK!N$6,0))=FALSE,IF(N$9&lt;&gt;0,VLOOKUP($A934,DSSV!$A$7:$R$65536,IN_DTK!N$6,0),""),"")</f>
        <v>0</v>
      </c>
      <c r="O934" s="183">
        <f>IF(ISNA(VLOOKUP($A934,DSSV!$A$7:$R$65536,IN_DTK!O$6,0))=FALSE,IF(O$9&lt;&gt;0,VLOOKUP($A934,DSSV!$A$7:$R$65536,IN_DTK!O$6,0),""),"")</f>
        <v>0</v>
      </c>
      <c r="P934" s="183">
        <f>IF(ISNA(VLOOKUP($A934,DSSV!$A$7:$R$65536,IN_DTK!P$6,0))=FALSE,IF(P$9&lt;&gt;0,VLOOKUP($A934,DSSV!$A$7:$R$65536,IN_DTK!P$6,0),""),"")</f>
        <v>0</v>
      </c>
      <c r="Q934" s="184">
        <f>IF(ISNA(VLOOKUP($A934,DSSV!$A$7:$R$65536,IN_DTK!Q$6,0))=FALSE,VLOOKUP($A934,DSSV!$A$7:$R$65536,IN_DTK!Q$6,0),"")</f>
        <v>0</v>
      </c>
      <c r="R934" s="175" t="str">
        <f>IF(ISNA(VLOOKUP($A934,DSSV!$A$7:$R$65536,IN_DTK!R$6,0))=FALSE,VLOOKUP($A934,DSSV!$A$7:$R$65536,IN_DTK!R$6,0),"")</f>
        <v>Không</v>
      </c>
      <c r="S934" s="185" t="str">
        <f>IF(ISNA(VLOOKUP($A934,DSSV!$A$7:$R$65536,IN_DTK!S$6,0))=FALSE,VLOOKUP($A934,DSSV!$A$7:$R$65536,IN_DTK!S$6,0),"")</f>
        <v/>
      </c>
      <c r="T934" s="156" t="str">
        <f t="shared" si="28"/>
        <v/>
      </c>
      <c r="U934" s="156" t="str">
        <f t="shared" si="29"/>
        <v/>
      </c>
    </row>
    <row r="935" spans="1:21" s="156" customFormat="1" ht="20.25" customHeight="1">
      <c r="A935" s="154">
        <v>926</v>
      </c>
      <c r="B935" s="178">
        <f>--SUBTOTAL(2,C$7:C935)</f>
        <v>926</v>
      </c>
      <c r="C935" s="157">
        <f>IF(ISNA(VLOOKUP($A935,DSSV!$A$7:$R$65536,IN_DTK!C$6,0))=FALSE,VLOOKUP($A935,DSSV!$A$7:$R$65536,IN_DTK!C$6,0),"")</f>
        <v>0</v>
      </c>
      <c r="D935" s="181" t="str">
        <f>IF(ISNA(VLOOKUP($A935,DSSV!$A$7:$R$65536,IN_DTK!D$6,0))=FALSE,VLOOKUP($A935,DSSV!$A$7:$R$65536,IN_DTK!D$6,0),"")</f>
        <v/>
      </c>
      <c r="E935" s="182" t="str">
        <f>IF(ISNA(VLOOKUP($A935,DSSV!$A$7:$R$65536,IN_DTK!E$6,0))=FALSE,VLOOKUP($A935,DSSV!$A$7:$R$65536,IN_DTK!E$6,0),"")</f>
        <v/>
      </c>
      <c r="F935" s="187" t="str">
        <f>IF(ISNA(VLOOKUP($A935,DSSV!$A$7:$R$65536,IN_DTK!F$6,0))=FALSE,VLOOKUP($A935,DSSV!$A$7:$R$65536,IN_DTK!F$6,0),"")</f>
        <v/>
      </c>
      <c r="G935" s="187" t="str">
        <f>IF(ISNA(VLOOKUP($A935,DSSV!$A$7:$R$65536,IN_DTK!G$6,0))=FALSE,VLOOKUP($A935,DSSV!$A$7:$R$65536,IN_DTK!G$6,0),"")</f>
        <v/>
      </c>
      <c r="H935" s="183">
        <f>IF(ISNA(VLOOKUP($A935,DSSV!$A$7:$R$65536,IN_DTK!H$6,0))=FALSE,IF(H$9&lt;&gt;0,VLOOKUP($A935,DSSV!$A$7:$R$65536,IN_DTK!H$6,0),""),"")</f>
        <v>0</v>
      </c>
      <c r="I935" s="183">
        <f>IF(ISNA(VLOOKUP($A935,DSSV!$A$7:$R$65536,IN_DTK!I$6,0))=FALSE,IF(I$9&lt;&gt;0,VLOOKUP($A935,DSSV!$A$7:$R$65536,IN_DTK!I$6,0),""),"")</f>
        <v>0</v>
      </c>
      <c r="J935" s="183">
        <f>IF(ISNA(VLOOKUP($A935,DSSV!$A$7:$R$65536,IN_DTK!J$6,0))=FALSE,IF(J$9&lt;&gt;0,VLOOKUP($A935,DSSV!$A$7:$R$65536,IN_DTK!J$6,0),""),"")</f>
        <v>0</v>
      </c>
      <c r="K935" s="183">
        <f>IF(ISNA(VLOOKUP($A935,DSSV!$A$7:$R$65536,IN_DTK!K$6,0))=FALSE,IF(K$9&lt;&gt;0,VLOOKUP($A935,DSSV!$A$7:$R$65536,IN_DTK!K$6,0),""),"")</f>
        <v>0</v>
      </c>
      <c r="L935" s="183">
        <f>IF(ISNA(VLOOKUP($A935,DSSV!$A$7:$R$65536,IN_DTK!L$6,0))=FALSE,IF(L$9&lt;&gt;0,VLOOKUP($A935,DSSV!$A$7:$R$65536,IN_DTK!L$6,0),""),"")</f>
        <v>0</v>
      </c>
      <c r="M935" s="183">
        <f>IF(ISNA(VLOOKUP($A935,DSSV!$A$7:$R$65536,IN_DTK!M$6,0))=FALSE,IF(M$9&lt;&gt;0,VLOOKUP($A935,DSSV!$A$7:$R$65536,IN_DTK!M$6,0),""),"")</f>
        <v>0</v>
      </c>
      <c r="N935" s="183">
        <f>IF(ISNA(VLOOKUP($A935,DSSV!$A$7:$R$65536,IN_DTK!N$6,0))=FALSE,IF(N$9&lt;&gt;0,VLOOKUP($A935,DSSV!$A$7:$R$65536,IN_DTK!N$6,0),""),"")</f>
        <v>0</v>
      </c>
      <c r="O935" s="183">
        <f>IF(ISNA(VLOOKUP($A935,DSSV!$A$7:$R$65536,IN_DTK!O$6,0))=FALSE,IF(O$9&lt;&gt;0,VLOOKUP($A935,DSSV!$A$7:$R$65536,IN_DTK!O$6,0),""),"")</f>
        <v>0</v>
      </c>
      <c r="P935" s="183">
        <f>IF(ISNA(VLOOKUP($A935,DSSV!$A$7:$R$65536,IN_DTK!P$6,0))=FALSE,IF(P$9&lt;&gt;0,VLOOKUP($A935,DSSV!$A$7:$R$65536,IN_DTK!P$6,0),""),"")</f>
        <v>0</v>
      </c>
      <c r="Q935" s="184">
        <f>IF(ISNA(VLOOKUP($A935,DSSV!$A$7:$R$65536,IN_DTK!Q$6,0))=FALSE,VLOOKUP($A935,DSSV!$A$7:$R$65536,IN_DTK!Q$6,0),"")</f>
        <v>0</v>
      </c>
      <c r="R935" s="175" t="str">
        <f>IF(ISNA(VLOOKUP($A935,DSSV!$A$7:$R$65536,IN_DTK!R$6,0))=FALSE,VLOOKUP($A935,DSSV!$A$7:$R$65536,IN_DTK!R$6,0),"")</f>
        <v>Không</v>
      </c>
      <c r="S935" s="185" t="str">
        <f>IF(ISNA(VLOOKUP($A935,DSSV!$A$7:$R$65536,IN_DTK!S$6,0))=FALSE,VLOOKUP($A935,DSSV!$A$7:$R$65536,IN_DTK!S$6,0),"")</f>
        <v/>
      </c>
      <c r="T935" s="156" t="str">
        <f t="shared" si="28"/>
        <v/>
      </c>
      <c r="U935" s="156" t="str">
        <f t="shared" si="29"/>
        <v/>
      </c>
    </row>
    <row r="936" spans="1:21" s="156" customFormat="1" ht="20.25" customHeight="1">
      <c r="A936" s="154">
        <v>927</v>
      </c>
      <c r="B936" s="178">
        <f>--SUBTOTAL(2,C$7:C936)</f>
        <v>927</v>
      </c>
      <c r="C936" s="157">
        <f>IF(ISNA(VLOOKUP($A936,DSSV!$A$7:$R$65536,IN_DTK!C$6,0))=FALSE,VLOOKUP($A936,DSSV!$A$7:$R$65536,IN_DTK!C$6,0),"")</f>
        <v>0</v>
      </c>
      <c r="D936" s="181" t="str">
        <f>IF(ISNA(VLOOKUP($A936,DSSV!$A$7:$R$65536,IN_DTK!D$6,0))=FALSE,VLOOKUP($A936,DSSV!$A$7:$R$65536,IN_DTK!D$6,0),"")</f>
        <v/>
      </c>
      <c r="E936" s="182" t="str">
        <f>IF(ISNA(VLOOKUP($A936,DSSV!$A$7:$R$65536,IN_DTK!E$6,0))=FALSE,VLOOKUP($A936,DSSV!$A$7:$R$65536,IN_DTK!E$6,0),"")</f>
        <v/>
      </c>
      <c r="F936" s="187" t="str">
        <f>IF(ISNA(VLOOKUP($A936,DSSV!$A$7:$R$65536,IN_DTK!F$6,0))=FALSE,VLOOKUP($A936,DSSV!$A$7:$R$65536,IN_DTK!F$6,0),"")</f>
        <v/>
      </c>
      <c r="G936" s="187" t="str">
        <f>IF(ISNA(VLOOKUP($A936,DSSV!$A$7:$R$65536,IN_DTK!G$6,0))=FALSE,VLOOKUP($A936,DSSV!$A$7:$R$65536,IN_DTK!G$6,0),"")</f>
        <v/>
      </c>
      <c r="H936" s="183">
        <f>IF(ISNA(VLOOKUP($A936,DSSV!$A$7:$R$65536,IN_DTK!H$6,0))=FALSE,IF(H$9&lt;&gt;0,VLOOKUP($A936,DSSV!$A$7:$R$65536,IN_DTK!H$6,0),""),"")</f>
        <v>0</v>
      </c>
      <c r="I936" s="183">
        <f>IF(ISNA(VLOOKUP($A936,DSSV!$A$7:$R$65536,IN_DTK!I$6,0))=FALSE,IF(I$9&lt;&gt;0,VLOOKUP($A936,DSSV!$A$7:$R$65536,IN_DTK!I$6,0),""),"")</f>
        <v>0</v>
      </c>
      <c r="J936" s="183">
        <f>IF(ISNA(VLOOKUP($A936,DSSV!$A$7:$R$65536,IN_DTK!J$6,0))=FALSE,IF(J$9&lt;&gt;0,VLOOKUP($A936,DSSV!$A$7:$R$65536,IN_DTK!J$6,0),""),"")</f>
        <v>0</v>
      </c>
      <c r="K936" s="183">
        <f>IF(ISNA(VLOOKUP($A936,DSSV!$A$7:$R$65536,IN_DTK!K$6,0))=FALSE,IF(K$9&lt;&gt;0,VLOOKUP($A936,DSSV!$A$7:$R$65536,IN_DTK!K$6,0),""),"")</f>
        <v>0</v>
      </c>
      <c r="L936" s="183">
        <f>IF(ISNA(VLOOKUP($A936,DSSV!$A$7:$R$65536,IN_DTK!L$6,0))=FALSE,IF(L$9&lt;&gt;0,VLOOKUP($A936,DSSV!$A$7:$R$65536,IN_DTK!L$6,0),""),"")</f>
        <v>0</v>
      </c>
      <c r="M936" s="183">
        <f>IF(ISNA(VLOOKUP($A936,DSSV!$A$7:$R$65536,IN_DTK!M$6,0))=FALSE,IF(M$9&lt;&gt;0,VLOOKUP($A936,DSSV!$A$7:$R$65536,IN_DTK!M$6,0),""),"")</f>
        <v>0</v>
      </c>
      <c r="N936" s="183">
        <f>IF(ISNA(VLOOKUP($A936,DSSV!$A$7:$R$65536,IN_DTK!N$6,0))=FALSE,IF(N$9&lt;&gt;0,VLOOKUP($A936,DSSV!$A$7:$R$65536,IN_DTK!N$6,0),""),"")</f>
        <v>0</v>
      </c>
      <c r="O936" s="183">
        <f>IF(ISNA(VLOOKUP($A936,DSSV!$A$7:$R$65536,IN_DTK!O$6,0))=FALSE,IF(O$9&lt;&gt;0,VLOOKUP($A936,DSSV!$A$7:$R$65536,IN_DTK!O$6,0),""),"")</f>
        <v>0</v>
      </c>
      <c r="P936" s="183">
        <f>IF(ISNA(VLOOKUP($A936,DSSV!$A$7:$R$65536,IN_DTK!P$6,0))=FALSE,IF(P$9&lt;&gt;0,VLOOKUP($A936,DSSV!$A$7:$R$65536,IN_DTK!P$6,0),""),"")</f>
        <v>0</v>
      </c>
      <c r="Q936" s="184">
        <f>IF(ISNA(VLOOKUP($A936,DSSV!$A$7:$R$65536,IN_DTK!Q$6,0))=FALSE,VLOOKUP($A936,DSSV!$A$7:$R$65536,IN_DTK!Q$6,0),"")</f>
        <v>0</v>
      </c>
      <c r="R936" s="175" t="str">
        <f>IF(ISNA(VLOOKUP($A936,DSSV!$A$7:$R$65536,IN_DTK!R$6,0))=FALSE,VLOOKUP($A936,DSSV!$A$7:$R$65536,IN_DTK!R$6,0),"")</f>
        <v>Không</v>
      </c>
      <c r="S936" s="185" t="str">
        <f>IF(ISNA(VLOOKUP($A936,DSSV!$A$7:$R$65536,IN_DTK!S$6,0))=FALSE,VLOOKUP($A936,DSSV!$A$7:$R$65536,IN_DTK!S$6,0),"")</f>
        <v/>
      </c>
      <c r="T936" s="156" t="str">
        <f t="shared" si="28"/>
        <v/>
      </c>
      <c r="U936" s="156" t="str">
        <f t="shared" si="29"/>
        <v/>
      </c>
    </row>
    <row r="937" spans="1:21" s="156" customFormat="1" ht="20.25" customHeight="1">
      <c r="A937" s="154">
        <v>928</v>
      </c>
      <c r="B937" s="178">
        <f>--SUBTOTAL(2,C$7:C937)</f>
        <v>928</v>
      </c>
      <c r="C937" s="157">
        <f>IF(ISNA(VLOOKUP($A937,DSSV!$A$7:$R$65536,IN_DTK!C$6,0))=FALSE,VLOOKUP($A937,DSSV!$A$7:$R$65536,IN_DTK!C$6,0),"")</f>
        <v>0</v>
      </c>
      <c r="D937" s="181" t="str">
        <f>IF(ISNA(VLOOKUP($A937,DSSV!$A$7:$R$65536,IN_DTK!D$6,0))=FALSE,VLOOKUP($A937,DSSV!$A$7:$R$65536,IN_DTK!D$6,0),"")</f>
        <v/>
      </c>
      <c r="E937" s="182" t="str">
        <f>IF(ISNA(VLOOKUP($A937,DSSV!$A$7:$R$65536,IN_DTK!E$6,0))=FALSE,VLOOKUP($A937,DSSV!$A$7:$R$65536,IN_DTK!E$6,0),"")</f>
        <v/>
      </c>
      <c r="F937" s="187" t="str">
        <f>IF(ISNA(VLOOKUP($A937,DSSV!$A$7:$R$65536,IN_DTK!F$6,0))=FALSE,VLOOKUP($A937,DSSV!$A$7:$R$65536,IN_DTK!F$6,0),"")</f>
        <v/>
      </c>
      <c r="G937" s="187" t="str">
        <f>IF(ISNA(VLOOKUP($A937,DSSV!$A$7:$R$65536,IN_DTK!G$6,0))=FALSE,VLOOKUP($A937,DSSV!$A$7:$R$65536,IN_DTK!G$6,0),"")</f>
        <v/>
      </c>
      <c r="H937" s="183">
        <f>IF(ISNA(VLOOKUP($A937,DSSV!$A$7:$R$65536,IN_DTK!H$6,0))=FALSE,IF(H$9&lt;&gt;0,VLOOKUP($A937,DSSV!$A$7:$R$65536,IN_DTK!H$6,0),""),"")</f>
        <v>0</v>
      </c>
      <c r="I937" s="183">
        <f>IF(ISNA(VLOOKUP($A937,DSSV!$A$7:$R$65536,IN_DTK!I$6,0))=FALSE,IF(I$9&lt;&gt;0,VLOOKUP($A937,DSSV!$A$7:$R$65536,IN_DTK!I$6,0),""),"")</f>
        <v>0</v>
      </c>
      <c r="J937" s="183">
        <f>IF(ISNA(VLOOKUP($A937,DSSV!$A$7:$R$65536,IN_DTK!J$6,0))=FALSE,IF(J$9&lt;&gt;0,VLOOKUP($A937,DSSV!$A$7:$R$65536,IN_DTK!J$6,0),""),"")</f>
        <v>0</v>
      </c>
      <c r="K937" s="183">
        <f>IF(ISNA(VLOOKUP($A937,DSSV!$A$7:$R$65536,IN_DTK!K$6,0))=FALSE,IF(K$9&lt;&gt;0,VLOOKUP($A937,DSSV!$A$7:$R$65536,IN_DTK!K$6,0),""),"")</f>
        <v>0</v>
      </c>
      <c r="L937" s="183">
        <f>IF(ISNA(VLOOKUP($A937,DSSV!$A$7:$R$65536,IN_DTK!L$6,0))=FALSE,IF(L$9&lt;&gt;0,VLOOKUP($A937,DSSV!$A$7:$R$65536,IN_DTK!L$6,0),""),"")</f>
        <v>0</v>
      </c>
      <c r="M937" s="183">
        <f>IF(ISNA(VLOOKUP($A937,DSSV!$A$7:$R$65536,IN_DTK!M$6,0))=FALSE,IF(M$9&lt;&gt;0,VLOOKUP($A937,DSSV!$A$7:$R$65536,IN_DTK!M$6,0),""),"")</f>
        <v>0</v>
      </c>
      <c r="N937" s="183">
        <f>IF(ISNA(VLOOKUP($A937,DSSV!$A$7:$R$65536,IN_DTK!N$6,0))=FALSE,IF(N$9&lt;&gt;0,VLOOKUP($A937,DSSV!$A$7:$R$65536,IN_DTK!N$6,0),""),"")</f>
        <v>0</v>
      </c>
      <c r="O937" s="183">
        <f>IF(ISNA(VLOOKUP($A937,DSSV!$A$7:$R$65536,IN_DTK!O$6,0))=FALSE,IF(O$9&lt;&gt;0,VLOOKUP($A937,DSSV!$A$7:$R$65536,IN_DTK!O$6,0),""),"")</f>
        <v>0</v>
      </c>
      <c r="P937" s="183">
        <f>IF(ISNA(VLOOKUP($A937,DSSV!$A$7:$R$65536,IN_DTK!P$6,0))=FALSE,IF(P$9&lt;&gt;0,VLOOKUP($A937,DSSV!$A$7:$R$65536,IN_DTK!P$6,0),""),"")</f>
        <v>0</v>
      </c>
      <c r="Q937" s="184">
        <f>IF(ISNA(VLOOKUP($A937,DSSV!$A$7:$R$65536,IN_DTK!Q$6,0))=FALSE,VLOOKUP($A937,DSSV!$A$7:$R$65536,IN_DTK!Q$6,0),"")</f>
        <v>0</v>
      </c>
      <c r="R937" s="175" t="str">
        <f>IF(ISNA(VLOOKUP($A937,DSSV!$A$7:$R$65536,IN_DTK!R$6,0))=FALSE,VLOOKUP($A937,DSSV!$A$7:$R$65536,IN_DTK!R$6,0),"")</f>
        <v>Không</v>
      </c>
      <c r="S937" s="185" t="str">
        <f>IF(ISNA(VLOOKUP($A937,DSSV!$A$7:$R$65536,IN_DTK!S$6,0))=FALSE,VLOOKUP($A937,DSSV!$A$7:$R$65536,IN_DTK!S$6,0),"")</f>
        <v/>
      </c>
      <c r="T937" s="156" t="str">
        <f t="shared" si="28"/>
        <v/>
      </c>
      <c r="U937" s="156" t="str">
        <f t="shared" si="29"/>
        <v/>
      </c>
    </row>
    <row r="938" spans="1:21" s="156" customFormat="1" ht="20.25" customHeight="1">
      <c r="A938" s="154">
        <v>929</v>
      </c>
      <c r="B938" s="178">
        <f>--SUBTOTAL(2,C$7:C938)</f>
        <v>929</v>
      </c>
      <c r="C938" s="157">
        <f>IF(ISNA(VLOOKUP($A938,DSSV!$A$7:$R$65536,IN_DTK!C$6,0))=FALSE,VLOOKUP($A938,DSSV!$A$7:$R$65536,IN_DTK!C$6,0),"")</f>
        <v>0</v>
      </c>
      <c r="D938" s="181" t="str">
        <f>IF(ISNA(VLOOKUP($A938,DSSV!$A$7:$R$65536,IN_DTK!D$6,0))=FALSE,VLOOKUP($A938,DSSV!$A$7:$R$65536,IN_DTK!D$6,0),"")</f>
        <v/>
      </c>
      <c r="E938" s="182" t="str">
        <f>IF(ISNA(VLOOKUP($A938,DSSV!$A$7:$R$65536,IN_DTK!E$6,0))=FALSE,VLOOKUP($A938,DSSV!$A$7:$R$65536,IN_DTK!E$6,0),"")</f>
        <v/>
      </c>
      <c r="F938" s="187" t="str">
        <f>IF(ISNA(VLOOKUP($A938,DSSV!$A$7:$R$65536,IN_DTK!F$6,0))=FALSE,VLOOKUP($A938,DSSV!$A$7:$R$65536,IN_DTK!F$6,0),"")</f>
        <v/>
      </c>
      <c r="G938" s="187" t="str">
        <f>IF(ISNA(VLOOKUP($A938,DSSV!$A$7:$R$65536,IN_DTK!G$6,0))=FALSE,VLOOKUP($A938,DSSV!$A$7:$R$65536,IN_DTK!G$6,0),"")</f>
        <v/>
      </c>
      <c r="H938" s="183">
        <f>IF(ISNA(VLOOKUP($A938,DSSV!$A$7:$R$65536,IN_DTK!H$6,0))=FALSE,IF(H$9&lt;&gt;0,VLOOKUP($A938,DSSV!$A$7:$R$65536,IN_DTK!H$6,0),""),"")</f>
        <v>0</v>
      </c>
      <c r="I938" s="183">
        <f>IF(ISNA(VLOOKUP($A938,DSSV!$A$7:$R$65536,IN_DTK!I$6,0))=FALSE,IF(I$9&lt;&gt;0,VLOOKUP($A938,DSSV!$A$7:$R$65536,IN_DTK!I$6,0),""),"")</f>
        <v>0</v>
      </c>
      <c r="J938" s="183">
        <f>IF(ISNA(VLOOKUP($A938,DSSV!$A$7:$R$65536,IN_DTK!J$6,0))=FALSE,IF(J$9&lt;&gt;0,VLOOKUP($A938,DSSV!$A$7:$R$65536,IN_DTK!J$6,0),""),"")</f>
        <v>0</v>
      </c>
      <c r="K938" s="183">
        <f>IF(ISNA(VLOOKUP($A938,DSSV!$A$7:$R$65536,IN_DTK!K$6,0))=FALSE,IF(K$9&lt;&gt;0,VLOOKUP($A938,DSSV!$A$7:$R$65536,IN_DTK!K$6,0),""),"")</f>
        <v>0</v>
      </c>
      <c r="L938" s="183">
        <f>IF(ISNA(VLOOKUP($A938,DSSV!$A$7:$R$65536,IN_DTK!L$6,0))=FALSE,IF(L$9&lt;&gt;0,VLOOKUP($A938,DSSV!$A$7:$R$65536,IN_DTK!L$6,0),""),"")</f>
        <v>0</v>
      </c>
      <c r="M938" s="183">
        <f>IF(ISNA(VLOOKUP($A938,DSSV!$A$7:$R$65536,IN_DTK!M$6,0))=FALSE,IF(M$9&lt;&gt;0,VLOOKUP($A938,DSSV!$A$7:$R$65536,IN_DTK!M$6,0),""),"")</f>
        <v>0</v>
      </c>
      <c r="N938" s="183">
        <f>IF(ISNA(VLOOKUP($A938,DSSV!$A$7:$R$65536,IN_DTK!N$6,0))=FALSE,IF(N$9&lt;&gt;0,VLOOKUP($A938,DSSV!$A$7:$R$65536,IN_DTK!N$6,0),""),"")</f>
        <v>0</v>
      </c>
      <c r="O938" s="183">
        <f>IF(ISNA(VLOOKUP($A938,DSSV!$A$7:$R$65536,IN_DTK!O$6,0))=FALSE,IF(O$9&lt;&gt;0,VLOOKUP($A938,DSSV!$A$7:$R$65536,IN_DTK!O$6,0),""),"")</f>
        <v>0</v>
      </c>
      <c r="P938" s="183">
        <f>IF(ISNA(VLOOKUP($A938,DSSV!$A$7:$R$65536,IN_DTK!P$6,0))=FALSE,IF(P$9&lt;&gt;0,VLOOKUP($A938,DSSV!$A$7:$R$65536,IN_DTK!P$6,0),""),"")</f>
        <v>0</v>
      </c>
      <c r="Q938" s="184">
        <f>IF(ISNA(VLOOKUP($A938,DSSV!$A$7:$R$65536,IN_DTK!Q$6,0))=FALSE,VLOOKUP($A938,DSSV!$A$7:$R$65536,IN_DTK!Q$6,0),"")</f>
        <v>0</v>
      </c>
      <c r="R938" s="175" t="str">
        <f>IF(ISNA(VLOOKUP($A938,DSSV!$A$7:$R$65536,IN_DTK!R$6,0))=FALSE,VLOOKUP($A938,DSSV!$A$7:$R$65536,IN_DTK!R$6,0),"")</f>
        <v>Không</v>
      </c>
      <c r="S938" s="185" t="str">
        <f>IF(ISNA(VLOOKUP($A938,DSSV!$A$7:$R$65536,IN_DTK!S$6,0))=FALSE,VLOOKUP($A938,DSSV!$A$7:$R$65536,IN_DTK!S$6,0),"")</f>
        <v/>
      </c>
      <c r="T938" s="156" t="str">
        <f t="shared" si="28"/>
        <v/>
      </c>
      <c r="U938" s="156" t="str">
        <f t="shared" si="29"/>
        <v/>
      </c>
    </row>
    <row r="939" spans="1:21" s="156" customFormat="1" ht="20.25" customHeight="1">
      <c r="A939" s="154">
        <v>930</v>
      </c>
      <c r="B939" s="178">
        <f>--SUBTOTAL(2,C$7:C939)</f>
        <v>930</v>
      </c>
      <c r="C939" s="157">
        <f>IF(ISNA(VLOOKUP($A939,DSSV!$A$7:$R$65536,IN_DTK!C$6,0))=FALSE,VLOOKUP($A939,DSSV!$A$7:$R$65536,IN_DTK!C$6,0),"")</f>
        <v>0</v>
      </c>
      <c r="D939" s="181" t="str">
        <f>IF(ISNA(VLOOKUP($A939,DSSV!$A$7:$R$65536,IN_DTK!D$6,0))=FALSE,VLOOKUP($A939,DSSV!$A$7:$R$65536,IN_DTK!D$6,0),"")</f>
        <v/>
      </c>
      <c r="E939" s="182" t="str">
        <f>IF(ISNA(VLOOKUP($A939,DSSV!$A$7:$R$65536,IN_DTK!E$6,0))=FALSE,VLOOKUP($A939,DSSV!$A$7:$R$65536,IN_DTK!E$6,0),"")</f>
        <v/>
      </c>
      <c r="F939" s="187" t="str">
        <f>IF(ISNA(VLOOKUP($A939,DSSV!$A$7:$R$65536,IN_DTK!F$6,0))=FALSE,VLOOKUP($A939,DSSV!$A$7:$R$65536,IN_DTK!F$6,0),"")</f>
        <v/>
      </c>
      <c r="G939" s="187" t="str">
        <f>IF(ISNA(VLOOKUP($A939,DSSV!$A$7:$R$65536,IN_DTK!G$6,0))=FALSE,VLOOKUP($A939,DSSV!$A$7:$R$65536,IN_DTK!G$6,0),"")</f>
        <v/>
      </c>
      <c r="H939" s="183">
        <f>IF(ISNA(VLOOKUP($A939,DSSV!$A$7:$R$65536,IN_DTK!H$6,0))=FALSE,IF(H$9&lt;&gt;0,VLOOKUP($A939,DSSV!$A$7:$R$65536,IN_DTK!H$6,0),""),"")</f>
        <v>0</v>
      </c>
      <c r="I939" s="183">
        <f>IF(ISNA(VLOOKUP($A939,DSSV!$A$7:$R$65536,IN_DTK!I$6,0))=FALSE,IF(I$9&lt;&gt;0,VLOOKUP($A939,DSSV!$A$7:$R$65536,IN_DTK!I$6,0),""),"")</f>
        <v>0</v>
      </c>
      <c r="J939" s="183">
        <f>IF(ISNA(VLOOKUP($A939,DSSV!$A$7:$R$65536,IN_DTK!J$6,0))=FALSE,IF(J$9&lt;&gt;0,VLOOKUP($A939,DSSV!$A$7:$R$65536,IN_DTK!J$6,0),""),"")</f>
        <v>0</v>
      </c>
      <c r="K939" s="183">
        <f>IF(ISNA(VLOOKUP($A939,DSSV!$A$7:$R$65536,IN_DTK!K$6,0))=FALSE,IF(K$9&lt;&gt;0,VLOOKUP($A939,DSSV!$A$7:$R$65536,IN_DTK!K$6,0),""),"")</f>
        <v>0</v>
      </c>
      <c r="L939" s="183">
        <f>IF(ISNA(VLOOKUP($A939,DSSV!$A$7:$R$65536,IN_DTK!L$6,0))=FALSE,IF(L$9&lt;&gt;0,VLOOKUP($A939,DSSV!$A$7:$R$65536,IN_DTK!L$6,0),""),"")</f>
        <v>0</v>
      </c>
      <c r="M939" s="183">
        <f>IF(ISNA(VLOOKUP($A939,DSSV!$A$7:$R$65536,IN_DTK!M$6,0))=FALSE,IF(M$9&lt;&gt;0,VLOOKUP($A939,DSSV!$A$7:$R$65536,IN_DTK!M$6,0),""),"")</f>
        <v>0</v>
      </c>
      <c r="N939" s="183">
        <f>IF(ISNA(VLOOKUP($A939,DSSV!$A$7:$R$65536,IN_DTK!N$6,0))=FALSE,IF(N$9&lt;&gt;0,VLOOKUP($A939,DSSV!$A$7:$R$65536,IN_DTK!N$6,0),""),"")</f>
        <v>0</v>
      </c>
      <c r="O939" s="183">
        <f>IF(ISNA(VLOOKUP($A939,DSSV!$A$7:$R$65536,IN_DTK!O$6,0))=FALSE,IF(O$9&lt;&gt;0,VLOOKUP($A939,DSSV!$A$7:$R$65536,IN_DTK!O$6,0),""),"")</f>
        <v>0</v>
      </c>
      <c r="P939" s="183">
        <f>IF(ISNA(VLOOKUP($A939,DSSV!$A$7:$R$65536,IN_DTK!P$6,0))=FALSE,IF(P$9&lt;&gt;0,VLOOKUP($A939,DSSV!$A$7:$R$65536,IN_DTK!P$6,0),""),"")</f>
        <v>0</v>
      </c>
      <c r="Q939" s="184">
        <f>IF(ISNA(VLOOKUP($A939,DSSV!$A$7:$R$65536,IN_DTK!Q$6,0))=FALSE,VLOOKUP($A939,DSSV!$A$7:$R$65536,IN_DTK!Q$6,0),"")</f>
        <v>0</v>
      </c>
      <c r="R939" s="175" t="str">
        <f>IF(ISNA(VLOOKUP($A939,DSSV!$A$7:$R$65536,IN_DTK!R$6,0))=FALSE,VLOOKUP($A939,DSSV!$A$7:$R$65536,IN_DTK!R$6,0),"")</f>
        <v>Không</v>
      </c>
      <c r="S939" s="185" t="str">
        <f>IF(ISNA(VLOOKUP($A939,DSSV!$A$7:$R$65536,IN_DTK!S$6,0))=FALSE,VLOOKUP($A939,DSSV!$A$7:$R$65536,IN_DTK!S$6,0),"")</f>
        <v/>
      </c>
      <c r="T939" s="156" t="str">
        <f t="shared" si="28"/>
        <v/>
      </c>
      <c r="U939" s="156" t="str">
        <f t="shared" si="29"/>
        <v/>
      </c>
    </row>
    <row r="940" spans="1:21" s="156" customFormat="1" ht="20.25" customHeight="1">
      <c r="A940" s="154">
        <v>931</v>
      </c>
      <c r="B940" s="178">
        <f>--SUBTOTAL(2,C$7:C940)</f>
        <v>931</v>
      </c>
      <c r="C940" s="157">
        <f>IF(ISNA(VLOOKUP($A940,DSSV!$A$7:$R$65536,IN_DTK!C$6,0))=FALSE,VLOOKUP($A940,DSSV!$A$7:$R$65536,IN_DTK!C$6,0),"")</f>
        <v>0</v>
      </c>
      <c r="D940" s="181" t="str">
        <f>IF(ISNA(VLOOKUP($A940,DSSV!$A$7:$R$65536,IN_DTK!D$6,0))=FALSE,VLOOKUP($A940,DSSV!$A$7:$R$65536,IN_DTK!D$6,0),"")</f>
        <v/>
      </c>
      <c r="E940" s="182" t="str">
        <f>IF(ISNA(VLOOKUP($A940,DSSV!$A$7:$R$65536,IN_DTK!E$6,0))=FALSE,VLOOKUP($A940,DSSV!$A$7:$R$65536,IN_DTK!E$6,0),"")</f>
        <v/>
      </c>
      <c r="F940" s="187" t="str">
        <f>IF(ISNA(VLOOKUP($A940,DSSV!$A$7:$R$65536,IN_DTK!F$6,0))=FALSE,VLOOKUP($A940,DSSV!$A$7:$R$65536,IN_DTK!F$6,0),"")</f>
        <v/>
      </c>
      <c r="G940" s="187" t="str">
        <f>IF(ISNA(VLOOKUP($A940,DSSV!$A$7:$R$65536,IN_DTK!G$6,0))=FALSE,VLOOKUP($A940,DSSV!$A$7:$R$65536,IN_DTK!G$6,0),"")</f>
        <v/>
      </c>
      <c r="H940" s="183">
        <f>IF(ISNA(VLOOKUP($A940,DSSV!$A$7:$R$65536,IN_DTK!H$6,0))=FALSE,IF(H$9&lt;&gt;0,VLOOKUP($A940,DSSV!$A$7:$R$65536,IN_DTK!H$6,0),""),"")</f>
        <v>0</v>
      </c>
      <c r="I940" s="183">
        <f>IF(ISNA(VLOOKUP($A940,DSSV!$A$7:$R$65536,IN_DTK!I$6,0))=FALSE,IF(I$9&lt;&gt;0,VLOOKUP($A940,DSSV!$A$7:$R$65536,IN_DTK!I$6,0),""),"")</f>
        <v>0</v>
      </c>
      <c r="J940" s="183">
        <f>IF(ISNA(VLOOKUP($A940,DSSV!$A$7:$R$65536,IN_DTK!J$6,0))=FALSE,IF(J$9&lt;&gt;0,VLOOKUP($A940,DSSV!$A$7:$R$65536,IN_DTK!J$6,0),""),"")</f>
        <v>0</v>
      </c>
      <c r="K940" s="183">
        <f>IF(ISNA(VLOOKUP($A940,DSSV!$A$7:$R$65536,IN_DTK!K$6,0))=FALSE,IF(K$9&lt;&gt;0,VLOOKUP($A940,DSSV!$A$7:$R$65536,IN_DTK!K$6,0),""),"")</f>
        <v>0</v>
      </c>
      <c r="L940" s="183">
        <f>IF(ISNA(VLOOKUP($A940,DSSV!$A$7:$R$65536,IN_DTK!L$6,0))=FALSE,IF(L$9&lt;&gt;0,VLOOKUP($A940,DSSV!$A$7:$R$65536,IN_DTK!L$6,0),""),"")</f>
        <v>0</v>
      </c>
      <c r="M940" s="183">
        <f>IF(ISNA(VLOOKUP($A940,DSSV!$A$7:$R$65536,IN_DTK!M$6,0))=FALSE,IF(M$9&lt;&gt;0,VLOOKUP($A940,DSSV!$A$7:$R$65536,IN_DTK!M$6,0),""),"")</f>
        <v>0</v>
      </c>
      <c r="N940" s="183">
        <f>IF(ISNA(VLOOKUP($A940,DSSV!$A$7:$R$65536,IN_DTK!N$6,0))=FALSE,IF(N$9&lt;&gt;0,VLOOKUP($A940,DSSV!$A$7:$R$65536,IN_DTK!N$6,0),""),"")</f>
        <v>0</v>
      </c>
      <c r="O940" s="183">
        <f>IF(ISNA(VLOOKUP($A940,DSSV!$A$7:$R$65536,IN_DTK!O$6,0))=FALSE,IF(O$9&lt;&gt;0,VLOOKUP($A940,DSSV!$A$7:$R$65536,IN_DTK!O$6,0),""),"")</f>
        <v>0</v>
      </c>
      <c r="P940" s="183">
        <f>IF(ISNA(VLOOKUP($A940,DSSV!$A$7:$R$65536,IN_DTK!P$6,0))=FALSE,IF(P$9&lt;&gt;0,VLOOKUP($A940,DSSV!$A$7:$R$65536,IN_DTK!P$6,0),""),"")</f>
        <v>0</v>
      </c>
      <c r="Q940" s="184">
        <f>IF(ISNA(VLOOKUP($A940,DSSV!$A$7:$R$65536,IN_DTK!Q$6,0))=FALSE,VLOOKUP($A940,DSSV!$A$7:$R$65536,IN_DTK!Q$6,0),"")</f>
        <v>0</v>
      </c>
      <c r="R940" s="175" t="str">
        <f>IF(ISNA(VLOOKUP($A940,DSSV!$A$7:$R$65536,IN_DTK!R$6,0))=FALSE,VLOOKUP($A940,DSSV!$A$7:$R$65536,IN_DTK!R$6,0),"")</f>
        <v>Không</v>
      </c>
      <c r="S940" s="185" t="str">
        <f>IF(ISNA(VLOOKUP($A940,DSSV!$A$7:$R$65536,IN_DTK!S$6,0))=FALSE,VLOOKUP($A940,DSSV!$A$7:$R$65536,IN_DTK!S$6,0),"")</f>
        <v/>
      </c>
      <c r="T940" s="156" t="str">
        <f t="shared" si="28"/>
        <v/>
      </c>
      <c r="U940" s="156" t="str">
        <f t="shared" si="29"/>
        <v/>
      </c>
    </row>
    <row r="941" spans="1:21" s="156" customFormat="1" ht="20.25" customHeight="1">
      <c r="A941" s="154">
        <v>932</v>
      </c>
      <c r="B941" s="178">
        <f>--SUBTOTAL(2,C$7:C941)</f>
        <v>932</v>
      </c>
      <c r="C941" s="157">
        <f>IF(ISNA(VLOOKUP($A941,DSSV!$A$7:$R$65536,IN_DTK!C$6,0))=FALSE,VLOOKUP($A941,DSSV!$A$7:$R$65536,IN_DTK!C$6,0),"")</f>
        <v>0</v>
      </c>
      <c r="D941" s="181" t="str">
        <f>IF(ISNA(VLOOKUP($A941,DSSV!$A$7:$R$65536,IN_DTK!D$6,0))=FALSE,VLOOKUP($A941,DSSV!$A$7:$R$65536,IN_DTK!D$6,0),"")</f>
        <v/>
      </c>
      <c r="E941" s="182" t="str">
        <f>IF(ISNA(VLOOKUP($A941,DSSV!$A$7:$R$65536,IN_DTK!E$6,0))=FALSE,VLOOKUP($A941,DSSV!$A$7:$R$65536,IN_DTK!E$6,0),"")</f>
        <v/>
      </c>
      <c r="F941" s="187" t="str">
        <f>IF(ISNA(VLOOKUP($A941,DSSV!$A$7:$R$65536,IN_DTK!F$6,0))=FALSE,VLOOKUP($A941,DSSV!$A$7:$R$65536,IN_DTK!F$6,0),"")</f>
        <v/>
      </c>
      <c r="G941" s="187" t="str">
        <f>IF(ISNA(VLOOKUP($A941,DSSV!$A$7:$R$65536,IN_DTK!G$6,0))=FALSE,VLOOKUP($A941,DSSV!$A$7:$R$65536,IN_DTK!G$6,0),"")</f>
        <v/>
      </c>
      <c r="H941" s="183">
        <f>IF(ISNA(VLOOKUP($A941,DSSV!$A$7:$R$65536,IN_DTK!H$6,0))=FALSE,IF(H$9&lt;&gt;0,VLOOKUP($A941,DSSV!$A$7:$R$65536,IN_DTK!H$6,0),""),"")</f>
        <v>0</v>
      </c>
      <c r="I941" s="183">
        <f>IF(ISNA(VLOOKUP($A941,DSSV!$A$7:$R$65536,IN_DTK!I$6,0))=FALSE,IF(I$9&lt;&gt;0,VLOOKUP($A941,DSSV!$A$7:$R$65536,IN_DTK!I$6,0),""),"")</f>
        <v>0</v>
      </c>
      <c r="J941" s="183">
        <f>IF(ISNA(VLOOKUP($A941,DSSV!$A$7:$R$65536,IN_DTK!J$6,0))=FALSE,IF(J$9&lt;&gt;0,VLOOKUP($A941,DSSV!$A$7:$R$65536,IN_DTK!J$6,0),""),"")</f>
        <v>0</v>
      </c>
      <c r="K941" s="183">
        <f>IF(ISNA(VLOOKUP($A941,DSSV!$A$7:$R$65536,IN_DTK!K$6,0))=FALSE,IF(K$9&lt;&gt;0,VLOOKUP($A941,DSSV!$A$7:$R$65536,IN_DTK!K$6,0),""),"")</f>
        <v>0</v>
      </c>
      <c r="L941" s="183">
        <f>IF(ISNA(VLOOKUP($A941,DSSV!$A$7:$R$65536,IN_DTK!L$6,0))=FALSE,IF(L$9&lt;&gt;0,VLOOKUP($A941,DSSV!$A$7:$R$65536,IN_DTK!L$6,0),""),"")</f>
        <v>0</v>
      </c>
      <c r="M941" s="183">
        <f>IF(ISNA(VLOOKUP($A941,DSSV!$A$7:$R$65536,IN_DTK!M$6,0))=FALSE,IF(M$9&lt;&gt;0,VLOOKUP($A941,DSSV!$A$7:$R$65536,IN_DTK!M$6,0),""),"")</f>
        <v>0</v>
      </c>
      <c r="N941" s="183">
        <f>IF(ISNA(VLOOKUP($A941,DSSV!$A$7:$R$65536,IN_DTK!N$6,0))=FALSE,IF(N$9&lt;&gt;0,VLOOKUP($A941,DSSV!$A$7:$R$65536,IN_DTK!N$6,0),""),"")</f>
        <v>0</v>
      </c>
      <c r="O941" s="183">
        <f>IF(ISNA(VLOOKUP($A941,DSSV!$A$7:$R$65536,IN_DTK!O$6,0))=FALSE,IF(O$9&lt;&gt;0,VLOOKUP($A941,DSSV!$A$7:$R$65536,IN_DTK!O$6,0),""),"")</f>
        <v>0</v>
      </c>
      <c r="P941" s="183">
        <f>IF(ISNA(VLOOKUP($A941,DSSV!$A$7:$R$65536,IN_DTK!P$6,0))=FALSE,IF(P$9&lt;&gt;0,VLOOKUP($A941,DSSV!$A$7:$R$65536,IN_DTK!P$6,0),""),"")</f>
        <v>0</v>
      </c>
      <c r="Q941" s="184">
        <f>IF(ISNA(VLOOKUP($A941,DSSV!$A$7:$R$65536,IN_DTK!Q$6,0))=FALSE,VLOOKUP($A941,DSSV!$A$7:$R$65536,IN_DTK!Q$6,0),"")</f>
        <v>0</v>
      </c>
      <c r="R941" s="175" t="str">
        <f>IF(ISNA(VLOOKUP($A941,DSSV!$A$7:$R$65536,IN_DTK!R$6,0))=FALSE,VLOOKUP($A941,DSSV!$A$7:$R$65536,IN_DTK!R$6,0),"")</f>
        <v>Không</v>
      </c>
      <c r="S941" s="185" t="str">
        <f>IF(ISNA(VLOOKUP($A941,DSSV!$A$7:$R$65536,IN_DTK!S$6,0))=FALSE,VLOOKUP($A941,DSSV!$A$7:$R$65536,IN_DTK!S$6,0),"")</f>
        <v/>
      </c>
      <c r="T941" s="156" t="str">
        <f t="shared" si="28"/>
        <v/>
      </c>
      <c r="U941" s="156" t="str">
        <f t="shared" si="29"/>
        <v/>
      </c>
    </row>
    <row r="942" spans="1:21" s="156" customFormat="1" ht="20.25" customHeight="1">
      <c r="A942" s="154">
        <v>933</v>
      </c>
      <c r="B942" s="178">
        <f>--SUBTOTAL(2,C$7:C942)</f>
        <v>933</v>
      </c>
      <c r="C942" s="157">
        <f>IF(ISNA(VLOOKUP($A942,DSSV!$A$7:$R$65536,IN_DTK!C$6,0))=FALSE,VLOOKUP($A942,DSSV!$A$7:$R$65536,IN_DTK!C$6,0),"")</f>
        <v>0</v>
      </c>
      <c r="D942" s="181" t="str">
        <f>IF(ISNA(VLOOKUP($A942,DSSV!$A$7:$R$65536,IN_DTK!D$6,0))=FALSE,VLOOKUP($A942,DSSV!$A$7:$R$65536,IN_DTK!D$6,0),"")</f>
        <v/>
      </c>
      <c r="E942" s="182" t="str">
        <f>IF(ISNA(VLOOKUP($A942,DSSV!$A$7:$R$65536,IN_DTK!E$6,0))=FALSE,VLOOKUP($A942,DSSV!$A$7:$R$65536,IN_DTK!E$6,0),"")</f>
        <v/>
      </c>
      <c r="F942" s="187" t="str">
        <f>IF(ISNA(VLOOKUP($A942,DSSV!$A$7:$R$65536,IN_DTK!F$6,0))=FALSE,VLOOKUP($A942,DSSV!$A$7:$R$65536,IN_DTK!F$6,0),"")</f>
        <v/>
      </c>
      <c r="G942" s="187" t="str">
        <f>IF(ISNA(VLOOKUP($A942,DSSV!$A$7:$R$65536,IN_DTK!G$6,0))=FALSE,VLOOKUP($A942,DSSV!$A$7:$R$65536,IN_DTK!G$6,0),"")</f>
        <v/>
      </c>
      <c r="H942" s="183">
        <f>IF(ISNA(VLOOKUP($A942,DSSV!$A$7:$R$65536,IN_DTK!H$6,0))=FALSE,IF(H$9&lt;&gt;0,VLOOKUP($A942,DSSV!$A$7:$R$65536,IN_DTK!H$6,0),""),"")</f>
        <v>0</v>
      </c>
      <c r="I942" s="183">
        <f>IF(ISNA(VLOOKUP($A942,DSSV!$A$7:$R$65536,IN_DTK!I$6,0))=FALSE,IF(I$9&lt;&gt;0,VLOOKUP($A942,DSSV!$A$7:$R$65536,IN_DTK!I$6,0),""),"")</f>
        <v>0</v>
      </c>
      <c r="J942" s="183">
        <f>IF(ISNA(VLOOKUP($A942,DSSV!$A$7:$R$65536,IN_DTK!J$6,0))=FALSE,IF(J$9&lt;&gt;0,VLOOKUP($A942,DSSV!$A$7:$R$65536,IN_DTK!J$6,0),""),"")</f>
        <v>0</v>
      </c>
      <c r="K942" s="183">
        <f>IF(ISNA(VLOOKUP($A942,DSSV!$A$7:$R$65536,IN_DTK!K$6,0))=FALSE,IF(K$9&lt;&gt;0,VLOOKUP($A942,DSSV!$A$7:$R$65536,IN_DTK!K$6,0),""),"")</f>
        <v>0</v>
      </c>
      <c r="L942" s="183">
        <f>IF(ISNA(VLOOKUP($A942,DSSV!$A$7:$R$65536,IN_DTK!L$6,0))=FALSE,IF(L$9&lt;&gt;0,VLOOKUP($A942,DSSV!$A$7:$R$65536,IN_DTK!L$6,0),""),"")</f>
        <v>0</v>
      </c>
      <c r="M942" s="183">
        <f>IF(ISNA(VLOOKUP($A942,DSSV!$A$7:$R$65536,IN_DTK!M$6,0))=FALSE,IF(M$9&lt;&gt;0,VLOOKUP($A942,DSSV!$A$7:$R$65536,IN_DTK!M$6,0),""),"")</f>
        <v>0</v>
      </c>
      <c r="N942" s="183">
        <f>IF(ISNA(VLOOKUP($A942,DSSV!$A$7:$R$65536,IN_DTK!N$6,0))=FALSE,IF(N$9&lt;&gt;0,VLOOKUP($A942,DSSV!$A$7:$R$65536,IN_DTK!N$6,0),""),"")</f>
        <v>0</v>
      </c>
      <c r="O942" s="183">
        <f>IF(ISNA(VLOOKUP($A942,DSSV!$A$7:$R$65536,IN_DTK!O$6,0))=FALSE,IF(O$9&lt;&gt;0,VLOOKUP($A942,DSSV!$A$7:$R$65536,IN_DTK!O$6,0),""),"")</f>
        <v>0</v>
      </c>
      <c r="P942" s="183">
        <f>IF(ISNA(VLOOKUP($A942,DSSV!$A$7:$R$65536,IN_DTK!P$6,0))=FALSE,IF(P$9&lt;&gt;0,VLOOKUP($A942,DSSV!$A$7:$R$65536,IN_DTK!P$6,0),""),"")</f>
        <v>0</v>
      </c>
      <c r="Q942" s="184">
        <f>IF(ISNA(VLOOKUP($A942,DSSV!$A$7:$R$65536,IN_DTK!Q$6,0))=FALSE,VLOOKUP($A942,DSSV!$A$7:$R$65536,IN_DTK!Q$6,0),"")</f>
        <v>0</v>
      </c>
      <c r="R942" s="175" t="str">
        <f>IF(ISNA(VLOOKUP($A942,DSSV!$A$7:$R$65536,IN_DTK!R$6,0))=FALSE,VLOOKUP($A942,DSSV!$A$7:$R$65536,IN_DTK!R$6,0),"")</f>
        <v>Không</v>
      </c>
      <c r="S942" s="185" t="str">
        <f>IF(ISNA(VLOOKUP($A942,DSSV!$A$7:$R$65536,IN_DTK!S$6,0))=FALSE,VLOOKUP($A942,DSSV!$A$7:$R$65536,IN_DTK!S$6,0),"")</f>
        <v/>
      </c>
      <c r="T942" s="156" t="str">
        <f t="shared" si="28"/>
        <v/>
      </c>
      <c r="U942" s="156" t="str">
        <f t="shared" si="29"/>
        <v/>
      </c>
    </row>
    <row r="943" spans="1:21" s="156" customFormat="1" ht="20.25" customHeight="1">
      <c r="A943" s="154">
        <v>934</v>
      </c>
      <c r="B943" s="178">
        <f>--SUBTOTAL(2,C$7:C943)</f>
        <v>934</v>
      </c>
      <c r="C943" s="157">
        <f>IF(ISNA(VLOOKUP($A943,DSSV!$A$7:$R$65536,IN_DTK!C$6,0))=FALSE,VLOOKUP($A943,DSSV!$A$7:$R$65536,IN_DTK!C$6,0),"")</f>
        <v>0</v>
      </c>
      <c r="D943" s="181" t="str">
        <f>IF(ISNA(VLOOKUP($A943,DSSV!$A$7:$R$65536,IN_DTK!D$6,0))=FALSE,VLOOKUP($A943,DSSV!$A$7:$R$65536,IN_DTK!D$6,0),"")</f>
        <v/>
      </c>
      <c r="E943" s="182" t="str">
        <f>IF(ISNA(VLOOKUP($A943,DSSV!$A$7:$R$65536,IN_DTK!E$6,0))=FALSE,VLOOKUP($A943,DSSV!$A$7:$R$65536,IN_DTK!E$6,0),"")</f>
        <v/>
      </c>
      <c r="F943" s="187" t="str">
        <f>IF(ISNA(VLOOKUP($A943,DSSV!$A$7:$R$65536,IN_DTK!F$6,0))=FALSE,VLOOKUP($A943,DSSV!$A$7:$R$65536,IN_DTK!F$6,0),"")</f>
        <v/>
      </c>
      <c r="G943" s="187" t="str">
        <f>IF(ISNA(VLOOKUP($A943,DSSV!$A$7:$R$65536,IN_DTK!G$6,0))=FALSE,VLOOKUP($A943,DSSV!$A$7:$R$65536,IN_DTK!G$6,0),"")</f>
        <v/>
      </c>
      <c r="H943" s="183">
        <f>IF(ISNA(VLOOKUP($A943,DSSV!$A$7:$R$65536,IN_DTK!H$6,0))=FALSE,IF(H$9&lt;&gt;0,VLOOKUP($A943,DSSV!$A$7:$R$65536,IN_DTK!H$6,0),""),"")</f>
        <v>0</v>
      </c>
      <c r="I943" s="183">
        <f>IF(ISNA(VLOOKUP($A943,DSSV!$A$7:$R$65536,IN_DTK!I$6,0))=FALSE,IF(I$9&lt;&gt;0,VLOOKUP($A943,DSSV!$A$7:$R$65536,IN_DTK!I$6,0),""),"")</f>
        <v>0</v>
      </c>
      <c r="J943" s="183">
        <f>IF(ISNA(VLOOKUP($A943,DSSV!$A$7:$R$65536,IN_DTK!J$6,0))=FALSE,IF(J$9&lt;&gt;0,VLOOKUP($A943,DSSV!$A$7:$R$65536,IN_DTK!J$6,0),""),"")</f>
        <v>0</v>
      </c>
      <c r="K943" s="183">
        <f>IF(ISNA(VLOOKUP($A943,DSSV!$A$7:$R$65536,IN_DTK!K$6,0))=FALSE,IF(K$9&lt;&gt;0,VLOOKUP($A943,DSSV!$A$7:$R$65536,IN_DTK!K$6,0),""),"")</f>
        <v>0</v>
      </c>
      <c r="L943" s="183">
        <f>IF(ISNA(VLOOKUP($A943,DSSV!$A$7:$R$65536,IN_DTK!L$6,0))=FALSE,IF(L$9&lt;&gt;0,VLOOKUP($A943,DSSV!$A$7:$R$65536,IN_DTK!L$6,0),""),"")</f>
        <v>0</v>
      </c>
      <c r="M943" s="183">
        <f>IF(ISNA(VLOOKUP($A943,DSSV!$A$7:$R$65536,IN_DTK!M$6,0))=FALSE,IF(M$9&lt;&gt;0,VLOOKUP($A943,DSSV!$A$7:$R$65536,IN_DTK!M$6,0),""),"")</f>
        <v>0</v>
      </c>
      <c r="N943" s="183">
        <f>IF(ISNA(VLOOKUP($A943,DSSV!$A$7:$R$65536,IN_DTK!N$6,0))=FALSE,IF(N$9&lt;&gt;0,VLOOKUP($A943,DSSV!$A$7:$R$65536,IN_DTK!N$6,0),""),"")</f>
        <v>0</v>
      </c>
      <c r="O943" s="183">
        <f>IF(ISNA(VLOOKUP($A943,DSSV!$A$7:$R$65536,IN_DTK!O$6,0))=FALSE,IF(O$9&lt;&gt;0,VLOOKUP($A943,DSSV!$A$7:$R$65536,IN_DTK!O$6,0),""),"")</f>
        <v>0</v>
      </c>
      <c r="P943" s="183">
        <f>IF(ISNA(VLOOKUP($A943,DSSV!$A$7:$R$65536,IN_DTK!P$6,0))=FALSE,IF(P$9&lt;&gt;0,VLOOKUP($A943,DSSV!$A$7:$R$65536,IN_DTK!P$6,0),""),"")</f>
        <v>0</v>
      </c>
      <c r="Q943" s="184">
        <f>IF(ISNA(VLOOKUP($A943,DSSV!$A$7:$R$65536,IN_DTK!Q$6,0))=FALSE,VLOOKUP($A943,DSSV!$A$7:$R$65536,IN_DTK!Q$6,0),"")</f>
        <v>0</v>
      </c>
      <c r="R943" s="175" t="str">
        <f>IF(ISNA(VLOOKUP($A943,DSSV!$A$7:$R$65536,IN_DTK!R$6,0))=FALSE,VLOOKUP($A943,DSSV!$A$7:$R$65536,IN_DTK!R$6,0),"")</f>
        <v>Không</v>
      </c>
      <c r="S943" s="185" t="str">
        <f>IF(ISNA(VLOOKUP($A943,DSSV!$A$7:$R$65536,IN_DTK!S$6,0))=FALSE,VLOOKUP($A943,DSSV!$A$7:$R$65536,IN_DTK!S$6,0),"")</f>
        <v/>
      </c>
      <c r="T943" s="156" t="str">
        <f t="shared" si="28"/>
        <v/>
      </c>
      <c r="U943" s="156" t="str">
        <f t="shared" si="29"/>
        <v/>
      </c>
    </row>
    <row r="944" spans="1:21" s="156" customFormat="1" ht="20.25" customHeight="1">
      <c r="A944" s="154">
        <v>935</v>
      </c>
      <c r="B944" s="178">
        <f>--SUBTOTAL(2,C$7:C944)</f>
        <v>935</v>
      </c>
      <c r="C944" s="157">
        <f>IF(ISNA(VLOOKUP($A944,DSSV!$A$7:$R$65536,IN_DTK!C$6,0))=FALSE,VLOOKUP($A944,DSSV!$A$7:$R$65536,IN_DTK!C$6,0),"")</f>
        <v>0</v>
      </c>
      <c r="D944" s="181" t="str">
        <f>IF(ISNA(VLOOKUP($A944,DSSV!$A$7:$R$65536,IN_DTK!D$6,0))=FALSE,VLOOKUP($A944,DSSV!$A$7:$R$65536,IN_DTK!D$6,0),"")</f>
        <v/>
      </c>
      <c r="E944" s="182" t="str">
        <f>IF(ISNA(VLOOKUP($A944,DSSV!$A$7:$R$65536,IN_DTK!E$6,0))=FALSE,VLOOKUP($A944,DSSV!$A$7:$R$65536,IN_DTK!E$6,0),"")</f>
        <v/>
      </c>
      <c r="F944" s="187" t="str">
        <f>IF(ISNA(VLOOKUP($A944,DSSV!$A$7:$R$65536,IN_DTK!F$6,0))=FALSE,VLOOKUP($A944,DSSV!$A$7:$R$65536,IN_DTK!F$6,0),"")</f>
        <v/>
      </c>
      <c r="G944" s="187" t="str">
        <f>IF(ISNA(VLOOKUP($A944,DSSV!$A$7:$R$65536,IN_DTK!G$6,0))=FALSE,VLOOKUP($A944,DSSV!$A$7:$R$65536,IN_DTK!G$6,0),"")</f>
        <v/>
      </c>
      <c r="H944" s="183">
        <f>IF(ISNA(VLOOKUP($A944,DSSV!$A$7:$R$65536,IN_DTK!H$6,0))=FALSE,IF(H$9&lt;&gt;0,VLOOKUP($A944,DSSV!$A$7:$R$65536,IN_DTK!H$6,0),""),"")</f>
        <v>0</v>
      </c>
      <c r="I944" s="183">
        <f>IF(ISNA(VLOOKUP($A944,DSSV!$A$7:$R$65536,IN_DTK!I$6,0))=FALSE,IF(I$9&lt;&gt;0,VLOOKUP($A944,DSSV!$A$7:$R$65536,IN_DTK!I$6,0),""),"")</f>
        <v>0</v>
      </c>
      <c r="J944" s="183">
        <f>IF(ISNA(VLOOKUP($A944,DSSV!$A$7:$R$65536,IN_DTK!J$6,0))=FALSE,IF(J$9&lt;&gt;0,VLOOKUP($A944,DSSV!$A$7:$R$65536,IN_DTK!J$6,0),""),"")</f>
        <v>0</v>
      </c>
      <c r="K944" s="183">
        <f>IF(ISNA(VLOOKUP($A944,DSSV!$A$7:$R$65536,IN_DTK!K$6,0))=FALSE,IF(K$9&lt;&gt;0,VLOOKUP($A944,DSSV!$A$7:$R$65536,IN_DTK!K$6,0),""),"")</f>
        <v>0</v>
      </c>
      <c r="L944" s="183">
        <f>IF(ISNA(VLOOKUP($A944,DSSV!$A$7:$R$65536,IN_DTK!L$6,0))=FALSE,IF(L$9&lt;&gt;0,VLOOKUP($A944,DSSV!$A$7:$R$65536,IN_DTK!L$6,0),""),"")</f>
        <v>0</v>
      </c>
      <c r="M944" s="183">
        <f>IF(ISNA(VLOOKUP($A944,DSSV!$A$7:$R$65536,IN_DTK!M$6,0))=FALSE,IF(M$9&lt;&gt;0,VLOOKUP($A944,DSSV!$A$7:$R$65536,IN_DTK!M$6,0),""),"")</f>
        <v>0</v>
      </c>
      <c r="N944" s="183">
        <f>IF(ISNA(VLOOKUP($A944,DSSV!$A$7:$R$65536,IN_DTK!N$6,0))=FALSE,IF(N$9&lt;&gt;0,VLOOKUP($A944,DSSV!$A$7:$R$65536,IN_DTK!N$6,0),""),"")</f>
        <v>0</v>
      </c>
      <c r="O944" s="183">
        <f>IF(ISNA(VLOOKUP($A944,DSSV!$A$7:$R$65536,IN_DTK!O$6,0))=FALSE,IF(O$9&lt;&gt;0,VLOOKUP($A944,DSSV!$A$7:$R$65536,IN_DTK!O$6,0),""),"")</f>
        <v>0</v>
      </c>
      <c r="P944" s="183">
        <f>IF(ISNA(VLOOKUP($A944,DSSV!$A$7:$R$65536,IN_DTK!P$6,0))=FALSE,IF(P$9&lt;&gt;0,VLOOKUP($A944,DSSV!$A$7:$R$65536,IN_DTK!P$6,0),""),"")</f>
        <v>0</v>
      </c>
      <c r="Q944" s="184">
        <f>IF(ISNA(VLOOKUP($A944,DSSV!$A$7:$R$65536,IN_DTK!Q$6,0))=FALSE,VLOOKUP($A944,DSSV!$A$7:$R$65536,IN_DTK!Q$6,0),"")</f>
        <v>0</v>
      </c>
      <c r="R944" s="175" t="str">
        <f>IF(ISNA(VLOOKUP($A944,DSSV!$A$7:$R$65536,IN_DTK!R$6,0))=FALSE,VLOOKUP($A944,DSSV!$A$7:$R$65536,IN_DTK!R$6,0),"")</f>
        <v>Không</v>
      </c>
      <c r="S944" s="185" t="str">
        <f>IF(ISNA(VLOOKUP($A944,DSSV!$A$7:$R$65536,IN_DTK!S$6,0))=FALSE,VLOOKUP($A944,DSSV!$A$7:$R$65536,IN_DTK!S$6,0),"")</f>
        <v/>
      </c>
      <c r="T944" s="156" t="str">
        <f t="shared" si="28"/>
        <v/>
      </c>
      <c r="U944" s="156" t="str">
        <f t="shared" si="29"/>
        <v/>
      </c>
    </row>
    <row r="945" spans="1:21" s="156" customFormat="1" ht="20.25" customHeight="1">
      <c r="A945" s="154">
        <v>936</v>
      </c>
      <c r="B945" s="178">
        <f>--SUBTOTAL(2,C$7:C945)</f>
        <v>936</v>
      </c>
      <c r="C945" s="157">
        <f>IF(ISNA(VLOOKUP($A945,DSSV!$A$7:$R$65536,IN_DTK!C$6,0))=FALSE,VLOOKUP($A945,DSSV!$A$7:$R$65536,IN_DTK!C$6,0),"")</f>
        <v>0</v>
      </c>
      <c r="D945" s="181" t="str">
        <f>IF(ISNA(VLOOKUP($A945,DSSV!$A$7:$R$65536,IN_DTK!D$6,0))=FALSE,VLOOKUP($A945,DSSV!$A$7:$R$65536,IN_DTK!D$6,0),"")</f>
        <v/>
      </c>
      <c r="E945" s="182" t="str">
        <f>IF(ISNA(VLOOKUP($A945,DSSV!$A$7:$R$65536,IN_DTK!E$6,0))=FALSE,VLOOKUP($A945,DSSV!$A$7:$R$65536,IN_DTK!E$6,0),"")</f>
        <v/>
      </c>
      <c r="F945" s="187" t="str">
        <f>IF(ISNA(VLOOKUP($A945,DSSV!$A$7:$R$65536,IN_DTK!F$6,0))=FALSE,VLOOKUP($A945,DSSV!$A$7:$R$65536,IN_DTK!F$6,0),"")</f>
        <v/>
      </c>
      <c r="G945" s="187" t="str">
        <f>IF(ISNA(VLOOKUP($A945,DSSV!$A$7:$R$65536,IN_DTK!G$6,0))=FALSE,VLOOKUP($A945,DSSV!$A$7:$R$65536,IN_DTK!G$6,0),"")</f>
        <v/>
      </c>
      <c r="H945" s="183">
        <f>IF(ISNA(VLOOKUP($A945,DSSV!$A$7:$R$65536,IN_DTK!H$6,0))=FALSE,IF(H$9&lt;&gt;0,VLOOKUP($A945,DSSV!$A$7:$R$65536,IN_DTK!H$6,0),""),"")</f>
        <v>0</v>
      </c>
      <c r="I945" s="183">
        <f>IF(ISNA(VLOOKUP($A945,DSSV!$A$7:$R$65536,IN_DTK!I$6,0))=FALSE,IF(I$9&lt;&gt;0,VLOOKUP($A945,DSSV!$A$7:$R$65536,IN_DTK!I$6,0),""),"")</f>
        <v>0</v>
      </c>
      <c r="J945" s="183">
        <f>IF(ISNA(VLOOKUP($A945,DSSV!$A$7:$R$65536,IN_DTK!J$6,0))=FALSE,IF(J$9&lt;&gt;0,VLOOKUP($A945,DSSV!$A$7:$R$65536,IN_DTK!J$6,0),""),"")</f>
        <v>0</v>
      </c>
      <c r="K945" s="183">
        <f>IF(ISNA(VLOOKUP($A945,DSSV!$A$7:$R$65536,IN_DTK!K$6,0))=FALSE,IF(K$9&lt;&gt;0,VLOOKUP($A945,DSSV!$A$7:$R$65536,IN_DTK!K$6,0),""),"")</f>
        <v>0</v>
      </c>
      <c r="L945" s="183">
        <f>IF(ISNA(VLOOKUP($A945,DSSV!$A$7:$R$65536,IN_DTK!L$6,0))=FALSE,IF(L$9&lt;&gt;0,VLOOKUP($A945,DSSV!$A$7:$R$65536,IN_DTK!L$6,0),""),"")</f>
        <v>0</v>
      </c>
      <c r="M945" s="183">
        <f>IF(ISNA(VLOOKUP($A945,DSSV!$A$7:$R$65536,IN_DTK!M$6,0))=FALSE,IF(M$9&lt;&gt;0,VLOOKUP($A945,DSSV!$A$7:$R$65536,IN_DTK!M$6,0),""),"")</f>
        <v>0</v>
      </c>
      <c r="N945" s="183">
        <f>IF(ISNA(VLOOKUP($A945,DSSV!$A$7:$R$65536,IN_DTK!N$6,0))=FALSE,IF(N$9&lt;&gt;0,VLOOKUP($A945,DSSV!$A$7:$R$65536,IN_DTK!N$6,0),""),"")</f>
        <v>0</v>
      </c>
      <c r="O945" s="183">
        <f>IF(ISNA(VLOOKUP($A945,DSSV!$A$7:$R$65536,IN_DTK!O$6,0))=FALSE,IF(O$9&lt;&gt;0,VLOOKUP($A945,DSSV!$A$7:$R$65536,IN_DTK!O$6,0),""),"")</f>
        <v>0</v>
      </c>
      <c r="P945" s="183">
        <f>IF(ISNA(VLOOKUP($A945,DSSV!$A$7:$R$65536,IN_DTK!P$6,0))=FALSE,IF(P$9&lt;&gt;0,VLOOKUP($A945,DSSV!$A$7:$R$65536,IN_DTK!P$6,0),""),"")</f>
        <v>0</v>
      </c>
      <c r="Q945" s="184">
        <f>IF(ISNA(VLOOKUP($A945,DSSV!$A$7:$R$65536,IN_DTK!Q$6,0))=FALSE,VLOOKUP($A945,DSSV!$A$7:$R$65536,IN_DTK!Q$6,0),"")</f>
        <v>0</v>
      </c>
      <c r="R945" s="175" t="str">
        <f>IF(ISNA(VLOOKUP($A945,DSSV!$A$7:$R$65536,IN_DTK!R$6,0))=FALSE,VLOOKUP($A945,DSSV!$A$7:$R$65536,IN_DTK!R$6,0),"")</f>
        <v>Không</v>
      </c>
      <c r="S945" s="185" t="str">
        <f>IF(ISNA(VLOOKUP($A945,DSSV!$A$7:$R$65536,IN_DTK!S$6,0))=FALSE,VLOOKUP($A945,DSSV!$A$7:$R$65536,IN_DTK!S$6,0),"")</f>
        <v/>
      </c>
      <c r="T945" s="156" t="str">
        <f t="shared" si="28"/>
        <v/>
      </c>
      <c r="U945" s="156" t="str">
        <f t="shared" si="29"/>
        <v/>
      </c>
    </row>
    <row r="946" spans="1:21" s="156" customFormat="1" ht="20.25" customHeight="1">
      <c r="A946" s="154">
        <v>937</v>
      </c>
      <c r="B946" s="178">
        <f>--SUBTOTAL(2,C$7:C946)</f>
        <v>937</v>
      </c>
      <c r="C946" s="157">
        <f>IF(ISNA(VLOOKUP($A946,DSSV!$A$7:$R$65536,IN_DTK!C$6,0))=FALSE,VLOOKUP($A946,DSSV!$A$7:$R$65536,IN_DTK!C$6,0),"")</f>
        <v>0</v>
      </c>
      <c r="D946" s="181" t="str">
        <f>IF(ISNA(VLOOKUP($A946,DSSV!$A$7:$R$65536,IN_DTK!D$6,0))=FALSE,VLOOKUP($A946,DSSV!$A$7:$R$65536,IN_DTK!D$6,0),"")</f>
        <v/>
      </c>
      <c r="E946" s="182" t="str">
        <f>IF(ISNA(VLOOKUP($A946,DSSV!$A$7:$R$65536,IN_DTK!E$6,0))=FALSE,VLOOKUP($A946,DSSV!$A$7:$R$65536,IN_DTK!E$6,0),"")</f>
        <v/>
      </c>
      <c r="F946" s="187" t="str">
        <f>IF(ISNA(VLOOKUP($A946,DSSV!$A$7:$R$65536,IN_DTK!F$6,0))=FALSE,VLOOKUP($A946,DSSV!$A$7:$R$65536,IN_DTK!F$6,0),"")</f>
        <v/>
      </c>
      <c r="G946" s="187" t="str">
        <f>IF(ISNA(VLOOKUP($A946,DSSV!$A$7:$R$65536,IN_DTK!G$6,0))=FALSE,VLOOKUP($A946,DSSV!$A$7:$R$65536,IN_DTK!G$6,0),"")</f>
        <v/>
      </c>
      <c r="H946" s="183">
        <f>IF(ISNA(VLOOKUP($A946,DSSV!$A$7:$R$65536,IN_DTK!H$6,0))=FALSE,IF(H$9&lt;&gt;0,VLOOKUP($A946,DSSV!$A$7:$R$65536,IN_DTK!H$6,0),""),"")</f>
        <v>0</v>
      </c>
      <c r="I946" s="183">
        <f>IF(ISNA(VLOOKUP($A946,DSSV!$A$7:$R$65536,IN_DTK!I$6,0))=FALSE,IF(I$9&lt;&gt;0,VLOOKUP($A946,DSSV!$A$7:$R$65536,IN_DTK!I$6,0),""),"")</f>
        <v>0</v>
      </c>
      <c r="J946" s="183">
        <f>IF(ISNA(VLOOKUP($A946,DSSV!$A$7:$R$65536,IN_DTK!J$6,0))=FALSE,IF(J$9&lt;&gt;0,VLOOKUP($A946,DSSV!$A$7:$R$65536,IN_DTK!J$6,0),""),"")</f>
        <v>0</v>
      </c>
      <c r="K946" s="183">
        <f>IF(ISNA(VLOOKUP($A946,DSSV!$A$7:$R$65536,IN_DTK!K$6,0))=FALSE,IF(K$9&lt;&gt;0,VLOOKUP($A946,DSSV!$A$7:$R$65536,IN_DTK!K$6,0),""),"")</f>
        <v>0</v>
      </c>
      <c r="L946" s="183">
        <f>IF(ISNA(VLOOKUP($A946,DSSV!$A$7:$R$65536,IN_DTK!L$6,0))=FALSE,IF(L$9&lt;&gt;0,VLOOKUP($A946,DSSV!$A$7:$R$65536,IN_DTK!L$6,0),""),"")</f>
        <v>0</v>
      </c>
      <c r="M946" s="183">
        <f>IF(ISNA(VLOOKUP($A946,DSSV!$A$7:$R$65536,IN_DTK!M$6,0))=FALSE,IF(M$9&lt;&gt;0,VLOOKUP($A946,DSSV!$A$7:$R$65536,IN_DTK!M$6,0),""),"")</f>
        <v>0</v>
      </c>
      <c r="N946" s="183">
        <f>IF(ISNA(VLOOKUP($A946,DSSV!$A$7:$R$65536,IN_DTK!N$6,0))=FALSE,IF(N$9&lt;&gt;0,VLOOKUP($A946,DSSV!$A$7:$R$65536,IN_DTK!N$6,0),""),"")</f>
        <v>0</v>
      </c>
      <c r="O946" s="183">
        <f>IF(ISNA(VLOOKUP($A946,DSSV!$A$7:$R$65536,IN_DTK!O$6,0))=FALSE,IF(O$9&lt;&gt;0,VLOOKUP($A946,DSSV!$A$7:$R$65536,IN_DTK!O$6,0),""),"")</f>
        <v>0</v>
      </c>
      <c r="P946" s="183">
        <f>IF(ISNA(VLOOKUP($A946,DSSV!$A$7:$R$65536,IN_DTK!P$6,0))=FALSE,IF(P$9&lt;&gt;0,VLOOKUP($A946,DSSV!$A$7:$R$65536,IN_DTK!P$6,0),""),"")</f>
        <v>0</v>
      </c>
      <c r="Q946" s="184">
        <f>IF(ISNA(VLOOKUP($A946,DSSV!$A$7:$R$65536,IN_DTK!Q$6,0))=FALSE,VLOOKUP($A946,DSSV!$A$7:$R$65536,IN_DTK!Q$6,0),"")</f>
        <v>0</v>
      </c>
      <c r="R946" s="175" t="str">
        <f>IF(ISNA(VLOOKUP($A946,DSSV!$A$7:$R$65536,IN_DTK!R$6,0))=FALSE,VLOOKUP($A946,DSSV!$A$7:$R$65536,IN_DTK!R$6,0),"")</f>
        <v>Không</v>
      </c>
      <c r="S946" s="185" t="str">
        <f>IF(ISNA(VLOOKUP($A946,DSSV!$A$7:$R$65536,IN_DTK!S$6,0))=FALSE,VLOOKUP($A946,DSSV!$A$7:$R$65536,IN_DTK!S$6,0),"")</f>
        <v/>
      </c>
      <c r="T946" s="156" t="str">
        <f t="shared" si="28"/>
        <v/>
      </c>
      <c r="U946" s="156" t="str">
        <f t="shared" si="29"/>
        <v/>
      </c>
    </row>
    <row r="947" spans="1:21" s="156" customFormat="1" ht="20.25" customHeight="1">
      <c r="A947" s="154">
        <v>938</v>
      </c>
      <c r="B947" s="178">
        <f>--SUBTOTAL(2,C$7:C947)</f>
        <v>938</v>
      </c>
      <c r="C947" s="157">
        <f>IF(ISNA(VLOOKUP($A947,DSSV!$A$7:$R$65536,IN_DTK!C$6,0))=FALSE,VLOOKUP($A947,DSSV!$A$7:$R$65536,IN_DTK!C$6,0),"")</f>
        <v>0</v>
      </c>
      <c r="D947" s="181" t="str">
        <f>IF(ISNA(VLOOKUP($A947,DSSV!$A$7:$R$65536,IN_DTK!D$6,0))=FALSE,VLOOKUP($A947,DSSV!$A$7:$R$65536,IN_DTK!D$6,0),"")</f>
        <v/>
      </c>
      <c r="E947" s="182" t="str">
        <f>IF(ISNA(VLOOKUP($A947,DSSV!$A$7:$R$65536,IN_DTK!E$6,0))=FALSE,VLOOKUP($A947,DSSV!$A$7:$R$65536,IN_DTK!E$6,0),"")</f>
        <v/>
      </c>
      <c r="F947" s="187" t="str">
        <f>IF(ISNA(VLOOKUP($A947,DSSV!$A$7:$R$65536,IN_DTK!F$6,0))=FALSE,VLOOKUP($A947,DSSV!$A$7:$R$65536,IN_DTK!F$6,0),"")</f>
        <v/>
      </c>
      <c r="G947" s="187" t="str">
        <f>IF(ISNA(VLOOKUP($A947,DSSV!$A$7:$R$65536,IN_DTK!G$6,0))=FALSE,VLOOKUP($A947,DSSV!$A$7:$R$65536,IN_DTK!G$6,0),"")</f>
        <v/>
      </c>
      <c r="H947" s="183">
        <f>IF(ISNA(VLOOKUP($A947,DSSV!$A$7:$R$65536,IN_DTK!H$6,0))=FALSE,IF(H$9&lt;&gt;0,VLOOKUP($A947,DSSV!$A$7:$R$65536,IN_DTK!H$6,0),""),"")</f>
        <v>0</v>
      </c>
      <c r="I947" s="183">
        <f>IF(ISNA(VLOOKUP($A947,DSSV!$A$7:$R$65536,IN_DTK!I$6,0))=FALSE,IF(I$9&lt;&gt;0,VLOOKUP($A947,DSSV!$A$7:$R$65536,IN_DTK!I$6,0),""),"")</f>
        <v>0</v>
      </c>
      <c r="J947" s="183">
        <f>IF(ISNA(VLOOKUP($A947,DSSV!$A$7:$R$65536,IN_DTK!J$6,0))=FALSE,IF(J$9&lt;&gt;0,VLOOKUP($A947,DSSV!$A$7:$R$65536,IN_DTK!J$6,0),""),"")</f>
        <v>0</v>
      </c>
      <c r="K947" s="183">
        <f>IF(ISNA(VLOOKUP($A947,DSSV!$A$7:$R$65536,IN_DTK!K$6,0))=FALSE,IF(K$9&lt;&gt;0,VLOOKUP($A947,DSSV!$A$7:$R$65536,IN_DTK!K$6,0),""),"")</f>
        <v>0</v>
      </c>
      <c r="L947" s="183">
        <f>IF(ISNA(VLOOKUP($A947,DSSV!$A$7:$R$65536,IN_DTK!L$6,0))=FALSE,IF(L$9&lt;&gt;0,VLOOKUP($A947,DSSV!$A$7:$R$65536,IN_DTK!L$6,0),""),"")</f>
        <v>0</v>
      </c>
      <c r="M947" s="183">
        <f>IF(ISNA(VLOOKUP($A947,DSSV!$A$7:$R$65536,IN_DTK!M$6,0))=FALSE,IF(M$9&lt;&gt;0,VLOOKUP($A947,DSSV!$A$7:$R$65536,IN_DTK!M$6,0),""),"")</f>
        <v>0</v>
      </c>
      <c r="N947" s="183">
        <f>IF(ISNA(VLOOKUP($A947,DSSV!$A$7:$R$65536,IN_DTK!N$6,0))=FALSE,IF(N$9&lt;&gt;0,VLOOKUP($A947,DSSV!$A$7:$R$65536,IN_DTK!N$6,0),""),"")</f>
        <v>0</v>
      </c>
      <c r="O947" s="183">
        <f>IF(ISNA(VLOOKUP($A947,DSSV!$A$7:$R$65536,IN_DTK!O$6,0))=FALSE,IF(O$9&lt;&gt;0,VLOOKUP($A947,DSSV!$A$7:$R$65536,IN_DTK!O$6,0),""),"")</f>
        <v>0</v>
      </c>
      <c r="P947" s="183">
        <f>IF(ISNA(VLOOKUP($A947,DSSV!$A$7:$R$65536,IN_DTK!P$6,0))=FALSE,IF(P$9&lt;&gt;0,VLOOKUP($A947,DSSV!$A$7:$R$65536,IN_DTK!P$6,0),""),"")</f>
        <v>0</v>
      </c>
      <c r="Q947" s="184">
        <f>IF(ISNA(VLOOKUP($A947,DSSV!$A$7:$R$65536,IN_DTK!Q$6,0))=FALSE,VLOOKUP($A947,DSSV!$A$7:$R$65536,IN_DTK!Q$6,0),"")</f>
        <v>0</v>
      </c>
      <c r="R947" s="175" t="str">
        <f>IF(ISNA(VLOOKUP($A947,DSSV!$A$7:$R$65536,IN_DTK!R$6,0))=FALSE,VLOOKUP($A947,DSSV!$A$7:$R$65536,IN_DTK!R$6,0),"")</f>
        <v>Không</v>
      </c>
      <c r="S947" s="185" t="str">
        <f>IF(ISNA(VLOOKUP($A947,DSSV!$A$7:$R$65536,IN_DTK!S$6,0))=FALSE,VLOOKUP($A947,DSSV!$A$7:$R$65536,IN_DTK!S$6,0),"")</f>
        <v/>
      </c>
      <c r="T947" s="156" t="str">
        <f t="shared" si="28"/>
        <v/>
      </c>
      <c r="U947" s="156" t="str">
        <f t="shared" si="29"/>
        <v/>
      </c>
    </row>
    <row r="948" spans="1:21" s="156" customFormat="1" ht="20.25" customHeight="1">
      <c r="A948" s="154">
        <v>939</v>
      </c>
      <c r="B948" s="178">
        <f>--SUBTOTAL(2,C$7:C948)</f>
        <v>939</v>
      </c>
      <c r="C948" s="157">
        <f>IF(ISNA(VLOOKUP($A948,DSSV!$A$7:$R$65536,IN_DTK!C$6,0))=FALSE,VLOOKUP($A948,DSSV!$A$7:$R$65536,IN_DTK!C$6,0),"")</f>
        <v>0</v>
      </c>
      <c r="D948" s="181" t="str">
        <f>IF(ISNA(VLOOKUP($A948,DSSV!$A$7:$R$65536,IN_DTK!D$6,0))=FALSE,VLOOKUP($A948,DSSV!$A$7:$R$65536,IN_DTK!D$6,0),"")</f>
        <v/>
      </c>
      <c r="E948" s="182" t="str">
        <f>IF(ISNA(VLOOKUP($A948,DSSV!$A$7:$R$65536,IN_DTK!E$6,0))=FALSE,VLOOKUP($A948,DSSV!$A$7:$R$65536,IN_DTK!E$6,0),"")</f>
        <v/>
      </c>
      <c r="F948" s="187" t="str">
        <f>IF(ISNA(VLOOKUP($A948,DSSV!$A$7:$R$65536,IN_DTK!F$6,0))=FALSE,VLOOKUP($A948,DSSV!$A$7:$R$65536,IN_DTK!F$6,0),"")</f>
        <v/>
      </c>
      <c r="G948" s="187" t="str">
        <f>IF(ISNA(VLOOKUP($A948,DSSV!$A$7:$R$65536,IN_DTK!G$6,0))=FALSE,VLOOKUP($A948,DSSV!$A$7:$R$65536,IN_DTK!G$6,0),"")</f>
        <v/>
      </c>
      <c r="H948" s="183">
        <f>IF(ISNA(VLOOKUP($A948,DSSV!$A$7:$R$65536,IN_DTK!H$6,0))=FALSE,IF(H$9&lt;&gt;0,VLOOKUP($A948,DSSV!$A$7:$R$65536,IN_DTK!H$6,0),""),"")</f>
        <v>0</v>
      </c>
      <c r="I948" s="183">
        <f>IF(ISNA(VLOOKUP($A948,DSSV!$A$7:$R$65536,IN_DTK!I$6,0))=FALSE,IF(I$9&lt;&gt;0,VLOOKUP($A948,DSSV!$A$7:$R$65536,IN_DTK!I$6,0),""),"")</f>
        <v>0</v>
      </c>
      <c r="J948" s="183">
        <f>IF(ISNA(VLOOKUP($A948,DSSV!$A$7:$R$65536,IN_DTK!J$6,0))=FALSE,IF(J$9&lt;&gt;0,VLOOKUP($A948,DSSV!$A$7:$R$65536,IN_DTK!J$6,0),""),"")</f>
        <v>0</v>
      </c>
      <c r="K948" s="183">
        <f>IF(ISNA(VLOOKUP($A948,DSSV!$A$7:$R$65536,IN_DTK!K$6,0))=FALSE,IF(K$9&lt;&gt;0,VLOOKUP($A948,DSSV!$A$7:$R$65536,IN_DTK!K$6,0),""),"")</f>
        <v>0</v>
      </c>
      <c r="L948" s="183">
        <f>IF(ISNA(VLOOKUP($A948,DSSV!$A$7:$R$65536,IN_DTK!L$6,0))=FALSE,IF(L$9&lt;&gt;0,VLOOKUP($A948,DSSV!$A$7:$R$65536,IN_DTK!L$6,0),""),"")</f>
        <v>0</v>
      </c>
      <c r="M948" s="183">
        <f>IF(ISNA(VLOOKUP($A948,DSSV!$A$7:$R$65536,IN_DTK!M$6,0))=FALSE,IF(M$9&lt;&gt;0,VLOOKUP($A948,DSSV!$A$7:$R$65536,IN_DTK!M$6,0),""),"")</f>
        <v>0</v>
      </c>
      <c r="N948" s="183">
        <f>IF(ISNA(VLOOKUP($A948,DSSV!$A$7:$R$65536,IN_DTK!N$6,0))=FALSE,IF(N$9&lt;&gt;0,VLOOKUP($A948,DSSV!$A$7:$R$65536,IN_DTK!N$6,0),""),"")</f>
        <v>0</v>
      </c>
      <c r="O948" s="183">
        <f>IF(ISNA(VLOOKUP($A948,DSSV!$A$7:$R$65536,IN_DTK!O$6,0))=FALSE,IF(O$9&lt;&gt;0,VLOOKUP($A948,DSSV!$A$7:$R$65536,IN_DTK!O$6,0),""),"")</f>
        <v>0</v>
      </c>
      <c r="P948" s="183">
        <f>IF(ISNA(VLOOKUP($A948,DSSV!$A$7:$R$65536,IN_DTK!P$6,0))=FALSE,IF(P$9&lt;&gt;0,VLOOKUP($A948,DSSV!$A$7:$R$65536,IN_DTK!P$6,0),""),"")</f>
        <v>0</v>
      </c>
      <c r="Q948" s="184">
        <f>IF(ISNA(VLOOKUP($A948,DSSV!$A$7:$R$65536,IN_DTK!Q$6,0))=FALSE,VLOOKUP($A948,DSSV!$A$7:$R$65536,IN_DTK!Q$6,0),"")</f>
        <v>0</v>
      </c>
      <c r="R948" s="175" t="str">
        <f>IF(ISNA(VLOOKUP($A948,DSSV!$A$7:$R$65536,IN_DTK!R$6,0))=FALSE,VLOOKUP($A948,DSSV!$A$7:$R$65536,IN_DTK!R$6,0),"")</f>
        <v>Không</v>
      </c>
      <c r="S948" s="185" t="str">
        <f>IF(ISNA(VLOOKUP($A948,DSSV!$A$7:$R$65536,IN_DTK!S$6,0))=FALSE,VLOOKUP($A948,DSSV!$A$7:$R$65536,IN_DTK!S$6,0),"")</f>
        <v/>
      </c>
      <c r="T948" s="156" t="str">
        <f t="shared" si="28"/>
        <v/>
      </c>
      <c r="U948" s="156" t="str">
        <f t="shared" si="29"/>
        <v/>
      </c>
    </row>
    <row r="949" spans="1:21" s="156" customFormat="1" ht="20.25" customHeight="1">
      <c r="A949" s="154">
        <v>940</v>
      </c>
      <c r="B949" s="178">
        <f>--SUBTOTAL(2,C$7:C949)</f>
        <v>940</v>
      </c>
      <c r="C949" s="157">
        <f>IF(ISNA(VLOOKUP($A949,DSSV!$A$7:$R$65536,IN_DTK!C$6,0))=FALSE,VLOOKUP($A949,DSSV!$A$7:$R$65536,IN_DTK!C$6,0),"")</f>
        <v>0</v>
      </c>
      <c r="D949" s="181" t="str">
        <f>IF(ISNA(VLOOKUP($A949,DSSV!$A$7:$R$65536,IN_DTK!D$6,0))=FALSE,VLOOKUP($A949,DSSV!$A$7:$R$65536,IN_DTK!D$6,0),"")</f>
        <v/>
      </c>
      <c r="E949" s="182" t="str">
        <f>IF(ISNA(VLOOKUP($A949,DSSV!$A$7:$R$65536,IN_DTK!E$6,0))=FALSE,VLOOKUP($A949,DSSV!$A$7:$R$65536,IN_DTK!E$6,0),"")</f>
        <v/>
      </c>
      <c r="F949" s="187" t="str">
        <f>IF(ISNA(VLOOKUP($A949,DSSV!$A$7:$R$65536,IN_DTK!F$6,0))=FALSE,VLOOKUP($A949,DSSV!$A$7:$R$65536,IN_DTK!F$6,0),"")</f>
        <v/>
      </c>
      <c r="G949" s="187" t="str">
        <f>IF(ISNA(VLOOKUP($A949,DSSV!$A$7:$R$65536,IN_DTK!G$6,0))=FALSE,VLOOKUP($A949,DSSV!$A$7:$R$65536,IN_DTK!G$6,0),"")</f>
        <v/>
      </c>
      <c r="H949" s="183">
        <f>IF(ISNA(VLOOKUP($A949,DSSV!$A$7:$R$65536,IN_DTK!H$6,0))=FALSE,IF(H$9&lt;&gt;0,VLOOKUP($A949,DSSV!$A$7:$R$65536,IN_DTK!H$6,0),""),"")</f>
        <v>0</v>
      </c>
      <c r="I949" s="183">
        <f>IF(ISNA(VLOOKUP($A949,DSSV!$A$7:$R$65536,IN_DTK!I$6,0))=FALSE,IF(I$9&lt;&gt;0,VLOOKUP($A949,DSSV!$A$7:$R$65536,IN_DTK!I$6,0),""),"")</f>
        <v>0</v>
      </c>
      <c r="J949" s="183">
        <f>IF(ISNA(VLOOKUP($A949,DSSV!$A$7:$R$65536,IN_DTK!J$6,0))=FALSE,IF(J$9&lt;&gt;0,VLOOKUP($A949,DSSV!$A$7:$R$65536,IN_DTK!J$6,0),""),"")</f>
        <v>0</v>
      </c>
      <c r="K949" s="183">
        <f>IF(ISNA(VLOOKUP($A949,DSSV!$A$7:$R$65536,IN_DTK!K$6,0))=FALSE,IF(K$9&lt;&gt;0,VLOOKUP($A949,DSSV!$A$7:$R$65536,IN_DTK!K$6,0),""),"")</f>
        <v>0</v>
      </c>
      <c r="L949" s="183">
        <f>IF(ISNA(VLOOKUP($A949,DSSV!$A$7:$R$65536,IN_DTK!L$6,0))=FALSE,IF(L$9&lt;&gt;0,VLOOKUP($A949,DSSV!$A$7:$R$65536,IN_DTK!L$6,0),""),"")</f>
        <v>0</v>
      </c>
      <c r="M949" s="183">
        <f>IF(ISNA(VLOOKUP($A949,DSSV!$A$7:$R$65536,IN_DTK!M$6,0))=FALSE,IF(M$9&lt;&gt;0,VLOOKUP($A949,DSSV!$A$7:$R$65536,IN_DTK!M$6,0),""),"")</f>
        <v>0</v>
      </c>
      <c r="N949" s="183">
        <f>IF(ISNA(VLOOKUP($A949,DSSV!$A$7:$R$65536,IN_DTK!N$6,0))=FALSE,IF(N$9&lt;&gt;0,VLOOKUP($A949,DSSV!$A$7:$R$65536,IN_DTK!N$6,0),""),"")</f>
        <v>0</v>
      </c>
      <c r="O949" s="183">
        <f>IF(ISNA(VLOOKUP($A949,DSSV!$A$7:$R$65536,IN_DTK!O$6,0))=FALSE,IF(O$9&lt;&gt;0,VLOOKUP($A949,DSSV!$A$7:$R$65536,IN_DTK!O$6,0),""),"")</f>
        <v>0</v>
      </c>
      <c r="P949" s="183">
        <f>IF(ISNA(VLOOKUP($A949,DSSV!$A$7:$R$65536,IN_DTK!P$6,0))=FALSE,IF(P$9&lt;&gt;0,VLOOKUP($A949,DSSV!$A$7:$R$65536,IN_DTK!P$6,0),""),"")</f>
        <v>0</v>
      </c>
      <c r="Q949" s="184">
        <f>IF(ISNA(VLOOKUP($A949,DSSV!$A$7:$R$65536,IN_DTK!Q$6,0))=FALSE,VLOOKUP($A949,DSSV!$A$7:$R$65536,IN_DTK!Q$6,0),"")</f>
        <v>0</v>
      </c>
      <c r="R949" s="175" t="str">
        <f>IF(ISNA(VLOOKUP($A949,DSSV!$A$7:$R$65536,IN_DTK!R$6,0))=FALSE,VLOOKUP($A949,DSSV!$A$7:$R$65536,IN_DTK!R$6,0),"")</f>
        <v>Không</v>
      </c>
      <c r="S949" s="185" t="str">
        <f>IF(ISNA(VLOOKUP($A949,DSSV!$A$7:$R$65536,IN_DTK!S$6,0))=FALSE,VLOOKUP($A949,DSSV!$A$7:$R$65536,IN_DTK!S$6,0),"")</f>
        <v/>
      </c>
      <c r="T949" s="156" t="str">
        <f t="shared" si="28"/>
        <v/>
      </c>
      <c r="U949" s="156" t="str">
        <f t="shared" si="29"/>
        <v/>
      </c>
    </row>
    <row r="950" spans="1:21" s="156" customFormat="1" ht="20.25" customHeight="1">
      <c r="A950" s="154">
        <v>941</v>
      </c>
      <c r="B950" s="178">
        <f>--SUBTOTAL(2,C$7:C950)</f>
        <v>941</v>
      </c>
      <c r="C950" s="157">
        <f>IF(ISNA(VLOOKUP($A950,DSSV!$A$7:$R$65536,IN_DTK!C$6,0))=FALSE,VLOOKUP($A950,DSSV!$A$7:$R$65536,IN_DTK!C$6,0),"")</f>
        <v>0</v>
      </c>
      <c r="D950" s="181" t="str">
        <f>IF(ISNA(VLOOKUP($A950,DSSV!$A$7:$R$65536,IN_DTK!D$6,0))=FALSE,VLOOKUP($A950,DSSV!$A$7:$R$65536,IN_DTK!D$6,0),"")</f>
        <v/>
      </c>
      <c r="E950" s="182" t="str">
        <f>IF(ISNA(VLOOKUP($A950,DSSV!$A$7:$R$65536,IN_DTK!E$6,0))=FALSE,VLOOKUP($A950,DSSV!$A$7:$R$65536,IN_DTK!E$6,0),"")</f>
        <v/>
      </c>
      <c r="F950" s="187" t="str">
        <f>IF(ISNA(VLOOKUP($A950,DSSV!$A$7:$R$65536,IN_DTK!F$6,0))=FALSE,VLOOKUP($A950,DSSV!$A$7:$R$65536,IN_DTK!F$6,0),"")</f>
        <v/>
      </c>
      <c r="G950" s="187" t="str">
        <f>IF(ISNA(VLOOKUP($A950,DSSV!$A$7:$R$65536,IN_DTK!G$6,0))=FALSE,VLOOKUP($A950,DSSV!$A$7:$R$65536,IN_DTK!G$6,0),"")</f>
        <v/>
      </c>
      <c r="H950" s="183">
        <f>IF(ISNA(VLOOKUP($A950,DSSV!$A$7:$R$65536,IN_DTK!H$6,0))=FALSE,IF(H$9&lt;&gt;0,VLOOKUP($A950,DSSV!$A$7:$R$65536,IN_DTK!H$6,0),""),"")</f>
        <v>0</v>
      </c>
      <c r="I950" s="183">
        <f>IF(ISNA(VLOOKUP($A950,DSSV!$A$7:$R$65536,IN_DTK!I$6,0))=FALSE,IF(I$9&lt;&gt;0,VLOOKUP($A950,DSSV!$A$7:$R$65536,IN_DTK!I$6,0),""),"")</f>
        <v>0</v>
      </c>
      <c r="J950" s="183">
        <f>IF(ISNA(VLOOKUP($A950,DSSV!$A$7:$R$65536,IN_DTK!J$6,0))=FALSE,IF(J$9&lt;&gt;0,VLOOKUP($A950,DSSV!$A$7:$R$65536,IN_DTK!J$6,0),""),"")</f>
        <v>0</v>
      </c>
      <c r="K950" s="183">
        <f>IF(ISNA(VLOOKUP($A950,DSSV!$A$7:$R$65536,IN_DTK!K$6,0))=FALSE,IF(K$9&lt;&gt;0,VLOOKUP($A950,DSSV!$A$7:$R$65536,IN_DTK!K$6,0),""),"")</f>
        <v>0</v>
      </c>
      <c r="L950" s="183">
        <f>IF(ISNA(VLOOKUP($A950,DSSV!$A$7:$R$65536,IN_DTK!L$6,0))=FALSE,IF(L$9&lt;&gt;0,VLOOKUP($A950,DSSV!$A$7:$R$65536,IN_DTK!L$6,0),""),"")</f>
        <v>0</v>
      </c>
      <c r="M950" s="183">
        <f>IF(ISNA(VLOOKUP($A950,DSSV!$A$7:$R$65536,IN_DTK!M$6,0))=FALSE,IF(M$9&lt;&gt;0,VLOOKUP($A950,DSSV!$A$7:$R$65536,IN_DTK!M$6,0),""),"")</f>
        <v>0</v>
      </c>
      <c r="N950" s="183">
        <f>IF(ISNA(VLOOKUP($A950,DSSV!$A$7:$R$65536,IN_DTK!N$6,0))=FALSE,IF(N$9&lt;&gt;0,VLOOKUP($A950,DSSV!$A$7:$R$65536,IN_DTK!N$6,0),""),"")</f>
        <v>0</v>
      </c>
      <c r="O950" s="183">
        <f>IF(ISNA(VLOOKUP($A950,DSSV!$A$7:$R$65536,IN_DTK!O$6,0))=FALSE,IF(O$9&lt;&gt;0,VLOOKUP($A950,DSSV!$A$7:$R$65536,IN_DTK!O$6,0),""),"")</f>
        <v>0</v>
      </c>
      <c r="P950" s="183">
        <f>IF(ISNA(VLOOKUP($A950,DSSV!$A$7:$R$65536,IN_DTK!P$6,0))=FALSE,IF(P$9&lt;&gt;0,VLOOKUP($A950,DSSV!$A$7:$R$65536,IN_DTK!P$6,0),""),"")</f>
        <v>0</v>
      </c>
      <c r="Q950" s="184">
        <f>IF(ISNA(VLOOKUP($A950,DSSV!$A$7:$R$65536,IN_DTK!Q$6,0))=FALSE,VLOOKUP($A950,DSSV!$A$7:$R$65536,IN_DTK!Q$6,0),"")</f>
        <v>0</v>
      </c>
      <c r="R950" s="175" t="str">
        <f>IF(ISNA(VLOOKUP($A950,DSSV!$A$7:$R$65536,IN_DTK!R$6,0))=FALSE,VLOOKUP($A950,DSSV!$A$7:$R$65536,IN_DTK!R$6,0),"")</f>
        <v>Không</v>
      </c>
      <c r="S950" s="185" t="str">
        <f>IF(ISNA(VLOOKUP($A950,DSSV!$A$7:$R$65536,IN_DTK!S$6,0))=FALSE,VLOOKUP($A950,DSSV!$A$7:$R$65536,IN_DTK!S$6,0),"")</f>
        <v/>
      </c>
      <c r="T950" s="156" t="str">
        <f t="shared" si="28"/>
        <v/>
      </c>
      <c r="U950" s="156" t="str">
        <f t="shared" si="29"/>
        <v/>
      </c>
    </row>
    <row r="951" spans="1:21" s="156" customFormat="1" ht="20.25" customHeight="1">
      <c r="A951" s="154">
        <v>942</v>
      </c>
      <c r="B951" s="178">
        <f>--SUBTOTAL(2,C$7:C951)</f>
        <v>942</v>
      </c>
      <c r="C951" s="157">
        <f>IF(ISNA(VLOOKUP($A951,DSSV!$A$7:$R$65536,IN_DTK!C$6,0))=FALSE,VLOOKUP($A951,DSSV!$A$7:$R$65536,IN_DTK!C$6,0),"")</f>
        <v>0</v>
      </c>
      <c r="D951" s="181" t="str">
        <f>IF(ISNA(VLOOKUP($A951,DSSV!$A$7:$R$65536,IN_DTK!D$6,0))=FALSE,VLOOKUP($A951,DSSV!$A$7:$R$65536,IN_DTK!D$6,0),"")</f>
        <v/>
      </c>
      <c r="E951" s="182" t="str">
        <f>IF(ISNA(VLOOKUP($A951,DSSV!$A$7:$R$65536,IN_DTK!E$6,0))=FALSE,VLOOKUP($A951,DSSV!$A$7:$R$65536,IN_DTK!E$6,0),"")</f>
        <v/>
      </c>
      <c r="F951" s="187" t="str">
        <f>IF(ISNA(VLOOKUP($A951,DSSV!$A$7:$R$65536,IN_DTK!F$6,0))=FALSE,VLOOKUP($A951,DSSV!$A$7:$R$65536,IN_DTK!F$6,0),"")</f>
        <v/>
      </c>
      <c r="G951" s="187" t="str">
        <f>IF(ISNA(VLOOKUP($A951,DSSV!$A$7:$R$65536,IN_DTK!G$6,0))=FALSE,VLOOKUP($A951,DSSV!$A$7:$R$65536,IN_DTK!G$6,0),"")</f>
        <v/>
      </c>
      <c r="H951" s="183">
        <f>IF(ISNA(VLOOKUP($A951,DSSV!$A$7:$R$65536,IN_DTK!H$6,0))=FALSE,IF(H$9&lt;&gt;0,VLOOKUP($A951,DSSV!$A$7:$R$65536,IN_DTK!H$6,0),""),"")</f>
        <v>0</v>
      </c>
      <c r="I951" s="183">
        <f>IF(ISNA(VLOOKUP($A951,DSSV!$A$7:$R$65536,IN_DTK!I$6,0))=FALSE,IF(I$9&lt;&gt;0,VLOOKUP($A951,DSSV!$A$7:$R$65536,IN_DTK!I$6,0),""),"")</f>
        <v>0</v>
      </c>
      <c r="J951" s="183">
        <f>IF(ISNA(VLOOKUP($A951,DSSV!$A$7:$R$65536,IN_DTK!J$6,0))=FALSE,IF(J$9&lt;&gt;0,VLOOKUP($A951,DSSV!$A$7:$R$65536,IN_DTK!J$6,0),""),"")</f>
        <v>0</v>
      </c>
      <c r="K951" s="183">
        <f>IF(ISNA(VLOOKUP($A951,DSSV!$A$7:$R$65536,IN_DTK!K$6,0))=FALSE,IF(K$9&lt;&gt;0,VLOOKUP($A951,DSSV!$A$7:$R$65536,IN_DTK!K$6,0),""),"")</f>
        <v>0</v>
      </c>
      <c r="L951" s="183">
        <f>IF(ISNA(VLOOKUP($A951,DSSV!$A$7:$R$65536,IN_DTK!L$6,0))=FALSE,IF(L$9&lt;&gt;0,VLOOKUP($A951,DSSV!$A$7:$R$65536,IN_DTK!L$6,0),""),"")</f>
        <v>0</v>
      </c>
      <c r="M951" s="183">
        <f>IF(ISNA(VLOOKUP($A951,DSSV!$A$7:$R$65536,IN_DTK!M$6,0))=FALSE,IF(M$9&lt;&gt;0,VLOOKUP($A951,DSSV!$A$7:$R$65536,IN_DTK!M$6,0),""),"")</f>
        <v>0</v>
      </c>
      <c r="N951" s="183">
        <f>IF(ISNA(VLOOKUP($A951,DSSV!$A$7:$R$65536,IN_DTK!N$6,0))=FALSE,IF(N$9&lt;&gt;0,VLOOKUP($A951,DSSV!$A$7:$R$65536,IN_DTK!N$6,0),""),"")</f>
        <v>0</v>
      </c>
      <c r="O951" s="183">
        <f>IF(ISNA(VLOOKUP($A951,DSSV!$A$7:$R$65536,IN_DTK!O$6,0))=FALSE,IF(O$9&lt;&gt;0,VLOOKUP($A951,DSSV!$A$7:$R$65536,IN_DTK!O$6,0),""),"")</f>
        <v>0</v>
      </c>
      <c r="P951" s="183">
        <f>IF(ISNA(VLOOKUP($A951,DSSV!$A$7:$R$65536,IN_DTK!P$6,0))=FALSE,IF(P$9&lt;&gt;0,VLOOKUP($A951,DSSV!$A$7:$R$65536,IN_DTK!P$6,0),""),"")</f>
        <v>0</v>
      </c>
      <c r="Q951" s="184">
        <f>IF(ISNA(VLOOKUP($A951,DSSV!$A$7:$R$65536,IN_DTK!Q$6,0))=FALSE,VLOOKUP($A951,DSSV!$A$7:$R$65536,IN_DTK!Q$6,0),"")</f>
        <v>0</v>
      </c>
      <c r="R951" s="175" t="str">
        <f>IF(ISNA(VLOOKUP($A951,DSSV!$A$7:$R$65536,IN_DTK!R$6,0))=FALSE,VLOOKUP($A951,DSSV!$A$7:$R$65536,IN_DTK!R$6,0),"")</f>
        <v>Không</v>
      </c>
      <c r="S951" s="185" t="str">
        <f>IF(ISNA(VLOOKUP($A951,DSSV!$A$7:$R$65536,IN_DTK!S$6,0))=FALSE,VLOOKUP($A951,DSSV!$A$7:$R$65536,IN_DTK!S$6,0),"")</f>
        <v/>
      </c>
      <c r="T951" s="156" t="str">
        <f t="shared" si="28"/>
        <v/>
      </c>
      <c r="U951" s="156" t="str">
        <f t="shared" si="29"/>
        <v/>
      </c>
    </row>
    <row r="952" spans="1:21" s="156" customFormat="1" ht="20.25" customHeight="1">
      <c r="A952" s="154">
        <v>943</v>
      </c>
      <c r="B952" s="178">
        <f>--SUBTOTAL(2,C$7:C952)</f>
        <v>943</v>
      </c>
      <c r="C952" s="157">
        <f>IF(ISNA(VLOOKUP($A952,DSSV!$A$7:$R$65536,IN_DTK!C$6,0))=FALSE,VLOOKUP($A952,DSSV!$A$7:$R$65536,IN_DTK!C$6,0),"")</f>
        <v>0</v>
      </c>
      <c r="D952" s="181" t="str">
        <f>IF(ISNA(VLOOKUP($A952,DSSV!$A$7:$R$65536,IN_DTK!D$6,0))=FALSE,VLOOKUP($A952,DSSV!$A$7:$R$65536,IN_DTK!D$6,0),"")</f>
        <v/>
      </c>
      <c r="E952" s="182" t="str">
        <f>IF(ISNA(VLOOKUP($A952,DSSV!$A$7:$R$65536,IN_DTK!E$6,0))=FALSE,VLOOKUP($A952,DSSV!$A$7:$R$65536,IN_DTK!E$6,0),"")</f>
        <v/>
      </c>
      <c r="F952" s="187" t="str">
        <f>IF(ISNA(VLOOKUP($A952,DSSV!$A$7:$R$65536,IN_DTK!F$6,0))=FALSE,VLOOKUP($A952,DSSV!$A$7:$R$65536,IN_DTK!F$6,0),"")</f>
        <v/>
      </c>
      <c r="G952" s="187" t="str">
        <f>IF(ISNA(VLOOKUP($A952,DSSV!$A$7:$R$65536,IN_DTK!G$6,0))=FALSE,VLOOKUP($A952,DSSV!$A$7:$R$65536,IN_DTK!G$6,0),"")</f>
        <v/>
      </c>
      <c r="H952" s="183">
        <f>IF(ISNA(VLOOKUP($A952,DSSV!$A$7:$R$65536,IN_DTK!H$6,0))=FALSE,IF(H$9&lt;&gt;0,VLOOKUP($A952,DSSV!$A$7:$R$65536,IN_DTK!H$6,0),""),"")</f>
        <v>0</v>
      </c>
      <c r="I952" s="183">
        <f>IF(ISNA(VLOOKUP($A952,DSSV!$A$7:$R$65536,IN_DTK!I$6,0))=FALSE,IF(I$9&lt;&gt;0,VLOOKUP($A952,DSSV!$A$7:$R$65536,IN_DTK!I$6,0),""),"")</f>
        <v>0</v>
      </c>
      <c r="J952" s="183">
        <f>IF(ISNA(VLOOKUP($A952,DSSV!$A$7:$R$65536,IN_DTK!J$6,0))=FALSE,IF(J$9&lt;&gt;0,VLOOKUP($A952,DSSV!$A$7:$R$65536,IN_DTK!J$6,0),""),"")</f>
        <v>0</v>
      </c>
      <c r="K952" s="183">
        <f>IF(ISNA(VLOOKUP($A952,DSSV!$A$7:$R$65536,IN_DTK!K$6,0))=FALSE,IF(K$9&lt;&gt;0,VLOOKUP($A952,DSSV!$A$7:$R$65536,IN_DTK!K$6,0),""),"")</f>
        <v>0</v>
      </c>
      <c r="L952" s="183">
        <f>IF(ISNA(VLOOKUP($A952,DSSV!$A$7:$R$65536,IN_DTK!L$6,0))=FALSE,IF(L$9&lt;&gt;0,VLOOKUP($A952,DSSV!$A$7:$R$65536,IN_DTK!L$6,0),""),"")</f>
        <v>0</v>
      </c>
      <c r="M952" s="183">
        <f>IF(ISNA(VLOOKUP($A952,DSSV!$A$7:$R$65536,IN_DTK!M$6,0))=FALSE,IF(M$9&lt;&gt;0,VLOOKUP($A952,DSSV!$A$7:$R$65536,IN_DTK!M$6,0),""),"")</f>
        <v>0</v>
      </c>
      <c r="N952" s="183">
        <f>IF(ISNA(VLOOKUP($A952,DSSV!$A$7:$R$65536,IN_DTK!N$6,0))=FALSE,IF(N$9&lt;&gt;0,VLOOKUP($A952,DSSV!$A$7:$R$65536,IN_DTK!N$6,0),""),"")</f>
        <v>0</v>
      </c>
      <c r="O952" s="183">
        <f>IF(ISNA(VLOOKUP($A952,DSSV!$A$7:$R$65536,IN_DTK!O$6,0))=FALSE,IF(O$9&lt;&gt;0,VLOOKUP($A952,DSSV!$A$7:$R$65536,IN_DTK!O$6,0),""),"")</f>
        <v>0</v>
      </c>
      <c r="P952" s="183">
        <f>IF(ISNA(VLOOKUP($A952,DSSV!$A$7:$R$65536,IN_DTK!P$6,0))=FALSE,IF(P$9&lt;&gt;0,VLOOKUP($A952,DSSV!$A$7:$R$65536,IN_DTK!P$6,0),""),"")</f>
        <v>0</v>
      </c>
      <c r="Q952" s="184">
        <f>IF(ISNA(VLOOKUP($A952,DSSV!$A$7:$R$65536,IN_DTK!Q$6,0))=FALSE,VLOOKUP($A952,DSSV!$A$7:$R$65536,IN_DTK!Q$6,0),"")</f>
        <v>0</v>
      </c>
      <c r="R952" s="175" t="str">
        <f>IF(ISNA(VLOOKUP($A952,DSSV!$A$7:$R$65536,IN_DTK!R$6,0))=FALSE,VLOOKUP($A952,DSSV!$A$7:$R$65536,IN_DTK!R$6,0),"")</f>
        <v>Không</v>
      </c>
      <c r="S952" s="185" t="str">
        <f>IF(ISNA(VLOOKUP($A952,DSSV!$A$7:$R$65536,IN_DTK!S$6,0))=FALSE,VLOOKUP($A952,DSSV!$A$7:$R$65536,IN_DTK!S$6,0),"")</f>
        <v/>
      </c>
      <c r="T952" s="156" t="str">
        <f t="shared" si="28"/>
        <v/>
      </c>
      <c r="U952" s="156" t="str">
        <f t="shared" si="29"/>
        <v/>
      </c>
    </row>
    <row r="953" spans="1:21" s="156" customFormat="1" ht="20.25" customHeight="1">
      <c r="A953" s="154">
        <v>944</v>
      </c>
      <c r="B953" s="178">
        <f>--SUBTOTAL(2,C$7:C953)</f>
        <v>944</v>
      </c>
      <c r="C953" s="157">
        <f>IF(ISNA(VLOOKUP($A953,DSSV!$A$7:$R$65536,IN_DTK!C$6,0))=FALSE,VLOOKUP($A953,DSSV!$A$7:$R$65536,IN_DTK!C$6,0),"")</f>
        <v>0</v>
      </c>
      <c r="D953" s="181" t="str">
        <f>IF(ISNA(VLOOKUP($A953,DSSV!$A$7:$R$65536,IN_DTK!D$6,0))=FALSE,VLOOKUP($A953,DSSV!$A$7:$R$65536,IN_DTK!D$6,0),"")</f>
        <v/>
      </c>
      <c r="E953" s="182" t="str">
        <f>IF(ISNA(VLOOKUP($A953,DSSV!$A$7:$R$65536,IN_DTK!E$6,0))=FALSE,VLOOKUP($A953,DSSV!$A$7:$R$65536,IN_DTK!E$6,0),"")</f>
        <v/>
      </c>
      <c r="F953" s="187" t="str">
        <f>IF(ISNA(VLOOKUP($A953,DSSV!$A$7:$R$65536,IN_DTK!F$6,0))=FALSE,VLOOKUP($A953,DSSV!$A$7:$R$65536,IN_DTK!F$6,0),"")</f>
        <v/>
      </c>
      <c r="G953" s="187" t="str">
        <f>IF(ISNA(VLOOKUP($A953,DSSV!$A$7:$R$65536,IN_DTK!G$6,0))=FALSE,VLOOKUP($A953,DSSV!$A$7:$R$65536,IN_DTK!G$6,0),"")</f>
        <v/>
      </c>
      <c r="H953" s="183">
        <f>IF(ISNA(VLOOKUP($A953,DSSV!$A$7:$R$65536,IN_DTK!H$6,0))=FALSE,IF(H$9&lt;&gt;0,VLOOKUP($A953,DSSV!$A$7:$R$65536,IN_DTK!H$6,0),""),"")</f>
        <v>0</v>
      </c>
      <c r="I953" s="183">
        <f>IF(ISNA(VLOOKUP($A953,DSSV!$A$7:$R$65536,IN_DTK!I$6,0))=FALSE,IF(I$9&lt;&gt;0,VLOOKUP($A953,DSSV!$A$7:$R$65536,IN_DTK!I$6,0),""),"")</f>
        <v>0</v>
      </c>
      <c r="J953" s="183">
        <f>IF(ISNA(VLOOKUP($A953,DSSV!$A$7:$R$65536,IN_DTK!J$6,0))=FALSE,IF(J$9&lt;&gt;0,VLOOKUP($A953,DSSV!$A$7:$R$65536,IN_DTK!J$6,0),""),"")</f>
        <v>0</v>
      </c>
      <c r="K953" s="183">
        <f>IF(ISNA(VLOOKUP($A953,DSSV!$A$7:$R$65536,IN_DTK!K$6,0))=FALSE,IF(K$9&lt;&gt;0,VLOOKUP($A953,DSSV!$A$7:$R$65536,IN_DTK!K$6,0),""),"")</f>
        <v>0</v>
      </c>
      <c r="L953" s="183">
        <f>IF(ISNA(VLOOKUP($A953,DSSV!$A$7:$R$65536,IN_DTK!L$6,0))=FALSE,IF(L$9&lt;&gt;0,VLOOKUP($A953,DSSV!$A$7:$R$65536,IN_DTK!L$6,0),""),"")</f>
        <v>0</v>
      </c>
      <c r="M953" s="183">
        <f>IF(ISNA(VLOOKUP($A953,DSSV!$A$7:$R$65536,IN_DTK!M$6,0))=FALSE,IF(M$9&lt;&gt;0,VLOOKUP($A953,DSSV!$A$7:$R$65536,IN_DTK!M$6,0),""),"")</f>
        <v>0</v>
      </c>
      <c r="N953" s="183">
        <f>IF(ISNA(VLOOKUP($A953,DSSV!$A$7:$R$65536,IN_DTK!N$6,0))=FALSE,IF(N$9&lt;&gt;0,VLOOKUP($A953,DSSV!$A$7:$R$65536,IN_DTK!N$6,0),""),"")</f>
        <v>0</v>
      </c>
      <c r="O953" s="183">
        <f>IF(ISNA(VLOOKUP($A953,DSSV!$A$7:$R$65536,IN_DTK!O$6,0))=FALSE,IF(O$9&lt;&gt;0,VLOOKUP($A953,DSSV!$A$7:$R$65536,IN_DTK!O$6,0),""),"")</f>
        <v>0</v>
      </c>
      <c r="P953" s="183">
        <f>IF(ISNA(VLOOKUP($A953,DSSV!$A$7:$R$65536,IN_DTK!P$6,0))=FALSE,IF(P$9&lt;&gt;0,VLOOKUP($A953,DSSV!$A$7:$R$65536,IN_DTK!P$6,0),""),"")</f>
        <v>0</v>
      </c>
      <c r="Q953" s="184">
        <f>IF(ISNA(VLOOKUP($A953,DSSV!$A$7:$R$65536,IN_DTK!Q$6,0))=FALSE,VLOOKUP($A953,DSSV!$A$7:$R$65536,IN_DTK!Q$6,0),"")</f>
        <v>0</v>
      </c>
      <c r="R953" s="175" t="str">
        <f>IF(ISNA(VLOOKUP($A953,DSSV!$A$7:$R$65536,IN_DTK!R$6,0))=FALSE,VLOOKUP($A953,DSSV!$A$7:$R$65536,IN_DTK!R$6,0),"")</f>
        <v>Không</v>
      </c>
      <c r="S953" s="185" t="str">
        <f>IF(ISNA(VLOOKUP($A953,DSSV!$A$7:$R$65536,IN_DTK!S$6,0))=FALSE,VLOOKUP($A953,DSSV!$A$7:$R$65536,IN_DTK!S$6,0),"")</f>
        <v/>
      </c>
      <c r="T953" s="156" t="str">
        <f t="shared" si="28"/>
        <v/>
      </c>
      <c r="U953" s="156" t="str">
        <f t="shared" si="29"/>
        <v/>
      </c>
    </row>
    <row r="954" spans="1:21" s="156" customFormat="1" ht="20.25" customHeight="1">
      <c r="A954" s="154">
        <v>945</v>
      </c>
      <c r="B954" s="178">
        <f>--SUBTOTAL(2,C$7:C954)</f>
        <v>945</v>
      </c>
      <c r="C954" s="157">
        <f>IF(ISNA(VLOOKUP($A954,DSSV!$A$7:$R$65536,IN_DTK!C$6,0))=FALSE,VLOOKUP($A954,DSSV!$A$7:$R$65536,IN_DTK!C$6,0),"")</f>
        <v>0</v>
      </c>
      <c r="D954" s="181" t="str">
        <f>IF(ISNA(VLOOKUP($A954,DSSV!$A$7:$R$65536,IN_DTK!D$6,0))=FALSE,VLOOKUP($A954,DSSV!$A$7:$R$65536,IN_DTK!D$6,0),"")</f>
        <v/>
      </c>
      <c r="E954" s="182" t="str">
        <f>IF(ISNA(VLOOKUP($A954,DSSV!$A$7:$R$65536,IN_DTK!E$6,0))=FALSE,VLOOKUP($A954,DSSV!$A$7:$R$65536,IN_DTK!E$6,0),"")</f>
        <v/>
      </c>
      <c r="F954" s="187" t="str">
        <f>IF(ISNA(VLOOKUP($A954,DSSV!$A$7:$R$65536,IN_DTK!F$6,0))=FALSE,VLOOKUP($A954,DSSV!$A$7:$R$65536,IN_DTK!F$6,0),"")</f>
        <v/>
      </c>
      <c r="G954" s="187" t="str">
        <f>IF(ISNA(VLOOKUP($A954,DSSV!$A$7:$R$65536,IN_DTK!G$6,0))=FALSE,VLOOKUP($A954,DSSV!$A$7:$R$65536,IN_DTK!G$6,0),"")</f>
        <v/>
      </c>
      <c r="H954" s="183">
        <f>IF(ISNA(VLOOKUP($A954,DSSV!$A$7:$R$65536,IN_DTK!H$6,0))=FALSE,IF(H$9&lt;&gt;0,VLOOKUP($A954,DSSV!$A$7:$R$65536,IN_DTK!H$6,0),""),"")</f>
        <v>0</v>
      </c>
      <c r="I954" s="183">
        <f>IF(ISNA(VLOOKUP($A954,DSSV!$A$7:$R$65536,IN_DTK!I$6,0))=FALSE,IF(I$9&lt;&gt;0,VLOOKUP($A954,DSSV!$A$7:$R$65536,IN_DTK!I$6,0),""),"")</f>
        <v>0</v>
      </c>
      <c r="J954" s="183">
        <f>IF(ISNA(VLOOKUP($A954,DSSV!$A$7:$R$65536,IN_DTK!J$6,0))=FALSE,IF(J$9&lt;&gt;0,VLOOKUP($A954,DSSV!$A$7:$R$65536,IN_DTK!J$6,0),""),"")</f>
        <v>0</v>
      </c>
      <c r="K954" s="183">
        <f>IF(ISNA(VLOOKUP($A954,DSSV!$A$7:$R$65536,IN_DTK!K$6,0))=FALSE,IF(K$9&lt;&gt;0,VLOOKUP($A954,DSSV!$A$7:$R$65536,IN_DTK!K$6,0),""),"")</f>
        <v>0</v>
      </c>
      <c r="L954" s="183">
        <f>IF(ISNA(VLOOKUP($A954,DSSV!$A$7:$R$65536,IN_DTK!L$6,0))=FALSE,IF(L$9&lt;&gt;0,VLOOKUP($A954,DSSV!$A$7:$R$65536,IN_DTK!L$6,0),""),"")</f>
        <v>0</v>
      </c>
      <c r="M954" s="183">
        <f>IF(ISNA(VLOOKUP($A954,DSSV!$A$7:$R$65536,IN_DTK!M$6,0))=FALSE,IF(M$9&lt;&gt;0,VLOOKUP($A954,DSSV!$A$7:$R$65536,IN_DTK!M$6,0),""),"")</f>
        <v>0</v>
      </c>
      <c r="N954" s="183">
        <f>IF(ISNA(VLOOKUP($A954,DSSV!$A$7:$R$65536,IN_DTK!N$6,0))=FALSE,IF(N$9&lt;&gt;0,VLOOKUP($A954,DSSV!$A$7:$R$65536,IN_DTK!N$6,0),""),"")</f>
        <v>0</v>
      </c>
      <c r="O954" s="183">
        <f>IF(ISNA(VLOOKUP($A954,DSSV!$A$7:$R$65536,IN_DTK!O$6,0))=FALSE,IF(O$9&lt;&gt;0,VLOOKUP($A954,DSSV!$A$7:$R$65536,IN_DTK!O$6,0),""),"")</f>
        <v>0</v>
      </c>
      <c r="P954" s="183">
        <f>IF(ISNA(VLOOKUP($A954,DSSV!$A$7:$R$65536,IN_DTK!P$6,0))=FALSE,IF(P$9&lt;&gt;0,VLOOKUP($A954,DSSV!$A$7:$R$65536,IN_DTK!P$6,0),""),"")</f>
        <v>0</v>
      </c>
      <c r="Q954" s="184">
        <f>IF(ISNA(VLOOKUP($A954,DSSV!$A$7:$R$65536,IN_DTK!Q$6,0))=FALSE,VLOOKUP($A954,DSSV!$A$7:$R$65536,IN_DTK!Q$6,0),"")</f>
        <v>0</v>
      </c>
      <c r="R954" s="175" t="str">
        <f>IF(ISNA(VLOOKUP($A954,DSSV!$A$7:$R$65536,IN_DTK!R$6,0))=FALSE,VLOOKUP($A954,DSSV!$A$7:$R$65536,IN_DTK!R$6,0),"")</f>
        <v>Không</v>
      </c>
      <c r="S954" s="185" t="str">
        <f>IF(ISNA(VLOOKUP($A954,DSSV!$A$7:$R$65536,IN_DTK!S$6,0))=FALSE,VLOOKUP($A954,DSSV!$A$7:$R$65536,IN_DTK!S$6,0),"")</f>
        <v/>
      </c>
      <c r="T954" s="156" t="str">
        <f t="shared" si="28"/>
        <v/>
      </c>
      <c r="U954" s="156" t="str">
        <f t="shared" si="29"/>
        <v/>
      </c>
    </row>
    <row r="955" spans="1:21" s="156" customFormat="1" ht="20.25" customHeight="1">
      <c r="A955" s="154">
        <v>946</v>
      </c>
      <c r="B955" s="178">
        <f>--SUBTOTAL(2,C$7:C955)</f>
        <v>946</v>
      </c>
      <c r="C955" s="157">
        <f>IF(ISNA(VLOOKUP($A955,DSSV!$A$7:$R$65536,IN_DTK!C$6,0))=FALSE,VLOOKUP($A955,DSSV!$A$7:$R$65536,IN_DTK!C$6,0),"")</f>
        <v>0</v>
      </c>
      <c r="D955" s="181" t="str">
        <f>IF(ISNA(VLOOKUP($A955,DSSV!$A$7:$R$65536,IN_DTK!D$6,0))=FALSE,VLOOKUP($A955,DSSV!$A$7:$R$65536,IN_DTK!D$6,0),"")</f>
        <v/>
      </c>
      <c r="E955" s="182" t="str">
        <f>IF(ISNA(VLOOKUP($A955,DSSV!$A$7:$R$65536,IN_DTK!E$6,0))=FALSE,VLOOKUP($A955,DSSV!$A$7:$R$65536,IN_DTK!E$6,0),"")</f>
        <v/>
      </c>
      <c r="F955" s="187" t="str">
        <f>IF(ISNA(VLOOKUP($A955,DSSV!$A$7:$R$65536,IN_DTK!F$6,0))=FALSE,VLOOKUP($A955,DSSV!$A$7:$R$65536,IN_DTK!F$6,0),"")</f>
        <v/>
      </c>
      <c r="G955" s="187" t="str">
        <f>IF(ISNA(VLOOKUP($A955,DSSV!$A$7:$R$65536,IN_DTK!G$6,0))=FALSE,VLOOKUP($A955,DSSV!$A$7:$R$65536,IN_DTK!G$6,0),"")</f>
        <v/>
      </c>
      <c r="H955" s="183">
        <f>IF(ISNA(VLOOKUP($A955,DSSV!$A$7:$R$65536,IN_DTK!H$6,0))=FALSE,IF(H$9&lt;&gt;0,VLOOKUP($A955,DSSV!$A$7:$R$65536,IN_DTK!H$6,0),""),"")</f>
        <v>0</v>
      </c>
      <c r="I955" s="183">
        <f>IF(ISNA(VLOOKUP($A955,DSSV!$A$7:$R$65536,IN_DTK!I$6,0))=FALSE,IF(I$9&lt;&gt;0,VLOOKUP($A955,DSSV!$A$7:$R$65536,IN_DTK!I$6,0),""),"")</f>
        <v>0</v>
      </c>
      <c r="J955" s="183">
        <f>IF(ISNA(VLOOKUP($A955,DSSV!$A$7:$R$65536,IN_DTK!J$6,0))=FALSE,IF(J$9&lt;&gt;0,VLOOKUP($A955,DSSV!$A$7:$R$65536,IN_DTK!J$6,0),""),"")</f>
        <v>0</v>
      </c>
      <c r="K955" s="183">
        <f>IF(ISNA(VLOOKUP($A955,DSSV!$A$7:$R$65536,IN_DTK!K$6,0))=FALSE,IF(K$9&lt;&gt;0,VLOOKUP($A955,DSSV!$A$7:$R$65536,IN_DTK!K$6,0),""),"")</f>
        <v>0</v>
      </c>
      <c r="L955" s="183">
        <f>IF(ISNA(VLOOKUP($A955,DSSV!$A$7:$R$65536,IN_DTK!L$6,0))=FALSE,IF(L$9&lt;&gt;0,VLOOKUP($A955,DSSV!$A$7:$R$65536,IN_DTK!L$6,0),""),"")</f>
        <v>0</v>
      </c>
      <c r="M955" s="183">
        <f>IF(ISNA(VLOOKUP($A955,DSSV!$A$7:$R$65536,IN_DTK!M$6,0))=FALSE,IF(M$9&lt;&gt;0,VLOOKUP($A955,DSSV!$A$7:$R$65536,IN_DTK!M$6,0),""),"")</f>
        <v>0</v>
      </c>
      <c r="N955" s="183">
        <f>IF(ISNA(VLOOKUP($A955,DSSV!$A$7:$R$65536,IN_DTK!N$6,0))=FALSE,IF(N$9&lt;&gt;0,VLOOKUP($A955,DSSV!$A$7:$R$65536,IN_DTK!N$6,0),""),"")</f>
        <v>0</v>
      </c>
      <c r="O955" s="183">
        <f>IF(ISNA(VLOOKUP($A955,DSSV!$A$7:$R$65536,IN_DTK!O$6,0))=FALSE,IF(O$9&lt;&gt;0,VLOOKUP($A955,DSSV!$A$7:$R$65536,IN_DTK!O$6,0),""),"")</f>
        <v>0</v>
      </c>
      <c r="P955" s="183">
        <f>IF(ISNA(VLOOKUP($A955,DSSV!$A$7:$R$65536,IN_DTK!P$6,0))=FALSE,IF(P$9&lt;&gt;0,VLOOKUP($A955,DSSV!$A$7:$R$65536,IN_DTK!P$6,0),""),"")</f>
        <v>0</v>
      </c>
      <c r="Q955" s="184">
        <f>IF(ISNA(VLOOKUP($A955,DSSV!$A$7:$R$65536,IN_DTK!Q$6,0))=FALSE,VLOOKUP($A955,DSSV!$A$7:$R$65536,IN_DTK!Q$6,0),"")</f>
        <v>0</v>
      </c>
      <c r="R955" s="175" t="str">
        <f>IF(ISNA(VLOOKUP($A955,DSSV!$A$7:$R$65536,IN_DTK!R$6,0))=FALSE,VLOOKUP($A955,DSSV!$A$7:$R$65536,IN_DTK!R$6,0),"")</f>
        <v>Không</v>
      </c>
      <c r="S955" s="185" t="str">
        <f>IF(ISNA(VLOOKUP($A955,DSSV!$A$7:$R$65536,IN_DTK!S$6,0))=FALSE,VLOOKUP($A955,DSSV!$A$7:$R$65536,IN_DTK!S$6,0),"")</f>
        <v/>
      </c>
      <c r="T955" s="156" t="str">
        <f t="shared" si="28"/>
        <v/>
      </c>
      <c r="U955" s="156" t="str">
        <f t="shared" si="29"/>
        <v/>
      </c>
    </row>
    <row r="956" spans="1:21" s="156" customFormat="1" ht="20.25" customHeight="1">
      <c r="A956" s="154">
        <v>947</v>
      </c>
      <c r="B956" s="178">
        <f>--SUBTOTAL(2,C$7:C956)</f>
        <v>947</v>
      </c>
      <c r="C956" s="157">
        <f>IF(ISNA(VLOOKUP($A956,DSSV!$A$7:$R$65536,IN_DTK!C$6,0))=FALSE,VLOOKUP($A956,DSSV!$A$7:$R$65536,IN_DTK!C$6,0),"")</f>
        <v>0</v>
      </c>
      <c r="D956" s="181" t="str">
        <f>IF(ISNA(VLOOKUP($A956,DSSV!$A$7:$R$65536,IN_DTK!D$6,0))=FALSE,VLOOKUP($A956,DSSV!$A$7:$R$65536,IN_DTK!D$6,0),"")</f>
        <v/>
      </c>
      <c r="E956" s="182" t="str">
        <f>IF(ISNA(VLOOKUP($A956,DSSV!$A$7:$R$65536,IN_DTK!E$6,0))=FALSE,VLOOKUP($A956,DSSV!$A$7:$R$65536,IN_DTK!E$6,0),"")</f>
        <v/>
      </c>
      <c r="F956" s="187" t="str">
        <f>IF(ISNA(VLOOKUP($A956,DSSV!$A$7:$R$65536,IN_DTK!F$6,0))=FALSE,VLOOKUP($A956,DSSV!$A$7:$R$65536,IN_DTK!F$6,0),"")</f>
        <v/>
      </c>
      <c r="G956" s="187" t="str">
        <f>IF(ISNA(VLOOKUP($A956,DSSV!$A$7:$R$65536,IN_DTK!G$6,0))=FALSE,VLOOKUP($A956,DSSV!$A$7:$R$65536,IN_DTK!G$6,0),"")</f>
        <v/>
      </c>
      <c r="H956" s="183">
        <f>IF(ISNA(VLOOKUP($A956,DSSV!$A$7:$R$65536,IN_DTK!H$6,0))=FALSE,IF(H$9&lt;&gt;0,VLOOKUP($A956,DSSV!$A$7:$R$65536,IN_DTK!H$6,0),""),"")</f>
        <v>0</v>
      </c>
      <c r="I956" s="183">
        <f>IF(ISNA(VLOOKUP($A956,DSSV!$A$7:$R$65536,IN_DTK!I$6,0))=FALSE,IF(I$9&lt;&gt;0,VLOOKUP($A956,DSSV!$A$7:$R$65536,IN_DTK!I$6,0),""),"")</f>
        <v>0</v>
      </c>
      <c r="J956" s="183">
        <f>IF(ISNA(VLOOKUP($A956,DSSV!$A$7:$R$65536,IN_DTK!J$6,0))=FALSE,IF(J$9&lt;&gt;0,VLOOKUP($A956,DSSV!$A$7:$R$65536,IN_DTK!J$6,0),""),"")</f>
        <v>0</v>
      </c>
      <c r="K956" s="183">
        <f>IF(ISNA(VLOOKUP($A956,DSSV!$A$7:$R$65536,IN_DTK!K$6,0))=FALSE,IF(K$9&lt;&gt;0,VLOOKUP($A956,DSSV!$A$7:$R$65536,IN_DTK!K$6,0),""),"")</f>
        <v>0</v>
      </c>
      <c r="L956" s="183">
        <f>IF(ISNA(VLOOKUP($A956,DSSV!$A$7:$R$65536,IN_DTK!L$6,0))=FALSE,IF(L$9&lt;&gt;0,VLOOKUP($A956,DSSV!$A$7:$R$65536,IN_DTK!L$6,0),""),"")</f>
        <v>0</v>
      </c>
      <c r="M956" s="183">
        <f>IF(ISNA(VLOOKUP($A956,DSSV!$A$7:$R$65536,IN_DTK!M$6,0))=FALSE,IF(M$9&lt;&gt;0,VLOOKUP($A956,DSSV!$A$7:$R$65536,IN_DTK!M$6,0),""),"")</f>
        <v>0</v>
      </c>
      <c r="N956" s="183">
        <f>IF(ISNA(VLOOKUP($A956,DSSV!$A$7:$R$65536,IN_DTK!N$6,0))=FALSE,IF(N$9&lt;&gt;0,VLOOKUP($A956,DSSV!$A$7:$R$65536,IN_DTK!N$6,0),""),"")</f>
        <v>0</v>
      </c>
      <c r="O956" s="183">
        <f>IF(ISNA(VLOOKUP($A956,DSSV!$A$7:$R$65536,IN_DTK!O$6,0))=FALSE,IF(O$9&lt;&gt;0,VLOOKUP($A956,DSSV!$A$7:$R$65536,IN_DTK!O$6,0),""),"")</f>
        <v>0</v>
      </c>
      <c r="P956" s="183">
        <f>IF(ISNA(VLOOKUP($A956,DSSV!$A$7:$R$65536,IN_DTK!P$6,0))=FALSE,IF(P$9&lt;&gt;0,VLOOKUP($A956,DSSV!$A$7:$R$65536,IN_DTK!P$6,0),""),"")</f>
        <v>0</v>
      </c>
      <c r="Q956" s="184">
        <f>IF(ISNA(VLOOKUP($A956,DSSV!$A$7:$R$65536,IN_DTK!Q$6,0))=FALSE,VLOOKUP($A956,DSSV!$A$7:$R$65536,IN_DTK!Q$6,0),"")</f>
        <v>0</v>
      </c>
      <c r="R956" s="175" t="str">
        <f>IF(ISNA(VLOOKUP($A956,DSSV!$A$7:$R$65536,IN_DTK!R$6,0))=FALSE,VLOOKUP($A956,DSSV!$A$7:$R$65536,IN_DTK!R$6,0),"")</f>
        <v>Không</v>
      </c>
      <c r="S956" s="185" t="str">
        <f>IF(ISNA(VLOOKUP($A956,DSSV!$A$7:$R$65536,IN_DTK!S$6,0))=FALSE,VLOOKUP($A956,DSSV!$A$7:$R$65536,IN_DTK!S$6,0),"")</f>
        <v/>
      </c>
      <c r="T956" s="156" t="str">
        <f t="shared" si="28"/>
        <v/>
      </c>
      <c r="U956" s="156" t="str">
        <f t="shared" si="29"/>
        <v/>
      </c>
    </row>
    <row r="957" spans="1:21" s="156" customFormat="1" ht="20.25" customHeight="1">
      <c r="A957" s="154">
        <v>948</v>
      </c>
      <c r="B957" s="178">
        <f>--SUBTOTAL(2,C$7:C957)</f>
        <v>948</v>
      </c>
      <c r="C957" s="157">
        <f>IF(ISNA(VLOOKUP($A957,DSSV!$A$7:$R$65536,IN_DTK!C$6,0))=FALSE,VLOOKUP($A957,DSSV!$A$7:$R$65536,IN_DTK!C$6,0),"")</f>
        <v>0</v>
      </c>
      <c r="D957" s="181" t="str">
        <f>IF(ISNA(VLOOKUP($A957,DSSV!$A$7:$R$65536,IN_DTK!D$6,0))=FALSE,VLOOKUP($A957,DSSV!$A$7:$R$65536,IN_DTK!D$6,0),"")</f>
        <v/>
      </c>
      <c r="E957" s="182" t="str">
        <f>IF(ISNA(VLOOKUP($A957,DSSV!$A$7:$R$65536,IN_DTK!E$6,0))=FALSE,VLOOKUP($A957,DSSV!$A$7:$R$65536,IN_DTK!E$6,0),"")</f>
        <v/>
      </c>
      <c r="F957" s="187" t="str">
        <f>IF(ISNA(VLOOKUP($A957,DSSV!$A$7:$R$65536,IN_DTK!F$6,0))=FALSE,VLOOKUP($A957,DSSV!$A$7:$R$65536,IN_DTK!F$6,0),"")</f>
        <v/>
      </c>
      <c r="G957" s="187" t="str">
        <f>IF(ISNA(VLOOKUP($A957,DSSV!$A$7:$R$65536,IN_DTK!G$6,0))=FALSE,VLOOKUP($A957,DSSV!$A$7:$R$65536,IN_DTK!G$6,0),"")</f>
        <v/>
      </c>
      <c r="H957" s="183">
        <f>IF(ISNA(VLOOKUP($A957,DSSV!$A$7:$R$65536,IN_DTK!H$6,0))=FALSE,IF(H$9&lt;&gt;0,VLOOKUP($A957,DSSV!$A$7:$R$65536,IN_DTK!H$6,0),""),"")</f>
        <v>0</v>
      </c>
      <c r="I957" s="183">
        <f>IF(ISNA(VLOOKUP($A957,DSSV!$A$7:$R$65536,IN_DTK!I$6,0))=FALSE,IF(I$9&lt;&gt;0,VLOOKUP($A957,DSSV!$A$7:$R$65536,IN_DTK!I$6,0),""),"")</f>
        <v>0</v>
      </c>
      <c r="J957" s="183">
        <f>IF(ISNA(VLOOKUP($A957,DSSV!$A$7:$R$65536,IN_DTK!J$6,0))=FALSE,IF(J$9&lt;&gt;0,VLOOKUP($A957,DSSV!$A$7:$R$65536,IN_DTK!J$6,0),""),"")</f>
        <v>0</v>
      </c>
      <c r="K957" s="183">
        <f>IF(ISNA(VLOOKUP($A957,DSSV!$A$7:$R$65536,IN_DTK!K$6,0))=FALSE,IF(K$9&lt;&gt;0,VLOOKUP($A957,DSSV!$A$7:$R$65536,IN_DTK!K$6,0),""),"")</f>
        <v>0</v>
      </c>
      <c r="L957" s="183">
        <f>IF(ISNA(VLOOKUP($A957,DSSV!$A$7:$R$65536,IN_DTK!L$6,0))=FALSE,IF(L$9&lt;&gt;0,VLOOKUP($A957,DSSV!$A$7:$R$65536,IN_DTK!L$6,0),""),"")</f>
        <v>0</v>
      </c>
      <c r="M957" s="183">
        <f>IF(ISNA(VLOOKUP($A957,DSSV!$A$7:$R$65536,IN_DTK!M$6,0))=FALSE,IF(M$9&lt;&gt;0,VLOOKUP($A957,DSSV!$A$7:$R$65536,IN_DTK!M$6,0),""),"")</f>
        <v>0</v>
      </c>
      <c r="N957" s="183">
        <f>IF(ISNA(VLOOKUP($A957,DSSV!$A$7:$R$65536,IN_DTK!N$6,0))=FALSE,IF(N$9&lt;&gt;0,VLOOKUP($A957,DSSV!$A$7:$R$65536,IN_DTK!N$6,0),""),"")</f>
        <v>0</v>
      </c>
      <c r="O957" s="183">
        <f>IF(ISNA(VLOOKUP($A957,DSSV!$A$7:$R$65536,IN_DTK!O$6,0))=FALSE,IF(O$9&lt;&gt;0,VLOOKUP($A957,DSSV!$A$7:$R$65536,IN_DTK!O$6,0),""),"")</f>
        <v>0</v>
      </c>
      <c r="P957" s="183">
        <f>IF(ISNA(VLOOKUP($A957,DSSV!$A$7:$R$65536,IN_DTK!P$6,0))=FALSE,IF(P$9&lt;&gt;0,VLOOKUP($A957,DSSV!$A$7:$R$65536,IN_DTK!P$6,0),""),"")</f>
        <v>0</v>
      </c>
      <c r="Q957" s="184">
        <f>IF(ISNA(VLOOKUP($A957,DSSV!$A$7:$R$65536,IN_DTK!Q$6,0))=FALSE,VLOOKUP($A957,DSSV!$A$7:$R$65536,IN_DTK!Q$6,0),"")</f>
        <v>0</v>
      </c>
      <c r="R957" s="175" t="str">
        <f>IF(ISNA(VLOOKUP($A957,DSSV!$A$7:$R$65536,IN_DTK!R$6,0))=FALSE,VLOOKUP($A957,DSSV!$A$7:$R$65536,IN_DTK!R$6,0),"")</f>
        <v>Không</v>
      </c>
      <c r="S957" s="185" t="str">
        <f>IF(ISNA(VLOOKUP($A957,DSSV!$A$7:$R$65536,IN_DTK!S$6,0))=FALSE,VLOOKUP($A957,DSSV!$A$7:$R$65536,IN_DTK!S$6,0),"")</f>
        <v/>
      </c>
      <c r="T957" s="156" t="str">
        <f t="shared" si="28"/>
        <v/>
      </c>
      <c r="U957" s="156" t="str">
        <f t="shared" si="29"/>
        <v/>
      </c>
    </row>
    <row r="958" spans="1:21" s="156" customFormat="1" ht="20.25" customHeight="1">
      <c r="A958" s="154">
        <v>949</v>
      </c>
      <c r="B958" s="178">
        <f>--SUBTOTAL(2,C$7:C958)</f>
        <v>949</v>
      </c>
      <c r="C958" s="157">
        <f>IF(ISNA(VLOOKUP($A958,DSSV!$A$7:$R$65536,IN_DTK!C$6,0))=FALSE,VLOOKUP($A958,DSSV!$A$7:$R$65536,IN_DTK!C$6,0),"")</f>
        <v>0</v>
      </c>
      <c r="D958" s="181" t="str">
        <f>IF(ISNA(VLOOKUP($A958,DSSV!$A$7:$R$65536,IN_DTK!D$6,0))=FALSE,VLOOKUP($A958,DSSV!$A$7:$R$65536,IN_DTK!D$6,0),"")</f>
        <v/>
      </c>
      <c r="E958" s="182" t="str">
        <f>IF(ISNA(VLOOKUP($A958,DSSV!$A$7:$R$65536,IN_DTK!E$6,0))=FALSE,VLOOKUP($A958,DSSV!$A$7:$R$65536,IN_DTK!E$6,0),"")</f>
        <v/>
      </c>
      <c r="F958" s="187" t="str">
        <f>IF(ISNA(VLOOKUP($A958,DSSV!$A$7:$R$65536,IN_DTK!F$6,0))=FALSE,VLOOKUP($A958,DSSV!$A$7:$R$65536,IN_DTK!F$6,0),"")</f>
        <v/>
      </c>
      <c r="G958" s="187" t="str">
        <f>IF(ISNA(VLOOKUP($A958,DSSV!$A$7:$R$65536,IN_DTK!G$6,0))=FALSE,VLOOKUP($A958,DSSV!$A$7:$R$65536,IN_DTK!G$6,0),"")</f>
        <v/>
      </c>
      <c r="H958" s="183">
        <f>IF(ISNA(VLOOKUP($A958,DSSV!$A$7:$R$65536,IN_DTK!H$6,0))=FALSE,IF(H$9&lt;&gt;0,VLOOKUP($A958,DSSV!$A$7:$R$65536,IN_DTK!H$6,0),""),"")</f>
        <v>0</v>
      </c>
      <c r="I958" s="183">
        <f>IF(ISNA(VLOOKUP($A958,DSSV!$A$7:$R$65536,IN_DTK!I$6,0))=FALSE,IF(I$9&lt;&gt;0,VLOOKUP($A958,DSSV!$A$7:$R$65536,IN_DTK!I$6,0),""),"")</f>
        <v>0</v>
      </c>
      <c r="J958" s="183">
        <f>IF(ISNA(VLOOKUP($A958,DSSV!$A$7:$R$65536,IN_DTK!J$6,0))=FALSE,IF(J$9&lt;&gt;0,VLOOKUP($A958,DSSV!$A$7:$R$65536,IN_DTK!J$6,0),""),"")</f>
        <v>0</v>
      </c>
      <c r="K958" s="183">
        <f>IF(ISNA(VLOOKUP($A958,DSSV!$A$7:$R$65536,IN_DTK!K$6,0))=FALSE,IF(K$9&lt;&gt;0,VLOOKUP($A958,DSSV!$A$7:$R$65536,IN_DTK!K$6,0),""),"")</f>
        <v>0</v>
      </c>
      <c r="L958" s="183">
        <f>IF(ISNA(VLOOKUP($A958,DSSV!$A$7:$R$65536,IN_DTK!L$6,0))=FALSE,IF(L$9&lt;&gt;0,VLOOKUP($A958,DSSV!$A$7:$R$65536,IN_DTK!L$6,0),""),"")</f>
        <v>0</v>
      </c>
      <c r="M958" s="183">
        <f>IF(ISNA(VLOOKUP($A958,DSSV!$A$7:$R$65536,IN_DTK!M$6,0))=FALSE,IF(M$9&lt;&gt;0,VLOOKUP($A958,DSSV!$A$7:$R$65536,IN_DTK!M$6,0),""),"")</f>
        <v>0</v>
      </c>
      <c r="N958" s="183">
        <f>IF(ISNA(VLOOKUP($A958,DSSV!$A$7:$R$65536,IN_DTK!N$6,0))=FALSE,IF(N$9&lt;&gt;0,VLOOKUP($A958,DSSV!$A$7:$R$65536,IN_DTK!N$6,0),""),"")</f>
        <v>0</v>
      </c>
      <c r="O958" s="183">
        <f>IF(ISNA(VLOOKUP($A958,DSSV!$A$7:$R$65536,IN_DTK!O$6,0))=FALSE,IF(O$9&lt;&gt;0,VLOOKUP($A958,DSSV!$A$7:$R$65536,IN_DTK!O$6,0),""),"")</f>
        <v>0</v>
      </c>
      <c r="P958" s="183">
        <f>IF(ISNA(VLOOKUP($A958,DSSV!$A$7:$R$65536,IN_DTK!P$6,0))=FALSE,IF(P$9&lt;&gt;0,VLOOKUP($A958,DSSV!$A$7:$R$65536,IN_DTK!P$6,0),""),"")</f>
        <v>0</v>
      </c>
      <c r="Q958" s="184">
        <f>IF(ISNA(VLOOKUP($A958,DSSV!$A$7:$R$65536,IN_DTK!Q$6,0))=FALSE,VLOOKUP($A958,DSSV!$A$7:$R$65536,IN_DTK!Q$6,0),"")</f>
        <v>0</v>
      </c>
      <c r="R958" s="175" t="str">
        <f>IF(ISNA(VLOOKUP($A958,DSSV!$A$7:$R$65536,IN_DTK!R$6,0))=FALSE,VLOOKUP($A958,DSSV!$A$7:$R$65536,IN_DTK!R$6,0),"")</f>
        <v>Không</v>
      </c>
      <c r="S958" s="185" t="str">
        <f>IF(ISNA(VLOOKUP($A958,DSSV!$A$7:$R$65536,IN_DTK!S$6,0))=FALSE,VLOOKUP($A958,DSSV!$A$7:$R$65536,IN_DTK!S$6,0),"")</f>
        <v/>
      </c>
      <c r="T958" s="156" t="str">
        <f t="shared" si="28"/>
        <v/>
      </c>
      <c r="U958" s="156" t="str">
        <f t="shared" si="29"/>
        <v/>
      </c>
    </row>
    <row r="959" spans="1:21" s="156" customFormat="1" ht="20.25" customHeight="1">
      <c r="A959" s="154">
        <v>950</v>
      </c>
      <c r="B959" s="178">
        <f>--SUBTOTAL(2,C$7:C959)</f>
        <v>950</v>
      </c>
      <c r="C959" s="157">
        <f>IF(ISNA(VLOOKUP($A959,DSSV!$A$7:$R$65536,IN_DTK!C$6,0))=FALSE,VLOOKUP($A959,DSSV!$A$7:$R$65536,IN_DTK!C$6,0),"")</f>
        <v>0</v>
      </c>
      <c r="D959" s="181" t="str">
        <f>IF(ISNA(VLOOKUP($A959,DSSV!$A$7:$R$65536,IN_DTK!D$6,0))=FALSE,VLOOKUP($A959,DSSV!$A$7:$R$65536,IN_DTK!D$6,0),"")</f>
        <v/>
      </c>
      <c r="E959" s="182" t="str">
        <f>IF(ISNA(VLOOKUP($A959,DSSV!$A$7:$R$65536,IN_DTK!E$6,0))=FALSE,VLOOKUP($A959,DSSV!$A$7:$R$65536,IN_DTK!E$6,0),"")</f>
        <v/>
      </c>
      <c r="F959" s="187" t="str">
        <f>IF(ISNA(VLOOKUP($A959,DSSV!$A$7:$R$65536,IN_DTK!F$6,0))=FALSE,VLOOKUP($A959,DSSV!$A$7:$R$65536,IN_DTK!F$6,0),"")</f>
        <v/>
      </c>
      <c r="G959" s="187" t="str">
        <f>IF(ISNA(VLOOKUP($A959,DSSV!$A$7:$R$65536,IN_DTK!G$6,0))=FALSE,VLOOKUP($A959,DSSV!$A$7:$R$65536,IN_DTK!G$6,0),"")</f>
        <v/>
      </c>
      <c r="H959" s="183">
        <f>IF(ISNA(VLOOKUP($A959,DSSV!$A$7:$R$65536,IN_DTK!H$6,0))=FALSE,IF(H$9&lt;&gt;0,VLOOKUP($A959,DSSV!$A$7:$R$65536,IN_DTK!H$6,0),""),"")</f>
        <v>0</v>
      </c>
      <c r="I959" s="183">
        <f>IF(ISNA(VLOOKUP($A959,DSSV!$A$7:$R$65536,IN_DTK!I$6,0))=FALSE,IF(I$9&lt;&gt;0,VLOOKUP($A959,DSSV!$A$7:$R$65536,IN_DTK!I$6,0),""),"")</f>
        <v>0</v>
      </c>
      <c r="J959" s="183">
        <f>IF(ISNA(VLOOKUP($A959,DSSV!$A$7:$R$65536,IN_DTK!J$6,0))=FALSE,IF(J$9&lt;&gt;0,VLOOKUP($A959,DSSV!$A$7:$R$65536,IN_DTK!J$6,0),""),"")</f>
        <v>0</v>
      </c>
      <c r="K959" s="183">
        <f>IF(ISNA(VLOOKUP($A959,DSSV!$A$7:$R$65536,IN_DTK!K$6,0))=FALSE,IF(K$9&lt;&gt;0,VLOOKUP($A959,DSSV!$A$7:$R$65536,IN_DTK!K$6,0),""),"")</f>
        <v>0</v>
      </c>
      <c r="L959" s="183">
        <f>IF(ISNA(VLOOKUP($A959,DSSV!$A$7:$R$65536,IN_DTK!L$6,0))=FALSE,IF(L$9&lt;&gt;0,VLOOKUP($A959,DSSV!$A$7:$R$65536,IN_DTK!L$6,0),""),"")</f>
        <v>0</v>
      </c>
      <c r="M959" s="183">
        <f>IF(ISNA(VLOOKUP($A959,DSSV!$A$7:$R$65536,IN_DTK!M$6,0))=FALSE,IF(M$9&lt;&gt;0,VLOOKUP($A959,DSSV!$A$7:$R$65536,IN_DTK!M$6,0),""),"")</f>
        <v>0</v>
      </c>
      <c r="N959" s="183">
        <f>IF(ISNA(VLOOKUP($A959,DSSV!$A$7:$R$65536,IN_DTK!N$6,0))=FALSE,IF(N$9&lt;&gt;0,VLOOKUP($A959,DSSV!$A$7:$R$65536,IN_DTK!N$6,0),""),"")</f>
        <v>0</v>
      </c>
      <c r="O959" s="183">
        <f>IF(ISNA(VLOOKUP($A959,DSSV!$A$7:$R$65536,IN_DTK!O$6,0))=FALSE,IF(O$9&lt;&gt;0,VLOOKUP($A959,DSSV!$A$7:$R$65536,IN_DTK!O$6,0),""),"")</f>
        <v>0</v>
      </c>
      <c r="P959" s="183">
        <f>IF(ISNA(VLOOKUP($A959,DSSV!$A$7:$R$65536,IN_DTK!P$6,0))=FALSE,IF(P$9&lt;&gt;0,VLOOKUP($A959,DSSV!$A$7:$R$65536,IN_DTK!P$6,0),""),"")</f>
        <v>0</v>
      </c>
      <c r="Q959" s="184">
        <f>IF(ISNA(VLOOKUP($A959,DSSV!$A$7:$R$65536,IN_DTK!Q$6,0))=FALSE,VLOOKUP($A959,DSSV!$A$7:$R$65536,IN_DTK!Q$6,0),"")</f>
        <v>0</v>
      </c>
      <c r="R959" s="175" t="str">
        <f>IF(ISNA(VLOOKUP($A959,DSSV!$A$7:$R$65536,IN_DTK!R$6,0))=FALSE,VLOOKUP($A959,DSSV!$A$7:$R$65536,IN_DTK!R$6,0),"")</f>
        <v>Không</v>
      </c>
      <c r="S959" s="185" t="str">
        <f>IF(ISNA(VLOOKUP($A959,DSSV!$A$7:$R$65536,IN_DTK!S$6,0))=FALSE,VLOOKUP($A959,DSSV!$A$7:$R$65536,IN_DTK!S$6,0),"")</f>
        <v/>
      </c>
      <c r="T959" s="156" t="str">
        <f t="shared" si="28"/>
        <v/>
      </c>
      <c r="U959" s="156" t="str">
        <f t="shared" si="29"/>
        <v/>
      </c>
    </row>
    <row r="960" spans="1:21" s="156" customFormat="1" ht="20.25" customHeight="1">
      <c r="A960" s="154">
        <v>951</v>
      </c>
      <c r="B960" s="178">
        <f>--SUBTOTAL(2,C$7:C960)</f>
        <v>951</v>
      </c>
      <c r="C960" s="157">
        <f>IF(ISNA(VLOOKUP($A960,DSSV!$A$7:$R$65536,IN_DTK!C$6,0))=FALSE,VLOOKUP($A960,DSSV!$A$7:$R$65536,IN_DTK!C$6,0),"")</f>
        <v>0</v>
      </c>
      <c r="D960" s="181" t="str">
        <f>IF(ISNA(VLOOKUP($A960,DSSV!$A$7:$R$65536,IN_DTK!D$6,0))=FALSE,VLOOKUP($A960,DSSV!$A$7:$R$65536,IN_DTK!D$6,0),"")</f>
        <v/>
      </c>
      <c r="E960" s="182" t="str">
        <f>IF(ISNA(VLOOKUP($A960,DSSV!$A$7:$R$65536,IN_DTK!E$6,0))=FALSE,VLOOKUP($A960,DSSV!$A$7:$R$65536,IN_DTK!E$6,0),"")</f>
        <v/>
      </c>
      <c r="F960" s="187" t="str">
        <f>IF(ISNA(VLOOKUP($A960,DSSV!$A$7:$R$65536,IN_DTK!F$6,0))=FALSE,VLOOKUP($A960,DSSV!$A$7:$R$65536,IN_DTK!F$6,0),"")</f>
        <v/>
      </c>
      <c r="G960" s="187" t="str">
        <f>IF(ISNA(VLOOKUP($A960,DSSV!$A$7:$R$65536,IN_DTK!G$6,0))=FALSE,VLOOKUP($A960,DSSV!$A$7:$R$65536,IN_DTK!G$6,0),"")</f>
        <v/>
      </c>
      <c r="H960" s="183">
        <f>IF(ISNA(VLOOKUP($A960,DSSV!$A$7:$R$65536,IN_DTK!H$6,0))=FALSE,IF(H$9&lt;&gt;0,VLOOKUP($A960,DSSV!$A$7:$R$65536,IN_DTK!H$6,0),""),"")</f>
        <v>0</v>
      </c>
      <c r="I960" s="183">
        <f>IF(ISNA(VLOOKUP($A960,DSSV!$A$7:$R$65536,IN_DTK!I$6,0))=FALSE,IF(I$9&lt;&gt;0,VLOOKUP($A960,DSSV!$A$7:$R$65536,IN_DTK!I$6,0),""),"")</f>
        <v>0</v>
      </c>
      <c r="J960" s="183">
        <f>IF(ISNA(VLOOKUP($A960,DSSV!$A$7:$R$65536,IN_DTK!J$6,0))=FALSE,IF(J$9&lt;&gt;0,VLOOKUP($A960,DSSV!$A$7:$R$65536,IN_DTK!J$6,0),""),"")</f>
        <v>0</v>
      </c>
      <c r="K960" s="183">
        <f>IF(ISNA(VLOOKUP($A960,DSSV!$A$7:$R$65536,IN_DTK!K$6,0))=FALSE,IF(K$9&lt;&gt;0,VLOOKUP($A960,DSSV!$A$7:$R$65536,IN_DTK!K$6,0),""),"")</f>
        <v>0</v>
      </c>
      <c r="L960" s="183">
        <f>IF(ISNA(VLOOKUP($A960,DSSV!$A$7:$R$65536,IN_DTK!L$6,0))=FALSE,IF(L$9&lt;&gt;0,VLOOKUP($A960,DSSV!$A$7:$R$65536,IN_DTK!L$6,0),""),"")</f>
        <v>0</v>
      </c>
      <c r="M960" s="183">
        <f>IF(ISNA(VLOOKUP($A960,DSSV!$A$7:$R$65536,IN_DTK!M$6,0))=FALSE,IF(M$9&lt;&gt;0,VLOOKUP($A960,DSSV!$A$7:$R$65536,IN_DTK!M$6,0),""),"")</f>
        <v>0</v>
      </c>
      <c r="N960" s="183">
        <f>IF(ISNA(VLOOKUP($A960,DSSV!$A$7:$R$65536,IN_DTK!N$6,0))=FALSE,IF(N$9&lt;&gt;0,VLOOKUP($A960,DSSV!$A$7:$R$65536,IN_DTK!N$6,0),""),"")</f>
        <v>0</v>
      </c>
      <c r="O960" s="183">
        <f>IF(ISNA(VLOOKUP($A960,DSSV!$A$7:$R$65536,IN_DTK!O$6,0))=FALSE,IF(O$9&lt;&gt;0,VLOOKUP($A960,DSSV!$A$7:$R$65536,IN_DTK!O$6,0),""),"")</f>
        <v>0</v>
      </c>
      <c r="P960" s="183">
        <f>IF(ISNA(VLOOKUP($A960,DSSV!$A$7:$R$65536,IN_DTK!P$6,0))=FALSE,IF(P$9&lt;&gt;0,VLOOKUP($A960,DSSV!$A$7:$R$65536,IN_DTK!P$6,0),""),"")</f>
        <v>0</v>
      </c>
      <c r="Q960" s="184">
        <f>IF(ISNA(VLOOKUP($A960,DSSV!$A$7:$R$65536,IN_DTK!Q$6,0))=FALSE,VLOOKUP($A960,DSSV!$A$7:$R$65536,IN_DTK!Q$6,0),"")</f>
        <v>0</v>
      </c>
      <c r="R960" s="175" t="str">
        <f>IF(ISNA(VLOOKUP($A960,DSSV!$A$7:$R$65536,IN_DTK!R$6,0))=FALSE,VLOOKUP($A960,DSSV!$A$7:$R$65536,IN_DTK!R$6,0),"")</f>
        <v>Không</v>
      </c>
      <c r="S960" s="185" t="str">
        <f>IF(ISNA(VLOOKUP($A960,DSSV!$A$7:$R$65536,IN_DTK!S$6,0))=FALSE,VLOOKUP($A960,DSSV!$A$7:$R$65536,IN_DTK!S$6,0),"")</f>
        <v/>
      </c>
      <c r="T960" s="156" t="str">
        <f t="shared" si="28"/>
        <v/>
      </c>
      <c r="U960" s="156" t="str">
        <f t="shared" si="29"/>
        <v/>
      </c>
    </row>
    <row r="961" spans="1:21" s="156" customFormat="1" ht="20.25" customHeight="1">
      <c r="A961" s="154">
        <v>952</v>
      </c>
      <c r="B961" s="178">
        <f>--SUBTOTAL(2,C$7:C961)</f>
        <v>952</v>
      </c>
      <c r="C961" s="157">
        <f>IF(ISNA(VLOOKUP($A961,DSSV!$A$7:$R$65536,IN_DTK!C$6,0))=FALSE,VLOOKUP($A961,DSSV!$A$7:$R$65536,IN_DTK!C$6,0),"")</f>
        <v>0</v>
      </c>
      <c r="D961" s="181" t="str">
        <f>IF(ISNA(VLOOKUP($A961,DSSV!$A$7:$R$65536,IN_DTK!D$6,0))=FALSE,VLOOKUP($A961,DSSV!$A$7:$R$65536,IN_DTK!D$6,0),"")</f>
        <v/>
      </c>
      <c r="E961" s="182" t="str">
        <f>IF(ISNA(VLOOKUP($A961,DSSV!$A$7:$R$65536,IN_DTK!E$6,0))=FALSE,VLOOKUP($A961,DSSV!$A$7:$R$65536,IN_DTK!E$6,0),"")</f>
        <v/>
      </c>
      <c r="F961" s="187" t="str">
        <f>IF(ISNA(VLOOKUP($A961,DSSV!$A$7:$R$65536,IN_DTK!F$6,0))=FALSE,VLOOKUP($A961,DSSV!$A$7:$R$65536,IN_DTK!F$6,0),"")</f>
        <v/>
      </c>
      <c r="G961" s="187" t="str">
        <f>IF(ISNA(VLOOKUP($A961,DSSV!$A$7:$R$65536,IN_DTK!G$6,0))=FALSE,VLOOKUP($A961,DSSV!$A$7:$R$65536,IN_DTK!G$6,0),"")</f>
        <v/>
      </c>
      <c r="H961" s="183">
        <f>IF(ISNA(VLOOKUP($A961,DSSV!$A$7:$R$65536,IN_DTK!H$6,0))=FALSE,IF(H$9&lt;&gt;0,VLOOKUP($A961,DSSV!$A$7:$R$65536,IN_DTK!H$6,0),""),"")</f>
        <v>0</v>
      </c>
      <c r="I961" s="183">
        <f>IF(ISNA(VLOOKUP($A961,DSSV!$A$7:$R$65536,IN_DTK!I$6,0))=FALSE,IF(I$9&lt;&gt;0,VLOOKUP($A961,DSSV!$A$7:$R$65536,IN_DTK!I$6,0),""),"")</f>
        <v>0</v>
      </c>
      <c r="J961" s="183">
        <f>IF(ISNA(VLOOKUP($A961,DSSV!$A$7:$R$65536,IN_DTK!J$6,0))=FALSE,IF(J$9&lt;&gt;0,VLOOKUP($A961,DSSV!$A$7:$R$65536,IN_DTK!J$6,0),""),"")</f>
        <v>0</v>
      </c>
      <c r="K961" s="183">
        <f>IF(ISNA(VLOOKUP($A961,DSSV!$A$7:$R$65536,IN_DTK!K$6,0))=FALSE,IF(K$9&lt;&gt;0,VLOOKUP($A961,DSSV!$A$7:$R$65536,IN_DTK!K$6,0),""),"")</f>
        <v>0</v>
      </c>
      <c r="L961" s="183">
        <f>IF(ISNA(VLOOKUP($A961,DSSV!$A$7:$R$65536,IN_DTK!L$6,0))=FALSE,IF(L$9&lt;&gt;0,VLOOKUP($A961,DSSV!$A$7:$R$65536,IN_DTK!L$6,0),""),"")</f>
        <v>0</v>
      </c>
      <c r="M961" s="183">
        <f>IF(ISNA(VLOOKUP($A961,DSSV!$A$7:$R$65536,IN_DTK!M$6,0))=FALSE,IF(M$9&lt;&gt;0,VLOOKUP($A961,DSSV!$A$7:$R$65536,IN_DTK!M$6,0),""),"")</f>
        <v>0</v>
      </c>
      <c r="N961" s="183">
        <f>IF(ISNA(VLOOKUP($A961,DSSV!$A$7:$R$65536,IN_DTK!N$6,0))=FALSE,IF(N$9&lt;&gt;0,VLOOKUP($A961,DSSV!$A$7:$R$65536,IN_DTK!N$6,0),""),"")</f>
        <v>0</v>
      </c>
      <c r="O961" s="183">
        <f>IF(ISNA(VLOOKUP($A961,DSSV!$A$7:$R$65536,IN_DTK!O$6,0))=FALSE,IF(O$9&lt;&gt;0,VLOOKUP($A961,DSSV!$A$7:$R$65536,IN_DTK!O$6,0),""),"")</f>
        <v>0</v>
      </c>
      <c r="P961" s="183">
        <f>IF(ISNA(VLOOKUP($A961,DSSV!$A$7:$R$65536,IN_DTK!P$6,0))=FALSE,IF(P$9&lt;&gt;0,VLOOKUP($A961,DSSV!$A$7:$R$65536,IN_DTK!P$6,0),""),"")</f>
        <v>0</v>
      </c>
      <c r="Q961" s="184">
        <f>IF(ISNA(VLOOKUP($A961,DSSV!$A$7:$R$65536,IN_DTK!Q$6,0))=FALSE,VLOOKUP($A961,DSSV!$A$7:$R$65536,IN_DTK!Q$6,0),"")</f>
        <v>0</v>
      </c>
      <c r="R961" s="175" t="str">
        <f>IF(ISNA(VLOOKUP($A961,DSSV!$A$7:$R$65536,IN_DTK!R$6,0))=FALSE,VLOOKUP($A961,DSSV!$A$7:$R$65536,IN_DTK!R$6,0),"")</f>
        <v>Không</v>
      </c>
      <c r="S961" s="185" t="str">
        <f>IF(ISNA(VLOOKUP($A961,DSSV!$A$7:$R$65536,IN_DTK!S$6,0))=FALSE,VLOOKUP($A961,DSSV!$A$7:$R$65536,IN_DTK!S$6,0),"")</f>
        <v/>
      </c>
      <c r="T961" s="156" t="str">
        <f t="shared" si="28"/>
        <v/>
      </c>
      <c r="U961" s="156" t="str">
        <f t="shared" si="29"/>
        <v/>
      </c>
    </row>
    <row r="962" spans="1:21" s="156" customFormat="1" ht="20.25" customHeight="1">
      <c r="A962" s="154">
        <v>953</v>
      </c>
      <c r="B962" s="178">
        <f>--SUBTOTAL(2,C$7:C962)</f>
        <v>953</v>
      </c>
      <c r="C962" s="157">
        <f>IF(ISNA(VLOOKUP($A962,DSSV!$A$7:$R$65536,IN_DTK!C$6,0))=FALSE,VLOOKUP($A962,DSSV!$A$7:$R$65536,IN_DTK!C$6,0),"")</f>
        <v>0</v>
      </c>
      <c r="D962" s="181" t="str">
        <f>IF(ISNA(VLOOKUP($A962,DSSV!$A$7:$R$65536,IN_DTK!D$6,0))=FALSE,VLOOKUP($A962,DSSV!$A$7:$R$65536,IN_DTK!D$6,0),"")</f>
        <v/>
      </c>
      <c r="E962" s="182" t="str">
        <f>IF(ISNA(VLOOKUP($A962,DSSV!$A$7:$R$65536,IN_DTK!E$6,0))=FALSE,VLOOKUP($A962,DSSV!$A$7:$R$65536,IN_DTK!E$6,0),"")</f>
        <v/>
      </c>
      <c r="F962" s="187" t="str">
        <f>IF(ISNA(VLOOKUP($A962,DSSV!$A$7:$R$65536,IN_DTK!F$6,0))=FALSE,VLOOKUP($A962,DSSV!$A$7:$R$65536,IN_DTK!F$6,0),"")</f>
        <v/>
      </c>
      <c r="G962" s="187" t="str">
        <f>IF(ISNA(VLOOKUP($A962,DSSV!$A$7:$R$65536,IN_DTK!G$6,0))=FALSE,VLOOKUP($A962,DSSV!$A$7:$R$65536,IN_DTK!G$6,0),"")</f>
        <v/>
      </c>
      <c r="H962" s="183">
        <f>IF(ISNA(VLOOKUP($A962,DSSV!$A$7:$R$65536,IN_DTK!H$6,0))=FALSE,IF(H$9&lt;&gt;0,VLOOKUP($A962,DSSV!$A$7:$R$65536,IN_DTK!H$6,0),""),"")</f>
        <v>0</v>
      </c>
      <c r="I962" s="183">
        <f>IF(ISNA(VLOOKUP($A962,DSSV!$A$7:$R$65536,IN_DTK!I$6,0))=FALSE,IF(I$9&lt;&gt;0,VLOOKUP($A962,DSSV!$A$7:$R$65536,IN_DTK!I$6,0),""),"")</f>
        <v>0</v>
      </c>
      <c r="J962" s="183">
        <f>IF(ISNA(VLOOKUP($A962,DSSV!$A$7:$R$65536,IN_DTK!J$6,0))=FALSE,IF(J$9&lt;&gt;0,VLOOKUP($A962,DSSV!$A$7:$R$65536,IN_DTK!J$6,0),""),"")</f>
        <v>0</v>
      </c>
      <c r="K962" s="183">
        <f>IF(ISNA(VLOOKUP($A962,DSSV!$A$7:$R$65536,IN_DTK!K$6,0))=FALSE,IF(K$9&lt;&gt;0,VLOOKUP($A962,DSSV!$A$7:$R$65536,IN_DTK!K$6,0),""),"")</f>
        <v>0</v>
      </c>
      <c r="L962" s="183">
        <f>IF(ISNA(VLOOKUP($A962,DSSV!$A$7:$R$65536,IN_DTK!L$6,0))=FALSE,IF(L$9&lt;&gt;0,VLOOKUP($A962,DSSV!$A$7:$R$65536,IN_DTK!L$6,0),""),"")</f>
        <v>0</v>
      </c>
      <c r="M962" s="183">
        <f>IF(ISNA(VLOOKUP($A962,DSSV!$A$7:$R$65536,IN_DTK!M$6,0))=FALSE,IF(M$9&lt;&gt;0,VLOOKUP($A962,DSSV!$A$7:$R$65536,IN_DTK!M$6,0),""),"")</f>
        <v>0</v>
      </c>
      <c r="N962" s="183">
        <f>IF(ISNA(VLOOKUP($A962,DSSV!$A$7:$R$65536,IN_DTK!N$6,0))=FALSE,IF(N$9&lt;&gt;0,VLOOKUP($A962,DSSV!$A$7:$R$65536,IN_DTK!N$6,0),""),"")</f>
        <v>0</v>
      </c>
      <c r="O962" s="183">
        <f>IF(ISNA(VLOOKUP($A962,DSSV!$A$7:$R$65536,IN_DTK!O$6,0))=FALSE,IF(O$9&lt;&gt;0,VLOOKUP($A962,DSSV!$A$7:$R$65536,IN_DTK!O$6,0),""),"")</f>
        <v>0</v>
      </c>
      <c r="P962" s="183">
        <f>IF(ISNA(VLOOKUP($A962,DSSV!$A$7:$R$65536,IN_DTK!P$6,0))=FALSE,IF(P$9&lt;&gt;0,VLOOKUP($A962,DSSV!$A$7:$R$65536,IN_DTK!P$6,0),""),"")</f>
        <v>0</v>
      </c>
      <c r="Q962" s="184">
        <f>IF(ISNA(VLOOKUP($A962,DSSV!$A$7:$R$65536,IN_DTK!Q$6,0))=FALSE,VLOOKUP($A962,DSSV!$A$7:$R$65536,IN_DTK!Q$6,0),"")</f>
        <v>0</v>
      </c>
      <c r="R962" s="175" t="str">
        <f>IF(ISNA(VLOOKUP($A962,DSSV!$A$7:$R$65536,IN_DTK!R$6,0))=FALSE,VLOOKUP($A962,DSSV!$A$7:$R$65536,IN_DTK!R$6,0),"")</f>
        <v>Không</v>
      </c>
      <c r="S962" s="185" t="str">
        <f>IF(ISNA(VLOOKUP($A962,DSSV!$A$7:$R$65536,IN_DTK!S$6,0))=FALSE,VLOOKUP($A962,DSSV!$A$7:$R$65536,IN_DTK!S$6,0),"")</f>
        <v/>
      </c>
      <c r="T962" s="156" t="str">
        <f t="shared" si="28"/>
        <v/>
      </c>
      <c r="U962" s="156" t="str">
        <f t="shared" si="29"/>
        <v/>
      </c>
    </row>
    <row r="963" spans="1:21" s="156" customFormat="1" ht="20.25" customHeight="1">
      <c r="A963" s="154">
        <v>954</v>
      </c>
      <c r="B963" s="178">
        <f>--SUBTOTAL(2,C$7:C963)</f>
        <v>954</v>
      </c>
      <c r="C963" s="157">
        <f>IF(ISNA(VLOOKUP($A963,DSSV!$A$7:$R$65536,IN_DTK!C$6,0))=FALSE,VLOOKUP($A963,DSSV!$A$7:$R$65536,IN_DTK!C$6,0),"")</f>
        <v>0</v>
      </c>
      <c r="D963" s="181" t="str">
        <f>IF(ISNA(VLOOKUP($A963,DSSV!$A$7:$R$65536,IN_DTK!D$6,0))=FALSE,VLOOKUP($A963,DSSV!$A$7:$R$65536,IN_DTK!D$6,0),"")</f>
        <v/>
      </c>
      <c r="E963" s="182" t="str">
        <f>IF(ISNA(VLOOKUP($A963,DSSV!$A$7:$R$65536,IN_DTK!E$6,0))=FALSE,VLOOKUP($A963,DSSV!$A$7:$R$65536,IN_DTK!E$6,0),"")</f>
        <v/>
      </c>
      <c r="F963" s="187" t="str">
        <f>IF(ISNA(VLOOKUP($A963,DSSV!$A$7:$R$65536,IN_DTK!F$6,0))=FALSE,VLOOKUP($A963,DSSV!$A$7:$R$65536,IN_DTK!F$6,0),"")</f>
        <v/>
      </c>
      <c r="G963" s="187" t="str">
        <f>IF(ISNA(VLOOKUP($A963,DSSV!$A$7:$R$65536,IN_DTK!G$6,0))=FALSE,VLOOKUP($A963,DSSV!$A$7:$R$65536,IN_DTK!G$6,0),"")</f>
        <v/>
      </c>
      <c r="H963" s="183">
        <f>IF(ISNA(VLOOKUP($A963,DSSV!$A$7:$R$65536,IN_DTK!H$6,0))=FALSE,IF(H$9&lt;&gt;0,VLOOKUP($A963,DSSV!$A$7:$R$65536,IN_DTK!H$6,0),""),"")</f>
        <v>0</v>
      </c>
      <c r="I963" s="183">
        <f>IF(ISNA(VLOOKUP($A963,DSSV!$A$7:$R$65536,IN_DTK!I$6,0))=FALSE,IF(I$9&lt;&gt;0,VLOOKUP($A963,DSSV!$A$7:$R$65536,IN_DTK!I$6,0),""),"")</f>
        <v>0</v>
      </c>
      <c r="J963" s="183">
        <f>IF(ISNA(VLOOKUP($A963,DSSV!$A$7:$R$65536,IN_DTK!J$6,0))=FALSE,IF(J$9&lt;&gt;0,VLOOKUP($A963,DSSV!$A$7:$R$65536,IN_DTK!J$6,0),""),"")</f>
        <v>0</v>
      </c>
      <c r="K963" s="183">
        <f>IF(ISNA(VLOOKUP($A963,DSSV!$A$7:$R$65536,IN_DTK!K$6,0))=FALSE,IF(K$9&lt;&gt;0,VLOOKUP($A963,DSSV!$A$7:$R$65536,IN_DTK!K$6,0),""),"")</f>
        <v>0</v>
      </c>
      <c r="L963" s="183">
        <f>IF(ISNA(VLOOKUP($A963,DSSV!$A$7:$R$65536,IN_DTK!L$6,0))=FALSE,IF(L$9&lt;&gt;0,VLOOKUP($A963,DSSV!$A$7:$R$65536,IN_DTK!L$6,0),""),"")</f>
        <v>0</v>
      </c>
      <c r="M963" s="183">
        <f>IF(ISNA(VLOOKUP($A963,DSSV!$A$7:$R$65536,IN_DTK!M$6,0))=FALSE,IF(M$9&lt;&gt;0,VLOOKUP($A963,DSSV!$A$7:$R$65536,IN_DTK!M$6,0),""),"")</f>
        <v>0</v>
      </c>
      <c r="N963" s="183">
        <f>IF(ISNA(VLOOKUP($A963,DSSV!$A$7:$R$65536,IN_DTK!N$6,0))=FALSE,IF(N$9&lt;&gt;0,VLOOKUP($A963,DSSV!$A$7:$R$65536,IN_DTK!N$6,0),""),"")</f>
        <v>0</v>
      </c>
      <c r="O963" s="183">
        <f>IF(ISNA(VLOOKUP($A963,DSSV!$A$7:$R$65536,IN_DTK!O$6,0))=FALSE,IF(O$9&lt;&gt;0,VLOOKUP($A963,DSSV!$A$7:$R$65536,IN_DTK!O$6,0),""),"")</f>
        <v>0</v>
      </c>
      <c r="P963" s="183">
        <f>IF(ISNA(VLOOKUP($A963,DSSV!$A$7:$R$65536,IN_DTK!P$6,0))=FALSE,IF(P$9&lt;&gt;0,VLOOKUP($A963,DSSV!$A$7:$R$65536,IN_DTK!P$6,0),""),"")</f>
        <v>0</v>
      </c>
      <c r="Q963" s="184">
        <f>IF(ISNA(VLOOKUP($A963,DSSV!$A$7:$R$65536,IN_DTK!Q$6,0))=FALSE,VLOOKUP($A963,DSSV!$A$7:$R$65536,IN_DTK!Q$6,0),"")</f>
        <v>0</v>
      </c>
      <c r="R963" s="175" t="str">
        <f>IF(ISNA(VLOOKUP($A963,DSSV!$A$7:$R$65536,IN_DTK!R$6,0))=FALSE,VLOOKUP($A963,DSSV!$A$7:$R$65536,IN_DTK!R$6,0),"")</f>
        <v>Không</v>
      </c>
      <c r="S963" s="185" t="str">
        <f>IF(ISNA(VLOOKUP($A963,DSSV!$A$7:$R$65536,IN_DTK!S$6,0))=FALSE,VLOOKUP($A963,DSSV!$A$7:$R$65536,IN_DTK!S$6,0),"")</f>
        <v/>
      </c>
      <c r="T963" s="156" t="str">
        <f t="shared" si="28"/>
        <v/>
      </c>
      <c r="U963" s="156" t="str">
        <f t="shared" si="29"/>
        <v/>
      </c>
    </row>
    <row r="964" spans="1:21" s="156" customFormat="1" ht="20.25" customHeight="1">
      <c r="A964" s="154">
        <v>955</v>
      </c>
      <c r="B964" s="178">
        <f>--SUBTOTAL(2,C$7:C964)</f>
        <v>955</v>
      </c>
      <c r="C964" s="157">
        <f>IF(ISNA(VLOOKUP($A964,DSSV!$A$7:$R$65536,IN_DTK!C$6,0))=FALSE,VLOOKUP($A964,DSSV!$A$7:$R$65536,IN_DTK!C$6,0),"")</f>
        <v>0</v>
      </c>
      <c r="D964" s="181" t="str">
        <f>IF(ISNA(VLOOKUP($A964,DSSV!$A$7:$R$65536,IN_DTK!D$6,0))=FALSE,VLOOKUP($A964,DSSV!$A$7:$R$65536,IN_DTK!D$6,0),"")</f>
        <v/>
      </c>
      <c r="E964" s="182" t="str">
        <f>IF(ISNA(VLOOKUP($A964,DSSV!$A$7:$R$65536,IN_DTK!E$6,0))=FALSE,VLOOKUP($A964,DSSV!$A$7:$R$65536,IN_DTK!E$6,0),"")</f>
        <v/>
      </c>
      <c r="F964" s="187" t="str">
        <f>IF(ISNA(VLOOKUP($A964,DSSV!$A$7:$R$65536,IN_DTK!F$6,0))=FALSE,VLOOKUP($A964,DSSV!$A$7:$R$65536,IN_DTK!F$6,0),"")</f>
        <v/>
      </c>
      <c r="G964" s="187" t="str">
        <f>IF(ISNA(VLOOKUP($A964,DSSV!$A$7:$R$65536,IN_DTK!G$6,0))=FALSE,VLOOKUP($A964,DSSV!$A$7:$R$65536,IN_DTK!G$6,0),"")</f>
        <v/>
      </c>
      <c r="H964" s="183">
        <f>IF(ISNA(VLOOKUP($A964,DSSV!$A$7:$R$65536,IN_DTK!H$6,0))=FALSE,IF(H$9&lt;&gt;0,VLOOKUP($A964,DSSV!$A$7:$R$65536,IN_DTK!H$6,0),""),"")</f>
        <v>0</v>
      </c>
      <c r="I964" s="183">
        <f>IF(ISNA(VLOOKUP($A964,DSSV!$A$7:$R$65536,IN_DTK!I$6,0))=FALSE,IF(I$9&lt;&gt;0,VLOOKUP($A964,DSSV!$A$7:$R$65536,IN_DTK!I$6,0),""),"")</f>
        <v>0</v>
      </c>
      <c r="J964" s="183">
        <f>IF(ISNA(VLOOKUP($A964,DSSV!$A$7:$R$65536,IN_DTK!J$6,0))=FALSE,IF(J$9&lt;&gt;0,VLOOKUP($A964,DSSV!$A$7:$R$65536,IN_DTK!J$6,0),""),"")</f>
        <v>0</v>
      </c>
      <c r="K964" s="183">
        <f>IF(ISNA(VLOOKUP($A964,DSSV!$A$7:$R$65536,IN_DTK!K$6,0))=FALSE,IF(K$9&lt;&gt;0,VLOOKUP($A964,DSSV!$A$7:$R$65536,IN_DTK!K$6,0),""),"")</f>
        <v>0</v>
      </c>
      <c r="L964" s="183">
        <f>IF(ISNA(VLOOKUP($A964,DSSV!$A$7:$R$65536,IN_DTK!L$6,0))=FALSE,IF(L$9&lt;&gt;0,VLOOKUP($A964,DSSV!$A$7:$R$65536,IN_DTK!L$6,0),""),"")</f>
        <v>0</v>
      </c>
      <c r="M964" s="183">
        <f>IF(ISNA(VLOOKUP($A964,DSSV!$A$7:$R$65536,IN_DTK!M$6,0))=FALSE,IF(M$9&lt;&gt;0,VLOOKUP($A964,DSSV!$A$7:$R$65536,IN_DTK!M$6,0),""),"")</f>
        <v>0</v>
      </c>
      <c r="N964" s="183">
        <f>IF(ISNA(VLOOKUP($A964,DSSV!$A$7:$R$65536,IN_DTK!N$6,0))=FALSE,IF(N$9&lt;&gt;0,VLOOKUP($A964,DSSV!$A$7:$R$65536,IN_DTK!N$6,0),""),"")</f>
        <v>0</v>
      </c>
      <c r="O964" s="183">
        <f>IF(ISNA(VLOOKUP($A964,DSSV!$A$7:$R$65536,IN_DTK!O$6,0))=FALSE,IF(O$9&lt;&gt;0,VLOOKUP($A964,DSSV!$A$7:$R$65536,IN_DTK!O$6,0),""),"")</f>
        <v>0</v>
      </c>
      <c r="P964" s="183">
        <f>IF(ISNA(VLOOKUP($A964,DSSV!$A$7:$R$65536,IN_DTK!P$6,0))=FALSE,IF(P$9&lt;&gt;0,VLOOKUP($A964,DSSV!$A$7:$R$65536,IN_DTK!P$6,0),""),"")</f>
        <v>0</v>
      </c>
      <c r="Q964" s="184">
        <f>IF(ISNA(VLOOKUP($A964,DSSV!$A$7:$R$65536,IN_DTK!Q$6,0))=FALSE,VLOOKUP($A964,DSSV!$A$7:$R$65536,IN_DTK!Q$6,0),"")</f>
        <v>0</v>
      </c>
      <c r="R964" s="175" t="str">
        <f>IF(ISNA(VLOOKUP($A964,DSSV!$A$7:$R$65536,IN_DTK!R$6,0))=FALSE,VLOOKUP($A964,DSSV!$A$7:$R$65536,IN_DTK!R$6,0),"")</f>
        <v>Không</v>
      </c>
      <c r="S964" s="185" t="str">
        <f>IF(ISNA(VLOOKUP($A964,DSSV!$A$7:$R$65536,IN_DTK!S$6,0))=FALSE,VLOOKUP($A964,DSSV!$A$7:$R$65536,IN_DTK!S$6,0),"")</f>
        <v/>
      </c>
      <c r="T964" s="156" t="str">
        <f t="shared" si="28"/>
        <v/>
      </c>
      <c r="U964" s="156" t="str">
        <f t="shared" si="29"/>
        <v/>
      </c>
    </row>
    <row r="965" spans="1:21" s="156" customFormat="1" ht="20.25" customHeight="1">
      <c r="A965" s="154">
        <v>956</v>
      </c>
      <c r="B965" s="178">
        <f>--SUBTOTAL(2,C$7:C965)</f>
        <v>956</v>
      </c>
      <c r="C965" s="157">
        <f>IF(ISNA(VLOOKUP($A965,DSSV!$A$7:$R$65536,IN_DTK!C$6,0))=FALSE,VLOOKUP($A965,DSSV!$A$7:$R$65536,IN_DTK!C$6,0),"")</f>
        <v>0</v>
      </c>
      <c r="D965" s="181" t="str">
        <f>IF(ISNA(VLOOKUP($A965,DSSV!$A$7:$R$65536,IN_DTK!D$6,0))=FALSE,VLOOKUP($A965,DSSV!$A$7:$R$65536,IN_DTK!D$6,0),"")</f>
        <v/>
      </c>
      <c r="E965" s="182" t="str">
        <f>IF(ISNA(VLOOKUP($A965,DSSV!$A$7:$R$65536,IN_DTK!E$6,0))=FALSE,VLOOKUP($A965,DSSV!$A$7:$R$65536,IN_DTK!E$6,0),"")</f>
        <v/>
      </c>
      <c r="F965" s="187" t="str">
        <f>IF(ISNA(VLOOKUP($A965,DSSV!$A$7:$R$65536,IN_DTK!F$6,0))=FALSE,VLOOKUP($A965,DSSV!$A$7:$R$65536,IN_DTK!F$6,0),"")</f>
        <v/>
      </c>
      <c r="G965" s="187" t="str">
        <f>IF(ISNA(VLOOKUP($A965,DSSV!$A$7:$R$65536,IN_DTK!G$6,0))=FALSE,VLOOKUP($A965,DSSV!$A$7:$R$65536,IN_DTK!G$6,0),"")</f>
        <v/>
      </c>
      <c r="H965" s="183">
        <f>IF(ISNA(VLOOKUP($A965,DSSV!$A$7:$R$65536,IN_DTK!H$6,0))=FALSE,IF(H$9&lt;&gt;0,VLOOKUP($A965,DSSV!$A$7:$R$65536,IN_DTK!H$6,0),""),"")</f>
        <v>0</v>
      </c>
      <c r="I965" s="183">
        <f>IF(ISNA(VLOOKUP($A965,DSSV!$A$7:$R$65536,IN_DTK!I$6,0))=FALSE,IF(I$9&lt;&gt;0,VLOOKUP($A965,DSSV!$A$7:$R$65536,IN_DTK!I$6,0),""),"")</f>
        <v>0</v>
      </c>
      <c r="J965" s="183">
        <f>IF(ISNA(VLOOKUP($A965,DSSV!$A$7:$R$65536,IN_DTK!J$6,0))=FALSE,IF(J$9&lt;&gt;0,VLOOKUP($A965,DSSV!$A$7:$R$65536,IN_DTK!J$6,0),""),"")</f>
        <v>0</v>
      </c>
      <c r="K965" s="183">
        <f>IF(ISNA(VLOOKUP($A965,DSSV!$A$7:$R$65536,IN_DTK!K$6,0))=FALSE,IF(K$9&lt;&gt;0,VLOOKUP($A965,DSSV!$A$7:$R$65536,IN_DTK!K$6,0),""),"")</f>
        <v>0</v>
      </c>
      <c r="L965" s="183">
        <f>IF(ISNA(VLOOKUP($A965,DSSV!$A$7:$R$65536,IN_DTK!L$6,0))=FALSE,IF(L$9&lt;&gt;0,VLOOKUP($A965,DSSV!$A$7:$R$65536,IN_DTK!L$6,0),""),"")</f>
        <v>0</v>
      </c>
      <c r="M965" s="183">
        <f>IF(ISNA(VLOOKUP($A965,DSSV!$A$7:$R$65536,IN_DTK!M$6,0))=FALSE,IF(M$9&lt;&gt;0,VLOOKUP($A965,DSSV!$A$7:$R$65536,IN_DTK!M$6,0),""),"")</f>
        <v>0</v>
      </c>
      <c r="N965" s="183">
        <f>IF(ISNA(VLOOKUP($A965,DSSV!$A$7:$R$65536,IN_DTK!N$6,0))=FALSE,IF(N$9&lt;&gt;0,VLOOKUP($A965,DSSV!$A$7:$R$65536,IN_DTK!N$6,0),""),"")</f>
        <v>0</v>
      </c>
      <c r="O965" s="183">
        <f>IF(ISNA(VLOOKUP($A965,DSSV!$A$7:$R$65536,IN_DTK!O$6,0))=FALSE,IF(O$9&lt;&gt;0,VLOOKUP($A965,DSSV!$A$7:$R$65536,IN_DTK!O$6,0),""),"")</f>
        <v>0</v>
      </c>
      <c r="P965" s="183">
        <f>IF(ISNA(VLOOKUP($A965,DSSV!$A$7:$R$65536,IN_DTK!P$6,0))=FALSE,IF(P$9&lt;&gt;0,VLOOKUP($A965,DSSV!$A$7:$R$65536,IN_DTK!P$6,0),""),"")</f>
        <v>0</v>
      </c>
      <c r="Q965" s="184">
        <f>IF(ISNA(VLOOKUP($A965,DSSV!$A$7:$R$65536,IN_DTK!Q$6,0))=FALSE,VLOOKUP($A965,DSSV!$A$7:$R$65536,IN_DTK!Q$6,0),"")</f>
        <v>0</v>
      </c>
      <c r="R965" s="175" t="str">
        <f>IF(ISNA(VLOOKUP($A965,DSSV!$A$7:$R$65536,IN_DTK!R$6,0))=FALSE,VLOOKUP($A965,DSSV!$A$7:$R$65536,IN_DTK!R$6,0),"")</f>
        <v>Không</v>
      </c>
      <c r="S965" s="185" t="str">
        <f>IF(ISNA(VLOOKUP($A965,DSSV!$A$7:$R$65536,IN_DTK!S$6,0))=FALSE,VLOOKUP($A965,DSSV!$A$7:$R$65536,IN_DTK!S$6,0),"")</f>
        <v/>
      </c>
      <c r="T965" s="156" t="str">
        <f t="shared" si="28"/>
        <v/>
      </c>
      <c r="U965" s="156" t="str">
        <f t="shared" si="29"/>
        <v/>
      </c>
    </row>
    <row r="966" spans="1:21" s="156" customFormat="1" ht="20.25" customHeight="1">
      <c r="A966" s="154">
        <v>957</v>
      </c>
      <c r="B966" s="178">
        <f>--SUBTOTAL(2,C$7:C966)</f>
        <v>957</v>
      </c>
      <c r="C966" s="157">
        <f>IF(ISNA(VLOOKUP($A966,DSSV!$A$7:$R$65536,IN_DTK!C$6,0))=FALSE,VLOOKUP($A966,DSSV!$A$7:$R$65536,IN_DTK!C$6,0),"")</f>
        <v>0</v>
      </c>
      <c r="D966" s="181" t="str">
        <f>IF(ISNA(VLOOKUP($A966,DSSV!$A$7:$R$65536,IN_DTK!D$6,0))=FALSE,VLOOKUP($A966,DSSV!$A$7:$R$65536,IN_DTK!D$6,0),"")</f>
        <v/>
      </c>
      <c r="E966" s="182" t="str">
        <f>IF(ISNA(VLOOKUP($A966,DSSV!$A$7:$R$65536,IN_DTK!E$6,0))=FALSE,VLOOKUP($A966,DSSV!$A$7:$R$65536,IN_DTK!E$6,0),"")</f>
        <v/>
      </c>
      <c r="F966" s="187" t="str">
        <f>IF(ISNA(VLOOKUP($A966,DSSV!$A$7:$R$65536,IN_DTK!F$6,0))=FALSE,VLOOKUP($A966,DSSV!$A$7:$R$65536,IN_DTK!F$6,0),"")</f>
        <v/>
      </c>
      <c r="G966" s="187" t="str">
        <f>IF(ISNA(VLOOKUP($A966,DSSV!$A$7:$R$65536,IN_DTK!G$6,0))=FALSE,VLOOKUP($A966,DSSV!$A$7:$R$65536,IN_DTK!G$6,0),"")</f>
        <v/>
      </c>
      <c r="H966" s="183">
        <f>IF(ISNA(VLOOKUP($A966,DSSV!$A$7:$R$65536,IN_DTK!H$6,0))=FALSE,IF(H$9&lt;&gt;0,VLOOKUP($A966,DSSV!$A$7:$R$65536,IN_DTK!H$6,0),""),"")</f>
        <v>0</v>
      </c>
      <c r="I966" s="183">
        <f>IF(ISNA(VLOOKUP($A966,DSSV!$A$7:$R$65536,IN_DTK!I$6,0))=FALSE,IF(I$9&lt;&gt;0,VLOOKUP($A966,DSSV!$A$7:$R$65536,IN_DTK!I$6,0),""),"")</f>
        <v>0</v>
      </c>
      <c r="J966" s="183">
        <f>IF(ISNA(VLOOKUP($A966,DSSV!$A$7:$R$65536,IN_DTK!J$6,0))=FALSE,IF(J$9&lt;&gt;0,VLOOKUP($A966,DSSV!$A$7:$R$65536,IN_DTK!J$6,0),""),"")</f>
        <v>0</v>
      </c>
      <c r="K966" s="183">
        <f>IF(ISNA(VLOOKUP($A966,DSSV!$A$7:$R$65536,IN_DTK!K$6,0))=FALSE,IF(K$9&lt;&gt;0,VLOOKUP($A966,DSSV!$A$7:$R$65536,IN_DTK!K$6,0),""),"")</f>
        <v>0</v>
      </c>
      <c r="L966" s="183">
        <f>IF(ISNA(VLOOKUP($A966,DSSV!$A$7:$R$65536,IN_DTK!L$6,0))=FALSE,IF(L$9&lt;&gt;0,VLOOKUP($A966,DSSV!$A$7:$R$65536,IN_DTK!L$6,0),""),"")</f>
        <v>0</v>
      </c>
      <c r="M966" s="183">
        <f>IF(ISNA(VLOOKUP($A966,DSSV!$A$7:$R$65536,IN_DTK!M$6,0))=FALSE,IF(M$9&lt;&gt;0,VLOOKUP($A966,DSSV!$A$7:$R$65536,IN_DTK!M$6,0),""),"")</f>
        <v>0</v>
      </c>
      <c r="N966" s="183">
        <f>IF(ISNA(VLOOKUP($A966,DSSV!$A$7:$R$65536,IN_DTK!N$6,0))=FALSE,IF(N$9&lt;&gt;0,VLOOKUP($A966,DSSV!$A$7:$R$65536,IN_DTK!N$6,0),""),"")</f>
        <v>0</v>
      </c>
      <c r="O966" s="183">
        <f>IF(ISNA(VLOOKUP($A966,DSSV!$A$7:$R$65536,IN_DTK!O$6,0))=FALSE,IF(O$9&lt;&gt;0,VLOOKUP($A966,DSSV!$A$7:$R$65536,IN_DTK!O$6,0),""),"")</f>
        <v>0</v>
      </c>
      <c r="P966" s="183">
        <f>IF(ISNA(VLOOKUP($A966,DSSV!$A$7:$R$65536,IN_DTK!P$6,0))=FALSE,IF(P$9&lt;&gt;0,VLOOKUP($A966,DSSV!$A$7:$R$65536,IN_DTK!P$6,0),""),"")</f>
        <v>0</v>
      </c>
      <c r="Q966" s="184">
        <f>IF(ISNA(VLOOKUP($A966,DSSV!$A$7:$R$65536,IN_DTK!Q$6,0))=FALSE,VLOOKUP($A966,DSSV!$A$7:$R$65536,IN_DTK!Q$6,0),"")</f>
        <v>0</v>
      </c>
      <c r="R966" s="175" t="str">
        <f>IF(ISNA(VLOOKUP($A966,DSSV!$A$7:$R$65536,IN_DTK!R$6,0))=FALSE,VLOOKUP($A966,DSSV!$A$7:$R$65536,IN_DTK!R$6,0),"")</f>
        <v>Không</v>
      </c>
      <c r="S966" s="185" t="str">
        <f>IF(ISNA(VLOOKUP($A966,DSSV!$A$7:$R$65536,IN_DTK!S$6,0))=FALSE,VLOOKUP($A966,DSSV!$A$7:$R$65536,IN_DTK!S$6,0),"")</f>
        <v/>
      </c>
      <c r="T966" s="156" t="str">
        <f t="shared" si="28"/>
        <v/>
      </c>
      <c r="U966" s="156" t="str">
        <f t="shared" si="29"/>
        <v/>
      </c>
    </row>
    <row r="967" spans="1:21" s="156" customFormat="1" ht="20.25" customHeight="1">
      <c r="A967" s="154">
        <v>958</v>
      </c>
      <c r="B967" s="178">
        <f>--SUBTOTAL(2,C$7:C967)</f>
        <v>958</v>
      </c>
      <c r="C967" s="157">
        <f>IF(ISNA(VLOOKUP($A967,DSSV!$A$7:$R$65536,IN_DTK!C$6,0))=FALSE,VLOOKUP($A967,DSSV!$A$7:$R$65536,IN_DTK!C$6,0),"")</f>
        <v>0</v>
      </c>
      <c r="D967" s="181" t="str">
        <f>IF(ISNA(VLOOKUP($A967,DSSV!$A$7:$R$65536,IN_DTK!D$6,0))=FALSE,VLOOKUP($A967,DSSV!$A$7:$R$65536,IN_DTK!D$6,0),"")</f>
        <v/>
      </c>
      <c r="E967" s="182" t="str">
        <f>IF(ISNA(VLOOKUP($A967,DSSV!$A$7:$R$65536,IN_DTK!E$6,0))=FALSE,VLOOKUP($A967,DSSV!$A$7:$R$65536,IN_DTK!E$6,0),"")</f>
        <v/>
      </c>
      <c r="F967" s="187" t="str">
        <f>IF(ISNA(VLOOKUP($A967,DSSV!$A$7:$R$65536,IN_DTK!F$6,0))=FALSE,VLOOKUP($A967,DSSV!$A$7:$R$65536,IN_DTK!F$6,0),"")</f>
        <v/>
      </c>
      <c r="G967" s="187" t="str">
        <f>IF(ISNA(VLOOKUP($A967,DSSV!$A$7:$R$65536,IN_DTK!G$6,0))=FALSE,VLOOKUP($A967,DSSV!$A$7:$R$65536,IN_DTK!G$6,0),"")</f>
        <v/>
      </c>
      <c r="H967" s="183">
        <f>IF(ISNA(VLOOKUP($A967,DSSV!$A$7:$R$65536,IN_DTK!H$6,0))=FALSE,IF(H$9&lt;&gt;0,VLOOKUP($A967,DSSV!$A$7:$R$65536,IN_DTK!H$6,0),""),"")</f>
        <v>0</v>
      </c>
      <c r="I967" s="183">
        <f>IF(ISNA(VLOOKUP($A967,DSSV!$A$7:$R$65536,IN_DTK!I$6,0))=FALSE,IF(I$9&lt;&gt;0,VLOOKUP($A967,DSSV!$A$7:$R$65536,IN_DTK!I$6,0),""),"")</f>
        <v>0</v>
      </c>
      <c r="J967" s="183">
        <f>IF(ISNA(VLOOKUP($A967,DSSV!$A$7:$R$65536,IN_DTK!J$6,0))=FALSE,IF(J$9&lt;&gt;0,VLOOKUP($A967,DSSV!$A$7:$R$65536,IN_DTK!J$6,0),""),"")</f>
        <v>0</v>
      </c>
      <c r="K967" s="183">
        <f>IF(ISNA(VLOOKUP($A967,DSSV!$A$7:$R$65536,IN_DTK!K$6,0))=FALSE,IF(K$9&lt;&gt;0,VLOOKUP($A967,DSSV!$A$7:$R$65536,IN_DTK!K$6,0),""),"")</f>
        <v>0</v>
      </c>
      <c r="L967" s="183">
        <f>IF(ISNA(VLOOKUP($A967,DSSV!$A$7:$R$65536,IN_DTK!L$6,0))=FALSE,IF(L$9&lt;&gt;0,VLOOKUP($A967,DSSV!$A$7:$R$65536,IN_DTK!L$6,0),""),"")</f>
        <v>0</v>
      </c>
      <c r="M967" s="183">
        <f>IF(ISNA(VLOOKUP($A967,DSSV!$A$7:$R$65536,IN_DTK!M$6,0))=FALSE,IF(M$9&lt;&gt;0,VLOOKUP($A967,DSSV!$A$7:$R$65536,IN_DTK!M$6,0),""),"")</f>
        <v>0</v>
      </c>
      <c r="N967" s="183">
        <f>IF(ISNA(VLOOKUP($A967,DSSV!$A$7:$R$65536,IN_DTK!N$6,0))=FALSE,IF(N$9&lt;&gt;0,VLOOKUP($A967,DSSV!$A$7:$R$65536,IN_DTK!N$6,0),""),"")</f>
        <v>0</v>
      </c>
      <c r="O967" s="183">
        <f>IF(ISNA(VLOOKUP($A967,DSSV!$A$7:$R$65536,IN_DTK!O$6,0))=FALSE,IF(O$9&lt;&gt;0,VLOOKUP($A967,DSSV!$A$7:$R$65536,IN_DTK!O$6,0),""),"")</f>
        <v>0</v>
      </c>
      <c r="P967" s="183">
        <f>IF(ISNA(VLOOKUP($A967,DSSV!$A$7:$R$65536,IN_DTK!P$6,0))=FALSE,IF(P$9&lt;&gt;0,VLOOKUP($A967,DSSV!$A$7:$R$65536,IN_DTK!P$6,0),""),"")</f>
        <v>0</v>
      </c>
      <c r="Q967" s="184">
        <f>IF(ISNA(VLOOKUP($A967,DSSV!$A$7:$R$65536,IN_DTK!Q$6,0))=FALSE,VLOOKUP($A967,DSSV!$A$7:$R$65536,IN_DTK!Q$6,0),"")</f>
        <v>0</v>
      </c>
      <c r="R967" s="175" t="str">
        <f>IF(ISNA(VLOOKUP($A967,DSSV!$A$7:$R$65536,IN_DTK!R$6,0))=FALSE,VLOOKUP($A967,DSSV!$A$7:$R$65536,IN_DTK!R$6,0),"")</f>
        <v>Không</v>
      </c>
      <c r="S967" s="185" t="str">
        <f>IF(ISNA(VLOOKUP($A967,DSSV!$A$7:$R$65536,IN_DTK!S$6,0))=FALSE,VLOOKUP($A967,DSSV!$A$7:$R$65536,IN_DTK!S$6,0),"")</f>
        <v/>
      </c>
      <c r="T967" s="156" t="str">
        <f t="shared" si="28"/>
        <v/>
      </c>
      <c r="U967" s="156" t="str">
        <f t="shared" si="29"/>
        <v/>
      </c>
    </row>
    <row r="968" spans="1:21" s="156" customFormat="1" ht="20.25" customHeight="1">
      <c r="A968" s="154">
        <v>959</v>
      </c>
      <c r="B968" s="178">
        <f>--SUBTOTAL(2,C$7:C968)</f>
        <v>959</v>
      </c>
      <c r="C968" s="157">
        <f>IF(ISNA(VLOOKUP($A968,DSSV!$A$7:$R$65536,IN_DTK!C$6,0))=FALSE,VLOOKUP($A968,DSSV!$A$7:$R$65536,IN_DTK!C$6,0),"")</f>
        <v>0</v>
      </c>
      <c r="D968" s="181" t="str">
        <f>IF(ISNA(VLOOKUP($A968,DSSV!$A$7:$R$65536,IN_DTK!D$6,0))=FALSE,VLOOKUP($A968,DSSV!$A$7:$R$65536,IN_DTK!D$6,0),"")</f>
        <v/>
      </c>
      <c r="E968" s="182" t="str">
        <f>IF(ISNA(VLOOKUP($A968,DSSV!$A$7:$R$65536,IN_DTK!E$6,0))=FALSE,VLOOKUP($A968,DSSV!$A$7:$R$65536,IN_DTK!E$6,0),"")</f>
        <v/>
      </c>
      <c r="F968" s="187" t="str">
        <f>IF(ISNA(VLOOKUP($A968,DSSV!$A$7:$R$65536,IN_DTK!F$6,0))=FALSE,VLOOKUP($A968,DSSV!$A$7:$R$65536,IN_DTK!F$6,0),"")</f>
        <v/>
      </c>
      <c r="G968" s="187" t="str">
        <f>IF(ISNA(VLOOKUP($A968,DSSV!$A$7:$R$65536,IN_DTK!G$6,0))=FALSE,VLOOKUP($A968,DSSV!$A$7:$R$65536,IN_DTK!G$6,0),"")</f>
        <v/>
      </c>
      <c r="H968" s="183">
        <f>IF(ISNA(VLOOKUP($A968,DSSV!$A$7:$R$65536,IN_DTK!H$6,0))=FALSE,IF(H$9&lt;&gt;0,VLOOKUP($A968,DSSV!$A$7:$R$65536,IN_DTK!H$6,0),""),"")</f>
        <v>0</v>
      </c>
      <c r="I968" s="183">
        <f>IF(ISNA(VLOOKUP($A968,DSSV!$A$7:$R$65536,IN_DTK!I$6,0))=FALSE,IF(I$9&lt;&gt;0,VLOOKUP($A968,DSSV!$A$7:$R$65536,IN_DTK!I$6,0),""),"")</f>
        <v>0</v>
      </c>
      <c r="J968" s="183">
        <f>IF(ISNA(VLOOKUP($A968,DSSV!$A$7:$R$65536,IN_DTK!J$6,0))=FALSE,IF(J$9&lt;&gt;0,VLOOKUP($A968,DSSV!$A$7:$R$65536,IN_DTK!J$6,0),""),"")</f>
        <v>0</v>
      </c>
      <c r="K968" s="183">
        <f>IF(ISNA(VLOOKUP($A968,DSSV!$A$7:$R$65536,IN_DTK!K$6,0))=FALSE,IF(K$9&lt;&gt;0,VLOOKUP($A968,DSSV!$A$7:$R$65536,IN_DTK!K$6,0),""),"")</f>
        <v>0</v>
      </c>
      <c r="L968" s="183">
        <f>IF(ISNA(VLOOKUP($A968,DSSV!$A$7:$R$65536,IN_DTK!L$6,0))=FALSE,IF(L$9&lt;&gt;0,VLOOKUP($A968,DSSV!$A$7:$R$65536,IN_DTK!L$6,0),""),"")</f>
        <v>0</v>
      </c>
      <c r="M968" s="183">
        <f>IF(ISNA(VLOOKUP($A968,DSSV!$A$7:$R$65536,IN_DTK!M$6,0))=FALSE,IF(M$9&lt;&gt;0,VLOOKUP($A968,DSSV!$A$7:$R$65536,IN_DTK!M$6,0),""),"")</f>
        <v>0</v>
      </c>
      <c r="N968" s="183">
        <f>IF(ISNA(VLOOKUP($A968,DSSV!$A$7:$R$65536,IN_DTK!N$6,0))=FALSE,IF(N$9&lt;&gt;0,VLOOKUP($A968,DSSV!$A$7:$R$65536,IN_DTK!N$6,0),""),"")</f>
        <v>0</v>
      </c>
      <c r="O968" s="183">
        <f>IF(ISNA(VLOOKUP($A968,DSSV!$A$7:$R$65536,IN_DTK!O$6,0))=FALSE,IF(O$9&lt;&gt;0,VLOOKUP($A968,DSSV!$A$7:$R$65536,IN_DTK!O$6,0),""),"")</f>
        <v>0</v>
      </c>
      <c r="P968" s="183">
        <f>IF(ISNA(VLOOKUP($A968,DSSV!$A$7:$R$65536,IN_DTK!P$6,0))=FALSE,IF(P$9&lt;&gt;0,VLOOKUP($A968,DSSV!$A$7:$R$65536,IN_DTK!P$6,0),""),"")</f>
        <v>0</v>
      </c>
      <c r="Q968" s="184">
        <f>IF(ISNA(VLOOKUP($A968,DSSV!$A$7:$R$65536,IN_DTK!Q$6,0))=FALSE,VLOOKUP($A968,DSSV!$A$7:$R$65536,IN_DTK!Q$6,0),"")</f>
        <v>0</v>
      </c>
      <c r="R968" s="175" t="str">
        <f>IF(ISNA(VLOOKUP($A968,DSSV!$A$7:$R$65536,IN_DTK!R$6,0))=FALSE,VLOOKUP($A968,DSSV!$A$7:$R$65536,IN_DTK!R$6,0),"")</f>
        <v>Không</v>
      </c>
      <c r="S968" s="185" t="str">
        <f>IF(ISNA(VLOOKUP($A968,DSSV!$A$7:$R$65536,IN_DTK!S$6,0))=FALSE,VLOOKUP($A968,DSSV!$A$7:$R$65536,IN_DTK!S$6,0),"")</f>
        <v/>
      </c>
      <c r="T968" s="156" t="str">
        <f t="shared" si="28"/>
        <v/>
      </c>
      <c r="U968" s="156" t="str">
        <f t="shared" si="29"/>
        <v/>
      </c>
    </row>
    <row r="969" spans="1:21" s="156" customFormat="1" ht="20.25" customHeight="1">
      <c r="A969" s="154">
        <v>960</v>
      </c>
      <c r="B969" s="178">
        <f>--SUBTOTAL(2,C$7:C969)</f>
        <v>960</v>
      </c>
      <c r="C969" s="157">
        <f>IF(ISNA(VLOOKUP($A969,DSSV!$A$7:$R$65536,IN_DTK!C$6,0))=FALSE,VLOOKUP($A969,DSSV!$A$7:$R$65536,IN_DTK!C$6,0),"")</f>
        <v>0</v>
      </c>
      <c r="D969" s="181" t="str">
        <f>IF(ISNA(VLOOKUP($A969,DSSV!$A$7:$R$65536,IN_DTK!D$6,0))=FALSE,VLOOKUP($A969,DSSV!$A$7:$R$65536,IN_DTK!D$6,0),"")</f>
        <v/>
      </c>
      <c r="E969" s="182" t="str">
        <f>IF(ISNA(VLOOKUP($A969,DSSV!$A$7:$R$65536,IN_DTK!E$6,0))=FALSE,VLOOKUP($A969,DSSV!$A$7:$R$65536,IN_DTK!E$6,0),"")</f>
        <v/>
      </c>
      <c r="F969" s="187" t="str">
        <f>IF(ISNA(VLOOKUP($A969,DSSV!$A$7:$R$65536,IN_DTK!F$6,0))=FALSE,VLOOKUP($A969,DSSV!$A$7:$R$65536,IN_DTK!F$6,0),"")</f>
        <v/>
      </c>
      <c r="G969" s="187" t="str">
        <f>IF(ISNA(VLOOKUP($A969,DSSV!$A$7:$R$65536,IN_DTK!G$6,0))=FALSE,VLOOKUP($A969,DSSV!$A$7:$R$65536,IN_DTK!G$6,0),"")</f>
        <v/>
      </c>
      <c r="H969" s="183">
        <f>IF(ISNA(VLOOKUP($A969,DSSV!$A$7:$R$65536,IN_DTK!H$6,0))=FALSE,IF(H$9&lt;&gt;0,VLOOKUP($A969,DSSV!$A$7:$R$65536,IN_DTK!H$6,0),""),"")</f>
        <v>0</v>
      </c>
      <c r="I969" s="183">
        <f>IF(ISNA(VLOOKUP($A969,DSSV!$A$7:$R$65536,IN_DTK!I$6,0))=FALSE,IF(I$9&lt;&gt;0,VLOOKUP($A969,DSSV!$A$7:$R$65536,IN_DTK!I$6,0),""),"")</f>
        <v>0</v>
      </c>
      <c r="J969" s="183">
        <f>IF(ISNA(VLOOKUP($A969,DSSV!$A$7:$R$65536,IN_DTK!J$6,0))=FALSE,IF(J$9&lt;&gt;0,VLOOKUP($A969,DSSV!$A$7:$R$65536,IN_DTK!J$6,0),""),"")</f>
        <v>0</v>
      </c>
      <c r="K969" s="183">
        <f>IF(ISNA(VLOOKUP($A969,DSSV!$A$7:$R$65536,IN_DTK!K$6,0))=FALSE,IF(K$9&lt;&gt;0,VLOOKUP($A969,DSSV!$A$7:$R$65536,IN_DTK!K$6,0),""),"")</f>
        <v>0</v>
      </c>
      <c r="L969" s="183">
        <f>IF(ISNA(VLOOKUP($A969,DSSV!$A$7:$R$65536,IN_DTK!L$6,0))=FALSE,IF(L$9&lt;&gt;0,VLOOKUP($A969,DSSV!$A$7:$R$65536,IN_DTK!L$6,0),""),"")</f>
        <v>0</v>
      </c>
      <c r="M969" s="183">
        <f>IF(ISNA(VLOOKUP($A969,DSSV!$A$7:$R$65536,IN_DTK!M$6,0))=FALSE,IF(M$9&lt;&gt;0,VLOOKUP($A969,DSSV!$A$7:$R$65536,IN_DTK!M$6,0),""),"")</f>
        <v>0</v>
      </c>
      <c r="N969" s="183">
        <f>IF(ISNA(VLOOKUP($A969,DSSV!$A$7:$R$65536,IN_DTK!N$6,0))=FALSE,IF(N$9&lt;&gt;0,VLOOKUP($A969,DSSV!$A$7:$R$65536,IN_DTK!N$6,0),""),"")</f>
        <v>0</v>
      </c>
      <c r="O969" s="183">
        <f>IF(ISNA(VLOOKUP($A969,DSSV!$A$7:$R$65536,IN_DTK!O$6,0))=FALSE,IF(O$9&lt;&gt;0,VLOOKUP($A969,DSSV!$A$7:$R$65536,IN_DTK!O$6,0),""),"")</f>
        <v>0</v>
      </c>
      <c r="P969" s="183">
        <f>IF(ISNA(VLOOKUP($A969,DSSV!$A$7:$R$65536,IN_DTK!P$6,0))=FALSE,IF(P$9&lt;&gt;0,VLOOKUP($A969,DSSV!$A$7:$R$65536,IN_DTK!P$6,0),""),"")</f>
        <v>0</v>
      </c>
      <c r="Q969" s="184">
        <f>IF(ISNA(VLOOKUP($A969,DSSV!$A$7:$R$65536,IN_DTK!Q$6,0))=FALSE,VLOOKUP($A969,DSSV!$A$7:$R$65536,IN_DTK!Q$6,0),"")</f>
        <v>0</v>
      </c>
      <c r="R969" s="175" t="str">
        <f>IF(ISNA(VLOOKUP($A969,DSSV!$A$7:$R$65536,IN_DTK!R$6,0))=FALSE,VLOOKUP($A969,DSSV!$A$7:$R$65536,IN_DTK!R$6,0),"")</f>
        <v>Không</v>
      </c>
      <c r="S969" s="185" t="str">
        <f>IF(ISNA(VLOOKUP($A969,DSSV!$A$7:$R$65536,IN_DTK!S$6,0))=FALSE,VLOOKUP($A969,DSSV!$A$7:$R$65536,IN_DTK!S$6,0),"")</f>
        <v/>
      </c>
      <c r="T969" s="156" t="str">
        <f t="shared" si="28"/>
        <v/>
      </c>
      <c r="U969" s="156" t="str">
        <f t="shared" si="29"/>
        <v/>
      </c>
    </row>
    <row r="970" spans="1:21" s="156" customFormat="1" ht="20.25" customHeight="1">
      <c r="A970" s="154">
        <v>961</v>
      </c>
      <c r="B970" s="178">
        <f>--SUBTOTAL(2,C$7:C970)</f>
        <v>961</v>
      </c>
      <c r="C970" s="157">
        <f>IF(ISNA(VLOOKUP($A970,DSSV!$A$7:$R$65536,IN_DTK!C$6,0))=FALSE,VLOOKUP($A970,DSSV!$A$7:$R$65536,IN_DTK!C$6,0),"")</f>
        <v>0</v>
      </c>
      <c r="D970" s="181" t="str">
        <f>IF(ISNA(VLOOKUP($A970,DSSV!$A$7:$R$65536,IN_DTK!D$6,0))=FALSE,VLOOKUP($A970,DSSV!$A$7:$R$65536,IN_DTK!D$6,0),"")</f>
        <v/>
      </c>
      <c r="E970" s="182" t="str">
        <f>IF(ISNA(VLOOKUP($A970,DSSV!$A$7:$R$65536,IN_DTK!E$6,0))=FALSE,VLOOKUP($A970,DSSV!$A$7:$R$65536,IN_DTK!E$6,0),"")</f>
        <v/>
      </c>
      <c r="F970" s="187" t="str">
        <f>IF(ISNA(VLOOKUP($A970,DSSV!$A$7:$R$65536,IN_DTK!F$6,0))=FALSE,VLOOKUP($A970,DSSV!$A$7:$R$65536,IN_DTK!F$6,0),"")</f>
        <v/>
      </c>
      <c r="G970" s="187" t="str">
        <f>IF(ISNA(VLOOKUP($A970,DSSV!$A$7:$R$65536,IN_DTK!G$6,0))=FALSE,VLOOKUP($A970,DSSV!$A$7:$R$65536,IN_DTK!G$6,0),"")</f>
        <v/>
      </c>
      <c r="H970" s="183">
        <f>IF(ISNA(VLOOKUP($A970,DSSV!$A$7:$R$65536,IN_DTK!H$6,0))=FALSE,IF(H$9&lt;&gt;0,VLOOKUP($A970,DSSV!$A$7:$R$65536,IN_DTK!H$6,0),""),"")</f>
        <v>0</v>
      </c>
      <c r="I970" s="183">
        <f>IF(ISNA(VLOOKUP($A970,DSSV!$A$7:$R$65536,IN_DTK!I$6,0))=FALSE,IF(I$9&lt;&gt;0,VLOOKUP($A970,DSSV!$A$7:$R$65536,IN_DTK!I$6,0),""),"")</f>
        <v>0</v>
      </c>
      <c r="J970" s="183">
        <f>IF(ISNA(VLOOKUP($A970,DSSV!$A$7:$R$65536,IN_DTK!J$6,0))=FALSE,IF(J$9&lt;&gt;0,VLOOKUP($A970,DSSV!$A$7:$R$65536,IN_DTK!J$6,0),""),"")</f>
        <v>0</v>
      </c>
      <c r="K970" s="183">
        <f>IF(ISNA(VLOOKUP($A970,DSSV!$A$7:$R$65536,IN_DTK!K$6,0))=FALSE,IF(K$9&lt;&gt;0,VLOOKUP($A970,DSSV!$A$7:$R$65536,IN_DTK!K$6,0),""),"")</f>
        <v>0</v>
      </c>
      <c r="L970" s="183">
        <f>IF(ISNA(VLOOKUP($A970,DSSV!$A$7:$R$65536,IN_DTK!L$6,0))=FALSE,IF(L$9&lt;&gt;0,VLOOKUP($A970,DSSV!$A$7:$R$65536,IN_DTK!L$6,0),""),"")</f>
        <v>0</v>
      </c>
      <c r="M970" s="183">
        <f>IF(ISNA(VLOOKUP($A970,DSSV!$A$7:$R$65536,IN_DTK!M$6,0))=FALSE,IF(M$9&lt;&gt;0,VLOOKUP($A970,DSSV!$A$7:$R$65536,IN_DTK!M$6,0),""),"")</f>
        <v>0</v>
      </c>
      <c r="N970" s="183">
        <f>IF(ISNA(VLOOKUP($A970,DSSV!$A$7:$R$65536,IN_DTK!N$6,0))=FALSE,IF(N$9&lt;&gt;0,VLOOKUP($A970,DSSV!$A$7:$R$65536,IN_DTK!N$6,0),""),"")</f>
        <v>0</v>
      </c>
      <c r="O970" s="183">
        <f>IF(ISNA(VLOOKUP($A970,DSSV!$A$7:$R$65536,IN_DTK!O$6,0))=FALSE,IF(O$9&lt;&gt;0,VLOOKUP($A970,DSSV!$A$7:$R$65536,IN_DTK!O$6,0),""),"")</f>
        <v>0</v>
      </c>
      <c r="P970" s="183">
        <f>IF(ISNA(VLOOKUP($A970,DSSV!$A$7:$R$65536,IN_DTK!P$6,0))=FALSE,IF(P$9&lt;&gt;0,VLOOKUP($A970,DSSV!$A$7:$R$65536,IN_DTK!P$6,0),""),"")</f>
        <v>0</v>
      </c>
      <c r="Q970" s="184">
        <f>IF(ISNA(VLOOKUP($A970,DSSV!$A$7:$R$65536,IN_DTK!Q$6,0))=FALSE,VLOOKUP($A970,DSSV!$A$7:$R$65536,IN_DTK!Q$6,0),"")</f>
        <v>0</v>
      </c>
      <c r="R970" s="175" t="str">
        <f>IF(ISNA(VLOOKUP($A970,DSSV!$A$7:$R$65536,IN_DTK!R$6,0))=FALSE,VLOOKUP($A970,DSSV!$A$7:$R$65536,IN_DTK!R$6,0),"")</f>
        <v>Không</v>
      </c>
      <c r="S970" s="185" t="str">
        <f>IF(ISNA(VLOOKUP($A970,DSSV!$A$7:$R$65536,IN_DTK!S$6,0))=FALSE,VLOOKUP($A970,DSSV!$A$7:$R$65536,IN_DTK!S$6,0),"")</f>
        <v/>
      </c>
      <c r="T970" s="156" t="str">
        <f t="shared" si="28"/>
        <v/>
      </c>
      <c r="U970" s="156" t="str">
        <f t="shared" si="29"/>
        <v/>
      </c>
    </row>
    <row r="971" spans="1:21" s="156" customFormat="1" ht="20.25" customHeight="1">
      <c r="A971" s="154">
        <v>962</v>
      </c>
      <c r="B971" s="178">
        <f>--SUBTOTAL(2,C$7:C971)</f>
        <v>962</v>
      </c>
      <c r="C971" s="157">
        <f>IF(ISNA(VLOOKUP($A971,DSSV!$A$7:$R$65536,IN_DTK!C$6,0))=FALSE,VLOOKUP($A971,DSSV!$A$7:$R$65536,IN_DTK!C$6,0),"")</f>
        <v>0</v>
      </c>
      <c r="D971" s="181" t="str">
        <f>IF(ISNA(VLOOKUP($A971,DSSV!$A$7:$R$65536,IN_DTK!D$6,0))=FALSE,VLOOKUP($A971,DSSV!$A$7:$R$65536,IN_DTK!D$6,0),"")</f>
        <v/>
      </c>
      <c r="E971" s="182" t="str">
        <f>IF(ISNA(VLOOKUP($A971,DSSV!$A$7:$R$65536,IN_DTK!E$6,0))=FALSE,VLOOKUP($A971,DSSV!$A$7:$R$65536,IN_DTK!E$6,0),"")</f>
        <v/>
      </c>
      <c r="F971" s="187" t="str">
        <f>IF(ISNA(VLOOKUP($A971,DSSV!$A$7:$R$65536,IN_DTK!F$6,0))=FALSE,VLOOKUP($A971,DSSV!$A$7:$R$65536,IN_DTK!F$6,0),"")</f>
        <v/>
      </c>
      <c r="G971" s="187" t="str">
        <f>IF(ISNA(VLOOKUP($A971,DSSV!$A$7:$R$65536,IN_DTK!G$6,0))=FALSE,VLOOKUP($A971,DSSV!$A$7:$R$65536,IN_DTK!G$6,0),"")</f>
        <v/>
      </c>
      <c r="H971" s="183">
        <f>IF(ISNA(VLOOKUP($A971,DSSV!$A$7:$R$65536,IN_DTK!H$6,0))=FALSE,IF(H$9&lt;&gt;0,VLOOKUP($A971,DSSV!$A$7:$R$65536,IN_DTK!H$6,0),""),"")</f>
        <v>0</v>
      </c>
      <c r="I971" s="183">
        <f>IF(ISNA(VLOOKUP($A971,DSSV!$A$7:$R$65536,IN_DTK!I$6,0))=FALSE,IF(I$9&lt;&gt;0,VLOOKUP($A971,DSSV!$A$7:$R$65536,IN_DTK!I$6,0),""),"")</f>
        <v>0</v>
      </c>
      <c r="J971" s="183">
        <f>IF(ISNA(VLOOKUP($A971,DSSV!$A$7:$R$65536,IN_DTK!J$6,0))=FALSE,IF(J$9&lt;&gt;0,VLOOKUP($A971,DSSV!$A$7:$R$65536,IN_DTK!J$6,0),""),"")</f>
        <v>0</v>
      </c>
      <c r="K971" s="183">
        <f>IF(ISNA(VLOOKUP($A971,DSSV!$A$7:$R$65536,IN_DTK!K$6,0))=FALSE,IF(K$9&lt;&gt;0,VLOOKUP($A971,DSSV!$A$7:$R$65536,IN_DTK!K$6,0),""),"")</f>
        <v>0</v>
      </c>
      <c r="L971" s="183">
        <f>IF(ISNA(VLOOKUP($A971,DSSV!$A$7:$R$65536,IN_DTK!L$6,0))=FALSE,IF(L$9&lt;&gt;0,VLOOKUP($A971,DSSV!$A$7:$R$65536,IN_DTK!L$6,0),""),"")</f>
        <v>0</v>
      </c>
      <c r="M971" s="183">
        <f>IF(ISNA(VLOOKUP($A971,DSSV!$A$7:$R$65536,IN_DTK!M$6,0))=FALSE,IF(M$9&lt;&gt;0,VLOOKUP($A971,DSSV!$A$7:$R$65536,IN_DTK!M$6,0),""),"")</f>
        <v>0</v>
      </c>
      <c r="N971" s="183">
        <f>IF(ISNA(VLOOKUP($A971,DSSV!$A$7:$R$65536,IN_DTK!N$6,0))=FALSE,IF(N$9&lt;&gt;0,VLOOKUP($A971,DSSV!$A$7:$R$65536,IN_DTK!N$6,0),""),"")</f>
        <v>0</v>
      </c>
      <c r="O971" s="183">
        <f>IF(ISNA(VLOOKUP($A971,DSSV!$A$7:$R$65536,IN_DTK!O$6,0))=FALSE,IF(O$9&lt;&gt;0,VLOOKUP($A971,DSSV!$A$7:$R$65536,IN_DTK!O$6,0),""),"")</f>
        <v>0</v>
      </c>
      <c r="P971" s="183">
        <f>IF(ISNA(VLOOKUP($A971,DSSV!$A$7:$R$65536,IN_DTK!P$6,0))=FALSE,IF(P$9&lt;&gt;0,VLOOKUP($A971,DSSV!$A$7:$R$65536,IN_DTK!P$6,0),""),"")</f>
        <v>0</v>
      </c>
      <c r="Q971" s="184">
        <f>IF(ISNA(VLOOKUP($A971,DSSV!$A$7:$R$65536,IN_DTK!Q$6,0))=FALSE,VLOOKUP($A971,DSSV!$A$7:$R$65536,IN_DTK!Q$6,0),"")</f>
        <v>0</v>
      </c>
      <c r="R971" s="175" t="str">
        <f>IF(ISNA(VLOOKUP($A971,DSSV!$A$7:$R$65536,IN_DTK!R$6,0))=FALSE,VLOOKUP($A971,DSSV!$A$7:$R$65536,IN_DTK!R$6,0),"")</f>
        <v>Không</v>
      </c>
      <c r="S971" s="185" t="str">
        <f>IF(ISNA(VLOOKUP($A971,DSSV!$A$7:$R$65536,IN_DTK!S$6,0))=FALSE,VLOOKUP($A971,DSSV!$A$7:$R$65536,IN_DTK!S$6,0),"")</f>
        <v/>
      </c>
      <c r="T971" s="156" t="str">
        <f t="shared" ref="T971:T1034" si="30">MID(G971,4,10)</f>
        <v/>
      </c>
      <c r="U971" s="156" t="str">
        <f t="shared" ref="U971:U1034" si="31">LEFT(T971,3)</f>
        <v/>
      </c>
    </row>
    <row r="972" spans="1:21" s="156" customFormat="1" ht="20.25" customHeight="1">
      <c r="A972" s="154">
        <v>963</v>
      </c>
      <c r="B972" s="178">
        <f>--SUBTOTAL(2,C$7:C972)</f>
        <v>963</v>
      </c>
      <c r="C972" s="157">
        <f>IF(ISNA(VLOOKUP($A972,DSSV!$A$7:$R$65536,IN_DTK!C$6,0))=FALSE,VLOOKUP($A972,DSSV!$A$7:$R$65536,IN_DTK!C$6,0),"")</f>
        <v>0</v>
      </c>
      <c r="D972" s="181" t="str">
        <f>IF(ISNA(VLOOKUP($A972,DSSV!$A$7:$R$65536,IN_DTK!D$6,0))=FALSE,VLOOKUP($A972,DSSV!$A$7:$R$65536,IN_DTK!D$6,0),"")</f>
        <v/>
      </c>
      <c r="E972" s="182" t="str">
        <f>IF(ISNA(VLOOKUP($A972,DSSV!$A$7:$R$65536,IN_DTK!E$6,0))=FALSE,VLOOKUP($A972,DSSV!$A$7:$R$65536,IN_DTK!E$6,0),"")</f>
        <v/>
      </c>
      <c r="F972" s="187" t="str">
        <f>IF(ISNA(VLOOKUP($A972,DSSV!$A$7:$R$65536,IN_DTK!F$6,0))=FALSE,VLOOKUP($A972,DSSV!$A$7:$R$65536,IN_DTK!F$6,0),"")</f>
        <v/>
      </c>
      <c r="G972" s="187" t="str">
        <f>IF(ISNA(VLOOKUP($A972,DSSV!$A$7:$R$65536,IN_DTK!G$6,0))=FALSE,VLOOKUP($A972,DSSV!$A$7:$R$65536,IN_DTK!G$6,0),"")</f>
        <v/>
      </c>
      <c r="H972" s="183">
        <f>IF(ISNA(VLOOKUP($A972,DSSV!$A$7:$R$65536,IN_DTK!H$6,0))=FALSE,IF(H$9&lt;&gt;0,VLOOKUP($A972,DSSV!$A$7:$R$65536,IN_DTK!H$6,0),""),"")</f>
        <v>0</v>
      </c>
      <c r="I972" s="183">
        <f>IF(ISNA(VLOOKUP($A972,DSSV!$A$7:$R$65536,IN_DTK!I$6,0))=FALSE,IF(I$9&lt;&gt;0,VLOOKUP($A972,DSSV!$A$7:$R$65536,IN_DTK!I$6,0),""),"")</f>
        <v>0</v>
      </c>
      <c r="J972" s="183">
        <f>IF(ISNA(VLOOKUP($A972,DSSV!$A$7:$R$65536,IN_DTK!J$6,0))=FALSE,IF(J$9&lt;&gt;0,VLOOKUP($A972,DSSV!$A$7:$R$65536,IN_DTK!J$6,0),""),"")</f>
        <v>0</v>
      </c>
      <c r="K972" s="183">
        <f>IF(ISNA(VLOOKUP($A972,DSSV!$A$7:$R$65536,IN_DTK!K$6,0))=FALSE,IF(K$9&lt;&gt;0,VLOOKUP($A972,DSSV!$A$7:$R$65536,IN_DTK!K$6,0),""),"")</f>
        <v>0</v>
      </c>
      <c r="L972" s="183">
        <f>IF(ISNA(VLOOKUP($A972,DSSV!$A$7:$R$65536,IN_DTK!L$6,0))=FALSE,IF(L$9&lt;&gt;0,VLOOKUP($A972,DSSV!$A$7:$R$65536,IN_DTK!L$6,0),""),"")</f>
        <v>0</v>
      </c>
      <c r="M972" s="183">
        <f>IF(ISNA(VLOOKUP($A972,DSSV!$A$7:$R$65536,IN_DTK!M$6,0))=FALSE,IF(M$9&lt;&gt;0,VLOOKUP($A972,DSSV!$A$7:$R$65536,IN_DTK!M$6,0),""),"")</f>
        <v>0</v>
      </c>
      <c r="N972" s="183">
        <f>IF(ISNA(VLOOKUP($A972,DSSV!$A$7:$R$65536,IN_DTK!N$6,0))=FALSE,IF(N$9&lt;&gt;0,VLOOKUP($A972,DSSV!$A$7:$R$65536,IN_DTK!N$6,0),""),"")</f>
        <v>0</v>
      </c>
      <c r="O972" s="183">
        <f>IF(ISNA(VLOOKUP($A972,DSSV!$A$7:$R$65536,IN_DTK!O$6,0))=FALSE,IF(O$9&lt;&gt;0,VLOOKUP($A972,DSSV!$A$7:$R$65536,IN_DTK!O$6,0),""),"")</f>
        <v>0</v>
      </c>
      <c r="P972" s="183">
        <f>IF(ISNA(VLOOKUP($A972,DSSV!$A$7:$R$65536,IN_DTK!P$6,0))=FALSE,IF(P$9&lt;&gt;0,VLOOKUP($A972,DSSV!$A$7:$R$65536,IN_DTK!P$6,0),""),"")</f>
        <v>0</v>
      </c>
      <c r="Q972" s="184">
        <f>IF(ISNA(VLOOKUP($A972,DSSV!$A$7:$R$65536,IN_DTK!Q$6,0))=FALSE,VLOOKUP($A972,DSSV!$A$7:$R$65536,IN_DTK!Q$6,0),"")</f>
        <v>0</v>
      </c>
      <c r="R972" s="175" t="str">
        <f>IF(ISNA(VLOOKUP($A972,DSSV!$A$7:$R$65536,IN_DTK!R$6,0))=FALSE,VLOOKUP($A972,DSSV!$A$7:$R$65536,IN_DTK!R$6,0),"")</f>
        <v>Không</v>
      </c>
      <c r="S972" s="185" t="str">
        <f>IF(ISNA(VLOOKUP($A972,DSSV!$A$7:$R$65536,IN_DTK!S$6,0))=FALSE,VLOOKUP($A972,DSSV!$A$7:$R$65536,IN_DTK!S$6,0),"")</f>
        <v/>
      </c>
      <c r="T972" s="156" t="str">
        <f t="shared" si="30"/>
        <v/>
      </c>
      <c r="U972" s="156" t="str">
        <f t="shared" si="31"/>
        <v/>
      </c>
    </row>
    <row r="973" spans="1:21" s="156" customFormat="1" ht="20.25" customHeight="1">
      <c r="A973" s="154">
        <v>964</v>
      </c>
      <c r="B973" s="178">
        <f>--SUBTOTAL(2,C$7:C973)</f>
        <v>964</v>
      </c>
      <c r="C973" s="157">
        <f>IF(ISNA(VLOOKUP($A973,DSSV!$A$7:$R$65536,IN_DTK!C$6,0))=FALSE,VLOOKUP($A973,DSSV!$A$7:$R$65536,IN_DTK!C$6,0),"")</f>
        <v>0</v>
      </c>
      <c r="D973" s="181" t="str">
        <f>IF(ISNA(VLOOKUP($A973,DSSV!$A$7:$R$65536,IN_DTK!D$6,0))=FALSE,VLOOKUP($A973,DSSV!$A$7:$R$65536,IN_DTK!D$6,0),"")</f>
        <v/>
      </c>
      <c r="E973" s="182" t="str">
        <f>IF(ISNA(VLOOKUP($A973,DSSV!$A$7:$R$65536,IN_DTK!E$6,0))=FALSE,VLOOKUP($A973,DSSV!$A$7:$R$65536,IN_DTK!E$6,0),"")</f>
        <v/>
      </c>
      <c r="F973" s="187" t="str">
        <f>IF(ISNA(VLOOKUP($A973,DSSV!$A$7:$R$65536,IN_DTK!F$6,0))=FALSE,VLOOKUP($A973,DSSV!$A$7:$R$65536,IN_DTK!F$6,0),"")</f>
        <v/>
      </c>
      <c r="G973" s="187" t="str">
        <f>IF(ISNA(VLOOKUP($A973,DSSV!$A$7:$R$65536,IN_DTK!G$6,0))=FALSE,VLOOKUP($A973,DSSV!$A$7:$R$65536,IN_DTK!G$6,0),"")</f>
        <v/>
      </c>
      <c r="H973" s="183">
        <f>IF(ISNA(VLOOKUP($A973,DSSV!$A$7:$R$65536,IN_DTK!H$6,0))=FALSE,IF(H$9&lt;&gt;0,VLOOKUP($A973,DSSV!$A$7:$R$65536,IN_DTK!H$6,0),""),"")</f>
        <v>0</v>
      </c>
      <c r="I973" s="183">
        <f>IF(ISNA(VLOOKUP($A973,DSSV!$A$7:$R$65536,IN_DTK!I$6,0))=FALSE,IF(I$9&lt;&gt;0,VLOOKUP($A973,DSSV!$A$7:$R$65536,IN_DTK!I$6,0),""),"")</f>
        <v>0</v>
      </c>
      <c r="J973" s="183">
        <f>IF(ISNA(VLOOKUP($A973,DSSV!$A$7:$R$65536,IN_DTK!J$6,0))=FALSE,IF(J$9&lt;&gt;0,VLOOKUP($A973,DSSV!$A$7:$R$65536,IN_DTK!J$6,0),""),"")</f>
        <v>0</v>
      </c>
      <c r="K973" s="183">
        <f>IF(ISNA(VLOOKUP($A973,DSSV!$A$7:$R$65536,IN_DTK!K$6,0))=FALSE,IF(K$9&lt;&gt;0,VLOOKUP($A973,DSSV!$A$7:$R$65536,IN_DTK!K$6,0),""),"")</f>
        <v>0</v>
      </c>
      <c r="L973" s="183">
        <f>IF(ISNA(VLOOKUP($A973,DSSV!$A$7:$R$65536,IN_DTK!L$6,0))=FALSE,IF(L$9&lt;&gt;0,VLOOKUP($A973,DSSV!$A$7:$R$65536,IN_DTK!L$6,0),""),"")</f>
        <v>0</v>
      </c>
      <c r="M973" s="183">
        <f>IF(ISNA(VLOOKUP($A973,DSSV!$A$7:$R$65536,IN_DTK!M$6,0))=FALSE,IF(M$9&lt;&gt;0,VLOOKUP($A973,DSSV!$A$7:$R$65536,IN_DTK!M$6,0),""),"")</f>
        <v>0</v>
      </c>
      <c r="N973" s="183">
        <f>IF(ISNA(VLOOKUP($A973,DSSV!$A$7:$R$65536,IN_DTK!N$6,0))=FALSE,IF(N$9&lt;&gt;0,VLOOKUP($A973,DSSV!$A$7:$R$65536,IN_DTK!N$6,0),""),"")</f>
        <v>0</v>
      </c>
      <c r="O973" s="183">
        <f>IF(ISNA(VLOOKUP($A973,DSSV!$A$7:$R$65536,IN_DTK!O$6,0))=FALSE,IF(O$9&lt;&gt;0,VLOOKUP($A973,DSSV!$A$7:$R$65536,IN_DTK!O$6,0),""),"")</f>
        <v>0</v>
      </c>
      <c r="P973" s="183">
        <f>IF(ISNA(VLOOKUP($A973,DSSV!$A$7:$R$65536,IN_DTK!P$6,0))=FALSE,IF(P$9&lt;&gt;0,VLOOKUP($A973,DSSV!$A$7:$R$65536,IN_DTK!P$6,0),""),"")</f>
        <v>0</v>
      </c>
      <c r="Q973" s="184">
        <f>IF(ISNA(VLOOKUP($A973,DSSV!$A$7:$R$65536,IN_DTK!Q$6,0))=FALSE,VLOOKUP($A973,DSSV!$A$7:$R$65536,IN_DTK!Q$6,0),"")</f>
        <v>0</v>
      </c>
      <c r="R973" s="175" t="str">
        <f>IF(ISNA(VLOOKUP($A973,DSSV!$A$7:$R$65536,IN_DTK!R$6,0))=FALSE,VLOOKUP($A973,DSSV!$A$7:$R$65536,IN_DTK!R$6,0),"")</f>
        <v>Không</v>
      </c>
      <c r="S973" s="185" t="str">
        <f>IF(ISNA(VLOOKUP($A973,DSSV!$A$7:$R$65536,IN_DTK!S$6,0))=FALSE,VLOOKUP($A973,DSSV!$A$7:$R$65536,IN_DTK!S$6,0),"")</f>
        <v/>
      </c>
      <c r="T973" s="156" t="str">
        <f t="shared" si="30"/>
        <v/>
      </c>
      <c r="U973" s="156" t="str">
        <f t="shared" si="31"/>
        <v/>
      </c>
    </row>
    <row r="974" spans="1:21" s="156" customFormat="1" ht="20.25" customHeight="1">
      <c r="A974" s="154">
        <v>965</v>
      </c>
      <c r="B974" s="178">
        <f>--SUBTOTAL(2,C$7:C974)</f>
        <v>965</v>
      </c>
      <c r="C974" s="157">
        <f>IF(ISNA(VLOOKUP($A974,DSSV!$A$7:$R$65536,IN_DTK!C$6,0))=FALSE,VLOOKUP($A974,DSSV!$A$7:$R$65536,IN_DTK!C$6,0),"")</f>
        <v>0</v>
      </c>
      <c r="D974" s="181" t="str">
        <f>IF(ISNA(VLOOKUP($A974,DSSV!$A$7:$R$65536,IN_DTK!D$6,0))=FALSE,VLOOKUP($A974,DSSV!$A$7:$R$65536,IN_DTK!D$6,0),"")</f>
        <v/>
      </c>
      <c r="E974" s="182" t="str">
        <f>IF(ISNA(VLOOKUP($A974,DSSV!$A$7:$R$65536,IN_DTK!E$6,0))=FALSE,VLOOKUP($A974,DSSV!$A$7:$R$65536,IN_DTK!E$6,0),"")</f>
        <v/>
      </c>
      <c r="F974" s="187" t="str">
        <f>IF(ISNA(VLOOKUP($A974,DSSV!$A$7:$R$65536,IN_DTK!F$6,0))=FALSE,VLOOKUP($A974,DSSV!$A$7:$R$65536,IN_DTK!F$6,0),"")</f>
        <v/>
      </c>
      <c r="G974" s="187" t="str">
        <f>IF(ISNA(VLOOKUP($A974,DSSV!$A$7:$R$65536,IN_DTK!G$6,0))=FALSE,VLOOKUP($A974,DSSV!$A$7:$R$65536,IN_DTK!G$6,0),"")</f>
        <v/>
      </c>
      <c r="H974" s="183">
        <f>IF(ISNA(VLOOKUP($A974,DSSV!$A$7:$R$65536,IN_DTK!H$6,0))=FALSE,IF(H$9&lt;&gt;0,VLOOKUP($A974,DSSV!$A$7:$R$65536,IN_DTK!H$6,0),""),"")</f>
        <v>0</v>
      </c>
      <c r="I974" s="183">
        <f>IF(ISNA(VLOOKUP($A974,DSSV!$A$7:$R$65536,IN_DTK!I$6,0))=FALSE,IF(I$9&lt;&gt;0,VLOOKUP($A974,DSSV!$A$7:$R$65536,IN_DTK!I$6,0),""),"")</f>
        <v>0</v>
      </c>
      <c r="J974" s="183">
        <f>IF(ISNA(VLOOKUP($A974,DSSV!$A$7:$R$65536,IN_DTK!J$6,0))=FALSE,IF(J$9&lt;&gt;0,VLOOKUP($A974,DSSV!$A$7:$R$65536,IN_DTK!J$6,0),""),"")</f>
        <v>0</v>
      </c>
      <c r="K974" s="183">
        <f>IF(ISNA(VLOOKUP($A974,DSSV!$A$7:$R$65536,IN_DTK!K$6,0))=FALSE,IF(K$9&lt;&gt;0,VLOOKUP($A974,DSSV!$A$7:$R$65536,IN_DTK!K$6,0),""),"")</f>
        <v>0</v>
      </c>
      <c r="L974" s="183">
        <f>IF(ISNA(VLOOKUP($A974,DSSV!$A$7:$R$65536,IN_DTK!L$6,0))=FALSE,IF(L$9&lt;&gt;0,VLOOKUP($A974,DSSV!$A$7:$R$65536,IN_DTK!L$6,0),""),"")</f>
        <v>0</v>
      </c>
      <c r="M974" s="183">
        <f>IF(ISNA(VLOOKUP($A974,DSSV!$A$7:$R$65536,IN_DTK!M$6,0))=FALSE,IF(M$9&lt;&gt;0,VLOOKUP($A974,DSSV!$A$7:$R$65536,IN_DTK!M$6,0),""),"")</f>
        <v>0</v>
      </c>
      <c r="N974" s="183">
        <f>IF(ISNA(VLOOKUP($A974,DSSV!$A$7:$R$65536,IN_DTK!N$6,0))=FALSE,IF(N$9&lt;&gt;0,VLOOKUP($A974,DSSV!$A$7:$R$65536,IN_DTK!N$6,0),""),"")</f>
        <v>0</v>
      </c>
      <c r="O974" s="183">
        <f>IF(ISNA(VLOOKUP($A974,DSSV!$A$7:$R$65536,IN_DTK!O$6,0))=FALSE,IF(O$9&lt;&gt;0,VLOOKUP($A974,DSSV!$A$7:$R$65536,IN_DTK!O$6,0),""),"")</f>
        <v>0</v>
      </c>
      <c r="P974" s="183">
        <f>IF(ISNA(VLOOKUP($A974,DSSV!$A$7:$R$65536,IN_DTK!P$6,0))=FALSE,IF(P$9&lt;&gt;0,VLOOKUP($A974,DSSV!$A$7:$R$65536,IN_DTK!P$6,0),""),"")</f>
        <v>0</v>
      </c>
      <c r="Q974" s="184">
        <f>IF(ISNA(VLOOKUP($A974,DSSV!$A$7:$R$65536,IN_DTK!Q$6,0))=FALSE,VLOOKUP($A974,DSSV!$A$7:$R$65536,IN_DTK!Q$6,0),"")</f>
        <v>0</v>
      </c>
      <c r="R974" s="175" t="str">
        <f>IF(ISNA(VLOOKUP($A974,DSSV!$A$7:$R$65536,IN_DTK!R$6,0))=FALSE,VLOOKUP($A974,DSSV!$A$7:$R$65536,IN_DTK!R$6,0),"")</f>
        <v>Không</v>
      </c>
      <c r="S974" s="185" t="str">
        <f>IF(ISNA(VLOOKUP($A974,DSSV!$A$7:$R$65536,IN_DTK!S$6,0))=FALSE,VLOOKUP($A974,DSSV!$A$7:$R$65536,IN_DTK!S$6,0),"")</f>
        <v/>
      </c>
      <c r="T974" s="156" t="str">
        <f t="shared" si="30"/>
        <v/>
      </c>
      <c r="U974" s="156" t="str">
        <f t="shared" si="31"/>
        <v/>
      </c>
    </row>
    <row r="975" spans="1:21" s="156" customFormat="1" ht="20.25" customHeight="1">
      <c r="A975" s="154">
        <v>966</v>
      </c>
      <c r="B975" s="178">
        <f>--SUBTOTAL(2,C$7:C975)</f>
        <v>966</v>
      </c>
      <c r="C975" s="157">
        <f>IF(ISNA(VLOOKUP($A975,DSSV!$A$7:$R$65536,IN_DTK!C$6,0))=FALSE,VLOOKUP($A975,DSSV!$A$7:$R$65536,IN_DTK!C$6,0),"")</f>
        <v>0</v>
      </c>
      <c r="D975" s="181" t="str">
        <f>IF(ISNA(VLOOKUP($A975,DSSV!$A$7:$R$65536,IN_DTK!D$6,0))=FALSE,VLOOKUP($A975,DSSV!$A$7:$R$65536,IN_DTK!D$6,0),"")</f>
        <v/>
      </c>
      <c r="E975" s="182" t="str">
        <f>IF(ISNA(VLOOKUP($A975,DSSV!$A$7:$R$65536,IN_DTK!E$6,0))=FALSE,VLOOKUP($A975,DSSV!$A$7:$R$65536,IN_DTK!E$6,0),"")</f>
        <v/>
      </c>
      <c r="F975" s="187" t="str">
        <f>IF(ISNA(VLOOKUP($A975,DSSV!$A$7:$R$65536,IN_DTK!F$6,0))=FALSE,VLOOKUP($A975,DSSV!$A$7:$R$65536,IN_DTK!F$6,0),"")</f>
        <v/>
      </c>
      <c r="G975" s="187" t="str">
        <f>IF(ISNA(VLOOKUP($A975,DSSV!$A$7:$R$65536,IN_DTK!G$6,0))=FALSE,VLOOKUP($A975,DSSV!$A$7:$R$65536,IN_DTK!G$6,0),"")</f>
        <v/>
      </c>
      <c r="H975" s="183">
        <f>IF(ISNA(VLOOKUP($A975,DSSV!$A$7:$R$65536,IN_DTK!H$6,0))=FALSE,IF(H$9&lt;&gt;0,VLOOKUP($A975,DSSV!$A$7:$R$65536,IN_DTK!H$6,0),""),"")</f>
        <v>0</v>
      </c>
      <c r="I975" s="183">
        <f>IF(ISNA(VLOOKUP($A975,DSSV!$A$7:$R$65536,IN_DTK!I$6,0))=FALSE,IF(I$9&lt;&gt;0,VLOOKUP($A975,DSSV!$A$7:$R$65536,IN_DTK!I$6,0),""),"")</f>
        <v>0</v>
      </c>
      <c r="J975" s="183">
        <f>IF(ISNA(VLOOKUP($A975,DSSV!$A$7:$R$65536,IN_DTK!J$6,0))=FALSE,IF(J$9&lt;&gt;0,VLOOKUP($A975,DSSV!$A$7:$R$65536,IN_DTK!J$6,0),""),"")</f>
        <v>0</v>
      </c>
      <c r="K975" s="183">
        <f>IF(ISNA(VLOOKUP($A975,DSSV!$A$7:$R$65536,IN_DTK!K$6,0))=FALSE,IF(K$9&lt;&gt;0,VLOOKUP($A975,DSSV!$A$7:$R$65536,IN_DTK!K$6,0),""),"")</f>
        <v>0</v>
      </c>
      <c r="L975" s="183">
        <f>IF(ISNA(VLOOKUP($A975,DSSV!$A$7:$R$65536,IN_DTK!L$6,0))=FALSE,IF(L$9&lt;&gt;0,VLOOKUP($A975,DSSV!$A$7:$R$65536,IN_DTK!L$6,0),""),"")</f>
        <v>0</v>
      </c>
      <c r="M975" s="183">
        <f>IF(ISNA(VLOOKUP($A975,DSSV!$A$7:$R$65536,IN_DTK!M$6,0))=FALSE,IF(M$9&lt;&gt;0,VLOOKUP($A975,DSSV!$A$7:$R$65536,IN_DTK!M$6,0),""),"")</f>
        <v>0</v>
      </c>
      <c r="N975" s="183">
        <f>IF(ISNA(VLOOKUP($A975,DSSV!$A$7:$R$65536,IN_DTK!N$6,0))=FALSE,IF(N$9&lt;&gt;0,VLOOKUP($A975,DSSV!$A$7:$R$65536,IN_DTK!N$6,0),""),"")</f>
        <v>0</v>
      </c>
      <c r="O975" s="183">
        <f>IF(ISNA(VLOOKUP($A975,DSSV!$A$7:$R$65536,IN_DTK!O$6,0))=FALSE,IF(O$9&lt;&gt;0,VLOOKUP($A975,DSSV!$A$7:$R$65536,IN_DTK!O$6,0),""),"")</f>
        <v>0</v>
      </c>
      <c r="P975" s="183">
        <f>IF(ISNA(VLOOKUP($A975,DSSV!$A$7:$R$65536,IN_DTK!P$6,0))=FALSE,IF(P$9&lt;&gt;0,VLOOKUP($A975,DSSV!$A$7:$R$65536,IN_DTK!P$6,0),""),"")</f>
        <v>0</v>
      </c>
      <c r="Q975" s="184">
        <f>IF(ISNA(VLOOKUP($A975,DSSV!$A$7:$R$65536,IN_DTK!Q$6,0))=FALSE,VLOOKUP($A975,DSSV!$A$7:$R$65536,IN_DTK!Q$6,0),"")</f>
        <v>0</v>
      </c>
      <c r="R975" s="175" t="str">
        <f>IF(ISNA(VLOOKUP($A975,DSSV!$A$7:$R$65536,IN_DTK!R$6,0))=FALSE,VLOOKUP($A975,DSSV!$A$7:$R$65536,IN_DTK!R$6,0),"")</f>
        <v>Không</v>
      </c>
      <c r="S975" s="185" t="str">
        <f>IF(ISNA(VLOOKUP($A975,DSSV!$A$7:$R$65536,IN_DTK!S$6,0))=FALSE,VLOOKUP($A975,DSSV!$A$7:$R$65536,IN_DTK!S$6,0),"")</f>
        <v/>
      </c>
      <c r="T975" s="156" t="str">
        <f t="shared" si="30"/>
        <v/>
      </c>
      <c r="U975" s="156" t="str">
        <f t="shared" si="31"/>
        <v/>
      </c>
    </row>
    <row r="976" spans="1:21" s="156" customFormat="1" ht="20.25" customHeight="1">
      <c r="A976" s="154">
        <v>967</v>
      </c>
      <c r="B976" s="178">
        <f>--SUBTOTAL(2,C$7:C976)</f>
        <v>967</v>
      </c>
      <c r="C976" s="157">
        <f>IF(ISNA(VLOOKUP($A976,DSSV!$A$7:$R$65536,IN_DTK!C$6,0))=FALSE,VLOOKUP($A976,DSSV!$A$7:$R$65536,IN_DTK!C$6,0),"")</f>
        <v>0</v>
      </c>
      <c r="D976" s="181" t="str">
        <f>IF(ISNA(VLOOKUP($A976,DSSV!$A$7:$R$65536,IN_DTK!D$6,0))=FALSE,VLOOKUP($A976,DSSV!$A$7:$R$65536,IN_DTK!D$6,0),"")</f>
        <v/>
      </c>
      <c r="E976" s="182" t="str">
        <f>IF(ISNA(VLOOKUP($A976,DSSV!$A$7:$R$65536,IN_DTK!E$6,0))=FALSE,VLOOKUP($A976,DSSV!$A$7:$R$65536,IN_DTK!E$6,0),"")</f>
        <v/>
      </c>
      <c r="F976" s="187" t="str">
        <f>IF(ISNA(VLOOKUP($A976,DSSV!$A$7:$R$65536,IN_DTK!F$6,0))=FALSE,VLOOKUP($A976,DSSV!$A$7:$R$65536,IN_DTK!F$6,0),"")</f>
        <v/>
      </c>
      <c r="G976" s="187" t="str">
        <f>IF(ISNA(VLOOKUP($A976,DSSV!$A$7:$R$65536,IN_DTK!G$6,0))=FALSE,VLOOKUP($A976,DSSV!$A$7:$R$65536,IN_DTK!G$6,0),"")</f>
        <v/>
      </c>
      <c r="H976" s="183">
        <f>IF(ISNA(VLOOKUP($A976,DSSV!$A$7:$R$65536,IN_DTK!H$6,0))=FALSE,IF(H$9&lt;&gt;0,VLOOKUP($A976,DSSV!$A$7:$R$65536,IN_DTK!H$6,0),""),"")</f>
        <v>0</v>
      </c>
      <c r="I976" s="183">
        <f>IF(ISNA(VLOOKUP($A976,DSSV!$A$7:$R$65536,IN_DTK!I$6,0))=FALSE,IF(I$9&lt;&gt;0,VLOOKUP($A976,DSSV!$A$7:$R$65536,IN_DTK!I$6,0),""),"")</f>
        <v>0</v>
      </c>
      <c r="J976" s="183">
        <f>IF(ISNA(VLOOKUP($A976,DSSV!$A$7:$R$65536,IN_DTK!J$6,0))=FALSE,IF(J$9&lt;&gt;0,VLOOKUP($A976,DSSV!$A$7:$R$65536,IN_DTK!J$6,0),""),"")</f>
        <v>0</v>
      </c>
      <c r="K976" s="183">
        <f>IF(ISNA(VLOOKUP($A976,DSSV!$A$7:$R$65536,IN_DTK!K$6,0))=FALSE,IF(K$9&lt;&gt;0,VLOOKUP($A976,DSSV!$A$7:$R$65536,IN_DTK!K$6,0),""),"")</f>
        <v>0</v>
      </c>
      <c r="L976" s="183">
        <f>IF(ISNA(VLOOKUP($A976,DSSV!$A$7:$R$65536,IN_DTK!L$6,0))=FALSE,IF(L$9&lt;&gt;0,VLOOKUP($A976,DSSV!$A$7:$R$65536,IN_DTK!L$6,0),""),"")</f>
        <v>0</v>
      </c>
      <c r="M976" s="183">
        <f>IF(ISNA(VLOOKUP($A976,DSSV!$A$7:$R$65536,IN_DTK!M$6,0))=FALSE,IF(M$9&lt;&gt;0,VLOOKUP($A976,DSSV!$A$7:$R$65536,IN_DTK!M$6,0),""),"")</f>
        <v>0</v>
      </c>
      <c r="N976" s="183">
        <f>IF(ISNA(VLOOKUP($A976,DSSV!$A$7:$R$65536,IN_DTK!N$6,0))=FALSE,IF(N$9&lt;&gt;0,VLOOKUP($A976,DSSV!$A$7:$R$65536,IN_DTK!N$6,0),""),"")</f>
        <v>0</v>
      </c>
      <c r="O976" s="183">
        <f>IF(ISNA(VLOOKUP($A976,DSSV!$A$7:$R$65536,IN_DTK!O$6,0))=FALSE,IF(O$9&lt;&gt;0,VLOOKUP($A976,DSSV!$A$7:$R$65536,IN_DTK!O$6,0),""),"")</f>
        <v>0</v>
      </c>
      <c r="P976" s="183">
        <f>IF(ISNA(VLOOKUP($A976,DSSV!$A$7:$R$65536,IN_DTK!P$6,0))=FALSE,IF(P$9&lt;&gt;0,VLOOKUP($A976,DSSV!$A$7:$R$65536,IN_DTK!P$6,0),""),"")</f>
        <v>0</v>
      </c>
      <c r="Q976" s="184">
        <f>IF(ISNA(VLOOKUP($A976,DSSV!$A$7:$R$65536,IN_DTK!Q$6,0))=FALSE,VLOOKUP($A976,DSSV!$A$7:$R$65536,IN_DTK!Q$6,0),"")</f>
        <v>0</v>
      </c>
      <c r="R976" s="175" t="str">
        <f>IF(ISNA(VLOOKUP($A976,DSSV!$A$7:$R$65536,IN_DTK!R$6,0))=FALSE,VLOOKUP($A976,DSSV!$A$7:$R$65536,IN_DTK!R$6,0),"")</f>
        <v>Không</v>
      </c>
      <c r="S976" s="185" t="str">
        <f>IF(ISNA(VLOOKUP($A976,DSSV!$A$7:$R$65536,IN_DTK!S$6,0))=FALSE,VLOOKUP($A976,DSSV!$A$7:$R$65536,IN_DTK!S$6,0),"")</f>
        <v/>
      </c>
      <c r="T976" s="156" t="str">
        <f t="shared" si="30"/>
        <v/>
      </c>
      <c r="U976" s="156" t="str">
        <f t="shared" si="31"/>
        <v/>
      </c>
    </row>
    <row r="977" spans="1:21" s="156" customFormat="1" ht="20.25" customHeight="1">
      <c r="A977" s="154">
        <v>968</v>
      </c>
      <c r="B977" s="178">
        <f>--SUBTOTAL(2,C$7:C977)</f>
        <v>968</v>
      </c>
      <c r="C977" s="157">
        <f>IF(ISNA(VLOOKUP($A977,DSSV!$A$7:$R$65536,IN_DTK!C$6,0))=FALSE,VLOOKUP($A977,DSSV!$A$7:$R$65536,IN_DTK!C$6,0),"")</f>
        <v>0</v>
      </c>
      <c r="D977" s="181" t="str">
        <f>IF(ISNA(VLOOKUP($A977,DSSV!$A$7:$R$65536,IN_DTK!D$6,0))=FALSE,VLOOKUP($A977,DSSV!$A$7:$R$65536,IN_DTK!D$6,0),"")</f>
        <v/>
      </c>
      <c r="E977" s="182" t="str">
        <f>IF(ISNA(VLOOKUP($A977,DSSV!$A$7:$R$65536,IN_DTK!E$6,0))=FALSE,VLOOKUP($A977,DSSV!$A$7:$R$65536,IN_DTK!E$6,0),"")</f>
        <v/>
      </c>
      <c r="F977" s="187" t="str">
        <f>IF(ISNA(VLOOKUP($A977,DSSV!$A$7:$R$65536,IN_DTK!F$6,0))=FALSE,VLOOKUP($A977,DSSV!$A$7:$R$65536,IN_DTK!F$6,0),"")</f>
        <v/>
      </c>
      <c r="G977" s="187" t="str">
        <f>IF(ISNA(VLOOKUP($A977,DSSV!$A$7:$R$65536,IN_DTK!G$6,0))=FALSE,VLOOKUP($A977,DSSV!$A$7:$R$65536,IN_DTK!G$6,0),"")</f>
        <v/>
      </c>
      <c r="H977" s="183">
        <f>IF(ISNA(VLOOKUP($A977,DSSV!$A$7:$R$65536,IN_DTK!H$6,0))=FALSE,IF(H$9&lt;&gt;0,VLOOKUP($A977,DSSV!$A$7:$R$65536,IN_DTK!H$6,0),""),"")</f>
        <v>0</v>
      </c>
      <c r="I977" s="183">
        <f>IF(ISNA(VLOOKUP($A977,DSSV!$A$7:$R$65536,IN_DTK!I$6,0))=FALSE,IF(I$9&lt;&gt;0,VLOOKUP($A977,DSSV!$A$7:$R$65536,IN_DTK!I$6,0),""),"")</f>
        <v>0</v>
      </c>
      <c r="J977" s="183">
        <f>IF(ISNA(VLOOKUP($A977,DSSV!$A$7:$R$65536,IN_DTK!J$6,0))=FALSE,IF(J$9&lt;&gt;0,VLOOKUP($A977,DSSV!$A$7:$R$65536,IN_DTK!J$6,0),""),"")</f>
        <v>0</v>
      </c>
      <c r="K977" s="183">
        <f>IF(ISNA(VLOOKUP($A977,DSSV!$A$7:$R$65536,IN_DTK!K$6,0))=FALSE,IF(K$9&lt;&gt;0,VLOOKUP($A977,DSSV!$A$7:$R$65536,IN_DTK!K$6,0),""),"")</f>
        <v>0</v>
      </c>
      <c r="L977" s="183">
        <f>IF(ISNA(VLOOKUP($A977,DSSV!$A$7:$R$65536,IN_DTK!L$6,0))=FALSE,IF(L$9&lt;&gt;0,VLOOKUP($A977,DSSV!$A$7:$R$65536,IN_DTK!L$6,0),""),"")</f>
        <v>0</v>
      </c>
      <c r="M977" s="183">
        <f>IF(ISNA(VLOOKUP($A977,DSSV!$A$7:$R$65536,IN_DTK!M$6,0))=FALSE,IF(M$9&lt;&gt;0,VLOOKUP($A977,DSSV!$A$7:$R$65536,IN_DTK!M$6,0),""),"")</f>
        <v>0</v>
      </c>
      <c r="N977" s="183">
        <f>IF(ISNA(VLOOKUP($A977,DSSV!$A$7:$R$65536,IN_DTK!N$6,0))=FALSE,IF(N$9&lt;&gt;0,VLOOKUP($A977,DSSV!$A$7:$R$65536,IN_DTK!N$6,0),""),"")</f>
        <v>0</v>
      </c>
      <c r="O977" s="183">
        <f>IF(ISNA(VLOOKUP($A977,DSSV!$A$7:$R$65536,IN_DTK!O$6,0))=FALSE,IF(O$9&lt;&gt;0,VLOOKUP($A977,DSSV!$A$7:$R$65536,IN_DTK!O$6,0),""),"")</f>
        <v>0</v>
      </c>
      <c r="P977" s="183">
        <f>IF(ISNA(VLOOKUP($A977,DSSV!$A$7:$R$65536,IN_DTK!P$6,0))=FALSE,IF(P$9&lt;&gt;0,VLOOKUP($A977,DSSV!$A$7:$R$65536,IN_DTK!P$6,0),""),"")</f>
        <v>0</v>
      </c>
      <c r="Q977" s="184">
        <f>IF(ISNA(VLOOKUP($A977,DSSV!$A$7:$R$65536,IN_DTK!Q$6,0))=FALSE,VLOOKUP($A977,DSSV!$A$7:$R$65536,IN_DTK!Q$6,0),"")</f>
        <v>0</v>
      </c>
      <c r="R977" s="175" t="str">
        <f>IF(ISNA(VLOOKUP($A977,DSSV!$A$7:$R$65536,IN_DTK!R$6,0))=FALSE,VLOOKUP($A977,DSSV!$A$7:$R$65536,IN_DTK!R$6,0),"")</f>
        <v>Không</v>
      </c>
      <c r="S977" s="185" t="str">
        <f>IF(ISNA(VLOOKUP($A977,DSSV!$A$7:$R$65536,IN_DTK!S$6,0))=FALSE,VLOOKUP($A977,DSSV!$A$7:$R$65536,IN_DTK!S$6,0),"")</f>
        <v/>
      </c>
      <c r="T977" s="156" t="str">
        <f t="shared" si="30"/>
        <v/>
      </c>
      <c r="U977" s="156" t="str">
        <f t="shared" si="31"/>
        <v/>
      </c>
    </row>
    <row r="978" spans="1:21" s="156" customFormat="1" ht="20.25" customHeight="1">
      <c r="A978" s="154">
        <v>969</v>
      </c>
      <c r="B978" s="178">
        <f>--SUBTOTAL(2,C$7:C978)</f>
        <v>969</v>
      </c>
      <c r="C978" s="157">
        <f>IF(ISNA(VLOOKUP($A978,DSSV!$A$7:$R$65536,IN_DTK!C$6,0))=FALSE,VLOOKUP($A978,DSSV!$A$7:$R$65536,IN_DTK!C$6,0),"")</f>
        <v>0</v>
      </c>
      <c r="D978" s="181" t="str">
        <f>IF(ISNA(VLOOKUP($A978,DSSV!$A$7:$R$65536,IN_DTK!D$6,0))=FALSE,VLOOKUP($A978,DSSV!$A$7:$R$65536,IN_DTK!D$6,0),"")</f>
        <v/>
      </c>
      <c r="E978" s="182" t="str">
        <f>IF(ISNA(VLOOKUP($A978,DSSV!$A$7:$R$65536,IN_DTK!E$6,0))=FALSE,VLOOKUP($A978,DSSV!$A$7:$R$65536,IN_DTK!E$6,0),"")</f>
        <v/>
      </c>
      <c r="F978" s="187" t="str">
        <f>IF(ISNA(VLOOKUP($A978,DSSV!$A$7:$R$65536,IN_DTK!F$6,0))=FALSE,VLOOKUP($A978,DSSV!$A$7:$R$65536,IN_DTK!F$6,0),"")</f>
        <v/>
      </c>
      <c r="G978" s="187" t="str">
        <f>IF(ISNA(VLOOKUP($A978,DSSV!$A$7:$R$65536,IN_DTK!G$6,0))=FALSE,VLOOKUP($A978,DSSV!$A$7:$R$65536,IN_DTK!G$6,0),"")</f>
        <v/>
      </c>
      <c r="H978" s="183">
        <f>IF(ISNA(VLOOKUP($A978,DSSV!$A$7:$R$65536,IN_DTK!H$6,0))=FALSE,IF(H$9&lt;&gt;0,VLOOKUP($A978,DSSV!$A$7:$R$65536,IN_DTK!H$6,0),""),"")</f>
        <v>0</v>
      </c>
      <c r="I978" s="183">
        <f>IF(ISNA(VLOOKUP($A978,DSSV!$A$7:$R$65536,IN_DTK!I$6,0))=FALSE,IF(I$9&lt;&gt;0,VLOOKUP($A978,DSSV!$A$7:$R$65536,IN_DTK!I$6,0),""),"")</f>
        <v>0</v>
      </c>
      <c r="J978" s="183">
        <f>IF(ISNA(VLOOKUP($A978,DSSV!$A$7:$R$65536,IN_DTK!J$6,0))=FALSE,IF(J$9&lt;&gt;0,VLOOKUP($A978,DSSV!$A$7:$R$65536,IN_DTK!J$6,0),""),"")</f>
        <v>0</v>
      </c>
      <c r="K978" s="183">
        <f>IF(ISNA(VLOOKUP($A978,DSSV!$A$7:$R$65536,IN_DTK!K$6,0))=FALSE,IF(K$9&lt;&gt;0,VLOOKUP($A978,DSSV!$A$7:$R$65536,IN_DTK!K$6,0),""),"")</f>
        <v>0</v>
      </c>
      <c r="L978" s="183">
        <f>IF(ISNA(VLOOKUP($A978,DSSV!$A$7:$R$65536,IN_DTK!L$6,0))=FALSE,IF(L$9&lt;&gt;0,VLOOKUP($A978,DSSV!$A$7:$R$65536,IN_DTK!L$6,0),""),"")</f>
        <v>0</v>
      </c>
      <c r="M978" s="183">
        <f>IF(ISNA(VLOOKUP($A978,DSSV!$A$7:$R$65536,IN_DTK!M$6,0))=FALSE,IF(M$9&lt;&gt;0,VLOOKUP($A978,DSSV!$A$7:$R$65536,IN_DTK!M$6,0),""),"")</f>
        <v>0</v>
      </c>
      <c r="N978" s="183">
        <f>IF(ISNA(VLOOKUP($A978,DSSV!$A$7:$R$65536,IN_DTK!N$6,0))=FALSE,IF(N$9&lt;&gt;0,VLOOKUP($A978,DSSV!$A$7:$R$65536,IN_DTK!N$6,0),""),"")</f>
        <v>0</v>
      </c>
      <c r="O978" s="183">
        <f>IF(ISNA(VLOOKUP($A978,DSSV!$A$7:$R$65536,IN_DTK!O$6,0))=FALSE,IF(O$9&lt;&gt;0,VLOOKUP($A978,DSSV!$A$7:$R$65536,IN_DTK!O$6,0),""),"")</f>
        <v>0</v>
      </c>
      <c r="P978" s="183">
        <f>IF(ISNA(VLOOKUP($A978,DSSV!$A$7:$R$65536,IN_DTK!P$6,0))=FALSE,IF(P$9&lt;&gt;0,VLOOKUP($A978,DSSV!$A$7:$R$65536,IN_DTK!P$6,0),""),"")</f>
        <v>0</v>
      </c>
      <c r="Q978" s="184">
        <f>IF(ISNA(VLOOKUP($A978,DSSV!$A$7:$R$65536,IN_DTK!Q$6,0))=FALSE,VLOOKUP($A978,DSSV!$A$7:$R$65536,IN_DTK!Q$6,0),"")</f>
        <v>0</v>
      </c>
      <c r="R978" s="175" t="str">
        <f>IF(ISNA(VLOOKUP($A978,DSSV!$A$7:$R$65536,IN_DTK!R$6,0))=FALSE,VLOOKUP($A978,DSSV!$A$7:$R$65536,IN_DTK!R$6,0),"")</f>
        <v>Không</v>
      </c>
      <c r="S978" s="185" t="str">
        <f>IF(ISNA(VLOOKUP($A978,DSSV!$A$7:$R$65536,IN_DTK!S$6,0))=FALSE,VLOOKUP($A978,DSSV!$A$7:$R$65536,IN_DTK!S$6,0),"")</f>
        <v/>
      </c>
      <c r="T978" s="156" t="str">
        <f t="shared" si="30"/>
        <v/>
      </c>
      <c r="U978" s="156" t="str">
        <f t="shared" si="31"/>
        <v/>
      </c>
    </row>
    <row r="979" spans="1:21" s="156" customFormat="1" ht="20.25" customHeight="1">
      <c r="A979" s="154">
        <v>970</v>
      </c>
      <c r="B979" s="178">
        <f>--SUBTOTAL(2,C$7:C979)</f>
        <v>970</v>
      </c>
      <c r="C979" s="157">
        <f>IF(ISNA(VLOOKUP($A979,DSSV!$A$7:$R$65536,IN_DTK!C$6,0))=FALSE,VLOOKUP($A979,DSSV!$A$7:$R$65536,IN_DTK!C$6,0),"")</f>
        <v>0</v>
      </c>
      <c r="D979" s="181" t="str">
        <f>IF(ISNA(VLOOKUP($A979,DSSV!$A$7:$R$65536,IN_DTK!D$6,0))=FALSE,VLOOKUP($A979,DSSV!$A$7:$R$65536,IN_DTK!D$6,0),"")</f>
        <v/>
      </c>
      <c r="E979" s="182" t="str">
        <f>IF(ISNA(VLOOKUP($A979,DSSV!$A$7:$R$65536,IN_DTK!E$6,0))=FALSE,VLOOKUP($A979,DSSV!$A$7:$R$65536,IN_DTK!E$6,0),"")</f>
        <v/>
      </c>
      <c r="F979" s="187" t="str">
        <f>IF(ISNA(VLOOKUP($A979,DSSV!$A$7:$R$65536,IN_DTK!F$6,0))=FALSE,VLOOKUP($A979,DSSV!$A$7:$R$65536,IN_DTK!F$6,0),"")</f>
        <v/>
      </c>
      <c r="G979" s="187" t="str">
        <f>IF(ISNA(VLOOKUP($A979,DSSV!$A$7:$R$65536,IN_DTK!G$6,0))=FALSE,VLOOKUP($A979,DSSV!$A$7:$R$65536,IN_DTK!G$6,0),"")</f>
        <v/>
      </c>
      <c r="H979" s="183">
        <f>IF(ISNA(VLOOKUP($A979,DSSV!$A$7:$R$65536,IN_DTK!H$6,0))=FALSE,IF(H$9&lt;&gt;0,VLOOKUP($A979,DSSV!$A$7:$R$65536,IN_DTK!H$6,0),""),"")</f>
        <v>0</v>
      </c>
      <c r="I979" s="183">
        <f>IF(ISNA(VLOOKUP($A979,DSSV!$A$7:$R$65536,IN_DTK!I$6,0))=FALSE,IF(I$9&lt;&gt;0,VLOOKUP($A979,DSSV!$A$7:$R$65536,IN_DTK!I$6,0),""),"")</f>
        <v>0</v>
      </c>
      <c r="J979" s="183">
        <f>IF(ISNA(VLOOKUP($A979,DSSV!$A$7:$R$65536,IN_DTK!J$6,0))=FALSE,IF(J$9&lt;&gt;0,VLOOKUP($A979,DSSV!$A$7:$R$65536,IN_DTK!J$6,0),""),"")</f>
        <v>0</v>
      </c>
      <c r="K979" s="183">
        <f>IF(ISNA(VLOOKUP($A979,DSSV!$A$7:$R$65536,IN_DTK!K$6,0))=FALSE,IF(K$9&lt;&gt;0,VLOOKUP($A979,DSSV!$A$7:$R$65536,IN_DTK!K$6,0),""),"")</f>
        <v>0</v>
      </c>
      <c r="L979" s="183">
        <f>IF(ISNA(VLOOKUP($A979,DSSV!$A$7:$R$65536,IN_DTK!L$6,0))=FALSE,IF(L$9&lt;&gt;0,VLOOKUP($A979,DSSV!$A$7:$R$65536,IN_DTK!L$6,0),""),"")</f>
        <v>0</v>
      </c>
      <c r="M979" s="183">
        <f>IF(ISNA(VLOOKUP($A979,DSSV!$A$7:$R$65536,IN_DTK!M$6,0))=FALSE,IF(M$9&lt;&gt;0,VLOOKUP($A979,DSSV!$A$7:$R$65536,IN_DTK!M$6,0),""),"")</f>
        <v>0</v>
      </c>
      <c r="N979" s="183">
        <f>IF(ISNA(VLOOKUP($A979,DSSV!$A$7:$R$65536,IN_DTK!N$6,0))=FALSE,IF(N$9&lt;&gt;0,VLOOKUP($A979,DSSV!$A$7:$R$65536,IN_DTK!N$6,0),""),"")</f>
        <v>0</v>
      </c>
      <c r="O979" s="183">
        <f>IF(ISNA(VLOOKUP($A979,DSSV!$A$7:$R$65536,IN_DTK!O$6,0))=FALSE,IF(O$9&lt;&gt;0,VLOOKUP($A979,DSSV!$A$7:$R$65536,IN_DTK!O$6,0),""),"")</f>
        <v>0</v>
      </c>
      <c r="P979" s="183">
        <f>IF(ISNA(VLOOKUP($A979,DSSV!$A$7:$R$65536,IN_DTK!P$6,0))=FALSE,IF(P$9&lt;&gt;0,VLOOKUP($A979,DSSV!$A$7:$R$65536,IN_DTK!P$6,0),""),"")</f>
        <v>0</v>
      </c>
      <c r="Q979" s="184">
        <f>IF(ISNA(VLOOKUP($A979,DSSV!$A$7:$R$65536,IN_DTK!Q$6,0))=FALSE,VLOOKUP($A979,DSSV!$A$7:$R$65536,IN_DTK!Q$6,0),"")</f>
        <v>0</v>
      </c>
      <c r="R979" s="175" t="str">
        <f>IF(ISNA(VLOOKUP($A979,DSSV!$A$7:$R$65536,IN_DTK!R$6,0))=FALSE,VLOOKUP($A979,DSSV!$A$7:$R$65536,IN_DTK!R$6,0),"")</f>
        <v>Không</v>
      </c>
      <c r="S979" s="185" t="str">
        <f>IF(ISNA(VLOOKUP($A979,DSSV!$A$7:$R$65536,IN_DTK!S$6,0))=FALSE,VLOOKUP($A979,DSSV!$A$7:$R$65536,IN_DTK!S$6,0),"")</f>
        <v/>
      </c>
      <c r="T979" s="156" t="str">
        <f t="shared" si="30"/>
        <v/>
      </c>
      <c r="U979" s="156" t="str">
        <f t="shared" si="31"/>
        <v/>
      </c>
    </row>
    <row r="980" spans="1:21" s="156" customFormat="1" ht="20.25" customHeight="1">
      <c r="A980" s="154">
        <v>971</v>
      </c>
      <c r="B980" s="178">
        <f>--SUBTOTAL(2,C$7:C980)</f>
        <v>971</v>
      </c>
      <c r="C980" s="157">
        <f>IF(ISNA(VLOOKUP($A980,DSSV!$A$7:$R$65536,IN_DTK!C$6,0))=FALSE,VLOOKUP($A980,DSSV!$A$7:$R$65536,IN_DTK!C$6,0),"")</f>
        <v>0</v>
      </c>
      <c r="D980" s="181" t="str">
        <f>IF(ISNA(VLOOKUP($A980,DSSV!$A$7:$R$65536,IN_DTK!D$6,0))=FALSE,VLOOKUP($A980,DSSV!$A$7:$R$65536,IN_DTK!D$6,0),"")</f>
        <v/>
      </c>
      <c r="E980" s="182" t="str">
        <f>IF(ISNA(VLOOKUP($A980,DSSV!$A$7:$R$65536,IN_DTK!E$6,0))=FALSE,VLOOKUP($A980,DSSV!$A$7:$R$65536,IN_DTK!E$6,0),"")</f>
        <v/>
      </c>
      <c r="F980" s="187" t="str">
        <f>IF(ISNA(VLOOKUP($A980,DSSV!$A$7:$R$65536,IN_DTK!F$6,0))=FALSE,VLOOKUP($A980,DSSV!$A$7:$R$65536,IN_DTK!F$6,0),"")</f>
        <v/>
      </c>
      <c r="G980" s="187" t="str">
        <f>IF(ISNA(VLOOKUP($A980,DSSV!$A$7:$R$65536,IN_DTK!G$6,0))=FALSE,VLOOKUP($A980,DSSV!$A$7:$R$65536,IN_DTK!G$6,0),"")</f>
        <v/>
      </c>
      <c r="H980" s="183">
        <f>IF(ISNA(VLOOKUP($A980,DSSV!$A$7:$R$65536,IN_DTK!H$6,0))=FALSE,IF(H$9&lt;&gt;0,VLOOKUP($A980,DSSV!$A$7:$R$65536,IN_DTK!H$6,0),""),"")</f>
        <v>0</v>
      </c>
      <c r="I980" s="183">
        <f>IF(ISNA(VLOOKUP($A980,DSSV!$A$7:$R$65536,IN_DTK!I$6,0))=FALSE,IF(I$9&lt;&gt;0,VLOOKUP($A980,DSSV!$A$7:$R$65536,IN_DTK!I$6,0),""),"")</f>
        <v>0</v>
      </c>
      <c r="J980" s="183">
        <f>IF(ISNA(VLOOKUP($A980,DSSV!$A$7:$R$65536,IN_DTK!J$6,0))=FALSE,IF(J$9&lt;&gt;0,VLOOKUP($A980,DSSV!$A$7:$R$65536,IN_DTK!J$6,0),""),"")</f>
        <v>0</v>
      </c>
      <c r="K980" s="183">
        <f>IF(ISNA(VLOOKUP($A980,DSSV!$A$7:$R$65536,IN_DTK!K$6,0))=FALSE,IF(K$9&lt;&gt;0,VLOOKUP($A980,DSSV!$A$7:$R$65536,IN_DTK!K$6,0),""),"")</f>
        <v>0</v>
      </c>
      <c r="L980" s="183">
        <f>IF(ISNA(VLOOKUP($A980,DSSV!$A$7:$R$65536,IN_DTK!L$6,0))=FALSE,IF(L$9&lt;&gt;0,VLOOKUP($A980,DSSV!$A$7:$R$65536,IN_DTK!L$6,0),""),"")</f>
        <v>0</v>
      </c>
      <c r="M980" s="183">
        <f>IF(ISNA(VLOOKUP($A980,DSSV!$A$7:$R$65536,IN_DTK!M$6,0))=FALSE,IF(M$9&lt;&gt;0,VLOOKUP($A980,DSSV!$A$7:$R$65536,IN_DTK!M$6,0),""),"")</f>
        <v>0</v>
      </c>
      <c r="N980" s="183">
        <f>IF(ISNA(VLOOKUP($A980,DSSV!$A$7:$R$65536,IN_DTK!N$6,0))=FALSE,IF(N$9&lt;&gt;0,VLOOKUP($A980,DSSV!$A$7:$R$65536,IN_DTK!N$6,0),""),"")</f>
        <v>0</v>
      </c>
      <c r="O980" s="183">
        <f>IF(ISNA(VLOOKUP($A980,DSSV!$A$7:$R$65536,IN_DTK!O$6,0))=FALSE,IF(O$9&lt;&gt;0,VLOOKUP($A980,DSSV!$A$7:$R$65536,IN_DTK!O$6,0),""),"")</f>
        <v>0</v>
      </c>
      <c r="P980" s="183">
        <f>IF(ISNA(VLOOKUP($A980,DSSV!$A$7:$R$65536,IN_DTK!P$6,0))=FALSE,IF(P$9&lt;&gt;0,VLOOKUP($A980,DSSV!$A$7:$R$65536,IN_DTK!P$6,0),""),"")</f>
        <v>0</v>
      </c>
      <c r="Q980" s="184">
        <f>IF(ISNA(VLOOKUP($A980,DSSV!$A$7:$R$65536,IN_DTK!Q$6,0))=FALSE,VLOOKUP($A980,DSSV!$A$7:$R$65536,IN_DTK!Q$6,0),"")</f>
        <v>0</v>
      </c>
      <c r="R980" s="175" t="str">
        <f>IF(ISNA(VLOOKUP($A980,DSSV!$A$7:$R$65536,IN_DTK!R$6,0))=FALSE,VLOOKUP($A980,DSSV!$A$7:$R$65536,IN_DTK!R$6,0),"")</f>
        <v>Không</v>
      </c>
      <c r="S980" s="185" t="str">
        <f>IF(ISNA(VLOOKUP($A980,DSSV!$A$7:$R$65536,IN_DTK!S$6,0))=FALSE,VLOOKUP($A980,DSSV!$A$7:$R$65536,IN_DTK!S$6,0),"")</f>
        <v/>
      </c>
      <c r="T980" s="156" t="str">
        <f t="shared" si="30"/>
        <v/>
      </c>
      <c r="U980" s="156" t="str">
        <f t="shared" si="31"/>
        <v/>
      </c>
    </row>
    <row r="981" spans="1:21" s="156" customFormat="1" ht="20.25" customHeight="1">
      <c r="A981" s="154">
        <v>972</v>
      </c>
      <c r="B981" s="178">
        <f>--SUBTOTAL(2,C$7:C981)</f>
        <v>972</v>
      </c>
      <c r="C981" s="157">
        <f>IF(ISNA(VLOOKUP($A981,DSSV!$A$7:$R$65536,IN_DTK!C$6,0))=FALSE,VLOOKUP($A981,DSSV!$A$7:$R$65536,IN_DTK!C$6,0),"")</f>
        <v>0</v>
      </c>
      <c r="D981" s="181" t="str">
        <f>IF(ISNA(VLOOKUP($A981,DSSV!$A$7:$R$65536,IN_DTK!D$6,0))=FALSE,VLOOKUP($A981,DSSV!$A$7:$R$65536,IN_DTK!D$6,0),"")</f>
        <v/>
      </c>
      <c r="E981" s="182" t="str">
        <f>IF(ISNA(VLOOKUP($A981,DSSV!$A$7:$R$65536,IN_DTK!E$6,0))=FALSE,VLOOKUP($A981,DSSV!$A$7:$R$65536,IN_DTK!E$6,0),"")</f>
        <v/>
      </c>
      <c r="F981" s="187" t="str">
        <f>IF(ISNA(VLOOKUP($A981,DSSV!$A$7:$R$65536,IN_DTK!F$6,0))=FALSE,VLOOKUP($A981,DSSV!$A$7:$R$65536,IN_DTK!F$6,0),"")</f>
        <v/>
      </c>
      <c r="G981" s="187" t="str">
        <f>IF(ISNA(VLOOKUP($A981,DSSV!$A$7:$R$65536,IN_DTK!G$6,0))=FALSE,VLOOKUP($A981,DSSV!$A$7:$R$65536,IN_DTK!G$6,0),"")</f>
        <v/>
      </c>
      <c r="H981" s="183">
        <f>IF(ISNA(VLOOKUP($A981,DSSV!$A$7:$R$65536,IN_DTK!H$6,0))=FALSE,IF(H$9&lt;&gt;0,VLOOKUP($A981,DSSV!$A$7:$R$65536,IN_DTK!H$6,0),""),"")</f>
        <v>0</v>
      </c>
      <c r="I981" s="183">
        <f>IF(ISNA(VLOOKUP($A981,DSSV!$A$7:$R$65536,IN_DTK!I$6,0))=FALSE,IF(I$9&lt;&gt;0,VLOOKUP($A981,DSSV!$A$7:$R$65536,IN_DTK!I$6,0),""),"")</f>
        <v>0</v>
      </c>
      <c r="J981" s="183">
        <f>IF(ISNA(VLOOKUP($A981,DSSV!$A$7:$R$65536,IN_DTK!J$6,0))=FALSE,IF(J$9&lt;&gt;0,VLOOKUP($A981,DSSV!$A$7:$R$65536,IN_DTK!J$6,0),""),"")</f>
        <v>0</v>
      </c>
      <c r="K981" s="183">
        <f>IF(ISNA(VLOOKUP($A981,DSSV!$A$7:$R$65536,IN_DTK!K$6,0))=FALSE,IF(K$9&lt;&gt;0,VLOOKUP($A981,DSSV!$A$7:$R$65536,IN_DTK!K$6,0),""),"")</f>
        <v>0</v>
      </c>
      <c r="L981" s="183">
        <f>IF(ISNA(VLOOKUP($A981,DSSV!$A$7:$R$65536,IN_DTK!L$6,0))=FALSE,IF(L$9&lt;&gt;0,VLOOKUP($A981,DSSV!$A$7:$R$65536,IN_DTK!L$6,0),""),"")</f>
        <v>0</v>
      </c>
      <c r="M981" s="183">
        <f>IF(ISNA(VLOOKUP($A981,DSSV!$A$7:$R$65536,IN_DTK!M$6,0))=FALSE,IF(M$9&lt;&gt;0,VLOOKUP($A981,DSSV!$A$7:$R$65536,IN_DTK!M$6,0),""),"")</f>
        <v>0</v>
      </c>
      <c r="N981" s="183">
        <f>IF(ISNA(VLOOKUP($A981,DSSV!$A$7:$R$65536,IN_DTK!N$6,0))=FALSE,IF(N$9&lt;&gt;0,VLOOKUP($A981,DSSV!$A$7:$R$65536,IN_DTK!N$6,0),""),"")</f>
        <v>0</v>
      </c>
      <c r="O981" s="183">
        <f>IF(ISNA(VLOOKUP($A981,DSSV!$A$7:$R$65536,IN_DTK!O$6,0))=FALSE,IF(O$9&lt;&gt;0,VLOOKUP($A981,DSSV!$A$7:$R$65536,IN_DTK!O$6,0),""),"")</f>
        <v>0</v>
      </c>
      <c r="P981" s="183">
        <f>IF(ISNA(VLOOKUP($A981,DSSV!$A$7:$R$65536,IN_DTK!P$6,0))=FALSE,IF(P$9&lt;&gt;0,VLOOKUP($A981,DSSV!$A$7:$R$65536,IN_DTK!P$6,0),""),"")</f>
        <v>0</v>
      </c>
      <c r="Q981" s="184">
        <f>IF(ISNA(VLOOKUP($A981,DSSV!$A$7:$R$65536,IN_DTK!Q$6,0))=FALSE,VLOOKUP($A981,DSSV!$A$7:$R$65536,IN_DTK!Q$6,0),"")</f>
        <v>0</v>
      </c>
      <c r="R981" s="175" t="str">
        <f>IF(ISNA(VLOOKUP($A981,DSSV!$A$7:$R$65536,IN_DTK!R$6,0))=FALSE,VLOOKUP($A981,DSSV!$A$7:$R$65536,IN_DTK!R$6,0),"")</f>
        <v>Không</v>
      </c>
      <c r="S981" s="185" t="str">
        <f>IF(ISNA(VLOOKUP($A981,DSSV!$A$7:$R$65536,IN_DTK!S$6,0))=FALSE,VLOOKUP($A981,DSSV!$A$7:$R$65536,IN_DTK!S$6,0),"")</f>
        <v/>
      </c>
      <c r="T981" s="156" t="str">
        <f t="shared" si="30"/>
        <v/>
      </c>
      <c r="U981" s="156" t="str">
        <f t="shared" si="31"/>
        <v/>
      </c>
    </row>
    <row r="982" spans="1:21" s="156" customFormat="1" ht="20.25" customHeight="1">
      <c r="A982" s="154">
        <v>973</v>
      </c>
      <c r="B982" s="178">
        <f>--SUBTOTAL(2,C$7:C982)</f>
        <v>973</v>
      </c>
      <c r="C982" s="157">
        <f>IF(ISNA(VLOOKUP($A982,DSSV!$A$7:$R$65536,IN_DTK!C$6,0))=FALSE,VLOOKUP($A982,DSSV!$A$7:$R$65536,IN_DTK!C$6,0),"")</f>
        <v>0</v>
      </c>
      <c r="D982" s="181" t="str">
        <f>IF(ISNA(VLOOKUP($A982,DSSV!$A$7:$R$65536,IN_DTK!D$6,0))=FALSE,VLOOKUP($A982,DSSV!$A$7:$R$65536,IN_DTK!D$6,0),"")</f>
        <v/>
      </c>
      <c r="E982" s="182" t="str">
        <f>IF(ISNA(VLOOKUP($A982,DSSV!$A$7:$R$65536,IN_DTK!E$6,0))=FALSE,VLOOKUP($A982,DSSV!$A$7:$R$65536,IN_DTK!E$6,0),"")</f>
        <v/>
      </c>
      <c r="F982" s="187" t="str">
        <f>IF(ISNA(VLOOKUP($A982,DSSV!$A$7:$R$65536,IN_DTK!F$6,0))=FALSE,VLOOKUP($A982,DSSV!$A$7:$R$65536,IN_DTK!F$6,0),"")</f>
        <v/>
      </c>
      <c r="G982" s="187" t="str">
        <f>IF(ISNA(VLOOKUP($A982,DSSV!$A$7:$R$65536,IN_DTK!G$6,0))=FALSE,VLOOKUP($A982,DSSV!$A$7:$R$65536,IN_DTK!G$6,0),"")</f>
        <v/>
      </c>
      <c r="H982" s="183">
        <f>IF(ISNA(VLOOKUP($A982,DSSV!$A$7:$R$65536,IN_DTK!H$6,0))=FALSE,IF(H$9&lt;&gt;0,VLOOKUP($A982,DSSV!$A$7:$R$65536,IN_DTK!H$6,0),""),"")</f>
        <v>0</v>
      </c>
      <c r="I982" s="183">
        <f>IF(ISNA(VLOOKUP($A982,DSSV!$A$7:$R$65536,IN_DTK!I$6,0))=FALSE,IF(I$9&lt;&gt;0,VLOOKUP($A982,DSSV!$A$7:$R$65536,IN_DTK!I$6,0),""),"")</f>
        <v>0</v>
      </c>
      <c r="J982" s="183">
        <f>IF(ISNA(VLOOKUP($A982,DSSV!$A$7:$R$65536,IN_DTK!J$6,0))=FALSE,IF(J$9&lt;&gt;0,VLOOKUP($A982,DSSV!$A$7:$R$65536,IN_DTK!J$6,0),""),"")</f>
        <v>0</v>
      </c>
      <c r="K982" s="183">
        <f>IF(ISNA(VLOOKUP($A982,DSSV!$A$7:$R$65536,IN_DTK!K$6,0))=FALSE,IF(K$9&lt;&gt;0,VLOOKUP($A982,DSSV!$A$7:$R$65536,IN_DTK!K$6,0),""),"")</f>
        <v>0</v>
      </c>
      <c r="L982" s="183">
        <f>IF(ISNA(VLOOKUP($A982,DSSV!$A$7:$R$65536,IN_DTK!L$6,0))=FALSE,IF(L$9&lt;&gt;0,VLOOKUP($A982,DSSV!$A$7:$R$65536,IN_DTK!L$6,0),""),"")</f>
        <v>0</v>
      </c>
      <c r="M982" s="183">
        <f>IF(ISNA(VLOOKUP($A982,DSSV!$A$7:$R$65536,IN_DTK!M$6,0))=FALSE,IF(M$9&lt;&gt;0,VLOOKUP($A982,DSSV!$A$7:$R$65536,IN_DTK!M$6,0),""),"")</f>
        <v>0</v>
      </c>
      <c r="N982" s="183">
        <f>IF(ISNA(VLOOKUP($A982,DSSV!$A$7:$R$65536,IN_DTK!N$6,0))=FALSE,IF(N$9&lt;&gt;0,VLOOKUP($A982,DSSV!$A$7:$R$65536,IN_DTK!N$6,0),""),"")</f>
        <v>0</v>
      </c>
      <c r="O982" s="183">
        <f>IF(ISNA(VLOOKUP($A982,DSSV!$A$7:$R$65536,IN_DTK!O$6,0))=FALSE,IF(O$9&lt;&gt;0,VLOOKUP($A982,DSSV!$A$7:$R$65536,IN_DTK!O$6,0),""),"")</f>
        <v>0</v>
      </c>
      <c r="P982" s="183">
        <f>IF(ISNA(VLOOKUP($A982,DSSV!$A$7:$R$65536,IN_DTK!P$6,0))=FALSE,IF(P$9&lt;&gt;0,VLOOKUP($A982,DSSV!$A$7:$R$65536,IN_DTK!P$6,0),""),"")</f>
        <v>0</v>
      </c>
      <c r="Q982" s="184">
        <f>IF(ISNA(VLOOKUP($A982,DSSV!$A$7:$R$65536,IN_DTK!Q$6,0))=FALSE,VLOOKUP($A982,DSSV!$A$7:$R$65536,IN_DTK!Q$6,0),"")</f>
        <v>0</v>
      </c>
      <c r="R982" s="175" t="str">
        <f>IF(ISNA(VLOOKUP($A982,DSSV!$A$7:$R$65536,IN_DTK!R$6,0))=FALSE,VLOOKUP($A982,DSSV!$A$7:$R$65536,IN_DTK!R$6,0),"")</f>
        <v>Không</v>
      </c>
      <c r="S982" s="185" t="str">
        <f>IF(ISNA(VLOOKUP($A982,DSSV!$A$7:$R$65536,IN_DTK!S$6,0))=FALSE,VLOOKUP($A982,DSSV!$A$7:$R$65536,IN_DTK!S$6,0),"")</f>
        <v/>
      </c>
      <c r="T982" s="156" t="str">
        <f t="shared" si="30"/>
        <v/>
      </c>
      <c r="U982" s="156" t="str">
        <f t="shared" si="31"/>
        <v/>
      </c>
    </row>
    <row r="983" spans="1:21" s="156" customFormat="1" ht="20.25" customHeight="1">
      <c r="A983" s="154">
        <v>974</v>
      </c>
      <c r="B983" s="178">
        <f>--SUBTOTAL(2,C$7:C983)</f>
        <v>974</v>
      </c>
      <c r="C983" s="157">
        <f>IF(ISNA(VLOOKUP($A983,DSSV!$A$7:$R$65536,IN_DTK!C$6,0))=FALSE,VLOOKUP($A983,DSSV!$A$7:$R$65536,IN_DTK!C$6,0),"")</f>
        <v>0</v>
      </c>
      <c r="D983" s="181" t="str">
        <f>IF(ISNA(VLOOKUP($A983,DSSV!$A$7:$R$65536,IN_DTK!D$6,0))=FALSE,VLOOKUP($A983,DSSV!$A$7:$R$65536,IN_DTK!D$6,0),"")</f>
        <v/>
      </c>
      <c r="E983" s="182" t="str">
        <f>IF(ISNA(VLOOKUP($A983,DSSV!$A$7:$R$65536,IN_DTK!E$6,0))=FALSE,VLOOKUP($A983,DSSV!$A$7:$R$65536,IN_DTK!E$6,0),"")</f>
        <v/>
      </c>
      <c r="F983" s="187" t="str">
        <f>IF(ISNA(VLOOKUP($A983,DSSV!$A$7:$R$65536,IN_DTK!F$6,0))=FALSE,VLOOKUP($A983,DSSV!$A$7:$R$65536,IN_DTK!F$6,0),"")</f>
        <v/>
      </c>
      <c r="G983" s="187" t="str">
        <f>IF(ISNA(VLOOKUP($A983,DSSV!$A$7:$R$65536,IN_DTK!G$6,0))=FALSE,VLOOKUP($A983,DSSV!$A$7:$R$65536,IN_DTK!G$6,0),"")</f>
        <v/>
      </c>
      <c r="H983" s="183">
        <f>IF(ISNA(VLOOKUP($A983,DSSV!$A$7:$R$65536,IN_DTK!H$6,0))=FALSE,IF(H$9&lt;&gt;0,VLOOKUP($A983,DSSV!$A$7:$R$65536,IN_DTK!H$6,0),""),"")</f>
        <v>0</v>
      </c>
      <c r="I983" s="183">
        <f>IF(ISNA(VLOOKUP($A983,DSSV!$A$7:$R$65536,IN_DTK!I$6,0))=FALSE,IF(I$9&lt;&gt;0,VLOOKUP($A983,DSSV!$A$7:$R$65536,IN_DTK!I$6,0),""),"")</f>
        <v>0</v>
      </c>
      <c r="J983" s="183">
        <f>IF(ISNA(VLOOKUP($A983,DSSV!$A$7:$R$65536,IN_DTK!J$6,0))=FALSE,IF(J$9&lt;&gt;0,VLOOKUP($A983,DSSV!$A$7:$R$65536,IN_DTK!J$6,0),""),"")</f>
        <v>0</v>
      </c>
      <c r="K983" s="183">
        <f>IF(ISNA(VLOOKUP($A983,DSSV!$A$7:$R$65536,IN_DTK!K$6,0))=FALSE,IF(K$9&lt;&gt;0,VLOOKUP($A983,DSSV!$A$7:$R$65536,IN_DTK!K$6,0),""),"")</f>
        <v>0</v>
      </c>
      <c r="L983" s="183">
        <f>IF(ISNA(VLOOKUP($A983,DSSV!$A$7:$R$65536,IN_DTK!L$6,0))=FALSE,IF(L$9&lt;&gt;0,VLOOKUP($A983,DSSV!$A$7:$R$65536,IN_DTK!L$6,0),""),"")</f>
        <v>0</v>
      </c>
      <c r="M983" s="183">
        <f>IF(ISNA(VLOOKUP($A983,DSSV!$A$7:$R$65536,IN_DTK!M$6,0))=FALSE,IF(M$9&lt;&gt;0,VLOOKUP($A983,DSSV!$A$7:$R$65536,IN_DTK!M$6,0),""),"")</f>
        <v>0</v>
      </c>
      <c r="N983" s="183">
        <f>IF(ISNA(VLOOKUP($A983,DSSV!$A$7:$R$65536,IN_DTK!N$6,0))=FALSE,IF(N$9&lt;&gt;0,VLOOKUP($A983,DSSV!$A$7:$R$65536,IN_DTK!N$6,0),""),"")</f>
        <v>0</v>
      </c>
      <c r="O983" s="183">
        <f>IF(ISNA(VLOOKUP($A983,DSSV!$A$7:$R$65536,IN_DTK!O$6,0))=FALSE,IF(O$9&lt;&gt;0,VLOOKUP($A983,DSSV!$A$7:$R$65536,IN_DTK!O$6,0),""),"")</f>
        <v>0</v>
      </c>
      <c r="P983" s="183">
        <f>IF(ISNA(VLOOKUP($A983,DSSV!$A$7:$R$65536,IN_DTK!P$6,0))=FALSE,IF(P$9&lt;&gt;0,VLOOKUP($A983,DSSV!$A$7:$R$65536,IN_DTK!P$6,0),""),"")</f>
        <v>0</v>
      </c>
      <c r="Q983" s="184">
        <f>IF(ISNA(VLOOKUP($A983,DSSV!$A$7:$R$65536,IN_DTK!Q$6,0))=FALSE,VLOOKUP($A983,DSSV!$A$7:$R$65536,IN_DTK!Q$6,0),"")</f>
        <v>0</v>
      </c>
      <c r="R983" s="175" t="str">
        <f>IF(ISNA(VLOOKUP($A983,DSSV!$A$7:$R$65536,IN_DTK!R$6,0))=FALSE,VLOOKUP($A983,DSSV!$A$7:$R$65536,IN_DTK!R$6,0),"")</f>
        <v>Không</v>
      </c>
      <c r="S983" s="185" t="str">
        <f>IF(ISNA(VLOOKUP($A983,DSSV!$A$7:$R$65536,IN_DTK!S$6,0))=FALSE,VLOOKUP($A983,DSSV!$A$7:$R$65536,IN_DTK!S$6,0),"")</f>
        <v/>
      </c>
      <c r="T983" s="156" t="str">
        <f t="shared" si="30"/>
        <v/>
      </c>
      <c r="U983" s="156" t="str">
        <f t="shared" si="31"/>
        <v/>
      </c>
    </row>
    <row r="984" spans="1:21" s="156" customFormat="1" ht="20.25" customHeight="1">
      <c r="A984" s="154">
        <v>975</v>
      </c>
      <c r="B984" s="178">
        <f>--SUBTOTAL(2,C$7:C984)</f>
        <v>975</v>
      </c>
      <c r="C984" s="157">
        <f>IF(ISNA(VLOOKUP($A984,DSSV!$A$7:$R$65536,IN_DTK!C$6,0))=FALSE,VLOOKUP($A984,DSSV!$A$7:$R$65536,IN_DTK!C$6,0),"")</f>
        <v>0</v>
      </c>
      <c r="D984" s="181" t="str">
        <f>IF(ISNA(VLOOKUP($A984,DSSV!$A$7:$R$65536,IN_DTK!D$6,0))=FALSE,VLOOKUP($A984,DSSV!$A$7:$R$65536,IN_DTK!D$6,0),"")</f>
        <v/>
      </c>
      <c r="E984" s="182" t="str">
        <f>IF(ISNA(VLOOKUP($A984,DSSV!$A$7:$R$65536,IN_DTK!E$6,0))=FALSE,VLOOKUP($A984,DSSV!$A$7:$R$65536,IN_DTK!E$6,0),"")</f>
        <v/>
      </c>
      <c r="F984" s="187" t="str">
        <f>IF(ISNA(VLOOKUP($A984,DSSV!$A$7:$R$65536,IN_DTK!F$6,0))=FALSE,VLOOKUP($A984,DSSV!$A$7:$R$65536,IN_DTK!F$6,0),"")</f>
        <v/>
      </c>
      <c r="G984" s="187" t="str">
        <f>IF(ISNA(VLOOKUP($A984,DSSV!$A$7:$R$65536,IN_DTK!G$6,0))=FALSE,VLOOKUP($A984,DSSV!$A$7:$R$65536,IN_DTK!G$6,0),"")</f>
        <v/>
      </c>
      <c r="H984" s="183">
        <f>IF(ISNA(VLOOKUP($A984,DSSV!$A$7:$R$65536,IN_DTK!H$6,0))=FALSE,IF(H$9&lt;&gt;0,VLOOKUP($A984,DSSV!$A$7:$R$65536,IN_DTK!H$6,0),""),"")</f>
        <v>0</v>
      </c>
      <c r="I984" s="183">
        <f>IF(ISNA(VLOOKUP($A984,DSSV!$A$7:$R$65536,IN_DTK!I$6,0))=FALSE,IF(I$9&lt;&gt;0,VLOOKUP($A984,DSSV!$A$7:$R$65536,IN_DTK!I$6,0),""),"")</f>
        <v>0</v>
      </c>
      <c r="J984" s="183">
        <f>IF(ISNA(VLOOKUP($A984,DSSV!$A$7:$R$65536,IN_DTK!J$6,0))=FALSE,IF(J$9&lt;&gt;0,VLOOKUP($A984,DSSV!$A$7:$R$65536,IN_DTK!J$6,0),""),"")</f>
        <v>0</v>
      </c>
      <c r="K984" s="183">
        <f>IF(ISNA(VLOOKUP($A984,DSSV!$A$7:$R$65536,IN_DTK!K$6,0))=FALSE,IF(K$9&lt;&gt;0,VLOOKUP($A984,DSSV!$A$7:$R$65536,IN_DTK!K$6,0),""),"")</f>
        <v>0</v>
      </c>
      <c r="L984" s="183">
        <f>IF(ISNA(VLOOKUP($A984,DSSV!$A$7:$R$65536,IN_DTK!L$6,0))=FALSE,IF(L$9&lt;&gt;0,VLOOKUP($A984,DSSV!$A$7:$R$65536,IN_DTK!L$6,0),""),"")</f>
        <v>0</v>
      </c>
      <c r="M984" s="183">
        <f>IF(ISNA(VLOOKUP($A984,DSSV!$A$7:$R$65536,IN_DTK!M$6,0))=FALSE,IF(M$9&lt;&gt;0,VLOOKUP($A984,DSSV!$A$7:$R$65536,IN_DTK!M$6,0),""),"")</f>
        <v>0</v>
      </c>
      <c r="N984" s="183">
        <f>IF(ISNA(VLOOKUP($A984,DSSV!$A$7:$R$65536,IN_DTK!N$6,0))=FALSE,IF(N$9&lt;&gt;0,VLOOKUP($A984,DSSV!$A$7:$R$65536,IN_DTK!N$6,0),""),"")</f>
        <v>0</v>
      </c>
      <c r="O984" s="183">
        <f>IF(ISNA(VLOOKUP($A984,DSSV!$A$7:$R$65536,IN_DTK!O$6,0))=FALSE,IF(O$9&lt;&gt;0,VLOOKUP($A984,DSSV!$A$7:$R$65536,IN_DTK!O$6,0),""),"")</f>
        <v>0</v>
      </c>
      <c r="P984" s="183">
        <f>IF(ISNA(VLOOKUP($A984,DSSV!$A$7:$R$65536,IN_DTK!P$6,0))=FALSE,IF(P$9&lt;&gt;0,VLOOKUP($A984,DSSV!$A$7:$R$65536,IN_DTK!P$6,0),""),"")</f>
        <v>0</v>
      </c>
      <c r="Q984" s="184">
        <f>IF(ISNA(VLOOKUP($A984,DSSV!$A$7:$R$65536,IN_DTK!Q$6,0))=FALSE,VLOOKUP($A984,DSSV!$A$7:$R$65536,IN_DTK!Q$6,0),"")</f>
        <v>0</v>
      </c>
      <c r="R984" s="175" t="str">
        <f>IF(ISNA(VLOOKUP($A984,DSSV!$A$7:$R$65536,IN_DTK!R$6,0))=FALSE,VLOOKUP($A984,DSSV!$A$7:$R$65536,IN_DTK!R$6,0),"")</f>
        <v>Không</v>
      </c>
      <c r="S984" s="185" t="str">
        <f>IF(ISNA(VLOOKUP($A984,DSSV!$A$7:$R$65536,IN_DTK!S$6,0))=FALSE,VLOOKUP($A984,DSSV!$A$7:$R$65536,IN_DTK!S$6,0),"")</f>
        <v/>
      </c>
      <c r="T984" s="156" t="str">
        <f t="shared" si="30"/>
        <v/>
      </c>
      <c r="U984" s="156" t="str">
        <f t="shared" si="31"/>
        <v/>
      </c>
    </row>
    <row r="985" spans="1:21" s="156" customFormat="1" ht="20.25" customHeight="1">
      <c r="A985" s="154">
        <v>976</v>
      </c>
      <c r="B985" s="178">
        <f>--SUBTOTAL(2,C$7:C985)</f>
        <v>976</v>
      </c>
      <c r="C985" s="157">
        <f>IF(ISNA(VLOOKUP($A985,DSSV!$A$7:$R$65536,IN_DTK!C$6,0))=FALSE,VLOOKUP($A985,DSSV!$A$7:$R$65536,IN_DTK!C$6,0),"")</f>
        <v>0</v>
      </c>
      <c r="D985" s="181" t="str">
        <f>IF(ISNA(VLOOKUP($A985,DSSV!$A$7:$R$65536,IN_DTK!D$6,0))=FALSE,VLOOKUP($A985,DSSV!$A$7:$R$65536,IN_DTK!D$6,0),"")</f>
        <v/>
      </c>
      <c r="E985" s="182" t="str">
        <f>IF(ISNA(VLOOKUP($A985,DSSV!$A$7:$R$65536,IN_DTK!E$6,0))=FALSE,VLOOKUP($A985,DSSV!$A$7:$R$65536,IN_DTK!E$6,0),"")</f>
        <v/>
      </c>
      <c r="F985" s="187" t="str">
        <f>IF(ISNA(VLOOKUP($A985,DSSV!$A$7:$R$65536,IN_DTK!F$6,0))=FALSE,VLOOKUP($A985,DSSV!$A$7:$R$65536,IN_DTK!F$6,0),"")</f>
        <v/>
      </c>
      <c r="G985" s="187" t="str">
        <f>IF(ISNA(VLOOKUP($A985,DSSV!$A$7:$R$65536,IN_DTK!G$6,0))=FALSE,VLOOKUP($A985,DSSV!$A$7:$R$65536,IN_DTK!G$6,0),"")</f>
        <v/>
      </c>
      <c r="H985" s="183">
        <f>IF(ISNA(VLOOKUP($A985,DSSV!$A$7:$R$65536,IN_DTK!H$6,0))=FALSE,IF(H$9&lt;&gt;0,VLOOKUP($A985,DSSV!$A$7:$R$65536,IN_DTK!H$6,0),""),"")</f>
        <v>0</v>
      </c>
      <c r="I985" s="183">
        <f>IF(ISNA(VLOOKUP($A985,DSSV!$A$7:$R$65536,IN_DTK!I$6,0))=FALSE,IF(I$9&lt;&gt;0,VLOOKUP($A985,DSSV!$A$7:$R$65536,IN_DTK!I$6,0),""),"")</f>
        <v>0</v>
      </c>
      <c r="J985" s="183">
        <f>IF(ISNA(VLOOKUP($A985,DSSV!$A$7:$R$65536,IN_DTK!J$6,0))=FALSE,IF(J$9&lt;&gt;0,VLOOKUP($A985,DSSV!$A$7:$R$65536,IN_DTK!J$6,0),""),"")</f>
        <v>0</v>
      </c>
      <c r="K985" s="183">
        <f>IF(ISNA(VLOOKUP($A985,DSSV!$A$7:$R$65536,IN_DTK!K$6,0))=FALSE,IF(K$9&lt;&gt;0,VLOOKUP($A985,DSSV!$A$7:$R$65536,IN_DTK!K$6,0),""),"")</f>
        <v>0</v>
      </c>
      <c r="L985" s="183">
        <f>IF(ISNA(VLOOKUP($A985,DSSV!$A$7:$R$65536,IN_DTK!L$6,0))=FALSE,IF(L$9&lt;&gt;0,VLOOKUP($A985,DSSV!$A$7:$R$65536,IN_DTK!L$6,0),""),"")</f>
        <v>0</v>
      </c>
      <c r="M985" s="183">
        <f>IF(ISNA(VLOOKUP($A985,DSSV!$A$7:$R$65536,IN_DTK!M$6,0))=FALSE,IF(M$9&lt;&gt;0,VLOOKUP($A985,DSSV!$A$7:$R$65536,IN_DTK!M$6,0),""),"")</f>
        <v>0</v>
      </c>
      <c r="N985" s="183">
        <f>IF(ISNA(VLOOKUP($A985,DSSV!$A$7:$R$65536,IN_DTK!N$6,0))=FALSE,IF(N$9&lt;&gt;0,VLOOKUP($A985,DSSV!$A$7:$R$65536,IN_DTK!N$6,0),""),"")</f>
        <v>0</v>
      </c>
      <c r="O985" s="183">
        <f>IF(ISNA(VLOOKUP($A985,DSSV!$A$7:$R$65536,IN_DTK!O$6,0))=FALSE,IF(O$9&lt;&gt;0,VLOOKUP($A985,DSSV!$A$7:$R$65536,IN_DTK!O$6,0),""),"")</f>
        <v>0</v>
      </c>
      <c r="P985" s="183">
        <f>IF(ISNA(VLOOKUP($A985,DSSV!$A$7:$R$65536,IN_DTK!P$6,0))=FALSE,IF(P$9&lt;&gt;0,VLOOKUP($A985,DSSV!$A$7:$R$65536,IN_DTK!P$6,0),""),"")</f>
        <v>0</v>
      </c>
      <c r="Q985" s="184">
        <f>IF(ISNA(VLOOKUP($A985,DSSV!$A$7:$R$65536,IN_DTK!Q$6,0))=FALSE,VLOOKUP($A985,DSSV!$A$7:$R$65536,IN_DTK!Q$6,0),"")</f>
        <v>0</v>
      </c>
      <c r="R985" s="175" t="str">
        <f>IF(ISNA(VLOOKUP($A985,DSSV!$A$7:$R$65536,IN_DTK!R$6,0))=FALSE,VLOOKUP($A985,DSSV!$A$7:$R$65536,IN_DTK!R$6,0),"")</f>
        <v>Không</v>
      </c>
      <c r="S985" s="185" t="str">
        <f>IF(ISNA(VLOOKUP($A985,DSSV!$A$7:$R$65536,IN_DTK!S$6,0))=FALSE,VLOOKUP($A985,DSSV!$A$7:$R$65536,IN_DTK!S$6,0),"")</f>
        <v/>
      </c>
      <c r="T985" s="156" t="str">
        <f t="shared" si="30"/>
        <v/>
      </c>
      <c r="U985" s="156" t="str">
        <f t="shared" si="31"/>
        <v/>
      </c>
    </row>
    <row r="986" spans="1:21" s="156" customFormat="1" ht="20.25" customHeight="1">
      <c r="A986" s="154">
        <v>977</v>
      </c>
      <c r="B986" s="178">
        <f>--SUBTOTAL(2,C$7:C986)</f>
        <v>977</v>
      </c>
      <c r="C986" s="157">
        <f>IF(ISNA(VLOOKUP($A986,DSSV!$A$7:$R$65536,IN_DTK!C$6,0))=FALSE,VLOOKUP($A986,DSSV!$A$7:$R$65536,IN_DTK!C$6,0),"")</f>
        <v>0</v>
      </c>
      <c r="D986" s="181" t="str">
        <f>IF(ISNA(VLOOKUP($A986,DSSV!$A$7:$R$65536,IN_DTK!D$6,0))=FALSE,VLOOKUP($A986,DSSV!$A$7:$R$65536,IN_DTK!D$6,0),"")</f>
        <v/>
      </c>
      <c r="E986" s="182" t="str">
        <f>IF(ISNA(VLOOKUP($A986,DSSV!$A$7:$R$65536,IN_DTK!E$6,0))=FALSE,VLOOKUP($A986,DSSV!$A$7:$R$65536,IN_DTK!E$6,0),"")</f>
        <v/>
      </c>
      <c r="F986" s="187" t="str">
        <f>IF(ISNA(VLOOKUP($A986,DSSV!$A$7:$R$65536,IN_DTK!F$6,0))=FALSE,VLOOKUP($A986,DSSV!$A$7:$R$65536,IN_DTK!F$6,0),"")</f>
        <v/>
      </c>
      <c r="G986" s="187" t="str">
        <f>IF(ISNA(VLOOKUP($A986,DSSV!$A$7:$R$65536,IN_DTK!G$6,0))=FALSE,VLOOKUP($A986,DSSV!$A$7:$R$65536,IN_DTK!G$6,0),"")</f>
        <v/>
      </c>
      <c r="H986" s="183">
        <f>IF(ISNA(VLOOKUP($A986,DSSV!$A$7:$R$65536,IN_DTK!H$6,0))=FALSE,IF(H$9&lt;&gt;0,VLOOKUP($A986,DSSV!$A$7:$R$65536,IN_DTK!H$6,0),""),"")</f>
        <v>0</v>
      </c>
      <c r="I986" s="183">
        <f>IF(ISNA(VLOOKUP($A986,DSSV!$A$7:$R$65536,IN_DTK!I$6,0))=FALSE,IF(I$9&lt;&gt;0,VLOOKUP($A986,DSSV!$A$7:$R$65536,IN_DTK!I$6,0),""),"")</f>
        <v>0</v>
      </c>
      <c r="J986" s="183">
        <f>IF(ISNA(VLOOKUP($A986,DSSV!$A$7:$R$65536,IN_DTK!J$6,0))=FALSE,IF(J$9&lt;&gt;0,VLOOKUP($A986,DSSV!$A$7:$R$65536,IN_DTK!J$6,0),""),"")</f>
        <v>0</v>
      </c>
      <c r="K986" s="183">
        <f>IF(ISNA(VLOOKUP($A986,DSSV!$A$7:$R$65536,IN_DTK!K$6,0))=FALSE,IF(K$9&lt;&gt;0,VLOOKUP($A986,DSSV!$A$7:$R$65536,IN_DTK!K$6,0),""),"")</f>
        <v>0</v>
      </c>
      <c r="L986" s="183">
        <f>IF(ISNA(VLOOKUP($A986,DSSV!$A$7:$R$65536,IN_DTK!L$6,0))=FALSE,IF(L$9&lt;&gt;0,VLOOKUP($A986,DSSV!$A$7:$R$65536,IN_DTK!L$6,0),""),"")</f>
        <v>0</v>
      </c>
      <c r="M986" s="183">
        <f>IF(ISNA(VLOOKUP($A986,DSSV!$A$7:$R$65536,IN_DTK!M$6,0))=FALSE,IF(M$9&lt;&gt;0,VLOOKUP($A986,DSSV!$A$7:$R$65536,IN_DTK!M$6,0),""),"")</f>
        <v>0</v>
      </c>
      <c r="N986" s="183">
        <f>IF(ISNA(VLOOKUP($A986,DSSV!$A$7:$R$65536,IN_DTK!N$6,0))=FALSE,IF(N$9&lt;&gt;0,VLOOKUP($A986,DSSV!$A$7:$R$65536,IN_DTK!N$6,0),""),"")</f>
        <v>0</v>
      </c>
      <c r="O986" s="183">
        <f>IF(ISNA(VLOOKUP($A986,DSSV!$A$7:$R$65536,IN_DTK!O$6,0))=FALSE,IF(O$9&lt;&gt;0,VLOOKUP($A986,DSSV!$A$7:$R$65536,IN_DTK!O$6,0),""),"")</f>
        <v>0</v>
      </c>
      <c r="P986" s="183">
        <f>IF(ISNA(VLOOKUP($A986,DSSV!$A$7:$R$65536,IN_DTK!P$6,0))=FALSE,IF(P$9&lt;&gt;0,VLOOKUP($A986,DSSV!$A$7:$R$65536,IN_DTK!P$6,0),""),"")</f>
        <v>0</v>
      </c>
      <c r="Q986" s="184">
        <f>IF(ISNA(VLOOKUP($A986,DSSV!$A$7:$R$65536,IN_DTK!Q$6,0))=FALSE,VLOOKUP($A986,DSSV!$A$7:$R$65536,IN_DTK!Q$6,0),"")</f>
        <v>0</v>
      </c>
      <c r="R986" s="175" t="str">
        <f>IF(ISNA(VLOOKUP($A986,DSSV!$A$7:$R$65536,IN_DTK!R$6,0))=FALSE,VLOOKUP($A986,DSSV!$A$7:$R$65536,IN_DTK!R$6,0),"")</f>
        <v>Không</v>
      </c>
      <c r="S986" s="185" t="str">
        <f>IF(ISNA(VLOOKUP($A986,DSSV!$A$7:$R$65536,IN_DTK!S$6,0))=FALSE,VLOOKUP($A986,DSSV!$A$7:$R$65536,IN_DTK!S$6,0),"")</f>
        <v/>
      </c>
      <c r="T986" s="156" t="str">
        <f t="shared" si="30"/>
        <v/>
      </c>
      <c r="U986" s="156" t="str">
        <f t="shared" si="31"/>
        <v/>
      </c>
    </row>
    <row r="987" spans="1:21" s="156" customFormat="1" ht="20.25" customHeight="1">
      <c r="A987" s="154">
        <v>978</v>
      </c>
      <c r="B987" s="178">
        <f>--SUBTOTAL(2,C$7:C987)</f>
        <v>978</v>
      </c>
      <c r="C987" s="157">
        <f>IF(ISNA(VLOOKUP($A987,DSSV!$A$7:$R$65536,IN_DTK!C$6,0))=FALSE,VLOOKUP($A987,DSSV!$A$7:$R$65536,IN_DTK!C$6,0),"")</f>
        <v>0</v>
      </c>
      <c r="D987" s="181" t="str">
        <f>IF(ISNA(VLOOKUP($A987,DSSV!$A$7:$R$65536,IN_DTK!D$6,0))=FALSE,VLOOKUP($A987,DSSV!$A$7:$R$65536,IN_DTK!D$6,0),"")</f>
        <v/>
      </c>
      <c r="E987" s="182" t="str">
        <f>IF(ISNA(VLOOKUP($A987,DSSV!$A$7:$R$65536,IN_DTK!E$6,0))=FALSE,VLOOKUP($A987,DSSV!$A$7:$R$65536,IN_DTK!E$6,0),"")</f>
        <v/>
      </c>
      <c r="F987" s="187" t="str">
        <f>IF(ISNA(VLOOKUP($A987,DSSV!$A$7:$R$65536,IN_DTK!F$6,0))=FALSE,VLOOKUP($A987,DSSV!$A$7:$R$65536,IN_DTK!F$6,0),"")</f>
        <v/>
      </c>
      <c r="G987" s="187" t="str">
        <f>IF(ISNA(VLOOKUP($A987,DSSV!$A$7:$R$65536,IN_DTK!G$6,0))=FALSE,VLOOKUP($A987,DSSV!$A$7:$R$65536,IN_DTK!G$6,0),"")</f>
        <v/>
      </c>
      <c r="H987" s="183">
        <f>IF(ISNA(VLOOKUP($A987,DSSV!$A$7:$R$65536,IN_DTK!H$6,0))=FALSE,IF(H$9&lt;&gt;0,VLOOKUP($A987,DSSV!$A$7:$R$65536,IN_DTK!H$6,0),""),"")</f>
        <v>0</v>
      </c>
      <c r="I987" s="183">
        <f>IF(ISNA(VLOOKUP($A987,DSSV!$A$7:$R$65536,IN_DTK!I$6,0))=FALSE,IF(I$9&lt;&gt;0,VLOOKUP($A987,DSSV!$A$7:$R$65536,IN_DTK!I$6,0),""),"")</f>
        <v>0</v>
      </c>
      <c r="J987" s="183">
        <f>IF(ISNA(VLOOKUP($A987,DSSV!$A$7:$R$65536,IN_DTK!J$6,0))=FALSE,IF(J$9&lt;&gt;0,VLOOKUP($A987,DSSV!$A$7:$R$65536,IN_DTK!J$6,0),""),"")</f>
        <v>0</v>
      </c>
      <c r="K987" s="183">
        <f>IF(ISNA(VLOOKUP($A987,DSSV!$A$7:$R$65536,IN_DTK!K$6,0))=FALSE,IF(K$9&lt;&gt;0,VLOOKUP($A987,DSSV!$A$7:$R$65536,IN_DTK!K$6,0),""),"")</f>
        <v>0</v>
      </c>
      <c r="L987" s="183">
        <f>IF(ISNA(VLOOKUP($A987,DSSV!$A$7:$R$65536,IN_DTK!L$6,0))=FALSE,IF(L$9&lt;&gt;0,VLOOKUP($A987,DSSV!$A$7:$R$65536,IN_DTK!L$6,0),""),"")</f>
        <v>0</v>
      </c>
      <c r="M987" s="183">
        <f>IF(ISNA(VLOOKUP($A987,DSSV!$A$7:$R$65536,IN_DTK!M$6,0))=FALSE,IF(M$9&lt;&gt;0,VLOOKUP($A987,DSSV!$A$7:$R$65536,IN_DTK!M$6,0),""),"")</f>
        <v>0</v>
      </c>
      <c r="N987" s="183">
        <f>IF(ISNA(VLOOKUP($A987,DSSV!$A$7:$R$65536,IN_DTK!N$6,0))=FALSE,IF(N$9&lt;&gt;0,VLOOKUP($A987,DSSV!$A$7:$R$65536,IN_DTK!N$6,0),""),"")</f>
        <v>0</v>
      </c>
      <c r="O987" s="183">
        <f>IF(ISNA(VLOOKUP($A987,DSSV!$A$7:$R$65536,IN_DTK!O$6,0))=FALSE,IF(O$9&lt;&gt;0,VLOOKUP($A987,DSSV!$A$7:$R$65536,IN_DTK!O$6,0),""),"")</f>
        <v>0</v>
      </c>
      <c r="P987" s="183">
        <f>IF(ISNA(VLOOKUP($A987,DSSV!$A$7:$R$65536,IN_DTK!P$6,0))=FALSE,IF(P$9&lt;&gt;0,VLOOKUP($A987,DSSV!$A$7:$R$65536,IN_DTK!P$6,0),""),"")</f>
        <v>0</v>
      </c>
      <c r="Q987" s="184">
        <f>IF(ISNA(VLOOKUP($A987,DSSV!$A$7:$R$65536,IN_DTK!Q$6,0))=FALSE,VLOOKUP($A987,DSSV!$A$7:$R$65536,IN_DTK!Q$6,0),"")</f>
        <v>0</v>
      </c>
      <c r="R987" s="175" t="str">
        <f>IF(ISNA(VLOOKUP($A987,DSSV!$A$7:$R$65536,IN_DTK!R$6,0))=FALSE,VLOOKUP($A987,DSSV!$A$7:$R$65536,IN_DTK!R$6,0),"")</f>
        <v>Không</v>
      </c>
      <c r="S987" s="185" t="str">
        <f>IF(ISNA(VLOOKUP($A987,DSSV!$A$7:$R$65536,IN_DTK!S$6,0))=FALSE,VLOOKUP($A987,DSSV!$A$7:$R$65536,IN_DTK!S$6,0),"")</f>
        <v/>
      </c>
      <c r="T987" s="156" t="str">
        <f t="shared" si="30"/>
        <v/>
      </c>
      <c r="U987" s="156" t="str">
        <f t="shared" si="31"/>
        <v/>
      </c>
    </row>
    <row r="988" spans="1:21" s="156" customFormat="1" ht="20.25" customHeight="1">
      <c r="A988" s="154">
        <v>979</v>
      </c>
      <c r="B988" s="178">
        <f>--SUBTOTAL(2,C$7:C988)</f>
        <v>979</v>
      </c>
      <c r="C988" s="157">
        <f>IF(ISNA(VLOOKUP($A988,DSSV!$A$7:$R$65536,IN_DTK!C$6,0))=FALSE,VLOOKUP($A988,DSSV!$A$7:$R$65536,IN_DTK!C$6,0),"")</f>
        <v>0</v>
      </c>
      <c r="D988" s="181" t="str">
        <f>IF(ISNA(VLOOKUP($A988,DSSV!$A$7:$R$65536,IN_DTK!D$6,0))=FALSE,VLOOKUP($A988,DSSV!$A$7:$R$65536,IN_DTK!D$6,0),"")</f>
        <v/>
      </c>
      <c r="E988" s="182" t="str">
        <f>IF(ISNA(VLOOKUP($A988,DSSV!$A$7:$R$65536,IN_DTK!E$6,0))=FALSE,VLOOKUP($A988,DSSV!$A$7:$R$65536,IN_DTK!E$6,0),"")</f>
        <v/>
      </c>
      <c r="F988" s="187" t="str">
        <f>IF(ISNA(VLOOKUP($A988,DSSV!$A$7:$R$65536,IN_DTK!F$6,0))=FALSE,VLOOKUP($A988,DSSV!$A$7:$R$65536,IN_DTK!F$6,0),"")</f>
        <v/>
      </c>
      <c r="G988" s="187" t="str">
        <f>IF(ISNA(VLOOKUP($A988,DSSV!$A$7:$R$65536,IN_DTK!G$6,0))=FALSE,VLOOKUP($A988,DSSV!$A$7:$R$65536,IN_DTK!G$6,0),"")</f>
        <v/>
      </c>
      <c r="H988" s="183">
        <f>IF(ISNA(VLOOKUP($A988,DSSV!$A$7:$R$65536,IN_DTK!H$6,0))=FALSE,IF(H$9&lt;&gt;0,VLOOKUP($A988,DSSV!$A$7:$R$65536,IN_DTK!H$6,0),""),"")</f>
        <v>0</v>
      </c>
      <c r="I988" s="183">
        <f>IF(ISNA(VLOOKUP($A988,DSSV!$A$7:$R$65536,IN_DTK!I$6,0))=FALSE,IF(I$9&lt;&gt;0,VLOOKUP($A988,DSSV!$A$7:$R$65536,IN_DTK!I$6,0),""),"")</f>
        <v>0</v>
      </c>
      <c r="J988" s="183">
        <f>IF(ISNA(VLOOKUP($A988,DSSV!$A$7:$R$65536,IN_DTK!J$6,0))=FALSE,IF(J$9&lt;&gt;0,VLOOKUP($A988,DSSV!$A$7:$R$65536,IN_DTK!J$6,0),""),"")</f>
        <v>0</v>
      </c>
      <c r="K988" s="183">
        <f>IF(ISNA(VLOOKUP($A988,DSSV!$A$7:$R$65536,IN_DTK!K$6,0))=FALSE,IF(K$9&lt;&gt;0,VLOOKUP($A988,DSSV!$A$7:$R$65536,IN_DTK!K$6,0),""),"")</f>
        <v>0</v>
      </c>
      <c r="L988" s="183">
        <f>IF(ISNA(VLOOKUP($A988,DSSV!$A$7:$R$65536,IN_DTK!L$6,0))=FALSE,IF(L$9&lt;&gt;0,VLOOKUP($A988,DSSV!$A$7:$R$65536,IN_DTK!L$6,0),""),"")</f>
        <v>0</v>
      </c>
      <c r="M988" s="183">
        <f>IF(ISNA(VLOOKUP($A988,DSSV!$A$7:$R$65536,IN_DTK!M$6,0))=FALSE,IF(M$9&lt;&gt;0,VLOOKUP($A988,DSSV!$A$7:$R$65536,IN_DTK!M$6,0),""),"")</f>
        <v>0</v>
      </c>
      <c r="N988" s="183">
        <f>IF(ISNA(VLOOKUP($A988,DSSV!$A$7:$R$65536,IN_DTK!N$6,0))=FALSE,IF(N$9&lt;&gt;0,VLOOKUP($A988,DSSV!$A$7:$R$65536,IN_DTK!N$6,0),""),"")</f>
        <v>0</v>
      </c>
      <c r="O988" s="183">
        <f>IF(ISNA(VLOOKUP($A988,DSSV!$A$7:$R$65536,IN_DTK!O$6,0))=FALSE,IF(O$9&lt;&gt;0,VLOOKUP($A988,DSSV!$A$7:$R$65536,IN_DTK!O$6,0),""),"")</f>
        <v>0</v>
      </c>
      <c r="P988" s="183">
        <f>IF(ISNA(VLOOKUP($A988,DSSV!$A$7:$R$65536,IN_DTK!P$6,0))=FALSE,IF(P$9&lt;&gt;0,VLOOKUP($A988,DSSV!$A$7:$R$65536,IN_DTK!P$6,0),""),"")</f>
        <v>0</v>
      </c>
      <c r="Q988" s="184">
        <f>IF(ISNA(VLOOKUP($A988,DSSV!$A$7:$R$65536,IN_DTK!Q$6,0))=FALSE,VLOOKUP($A988,DSSV!$A$7:$R$65536,IN_DTK!Q$6,0),"")</f>
        <v>0</v>
      </c>
      <c r="R988" s="175" t="str">
        <f>IF(ISNA(VLOOKUP($A988,DSSV!$A$7:$R$65536,IN_DTK!R$6,0))=FALSE,VLOOKUP($A988,DSSV!$A$7:$R$65536,IN_DTK!R$6,0),"")</f>
        <v>Không</v>
      </c>
      <c r="S988" s="185" t="str">
        <f>IF(ISNA(VLOOKUP($A988,DSSV!$A$7:$R$65536,IN_DTK!S$6,0))=FALSE,VLOOKUP($A988,DSSV!$A$7:$R$65536,IN_DTK!S$6,0),"")</f>
        <v/>
      </c>
      <c r="T988" s="156" t="str">
        <f t="shared" si="30"/>
        <v/>
      </c>
      <c r="U988" s="156" t="str">
        <f t="shared" si="31"/>
        <v/>
      </c>
    </row>
    <row r="989" spans="1:21" s="156" customFormat="1" ht="20.25" customHeight="1">
      <c r="A989" s="154">
        <v>980</v>
      </c>
      <c r="B989" s="178">
        <f>--SUBTOTAL(2,C$7:C989)</f>
        <v>980</v>
      </c>
      <c r="C989" s="157">
        <f>IF(ISNA(VLOOKUP($A989,DSSV!$A$7:$R$65536,IN_DTK!C$6,0))=FALSE,VLOOKUP($A989,DSSV!$A$7:$R$65536,IN_DTK!C$6,0),"")</f>
        <v>0</v>
      </c>
      <c r="D989" s="181" t="str">
        <f>IF(ISNA(VLOOKUP($A989,DSSV!$A$7:$R$65536,IN_DTK!D$6,0))=FALSE,VLOOKUP($A989,DSSV!$A$7:$R$65536,IN_DTK!D$6,0),"")</f>
        <v/>
      </c>
      <c r="E989" s="182" t="str">
        <f>IF(ISNA(VLOOKUP($A989,DSSV!$A$7:$R$65536,IN_DTK!E$6,0))=FALSE,VLOOKUP($A989,DSSV!$A$7:$R$65536,IN_DTK!E$6,0),"")</f>
        <v/>
      </c>
      <c r="F989" s="187" t="str">
        <f>IF(ISNA(VLOOKUP($A989,DSSV!$A$7:$R$65536,IN_DTK!F$6,0))=FALSE,VLOOKUP($A989,DSSV!$A$7:$R$65536,IN_DTK!F$6,0),"")</f>
        <v/>
      </c>
      <c r="G989" s="187" t="str">
        <f>IF(ISNA(VLOOKUP($A989,DSSV!$A$7:$R$65536,IN_DTK!G$6,0))=FALSE,VLOOKUP($A989,DSSV!$A$7:$R$65536,IN_DTK!G$6,0),"")</f>
        <v/>
      </c>
      <c r="H989" s="183">
        <f>IF(ISNA(VLOOKUP($A989,DSSV!$A$7:$R$65536,IN_DTK!H$6,0))=FALSE,IF(H$9&lt;&gt;0,VLOOKUP($A989,DSSV!$A$7:$R$65536,IN_DTK!H$6,0),""),"")</f>
        <v>0</v>
      </c>
      <c r="I989" s="183">
        <f>IF(ISNA(VLOOKUP($A989,DSSV!$A$7:$R$65536,IN_DTK!I$6,0))=FALSE,IF(I$9&lt;&gt;0,VLOOKUP($A989,DSSV!$A$7:$R$65536,IN_DTK!I$6,0),""),"")</f>
        <v>0</v>
      </c>
      <c r="J989" s="183">
        <f>IF(ISNA(VLOOKUP($A989,DSSV!$A$7:$R$65536,IN_DTK!J$6,0))=FALSE,IF(J$9&lt;&gt;0,VLOOKUP($A989,DSSV!$A$7:$R$65536,IN_DTK!J$6,0),""),"")</f>
        <v>0</v>
      </c>
      <c r="K989" s="183">
        <f>IF(ISNA(VLOOKUP($A989,DSSV!$A$7:$R$65536,IN_DTK!K$6,0))=FALSE,IF(K$9&lt;&gt;0,VLOOKUP($A989,DSSV!$A$7:$R$65536,IN_DTK!K$6,0),""),"")</f>
        <v>0</v>
      </c>
      <c r="L989" s="183">
        <f>IF(ISNA(VLOOKUP($A989,DSSV!$A$7:$R$65536,IN_DTK!L$6,0))=FALSE,IF(L$9&lt;&gt;0,VLOOKUP($A989,DSSV!$A$7:$R$65536,IN_DTK!L$6,0),""),"")</f>
        <v>0</v>
      </c>
      <c r="M989" s="183">
        <f>IF(ISNA(VLOOKUP($A989,DSSV!$A$7:$R$65536,IN_DTK!M$6,0))=FALSE,IF(M$9&lt;&gt;0,VLOOKUP($A989,DSSV!$A$7:$R$65536,IN_DTK!M$6,0),""),"")</f>
        <v>0</v>
      </c>
      <c r="N989" s="183">
        <f>IF(ISNA(VLOOKUP($A989,DSSV!$A$7:$R$65536,IN_DTK!N$6,0))=FALSE,IF(N$9&lt;&gt;0,VLOOKUP($A989,DSSV!$A$7:$R$65536,IN_DTK!N$6,0),""),"")</f>
        <v>0</v>
      </c>
      <c r="O989" s="183">
        <f>IF(ISNA(VLOOKUP($A989,DSSV!$A$7:$R$65536,IN_DTK!O$6,0))=FALSE,IF(O$9&lt;&gt;0,VLOOKUP($A989,DSSV!$A$7:$R$65536,IN_DTK!O$6,0),""),"")</f>
        <v>0</v>
      </c>
      <c r="P989" s="183">
        <f>IF(ISNA(VLOOKUP($A989,DSSV!$A$7:$R$65536,IN_DTK!P$6,0))=FALSE,IF(P$9&lt;&gt;0,VLOOKUP($A989,DSSV!$A$7:$R$65536,IN_DTK!P$6,0),""),"")</f>
        <v>0</v>
      </c>
      <c r="Q989" s="184">
        <f>IF(ISNA(VLOOKUP($A989,DSSV!$A$7:$R$65536,IN_DTK!Q$6,0))=FALSE,VLOOKUP($A989,DSSV!$A$7:$R$65536,IN_DTK!Q$6,0),"")</f>
        <v>0</v>
      </c>
      <c r="R989" s="175" t="str">
        <f>IF(ISNA(VLOOKUP($A989,DSSV!$A$7:$R$65536,IN_DTK!R$6,0))=FALSE,VLOOKUP($A989,DSSV!$A$7:$R$65536,IN_DTK!R$6,0),"")</f>
        <v>Không</v>
      </c>
      <c r="S989" s="185" t="str">
        <f>IF(ISNA(VLOOKUP($A989,DSSV!$A$7:$R$65536,IN_DTK!S$6,0))=FALSE,VLOOKUP($A989,DSSV!$A$7:$R$65536,IN_DTK!S$6,0),"")</f>
        <v/>
      </c>
      <c r="T989" s="156" t="str">
        <f t="shared" si="30"/>
        <v/>
      </c>
      <c r="U989" s="156" t="str">
        <f t="shared" si="31"/>
        <v/>
      </c>
    </row>
    <row r="990" spans="1:21" s="156" customFormat="1" ht="20.25" customHeight="1">
      <c r="A990" s="154">
        <v>981</v>
      </c>
      <c r="B990" s="178">
        <f>--SUBTOTAL(2,C$7:C990)</f>
        <v>981</v>
      </c>
      <c r="C990" s="157">
        <f>IF(ISNA(VLOOKUP($A990,DSSV!$A$7:$R$65536,IN_DTK!C$6,0))=FALSE,VLOOKUP($A990,DSSV!$A$7:$R$65536,IN_DTK!C$6,0),"")</f>
        <v>0</v>
      </c>
      <c r="D990" s="181" t="str">
        <f>IF(ISNA(VLOOKUP($A990,DSSV!$A$7:$R$65536,IN_DTK!D$6,0))=FALSE,VLOOKUP($A990,DSSV!$A$7:$R$65536,IN_DTK!D$6,0),"")</f>
        <v/>
      </c>
      <c r="E990" s="182" t="str">
        <f>IF(ISNA(VLOOKUP($A990,DSSV!$A$7:$R$65536,IN_DTK!E$6,0))=FALSE,VLOOKUP($A990,DSSV!$A$7:$R$65536,IN_DTK!E$6,0),"")</f>
        <v/>
      </c>
      <c r="F990" s="187" t="str">
        <f>IF(ISNA(VLOOKUP($A990,DSSV!$A$7:$R$65536,IN_DTK!F$6,0))=FALSE,VLOOKUP($A990,DSSV!$A$7:$R$65536,IN_DTK!F$6,0),"")</f>
        <v/>
      </c>
      <c r="G990" s="187" t="str">
        <f>IF(ISNA(VLOOKUP($A990,DSSV!$A$7:$R$65536,IN_DTK!G$6,0))=FALSE,VLOOKUP($A990,DSSV!$A$7:$R$65536,IN_DTK!G$6,0),"")</f>
        <v/>
      </c>
      <c r="H990" s="183">
        <f>IF(ISNA(VLOOKUP($A990,DSSV!$A$7:$R$65536,IN_DTK!H$6,0))=FALSE,IF(H$9&lt;&gt;0,VLOOKUP($A990,DSSV!$A$7:$R$65536,IN_DTK!H$6,0),""),"")</f>
        <v>0</v>
      </c>
      <c r="I990" s="183">
        <f>IF(ISNA(VLOOKUP($A990,DSSV!$A$7:$R$65536,IN_DTK!I$6,0))=FALSE,IF(I$9&lt;&gt;0,VLOOKUP($A990,DSSV!$A$7:$R$65536,IN_DTK!I$6,0),""),"")</f>
        <v>0</v>
      </c>
      <c r="J990" s="183">
        <f>IF(ISNA(VLOOKUP($A990,DSSV!$A$7:$R$65536,IN_DTK!J$6,0))=FALSE,IF(J$9&lt;&gt;0,VLOOKUP($A990,DSSV!$A$7:$R$65536,IN_DTK!J$6,0),""),"")</f>
        <v>0</v>
      </c>
      <c r="K990" s="183">
        <f>IF(ISNA(VLOOKUP($A990,DSSV!$A$7:$R$65536,IN_DTK!K$6,0))=FALSE,IF(K$9&lt;&gt;0,VLOOKUP($A990,DSSV!$A$7:$R$65536,IN_DTK!K$6,0),""),"")</f>
        <v>0</v>
      </c>
      <c r="L990" s="183">
        <f>IF(ISNA(VLOOKUP($A990,DSSV!$A$7:$R$65536,IN_DTK!L$6,0))=FALSE,IF(L$9&lt;&gt;0,VLOOKUP($A990,DSSV!$A$7:$R$65536,IN_DTK!L$6,0),""),"")</f>
        <v>0</v>
      </c>
      <c r="M990" s="183">
        <f>IF(ISNA(VLOOKUP($A990,DSSV!$A$7:$R$65536,IN_DTK!M$6,0))=FALSE,IF(M$9&lt;&gt;0,VLOOKUP($A990,DSSV!$A$7:$R$65536,IN_DTK!M$6,0),""),"")</f>
        <v>0</v>
      </c>
      <c r="N990" s="183">
        <f>IF(ISNA(VLOOKUP($A990,DSSV!$A$7:$R$65536,IN_DTK!N$6,0))=FALSE,IF(N$9&lt;&gt;0,VLOOKUP($A990,DSSV!$A$7:$R$65536,IN_DTK!N$6,0),""),"")</f>
        <v>0</v>
      </c>
      <c r="O990" s="183">
        <f>IF(ISNA(VLOOKUP($A990,DSSV!$A$7:$R$65536,IN_DTK!O$6,0))=FALSE,IF(O$9&lt;&gt;0,VLOOKUP($A990,DSSV!$A$7:$R$65536,IN_DTK!O$6,0),""),"")</f>
        <v>0</v>
      </c>
      <c r="P990" s="183">
        <f>IF(ISNA(VLOOKUP($A990,DSSV!$A$7:$R$65536,IN_DTK!P$6,0))=FALSE,IF(P$9&lt;&gt;0,VLOOKUP($A990,DSSV!$A$7:$R$65536,IN_DTK!P$6,0),""),"")</f>
        <v>0</v>
      </c>
      <c r="Q990" s="184">
        <f>IF(ISNA(VLOOKUP($A990,DSSV!$A$7:$R$65536,IN_DTK!Q$6,0))=FALSE,VLOOKUP($A990,DSSV!$A$7:$R$65536,IN_DTK!Q$6,0),"")</f>
        <v>0</v>
      </c>
      <c r="R990" s="175" t="str">
        <f>IF(ISNA(VLOOKUP($A990,DSSV!$A$7:$R$65536,IN_DTK!R$6,0))=FALSE,VLOOKUP($A990,DSSV!$A$7:$R$65536,IN_DTK!R$6,0),"")</f>
        <v>Không</v>
      </c>
      <c r="S990" s="185" t="str">
        <f>IF(ISNA(VLOOKUP($A990,DSSV!$A$7:$R$65536,IN_DTK!S$6,0))=FALSE,VLOOKUP($A990,DSSV!$A$7:$R$65536,IN_DTK!S$6,0),"")</f>
        <v/>
      </c>
      <c r="T990" s="156" t="str">
        <f t="shared" si="30"/>
        <v/>
      </c>
      <c r="U990" s="156" t="str">
        <f t="shared" si="31"/>
        <v/>
      </c>
    </row>
    <row r="991" spans="1:21" s="156" customFormat="1" ht="20.25" customHeight="1">
      <c r="A991" s="154">
        <v>982</v>
      </c>
      <c r="B991" s="178">
        <f>--SUBTOTAL(2,C$7:C991)</f>
        <v>982</v>
      </c>
      <c r="C991" s="157">
        <f>IF(ISNA(VLOOKUP($A991,DSSV!$A$7:$R$65536,IN_DTK!C$6,0))=FALSE,VLOOKUP($A991,DSSV!$A$7:$R$65536,IN_DTK!C$6,0),"")</f>
        <v>0</v>
      </c>
      <c r="D991" s="181" t="str">
        <f>IF(ISNA(VLOOKUP($A991,DSSV!$A$7:$R$65536,IN_DTK!D$6,0))=FALSE,VLOOKUP($A991,DSSV!$A$7:$R$65536,IN_DTK!D$6,0),"")</f>
        <v/>
      </c>
      <c r="E991" s="182" t="str">
        <f>IF(ISNA(VLOOKUP($A991,DSSV!$A$7:$R$65536,IN_DTK!E$6,0))=FALSE,VLOOKUP($A991,DSSV!$A$7:$R$65536,IN_DTK!E$6,0),"")</f>
        <v/>
      </c>
      <c r="F991" s="187" t="str">
        <f>IF(ISNA(VLOOKUP($A991,DSSV!$A$7:$R$65536,IN_DTK!F$6,0))=FALSE,VLOOKUP($A991,DSSV!$A$7:$R$65536,IN_DTK!F$6,0),"")</f>
        <v/>
      </c>
      <c r="G991" s="187" t="str">
        <f>IF(ISNA(VLOOKUP($A991,DSSV!$A$7:$R$65536,IN_DTK!G$6,0))=FALSE,VLOOKUP($A991,DSSV!$A$7:$R$65536,IN_DTK!G$6,0),"")</f>
        <v/>
      </c>
      <c r="H991" s="183">
        <f>IF(ISNA(VLOOKUP($A991,DSSV!$A$7:$R$65536,IN_DTK!H$6,0))=FALSE,IF(H$9&lt;&gt;0,VLOOKUP($A991,DSSV!$A$7:$R$65536,IN_DTK!H$6,0),""),"")</f>
        <v>0</v>
      </c>
      <c r="I991" s="183">
        <f>IF(ISNA(VLOOKUP($A991,DSSV!$A$7:$R$65536,IN_DTK!I$6,0))=FALSE,IF(I$9&lt;&gt;0,VLOOKUP($A991,DSSV!$A$7:$R$65536,IN_DTK!I$6,0),""),"")</f>
        <v>0</v>
      </c>
      <c r="J991" s="183">
        <f>IF(ISNA(VLOOKUP($A991,DSSV!$A$7:$R$65536,IN_DTK!J$6,0))=FALSE,IF(J$9&lt;&gt;0,VLOOKUP($A991,DSSV!$A$7:$R$65536,IN_DTK!J$6,0),""),"")</f>
        <v>0</v>
      </c>
      <c r="K991" s="183">
        <f>IF(ISNA(VLOOKUP($A991,DSSV!$A$7:$R$65536,IN_DTK!K$6,0))=FALSE,IF(K$9&lt;&gt;0,VLOOKUP($A991,DSSV!$A$7:$R$65536,IN_DTK!K$6,0),""),"")</f>
        <v>0</v>
      </c>
      <c r="L991" s="183">
        <f>IF(ISNA(VLOOKUP($A991,DSSV!$A$7:$R$65536,IN_DTK!L$6,0))=FALSE,IF(L$9&lt;&gt;0,VLOOKUP($A991,DSSV!$A$7:$R$65536,IN_DTK!L$6,0),""),"")</f>
        <v>0</v>
      </c>
      <c r="M991" s="183">
        <f>IF(ISNA(VLOOKUP($A991,DSSV!$A$7:$R$65536,IN_DTK!M$6,0))=FALSE,IF(M$9&lt;&gt;0,VLOOKUP($A991,DSSV!$A$7:$R$65536,IN_DTK!M$6,0),""),"")</f>
        <v>0</v>
      </c>
      <c r="N991" s="183">
        <f>IF(ISNA(VLOOKUP($A991,DSSV!$A$7:$R$65536,IN_DTK!N$6,0))=FALSE,IF(N$9&lt;&gt;0,VLOOKUP($A991,DSSV!$A$7:$R$65536,IN_DTK!N$6,0),""),"")</f>
        <v>0</v>
      </c>
      <c r="O991" s="183">
        <f>IF(ISNA(VLOOKUP($A991,DSSV!$A$7:$R$65536,IN_DTK!O$6,0))=FALSE,IF(O$9&lt;&gt;0,VLOOKUP($A991,DSSV!$A$7:$R$65536,IN_DTK!O$6,0),""),"")</f>
        <v>0</v>
      </c>
      <c r="P991" s="183">
        <f>IF(ISNA(VLOOKUP($A991,DSSV!$A$7:$R$65536,IN_DTK!P$6,0))=FALSE,IF(P$9&lt;&gt;0,VLOOKUP($A991,DSSV!$A$7:$R$65536,IN_DTK!P$6,0),""),"")</f>
        <v>0</v>
      </c>
      <c r="Q991" s="184">
        <f>IF(ISNA(VLOOKUP($A991,DSSV!$A$7:$R$65536,IN_DTK!Q$6,0))=FALSE,VLOOKUP($A991,DSSV!$A$7:$R$65536,IN_DTK!Q$6,0),"")</f>
        <v>0</v>
      </c>
      <c r="R991" s="175" t="str">
        <f>IF(ISNA(VLOOKUP($A991,DSSV!$A$7:$R$65536,IN_DTK!R$6,0))=FALSE,VLOOKUP($A991,DSSV!$A$7:$R$65536,IN_DTK!R$6,0),"")</f>
        <v>Không</v>
      </c>
      <c r="S991" s="185" t="str">
        <f>IF(ISNA(VLOOKUP($A991,DSSV!$A$7:$R$65536,IN_DTK!S$6,0))=FALSE,VLOOKUP($A991,DSSV!$A$7:$R$65536,IN_DTK!S$6,0),"")</f>
        <v/>
      </c>
      <c r="T991" s="156" t="str">
        <f t="shared" si="30"/>
        <v/>
      </c>
      <c r="U991" s="156" t="str">
        <f t="shared" si="31"/>
        <v/>
      </c>
    </row>
    <row r="992" spans="1:21" s="156" customFormat="1" ht="20.25" customHeight="1">
      <c r="A992" s="154">
        <v>983</v>
      </c>
      <c r="B992" s="178">
        <f>--SUBTOTAL(2,C$7:C992)</f>
        <v>983</v>
      </c>
      <c r="C992" s="157">
        <f>IF(ISNA(VLOOKUP($A992,DSSV!$A$7:$R$65536,IN_DTK!C$6,0))=FALSE,VLOOKUP($A992,DSSV!$A$7:$R$65536,IN_DTK!C$6,0),"")</f>
        <v>0</v>
      </c>
      <c r="D992" s="181" t="str">
        <f>IF(ISNA(VLOOKUP($A992,DSSV!$A$7:$R$65536,IN_DTK!D$6,0))=FALSE,VLOOKUP($A992,DSSV!$A$7:$R$65536,IN_DTK!D$6,0),"")</f>
        <v/>
      </c>
      <c r="E992" s="182" t="str">
        <f>IF(ISNA(VLOOKUP($A992,DSSV!$A$7:$R$65536,IN_DTK!E$6,0))=FALSE,VLOOKUP($A992,DSSV!$A$7:$R$65536,IN_DTK!E$6,0),"")</f>
        <v/>
      </c>
      <c r="F992" s="187" t="str">
        <f>IF(ISNA(VLOOKUP($A992,DSSV!$A$7:$R$65536,IN_DTK!F$6,0))=FALSE,VLOOKUP($A992,DSSV!$A$7:$R$65536,IN_DTK!F$6,0),"")</f>
        <v/>
      </c>
      <c r="G992" s="187" t="str">
        <f>IF(ISNA(VLOOKUP($A992,DSSV!$A$7:$R$65536,IN_DTK!G$6,0))=FALSE,VLOOKUP($A992,DSSV!$A$7:$R$65536,IN_DTK!G$6,0),"")</f>
        <v/>
      </c>
      <c r="H992" s="183">
        <f>IF(ISNA(VLOOKUP($A992,DSSV!$A$7:$R$65536,IN_DTK!H$6,0))=FALSE,IF(H$9&lt;&gt;0,VLOOKUP($A992,DSSV!$A$7:$R$65536,IN_DTK!H$6,0),""),"")</f>
        <v>0</v>
      </c>
      <c r="I992" s="183">
        <f>IF(ISNA(VLOOKUP($A992,DSSV!$A$7:$R$65536,IN_DTK!I$6,0))=FALSE,IF(I$9&lt;&gt;0,VLOOKUP($A992,DSSV!$A$7:$R$65536,IN_DTK!I$6,0),""),"")</f>
        <v>0</v>
      </c>
      <c r="J992" s="183">
        <f>IF(ISNA(VLOOKUP($A992,DSSV!$A$7:$R$65536,IN_DTK!J$6,0))=FALSE,IF(J$9&lt;&gt;0,VLOOKUP($A992,DSSV!$A$7:$R$65536,IN_DTK!J$6,0),""),"")</f>
        <v>0</v>
      </c>
      <c r="K992" s="183">
        <f>IF(ISNA(VLOOKUP($A992,DSSV!$A$7:$R$65536,IN_DTK!K$6,0))=FALSE,IF(K$9&lt;&gt;0,VLOOKUP($A992,DSSV!$A$7:$R$65536,IN_DTK!K$6,0),""),"")</f>
        <v>0</v>
      </c>
      <c r="L992" s="183">
        <f>IF(ISNA(VLOOKUP($A992,DSSV!$A$7:$R$65536,IN_DTK!L$6,0))=FALSE,IF(L$9&lt;&gt;0,VLOOKUP($A992,DSSV!$A$7:$R$65536,IN_DTK!L$6,0),""),"")</f>
        <v>0</v>
      </c>
      <c r="M992" s="183">
        <f>IF(ISNA(VLOOKUP($A992,DSSV!$A$7:$R$65536,IN_DTK!M$6,0))=FALSE,IF(M$9&lt;&gt;0,VLOOKUP($A992,DSSV!$A$7:$R$65536,IN_DTK!M$6,0),""),"")</f>
        <v>0</v>
      </c>
      <c r="N992" s="183">
        <f>IF(ISNA(VLOOKUP($A992,DSSV!$A$7:$R$65536,IN_DTK!N$6,0))=FALSE,IF(N$9&lt;&gt;0,VLOOKUP($A992,DSSV!$A$7:$R$65536,IN_DTK!N$6,0),""),"")</f>
        <v>0</v>
      </c>
      <c r="O992" s="183">
        <f>IF(ISNA(VLOOKUP($A992,DSSV!$A$7:$R$65536,IN_DTK!O$6,0))=FALSE,IF(O$9&lt;&gt;0,VLOOKUP($A992,DSSV!$A$7:$R$65536,IN_DTK!O$6,0),""),"")</f>
        <v>0</v>
      </c>
      <c r="P992" s="183">
        <f>IF(ISNA(VLOOKUP($A992,DSSV!$A$7:$R$65536,IN_DTK!P$6,0))=FALSE,IF(P$9&lt;&gt;0,VLOOKUP($A992,DSSV!$A$7:$R$65536,IN_DTK!P$6,0),""),"")</f>
        <v>0</v>
      </c>
      <c r="Q992" s="184">
        <f>IF(ISNA(VLOOKUP($A992,DSSV!$A$7:$R$65536,IN_DTK!Q$6,0))=FALSE,VLOOKUP($A992,DSSV!$A$7:$R$65536,IN_DTK!Q$6,0),"")</f>
        <v>0</v>
      </c>
      <c r="R992" s="175" t="str">
        <f>IF(ISNA(VLOOKUP($A992,DSSV!$A$7:$R$65536,IN_DTK!R$6,0))=FALSE,VLOOKUP($A992,DSSV!$A$7:$R$65536,IN_DTK!R$6,0),"")</f>
        <v>Không</v>
      </c>
      <c r="S992" s="185" t="str">
        <f>IF(ISNA(VLOOKUP($A992,DSSV!$A$7:$R$65536,IN_DTK!S$6,0))=FALSE,VLOOKUP($A992,DSSV!$A$7:$R$65536,IN_DTK!S$6,0),"")</f>
        <v/>
      </c>
      <c r="T992" s="156" t="str">
        <f t="shared" si="30"/>
        <v/>
      </c>
      <c r="U992" s="156" t="str">
        <f t="shared" si="31"/>
        <v/>
      </c>
    </row>
    <row r="993" spans="1:21" s="156" customFormat="1" ht="20.25" customHeight="1">
      <c r="A993" s="154">
        <v>984</v>
      </c>
      <c r="B993" s="178">
        <f>--SUBTOTAL(2,C$7:C993)</f>
        <v>984</v>
      </c>
      <c r="C993" s="157">
        <f>IF(ISNA(VLOOKUP($A993,DSSV!$A$7:$R$65536,IN_DTK!C$6,0))=FALSE,VLOOKUP($A993,DSSV!$A$7:$R$65536,IN_DTK!C$6,0),"")</f>
        <v>0</v>
      </c>
      <c r="D993" s="181" t="str">
        <f>IF(ISNA(VLOOKUP($A993,DSSV!$A$7:$R$65536,IN_DTK!D$6,0))=FALSE,VLOOKUP($A993,DSSV!$A$7:$R$65536,IN_DTK!D$6,0),"")</f>
        <v/>
      </c>
      <c r="E993" s="182" t="str">
        <f>IF(ISNA(VLOOKUP($A993,DSSV!$A$7:$R$65536,IN_DTK!E$6,0))=FALSE,VLOOKUP($A993,DSSV!$A$7:$R$65536,IN_DTK!E$6,0),"")</f>
        <v/>
      </c>
      <c r="F993" s="187" t="str">
        <f>IF(ISNA(VLOOKUP($A993,DSSV!$A$7:$R$65536,IN_DTK!F$6,0))=FALSE,VLOOKUP($A993,DSSV!$A$7:$R$65536,IN_DTK!F$6,0),"")</f>
        <v/>
      </c>
      <c r="G993" s="187" t="str">
        <f>IF(ISNA(VLOOKUP($A993,DSSV!$A$7:$R$65536,IN_DTK!G$6,0))=FALSE,VLOOKUP($A993,DSSV!$A$7:$R$65536,IN_DTK!G$6,0),"")</f>
        <v/>
      </c>
      <c r="H993" s="183">
        <f>IF(ISNA(VLOOKUP($A993,DSSV!$A$7:$R$65536,IN_DTK!H$6,0))=FALSE,IF(H$9&lt;&gt;0,VLOOKUP($A993,DSSV!$A$7:$R$65536,IN_DTK!H$6,0),""),"")</f>
        <v>0</v>
      </c>
      <c r="I993" s="183">
        <f>IF(ISNA(VLOOKUP($A993,DSSV!$A$7:$R$65536,IN_DTK!I$6,0))=FALSE,IF(I$9&lt;&gt;0,VLOOKUP($A993,DSSV!$A$7:$R$65536,IN_DTK!I$6,0),""),"")</f>
        <v>0</v>
      </c>
      <c r="J993" s="183">
        <f>IF(ISNA(VLOOKUP($A993,DSSV!$A$7:$R$65536,IN_DTK!J$6,0))=FALSE,IF(J$9&lt;&gt;0,VLOOKUP($A993,DSSV!$A$7:$R$65536,IN_DTK!J$6,0),""),"")</f>
        <v>0</v>
      </c>
      <c r="K993" s="183">
        <f>IF(ISNA(VLOOKUP($A993,DSSV!$A$7:$R$65536,IN_DTK!K$6,0))=FALSE,IF(K$9&lt;&gt;0,VLOOKUP($A993,DSSV!$A$7:$R$65536,IN_DTK!K$6,0),""),"")</f>
        <v>0</v>
      </c>
      <c r="L993" s="183">
        <f>IF(ISNA(VLOOKUP($A993,DSSV!$A$7:$R$65536,IN_DTK!L$6,0))=FALSE,IF(L$9&lt;&gt;0,VLOOKUP($A993,DSSV!$A$7:$R$65536,IN_DTK!L$6,0),""),"")</f>
        <v>0</v>
      </c>
      <c r="M993" s="183">
        <f>IF(ISNA(VLOOKUP($A993,DSSV!$A$7:$R$65536,IN_DTK!M$6,0))=FALSE,IF(M$9&lt;&gt;0,VLOOKUP($A993,DSSV!$A$7:$R$65536,IN_DTK!M$6,0),""),"")</f>
        <v>0</v>
      </c>
      <c r="N993" s="183">
        <f>IF(ISNA(VLOOKUP($A993,DSSV!$A$7:$R$65536,IN_DTK!N$6,0))=FALSE,IF(N$9&lt;&gt;0,VLOOKUP($A993,DSSV!$A$7:$R$65536,IN_DTK!N$6,0),""),"")</f>
        <v>0</v>
      </c>
      <c r="O993" s="183">
        <f>IF(ISNA(VLOOKUP($A993,DSSV!$A$7:$R$65536,IN_DTK!O$6,0))=FALSE,IF(O$9&lt;&gt;0,VLOOKUP($A993,DSSV!$A$7:$R$65536,IN_DTK!O$6,0),""),"")</f>
        <v>0</v>
      </c>
      <c r="P993" s="183">
        <f>IF(ISNA(VLOOKUP($A993,DSSV!$A$7:$R$65536,IN_DTK!P$6,0))=FALSE,IF(P$9&lt;&gt;0,VLOOKUP($A993,DSSV!$A$7:$R$65536,IN_DTK!P$6,0),""),"")</f>
        <v>0</v>
      </c>
      <c r="Q993" s="184">
        <f>IF(ISNA(VLOOKUP($A993,DSSV!$A$7:$R$65536,IN_DTK!Q$6,0))=FALSE,VLOOKUP($A993,DSSV!$A$7:$R$65536,IN_DTK!Q$6,0),"")</f>
        <v>0</v>
      </c>
      <c r="R993" s="175" t="str">
        <f>IF(ISNA(VLOOKUP($A993,DSSV!$A$7:$R$65536,IN_DTK!R$6,0))=FALSE,VLOOKUP($A993,DSSV!$A$7:$R$65536,IN_DTK!R$6,0),"")</f>
        <v>Không</v>
      </c>
      <c r="S993" s="185" t="str">
        <f>IF(ISNA(VLOOKUP($A993,DSSV!$A$7:$R$65536,IN_DTK!S$6,0))=FALSE,VLOOKUP($A993,DSSV!$A$7:$R$65536,IN_DTK!S$6,0),"")</f>
        <v/>
      </c>
      <c r="T993" s="156" t="str">
        <f t="shared" si="30"/>
        <v/>
      </c>
      <c r="U993" s="156" t="str">
        <f t="shared" si="31"/>
        <v/>
      </c>
    </row>
    <row r="994" spans="1:21" s="156" customFormat="1" ht="20.25" customHeight="1">
      <c r="A994" s="154">
        <v>985</v>
      </c>
      <c r="B994" s="178">
        <f>--SUBTOTAL(2,C$7:C994)</f>
        <v>985</v>
      </c>
      <c r="C994" s="157">
        <f>IF(ISNA(VLOOKUP($A994,DSSV!$A$7:$R$65536,IN_DTK!C$6,0))=FALSE,VLOOKUP($A994,DSSV!$A$7:$R$65536,IN_DTK!C$6,0),"")</f>
        <v>0</v>
      </c>
      <c r="D994" s="181" t="str">
        <f>IF(ISNA(VLOOKUP($A994,DSSV!$A$7:$R$65536,IN_DTK!D$6,0))=FALSE,VLOOKUP($A994,DSSV!$A$7:$R$65536,IN_DTK!D$6,0),"")</f>
        <v/>
      </c>
      <c r="E994" s="182" t="str">
        <f>IF(ISNA(VLOOKUP($A994,DSSV!$A$7:$R$65536,IN_DTK!E$6,0))=FALSE,VLOOKUP($A994,DSSV!$A$7:$R$65536,IN_DTK!E$6,0),"")</f>
        <v/>
      </c>
      <c r="F994" s="187" t="str">
        <f>IF(ISNA(VLOOKUP($A994,DSSV!$A$7:$R$65536,IN_DTK!F$6,0))=FALSE,VLOOKUP($A994,DSSV!$A$7:$R$65536,IN_DTK!F$6,0),"")</f>
        <v/>
      </c>
      <c r="G994" s="187" t="str">
        <f>IF(ISNA(VLOOKUP($A994,DSSV!$A$7:$R$65536,IN_DTK!G$6,0))=FALSE,VLOOKUP($A994,DSSV!$A$7:$R$65536,IN_DTK!G$6,0),"")</f>
        <v/>
      </c>
      <c r="H994" s="183">
        <f>IF(ISNA(VLOOKUP($A994,DSSV!$A$7:$R$65536,IN_DTK!H$6,0))=FALSE,IF(H$9&lt;&gt;0,VLOOKUP($A994,DSSV!$A$7:$R$65536,IN_DTK!H$6,0),""),"")</f>
        <v>0</v>
      </c>
      <c r="I994" s="183">
        <f>IF(ISNA(VLOOKUP($A994,DSSV!$A$7:$R$65536,IN_DTK!I$6,0))=FALSE,IF(I$9&lt;&gt;0,VLOOKUP($A994,DSSV!$A$7:$R$65536,IN_DTK!I$6,0),""),"")</f>
        <v>0</v>
      </c>
      <c r="J994" s="183">
        <f>IF(ISNA(VLOOKUP($A994,DSSV!$A$7:$R$65536,IN_DTK!J$6,0))=FALSE,IF(J$9&lt;&gt;0,VLOOKUP($A994,DSSV!$A$7:$R$65536,IN_DTK!J$6,0),""),"")</f>
        <v>0</v>
      </c>
      <c r="K994" s="183">
        <f>IF(ISNA(VLOOKUP($A994,DSSV!$A$7:$R$65536,IN_DTK!K$6,0))=FALSE,IF(K$9&lt;&gt;0,VLOOKUP($A994,DSSV!$A$7:$R$65536,IN_DTK!K$6,0),""),"")</f>
        <v>0</v>
      </c>
      <c r="L994" s="183">
        <f>IF(ISNA(VLOOKUP($A994,DSSV!$A$7:$R$65536,IN_DTK!L$6,0))=FALSE,IF(L$9&lt;&gt;0,VLOOKUP($A994,DSSV!$A$7:$R$65536,IN_DTK!L$6,0),""),"")</f>
        <v>0</v>
      </c>
      <c r="M994" s="183">
        <f>IF(ISNA(VLOOKUP($A994,DSSV!$A$7:$R$65536,IN_DTK!M$6,0))=FALSE,IF(M$9&lt;&gt;0,VLOOKUP($A994,DSSV!$A$7:$R$65536,IN_DTK!M$6,0),""),"")</f>
        <v>0</v>
      </c>
      <c r="N994" s="183">
        <f>IF(ISNA(VLOOKUP($A994,DSSV!$A$7:$R$65536,IN_DTK!N$6,0))=FALSE,IF(N$9&lt;&gt;0,VLOOKUP($A994,DSSV!$A$7:$R$65536,IN_DTK!N$6,0),""),"")</f>
        <v>0</v>
      </c>
      <c r="O994" s="183">
        <f>IF(ISNA(VLOOKUP($A994,DSSV!$A$7:$R$65536,IN_DTK!O$6,0))=FALSE,IF(O$9&lt;&gt;0,VLOOKUP($A994,DSSV!$A$7:$R$65536,IN_DTK!O$6,0),""),"")</f>
        <v>0</v>
      </c>
      <c r="P994" s="183">
        <f>IF(ISNA(VLOOKUP($A994,DSSV!$A$7:$R$65536,IN_DTK!P$6,0))=FALSE,IF(P$9&lt;&gt;0,VLOOKUP($A994,DSSV!$A$7:$R$65536,IN_DTK!P$6,0),""),"")</f>
        <v>0</v>
      </c>
      <c r="Q994" s="184">
        <f>IF(ISNA(VLOOKUP($A994,DSSV!$A$7:$R$65536,IN_DTK!Q$6,0))=FALSE,VLOOKUP($A994,DSSV!$A$7:$R$65536,IN_DTK!Q$6,0),"")</f>
        <v>0</v>
      </c>
      <c r="R994" s="175" t="str">
        <f>IF(ISNA(VLOOKUP($A994,DSSV!$A$7:$R$65536,IN_DTK!R$6,0))=FALSE,VLOOKUP($A994,DSSV!$A$7:$R$65536,IN_DTK!R$6,0),"")</f>
        <v>Không</v>
      </c>
      <c r="S994" s="185" t="str">
        <f>IF(ISNA(VLOOKUP($A994,DSSV!$A$7:$R$65536,IN_DTK!S$6,0))=FALSE,VLOOKUP($A994,DSSV!$A$7:$R$65536,IN_DTK!S$6,0),"")</f>
        <v/>
      </c>
      <c r="T994" s="156" t="str">
        <f t="shared" si="30"/>
        <v/>
      </c>
      <c r="U994" s="156" t="str">
        <f t="shared" si="31"/>
        <v/>
      </c>
    </row>
    <row r="995" spans="1:21" s="156" customFormat="1" ht="20.25" customHeight="1">
      <c r="A995" s="154">
        <v>986</v>
      </c>
      <c r="B995" s="178">
        <f>--SUBTOTAL(2,C$7:C995)</f>
        <v>986</v>
      </c>
      <c r="C995" s="157">
        <f>IF(ISNA(VLOOKUP($A995,DSSV!$A$7:$R$65536,IN_DTK!C$6,0))=FALSE,VLOOKUP($A995,DSSV!$A$7:$R$65536,IN_DTK!C$6,0),"")</f>
        <v>0</v>
      </c>
      <c r="D995" s="181" t="str">
        <f>IF(ISNA(VLOOKUP($A995,DSSV!$A$7:$R$65536,IN_DTK!D$6,0))=FALSE,VLOOKUP($A995,DSSV!$A$7:$R$65536,IN_DTK!D$6,0),"")</f>
        <v/>
      </c>
      <c r="E995" s="182" t="str">
        <f>IF(ISNA(VLOOKUP($A995,DSSV!$A$7:$R$65536,IN_DTK!E$6,0))=FALSE,VLOOKUP($A995,DSSV!$A$7:$R$65536,IN_DTK!E$6,0),"")</f>
        <v/>
      </c>
      <c r="F995" s="187" t="str">
        <f>IF(ISNA(VLOOKUP($A995,DSSV!$A$7:$R$65536,IN_DTK!F$6,0))=FALSE,VLOOKUP($A995,DSSV!$A$7:$R$65536,IN_DTK!F$6,0),"")</f>
        <v/>
      </c>
      <c r="G995" s="187" t="str">
        <f>IF(ISNA(VLOOKUP($A995,DSSV!$A$7:$R$65536,IN_DTK!G$6,0))=FALSE,VLOOKUP($A995,DSSV!$A$7:$R$65536,IN_DTK!G$6,0),"")</f>
        <v/>
      </c>
      <c r="H995" s="183">
        <f>IF(ISNA(VLOOKUP($A995,DSSV!$A$7:$R$65536,IN_DTK!H$6,0))=FALSE,IF(H$9&lt;&gt;0,VLOOKUP($A995,DSSV!$A$7:$R$65536,IN_DTK!H$6,0),""),"")</f>
        <v>0</v>
      </c>
      <c r="I995" s="183">
        <f>IF(ISNA(VLOOKUP($A995,DSSV!$A$7:$R$65536,IN_DTK!I$6,0))=FALSE,IF(I$9&lt;&gt;0,VLOOKUP($A995,DSSV!$A$7:$R$65536,IN_DTK!I$6,0),""),"")</f>
        <v>0</v>
      </c>
      <c r="J995" s="183">
        <f>IF(ISNA(VLOOKUP($A995,DSSV!$A$7:$R$65536,IN_DTK!J$6,0))=FALSE,IF(J$9&lt;&gt;0,VLOOKUP($A995,DSSV!$A$7:$R$65536,IN_DTK!J$6,0),""),"")</f>
        <v>0</v>
      </c>
      <c r="K995" s="183">
        <f>IF(ISNA(VLOOKUP($A995,DSSV!$A$7:$R$65536,IN_DTK!K$6,0))=FALSE,IF(K$9&lt;&gt;0,VLOOKUP($A995,DSSV!$A$7:$R$65536,IN_DTK!K$6,0),""),"")</f>
        <v>0</v>
      </c>
      <c r="L995" s="183">
        <f>IF(ISNA(VLOOKUP($A995,DSSV!$A$7:$R$65536,IN_DTK!L$6,0))=FALSE,IF(L$9&lt;&gt;0,VLOOKUP($A995,DSSV!$A$7:$R$65536,IN_DTK!L$6,0),""),"")</f>
        <v>0</v>
      </c>
      <c r="M995" s="183">
        <f>IF(ISNA(VLOOKUP($A995,DSSV!$A$7:$R$65536,IN_DTK!M$6,0))=FALSE,IF(M$9&lt;&gt;0,VLOOKUP($A995,DSSV!$A$7:$R$65536,IN_DTK!M$6,0),""),"")</f>
        <v>0</v>
      </c>
      <c r="N995" s="183">
        <f>IF(ISNA(VLOOKUP($A995,DSSV!$A$7:$R$65536,IN_DTK!N$6,0))=FALSE,IF(N$9&lt;&gt;0,VLOOKUP($A995,DSSV!$A$7:$R$65536,IN_DTK!N$6,0),""),"")</f>
        <v>0</v>
      </c>
      <c r="O995" s="183">
        <f>IF(ISNA(VLOOKUP($A995,DSSV!$A$7:$R$65536,IN_DTK!O$6,0))=FALSE,IF(O$9&lt;&gt;0,VLOOKUP($A995,DSSV!$A$7:$R$65536,IN_DTK!O$6,0),""),"")</f>
        <v>0</v>
      </c>
      <c r="P995" s="183">
        <f>IF(ISNA(VLOOKUP($A995,DSSV!$A$7:$R$65536,IN_DTK!P$6,0))=FALSE,IF(P$9&lt;&gt;0,VLOOKUP($A995,DSSV!$A$7:$R$65536,IN_DTK!P$6,0),""),"")</f>
        <v>0</v>
      </c>
      <c r="Q995" s="184">
        <f>IF(ISNA(VLOOKUP($A995,DSSV!$A$7:$R$65536,IN_DTK!Q$6,0))=FALSE,VLOOKUP($A995,DSSV!$A$7:$R$65536,IN_DTK!Q$6,0),"")</f>
        <v>0</v>
      </c>
      <c r="R995" s="175" t="str">
        <f>IF(ISNA(VLOOKUP($A995,DSSV!$A$7:$R$65536,IN_DTK!R$6,0))=FALSE,VLOOKUP($A995,DSSV!$A$7:$R$65536,IN_DTK!R$6,0),"")</f>
        <v>Không</v>
      </c>
      <c r="S995" s="185" t="str">
        <f>IF(ISNA(VLOOKUP($A995,DSSV!$A$7:$R$65536,IN_DTK!S$6,0))=FALSE,VLOOKUP($A995,DSSV!$A$7:$R$65536,IN_DTK!S$6,0),"")</f>
        <v/>
      </c>
      <c r="T995" s="156" t="str">
        <f t="shared" si="30"/>
        <v/>
      </c>
      <c r="U995" s="156" t="str">
        <f t="shared" si="31"/>
        <v/>
      </c>
    </row>
    <row r="996" spans="1:21" s="156" customFormat="1" ht="20.25" customHeight="1">
      <c r="A996" s="154">
        <v>987</v>
      </c>
      <c r="B996" s="178">
        <f>--SUBTOTAL(2,C$7:C996)</f>
        <v>987</v>
      </c>
      <c r="C996" s="157">
        <f>IF(ISNA(VLOOKUP($A996,DSSV!$A$7:$R$65536,IN_DTK!C$6,0))=FALSE,VLOOKUP($A996,DSSV!$A$7:$R$65536,IN_DTK!C$6,0),"")</f>
        <v>0</v>
      </c>
      <c r="D996" s="181" t="str">
        <f>IF(ISNA(VLOOKUP($A996,DSSV!$A$7:$R$65536,IN_DTK!D$6,0))=FALSE,VLOOKUP($A996,DSSV!$A$7:$R$65536,IN_DTK!D$6,0),"")</f>
        <v/>
      </c>
      <c r="E996" s="182" t="str">
        <f>IF(ISNA(VLOOKUP($A996,DSSV!$A$7:$R$65536,IN_DTK!E$6,0))=FALSE,VLOOKUP($A996,DSSV!$A$7:$R$65536,IN_DTK!E$6,0),"")</f>
        <v/>
      </c>
      <c r="F996" s="187" t="str">
        <f>IF(ISNA(VLOOKUP($A996,DSSV!$A$7:$R$65536,IN_DTK!F$6,0))=FALSE,VLOOKUP($A996,DSSV!$A$7:$R$65536,IN_DTK!F$6,0),"")</f>
        <v/>
      </c>
      <c r="G996" s="187" t="str">
        <f>IF(ISNA(VLOOKUP($A996,DSSV!$A$7:$R$65536,IN_DTK!G$6,0))=FALSE,VLOOKUP($A996,DSSV!$A$7:$R$65536,IN_DTK!G$6,0),"")</f>
        <v/>
      </c>
      <c r="H996" s="183">
        <f>IF(ISNA(VLOOKUP($A996,DSSV!$A$7:$R$65536,IN_DTK!H$6,0))=FALSE,IF(H$9&lt;&gt;0,VLOOKUP($A996,DSSV!$A$7:$R$65536,IN_DTK!H$6,0),""),"")</f>
        <v>0</v>
      </c>
      <c r="I996" s="183">
        <f>IF(ISNA(VLOOKUP($A996,DSSV!$A$7:$R$65536,IN_DTK!I$6,0))=FALSE,IF(I$9&lt;&gt;0,VLOOKUP($A996,DSSV!$A$7:$R$65536,IN_DTK!I$6,0),""),"")</f>
        <v>0</v>
      </c>
      <c r="J996" s="183">
        <f>IF(ISNA(VLOOKUP($A996,DSSV!$A$7:$R$65536,IN_DTK!J$6,0))=FALSE,IF(J$9&lt;&gt;0,VLOOKUP($A996,DSSV!$A$7:$R$65536,IN_DTK!J$6,0),""),"")</f>
        <v>0</v>
      </c>
      <c r="K996" s="183">
        <f>IF(ISNA(VLOOKUP($A996,DSSV!$A$7:$R$65536,IN_DTK!K$6,0))=FALSE,IF(K$9&lt;&gt;0,VLOOKUP($A996,DSSV!$A$7:$R$65536,IN_DTK!K$6,0),""),"")</f>
        <v>0</v>
      </c>
      <c r="L996" s="183">
        <f>IF(ISNA(VLOOKUP($A996,DSSV!$A$7:$R$65536,IN_DTK!L$6,0))=FALSE,IF(L$9&lt;&gt;0,VLOOKUP($A996,DSSV!$A$7:$R$65536,IN_DTK!L$6,0),""),"")</f>
        <v>0</v>
      </c>
      <c r="M996" s="183">
        <f>IF(ISNA(VLOOKUP($A996,DSSV!$A$7:$R$65536,IN_DTK!M$6,0))=FALSE,IF(M$9&lt;&gt;0,VLOOKUP($A996,DSSV!$A$7:$R$65536,IN_DTK!M$6,0),""),"")</f>
        <v>0</v>
      </c>
      <c r="N996" s="183">
        <f>IF(ISNA(VLOOKUP($A996,DSSV!$A$7:$R$65536,IN_DTK!N$6,0))=FALSE,IF(N$9&lt;&gt;0,VLOOKUP($A996,DSSV!$A$7:$R$65536,IN_DTK!N$6,0),""),"")</f>
        <v>0</v>
      </c>
      <c r="O996" s="183">
        <f>IF(ISNA(VLOOKUP($A996,DSSV!$A$7:$R$65536,IN_DTK!O$6,0))=FALSE,IF(O$9&lt;&gt;0,VLOOKUP($A996,DSSV!$A$7:$R$65536,IN_DTK!O$6,0),""),"")</f>
        <v>0</v>
      </c>
      <c r="P996" s="183">
        <f>IF(ISNA(VLOOKUP($A996,DSSV!$A$7:$R$65536,IN_DTK!P$6,0))=FALSE,IF(P$9&lt;&gt;0,VLOOKUP($A996,DSSV!$A$7:$R$65536,IN_DTK!P$6,0),""),"")</f>
        <v>0</v>
      </c>
      <c r="Q996" s="184">
        <f>IF(ISNA(VLOOKUP($A996,DSSV!$A$7:$R$65536,IN_DTK!Q$6,0))=FALSE,VLOOKUP($A996,DSSV!$A$7:$R$65536,IN_DTK!Q$6,0),"")</f>
        <v>0</v>
      </c>
      <c r="R996" s="175" t="str">
        <f>IF(ISNA(VLOOKUP($A996,DSSV!$A$7:$R$65536,IN_DTK!R$6,0))=FALSE,VLOOKUP($A996,DSSV!$A$7:$R$65536,IN_DTK!R$6,0),"")</f>
        <v>Không</v>
      </c>
      <c r="S996" s="185" t="str">
        <f>IF(ISNA(VLOOKUP($A996,DSSV!$A$7:$R$65536,IN_DTK!S$6,0))=FALSE,VLOOKUP($A996,DSSV!$A$7:$R$65536,IN_DTK!S$6,0),"")</f>
        <v/>
      </c>
      <c r="T996" s="156" t="str">
        <f t="shared" si="30"/>
        <v/>
      </c>
      <c r="U996" s="156" t="str">
        <f t="shared" si="31"/>
        <v/>
      </c>
    </row>
    <row r="997" spans="1:21" s="156" customFormat="1" ht="20.25" customHeight="1">
      <c r="A997" s="154">
        <v>988</v>
      </c>
      <c r="B997" s="178">
        <f>--SUBTOTAL(2,C$7:C997)</f>
        <v>988</v>
      </c>
      <c r="C997" s="157">
        <f>IF(ISNA(VLOOKUP($A997,DSSV!$A$7:$R$65536,IN_DTK!C$6,0))=FALSE,VLOOKUP($A997,DSSV!$A$7:$R$65536,IN_DTK!C$6,0),"")</f>
        <v>0</v>
      </c>
      <c r="D997" s="181" t="str">
        <f>IF(ISNA(VLOOKUP($A997,DSSV!$A$7:$R$65536,IN_DTK!D$6,0))=FALSE,VLOOKUP($A997,DSSV!$A$7:$R$65536,IN_DTK!D$6,0),"")</f>
        <v/>
      </c>
      <c r="E997" s="182" t="str">
        <f>IF(ISNA(VLOOKUP($A997,DSSV!$A$7:$R$65536,IN_DTK!E$6,0))=FALSE,VLOOKUP($A997,DSSV!$A$7:$R$65536,IN_DTK!E$6,0),"")</f>
        <v/>
      </c>
      <c r="F997" s="187" t="str">
        <f>IF(ISNA(VLOOKUP($A997,DSSV!$A$7:$R$65536,IN_DTK!F$6,0))=FALSE,VLOOKUP($A997,DSSV!$A$7:$R$65536,IN_DTK!F$6,0),"")</f>
        <v/>
      </c>
      <c r="G997" s="187" t="str">
        <f>IF(ISNA(VLOOKUP($A997,DSSV!$A$7:$R$65536,IN_DTK!G$6,0))=FALSE,VLOOKUP($A997,DSSV!$A$7:$R$65536,IN_DTK!G$6,0),"")</f>
        <v/>
      </c>
      <c r="H997" s="183">
        <f>IF(ISNA(VLOOKUP($A997,DSSV!$A$7:$R$65536,IN_DTK!H$6,0))=FALSE,IF(H$9&lt;&gt;0,VLOOKUP($A997,DSSV!$A$7:$R$65536,IN_DTK!H$6,0),""),"")</f>
        <v>0</v>
      </c>
      <c r="I997" s="183">
        <f>IF(ISNA(VLOOKUP($A997,DSSV!$A$7:$R$65536,IN_DTK!I$6,0))=FALSE,IF(I$9&lt;&gt;0,VLOOKUP($A997,DSSV!$A$7:$R$65536,IN_DTK!I$6,0),""),"")</f>
        <v>0</v>
      </c>
      <c r="J997" s="183">
        <f>IF(ISNA(VLOOKUP($A997,DSSV!$A$7:$R$65536,IN_DTK!J$6,0))=FALSE,IF(J$9&lt;&gt;0,VLOOKUP($A997,DSSV!$A$7:$R$65536,IN_DTK!J$6,0),""),"")</f>
        <v>0</v>
      </c>
      <c r="K997" s="183">
        <f>IF(ISNA(VLOOKUP($A997,DSSV!$A$7:$R$65536,IN_DTK!K$6,0))=FALSE,IF(K$9&lt;&gt;0,VLOOKUP($A997,DSSV!$A$7:$R$65536,IN_DTK!K$6,0),""),"")</f>
        <v>0</v>
      </c>
      <c r="L997" s="183">
        <f>IF(ISNA(VLOOKUP($A997,DSSV!$A$7:$R$65536,IN_DTK!L$6,0))=FALSE,IF(L$9&lt;&gt;0,VLOOKUP($A997,DSSV!$A$7:$R$65536,IN_DTK!L$6,0),""),"")</f>
        <v>0</v>
      </c>
      <c r="M997" s="183">
        <f>IF(ISNA(VLOOKUP($A997,DSSV!$A$7:$R$65536,IN_DTK!M$6,0))=FALSE,IF(M$9&lt;&gt;0,VLOOKUP($A997,DSSV!$A$7:$R$65536,IN_DTK!M$6,0),""),"")</f>
        <v>0</v>
      </c>
      <c r="N997" s="183">
        <f>IF(ISNA(VLOOKUP($A997,DSSV!$A$7:$R$65536,IN_DTK!N$6,0))=FALSE,IF(N$9&lt;&gt;0,VLOOKUP($A997,DSSV!$A$7:$R$65536,IN_DTK!N$6,0),""),"")</f>
        <v>0</v>
      </c>
      <c r="O997" s="183">
        <f>IF(ISNA(VLOOKUP($A997,DSSV!$A$7:$R$65536,IN_DTK!O$6,0))=FALSE,IF(O$9&lt;&gt;0,VLOOKUP($A997,DSSV!$A$7:$R$65536,IN_DTK!O$6,0),""),"")</f>
        <v>0</v>
      </c>
      <c r="P997" s="183">
        <f>IF(ISNA(VLOOKUP($A997,DSSV!$A$7:$R$65536,IN_DTK!P$6,0))=FALSE,IF(P$9&lt;&gt;0,VLOOKUP($A997,DSSV!$A$7:$R$65536,IN_DTK!P$6,0),""),"")</f>
        <v>0</v>
      </c>
      <c r="Q997" s="184">
        <f>IF(ISNA(VLOOKUP($A997,DSSV!$A$7:$R$65536,IN_DTK!Q$6,0))=FALSE,VLOOKUP($A997,DSSV!$A$7:$R$65536,IN_DTK!Q$6,0),"")</f>
        <v>0</v>
      </c>
      <c r="R997" s="175" t="str">
        <f>IF(ISNA(VLOOKUP($A997,DSSV!$A$7:$R$65536,IN_DTK!R$6,0))=FALSE,VLOOKUP($A997,DSSV!$A$7:$R$65536,IN_DTK!R$6,0),"")</f>
        <v>Không</v>
      </c>
      <c r="S997" s="185" t="str">
        <f>IF(ISNA(VLOOKUP($A997,DSSV!$A$7:$R$65536,IN_DTK!S$6,0))=FALSE,VLOOKUP($A997,DSSV!$A$7:$R$65536,IN_DTK!S$6,0),"")</f>
        <v/>
      </c>
      <c r="T997" s="156" t="str">
        <f t="shared" si="30"/>
        <v/>
      </c>
      <c r="U997" s="156" t="str">
        <f t="shared" si="31"/>
        <v/>
      </c>
    </row>
    <row r="998" spans="1:21" s="156" customFormat="1" ht="20.25" customHeight="1">
      <c r="A998" s="154">
        <v>989</v>
      </c>
      <c r="B998" s="178">
        <f>--SUBTOTAL(2,C$7:C998)</f>
        <v>989</v>
      </c>
      <c r="C998" s="157">
        <f>IF(ISNA(VLOOKUP($A998,DSSV!$A$7:$R$65536,IN_DTK!C$6,0))=FALSE,VLOOKUP($A998,DSSV!$A$7:$R$65536,IN_DTK!C$6,0),"")</f>
        <v>0</v>
      </c>
      <c r="D998" s="181" t="str">
        <f>IF(ISNA(VLOOKUP($A998,DSSV!$A$7:$R$65536,IN_DTK!D$6,0))=FALSE,VLOOKUP($A998,DSSV!$A$7:$R$65536,IN_DTK!D$6,0),"")</f>
        <v/>
      </c>
      <c r="E998" s="182" t="str">
        <f>IF(ISNA(VLOOKUP($A998,DSSV!$A$7:$R$65536,IN_DTK!E$6,0))=FALSE,VLOOKUP($A998,DSSV!$A$7:$R$65536,IN_DTK!E$6,0),"")</f>
        <v/>
      </c>
      <c r="F998" s="187" t="str">
        <f>IF(ISNA(VLOOKUP($A998,DSSV!$A$7:$R$65536,IN_DTK!F$6,0))=FALSE,VLOOKUP($A998,DSSV!$A$7:$R$65536,IN_DTK!F$6,0),"")</f>
        <v/>
      </c>
      <c r="G998" s="187" t="str">
        <f>IF(ISNA(VLOOKUP($A998,DSSV!$A$7:$R$65536,IN_DTK!G$6,0))=FALSE,VLOOKUP($A998,DSSV!$A$7:$R$65536,IN_DTK!G$6,0),"")</f>
        <v/>
      </c>
      <c r="H998" s="183">
        <f>IF(ISNA(VLOOKUP($A998,DSSV!$A$7:$R$65536,IN_DTK!H$6,0))=FALSE,IF(H$9&lt;&gt;0,VLOOKUP($A998,DSSV!$A$7:$R$65536,IN_DTK!H$6,0),""),"")</f>
        <v>0</v>
      </c>
      <c r="I998" s="183">
        <f>IF(ISNA(VLOOKUP($A998,DSSV!$A$7:$R$65536,IN_DTK!I$6,0))=FALSE,IF(I$9&lt;&gt;0,VLOOKUP($A998,DSSV!$A$7:$R$65536,IN_DTK!I$6,0),""),"")</f>
        <v>0</v>
      </c>
      <c r="J998" s="183">
        <f>IF(ISNA(VLOOKUP($A998,DSSV!$A$7:$R$65536,IN_DTK!J$6,0))=FALSE,IF(J$9&lt;&gt;0,VLOOKUP($A998,DSSV!$A$7:$R$65536,IN_DTK!J$6,0),""),"")</f>
        <v>0</v>
      </c>
      <c r="K998" s="183">
        <f>IF(ISNA(VLOOKUP($A998,DSSV!$A$7:$R$65536,IN_DTK!K$6,0))=FALSE,IF(K$9&lt;&gt;0,VLOOKUP($A998,DSSV!$A$7:$R$65536,IN_DTK!K$6,0),""),"")</f>
        <v>0</v>
      </c>
      <c r="L998" s="183">
        <f>IF(ISNA(VLOOKUP($A998,DSSV!$A$7:$R$65536,IN_DTK!L$6,0))=FALSE,IF(L$9&lt;&gt;0,VLOOKUP($A998,DSSV!$A$7:$R$65536,IN_DTK!L$6,0),""),"")</f>
        <v>0</v>
      </c>
      <c r="M998" s="183">
        <f>IF(ISNA(VLOOKUP($A998,DSSV!$A$7:$R$65536,IN_DTK!M$6,0))=FALSE,IF(M$9&lt;&gt;0,VLOOKUP($A998,DSSV!$A$7:$R$65536,IN_DTK!M$6,0),""),"")</f>
        <v>0</v>
      </c>
      <c r="N998" s="183">
        <f>IF(ISNA(VLOOKUP($A998,DSSV!$A$7:$R$65536,IN_DTK!N$6,0))=FALSE,IF(N$9&lt;&gt;0,VLOOKUP($A998,DSSV!$A$7:$R$65536,IN_DTK!N$6,0),""),"")</f>
        <v>0</v>
      </c>
      <c r="O998" s="183">
        <f>IF(ISNA(VLOOKUP($A998,DSSV!$A$7:$R$65536,IN_DTK!O$6,0))=FALSE,IF(O$9&lt;&gt;0,VLOOKUP($A998,DSSV!$A$7:$R$65536,IN_DTK!O$6,0),""),"")</f>
        <v>0</v>
      </c>
      <c r="P998" s="183">
        <f>IF(ISNA(VLOOKUP($A998,DSSV!$A$7:$R$65536,IN_DTK!P$6,0))=FALSE,IF(P$9&lt;&gt;0,VLOOKUP($A998,DSSV!$A$7:$R$65536,IN_DTK!P$6,0),""),"")</f>
        <v>0</v>
      </c>
      <c r="Q998" s="184">
        <f>IF(ISNA(VLOOKUP($A998,DSSV!$A$7:$R$65536,IN_DTK!Q$6,0))=FALSE,VLOOKUP($A998,DSSV!$A$7:$R$65536,IN_DTK!Q$6,0),"")</f>
        <v>0</v>
      </c>
      <c r="R998" s="175" t="str">
        <f>IF(ISNA(VLOOKUP($A998,DSSV!$A$7:$R$65536,IN_DTK!R$6,0))=FALSE,VLOOKUP($A998,DSSV!$A$7:$R$65536,IN_DTK!R$6,0),"")</f>
        <v>Không</v>
      </c>
      <c r="S998" s="185" t="str">
        <f>IF(ISNA(VLOOKUP($A998,DSSV!$A$7:$R$65536,IN_DTK!S$6,0))=FALSE,VLOOKUP($A998,DSSV!$A$7:$R$65536,IN_DTK!S$6,0),"")</f>
        <v/>
      </c>
      <c r="T998" s="156" t="str">
        <f t="shared" si="30"/>
        <v/>
      </c>
      <c r="U998" s="156" t="str">
        <f t="shared" si="31"/>
        <v/>
      </c>
    </row>
    <row r="999" spans="1:21" s="156" customFormat="1" ht="20.25" customHeight="1">
      <c r="A999" s="154">
        <v>990</v>
      </c>
      <c r="B999" s="178">
        <f>--SUBTOTAL(2,C$7:C999)</f>
        <v>990</v>
      </c>
      <c r="C999" s="157">
        <f>IF(ISNA(VLOOKUP($A999,DSSV!$A$7:$R$65536,IN_DTK!C$6,0))=FALSE,VLOOKUP($A999,DSSV!$A$7:$R$65536,IN_DTK!C$6,0),"")</f>
        <v>0</v>
      </c>
      <c r="D999" s="181" t="str">
        <f>IF(ISNA(VLOOKUP($A999,DSSV!$A$7:$R$65536,IN_DTK!D$6,0))=FALSE,VLOOKUP($A999,DSSV!$A$7:$R$65536,IN_DTK!D$6,0),"")</f>
        <v/>
      </c>
      <c r="E999" s="182" t="str">
        <f>IF(ISNA(VLOOKUP($A999,DSSV!$A$7:$R$65536,IN_DTK!E$6,0))=FALSE,VLOOKUP($A999,DSSV!$A$7:$R$65536,IN_DTK!E$6,0),"")</f>
        <v/>
      </c>
      <c r="F999" s="187" t="str">
        <f>IF(ISNA(VLOOKUP($A999,DSSV!$A$7:$R$65536,IN_DTK!F$6,0))=FALSE,VLOOKUP($A999,DSSV!$A$7:$R$65536,IN_DTK!F$6,0),"")</f>
        <v/>
      </c>
      <c r="G999" s="187" t="str">
        <f>IF(ISNA(VLOOKUP($A999,DSSV!$A$7:$R$65536,IN_DTK!G$6,0))=FALSE,VLOOKUP($A999,DSSV!$A$7:$R$65536,IN_DTK!G$6,0),"")</f>
        <v/>
      </c>
      <c r="H999" s="183">
        <f>IF(ISNA(VLOOKUP($A999,DSSV!$A$7:$R$65536,IN_DTK!H$6,0))=FALSE,IF(H$9&lt;&gt;0,VLOOKUP($A999,DSSV!$A$7:$R$65536,IN_DTK!H$6,0),""),"")</f>
        <v>0</v>
      </c>
      <c r="I999" s="183">
        <f>IF(ISNA(VLOOKUP($A999,DSSV!$A$7:$R$65536,IN_DTK!I$6,0))=FALSE,IF(I$9&lt;&gt;0,VLOOKUP($A999,DSSV!$A$7:$R$65536,IN_DTK!I$6,0),""),"")</f>
        <v>0</v>
      </c>
      <c r="J999" s="183">
        <f>IF(ISNA(VLOOKUP($A999,DSSV!$A$7:$R$65536,IN_DTK!J$6,0))=FALSE,IF(J$9&lt;&gt;0,VLOOKUP($A999,DSSV!$A$7:$R$65536,IN_DTK!J$6,0),""),"")</f>
        <v>0</v>
      </c>
      <c r="K999" s="183">
        <f>IF(ISNA(VLOOKUP($A999,DSSV!$A$7:$R$65536,IN_DTK!K$6,0))=FALSE,IF(K$9&lt;&gt;0,VLOOKUP($A999,DSSV!$A$7:$R$65536,IN_DTK!K$6,0),""),"")</f>
        <v>0</v>
      </c>
      <c r="L999" s="183">
        <f>IF(ISNA(VLOOKUP($A999,DSSV!$A$7:$R$65536,IN_DTK!L$6,0))=FALSE,IF(L$9&lt;&gt;0,VLOOKUP($A999,DSSV!$A$7:$R$65536,IN_DTK!L$6,0),""),"")</f>
        <v>0</v>
      </c>
      <c r="M999" s="183">
        <f>IF(ISNA(VLOOKUP($A999,DSSV!$A$7:$R$65536,IN_DTK!M$6,0))=FALSE,IF(M$9&lt;&gt;0,VLOOKUP($A999,DSSV!$A$7:$R$65536,IN_DTK!M$6,0),""),"")</f>
        <v>0</v>
      </c>
      <c r="N999" s="183">
        <f>IF(ISNA(VLOOKUP($A999,DSSV!$A$7:$R$65536,IN_DTK!N$6,0))=FALSE,IF(N$9&lt;&gt;0,VLOOKUP($A999,DSSV!$A$7:$R$65536,IN_DTK!N$6,0),""),"")</f>
        <v>0</v>
      </c>
      <c r="O999" s="183">
        <f>IF(ISNA(VLOOKUP($A999,DSSV!$A$7:$R$65536,IN_DTK!O$6,0))=FALSE,IF(O$9&lt;&gt;0,VLOOKUP($A999,DSSV!$A$7:$R$65536,IN_DTK!O$6,0),""),"")</f>
        <v>0</v>
      </c>
      <c r="P999" s="183">
        <f>IF(ISNA(VLOOKUP($A999,DSSV!$A$7:$R$65536,IN_DTK!P$6,0))=FALSE,IF(P$9&lt;&gt;0,VLOOKUP($A999,DSSV!$A$7:$R$65536,IN_DTK!P$6,0),""),"")</f>
        <v>0</v>
      </c>
      <c r="Q999" s="184">
        <f>IF(ISNA(VLOOKUP($A999,DSSV!$A$7:$R$65536,IN_DTK!Q$6,0))=FALSE,VLOOKUP($A999,DSSV!$A$7:$R$65536,IN_DTK!Q$6,0),"")</f>
        <v>0</v>
      </c>
      <c r="R999" s="175" t="str">
        <f>IF(ISNA(VLOOKUP($A999,DSSV!$A$7:$R$65536,IN_DTK!R$6,0))=FALSE,VLOOKUP($A999,DSSV!$A$7:$R$65536,IN_DTK!R$6,0),"")</f>
        <v>Không</v>
      </c>
      <c r="S999" s="185" t="str">
        <f>IF(ISNA(VLOOKUP($A999,DSSV!$A$7:$R$65536,IN_DTK!S$6,0))=FALSE,VLOOKUP($A999,DSSV!$A$7:$R$65536,IN_DTK!S$6,0),"")</f>
        <v/>
      </c>
      <c r="T999" s="156" t="str">
        <f t="shared" si="30"/>
        <v/>
      </c>
      <c r="U999" s="156" t="str">
        <f t="shared" si="31"/>
        <v/>
      </c>
    </row>
    <row r="1000" spans="1:21" s="156" customFormat="1" ht="20.25" customHeight="1">
      <c r="A1000" s="154">
        <v>991</v>
      </c>
      <c r="B1000" s="178">
        <f>--SUBTOTAL(2,C$7:C1000)</f>
        <v>991</v>
      </c>
      <c r="C1000" s="157">
        <f>IF(ISNA(VLOOKUP($A1000,DSSV!$A$7:$R$65536,IN_DTK!C$6,0))=FALSE,VLOOKUP($A1000,DSSV!$A$7:$R$65536,IN_DTK!C$6,0),"")</f>
        <v>0</v>
      </c>
      <c r="D1000" s="181" t="str">
        <f>IF(ISNA(VLOOKUP($A1000,DSSV!$A$7:$R$65536,IN_DTK!D$6,0))=FALSE,VLOOKUP($A1000,DSSV!$A$7:$R$65536,IN_DTK!D$6,0),"")</f>
        <v/>
      </c>
      <c r="E1000" s="182" t="str">
        <f>IF(ISNA(VLOOKUP($A1000,DSSV!$A$7:$R$65536,IN_DTK!E$6,0))=FALSE,VLOOKUP($A1000,DSSV!$A$7:$R$65536,IN_DTK!E$6,0),"")</f>
        <v/>
      </c>
      <c r="F1000" s="187" t="str">
        <f>IF(ISNA(VLOOKUP($A1000,DSSV!$A$7:$R$65536,IN_DTK!F$6,0))=FALSE,VLOOKUP($A1000,DSSV!$A$7:$R$65536,IN_DTK!F$6,0),"")</f>
        <v/>
      </c>
      <c r="G1000" s="187" t="str">
        <f>IF(ISNA(VLOOKUP($A1000,DSSV!$A$7:$R$65536,IN_DTK!G$6,0))=FALSE,VLOOKUP($A1000,DSSV!$A$7:$R$65536,IN_DTK!G$6,0),"")</f>
        <v/>
      </c>
      <c r="H1000" s="183">
        <f>IF(ISNA(VLOOKUP($A1000,DSSV!$A$7:$R$65536,IN_DTK!H$6,0))=FALSE,IF(H$9&lt;&gt;0,VLOOKUP($A1000,DSSV!$A$7:$R$65536,IN_DTK!H$6,0),""),"")</f>
        <v>0</v>
      </c>
      <c r="I1000" s="183">
        <f>IF(ISNA(VLOOKUP($A1000,DSSV!$A$7:$R$65536,IN_DTK!I$6,0))=FALSE,IF(I$9&lt;&gt;0,VLOOKUP($A1000,DSSV!$A$7:$R$65536,IN_DTK!I$6,0),""),"")</f>
        <v>0</v>
      </c>
      <c r="J1000" s="183">
        <f>IF(ISNA(VLOOKUP($A1000,DSSV!$A$7:$R$65536,IN_DTK!J$6,0))=FALSE,IF(J$9&lt;&gt;0,VLOOKUP($A1000,DSSV!$A$7:$R$65536,IN_DTK!J$6,0),""),"")</f>
        <v>0</v>
      </c>
      <c r="K1000" s="183">
        <f>IF(ISNA(VLOOKUP($A1000,DSSV!$A$7:$R$65536,IN_DTK!K$6,0))=FALSE,IF(K$9&lt;&gt;0,VLOOKUP($A1000,DSSV!$A$7:$R$65536,IN_DTK!K$6,0),""),"")</f>
        <v>0</v>
      </c>
      <c r="L1000" s="183">
        <f>IF(ISNA(VLOOKUP($A1000,DSSV!$A$7:$R$65536,IN_DTK!L$6,0))=FALSE,IF(L$9&lt;&gt;0,VLOOKUP($A1000,DSSV!$A$7:$R$65536,IN_DTK!L$6,0),""),"")</f>
        <v>0</v>
      </c>
      <c r="M1000" s="183">
        <f>IF(ISNA(VLOOKUP($A1000,DSSV!$A$7:$R$65536,IN_DTK!M$6,0))=FALSE,IF(M$9&lt;&gt;0,VLOOKUP($A1000,DSSV!$A$7:$R$65536,IN_DTK!M$6,0),""),"")</f>
        <v>0</v>
      </c>
      <c r="N1000" s="183">
        <f>IF(ISNA(VLOOKUP($A1000,DSSV!$A$7:$R$65536,IN_DTK!N$6,0))=FALSE,IF(N$9&lt;&gt;0,VLOOKUP($A1000,DSSV!$A$7:$R$65536,IN_DTK!N$6,0),""),"")</f>
        <v>0</v>
      </c>
      <c r="O1000" s="183">
        <f>IF(ISNA(VLOOKUP($A1000,DSSV!$A$7:$R$65536,IN_DTK!O$6,0))=FALSE,IF(O$9&lt;&gt;0,VLOOKUP($A1000,DSSV!$A$7:$R$65536,IN_DTK!O$6,0),""),"")</f>
        <v>0</v>
      </c>
      <c r="P1000" s="183">
        <f>IF(ISNA(VLOOKUP($A1000,DSSV!$A$7:$R$65536,IN_DTK!P$6,0))=FALSE,IF(P$9&lt;&gt;0,VLOOKUP($A1000,DSSV!$A$7:$R$65536,IN_DTK!P$6,0),""),"")</f>
        <v>0</v>
      </c>
      <c r="Q1000" s="184">
        <f>IF(ISNA(VLOOKUP($A1000,DSSV!$A$7:$R$65536,IN_DTK!Q$6,0))=FALSE,VLOOKUP($A1000,DSSV!$A$7:$R$65536,IN_DTK!Q$6,0),"")</f>
        <v>0</v>
      </c>
      <c r="R1000" s="175" t="str">
        <f>IF(ISNA(VLOOKUP($A1000,DSSV!$A$7:$R$65536,IN_DTK!R$6,0))=FALSE,VLOOKUP($A1000,DSSV!$A$7:$R$65536,IN_DTK!R$6,0),"")</f>
        <v>Không</v>
      </c>
      <c r="S1000" s="185" t="str">
        <f>IF(ISNA(VLOOKUP($A1000,DSSV!$A$7:$R$65536,IN_DTK!S$6,0))=FALSE,VLOOKUP($A1000,DSSV!$A$7:$R$65536,IN_DTK!S$6,0),"")</f>
        <v/>
      </c>
      <c r="T1000" s="156" t="str">
        <f t="shared" si="30"/>
        <v/>
      </c>
      <c r="U1000" s="156" t="str">
        <f t="shared" si="31"/>
        <v/>
      </c>
    </row>
    <row r="1001" spans="1:21" s="156" customFormat="1" ht="20.25" customHeight="1">
      <c r="A1001" s="154">
        <v>992</v>
      </c>
      <c r="B1001" s="178">
        <f>--SUBTOTAL(2,C$7:C1001)</f>
        <v>992</v>
      </c>
      <c r="C1001" s="157">
        <f>IF(ISNA(VLOOKUP($A1001,DSSV!$A$7:$R$65536,IN_DTK!C$6,0))=FALSE,VLOOKUP($A1001,DSSV!$A$7:$R$65536,IN_DTK!C$6,0),"")</f>
        <v>0</v>
      </c>
      <c r="D1001" s="181" t="str">
        <f>IF(ISNA(VLOOKUP($A1001,DSSV!$A$7:$R$65536,IN_DTK!D$6,0))=FALSE,VLOOKUP($A1001,DSSV!$A$7:$R$65536,IN_DTK!D$6,0),"")</f>
        <v/>
      </c>
      <c r="E1001" s="182" t="str">
        <f>IF(ISNA(VLOOKUP($A1001,DSSV!$A$7:$R$65536,IN_DTK!E$6,0))=FALSE,VLOOKUP($A1001,DSSV!$A$7:$R$65536,IN_DTK!E$6,0),"")</f>
        <v/>
      </c>
      <c r="F1001" s="187" t="str">
        <f>IF(ISNA(VLOOKUP($A1001,DSSV!$A$7:$R$65536,IN_DTK!F$6,0))=FALSE,VLOOKUP($A1001,DSSV!$A$7:$R$65536,IN_DTK!F$6,0),"")</f>
        <v/>
      </c>
      <c r="G1001" s="187" t="str">
        <f>IF(ISNA(VLOOKUP($A1001,DSSV!$A$7:$R$65536,IN_DTK!G$6,0))=FALSE,VLOOKUP($A1001,DSSV!$A$7:$R$65536,IN_DTK!G$6,0),"")</f>
        <v/>
      </c>
      <c r="H1001" s="183">
        <f>IF(ISNA(VLOOKUP($A1001,DSSV!$A$7:$R$65536,IN_DTK!H$6,0))=FALSE,IF(H$9&lt;&gt;0,VLOOKUP($A1001,DSSV!$A$7:$R$65536,IN_DTK!H$6,0),""),"")</f>
        <v>0</v>
      </c>
      <c r="I1001" s="183">
        <f>IF(ISNA(VLOOKUP($A1001,DSSV!$A$7:$R$65536,IN_DTK!I$6,0))=FALSE,IF(I$9&lt;&gt;0,VLOOKUP($A1001,DSSV!$A$7:$R$65536,IN_DTK!I$6,0),""),"")</f>
        <v>0</v>
      </c>
      <c r="J1001" s="183">
        <f>IF(ISNA(VLOOKUP($A1001,DSSV!$A$7:$R$65536,IN_DTK!J$6,0))=FALSE,IF(J$9&lt;&gt;0,VLOOKUP($A1001,DSSV!$A$7:$R$65536,IN_DTK!J$6,0),""),"")</f>
        <v>0</v>
      </c>
      <c r="K1001" s="183">
        <f>IF(ISNA(VLOOKUP($A1001,DSSV!$A$7:$R$65536,IN_DTK!K$6,0))=FALSE,IF(K$9&lt;&gt;0,VLOOKUP($A1001,DSSV!$A$7:$R$65536,IN_DTK!K$6,0),""),"")</f>
        <v>0</v>
      </c>
      <c r="L1001" s="183">
        <f>IF(ISNA(VLOOKUP($A1001,DSSV!$A$7:$R$65536,IN_DTK!L$6,0))=FALSE,IF(L$9&lt;&gt;0,VLOOKUP($A1001,DSSV!$A$7:$R$65536,IN_DTK!L$6,0),""),"")</f>
        <v>0</v>
      </c>
      <c r="M1001" s="183">
        <f>IF(ISNA(VLOOKUP($A1001,DSSV!$A$7:$R$65536,IN_DTK!M$6,0))=FALSE,IF(M$9&lt;&gt;0,VLOOKUP($A1001,DSSV!$A$7:$R$65536,IN_DTK!M$6,0),""),"")</f>
        <v>0</v>
      </c>
      <c r="N1001" s="183">
        <f>IF(ISNA(VLOOKUP($A1001,DSSV!$A$7:$R$65536,IN_DTK!N$6,0))=FALSE,IF(N$9&lt;&gt;0,VLOOKUP($A1001,DSSV!$A$7:$R$65536,IN_DTK!N$6,0),""),"")</f>
        <v>0</v>
      </c>
      <c r="O1001" s="183">
        <f>IF(ISNA(VLOOKUP($A1001,DSSV!$A$7:$R$65536,IN_DTK!O$6,0))=FALSE,IF(O$9&lt;&gt;0,VLOOKUP($A1001,DSSV!$A$7:$R$65536,IN_DTK!O$6,0),""),"")</f>
        <v>0</v>
      </c>
      <c r="P1001" s="183">
        <f>IF(ISNA(VLOOKUP($A1001,DSSV!$A$7:$R$65536,IN_DTK!P$6,0))=FALSE,IF(P$9&lt;&gt;0,VLOOKUP($A1001,DSSV!$A$7:$R$65536,IN_DTK!P$6,0),""),"")</f>
        <v>0</v>
      </c>
      <c r="Q1001" s="184">
        <f>IF(ISNA(VLOOKUP($A1001,DSSV!$A$7:$R$65536,IN_DTK!Q$6,0))=FALSE,VLOOKUP($A1001,DSSV!$A$7:$R$65536,IN_DTK!Q$6,0),"")</f>
        <v>0</v>
      </c>
      <c r="R1001" s="175" t="str">
        <f>IF(ISNA(VLOOKUP($A1001,DSSV!$A$7:$R$65536,IN_DTK!R$6,0))=FALSE,VLOOKUP($A1001,DSSV!$A$7:$R$65536,IN_DTK!R$6,0),"")</f>
        <v>Không</v>
      </c>
      <c r="S1001" s="185" t="str">
        <f>IF(ISNA(VLOOKUP($A1001,DSSV!$A$7:$R$65536,IN_DTK!S$6,0))=FALSE,VLOOKUP($A1001,DSSV!$A$7:$R$65536,IN_DTK!S$6,0),"")</f>
        <v/>
      </c>
      <c r="T1001" s="156" t="str">
        <f t="shared" si="30"/>
        <v/>
      </c>
      <c r="U1001" s="156" t="str">
        <f t="shared" si="31"/>
        <v/>
      </c>
    </row>
    <row r="1002" spans="1:21" s="156" customFormat="1" ht="20.25" customHeight="1">
      <c r="A1002" s="154">
        <v>993</v>
      </c>
      <c r="B1002" s="178">
        <f>--SUBTOTAL(2,C$7:C1002)</f>
        <v>993</v>
      </c>
      <c r="C1002" s="157">
        <f>IF(ISNA(VLOOKUP($A1002,DSSV!$A$7:$R$65536,IN_DTK!C$6,0))=FALSE,VLOOKUP($A1002,DSSV!$A$7:$R$65536,IN_DTK!C$6,0),"")</f>
        <v>0</v>
      </c>
      <c r="D1002" s="181" t="str">
        <f>IF(ISNA(VLOOKUP($A1002,DSSV!$A$7:$R$65536,IN_DTK!D$6,0))=FALSE,VLOOKUP($A1002,DSSV!$A$7:$R$65536,IN_DTK!D$6,0),"")</f>
        <v/>
      </c>
      <c r="E1002" s="182" t="str">
        <f>IF(ISNA(VLOOKUP($A1002,DSSV!$A$7:$R$65536,IN_DTK!E$6,0))=FALSE,VLOOKUP($A1002,DSSV!$A$7:$R$65536,IN_DTK!E$6,0),"")</f>
        <v/>
      </c>
      <c r="F1002" s="187" t="str">
        <f>IF(ISNA(VLOOKUP($A1002,DSSV!$A$7:$R$65536,IN_DTK!F$6,0))=FALSE,VLOOKUP($A1002,DSSV!$A$7:$R$65536,IN_DTK!F$6,0),"")</f>
        <v/>
      </c>
      <c r="G1002" s="187" t="str">
        <f>IF(ISNA(VLOOKUP($A1002,DSSV!$A$7:$R$65536,IN_DTK!G$6,0))=FALSE,VLOOKUP($A1002,DSSV!$A$7:$R$65536,IN_DTK!G$6,0),"")</f>
        <v/>
      </c>
      <c r="H1002" s="183">
        <f>IF(ISNA(VLOOKUP($A1002,DSSV!$A$7:$R$65536,IN_DTK!H$6,0))=FALSE,IF(H$9&lt;&gt;0,VLOOKUP($A1002,DSSV!$A$7:$R$65536,IN_DTK!H$6,0),""),"")</f>
        <v>0</v>
      </c>
      <c r="I1002" s="183">
        <f>IF(ISNA(VLOOKUP($A1002,DSSV!$A$7:$R$65536,IN_DTK!I$6,0))=FALSE,IF(I$9&lt;&gt;0,VLOOKUP($A1002,DSSV!$A$7:$R$65536,IN_DTK!I$6,0),""),"")</f>
        <v>0</v>
      </c>
      <c r="J1002" s="183">
        <f>IF(ISNA(VLOOKUP($A1002,DSSV!$A$7:$R$65536,IN_DTK!J$6,0))=FALSE,IF(J$9&lt;&gt;0,VLOOKUP($A1002,DSSV!$A$7:$R$65536,IN_DTK!J$6,0),""),"")</f>
        <v>0</v>
      </c>
      <c r="K1002" s="183">
        <f>IF(ISNA(VLOOKUP($A1002,DSSV!$A$7:$R$65536,IN_DTK!K$6,0))=FALSE,IF(K$9&lt;&gt;0,VLOOKUP($A1002,DSSV!$A$7:$R$65536,IN_DTK!K$6,0),""),"")</f>
        <v>0</v>
      </c>
      <c r="L1002" s="183">
        <f>IF(ISNA(VLOOKUP($A1002,DSSV!$A$7:$R$65536,IN_DTK!L$6,0))=FALSE,IF(L$9&lt;&gt;0,VLOOKUP($A1002,DSSV!$A$7:$R$65536,IN_DTK!L$6,0),""),"")</f>
        <v>0</v>
      </c>
      <c r="M1002" s="183">
        <f>IF(ISNA(VLOOKUP($A1002,DSSV!$A$7:$R$65536,IN_DTK!M$6,0))=FALSE,IF(M$9&lt;&gt;0,VLOOKUP($A1002,DSSV!$A$7:$R$65536,IN_DTK!M$6,0),""),"")</f>
        <v>0</v>
      </c>
      <c r="N1002" s="183">
        <f>IF(ISNA(VLOOKUP($A1002,DSSV!$A$7:$R$65536,IN_DTK!N$6,0))=FALSE,IF(N$9&lt;&gt;0,VLOOKUP($A1002,DSSV!$A$7:$R$65536,IN_DTK!N$6,0),""),"")</f>
        <v>0</v>
      </c>
      <c r="O1002" s="183">
        <f>IF(ISNA(VLOOKUP($A1002,DSSV!$A$7:$R$65536,IN_DTK!O$6,0))=FALSE,IF(O$9&lt;&gt;0,VLOOKUP($A1002,DSSV!$A$7:$R$65536,IN_DTK!O$6,0),""),"")</f>
        <v>0</v>
      </c>
      <c r="P1002" s="183">
        <f>IF(ISNA(VLOOKUP($A1002,DSSV!$A$7:$R$65536,IN_DTK!P$6,0))=FALSE,IF(P$9&lt;&gt;0,VLOOKUP($A1002,DSSV!$A$7:$R$65536,IN_DTK!P$6,0),""),"")</f>
        <v>0</v>
      </c>
      <c r="Q1002" s="184">
        <f>IF(ISNA(VLOOKUP($A1002,DSSV!$A$7:$R$65536,IN_DTK!Q$6,0))=FALSE,VLOOKUP($A1002,DSSV!$A$7:$R$65536,IN_DTK!Q$6,0),"")</f>
        <v>0</v>
      </c>
      <c r="R1002" s="175" t="str">
        <f>IF(ISNA(VLOOKUP($A1002,DSSV!$A$7:$R$65536,IN_DTK!R$6,0))=FALSE,VLOOKUP($A1002,DSSV!$A$7:$R$65536,IN_DTK!R$6,0),"")</f>
        <v>Không</v>
      </c>
      <c r="S1002" s="185" t="str">
        <f>IF(ISNA(VLOOKUP($A1002,DSSV!$A$7:$R$65536,IN_DTK!S$6,0))=FALSE,VLOOKUP($A1002,DSSV!$A$7:$R$65536,IN_DTK!S$6,0),"")</f>
        <v/>
      </c>
      <c r="T1002" s="156" t="str">
        <f t="shared" si="30"/>
        <v/>
      </c>
      <c r="U1002" s="156" t="str">
        <f t="shared" si="31"/>
        <v/>
      </c>
    </row>
    <row r="1003" spans="1:21" s="156" customFormat="1" ht="20.25" customHeight="1">
      <c r="A1003" s="154">
        <v>994</v>
      </c>
      <c r="B1003" s="178">
        <f>--SUBTOTAL(2,C$7:C1003)</f>
        <v>994</v>
      </c>
      <c r="C1003" s="157">
        <f>IF(ISNA(VLOOKUP($A1003,DSSV!$A$7:$R$65536,IN_DTK!C$6,0))=FALSE,VLOOKUP($A1003,DSSV!$A$7:$R$65536,IN_DTK!C$6,0),"")</f>
        <v>0</v>
      </c>
      <c r="D1003" s="181" t="str">
        <f>IF(ISNA(VLOOKUP($A1003,DSSV!$A$7:$R$65536,IN_DTK!D$6,0))=FALSE,VLOOKUP($A1003,DSSV!$A$7:$R$65536,IN_DTK!D$6,0),"")</f>
        <v/>
      </c>
      <c r="E1003" s="182" t="str">
        <f>IF(ISNA(VLOOKUP($A1003,DSSV!$A$7:$R$65536,IN_DTK!E$6,0))=FALSE,VLOOKUP($A1003,DSSV!$A$7:$R$65536,IN_DTK!E$6,0),"")</f>
        <v/>
      </c>
      <c r="F1003" s="187" t="str">
        <f>IF(ISNA(VLOOKUP($A1003,DSSV!$A$7:$R$65536,IN_DTK!F$6,0))=FALSE,VLOOKUP($A1003,DSSV!$A$7:$R$65536,IN_DTK!F$6,0),"")</f>
        <v/>
      </c>
      <c r="G1003" s="187" t="str">
        <f>IF(ISNA(VLOOKUP($A1003,DSSV!$A$7:$R$65536,IN_DTK!G$6,0))=FALSE,VLOOKUP($A1003,DSSV!$A$7:$R$65536,IN_DTK!G$6,0),"")</f>
        <v/>
      </c>
      <c r="H1003" s="183">
        <f>IF(ISNA(VLOOKUP($A1003,DSSV!$A$7:$R$65536,IN_DTK!H$6,0))=FALSE,IF(H$9&lt;&gt;0,VLOOKUP($A1003,DSSV!$A$7:$R$65536,IN_DTK!H$6,0),""),"")</f>
        <v>0</v>
      </c>
      <c r="I1003" s="183">
        <f>IF(ISNA(VLOOKUP($A1003,DSSV!$A$7:$R$65536,IN_DTK!I$6,0))=FALSE,IF(I$9&lt;&gt;0,VLOOKUP($A1003,DSSV!$A$7:$R$65536,IN_DTK!I$6,0),""),"")</f>
        <v>0</v>
      </c>
      <c r="J1003" s="183">
        <f>IF(ISNA(VLOOKUP($A1003,DSSV!$A$7:$R$65536,IN_DTK!J$6,0))=FALSE,IF(J$9&lt;&gt;0,VLOOKUP($A1003,DSSV!$A$7:$R$65536,IN_DTK!J$6,0),""),"")</f>
        <v>0</v>
      </c>
      <c r="K1003" s="183">
        <f>IF(ISNA(VLOOKUP($A1003,DSSV!$A$7:$R$65536,IN_DTK!K$6,0))=FALSE,IF(K$9&lt;&gt;0,VLOOKUP($A1003,DSSV!$A$7:$R$65536,IN_DTK!K$6,0),""),"")</f>
        <v>0</v>
      </c>
      <c r="L1003" s="183">
        <f>IF(ISNA(VLOOKUP($A1003,DSSV!$A$7:$R$65536,IN_DTK!L$6,0))=FALSE,IF(L$9&lt;&gt;0,VLOOKUP($A1003,DSSV!$A$7:$R$65536,IN_DTK!L$6,0),""),"")</f>
        <v>0</v>
      </c>
      <c r="M1003" s="183">
        <f>IF(ISNA(VLOOKUP($A1003,DSSV!$A$7:$R$65536,IN_DTK!M$6,0))=FALSE,IF(M$9&lt;&gt;0,VLOOKUP($A1003,DSSV!$A$7:$R$65536,IN_DTK!M$6,0),""),"")</f>
        <v>0</v>
      </c>
      <c r="N1003" s="183">
        <f>IF(ISNA(VLOOKUP($A1003,DSSV!$A$7:$R$65536,IN_DTK!N$6,0))=FALSE,IF(N$9&lt;&gt;0,VLOOKUP($A1003,DSSV!$A$7:$R$65536,IN_DTK!N$6,0),""),"")</f>
        <v>0</v>
      </c>
      <c r="O1003" s="183">
        <f>IF(ISNA(VLOOKUP($A1003,DSSV!$A$7:$R$65536,IN_DTK!O$6,0))=FALSE,IF(O$9&lt;&gt;0,VLOOKUP($A1003,DSSV!$A$7:$R$65536,IN_DTK!O$6,0),""),"")</f>
        <v>0</v>
      </c>
      <c r="P1003" s="183">
        <f>IF(ISNA(VLOOKUP($A1003,DSSV!$A$7:$R$65536,IN_DTK!P$6,0))=FALSE,IF(P$9&lt;&gt;0,VLOOKUP($A1003,DSSV!$A$7:$R$65536,IN_DTK!P$6,0),""),"")</f>
        <v>0</v>
      </c>
      <c r="Q1003" s="184">
        <f>IF(ISNA(VLOOKUP($A1003,DSSV!$A$7:$R$65536,IN_DTK!Q$6,0))=FALSE,VLOOKUP($A1003,DSSV!$A$7:$R$65536,IN_DTK!Q$6,0),"")</f>
        <v>0</v>
      </c>
      <c r="R1003" s="175" t="str">
        <f>IF(ISNA(VLOOKUP($A1003,DSSV!$A$7:$R$65536,IN_DTK!R$6,0))=FALSE,VLOOKUP($A1003,DSSV!$A$7:$R$65536,IN_DTK!R$6,0),"")</f>
        <v>Không</v>
      </c>
      <c r="S1003" s="185" t="str">
        <f>IF(ISNA(VLOOKUP($A1003,DSSV!$A$7:$R$65536,IN_DTK!S$6,0))=FALSE,VLOOKUP($A1003,DSSV!$A$7:$R$65536,IN_DTK!S$6,0),"")</f>
        <v/>
      </c>
      <c r="T1003" s="156" t="str">
        <f t="shared" si="30"/>
        <v/>
      </c>
      <c r="U1003" s="156" t="str">
        <f t="shared" si="31"/>
        <v/>
      </c>
    </row>
    <row r="1004" spans="1:21" s="156" customFormat="1" ht="20.25" customHeight="1">
      <c r="A1004" s="154">
        <v>995</v>
      </c>
      <c r="B1004" s="178">
        <f>--SUBTOTAL(2,C$7:C1004)</f>
        <v>995</v>
      </c>
      <c r="C1004" s="157">
        <f>IF(ISNA(VLOOKUP($A1004,DSSV!$A$7:$R$65536,IN_DTK!C$6,0))=FALSE,VLOOKUP($A1004,DSSV!$A$7:$R$65536,IN_DTK!C$6,0),"")</f>
        <v>0</v>
      </c>
      <c r="D1004" s="181" t="str">
        <f>IF(ISNA(VLOOKUP($A1004,DSSV!$A$7:$R$65536,IN_DTK!D$6,0))=FALSE,VLOOKUP($A1004,DSSV!$A$7:$R$65536,IN_DTK!D$6,0),"")</f>
        <v/>
      </c>
      <c r="E1004" s="182" t="str">
        <f>IF(ISNA(VLOOKUP($A1004,DSSV!$A$7:$R$65536,IN_DTK!E$6,0))=FALSE,VLOOKUP($A1004,DSSV!$A$7:$R$65536,IN_DTK!E$6,0),"")</f>
        <v/>
      </c>
      <c r="F1004" s="187" t="str">
        <f>IF(ISNA(VLOOKUP($A1004,DSSV!$A$7:$R$65536,IN_DTK!F$6,0))=FALSE,VLOOKUP($A1004,DSSV!$A$7:$R$65536,IN_DTK!F$6,0),"")</f>
        <v/>
      </c>
      <c r="G1004" s="187" t="str">
        <f>IF(ISNA(VLOOKUP($A1004,DSSV!$A$7:$R$65536,IN_DTK!G$6,0))=FALSE,VLOOKUP($A1004,DSSV!$A$7:$R$65536,IN_DTK!G$6,0),"")</f>
        <v/>
      </c>
      <c r="H1004" s="183">
        <f>IF(ISNA(VLOOKUP($A1004,DSSV!$A$7:$R$65536,IN_DTK!H$6,0))=FALSE,IF(H$9&lt;&gt;0,VLOOKUP($A1004,DSSV!$A$7:$R$65536,IN_DTK!H$6,0),""),"")</f>
        <v>0</v>
      </c>
      <c r="I1004" s="183">
        <f>IF(ISNA(VLOOKUP($A1004,DSSV!$A$7:$R$65536,IN_DTK!I$6,0))=FALSE,IF(I$9&lt;&gt;0,VLOOKUP($A1004,DSSV!$A$7:$R$65536,IN_DTK!I$6,0),""),"")</f>
        <v>0</v>
      </c>
      <c r="J1004" s="183">
        <f>IF(ISNA(VLOOKUP($A1004,DSSV!$A$7:$R$65536,IN_DTK!J$6,0))=FALSE,IF(J$9&lt;&gt;0,VLOOKUP($A1004,DSSV!$A$7:$R$65536,IN_DTK!J$6,0),""),"")</f>
        <v>0</v>
      </c>
      <c r="K1004" s="183">
        <f>IF(ISNA(VLOOKUP($A1004,DSSV!$A$7:$R$65536,IN_DTK!K$6,0))=FALSE,IF(K$9&lt;&gt;0,VLOOKUP($A1004,DSSV!$A$7:$R$65536,IN_DTK!K$6,0),""),"")</f>
        <v>0</v>
      </c>
      <c r="L1004" s="183">
        <f>IF(ISNA(VLOOKUP($A1004,DSSV!$A$7:$R$65536,IN_DTK!L$6,0))=FALSE,IF(L$9&lt;&gt;0,VLOOKUP($A1004,DSSV!$A$7:$R$65536,IN_DTK!L$6,0),""),"")</f>
        <v>0</v>
      </c>
      <c r="M1004" s="183">
        <f>IF(ISNA(VLOOKUP($A1004,DSSV!$A$7:$R$65536,IN_DTK!M$6,0))=FALSE,IF(M$9&lt;&gt;0,VLOOKUP($A1004,DSSV!$A$7:$R$65536,IN_DTK!M$6,0),""),"")</f>
        <v>0</v>
      </c>
      <c r="N1004" s="183">
        <f>IF(ISNA(VLOOKUP($A1004,DSSV!$A$7:$R$65536,IN_DTK!N$6,0))=FALSE,IF(N$9&lt;&gt;0,VLOOKUP($A1004,DSSV!$A$7:$R$65536,IN_DTK!N$6,0),""),"")</f>
        <v>0</v>
      </c>
      <c r="O1004" s="183">
        <f>IF(ISNA(VLOOKUP($A1004,DSSV!$A$7:$R$65536,IN_DTK!O$6,0))=FALSE,IF(O$9&lt;&gt;0,VLOOKUP($A1004,DSSV!$A$7:$R$65536,IN_DTK!O$6,0),""),"")</f>
        <v>0</v>
      </c>
      <c r="P1004" s="183">
        <f>IF(ISNA(VLOOKUP($A1004,DSSV!$A$7:$R$65536,IN_DTK!P$6,0))=FALSE,IF(P$9&lt;&gt;0,VLOOKUP($A1004,DSSV!$A$7:$R$65536,IN_DTK!P$6,0),""),"")</f>
        <v>0</v>
      </c>
      <c r="Q1004" s="184">
        <f>IF(ISNA(VLOOKUP($A1004,DSSV!$A$7:$R$65536,IN_DTK!Q$6,0))=FALSE,VLOOKUP($A1004,DSSV!$A$7:$R$65536,IN_DTK!Q$6,0),"")</f>
        <v>0</v>
      </c>
      <c r="R1004" s="175" t="str">
        <f>IF(ISNA(VLOOKUP($A1004,DSSV!$A$7:$R$65536,IN_DTK!R$6,0))=FALSE,VLOOKUP($A1004,DSSV!$A$7:$R$65536,IN_DTK!R$6,0),"")</f>
        <v>Không</v>
      </c>
      <c r="S1004" s="185" t="str">
        <f>IF(ISNA(VLOOKUP($A1004,DSSV!$A$7:$R$65536,IN_DTK!S$6,0))=FALSE,VLOOKUP($A1004,DSSV!$A$7:$R$65536,IN_DTK!S$6,0),"")</f>
        <v/>
      </c>
      <c r="T1004" s="156" t="str">
        <f t="shared" si="30"/>
        <v/>
      </c>
      <c r="U1004" s="156" t="str">
        <f t="shared" si="31"/>
        <v/>
      </c>
    </row>
    <row r="1005" spans="1:21" s="156" customFormat="1" ht="20.25" customHeight="1">
      <c r="A1005" s="154">
        <v>996</v>
      </c>
      <c r="B1005" s="178">
        <f>--SUBTOTAL(2,C$7:C1005)</f>
        <v>996</v>
      </c>
      <c r="C1005" s="157">
        <f>IF(ISNA(VLOOKUP($A1005,DSSV!$A$7:$R$65536,IN_DTK!C$6,0))=FALSE,VLOOKUP($A1005,DSSV!$A$7:$R$65536,IN_DTK!C$6,0),"")</f>
        <v>0</v>
      </c>
      <c r="D1005" s="181" t="str">
        <f>IF(ISNA(VLOOKUP($A1005,DSSV!$A$7:$R$65536,IN_DTK!D$6,0))=FALSE,VLOOKUP($A1005,DSSV!$A$7:$R$65536,IN_DTK!D$6,0),"")</f>
        <v/>
      </c>
      <c r="E1005" s="182" t="str">
        <f>IF(ISNA(VLOOKUP($A1005,DSSV!$A$7:$R$65536,IN_DTK!E$6,0))=FALSE,VLOOKUP($A1005,DSSV!$A$7:$R$65536,IN_DTK!E$6,0),"")</f>
        <v/>
      </c>
      <c r="F1005" s="187" t="str">
        <f>IF(ISNA(VLOOKUP($A1005,DSSV!$A$7:$R$65536,IN_DTK!F$6,0))=FALSE,VLOOKUP($A1005,DSSV!$A$7:$R$65536,IN_DTK!F$6,0),"")</f>
        <v/>
      </c>
      <c r="G1005" s="187" t="str">
        <f>IF(ISNA(VLOOKUP($A1005,DSSV!$A$7:$R$65536,IN_DTK!G$6,0))=FALSE,VLOOKUP($A1005,DSSV!$A$7:$R$65536,IN_DTK!G$6,0),"")</f>
        <v/>
      </c>
      <c r="H1005" s="183">
        <f>IF(ISNA(VLOOKUP($A1005,DSSV!$A$7:$R$65536,IN_DTK!H$6,0))=FALSE,IF(H$9&lt;&gt;0,VLOOKUP($A1005,DSSV!$A$7:$R$65536,IN_DTK!H$6,0),""),"")</f>
        <v>0</v>
      </c>
      <c r="I1005" s="183">
        <f>IF(ISNA(VLOOKUP($A1005,DSSV!$A$7:$R$65536,IN_DTK!I$6,0))=FALSE,IF(I$9&lt;&gt;0,VLOOKUP($A1005,DSSV!$A$7:$R$65536,IN_DTK!I$6,0),""),"")</f>
        <v>0</v>
      </c>
      <c r="J1005" s="183">
        <f>IF(ISNA(VLOOKUP($A1005,DSSV!$A$7:$R$65536,IN_DTK!J$6,0))=FALSE,IF(J$9&lt;&gt;0,VLOOKUP($A1005,DSSV!$A$7:$R$65536,IN_DTK!J$6,0),""),"")</f>
        <v>0</v>
      </c>
      <c r="K1005" s="183">
        <f>IF(ISNA(VLOOKUP($A1005,DSSV!$A$7:$R$65536,IN_DTK!K$6,0))=FALSE,IF(K$9&lt;&gt;0,VLOOKUP($A1005,DSSV!$A$7:$R$65536,IN_DTK!K$6,0),""),"")</f>
        <v>0</v>
      </c>
      <c r="L1005" s="183">
        <f>IF(ISNA(VLOOKUP($A1005,DSSV!$A$7:$R$65536,IN_DTK!L$6,0))=FALSE,IF(L$9&lt;&gt;0,VLOOKUP($A1005,DSSV!$A$7:$R$65536,IN_DTK!L$6,0),""),"")</f>
        <v>0</v>
      </c>
      <c r="M1005" s="183">
        <f>IF(ISNA(VLOOKUP($A1005,DSSV!$A$7:$R$65536,IN_DTK!M$6,0))=FALSE,IF(M$9&lt;&gt;0,VLOOKUP($A1005,DSSV!$A$7:$R$65536,IN_DTK!M$6,0),""),"")</f>
        <v>0</v>
      </c>
      <c r="N1005" s="183">
        <f>IF(ISNA(VLOOKUP($A1005,DSSV!$A$7:$R$65536,IN_DTK!N$6,0))=FALSE,IF(N$9&lt;&gt;0,VLOOKUP($A1005,DSSV!$A$7:$R$65536,IN_DTK!N$6,0),""),"")</f>
        <v>0</v>
      </c>
      <c r="O1005" s="183">
        <f>IF(ISNA(VLOOKUP($A1005,DSSV!$A$7:$R$65536,IN_DTK!O$6,0))=FALSE,IF(O$9&lt;&gt;0,VLOOKUP($A1005,DSSV!$A$7:$R$65536,IN_DTK!O$6,0),""),"")</f>
        <v>0</v>
      </c>
      <c r="P1005" s="183">
        <f>IF(ISNA(VLOOKUP($A1005,DSSV!$A$7:$R$65536,IN_DTK!P$6,0))=FALSE,IF(P$9&lt;&gt;0,VLOOKUP($A1005,DSSV!$A$7:$R$65536,IN_DTK!P$6,0),""),"")</f>
        <v>0</v>
      </c>
      <c r="Q1005" s="184">
        <f>IF(ISNA(VLOOKUP($A1005,DSSV!$A$7:$R$65536,IN_DTK!Q$6,0))=FALSE,VLOOKUP($A1005,DSSV!$A$7:$R$65536,IN_DTK!Q$6,0),"")</f>
        <v>0</v>
      </c>
      <c r="R1005" s="175" t="str">
        <f>IF(ISNA(VLOOKUP($A1005,DSSV!$A$7:$R$65536,IN_DTK!R$6,0))=FALSE,VLOOKUP($A1005,DSSV!$A$7:$R$65536,IN_DTK!R$6,0),"")</f>
        <v>Không</v>
      </c>
      <c r="S1005" s="185" t="str">
        <f>IF(ISNA(VLOOKUP($A1005,DSSV!$A$7:$R$65536,IN_DTK!S$6,0))=FALSE,VLOOKUP($A1005,DSSV!$A$7:$R$65536,IN_DTK!S$6,0),"")</f>
        <v/>
      </c>
      <c r="T1005" s="156" t="str">
        <f t="shared" si="30"/>
        <v/>
      </c>
      <c r="U1005" s="156" t="str">
        <f t="shared" si="31"/>
        <v/>
      </c>
    </row>
    <row r="1006" spans="1:21" s="156" customFormat="1" ht="20.25" customHeight="1">
      <c r="A1006" s="154">
        <v>997</v>
      </c>
      <c r="B1006" s="178">
        <f>--SUBTOTAL(2,C$7:C1006)</f>
        <v>997</v>
      </c>
      <c r="C1006" s="157">
        <f>IF(ISNA(VLOOKUP($A1006,DSSV!$A$7:$R$65536,IN_DTK!C$6,0))=FALSE,VLOOKUP($A1006,DSSV!$A$7:$R$65536,IN_DTK!C$6,0),"")</f>
        <v>0</v>
      </c>
      <c r="D1006" s="181" t="str">
        <f>IF(ISNA(VLOOKUP($A1006,DSSV!$A$7:$R$65536,IN_DTK!D$6,0))=FALSE,VLOOKUP($A1006,DSSV!$A$7:$R$65536,IN_DTK!D$6,0),"")</f>
        <v/>
      </c>
      <c r="E1006" s="182" t="str">
        <f>IF(ISNA(VLOOKUP($A1006,DSSV!$A$7:$R$65536,IN_DTK!E$6,0))=FALSE,VLOOKUP($A1006,DSSV!$A$7:$R$65536,IN_DTK!E$6,0),"")</f>
        <v/>
      </c>
      <c r="F1006" s="187" t="str">
        <f>IF(ISNA(VLOOKUP($A1006,DSSV!$A$7:$R$65536,IN_DTK!F$6,0))=FALSE,VLOOKUP($A1006,DSSV!$A$7:$R$65536,IN_DTK!F$6,0),"")</f>
        <v/>
      </c>
      <c r="G1006" s="187" t="str">
        <f>IF(ISNA(VLOOKUP($A1006,DSSV!$A$7:$R$65536,IN_DTK!G$6,0))=FALSE,VLOOKUP($A1006,DSSV!$A$7:$R$65536,IN_DTK!G$6,0),"")</f>
        <v/>
      </c>
      <c r="H1006" s="183">
        <f>IF(ISNA(VLOOKUP($A1006,DSSV!$A$7:$R$65536,IN_DTK!H$6,0))=FALSE,IF(H$9&lt;&gt;0,VLOOKUP($A1006,DSSV!$A$7:$R$65536,IN_DTK!H$6,0),""),"")</f>
        <v>0</v>
      </c>
      <c r="I1006" s="183">
        <f>IF(ISNA(VLOOKUP($A1006,DSSV!$A$7:$R$65536,IN_DTK!I$6,0))=FALSE,IF(I$9&lt;&gt;0,VLOOKUP($A1006,DSSV!$A$7:$R$65536,IN_DTK!I$6,0),""),"")</f>
        <v>0</v>
      </c>
      <c r="J1006" s="183">
        <f>IF(ISNA(VLOOKUP($A1006,DSSV!$A$7:$R$65536,IN_DTK!J$6,0))=FALSE,IF(J$9&lt;&gt;0,VLOOKUP($A1006,DSSV!$A$7:$R$65536,IN_DTK!J$6,0),""),"")</f>
        <v>0</v>
      </c>
      <c r="K1006" s="183">
        <f>IF(ISNA(VLOOKUP($A1006,DSSV!$A$7:$R$65536,IN_DTK!K$6,0))=FALSE,IF(K$9&lt;&gt;0,VLOOKUP($A1006,DSSV!$A$7:$R$65536,IN_DTK!K$6,0),""),"")</f>
        <v>0</v>
      </c>
      <c r="L1006" s="183">
        <f>IF(ISNA(VLOOKUP($A1006,DSSV!$A$7:$R$65536,IN_DTK!L$6,0))=FALSE,IF(L$9&lt;&gt;0,VLOOKUP($A1006,DSSV!$A$7:$R$65536,IN_DTK!L$6,0),""),"")</f>
        <v>0</v>
      </c>
      <c r="M1006" s="183">
        <f>IF(ISNA(VLOOKUP($A1006,DSSV!$A$7:$R$65536,IN_DTK!M$6,0))=FALSE,IF(M$9&lt;&gt;0,VLOOKUP($A1006,DSSV!$A$7:$R$65536,IN_DTK!M$6,0),""),"")</f>
        <v>0</v>
      </c>
      <c r="N1006" s="183">
        <f>IF(ISNA(VLOOKUP($A1006,DSSV!$A$7:$R$65536,IN_DTK!N$6,0))=FALSE,IF(N$9&lt;&gt;0,VLOOKUP($A1006,DSSV!$A$7:$R$65536,IN_DTK!N$6,0),""),"")</f>
        <v>0</v>
      </c>
      <c r="O1006" s="183">
        <f>IF(ISNA(VLOOKUP($A1006,DSSV!$A$7:$R$65536,IN_DTK!O$6,0))=FALSE,IF(O$9&lt;&gt;0,VLOOKUP($A1006,DSSV!$A$7:$R$65536,IN_DTK!O$6,0),""),"")</f>
        <v>0</v>
      </c>
      <c r="P1006" s="183">
        <f>IF(ISNA(VLOOKUP($A1006,DSSV!$A$7:$R$65536,IN_DTK!P$6,0))=FALSE,IF(P$9&lt;&gt;0,VLOOKUP($A1006,DSSV!$A$7:$R$65536,IN_DTK!P$6,0),""),"")</f>
        <v>0</v>
      </c>
      <c r="Q1006" s="184">
        <f>IF(ISNA(VLOOKUP($A1006,DSSV!$A$7:$R$65536,IN_DTK!Q$6,0))=FALSE,VLOOKUP($A1006,DSSV!$A$7:$R$65536,IN_DTK!Q$6,0),"")</f>
        <v>0</v>
      </c>
      <c r="R1006" s="175" t="str">
        <f>IF(ISNA(VLOOKUP($A1006,DSSV!$A$7:$R$65536,IN_DTK!R$6,0))=FALSE,VLOOKUP($A1006,DSSV!$A$7:$R$65536,IN_DTK!R$6,0),"")</f>
        <v>Không</v>
      </c>
      <c r="S1006" s="185" t="str">
        <f>IF(ISNA(VLOOKUP($A1006,DSSV!$A$7:$R$65536,IN_DTK!S$6,0))=FALSE,VLOOKUP($A1006,DSSV!$A$7:$R$65536,IN_DTK!S$6,0),"")</f>
        <v/>
      </c>
      <c r="T1006" s="156" t="str">
        <f t="shared" si="30"/>
        <v/>
      </c>
      <c r="U1006" s="156" t="str">
        <f t="shared" si="31"/>
        <v/>
      </c>
    </row>
    <row r="1007" spans="1:21" s="156" customFormat="1" ht="20.25" customHeight="1">
      <c r="A1007" s="154">
        <v>998</v>
      </c>
      <c r="B1007" s="178">
        <f>--SUBTOTAL(2,C$7:C1007)</f>
        <v>998</v>
      </c>
      <c r="C1007" s="157">
        <f>IF(ISNA(VLOOKUP($A1007,DSSV!$A$7:$R$65536,IN_DTK!C$6,0))=FALSE,VLOOKUP($A1007,DSSV!$A$7:$R$65536,IN_DTK!C$6,0),"")</f>
        <v>0</v>
      </c>
      <c r="D1007" s="181" t="str">
        <f>IF(ISNA(VLOOKUP($A1007,DSSV!$A$7:$R$65536,IN_DTK!D$6,0))=FALSE,VLOOKUP($A1007,DSSV!$A$7:$R$65536,IN_DTK!D$6,0),"")</f>
        <v/>
      </c>
      <c r="E1007" s="182" t="str">
        <f>IF(ISNA(VLOOKUP($A1007,DSSV!$A$7:$R$65536,IN_DTK!E$6,0))=FALSE,VLOOKUP($A1007,DSSV!$A$7:$R$65536,IN_DTK!E$6,0),"")</f>
        <v/>
      </c>
      <c r="F1007" s="187" t="str">
        <f>IF(ISNA(VLOOKUP($A1007,DSSV!$A$7:$R$65536,IN_DTK!F$6,0))=FALSE,VLOOKUP($A1007,DSSV!$A$7:$R$65536,IN_DTK!F$6,0),"")</f>
        <v/>
      </c>
      <c r="G1007" s="187" t="str">
        <f>IF(ISNA(VLOOKUP($A1007,DSSV!$A$7:$R$65536,IN_DTK!G$6,0))=FALSE,VLOOKUP($A1007,DSSV!$A$7:$R$65536,IN_DTK!G$6,0),"")</f>
        <v/>
      </c>
      <c r="H1007" s="183">
        <f>IF(ISNA(VLOOKUP($A1007,DSSV!$A$7:$R$65536,IN_DTK!H$6,0))=FALSE,IF(H$9&lt;&gt;0,VLOOKUP($A1007,DSSV!$A$7:$R$65536,IN_DTK!H$6,0),""),"")</f>
        <v>0</v>
      </c>
      <c r="I1007" s="183">
        <f>IF(ISNA(VLOOKUP($A1007,DSSV!$A$7:$R$65536,IN_DTK!I$6,0))=FALSE,IF(I$9&lt;&gt;0,VLOOKUP($A1007,DSSV!$A$7:$R$65536,IN_DTK!I$6,0),""),"")</f>
        <v>0</v>
      </c>
      <c r="J1007" s="183">
        <f>IF(ISNA(VLOOKUP($A1007,DSSV!$A$7:$R$65536,IN_DTK!J$6,0))=FALSE,IF(J$9&lt;&gt;0,VLOOKUP($A1007,DSSV!$A$7:$R$65536,IN_DTK!J$6,0),""),"")</f>
        <v>0</v>
      </c>
      <c r="K1007" s="183">
        <f>IF(ISNA(VLOOKUP($A1007,DSSV!$A$7:$R$65536,IN_DTK!K$6,0))=FALSE,IF(K$9&lt;&gt;0,VLOOKUP($A1007,DSSV!$A$7:$R$65536,IN_DTK!K$6,0),""),"")</f>
        <v>0</v>
      </c>
      <c r="L1007" s="183">
        <f>IF(ISNA(VLOOKUP($A1007,DSSV!$A$7:$R$65536,IN_DTK!L$6,0))=FALSE,IF(L$9&lt;&gt;0,VLOOKUP($A1007,DSSV!$A$7:$R$65536,IN_DTK!L$6,0),""),"")</f>
        <v>0</v>
      </c>
      <c r="M1007" s="183">
        <f>IF(ISNA(VLOOKUP($A1007,DSSV!$A$7:$R$65536,IN_DTK!M$6,0))=FALSE,IF(M$9&lt;&gt;0,VLOOKUP($A1007,DSSV!$A$7:$R$65536,IN_DTK!M$6,0),""),"")</f>
        <v>0</v>
      </c>
      <c r="N1007" s="183">
        <f>IF(ISNA(VLOOKUP($A1007,DSSV!$A$7:$R$65536,IN_DTK!N$6,0))=FALSE,IF(N$9&lt;&gt;0,VLOOKUP($A1007,DSSV!$A$7:$R$65536,IN_DTK!N$6,0),""),"")</f>
        <v>0</v>
      </c>
      <c r="O1007" s="183">
        <f>IF(ISNA(VLOOKUP($A1007,DSSV!$A$7:$R$65536,IN_DTK!O$6,0))=FALSE,IF(O$9&lt;&gt;0,VLOOKUP($A1007,DSSV!$A$7:$R$65536,IN_DTK!O$6,0),""),"")</f>
        <v>0</v>
      </c>
      <c r="P1007" s="183">
        <f>IF(ISNA(VLOOKUP($A1007,DSSV!$A$7:$R$65536,IN_DTK!P$6,0))=FALSE,IF(P$9&lt;&gt;0,VLOOKUP($A1007,DSSV!$A$7:$R$65536,IN_DTK!P$6,0),""),"")</f>
        <v>0</v>
      </c>
      <c r="Q1007" s="184">
        <f>IF(ISNA(VLOOKUP($A1007,DSSV!$A$7:$R$65536,IN_DTK!Q$6,0))=FALSE,VLOOKUP($A1007,DSSV!$A$7:$R$65536,IN_DTK!Q$6,0),"")</f>
        <v>0</v>
      </c>
      <c r="R1007" s="175" t="str">
        <f>IF(ISNA(VLOOKUP($A1007,DSSV!$A$7:$R$65536,IN_DTK!R$6,0))=FALSE,VLOOKUP($A1007,DSSV!$A$7:$R$65536,IN_DTK!R$6,0),"")</f>
        <v>Không</v>
      </c>
      <c r="S1007" s="185" t="str">
        <f>IF(ISNA(VLOOKUP($A1007,DSSV!$A$7:$R$65536,IN_DTK!S$6,0))=FALSE,VLOOKUP($A1007,DSSV!$A$7:$R$65536,IN_DTK!S$6,0),"")</f>
        <v/>
      </c>
      <c r="T1007" s="156" t="str">
        <f t="shared" si="30"/>
        <v/>
      </c>
      <c r="U1007" s="156" t="str">
        <f t="shared" si="31"/>
        <v/>
      </c>
    </row>
    <row r="1008" spans="1:21" s="156" customFormat="1" ht="20.25" customHeight="1">
      <c r="A1008" s="154">
        <v>999</v>
      </c>
      <c r="B1008" s="178">
        <f>--SUBTOTAL(2,C$7:C1008)</f>
        <v>999</v>
      </c>
      <c r="C1008" s="157">
        <f>IF(ISNA(VLOOKUP($A1008,DSSV!$A$7:$R$65536,IN_DTK!C$6,0))=FALSE,VLOOKUP($A1008,DSSV!$A$7:$R$65536,IN_DTK!C$6,0),"")</f>
        <v>0</v>
      </c>
      <c r="D1008" s="181" t="str">
        <f>IF(ISNA(VLOOKUP($A1008,DSSV!$A$7:$R$65536,IN_DTK!D$6,0))=FALSE,VLOOKUP($A1008,DSSV!$A$7:$R$65536,IN_DTK!D$6,0),"")</f>
        <v/>
      </c>
      <c r="E1008" s="182" t="str">
        <f>IF(ISNA(VLOOKUP($A1008,DSSV!$A$7:$R$65536,IN_DTK!E$6,0))=FALSE,VLOOKUP($A1008,DSSV!$A$7:$R$65536,IN_DTK!E$6,0),"")</f>
        <v/>
      </c>
      <c r="F1008" s="187" t="str">
        <f>IF(ISNA(VLOOKUP($A1008,DSSV!$A$7:$R$65536,IN_DTK!F$6,0))=FALSE,VLOOKUP($A1008,DSSV!$A$7:$R$65536,IN_DTK!F$6,0),"")</f>
        <v/>
      </c>
      <c r="G1008" s="187" t="str">
        <f>IF(ISNA(VLOOKUP($A1008,DSSV!$A$7:$R$65536,IN_DTK!G$6,0))=FALSE,VLOOKUP($A1008,DSSV!$A$7:$R$65536,IN_DTK!G$6,0),"")</f>
        <v/>
      </c>
      <c r="H1008" s="183">
        <f>IF(ISNA(VLOOKUP($A1008,DSSV!$A$7:$R$65536,IN_DTK!H$6,0))=FALSE,IF(H$9&lt;&gt;0,VLOOKUP($A1008,DSSV!$A$7:$R$65536,IN_DTK!H$6,0),""),"")</f>
        <v>0</v>
      </c>
      <c r="I1008" s="183">
        <f>IF(ISNA(VLOOKUP($A1008,DSSV!$A$7:$R$65536,IN_DTK!I$6,0))=FALSE,IF(I$9&lt;&gt;0,VLOOKUP($A1008,DSSV!$A$7:$R$65536,IN_DTK!I$6,0),""),"")</f>
        <v>0</v>
      </c>
      <c r="J1008" s="183">
        <f>IF(ISNA(VLOOKUP($A1008,DSSV!$A$7:$R$65536,IN_DTK!J$6,0))=FALSE,IF(J$9&lt;&gt;0,VLOOKUP($A1008,DSSV!$A$7:$R$65536,IN_DTK!J$6,0),""),"")</f>
        <v>0</v>
      </c>
      <c r="K1008" s="183">
        <f>IF(ISNA(VLOOKUP($A1008,DSSV!$A$7:$R$65536,IN_DTK!K$6,0))=FALSE,IF(K$9&lt;&gt;0,VLOOKUP($A1008,DSSV!$A$7:$R$65536,IN_DTK!K$6,0),""),"")</f>
        <v>0</v>
      </c>
      <c r="L1008" s="183">
        <f>IF(ISNA(VLOOKUP($A1008,DSSV!$A$7:$R$65536,IN_DTK!L$6,0))=FALSE,IF(L$9&lt;&gt;0,VLOOKUP($A1008,DSSV!$A$7:$R$65536,IN_DTK!L$6,0),""),"")</f>
        <v>0</v>
      </c>
      <c r="M1008" s="183">
        <f>IF(ISNA(VLOOKUP($A1008,DSSV!$A$7:$R$65536,IN_DTK!M$6,0))=FALSE,IF(M$9&lt;&gt;0,VLOOKUP($A1008,DSSV!$A$7:$R$65536,IN_DTK!M$6,0),""),"")</f>
        <v>0</v>
      </c>
      <c r="N1008" s="183">
        <f>IF(ISNA(VLOOKUP($A1008,DSSV!$A$7:$R$65536,IN_DTK!N$6,0))=FALSE,IF(N$9&lt;&gt;0,VLOOKUP($A1008,DSSV!$A$7:$R$65536,IN_DTK!N$6,0),""),"")</f>
        <v>0</v>
      </c>
      <c r="O1008" s="183">
        <f>IF(ISNA(VLOOKUP($A1008,DSSV!$A$7:$R$65536,IN_DTK!O$6,0))=FALSE,IF(O$9&lt;&gt;0,VLOOKUP($A1008,DSSV!$A$7:$R$65536,IN_DTK!O$6,0),""),"")</f>
        <v>0</v>
      </c>
      <c r="P1008" s="183">
        <f>IF(ISNA(VLOOKUP($A1008,DSSV!$A$7:$R$65536,IN_DTK!P$6,0))=FALSE,IF(P$9&lt;&gt;0,VLOOKUP($A1008,DSSV!$A$7:$R$65536,IN_DTK!P$6,0),""),"")</f>
        <v>0</v>
      </c>
      <c r="Q1008" s="184">
        <f>IF(ISNA(VLOOKUP($A1008,DSSV!$A$7:$R$65536,IN_DTK!Q$6,0))=FALSE,VLOOKUP($A1008,DSSV!$A$7:$R$65536,IN_DTK!Q$6,0),"")</f>
        <v>0</v>
      </c>
      <c r="R1008" s="175" t="str">
        <f>IF(ISNA(VLOOKUP($A1008,DSSV!$A$7:$R$65536,IN_DTK!R$6,0))=FALSE,VLOOKUP($A1008,DSSV!$A$7:$R$65536,IN_DTK!R$6,0),"")</f>
        <v>Không</v>
      </c>
      <c r="S1008" s="185" t="str">
        <f>IF(ISNA(VLOOKUP($A1008,DSSV!$A$7:$R$65536,IN_DTK!S$6,0))=FALSE,VLOOKUP($A1008,DSSV!$A$7:$R$65536,IN_DTK!S$6,0),"")</f>
        <v/>
      </c>
      <c r="T1008" s="156" t="str">
        <f t="shared" si="30"/>
        <v/>
      </c>
      <c r="U1008" s="156" t="str">
        <f t="shared" si="31"/>
        <v/>
      </c>
    </row>
    <row r="1009" spans="1:21" s="156" customFormat="1" ht="20.25" customHeight="1">
      <c r="A1009" s="154">
        <v>1000</v>
      </c>
      <c r="B1009" s="178">
        <f>--SUBTOTAL(2,C$7:C1009)</f>
        <v>1000</v>
      </c>
      <c r="C1009" s="157">
        <f>IF(ISNA(VLOOKUP($A1009,DSSV!$A$7:$R$65536,IN_DTK!C$6,0))=FALSE,VLOOKUP($A1009,DSSV!$A$7:$R$65536,IN_DTK!C$6,0),"")</f>
        <v>0</v>
      </c>
      <c r="D1009" s="181" t="str">
        <f>IF(ISNA(VLOOKUP($A1009,DSSV!$A$7:$R$65536,IN_DTK!D$6,0))=FALSE,VLOOKUP($A1009,DSSV!$A$7:$R$65536,IN_DTK!D$6,0),"")</f>
        <v/>
      </c>
      <c r="E1009" s="182" t="str">
        <f>IF(ISNA(VLOOKUP($A1009,DSSV!$A$7:$R$65536,IN_DTK!E$6,0))=FALSE,VLOOKUP($A1009,DSSV!$A$7:$R$65536,IN_DTK!E$6,0),"")</f>
        <v/>
      </c>
      <c r="F1009" s="187" t="str">
        <f>IF(ISNA(VLOOKUP($A1009,DSSV!$A$7:$R$65536,IN_DTK!F$6,0))=FALSE,VLOOKUP($A1009,DSSV!$A$7:$R$65536,IN_DTK!F$6,0),"")</f>
        <v/>
      </c>
      <c r="G1009" s="187" t="str">
        <f>IF(ISNA(VLOOKUP($A1009,DSSV!$A$7:$R$65536,IN_DTK!G$6,0))=FALSE,VLOOKUP($A1009,DSSV!$A$7:$R$65536,IN_DTK!G$6,0),"")</f>
        <v/>
      </c>
      <c r="H1009" s="183">
        <f>IF(ISNA(VLOOKUP($A1009,DSSV!$A$7:$R$65536,IN_DTK!H$6,0))=FALSE,IF(H$9&lt;&gt;0,VLOOKUP($A1009,DSSV!$A$7:$R$65536,IN_DTK!H$6,0),""),"")</f>
        <v>0</v>
      </c>
      <c r="I1009" s="183">
        <f>IF(ISNA(VLOOKUP($A1009,DSSV!$A$7:$R$65536,IN_DTK!I$6,0))=FALSE,IF(I$9&lt;&gt;0,VLOOKUP($A1009,DSSV!$A$7:$R$65536,IN_DTK!I$6,0),""),"")</f>
        <v>0</v>
      </c>
      <c r="J1009" s="183">
        <f>IF(ISNA(VLOOKUP($A1009,DSSV!$A$7:$R$65536,IN_DTK!J$6,0))=FALSE,IF(J$9&lt;&gt;0,VLOOKUP($A1009,DSSV!$A$7:$R$65536,IN_DTK!J$6,0),""),"")</f>
        <v>0</v>
      </c>
      <c r="K1009" s="183">
        <f>IF(ISNA(VLOOKUP($A1009,DSSV!$A$7:$R$65536,IN_DTK!K$6,0))=FALSE,IF(K$9&lt;&gt;0,VLOOKUP($A1009,DSSV!$A$7:$R$65536,IN_DTK!K$6,0),""),"")</f>
        <v>0</v>
      </c>
      <c r="L1009" s="183">
        <f>IF(ISNA(VLOOKUP($A1009,DSSV!$A$7:$R$65536,IN_DTK!L$6,0))=FALSE,IF(L$9&lt;&gt;0,VLOOKUP($A1009,DSSV!$A$7:$R$65536,IN_DTK!L$6,0),""),"")</f>
        <v>0</v>
      </c>
      <c r="M1009" s="183">
        <f>IF(ISNA(VLOOKUP($A1009,DSSV!$A$7:$R$65536,IN_DTK!M$6,0))=FALSE,IF(M$9&lt;&gt;0,VLOOKUP($A1009,DSSV!$A$7:$R$65536,IN_DTK!M$6,0),""),"")</f>
        <v>0</v>
      </c>
      <c r="N1009" s="183">
        <f>IF(ISNA(VLOOKUP($A1009,DSSV!$A$7:$R$65536,IN_DTK!N$6,0))=FALSE,IF(N$9&lt;&gt;0,VLOOKUP($A1009,DSSV!$A$7:$R$65536,IN_DTK!N$6,0),""),"")</f>
        <v>0</v>
      </c>
      <c r="O1009" s="183">
        <f>IF(ISNA(VLOOKUP($A1009,DSSV!$A$7:$R$65536,IN_DTK!O$6,0))=FALSE,IF(O$9&lt;&gt;0,VLOOKUP($A1009,DSSV!$A$7:$R$65536,IN_DTK!O$6,0),""),"")</f>
        <v>0</v>
      </c>
      <c r="P1009" s="183">
        <f>IF(ISNA(VLOOKUP($A1009,DSSV!$A$7:$R$65536,IN_DTK!P$6,0))=FALSE,IF(P$9&lt;&gt;0,VLOOKUP($A1009,DSSV!$A$7:$R$65536,IN_DTK!P$6,0),""),"")</f>
        <v>0</v>
      </c>
      <c r="Q1009" s="184">
        <f>IF(ISNA(VLOOKUP($A1009,DSSV!$A$7:$R$65536,IN_DTK!Q$6,0))=FALSE,VLOOKUP($A1009,DSSV!$A$7:$R$65536,IN_DTK!Q$6,0),"")</f>
        <v>0</v>
      </c>
      <c r="R1009" s="175" t="str">
        <f>IF(ISNA(VLOOKUP($A1009,DSSV!$A$7:$R$65536,IN_DTK!R$6,0))=FALSE,VLOOKUP($A1009,DSSV!$A$7:$R$65536,IN_DTK!R$6,0),"")</f>
        <v>Không</v>
      </c>
      <c r="S1009" s="185" t="str">
        <f>IF(ISNA(VLOOKUP($A1009,DSSV!$A$7:$R$65536,IN_DTK!S$6,0))=FALSE,VLOOKUP($A1009,DSSV!$A$7:$R$65536,IN_DTK!S$6,0),"")</f>
        <v/>
      </c>
      <c r="T1009" s="156" t="str">
        <f t="shared" si="30"/>
        <v/>
      </c>
      <c r="U1009" s="156" t="str">
        <f t="shared" si="31"/>
        <v/>
      </c>
    </row>
    <row r="1010" spans="1:21" s="156" customFormat="1" ht="20.25" customHeight="1">
      <c r="A1010" s="154">
        <v>1001</v>
      </c>
      <c r="B1010" s="178">
        <f>--SUBTOTAL(2,C$7:C1010)</f>
        <v>1001</v>
      </c>
      <c r="C1010" s="157">
        <f>IF(ISNA(VLOOKUP($A1010,DSSV!$A$7:$R$65536,IN_DTK!C$6,0))=FALSE,VLOOKUP($A1010,DSSV!$A$7:$R$65536,IN_DTK!C$6,0),"")</f>
        <v>0</v>
      </c>
      <c r="D1010" s="181" t="str">
        <f>IF(ISNA(VLOOKUP($A1010,DSSV!$A$7:$R$65536,IN_DTK!D$6,0))=FALSE,VLOOKUP($A1010,DSSV!$A$7:$R$65536,IN_DTK!D$6,0),"")</f>
        <v/>
      </c>
      <c r="E1010" s="182" t="str">
        <f>IF(ISNA(VLOOKUP($A1010,DSSV!$A$7:$R$65536,IN_DTK!E$6,0))=FALSE,VLOOKUP($A1010,DSSV!$A$7:$R$65536,IN_DTK!E$6,0),"")</f>
        <v/>
      </c>
      <c r="F1010" s="187" t="str">
        <f>IF(ISNA(VLOOKUP($A1010,DSSV!$A$7:$R$65536,IN_DTK!F$6,0))=FALSE,VLOOKUP($A1010,DSSV!$A$7:$R$65536,IN_DTK!F$6,0),"")</f>
        <v/>
      </c>
      <c r="G1010" s="187" t="str">
        <f>IF(ISNA(VLOOKUP($A1010,DSSV!$A$7:$R$65536,IN_DTK!G$6,0))=FALSE,VLOOKUP($A1010,DSSV!$A$7:$R$65536,IN_DTK!G$6,0),"")</f>
        <v/>
      </c>
      <c r="H1010" s="183">
        <f>IF(ISNA(VLOOKUP($A1010,DSSV!$A$7:$R$65536,IN_DTK!H$6,0))=FALSE,IF(H$9&lt;&gt;0,VLOOKUP($A1010,DSSV!$A$7:$R$65536,IN_DTK!H$6,0),""),"")</f>
        <v>0</v>
      </c>
      <c r="I1010" s="183">
        <f>IF(ISNA(VLOOKUP($A1010,DSSV!$A$7:$R$65536,IN_DTK!I$6,0))=FALSE,IF(I$9&lt;&gt;0,VLOOKUP($A1010,DSSV!$A$7:$R$65536,IN_DTK!I$6,0),""),"")</f>
        <v>0</v>
      </c>
      <c r="J1010" s="183">
        <f>IF(ISNA(VLOOKUP($A1010,DSSV!$A$7:$R$65536,IN_DTK!J$6,0))=FALSE,IF(J$9&lt;&gt;0,VLOOKUP($A1010,DSSV!$A$7:$R$65536,IN_DTK!J$6,0),""),"")</f>
        <v>0</v>
      </c>
      <c r="K1010" s="183">
        <f>IF(ISNA(VLOOKUP($A1010,DSSV!$A$7:$R$65536,IN_DTK!K$6,0))=FALSE,IF(K$9&lt;&gt;0,VLOOKUP($A1010,DSSV!$A$7:$R$65536,IN_DTK!K$6,0),""),"")</f>
        <v>0</v>
      </c>
      <c r="L1010" s="183">
        <f>IF(ISNA(VLOOKUP($A1010,DSSV!$A$7:$R$65536,IN_DTK!L$6,0))=FALSE,IF(L$9&lt;&gt;0,VLOOKUP($A1010,DSSV!$A$7:$R$65536,IN_DTK!L$6,0),""),"")</f>
        <v>0</v>
      </c>
      <c r="M1010" s="183">
        <f>IF(ISNA(VLOOKUP($A1010,DSSV!$A$7:$R$65536,IN_DTK!M$6,0))=FALSE,IF(M$9&lt;&gt;0,VLOOKUP($A1010,DSSV!$A$7:$R$65536,IN_DTK!M$6,0),""),"")</f>
        <v>0</v>
      </c>
      <c r="N1010" s="183">
        <f>IF(ISNA(VLOOKUP($A1010,DSSV!$A$7:$R$65536,IN_DTK!N$6,0))=FALSE,IF(N$9&lt;&gt;0,VLOOKUP($A1010,DSSV!$A$7:$R$65536,IN_DTK!N$6,0),""),"")</f>
        <v>0</v>
      </c>
      <c r="O1010" s="183">
        <f>IF(ISNA(VLOOKUP($A1010,DSSV!$A$7:$R$65536,IN_DTK!O$6,0))=FALSE,IF(O$9&lt;&gt;0,VLOOKUP($A1010,DSSV!$A$7:$R$65536,IN_DTK!O$6,0),""),"")</f>
        <v>0</v>
      </c>
      <c r="P1010" s="183">
        <f>IF(ISNA(VLOOKUP($A1010,DSSV!$A$7:$R$65536,IN_DTK!P$6,0))=FALSE,IF(P$9&lt;&gt;0,VLOOKUP($A1010,DSSV!$A$7:$R$65536,IN_DTK!P$6,0),""),"")</f>
        <v>0</v>
      </c>
      <c r="Q1010" s="184">
        <f>IF(ISNA(VLOOKUP($A1010,DSSV!$A$7:$R$65536,IN_DTK!Q$6,0))=FALSE,VLOOKUP($A1010,DSSV!$A$7:$R$65536,IN_DTK!Q$6,0),"")</f>
        <v>0</v>
      </c>
      <c r="R1010" s="175" t="str">
        <f>IF(ISNA(VLOOKUP($A1010,DSSV!$A$7:$R$65536,IN_DTK!R$6,0))=FALSE,VLOOKUP($A1010,DSSV!$A$7:$R$65536,IN_DTK!R$6,0),"")</f>
        <v>Không</v>
      </c>
      <c r="S1010" s="185" t="str">
        <f>IF(ISNA(VLOOKUP($A1010,DSSV!$A$7:$R$65536,IN_DTK!S$6,0))=FALSE,VLOOKUP($A1010,DSSV!$A$7:$R$65536,IN_DTK!S$6,0),"")</f>
        <v/>
      </c>
      <c r="T1010" s="156" t="str">
        <f t="shared" si="30"/>
        <v/>
      </c>
      <c r="U1010" s="156" t="str">
        <f t="shared" si="31"/>
        <v/>
      </c>
    </row>
    <row r="1011" spans="1:21" s="156" customFormat="1" ht="20.25" customHeight="1">
      <c r="A1011" s="154">
        <v>1002</v>
      </c>
      <c r="B1011" s="178">
        <f>--SUBTOTAL(2,C$7:C1011)</f>
        <v>1002</v>
      </c>
      <c r="C1011" s="157">
        <f>IF(ISNA(VLOOKUP($A1011,DSSV!$A$7:$R$65536,IN_DTK!C$6,0))=FALSE,VLOOKUP($A1011,DSSV!$A$7:$R$65536,IN_DTK!C$6,0),"")</f>
        <v>0</v>
      </c>
      <c r="D1011" s="181" t="str">
        <f>IF(ISNA(VLOOKUP($A1011,DSSV!$A$7:$R$65536,IN_DTK!D$6,0))=FALSE,VLOOKUP($A1011,DSSV!$A$7:$R$65536,IN_DTK!D$6,0),"")</f>
        <v/>
      </c>
      <c r="E1011" s="182" t="str">
        <f>IF(ISNA(VLOOKUP($A1011,DSSV!$A$7:$R$65536,IN_DTK!E$6,0))=FALSE,VLOOKUP($A1011,DSSV!$A$7:$R$65536,IN_DTK!E$6,0),"")</f>
        <v/>
      </c>
      <c r="F1011" s="187" t="str">
        <f>IF(ISNA(VLOOKUP($A1011,DSSV!$A$7:$R$65536,IN_DTK!F$6,0))=FALSE,VLOOKUP($A1011,DSSV!$A$7:$R$65536,IN_DTK!F$6,0),"")</f>
        <v/>
      </c>
      <c r="G1011" s="187" t="str">
        <f>IF(ISNA(VLOOKUP($A1011,DSSV!$A$7:$R$65536,IN_DTK!G$6,0))=FALSE,VLOOKUP($A1011,DSSV!$A$7:$R$65536,IN_DTK!G$6,0),"")</f>
        <v/>
      </c>
      <c r="H1011" s="183">
        <f>IF(ISNA(VLOOKUP($A1011,DSSV!$A$7:$R$65536,IN_DTK!H$6,0))=FALSE,IF(H$9&lt;&gt;0,VLOOKUP($A1011,DSSV!$A$7:$R$65536,IN_DTK!H$6,0),""),"")</f>
        <v>0</v>
      </c>
      <c r="I1011" s="183">
        <f>IF(ISNA(VLOOKUP($A1011,DSSV!$A$7:$R$65536,IN_DTK!I$6,0))=FALSE,IF(I$9&lt;&gt;0,VLOOKUP($A1011,DSSV!$A$7:$R$65536,IN_DTK!I$6,0),""),"")</f>
        <v>0</v>
      </c>
      <c r="J1011" s="183">
        <f>IF(ISNA(VLOOKUP($A1011,DSSV!$A$7:$R$65536,IN_DTK!J$6,0))=FALSE,IF(J$9&lt;&gt;0,VLOOKUP($A1011,DSSV!$A$7:$R$65536,IN_DTK!J$6,0),""),"")</f>
        <v>0</v>
      </c>
      <c r="K1011" s="183">
        <f>IF(ISNA(VLOOKUP($A1011,DSSV!$A$7:$R$65536,IN_DTK!K$6,0))=FALSE,IF(K$9&lt;&gt;0,VLOOKUP($A1011,DSSV!$A$7:$R$65536,IN_DTK!K$6,0),""),"")</f>
        <v>0</v>
      </c>
      <c r="L1011" s="183">
        <f>IF(ISNA(VLOOKUP($A1011,DSSV!$A$7:$R$65536,IN_DTK!L$6,0))=FALSE,IF(L$9&lt;&gt;0,VLOOKUP($A1011,DSSV!$A$7:$R$65536,IN_DTK!L$6,0),""),"")</f>
        <v>0</v>
      </c>
      <c r="M1011" s="183">
        <f>IF(ISNA(VLOOKUP($A1011,DSSV!$A$7:$R$65536,IN_DTK!M$6,0))=FALSE,IF(M$9&lt;&gt;0,VLOOKUP($A1011,DSSV!$A$7:$R$65536,IN_DTK!M$6,0),""),"")</f>
        <v>0</v>
      </c>
      <c r="N1011" s="183">
        <f>IF(ISNA(VLOOKUP($A1011,DSSV!$A$7:$R$65536,IN_DTK!N$6,0))=FALSE,IF(N$9&lt;&gt;0,VLOOKUP($A1011,DSSV!$A$7:$R$65536,IN_DTK!N$6,0),""),"")</f>
        <v>0</v>
      </c>
      <c r="O1011" s="183">
        <f>IF(ISNA(VLOOKUP($A1011,DSSV!$A$7:$R$65536,IN_DTK!O$6,0))=FALSE,IF(O$9&lt;&gt;0,VLOOKUP($A1011,DSSV!$A$7:$R$65536,IN_DTK!O$6,0),""),"")</f>
        <v>0</v>
      </c>
      <c r="P1011" s="183">
        <f>IF(ISNA(VLOOKUP($A1011,DSSV!$A$7:$R$65536,IN_DTK!P$6,0))=FALSE,IF(P$9&lt;&gt;0,VLOOKUP($A1011,DSSV!$A$7:$R$65536,IN_DTK!P$6,0),""),"")</f>
        <v>0</v>
      </c>
      <c r="Q1011" s="184">
        <f>IF(ISNA(VLOOKUP($A1011,DSSV!$A$7:$R$65536,IN_DTK!Q$6,0))=FALSE,VLOOKUP($A1011,DSSV!$A$7:$R$65536,IN_DTK!Q$6,0),"")</f>
        <v>0</v>
      </c>
      <c r="R1011" s="175" t="str">
        <f>IF(ISNA(VLOOKUP($A1011,DSSV!$A$7:$R$65536,IN_DTK!R$6,0))=FALSE,VLOOKUP($A1011,DSSV!$A$7:$R$65536,IN_DTK!R$6,0),"")</f>
        <v>Không</v>
      </c>
      <c r="S1011" s="185" t="str">
        <f>IF(ISNA(VLOOKUP($A1011,DSSV!$A$7:$R$65536,IN_DTK!S$6,0))=FALSE,VLOOKUP($A1011,DSSV!$A$7:$R$65536,IN_DTK!S$6,0),"")</f>
        <v/>
      </c>
      <c r="T1011" s="156" t="str">
        <f t="shared" si="30"/>
        <v/>
      </c>
      <c r="U1011" s="156" t="str">
        <f t="shared" si="31"/>
        <v/>
      </c>
    </row>
    <row r="1012" spans="1:21" s="156" customFormat="1" ht="20.25" customHeight="1">
      <c r="A1012" s="154">
        <v>1003</v>
      </c>
      <c r="B1012" s="178">
        <f>--SUBTOTAL(2,C$7:C1012)</f>
        <v>1003</v>
      </c>
      <c r="C1012" s="157">
        <f>IF(ISNA(VLOOKUP($A1012,DSSV!$A$7:$R$65536,IN_DTK!C$6,0))=FALSE,VLOOKUP($A1012,DSSV!$A$7:$R$65536,IN_DTK!C$6,0),"")</f>
        <v>0</v>
      </c>
      <c r="D1012" s="181" t="str">
        <f>IF(ISNA(VLOOKUP($A1012,DSSV!$A$7:$R$65536,IN_DTK!D$6,0))=FALSE,VLOOKUP($A1012,DSSV!$A$7:$R$65536,IN_DTK!D$6,0),"")</f>
        <v/>
      </c>
      <c r="E1012" s="182" t="str">
        <f>IF(ISNA(VLOOKUP($A1012,DSSV!$A$7:$R$65536,IN_DTK!E$6,0))=FALSE,VLOOKUP($A1012,DSSV!$A$7:$R$65536,IN_DTK!E$6,0),"")</f>
        <v/>
      </c>
      <c r="F1012" s="187" t="str">
        <f>IF(ISNA(VLOOKUP($A1012,DSSV!$A$7:$R$65536,IN_DTK!F$6,0))=FALSE,VLOOKUP($A1012,DSSV!$A$7:$R$65536,IN_DTK!F$6,0),"")</f>
        <v/>
      </c>
      <c r="G1012" s="187" t="str">
        <f>IF(ISNA(VLOOKUP($A1012,DSSV!$A$7:$R$65536,IN_DTK!G$6,0))=FALSE,VLOOKUP($A1012,DSSV!$A$7:$R$65536,IN_DTK!G$6,0),"")</f>
        <v/>
      </c>
      <c r="H1012" s="183">
        <f>IF(ISNA(VLOOKUP($A1012,DSSV!$A$7:$R$65536,IN_DTK!H$6,0))=FALSE,IF(H$9&lt;&gt;0,VLOOKUP($A1012,DSSV!$A$7:$R$65536,IN_DTK!H$6,0),""),"")</f>
        <v>0</v>
      </c>
      <c r="I1012" s="183">
        <f>IF(ISNA(VLOOKUP($A1012,DSSV!$A$7:$R$65536,IN_DTK!I$6,0))=FALSE,IF(I$9&lt;&gt;0,VLOOKUP($A1012,DSSV!$A$7:$R$65536,IN_DTK!I$6,0),""),"")</f>
        <v>0</v>
      </c>
      <c r="J1012" s="183">
        <f>IF(ISNA(VLOOKUP($A1012,DSSV!$A$7:$R$65536,IN_DTK!J$6,0))=FALSE,IF(J$9&lt;&gt;0,VLOOKUP($A1012,DSSV!$A$7:$R$65536,IN_DTK!J$6,0),""),"")</f>
        <v>0</v>
      </c>
      <c r="K1012" s="183">
        <f>IF(ISNA(VLOOKUP($A1012,DSSV!$A$7:$R$65536,IN_DTK!K$6,0))=FALSE,IF(K$9&lt;&gt;0,VLOOKUP($A1012,DSSV!$A$7:$R$65536,IN_DTK!K$6,0),""),"")</f>
        <v>0</v>
      </c>
      <c r="L1012" s="183">
        <f>IF(ISNA(VLOOKUP($A1012,DSSV!$A$7:$R$65536,IN_DTK!L$6,0))=FALSE,IF(L$9&lt;&gt;0,VLOOKUP($A1012,DSSV!$A$7:$R$65536,IN_DTK!L$6,0),""),"")</f>
        <v>0</v>
      </c>
      <c r="M1012" s="183">
        <f>IF(ISNA(VLOOKUP($A1012,DSSV!$A$7:$R$65536,IN_DTK!M$6,0))=FALSE,IF(M$9&lt;&gt;0,VLOOKUP($A1012,DSSV!$A$7:$R$65536,IN_DTK!M$6,0),""),"")</f>
        <v>0</v>
      </c>
      <c r="N1012" s="183">
        <f>IF(ISNA(VLOOKUP($A1012,DSSV!$A$7:$R$65536,IN_DTK!N$6,0))=FALSE,IF(N$9&lt;&gt;0,VLOOKUP($A1012,DSSV!$A$7:$R$65536,IN_DTK!N$6,0),""),"")</f>
        <v>0</v>
      </c>
      <c r="O1012" s="183">
        <f>IF(ISNA(VLOOKUP($A1012,DSSV!$A$7:$R$65536,IN_DTK!O$6,0))=FALSE,IF(O$9&lt;&gt;0,VLOOKUP($A1012,DSSV!$A$7:$R$65536,IN_DTK!O$6,0),""),"")</f>
        <v>0</v>
      </c>
      <c r="P1012" s="183">
        <f>IF(ISNA(VLOOKUP($A1012,DSSV!$A$7:$R$65536,IN_DTK!P$6,0))=FALSE,IF(P$9&lt;&gt;0,VLOOKUP($A1012,DSSV!$A$7:$R$65536,IN_DTK!P$6,0),""),"")</f>
        <v>0</v>
      </c>
      <c r="Q1012" s="184">
        <f>IF(ISNA(VLOOKUP($A1012,DSSV!$A$7:$R$65536,IN_DTK!Q$6,0))=FALSE,VLOOKUP($A1012,DSSV!$A$7:$R$65536,IN_DTK!Q$6,0),"")</f>
        <v>0</v>
      </c>
      <c r="R1012" s="175" t="str">
        <f>IF(ISNA(VLOOKUP($A1012,DSSV!$A$7:$R$65536,IN_DTK!R$6,0))=FALSE,VLOOKUP($A1012,DSSV!$A$7:$R$65536,IN_DTK!R$6,0),"")</f>
        <v>Không</v>
      </c>
      <c r="S1012" s="185" t="str">
        <f>IF(ISNA(VLOOKUP($A1012,DSSV!$A$7:$R$65536,IN_DTK!S$6,0))=FALSE,VLOOKUP($A1012,DSSV!$A$7:$R$65536,IN_DTK!S$6,0),"")</f>
        <v/>
      </c>
      <c r="T1012" s="156" t="str">
        <f t="shared" si="30"/>
        <v/>
      </c>
      <c r="U1012" s="156" t="str">
        <f t="shared" si="31"/>
        <v/>
      </c>
    </row>
    <row r="1013" spans="1:21" s="156" customFormat="1" ht="20.25" customHeight="1">
      <c r="A1013" s="154">
        <v>1004</v>
      </c>
      <c r="B1013" s="178">
        <f>--SUBTOTAL(2,C$7:C1013)</f>
        <v>1004</v>
      </c>
      <c r="C1013" s="157">
        <f>IF(ISNA(VLOOKUP($A1013,DSSV!$A$7:$R$65536,IN_DTK!C$6,0))=FALSE,VLOOKUP($A1013,DSSV!$A$7:$R$65536,IN_DTK!C$6,0),"")</f>
        <v>0</v>
      </c>
      <c r="D1013" s="181" t="str">
        <f>IF(ISNA(VLOOKUP($A1013,DSSV!$A$7:$R$65536,IN_DTK!D$6,0))=FALSE,VLOOKUP($A1013,DSSV!$A$7:$R$65536,IN_DTK!D$6,0),"")</f>
        <v/>
      </c>
      <c r="E1013" s="182" t="str">
        <f>IF(ISNA(VLOOKUP($A1013,DSSV!$A$7:$R$65536,IN_DTK!E$6,0))=FALSE,VLOOKUP($A1013,DSSV!$A$7:$R$65536,IN_DTK!E$6,0),"")</f>
        <v/>
      </c>
      <c r="F1013" s="187" t="str">
        <f>IF(ISNA(VLOOKUP($A1013,DSSV!$A$7:$R$65536,IN_DTK!F$6,0))=FALSE,VLOOKUP($A1013,DSSV!$A$7:$R$65536,IN_DTK!F$6,0),"")</f>
        <v/>
      </c>
      <c r="G1013" s="187" t="str">
        <f>IF(ISNA(VLOOKUP($A1013,DSSV!$A$7:$R$65536,IN_DTK!G$6,0))=FALSE,VLOOKUP($A1013,DSSV!$A$7:$R$65536,IN_DTK!G$6,0),"")</f>
        <v/>
      </c>
      <c r="H1013" s="183">
        <f>IF(ISNA(VLOOKUP($A1013,DSSV!$A$7:$R$65536,IN_DTK!H$6,0))=FALSE,IF(H$9&lt;&gt;0,VLOOKUP($A1013,DSSV!$A$7:$R$65536,IN_DTK!H$6,0),""),"")</f>
        <v>0</v>
      </c>
      <c r="I1013" s="183">
        <f>IF(ISNA(VLOOKUP($A1013,DSSV!$A$7:$R$65536,IN_DTK!I$6,0))=FALSE,IF(I$9&lt;&gt;0,VLOOKUP($A1013,DSSV!$A$7:$R$65536,IN_DTK!I$6,0),""),"")</f>
        <v>0</v>
      </c>
      <c r="J1013" s="183">
        <f>IF(ISNA(VLOOKUP($A1013,DSSV!$A$7:$R$65536,IN_DTK!J$6,0))=FALSE,IF(J$9&lt;&gt;0,VLOOKUP($A1013,DSSV!$A$7:$R$65536,IN_DTK!J$6,0),""),"")</f>
        <v>0</v>
      </c>
      <c r="K1013" s="183">
        <f>IF(ISNA(VLOOKUP($A1013,DSSV!$A$7:$R$65536,IN_DTK!K$6,0))=FALSE,IF(K$9&lt;&gt;0,VLOOKUP($A1013,DSSV!$A$7:$R$65536,IN_DTK!K$6,0),""),"")</f>
        <v>0</v>
      </c>
      <c r="L1013" s="183">
        <f>IF(ISNA(VLOOKUP($A1013,DSSV!$A$7:$R$65536,IN_DTK!L$6,0))=FALSE,IF(L$9&lt;&gt;0,VLOOKUP($A1013,DSSV!$A$7:$R$65536,IN_DTK!L$6,0),""),"")</f>
        <v>0</v>
      </c>
      <c r="M1013" s="183">
        <f>IF(ISNA(VLOOKUP($A1013,DSSV!$A$7:$R$65536,IN_DTK!M$6,0))=FALSE,IF(M$9&lt;&gt;0,VLOOKUP($A1013,DSSV!$A$7:$R$65536,IN_DTK!M$6,0),""),"")</f>
        <v>0</v>
      </c>
      <c r="N1013" s="183">
        <f>IF(ISNA(VLOOKUP($A1013,DSSV!$A$7:$R$65536,IN_DTK!N$6,0))=FALSE,IF(N$9&lt;&gt;0,VLOOKUP($A1013,DSSV!$A$7:$R$65536,IN_DTK!N$6,0),""),"")</f>
        <v>0</v>
      </c>
      <c r="O1013" s="183">
        <f>IF(ISNA(VLOOKUP($A1013,DSSV!$A$7:$R$65536,IN_DTK!O$6,0))=FALSE,IF(O$9&lt;&gt;0,VLOOKUP($A1013,DSSV!$A$7:$R$65536,IN_DTK!O$6,0),""),"")</f>
        <v>0</v>
      </c>
      <c r="P1013" s="183">
        <f>IF(ISNA(VLOOKUP($A1013,DSSV!$A$7:$R$65536,IN_DTK!P$6,0))=FALSE,IF(P$9&lt;&gt;0,VLOOKUP($A1013,DSSV!$A$7:$R$65536,IN_DTK!P$6,0),""),"")</f>
        <v>0</v>
      </c>
      <c r="Q1013" s="184">
        <f>IF(ISNA(VLOOKUP($A1013,DSSV!$A$7:$R$65536,IN_DTK!Q$6,0))=FALSE,VLOOKUP($A1013,DSSV!$A$7:$R$65536,IN_DTK!Q$6,0),"")</f>
        <v>0</v>
      </c>
      <c r="R1013" s="175" t="str">
        <f>IF(ISNA(VLOOKUP($A1013,DSSV!$A$7:$R$65536,IN_DTK!R$6,0))=FALSE,VLOOKUP($A1013,DSSV!$A$7:$R$65536,IN_DTK!R$6,0),"")</f>
        <v>Không</v>
      </c>
      <c r="S1013" s="185" t="str">
        <f>IF(ISNA(VLOOKUP($A1013,DSSV!$A$7:$R$65536,IN_DTK!S$6,0))=FALSE,VLOOKUP($A1013,DSSV!$A$7:$R$65536,IN_DTK!S$6,0),"")</f>
        <v/>
      </c>
      <c r="T1013" s="156" t="str">
        <f t="shared" si="30"/>
        <v/>
      </c>
      <c r="U1013" s="156" t="str">
        <f t="shared" si="31"/>
        <v/>
      </c>
    </row>
    <row r="1014" spans="1:21" s="156" customFormat="1" ht="20.25" customHeight="1">
      <c r="A1014" s="154">
        <v>1005</v>
      </c>
      <c r="B1014" s="178">
        <f>--SUBTOTAL(2,C$7:C1014)</f>
        <v>1005</v>
      </c>
      <c r="C1014" s="157">
        <f>IF(ISNA(VLOOKUP($A1014,DSSV!$A$7:$R$65536,IN_DTK!C$6,0))=FALSE,VLOOKUP($A1014,DSSV!$A$7:$R$65536,IN_DTK!C$6,0),"")</f>
        <v>0</v>
      </c>
      <c r="D1014" s="181" t="str">
        <f>IF(ISNA(VLOOKUP($A1014,DSSV!$A$7:$R$65536,IN_DTK!D$6,0))=FALSE,VLOOKUP($A1014,DSSV!$A$7:$R$65536,IN_DTK!D$6,0),"")</f>
        <v/>
      </c>
      <c r="E1014" s="182" t="str">
        <f>IF(ISNA(VLOOKUP($A1014,DSSV!$A$7:$R$65536,IN_DTK!E$6,0))=FALSE,VLOOKUP($A1014,DSSV!$A$7:$R$65536,IN_DTK!E$6,0),"")</f>
        <v/>
      </c>
      <c r="F1014" s="187" t="str">
        <f>IF(ISNA(VLOOKUP($A1014,DSSV!$A$7:$R$65536,IN_DTK!F$6,0))=FALSE,VLOOKUP($A1014,DSSV!$A$7:$R$65536,IN_DTK!F$6,0),"")</f>
        <v/>
      </c>
      <c r="G1014" s="187" t="str">
        <f>IF(ISNA(VLOOKUP($A1014,DSSV!$A$7:$R$65536,IN_DTK!G$6,0))=FALSE,VLOOKUP($A1014,DSSV!$A$7:$R$65536,IN_DTK!G$6,0),"")</f>
        <v/>
      </c>
      <c r="H1014" s="183">
        <f>IF(ISNA(VLOOKUP($A1014,DSSV!$A$7:$R$65536,IN_DTK!H$6,0))=FALSE,IF(H$9&lt;&gt;0,VLOOKUP($A1014,DSSV!$A$7:$R$65536,IN_DTK!H$6,0),""),"")</f>
        <v>0</v>
      </c>
      <c r="I1014" s="183">
        <f>IF(ISNA(VLOOKUP($A1014,DSSV!$A$7:$R$65536,IN_DTK!I$6,0))=FALSE,IF(I$9&lt;&gt;0,VLOOKUP($A1014,DSSV!$A$7:$R$65536,IN_DTK!I$6,0),""),"")</f>
        <v>0</v>
      </c>
      <c r="J1014" s="183">
        <f>IF(ISNA(VLOOKUP($A1014,DSSV!$A$7:$R$65536,IN_DTK!J$6,0))=FALSE,IF(J$9&lt;&gt;0,VLOOKUP($A1014,DSSV!$A$7:$R$65536,IN_DTK!J$6,0),""),"")</f>
        <v>0</v>
      </c>
      <c r="K1014" s="183">
        <f>IF(ISNA(VLOOKUP($A1014,DSSV!$A$7:$R$65536,IN_DTK!K$6,0))=FALSE,IF(K$9&lt;&gt;0,VLOOKUP($A1014,DSSV!$A$7:$R$65536,IN_DTK!K$6,0),""),"")</f>
        <v>0</v>
      </c>
      <c r="L1014" s="183">
        <f>IF(ISNA(VLOOKUP($A1014,DSSV!$A$7:$R$65536,IN_DTK!L$6,0))=FALSE,IF(L$9&lt;&gt;0,VLOOKUP($A1014,DSSV!$A$7:$R$65536,IN_DTK!L$6,0),""),"")</f>
        <v>0</v>
      </c>
      <c r="M1014" s="183">
        <f>IF(ISNA(VLOOKUP($A1014,DSSV!$A$7:$R$65536,IN_DTK!M$6,0))=FALSE,IF(M$9&lt;&gt;0,VLOOKUP($A1014,DSSV!$A$7:$R$65536,IN_DTK!M$6,0),""),"")</f>
        <v>0</v>
      </c>
      <c r="N1014" s="183">
        <f>IF(ISNA(VLOOKUP($A1014,DSSV!$A$7:$R$65536,IN_DTK!N$6,0))=FALSE,IF(N$9&lt;&gt;0,VLOOKUP($A1014,DSSV!$A$7:$R$65536,IN_DTK!N$6,0),""),"")</f>
        <v>0</v>
      </c>
      <c r="O1014" s="183">
        <f>IF(ISNA(VLOOKUP($A1014,DSSV!$A$7:$R$65536,IN_DTK!O$6,0))=FALSE,IF(O$9&lt;&gt;0,VLOOKUP($A1014,DSSV!$A$7:$R$65536,IN_DTK!O$6,0),""),"")</f>
        <v>0</v>
      </c>
      <c r="P1014" s="183">
        <f>IF(ISNA(VLOOKUP($A1014,DSSV!$A$7:$R$65536,IN_DTK!P$6,0))=FALSE,IF(P$9&lt;&gt;0,VLOOKUP($A1014,DSSV!$A$7:$R$65536,IN_DTK!P$6,0),""),"")</f>
        <v>0</v>
      </c>
      <c r="Q1014" s="184">
        <f>IF(ISNA(VLOOKUP($A1014,DSSV!$A$7:$R$65536,IN_DTK!Q$6,0))=FALSE,VLOOKUP($A1014,DSSV!$A$7:$R$65536,IN_DTK!Q$6,0),"")</f>
        <v>0</v>
      </c>
      <c r="R1014" s="175" t="str">
        <f>IF(ISNA(VLOOKUP($A1014,DSSV!$A$7:$R$65536,IN_DTK!R$6,0))=FALSE,VLOOKUP($A1014,DSSV!$A$7:$R$65536,IN_DTK!R$6,0),"")</f>
        <v>Không</v>
      </c>
      <c r="S1014" s="185" t="str">
        <f>IF(ISNA(VLOOKUP($A1014,DSSV!$A$7:$R$65536,IN_DTK!S$6,0))=FALSE,VLOOKUP($A1014,DSSV!$A$7:$R$65536,IN_DTK!S$6,0),"")</f>
        <v/>
      </c>
      <c r="T1014" s="156" t="str">
        <f t="shared" si="30"/>
        <v/>
      </c>
      <c r="U1014" s="156" t="str">
        <f t="shared" si="31"/>
        <v/>
      </c>
    </row>
    <row r="1015" spans="1:21" s="156" customFormat="1" ht="20.25" customHeight="1">
      <c r="A1015" s="154">
        <v>1006</v>
      </c>
      <c r="B1015" s="178">
        <f>--SUBTOTAL(2,C$7:C1015)</f>
        <v>1006</v>
      </c>
      <c r="C1015" s="157">
        <f>IF(ISNA(VLOOKUP($A1015,DSSV!$A$7:$R$65536,IN_DTK!C$6,0))=FALSE,VLOOKUP($A1015,DSSV!$A$7:$R$65536,IN_DTK!C$6,0),"")</f>
        <v>0</v>
      </c>
      <c r="D1015" s="181" t="str">
        <f>IF(ISNA(VLOOKUP($A1015,DSSV!$A$7:$R$65536,IN_DTK!D$6,0))=FALSE,VLOOKUP($A1015,DSSV!$A$7:$R$65536,IN_DTK!D$6,0),"")</f>
        <v/>
      </c>
      <c r="E1015" s="182" t="str">
        <f>IF(ISNA(VLOOKUP($A1015,DSSV!$A$7:$R$65536,IN_DTK!E$6,0))=FALSE,VLOOKUP($A1015,DSSV!$A$7:$R$65536,IN_DTK!E$6,0),"")</f>
        <v/>
      </c>
      <c r="F1015" s="187" t="str">
        <f>IF(ISNA(VLOOKUP($A1015,DSSV!$A$7:$R$65536,IN_DTK!F$6,0))=FALSE,VLOOKUP($A1015,DSSV!$A$7:$R$65536,IN_DTK!F$6,0),"")</f>
        <v/>
      </c>
      <c r="G1015" s="187" t="str">
        <f>IF(ISNA(VLOOKUP($A1015,DSSV!$A$7:$R$65536,IN_DTK!G$6,0))=FALSE,VLOOKUP($A1015,DSSV!$A$7:$R$65536,IN_DTK!G$6,0),"")</f>
        <v/>
      </c>
      <c r="H1015" s="183">
        <f>IF(ISNA(VLOOKUP($A1015,DSSV!$A$7:$R$65536,IN_DTK!H$6,0))=FALSE,IF(H$9&lt;&gt;0,VLOOKUP($A1015,DSSV!$A$7:$R$65536,IN_DTK!H$6,0),""),"")</f>
        <v>0</v>
      </c>
      <c r="I1015" s="183">
        <f>IF(ISNA(VLOOKUP($A1015,DSSV!$A$7:$R$65536,IN_DTK!I$6,0))=FALSE,IF(I$9&lt;&gt;0,VLOOKUP($A1015,DSSV!$A$7:$R$65536,IN_DTK!I$6,0),""),"")</f>
        <v>0</v>
      </c>
      <c r="J1015" s="183">
        <f>IF(ISNA(VLOOKUP($A1015,DSSV!$A$7:$R$65536,IN_DTK!J$6,0))=FALSE,IF(J$9&lt;&gt;0,VLOOKUP($A1015,DSSV!$A$7:$R$65536,IN_DTK!J$6,0),""),"")</f>
        <v>0</v>
      </c>
      <c r="K1015" s="183">
        <f>IF(ISNA(VLOOKUP($A1015,DSSV!$A$7:$R$65536,IN_DTK!K$6,0))=FALSE,IF(K$9&lt;&gt;0,VLOOKUP($A1015,DSSV!$A$7:$R$65536,IN_DTK!K$6,0),""),"")</f>
        <v>0</v>
      </c>
      <c r="L1015" s="183">
        <f>IF(ISNA(VLOOKUP($A1015,DSSV!$A$7:$R$65536,IN_DTK!L$6,0))=FALSE,IF(L$9&lt;&gt;0,VLOOKUP($A1015,DSSV!$A$7:$R$65536,IN_DTK!L$6,0),""),"")</f>
        <v>0</v>
      </c>
      <c r="M1015" s="183">
        <f>IF(ISNA(VLOOKUP($A1015,DSSV!$A$7:$R$65536,IN_DTK!M$6,0))=FALSE,IF(M$9&lt;&gt;0,VLOOKUP($A1015,DSSV!$A$7:$R$65536,IN_DTK!M$6,0),""),"")</f>
        <v>0</v>
      </c>
      <c r="N1015" s="183">
        <f>IF(ISNA(VLOOKUP($A1015,DSSV!$A$7:$R$65536,IN_DTK!N$6,0))=FALSE,IF(N$9&lt;&gt;0,VLOOKUP($A1015,DSSV!$A$7:$R$65536,IN_DTK!N$6,0),""),"")</f>
        <v>0</v>
      </c>
      <c r="O1015" s="183">
        <f>IF(ISNA(VLOOKUP($A1015,DSSV!$A$7:$R$65536,IN_DTK!O$6,0))=FALSE,IF(O$9&lt;&gt;0,VLOOKUP($A1015,DSSV!$A$7:$R$65536,IN_DTK!O$6,0),""),"")</f>
        <v>0</v>
      </c>
      <c r="P1015" s="183">
        <f>IF(ISNA(VLOOKUP($A1015,DSSV!$A$7:$R$65536,IN_DTK!P$6,0))=FALSE,IF(P$9&lt;&gt;0,VLOOKUP($A1015,DSSV!$A$7:$R$65536,IN_DTK!P$6,0),""),"")</f>
        <v>0</v>
      </c>
      <c r="Q1015" s="184">
        <f>IF(ISNA(VLOOKUP($A1015,DSSV!$A$7:$R$65536,IN_DTK!Q$6,0))=FALSE,VLOOKUP($A1015,DSSV!$A$7:$R$65536,IN_DTK!Q$6,0),"")</f>
        <v>0</v>
      </c>
      <c r="R1015" s="175" t="str">
        <f>IF(ISNA(VLOOKUP($A1015,DSSV!$A$7:$R$65536,IN_DTK!R$6,0))=FALSE,VLOOKUP($A1015,DSSV!$A$7:$R$65536,IN_DTK!R$6,0),"")</f>
        <v>Không</v>
      </c>
      <c r="S1015" s="185" t="str">
        <f>IF(ISNA(VLOOKUP($A1015,DSSV!$A$7:$R$65536,IN_DTK!S$6,0))=FALSE,VLOOKUP($A1015,DSSV!$A$7:$R$65536,IN_DTK!S$6,0),"")</f>
        <v/>
      </c>
      <c r="T1015" s="156" t="str">
        <f t="shared" si="30"/>
        <v/>
      </c>
      <c r="U1015" s="156" t="str">
        <f t="shared" si="31"/>
        <v/>
      </c>
    </row>
    <row r="1016" spans="1:21" s="156" customFormat="1" ht="20.25" customHeight="1">
      <c r="A1016" s="154">
        <v>1007</v>
      </c>
      <c r="B1016" s="178">
        <f>--SUBTOTAL(2,C$7:C1016)</f>
        <v>1007</v>
      </c>
      <c r="C1016" s="157">
        <f>IF(ISNA(VLOOKUP($A1016,DSSV!$A$7:$R$65536,IN_DTK!C$6,0))=FALSE,VLOOKUP($A1016,DSSV!$A$7:$R$65536,IN_DTK!C$6,0),"")</f>
        <v>0</v>
      </c>
      <c r="D1016" s="181" t="str">
        <f>IF(ISNA(VLOOKUP($A1016,DSSV!$A$7:$R$65536,IN_DTK!D$6,0))=FALSE,VLOOKUP($A1016,DSSV!$A$7:$R$65536,IN_DTK!D$6,0),"")</f>
        <v/>
      </c>
      <c r="E1016" s="182" t="str">
        <f>IF(ISNA(VLOOKUP($A1016,DSSV!$A$7:$R$65536,IN_DTK!E$6,0))=FALSE,VLOOKUP($A1016,DSSV!$A$7:$R$65536,IN_DTK!E$6,0),"")</f>
        <v/>
      </c>
      <c r="F1016" s="187" t="str">
        <f>IF(ISNA(VLOOKUP($A1016,DSSV!$A$7:$R$65536,IN_DTK!F$6,0))=FALSE,VLOOKUP($A1016,DSSV!$A$7:$R$65536,IN_DTK!F$6,0),"")</f>
        <v/>
      </c>
      <c r="G1016" s="187" t="str">
        <f>IF(ISNA(VLOOKUP($A1016,DSSV!$A$7:$R$65536,IN_DTK!G$6,0))=FALSE,VLOOKUP($A1016,DSSV!$A$7:$R$65536,IN_DTK!G$6,0),"")</f>
        <v/>
      </c>
      <c r="H1016" s="183">
        <f>IF(ISNA(VLOOKUP($A1016,DSSV!$A$7:$R$65536,IN_DTK!H$6,0))=FALSE,IF(H$9&lt;&gt;0,VLOOKUP($A1016,DSSV!$A$7:$R$65536,IN_DTK!H$6,0),""),"")</f>
        <v>0</v>
      </c>
      <c r="I1016" s="183">
        <f>IF(ISNA(VLOOKUP($A1016,DSSV!$A$7:$R$65536,IN_DTK!I$6,0))=FALSE,IF(I$9&lt;&gt;0,VLOOKUP($A1016,DSSV!$A$7:$R$65536,IN_DTK!I$6,0),""),"")</f>
        <v>0</v>
      </c>
      <c r="J1016" s="183">
        <f>IF(ISNA(VLOOKUP($A1016,DSSV!$A$7:$R$65536,IN_DTK!J$6,0))=FALSE,IF(J$9&lt;&gt;0,VLOOKUP($A1016,DSSV!$A$7:$R$65536,IN_DTK!J$6,0),""),"")</f>
        <v>0</v>
      </c>
      <c r="K1016" s="183">
        <f>IF(ISNA(VLOOKUP($A1016,DSSV!$A$7:$R$65536,IN_DTK!K$6,0))=FALSE,IF(K$9&lt;&gt;0,VLOOKUP($A1016,DSSV!$A$7:$R$65536,IN_DTK!K$6,0),""),"")</f>
        <v>0</v>
      </c>
      <c r="L1016" s="183">
        <f>IF(ISNA(VLOOKUP($A1016,DSSV!$A$7:$R$65536,IN_DTK!L$6,0))=FALSE,IF(L$9&lt;&gt;0,VLOOKUP($A1016,DSSV!$A$7:$R$65536,IN_DTK!L$6,0),""),"")</f>
        <v>0</v>
      </c>
      <c r="M1016" s="183">
        <f>IF(ISNA(VLOOKUP($A1016,DSSV!$A$7:$R$65536,IN_DTK!M$6,0))=FALSE,IF(M$9&lt;&gt;0,VLOOKUP($A1016,DSSV!$A$7:$R$65536,IN_DTK!M$6,0),""),"")</f>
        <v>0</v>
      </c>
      <c r="N1016" s="183">
        <f>IF(ISNA(VLOOKUP($A1016,DSSV!$A$7:$R$65536,IN_DTK!N$6,0))=FALSE,IF(N$9&lt;&gt;0,VLOOKUP($A1016,DSSV!$A$7:$R$65536,IN_DTK!N$6,0),""),"")</f>
        <v>0</v>
      </c>
      <c r="O1016" s="183">
        <f>IF(ISNA(VLOOKUP($A1016,DSSV!$A$7:$R$65536,IN_DTK!O$6,0))=FALSE,IF(O$9&lt;&gt;0,VLOOKUP($A1016,DSSV!$A$7:$R$65536,IN_DTK!O$6,0),""),"")</f>
        <v>0</v>
      </c>
      <c r="P1016" s="183">
        <f>IF(ISNA(VLOOKUP($A1016,DSSV!$A$7:$R$65536,IN_DTK!P$6,0))=FALSE,IF(P$9&lt;&gt;0,VLOOKUP($A1016,DSSV!$A$7:$R$65536,IN_DTK!P$6,0),""),"")</f>
        <v>0</v>
      </c>
      <c r="Q1016" s="184">
        <f>IF(ISNA(VLOOKUP($A1016,DSSV!$A$7:$R$65536,IN_DTK!Q$6,0))=FALSE,VLOOKUP($A1016,DSSV!$A$7:$R$65536,IN_DTK!Q$6,0),"")</f>
        <v>0</v>
      </c>
      <c r="R1016" s="175" t="str">
        <f>IF(ISNA(VLOOKUP($A1016,DSSV!$A$7:$R$65536,IN_DTK!R$6,0))=FALSE,VLOOKUP($A1016,DSSV!$A$7:$R$65536,IN_DTK!R$6,0),"")</f>
        <v>Không</v>
      </c>
      <c r="S1016" s="185" t="str">
        <f>IF(ISNA(VLOOKUP($A1016,DSSV!$A$7:$R$65536,IN_DTK!S$6,0))=FALSE,VLOOKUP($A1016,DSSV!$A$7:$R$65536,IN_DTK!S$6,0),"")</f>
        <v/>
      </c>
      <c r="T1016" s="156" t="str">
        <f t="shared" si="30"/>
        <v/>
      </c>
      <c r="U1016" s="156" t="str">
        <f t="shared" si="31"/>
        <v/>
      </c>
    </row>
    <row r="1017" spans="1:21" s="156" customFormat="1" ht="20.25" customHeight="1">
      <c r="A1017" s="154">
        <v>1008</v>
      </c>
      <c r="B1017" s="178">
        <f>--SUBTOTAL(2,C$7:C1017)</f>
        <v>1008</v>
      </c>
      <c r="C1017" s="157">
        <f>IF(ISNA(VLOOKUP($A1017,DSSV!$A$7:$R$65536,IN_DTK!C$6,0))=FALSE,VLOOKUP($A1017,DSSV!$A$7:$R$65536,IN_DTK!C$6,0),"")</f>
        <v>0</v>
      </c>
      <c r="D1017" s="181" t="str">
        <f>IF(ISNA(VLOOKUP($A1017,DSSV!$A$7:$R$65536,IN_DTK!D$6,0))=FALSE,VLOOKUP($A1017,DSSV!$A$7:$R$65536,IN_DTK!D$6,0),"")</f>
        <v/>
      </c>
      <c r="E1017" s="182" t="str">
        <f>IF(ISNA(VLOOKUP($A1017,DSSV!$A$7:$R$65536,IN_DTK!E$6,0))=FALSE,VLOOKUP($A1017,DSSV!$A$7:$R$65536,IN_DTK!E$6,0),"")</f>
        <v/>
      </c>
      <c r="F1017" s="187" t="str">
        <f>IF(ISNA(VLOOKUP($A1017,DSSV!$A$7:$R$65536,IN_DTK!F$6,0))=FALSE,VLOOKUP($A1017,DSSV!$A$7:$R$65536,IN_DTK!F$6,0),"")</f>
        <v/>
      </c>
      <c r="G1017" s="187" t="str">
        <f>IF(ISNA(VLOOKUP($A1017,DSSV!$A$7:$R$65536,IN_DTK!G$6,0))=FALSE,VLOOKUP($A1017,DSSV!$A$7:$R$65536,IN_DTK!G$6,0),"")</f>
        <v/>
      </c>
      <c r="H1017" s="183">
        <f>IF(ISNA(VLOOKUP($A1017,DSSV!$A$7:$R$65536,IN_DTK!H$6,0))=FALSE,IF(H$9&lt;&gt;0,VLOOKUP($A1017,DSSV!$A$7:$R$65536,IN_DTK!H$6,0),""),"")</f>
        <v>0</v>
      </c>
      <c r="I1017" s="183">
        <f>IF(ISNA(VLOOKUP($A1017,DSSV!$A$7:$R$65536,IN_DTK!I$6,0))=FALSE,IF(I$9&lt;&gt;0,VLOOKUP($A1017,DSSV!$A$7:$R$65536,IN_DTK!I$6,0),""),"")</f>
        <v>0</v>
      </c>
      <c r="J1017" s="183">
        <f>IF(ISNA(VLOOKUP($A1017,DSSV!$A$7:$R$65536,IN_DTK!J$6,0))=FALSE,IF(J$9&lt;&gt;0,VLOOKUP($A1017,DSSV!$A$7:$R$65536,IN_DTK!J$6,0),""),"")</f>
        <v>0</v>
      </c>
      <c r="K1017" s="183">
        <f>IF(ISNA(VLOOKUP($A1017,DSSV!$A$7:$R$65536,IN_DTK!K$6,0))=FALSE,IF(K$9&lt;&gt;0,VLOOKUP($A1017,DSSV!$A$7:$R$65536,IN_DTK!K$6,0),""),"")</f>
        <v>0</v>
      </c>
      <c r="L1017" s="183">
        <f>IF(ISNA(VLOOKUP($A1017,DSSV!$A$7:$R$65536,IN_DTK!L$6,0))=FALSE,IF(L$9&lt;&gt;0,VLOOKUP($A1017,DSSV!$A$7:$R$65536,IN_DTK!L$6,0),""),"")</f>
        <v>0</v>
      </c>
      <c r="M1017" s="183">
        <f>IF(ISNA(VLOOKUP($A1017,DSSV!$A$7:$R$65536,IN_DTK!M$6,0))=FALSE,IF(M$9&lt;&gt;0,VLOOKUP($A1017,DSSV!$A$7:$R$65536,IN_DTK!M$6,0),""),"")</f>
        <v>0</v>
      </c>
      <c r="N1017" s="183">
        <f>IF(ISNA(VLOOKUP($A1017,DSSV!$A$7:$R$65536,IN_DTK!N$6,0))=FALSE,IF(N$9&lt;&gt;0,VLOOKUP($A1017,DSSV!$A$7:$R$65536,IN_DTK!N$6,0),""),"")</f>
        <v>0</v>
      </c>
      <c r="O1017" s="183">
        <f>IF(ISNA(VLOOKUP($A1017,DSSV!$A$7:$R$65536,IN_DTK!O$6,0))=FALSE,IF(O$9&lt;&gt;0,VLOOKUP($A1017,DSSV!$A$7:$R$65536,IN_DTK!O$6,0),""),"")</f>
        <v>0</v>
      </c>
      <c r="P1017" s="183">
        <f>IF(ISNA(VLOOKUP($A1017,DSSV!$A$7:$R$65536,IN_DTK!P$6,0))=FALSE,IF(P$9&lt;&gt;0,VLOOKUP($A1017,DSSV!$A$7:$R$65536,IN_DTK!P$6,0),""),"")</f>
        <v>0</v>
      </c>
      <c r="Q1017" s="184">
        <f>IF(ISNA(VLOOKUP($A1017,DSSV!$A$7:$R$65536,IN_DTK!Q$6,0))=FALSE,VLOOKUP($A1017,DSSV!$A$7:$R$65536,IN_DTK!Q$6,0),"")</f>
        <v>0</v>
      </c>
      <c r="R1017" s="175" t="str">
        <f>IF(ISNA(VLOOKUP($A1017,DSSV!$A$7:$R$65536,IN_DTK!R$6,0))=FALSE,VLOOKUP($A1017,DSSV!$A$7:$R$65536,IN_DTK!R$6,0),"")</f>
        <v>Không</v>
      </c>
      <c r="S1017" s="185" t="str">
        <f>IF(ISNA(VLOOKUP($A1017,DSSV!$A$7:$R$65536,IN_DTK!S$6,0))=FALSE,VLOOKUP($A1017,DSSV!$A$7:$R$65536,IN_DTK!S$6,0),"")</f>
        <v/>
      </c>
      <c r="T1017" s="156" t="str">
        <f t="shared" si="30"/>
        <v/>
      </c>
      <c r="U1017" s="156" t="str">
        <f t="shared" si="31"/>
        <v/>
      </c>
    </row>
    <row r="1018" spans="1:21" s="156" customFormat="1" ht="20.25" customHeight="1">
      <c r="A1018" s="154">
        <v>1009</v>
      </c>
      <c r="B1018" s="178">
        <f>--SUBTOTAL(2,C$7:C1018)</f>
        <v>1009</v>
      </c>
      <c r="C1018" s="157">
        <f>IF(ISNA(VLOOKUP($A1018,DSSV!$A$7:$R$65536,IN_DTK!C$6,0))=FALSE,VLOOKUP($A1018,DSSV!$A$7:$R$65536,IN_DTK!C$6,0),"")</f>
        <v>0</v>
      </c>
      <c r="D1018" s="181" t="str">
        <f>IF(ISNA(VLOOKUP($A1018,DSSV!$A$7:$R$65536,IN_DTK!D$6,0))=FALSE,VLOOKUP($A1018,DSSV!$A$7:$R$65536,IN_DTK!D$6,0),"")</f>
        <v/>
      </c>
      <c r="E1018" s="182" t="str">
        <f>IF(ISNA(VLOOKUP($A1018,DSSV!$A$7:$R$65536,IN_DTK!E$6,0))=FALSE,VLOOKUP($A1018,DSSV!$A$7:$R$65536,IN_DTK!E$6,0),"")</f>
        <v/>
      </c>
      <c r="F1018" s="187" t="str">
        <f>IF(ISNA(VLOOKUP($A1018,DSSV!$A$7:$R$65536,IN_DTK!F$6,0))=FALSE,VLOOKUP($A1018,DSSV!$A$7:$R$65536,IN_DTK!F$6,0),"")</f>
        <v/>
      </c>
      <c r="G1018" s="187" t="str">
        <f>IF(ISNA(VLOOKUP($A1018,DSSV!$A$7:$R$65536,IN_DTK!G$6,0))=FALSE,VLOOKUP($A1018,DSSV!$A$7:$R$65536,IN_DTK!G$6,0),"")</f>
        <v/>
      </c>
      <c r="H1018" s="183">
        <f>IF(ISNA(VLOOKUP($A1018,DSSV!$A$7:$R$65536,IN_DTK!H$6,0))=FALSE,IF(H$9&lt;&gt;0,VLOOKUP($A1018,DSSV!$A$7:$R$65536,IN_DTK!H$6,0),""),"")</f>
        <v>0</v>
      </c>
      <c r="I1018" s="183">
        <f>IF(ISNA(VLOOKUP($A1018,DSSV!$A$7:$R$65536,IN_DTK!I$6,0))=FALSE,IF(I$9&lt;&gt;0,VLOOKUP($A1018,DSSV!$A$7:$R$65536,IN_DTK!I$6,0),""),"")</f>
        <v>0</v>
      </c>
      <c r="J1018" s="183">
        <f>IF(ISNA(VLOOKUP($A1018,DSSV!$A$7:$R$65536,IN_DTK!J$6,0))=FALSE,IF(J$9&lt;&gt;0,VLOOKUP($A1018,DSSV!$A$7:$R$65536,IN_DTK!J$6,0),""),"")</f>
        <v>0</v>
      </c>
      <c r="K1018" s="183">
        <f>IF(ISNA(VLOOKUP($A1018,DSSV!$A$7:$R$65536,IN_DTK!K$6,0))=FALSE,IF(K$9&lt;&gt;0,VLOOKUP($A1018,DSSV!$A$7:$R$65536,IN_DTK!K$6,0),""),"")</f>
        <v>0</v>
      </c>
      <c r="L1018" s="183">
        <f>IF(ISNA(VLOOKUP($A1018,DSSV!$A$7:$R$65536,IN_DTK!L$6,0))=FALSE,IF(L$9&lt;&gt;0,VLOOKUP($A1018,DSSV!$A$7:$R$65536,IN_DTK!L$6,0),""),"")</f>
        <v>0</v>
      </c>
      <c r="M1018" s="183">
        <f>IF(ISNA(VLOOKUP($A1018,DSSV!$A$7:$R$65536,IN_DTK!M$6,0))=FALSE,IF(M$9&lt;&gt;0,VLOOKUP($A1018,DSSV!$A$7:$R$65536,IN_DTK!M$6,0),""),"")</f>
        <v>0</v>
      </c>
      <c r="N1018" s="183">
        <f>IF(ISNA(VLOOKUP($A1018,DSSV!$A$7:$R$65536,IN_DTK!N$6,0))=FALSE,IF(N$9&lt;&gt;0,VLOOKUP($A1018,DSSV!$A$7:$R$65536,IN_DTK!N$6,0),""),"")</f>
        <v>0</v>
      </c>
      <c r="O1018" s="183">
        <f>IF(ISNA(VLOOKUP($A1018,DSSV!$A$7:$R$65536,IN_DTK!O$6,0))=FALSE,IF(O$9&lt;&gt;0,VLOOKUP($A1018,DSSV!$A$7:$R$65536,IN_DTK!O$6,0),""),"")</f>
        <v>0</v>
      </c>
      <c r="P1018" s="183">
        <f>IF(ISNA(VLOOKUP($A1018,DSSV!$A$7:$R$65536,IN_DTK!P$6,0))=FALSE,IF(P$9&lt;&gt;0,VLOOKUP($A1018,DSSV!$A$7:$R$65536,IN_DTK!P$6,0),""),"")</f>
        <v>0</v>
      </c>
      <c r="Q1018" s="184">
        <f>IF(ISNA(VLOOKUP($A1018,DSSV!$A$7:$R$65536,IN_DTK!Q$6,0))=FALSE,VLOOKUP($A1018,DSSV!$A$7:$R$65536,IN_DTK!Q$6,0),"")</f>
        <v>0</v>
      </c>
      <c r="R1018" s="175" t="str">
        <f>IF(ISNA(VLOOKUP($A1018,DSSV!$A$7:$R$65536,IN_DTK!R$6,0))=FALSE,VLOOKUP($A1018,DSSV!$A$7:$R$65536,IN_DTK!R$6,0),"")</f>
        <v>Không</v>
      </c>
      <c r="S1018" s="185" t="str">
        <f>IF(ISNA(VLOOKUP($A1018,DSSV!$A$7:$R$65536,IN_DTK!S$6,0))=FALSE,VLOOKUP($A1018,DSSV!$A$7:$R$65536,IN_DTK!S$6,0),"")</f>
        <v/>
      </c>
      <c r="T1018" s="156" t="str">
        <f t="shared" si="30"/>
        <v/>
      </c>
      <c r="U1018" s="156" t="str">
        <f t="shared" si="31"/>
        <v/>
      </c>
    </row>
    <row r="1019" spans="1:21" s="156" customFormat="1" ht="20.25" customHeight="1">
      <c r="A1019" s="154">
        <v>1010</v>
      </c>
      <c r="B1019" s="178">
        <f>--SUBTOTAL(2,C$7:C1019)</f>
        <v>1010</v>
      </c>
      <c r="C1019" s="157">
        <f>IF(ISNA(VLOOKUP($A1019,DSSV!$A$7:$R$65536,IN_DTK!C$6,0))=FALSE,VLOOKUP($A1019,DSSV!$A$7:$R$65536,IN_DTK!C$6,0),"")</f>
        <v>0</v>
      </c>
      <c r="D1019" s="181" t="str">
        <f>IF(ISNA(VLOOKUP($A1019,DSSV!$A$7:$R$65536,IN_DTK!D$6,0))=FALSE,VLOOKUP($A1019,DSSV!$A$7:$R$65536,IN_DTK!D$6,0),"")</f>
        <v/>
      </c>
      <c r="E1019" s="182" t="str">
        <f>IF(ISNA(VLOOKUP($A1019,DSSV!$A$7:$R$65536,IN_DTK!E$6,0))=FALSE,VLOOKUP($A1019,DSSV!$A$7:$R$65536,IN_DTK!E$6,0),"")</f>
        <v/>
      </c>
      <c r="F1019" s="187" t="str">
        <f>IF(ISNA(VLOOKUP($A1019,DSSV!$A$7:$R$65536,IN_DTK!F$6,0))=FALSE,VLOOKUP($A1019,DSSV!$A$7:$R$65536,IN_DTK!F$6,0),"")</f>
        <v/>
      </c>
      <c r="G1019" s="187" t="str">
        <f>IF(ISNA(VLOOKUP($A1019,DSSV!$A$7:$R$65536,IN_DTK!G$6,0))=FALSE,VLOOKUP($A1019,DSSV!$A$7:$R$65536,IN_DTK!G$6,0),"")</f>
        <v/>
      </c>
      <c r="H1019" s="183">
        <f>IF(ISNA(VLOOKUP($A1019,DSSV!$A$7:$R$65536,IN_DTK!H$6,0))=FALSE,IF(H$9&lt;&gt;0,VLOOKUP($A1019,DSSV!$A$7:$R$65536,IN_DTK!H$6,0),""),"")</f>
        <v>0</v>
      </c>
      <c r="I1019" s="183">
        <f>IF(ISNA(VLOOKUP($A1019,DSSV!$A$7:$R$65536,IN_DTK!I$6,0))=FALSE,IF(I$9&lt;&gt;0,VLOOKUP($A1019,DSSV!$A$7:$R$65536,IN_DTK!I$6,0),""),"")</f>
        <v>0</v>
      </c>
      <c r="J1019" s="183">
        <f>IF(ISNA(VLOOKUP($A1019,DSSV!$A$7:$R$65536,IN_DTK!J$6,0))=FALSE,IF(J$9&lt;&gt;0,VLOOKUP($A1019,DSSV!$A$7:$R$65536,IN_DTK!J$6,0),""),"")</f>
        <v>0</v>
      </c>
      <c r="K1019" s="183">
        <f>IF(ISNA(VLOOKUP($A1019,DSSV!$A$7:$R$65536,IN_DTK!K$6,0))=FALSE,IF(K$9&lt;&gt;0,VLOOKUP($A1019,DSSV!$A$7:$R$65536,IN_DTK!K$6,0),""),"")</f>
        <v>0</v>
      </c>
      <c r="L1019" s="183">
        <f>IF(ISNA(VLOOKUP($A1019,DSSV!$A$7:$R$65536,IN_DTK!L$6,0))=FALSE,IF(L$9&lt;&gt;0,VLOOKUP($A1019,DSSV!$A$7:$R$65536,IN_DTK!L$6,0),""),"")</f>
        <v>0</v>
      </c>
      <c r="M1019" s="183">
        <f>IF(ISNA(VLOOKUP($A1019,DSSV!$A$7:$R$65536,IN_DTK!M$6,0))=FALSE,IF(M$9&lt;&gt;0,VLOOKUP($A1019,DSSV!$A$7:$R$65536,IN_DTK!M$6,0),""),"")</f>
        <v>0</v>
      </c>
      <c r="N1019" s="183">
        <f>IF(ISNA(VLOOKUP($A1019,DSSV!$A$7:$R$65536,IN_DTK!N$6,0))=FALSE,IF(N$9&lt;&gt;0,VLOOKUP($A1019,DSSV!$A$7:$R$65536,IN_DTK!N$6,0),""),"")</f>
        <v>0</v>
      </c>
      <c r="O1019" s="183">
        <f>IF(ISNA(VLOOKUP($A1019,DSSV!$A$7:$R$65536,IN_DTK!O$6,0))=FALSE,IF(O$9&lt;&gt;0,VLOOKUP($A1019,DSSV!$A$7:$R$65536,IN_DTK!O$6,0),""),"")</f>
        <v>0</v>
      </c>
      <c r="P1019" s="183">
        <f>IF(ISNA(VLOOKUP($A1019,DSSV!$A$7:$R$65536,IN_DTK!P$6,0))=FALSE,IF(P$9&lt;&gt;0,VLOOKUP($A1019,DSSV!$A$7:$R$65536,IN_DTK!P$6,0),""),"")</f>
        <v>0</v>
      </c>
      <c r="Q1019" s="184">
        <f>IF(ISNA(VLOOKUP($A1019,DSSV!$A$7:$R$65536,IN_DTK!Q$6,0))=FALSE,VLOOKUP($A1019,DSSV!$A$7:$R$65536,IN_DTK!Q$6,0),"")</f>
        <v>0</v>
      </c>
      <c r="R1019" s="175" t="str">
        <f>IF(ISNA(VLOOKUP($A1019,DSSV!$A$7:$R$65536,IN_DTK!R$6,0))=FALSE,VLOOKUP($A1019,DSSV!$A$7:$R$65536,IN_DTK!R$6,0),"")</f>
        <v>Không</v>
      </c>
      <c r="S1019" s="185" t="str">
        <f>IF(ISNA(VLOOKUP($A1019,DSSV!$A$7:$R$65536,IN_DTK!S$6,0))=FALSE,VLOOKUP($A1019,DSSV!$A$7:$R$65536,IN_DTK!S$6,0),"")</f>
        <v/>
      </c>
      <c r="T1019" s="156" t="str">
        <f t="shared" si="30"/>
        <v/>
      </c>
      <c r="U1019" s="156" t="str">
        <f t="shared" si="31"/>
        <v/>
      </c>
    </row>
    <row r="1020" spans="1:21" s="156" customFormat="1" ht="20.25" customHeight="1">
      <c r="A1020" s="154">
        <v>1011</v>
      </c>
      <c r="B1020" s="178">
        <f>--SUBTOTAL(2,C$7:C1020)</f>
        <v>1011</v>
      </c>
      <c r="C1020" s="157">
        <f>IF(ISNA(VLOOKUP($A1020,DSSV!$A$7:$R$65536,IN_DTK!C$6,0))=FALSE,VLOOKUP($A1020,DSSV!$A$7:$R$65536,IN_DTK!C$6,0),"")</f>
        <v>0</v>
      </c>
      <c r="D1020" s="181" t="str">
        <f>IF(ISNA(VLOOKUP($A1020,DSSV!$A$7:$R$65536,IN_DTK!D$6,0))=FALSE,VLOOKUP($A1020,DSSV!$A$7:$R$65536,IN_DTK!D$6,0),"")</f>
        <v/>
      </c>
      <c r="E1020" s="182" t="str">
        <f>IF(ISNA(VLOOKUP($A1020,DSSV!$A$7:$R$65536,IN_DTK!E$6,0))=FALSE,VLOOKUP($A1020,DSSV!$A$7:$R$65536,IN_DTK!E$6,0),"")</f>
        <v/>
      </c>
      <c r="F1020" s="187" t="str">
        <f>IF(ISNA(VLOOKUP($A1020,DSSV!$A$7:$R$65536,IN_DTK!F$6,0))=FALSE,VLOOKUP($A1020,DSSV!$A$7:$R$65536,IN_DTK!F$6,0),"")</f>
        <v/>
      </c>
      <c r="G1020" s="187" t="str">
        <f>IF(ISNA(VLOOKUP($A1020,DSSV!$A$7:$R$65536,IN_DTK!G$6,0))=FALSE,VLOOKUP($A1020,DSSV!$A$7:$R$65536,IN_DTK!G$6,0),"")</f>
        <v/>
      </c>
      <c r="H1020" s="183">
        <f>IF(ISNA(VLOOKUP($A1020,DSSV!$A$7:$R$65536,IN_DTK!H$6,0))=FALSE,IF(H$9&lt;&gt;0,VLOOKUP($A1020,DSSV!$A$7:$R$65536,IN_DTK!H$6,0),""),"")</f>
        <v>0</v>
      </c>
      <c r="I1020" s="183">
        <f>IF(ISNA(VLOOKUP($A1020,DSSV!$A$7:$R$65536,IN_DTK!I$6,0))=FALSE,IF(I$9&lt;&gt;0,VLOOKUP($A1020,DSSV!$A$7:$R$65536,IN_DTK!I$6,0),""),"")</f>
        <v>0</v>
      </c>
      <c r="J1020" s="183">
        <f>IF(ISNA(VLOOKUP($A1020,DSSV!$A$7:$R$65536,IN_DTK!J$6,0))=FALSE,IF(J$9&lt;&gt;0,VLOOKUP($A1020,DSSV!$A$7:$R$65536,IN_DTK!J$6,0),""),"")</f>
        <v>0</v>
      </c>
      <c r="K1020" s="183">
        <f>IF(ISNA(VLOOKUP($A1020,DSSV!$A$7:$R$65536,IN_DTK!K$6,0))=FALSE,IF(K$9&lt;&gt;0,VLOOKUP($A1020,DSSV!$A$7:$R$65536,IN_DTK!K$6,0),""),"")</f>
        <v>0</v>
      </c>
      <c r="L1020" s="183">
        <f>IF(ISNA(VLOOKUP($A1020,DSSV!$A$7:$R$65536,IN_DTK!L$6,0))=FALSE,IF(L$9&lt;&gt;0,VLOOKUP($A1020,DSSV!$A$7:$R$65536,IN_DTK!L$6,0),""),"")</f>
        <v>0</v>
      </c>
      <c r="M1020" s="183">
        <f>IF(ISNA(VLOOKUP($A1020,DSSV!$A$7:$R$65536,IN_DTK!M$6,0))=FALSE,IF(M$9&lt;&gt;0,VLOOKUP($A1020,DSSV!$A$7:$R$65536,IN_DTK!M$6,0),""),"")</f>
        <v>0</v>
      </c>
      <c r="N1020" s="183">
        <f>IF(ISNA(VLOOKUP($A1020,DSSV!$A$7:$R$65536,IN_DTK!N$6,0))=FALSE,IF(N$9&lt;&gt;0,VLOOKUP($A1020,DSSV!$A$7:$R$65536,IN_DTK!N$6,0),""),"")</f>
        <v>0</v>
      </c>
      <c r="O1020" s="183">
        <f>IF(ISNA(VLOOKUP($A1020,DSSV!$A$7:$R$65536,IN_DTK!O$6,0))=FALSE,IF(O$9&lt;&gt;0,VLOOKUP($A1020,DSSV!$A$7:$R$65536,IN_DTK!O$6,0),""),"")</f>
        <v>0</v>
      </c>
      <c r="P1020" s="183">
        <f>IF(ISNA(VLOOKUP($A1020,DSSV!$A$7:$R$65536,IN_DTK!P$6,0))=FALSE,IF(P$9&lt;&gt;0,VLOOKUP($A1020,DSSV!$A$7:$R$65536,IN_DTK!P$6,0),""),"")</f>
        <v>0</v>
      </c>
      <c r="Q1020" s="184">
        <f>IF(ISNA(VLOOKUP($A1020,DSSV!$A$7:$R$65536,IN_DTK!Q$6,0))=FALSE,VLOOKUP($A1020,DSSV!$A$7:$R$65536,IN_DTK!Q$6,0),"")</f>
        <v>0</v>
      </c>
      <c r="R1020" s="175" t="str">
        <f>IF(ISNA(VLOOKUP($A1020,DSSV!$A$7:$R$65536,IN_DTK!R$6,0))=FALSE,VLOOKUP($A1020,DSSV!$A$7:$R$65536,IN_DTK!R$6,0),"")</f>
        <v>Không</v>
      </c>
      <c r="S1020" s="185" t="str">
        <f>IF(ISNA(VLOOKUP($A1020,DSSV!$A$7:$R$65536,IN_DTK!S$6,0))=FALSE,VLOOKUP($A1020,DSSV!$A$7:$R$65536,IN_DTK!S$6,0),"")</f>
        <v/>
      </c>
      <c r="T1020" s="156" t="str">
        <f t="shared" si="30"/>
        <v/>
      </c>
      <c r="U1020" s="156" t="str">
        <f t="shared" si="31"/>
        <v/>
      </c>
    </row>
    <row r="1021" spans="1:21" s="156" customFormat="1" ht="20.25" customHeight="1">
      <c r="A1021" s="154">
        <v>1012</v>
      </c>
      <c r="B1021" s="178">
        <f>--SUBTOTAL(2,C$7:C1021)</f>
        <v>1012</v>
      </c>
      <c r="C1021" s="157">
        <f>IF(ISNA(VLOOKUP($A1021,DSSV!$A$7:$R$65536,IN_DTK!C$6,0))=FALSE,VLOOKUP($A1021,DSSV!$A$7:$R$65536,IN_DTK!C$6,0),"")</f>
        <v>0</v>
      </c>
      <c r="D1021" s="181" t="str">
        <f>IF(ISNA(VLOOKUP($A1021,DSSV!$A$7:$R$65536,IN_DTK!D$6,0))=FALSE,VLOOKUP($A1021,DSSV!$A$7:$R$65536,IN_DTK!D$6,0),"")</f>
        <v/>
      </c>
      <c r="E1021" s="182" t="str">
        <f>IF(ISNA(VLOOKUP($A1021,DSSV!$A$7:$R$65536,IN_DTK!E$6,0))=FALSE,VLOOKUP($A1021,DSSV!$A$7:$R$65536,IN_DTK!E$6,0),"")</f>
        <v/>
      </c>
      <c r="F1021" s="187" t="str">
        <f>IF(ISNA(VLOOKUP($A1021,DSSV!$A$7:$R$65536,IN_DTK!F$6,0))=FALSE,VLOOKUP($A1021,DSSV!$A$7:$R$65536,IN_DTK!F$6,0),"")</f>
        <v/>
      </c>
      <c r="G1021" s="187" t="str">
        <f>IF(ISNA(VLOOKUP($A1021,DSSV!$A$7:$R$65536,IN_DTK!G$6,0))=FALSE,VLOOKUP($A1021,DSSV!$A$7:$R$65536,IN_DTK!G$6,0),"")</f>
        <v/>
      </c>
      <c r="H1021" s="183">
        <f>IF(ISNA(VLOOKUP($A1021,DSSV!$A$7:$R$65536,IN_DTK!H$6,0))=FALSE,IF(H$9&lt;&gt;0,VLOOKUP($A1021,DSSV!$A$7:$R$65536,IN_DTK!H$6,0),""),"")</f>
        <v>0</v>
      </c>
      <c r="I1021" s="183">
        <f>IF(ISNA(VLOOKUP($A1021,DSSV!$A$7:$R$65536,IN_DTK!I$6,0))=FALSE,IF(I$9&lt;&gt;0,VLOOKUP($A1021,DSSV!$A$7:$R$65536,IN_DTK!I$6,0),""),"")</f>
        <v>0</v>
      </c>
      <c r="J1021" s="183">
        <f>IF(ISNA(VLOOKUP($A1021,DSSV!$A$7:$R$65536,IN_DTK!J$6,0))=FALSE,IF(J$9&lt;&gt;0,VLOOKUP($A1021,DSSV!$A$7:$R$65536,IN_DTK!J$6,0),""),"")</f>
        <v>0</v>
      </c>
      <c r="K1021" s="183">
        <f>IF(ISNA(VLOOKUP($A1021,DSSV!$A$7:$R$65536,IN_DTK!K$6,0))=FALSE,IF(K$9&lt;&gt;0,VLOOKUP($A1021,DSSV!$A$7:$R$65536,IN_DTK!K$6,0),""),"")</f>
        <v>0</v>
      </c>
      <c r="L1021" s="183">
        <f>IF(ISNA(VLOOKUP($A1021,DSSV!$A$7:$R$65536,IN_DTK!L$6,0))=FALSE,IF(L$9&lt;&gt;0,VLOOKUP($A1021,DSSV!$A$7:$R$65536,IN_DTK!L$6,0),""),"")</f>
        <v>0</v>
      </c>
      <c r="M1021" s="183">
        <f>IF(ISNA(VLOOKUP($A1021,DSSV!$A$7:$R$65536,IN_DTK!M$6,0))=FALSE,IF(M$9&lt;&gt;0,VLOOKUP($A1021,DSSV!$A$7:$R$65536,IN_DTK!M$6,0),""),"")</f>
        <v>0</v>
      </c>
      <c r="N1021" s="183">
        <f>IF(ISNA(VLOOKUP($A1021,DSSV!$A$7:$R$65536,IN_DTK!N$6,0))=FALSE,IF(N$9&lt;&gt;0,VLOOKUP($A1021,DSSV!$A$7:$R$65536,IN_DTK!N$6,0),""),"")</f>
        <v>0</v>
      </c>
      <c r="O1021" s="183">
        <f>IF(ISNA(VLOOKUP($A1021,DSSV!$A$7:$R$65536,IN_DTK!O$6,0))=FALSE,IF(O$9&lt;&gt;0,VLOOKUP($A1021,DSSV!$A$7:$R$65536,IN_DTK!O$6,0),""),"")</f>
        <v>0</v>
      </c>
      <c r="P1021" s="183">
        <f>IF(ISNA(VLOOKUP($A1021,DSSV!$A$7:$R$65536,IN_DTK!P$6,0))=FALSE,IF(P$9&lt;&gt;0,VLOOKUP($A1021,DSSV!$A$7:$R$65536,IN_DTK!P$6,0),""),"")</f>
        <v>0</v>
      </c>
      <c r="Q1021" s="184">
        <f>IF(ISNA(VLOOKUP($A1021,DSSV!$A$7:$R$65536,IN_DTK!Q$6,0))=FALSE,VLOOKUP($A1021,DSSV!$A$7:$R$65536,IN_DTK!Q$6,0),"")</f>
        <v>0</v>
      </c>
      <c r="R1021" s="175" t="str">
        <f>IF(ISNA(VLOOKUP($A1021,DSSV!$A$7:$R$65536,IN_DTK!R$6,0))=FALSE,VLOOKUP($A1021,DSSV!$A$7:$R$65536,IN_DTK!R$6,0),"")</f>
        <v>Không</v>
      </c>
      <c r="S1021" s="185" t="str">
        <f>IF(ISNA(VLOOKUP($A1021,DSSV!$A$7:$R$65536,IN_DTK!S$6,0))=FALSE,VLOOKUP($A1021,DSSV!$A$7:$R$65536,IN_DTK!S$6,0),"")</f>
        <v/>
      </c>
      <c r="T1021" s="156" t="str">
        <f t="shared" si="30"/>
        <v/>
      </c>
      <c r="U1021" s="156" t="str">
        <f t="shared" si="31"/>
        <v/>
      </c>
    </row>
    <row r="1022" spans="1:21" s="156" customFormat="1" ht="20.25" customHeight="1">
      <c r="A1022" s="154">
        <v>1013</v>
      </c>
      <c r="B1022" s="178">
        <f>--SUBTOTAL(2,C$7:C1022)</f>
        <v>1013</v>
      </c>
      <c r="C1022" s="157">
        <f>IF(ISNA(VLOOKUP($A1022,DSSV!$A$7:$R$65536,IN_DTK!C$6,0))=FALSE,VLOOKUP($A1022,DSSV!$A$7:$R$65536,IN_DTK!C$6,0),"")</f>
        <v>0</v>
      </c>
      <c r="D1022" s="181" t="str">
        <f>IF(ISNA(VLOOKUP($A1022,DSSV!$A$7:$R$65536,IN_DTK!D$6,0))=FALSE,VLOOKUP($A1022,DSSV!$A$7:$R$65536,IN_DTK!D$6,0),"")</f>
        <v/>
      </c>
      <c r="E1022" s="182" t="str">
        <f>IF(ISNA(VLOOKUP($A1022,DSSV!$A$7:$R$65536,IN_DTK!E$6,0))=FALSE,VLOOKUP($A1022,DSSV!$A$7:$R$65536,IN_DTK!E$6,0),"")</f>
        <v/>
      </c>
      <c r="F1022" s="187" t="str">
        <f>IF(ISNA(VLOOKUP($A1022,DSSV!$A$7:$R$65536,IN_DTK!F$6,0))=FALSE,VLOOKUP($A1022,DSSV!$A$7:$R$65536,IN_DTK!F$6,0),"")</f>
        <v/>
      </c>
      <c r="G1022" s="187" t="str">
        <f>IF(ISNA(VLOOKUP($A1022,DSSV!$A$7:$R$65536,IN_DTK!G$6,0))=FALSE,VLOOKUP($A1022,DSSV!$A$7:$R$65536,IN_DTK!G$6,0),"")</f>
        <v/>
      </c>
      <c r="H1022" s="183">
        <f>IF(ISNA(VLOOKUP($A1022,DSSV!$A$7:$R$65536,IN_DTK!H$6,0))=FALSE,IF(H$9&lt;&gt;0,VLOOKUP($A1022,DSSV!$A$7:$R$65536,IN_DTK!H$6,0),""),"")</f>
        <v>0</v>
      </c>
      <c r="I1022" s="183">
        <f>IF(ISNA(VLOOKUP($A1022,DSSV!$A$7:$R$65536,IN_DTK!I$6,0))=FALSE,IF(I$9&lt;&gt;0,VLOOKUP($A1022,DSSV!$A$7:$R$65536,IN_DTK!I$6,0),""),"")</f>
        <v>0</v>
      </c>
      <c r="J1022" s="183">
        <f>IF(ISNA(VLOOKUP($A1022,DSSV!$A$7:$R$65536,IN_DTK!J$6,0))=FALSE,IF(J$9&lt;&gt;0,VLOOKUP($A1022,DSSV!$A$7:$R$65536,IN_DTK!J$6,0),""),"")</f>
        <v>0</v>
      </c>
      <c r="K1022" s="183">
        <f>IF(ISNA(VLOOKUP($A1022,DSSV!$A$7:$R$65536,IN_DTK!K$6,0))=FALSE,IF(K$9&lt;&gt;0,VLOOKUP($A1022,DSSV!$A$7:$R$65536,IN_DTK!K$6,0),""),"")</f>
        <v>0</v>
      </c>
      <c r="L1022" s="183">
        <f>IF(ISNA(VLOOKUP($A1022,DSSV!$A$7:$R$65536,IN_DTK!L$6,0))=FALSE,IF(L$9&lt;&gt;0,VLOOKUP($A1022,DSSV!$A$7:$R$65536,IN_DTK!L$6,0),""),"")</f>
        <v>0</v>
      </c>
      <c r="M1022" s="183">
        <f>IF(ISNA(VLOOKUP($A1022,DSSV!$A$7:$R$65536,IN_DTK!M$6,0))=FALSE,IF(M$9&lt;&gt;0,VLOOKUP($A1022,DSSV!$A$7:$R$65536,IN_DTK!M$6,0),""),"")</f>
        <v>0</v>
      </c>
      <c r="N1022" s="183">
        <f>IF(ISNA(VLOOKUP($A1022,DSSV!$A$7:$R$65536,IN_DTK!N$6,0))=FALSE,IF(N$9&lt;&gt;0,VLOOKUP($A1022,DSSV!$A$7:$R$65536,IN_DTK!N$6,0),""),"")</f>
        <v>0</v>
      </c>
      <c r="O1022" s="183">
        <f>IF(ISNA(VLOOKUP($A1022,DSSV!$A$7:$R$65536,IN_DTK!O$6,0))=FALSE,IF(O$9&lt;&gt;0,VLOOKUP($A1022,DSSV!$A$7:$R$65536,IN_DTK!O$6,0),""),"")</f>
        <v>0</v>
      </c>
      <c r="P1022" s="183">
        <f>IF(ISNA(VLOOKUP($A1022,DSSV!$A$7:$R$65536,IN_DTK!P$6,0))=FALSE,IF(P$9&lt;&gt;0,VLOOKUP($A1022,DSSV!$A$7:$R$65536,IN_DTK!P$6,0),""),"")</f>
        <v>0</v>
      </c>
      <c r="Q1022" s="184">
        <f>IF(ISNA(VLOOKUP($A1022,DSSV!$A$7:$R$65536,IN_DTK!Q$6,0))=FALSE,VLOOKUP($A1022,DSSV!$A$7:$R$65536,IN_DTK!Q$6,0),"")</f>
        <v>0</v>
      </c>
      <c r="R1022" s="175" t="str">
        <f>IF(ISNA(VLOOKUP($A1022,DSSV!$A$7:$R$65536,IN_DTK!R$6,0))=FALSE,VLOOKUP($A1022,DSSV!$A$7:$R$65536,IN_DTK!R$6,0),"")</f>
        <v>Không</v>
      </c>
      <c r="S1022" s="185" t="str">
        <f>IF(ISNA(VLOOKUP($A1022,DSSV!$A$7:$R$65536,IN_DTK!S$6,0))=FALSE,VLOOKUP($A1022,DSSV!$A$7:$R$65536,IN_DTK!S$6,0),"")</f>
        <v/>
      </c>
      <c r="T1022" s="156" t="str">
        <f t="shared" si="30"/>
        <v/>
      </c>
      <c r="U1022" s="156" t="str">
        <f t="shared" si="31"/>
        <v/>
      </c>
    </row>
    <row r="1023" spans="1:21" s="156" customFormat="1" ht="20.25" customHeight="1">
      <c r="A1023" s="154">
        <v>1014</v>
      </c>
      <c r="B1023" s="178">
        <f>--SUBTOTAL(2,C$7:C1023)</f>
        <v>1014</v>
      </c>
      <c r="C1023" s="157">
        <f>IF(ISNA(VLOOKUP($A1023,DSSV!$A$7:$R$65536,IN_DTK!C$6,0))=FALSE,VLOOKUP($A1023,DSSV!$A$7:$R$65536,IN_DTK!C$6,0),"")</f>
        <v>0</v>
      </c>
      <c r="D1023" s="181" t="str">
        <f>IF(ISNA(VLOOKUP($A1023,DSSV!$A$7:$R$65536,IN_DTK!D$6,0))=FALSE,VLOOKUP($A1023,DSSV!$A$7:$R$65536,IN_DTK!D$6,0),"")</f>
        <v/>
      </c>
      <c r="E1023" s="182" t="str">
        <f>IF(ISNA(VLOOKUP($A1023,DSSV!$A$7:$R$65536,IN_DTK!E$6,0))=FALSE,VLOOKUP($A1023,DSSV!$A$7:$R$65536,IN_DTK!E$6,0),"")</f>
        <v/>
      </c>
      <c r="F1023" s="187" t="str">
        <f>IF(ISNA(VLOOKUP($A1023,DSSV!$A$7:$R$65536,IN_DTK!F$6,0))=FALSE,VLOOKUP($A1023,DSSV!$A$7:$R$65536,IN_DTK!F$6,0),"")</f>
        <v/>
      </c>
      <c r="G1023" s="187" t="str">
        <f>IF(ISNA(VLOOKUP($A1023,DSSV!$A$7:$R$65536,IN_DTK!G$6,0))=FALSE,VLOOKUP($A1023,DSSV!$A$7:$R$65536,IN_DTK!G$6,0),"")</f>
        <v/>
      </c>
      <c r="H1023" s="183">
        <f>IF(ISNA(VLOOKUP($A1023,DSSV!$A$7:$R$65536,IN_DTK!H$6,0))=FALSE,IF(H$9&lt;&gt;0,VLOOKUP($A1023,DSSV!$A$7:$R$65536,IN_DTK!H$6,0),""),"")</f>
        <v>0</v>
      </c>
      <c r="I1023" s="183">
        <f>IF(ISNA(VLOOKUP($A1023,DSSV!$A$7:$R$65536,IN_DTK!I$6,0))=FALSE,IF(I$9&lt;&gt;0,VLOOKUP($A1023,DSSV!$A$7:$R$65536,IN_DTK!I$6,0),""),"")</f>
        <v>0</v>
      </c>
      <c r="J1023" s="183">
        <f>IF(ISNA(VLOOKUP($A1023,DSSV!$A$7:$R$65536,IN_DTK!J$6,0))=FALSE,IF(J$9&lt;&gt;0,VLOOKUP($A1023,DSSV!$A$7:$R$65536,IN_DTK!J$6,0),""),"")</f>
        <v>0</v>
      </c>
      <c r="K1023" s="183">
        <f>IF(ISNA(VLOOKUP($A1023,DSSV!$A$7:$R$65536,IN_DTK!K$6,0))=FALSE,IF(K$9&lt;&gt;0,VLOOKUP($A1023,DSSV!$A$7:$R$65536,IN_DTK!K$6,0),""),"")</f>
        <v>0</v>
      </c>
      <c r="L1023" s="183">
        <f>IF(ISNA(VLOOKUP($A1023,DSSV!$A$7:$R$65536,IN_DTK!L$6,0))=FALSE,IF(L$9&lt;&gt;0,VLOOKUP($A1023,DSSV!$A$7:$R$65536,IN_DTK!L$6,0),""),"")</f>
        <v>0</v>
      </c>
      <c r="M1023" s="183">
        <f>IF(ISNA(VLOOKUP($A1023,DSSV!$A$7:$R$65536,IN_DTK!M$6,0))=FALSE,IF(M$9&lt;&gt;0,VLOOKUP($A1023,DSSV!$A$7:$R$65536,IN_DTK!M$6,0),""),"")</f>
        <v>0</v>
      </c>
      <c r="N1023" s="183">
        <f>IF(ISNA(VLOOKUP($A1023,DSSV!$A$7:$R$65536,IN_DTK!N$6,0))=FALSE,IF(N$9&lt;&gt;0,VLOOKUP($A1023,DSSV!$A$7:$R$65536,IN_DTK!N$6,0),""),"")</f>
        <v>0</v>
      </c>
      <c r="O1023" s="183">
        <f>IF(ISNA(VLOOKUP($A1023,DSSV!$A$7:$R$65536,IN_DTK!O$6,0))=FALSE,IF(O$9&lt;&gt;0,VLOOKUP($A1023,DSSV!$A$7:$R$65536,IN_DTK!O$6,0),""),"")</f>
        <v>0</v>
      </c>
      <c r="P1023" s="183">
        <f>IF(ISNA(VLOOKUP($A1023,DSSV!$A$7:$R$65536,IN_DTK!P$6,0))=FALSE,IF(P$9&lt;&gt;0,VLOOKUP($A1023,DSSV!$A$7:$R$65536,IN_DTK!P$6,0),""),"")</f>
        <v>0</v>
      </c>
      <c r="Q1023" s="184">
        <f>IF(ISNA(VLOOKUP($A1023,DSSV!$A$7:$R$65536,IN_DTK!Q$6,0))=FALSE,VLOOKUP($A1023,DSSV!$A$7:$R$65536,IN_DTK!Q$6,0),"")</f>
        <v>0</v>
      </c>
      <c r="R1023" s="175" t="str">
        <f>IF(ISNA(VLOOKUP($A1023,DSSV!$A$7:$R$65536,IN_DTK!R$6,0))=FALSE,VLOOKUP($A1023,DSSV!$A$7:$R$65536,IN_DTK!R$6,0),"")</f>
        <v>Không</v>
      </c>
      <c r="S1023" s="185" t="str">
        <f>IF(ISNA(VLOOKUP($A1023,DSSV!$A$7:$R$65536,IN_DTK!S$6,0))=FALSE,VLOOKUP($A1023,DSSV!$A$7:$R$65536,IN_DTK!S$6,0),"")</f>
        <v/>
      </c>
      <c r="T1023" s="156" t="str">
        <f t="shared" si="30"/>
        <v/>
      </c>
      <c r="U1023" s="156" t="str">
        <f t="shared" si="31"/>
        <v/>
      </c>
    </row>
    <row r="1024" spans="1:21" s="156" customFormat="1" ht="20.25" customHeight="1">
      <c r="A1024" s="154">
        <v>1015</v>
      </c>
      <c r="B1024" s="178">
        <f>--SUBTOTAL(2,C$7:C1024)</f>
        <v>1015</v>
      </c>
      <c r="C1024" s="157">
        <f>IF(ISNA(VLOOKUP($A1024,DSSV!$A$7:$R$65536,IN_DTK!C$6,0))=FALSE,VLOOKUP($A1024,DSSV!$A$7:$R$65536,IN_DTK!C$6,0),"")</f>
        <v>0</v>
      </c>
      <c r="D1024" s="181" t="str">
        <f>IF(ISNA(VLOOKUP($A1024,DSSV!$A$7:$R$65536,IN_DTK!D$6,0))=FALSE,VLOOKUP($A1024,DSSV!$A$7:$R$65536,IN_DTK!D$6,0),"")</f>
        <v/>
      </c>
      <c r="E1024" s="182" t="str">
        <f>IF(ISNA(VLOOKUP($A1024,DSSV!$A$7:$R$65536,IN_DTK!E$6,0))=FALSE,VLOOKUP($A1024,DSSV!$A$7:$R$65536,IN_DTK!E$6,0),"")</f>
        <v/>
      </c>
      <c r="F1024" s="187" t="str">
        <f>IF(ISNA(VLOOKUP($A1024,DSSV!$A$7:$R$65536,IN_DTK!F$6,0))=FALSE,VLOOKUP($A1024,DSSV!$A$7:$R$65536,IN_DTK!F$6,0),"")</f>
        <v/>
      </c>
      <c r="G1024" s="187" t="str">
        <f>IF(ISNA(VLOOKUP($A1024,DSSV!$A$7:$R$65536,IN_DTK!G$6,0))=FALSE,VLOOKUP($A1024,DSSV!$A$7:$R$65536,IN_DTK!G$6,0),"")</f>
        <v/>
      </c>
      <c r="H1024" s="183">
        <f>IF(ISNA(VLOOKUP($A1024,DSSV!$A$7:$R$65536,IN_DTK!H$6,0))=FALSE,IF(H$9&lt;&gt;0,VLOOKUP($A1024,DSSV!$A$7:$R$65536,IN_DTK!H$6,0),""),"")</f>
        <v>0</v>
      </c>
      <c r="I1024" s="183">
        <f>IF(ISNA(VLOOKUP($A1024,DSSV!$A$7:$R$65536,IN_DTK!I$6,0))=FALSE,IF(I$9&lt;&gt;0,VLOOKUP($A1024,DSSV!$A$7:$R$65536,IN_DTK!I$6,0),""),"")</f>
        <v>0</v>
      </c>
      <c r="J1024" s="183">
        <f>IF(ISNA(VLOOKUP($A1024,DSSV!$A$7:$R$65536,IN_DTK!J$6,0))=FALSE,IF(J$9&lt;&gt;0,VLOOKUP($A1024,DSSV!$A$7:$R$65536,IN_DTK!J$6,0),""),"")</f>
        <v>0</v>
      </c>
      <c r="K1024" s="183">
        <f>IF(ISNA(VLOOKUP($A1024,DSSV!$A$7:$R$65536,IN_DTK!K$6,0))=FALSE,IF(K$9&lt;&gt;0,VLOOKUP($A1024,DSSV!$A$7:$R$65536,IN_DTK!K$6,0),""),"")</f>
        <v>0</v>
      </c>
      <c r="L1024" s="183">
        <f>IF(ISNA(VLOOKUP($A1024,DSSV!$A$7:$R$65536,IN_DTK!L$6,0))=FALSE,IF(L$9&lt;&gt;0,VLOOKUP($A1024,DSSV!$A$7:$R$65536,IN_DTK!L$6,0),""),"")</f>
        <v>0</v>
      </c>
      <c r="M1024" s="183">
        <f>IF(ISNA(VLOOKUP($A1024,DSSV!$A$7:$R$65536,IN_DTK!M$6,0))=FALSE,IF(M$9&lt;&gt;0,VLOOKUP($A1024,DSSV!$A$7:$R$65536,IN_DTK!M$6,0),""),"")</f>
        <v>0</v>
      </c>
      <c r="N1024" s="183">
        <f>IF(ISNA(VLOOKUP($A1024,DSSV!$A$7:$R$65536,IN_DTK!N$6,0))=FALSE,IF(N$9&lt;&gt;0,VLOOKUP($A1024,DSSV!$A$7:$R$65536,IN_DTK!N$6,0),""),"")</f>
        <v>0</v>
      </c>
      <c r="O1024" s="183">
        <f>IF(ISNA(VLOOKUP($A1024,DSSV!$A$7:$R$65536,IN_DTK!O$6,0))=FALSE,IF(O$9&lt;&gt;0,VLOOKUP($A1024,DSSV!$A$7:$R$65536,IN_DTK!O$6,0),""),"")</f>
        <v>0</v>
      </c>
      <c r="P1024" s="183">
        <f>IF(ISNA(VLOOKUP($A1024,DSSV!$A$7:$R$65536,IN_DTK!P$6,0))=FALSE,IF(P$9&lt;&gt;0,VLOOKUP($A1024,DSSV!$A$7:$R$65536,IN_DTK!P$6,0),""),"")</f>
        <v>0</v>
      </c>
      <c r="Q1024" s="184">
        <f>IF(ISNA(VLOOKUP($A1024,DSSV!$A$7:$R$65536,IN_DTK!Q$6,0))=FALSE,VLOOKUP($A1024,DSSV!$A$7:$R$65536,IN_DTK!Q$6,0),"")</f>
        <v>0</v>
      </c>
      <c r="R1024" s="175" t="str">
        <f>IF(ISNA(VLOOKUP($A1024,DSSV!$A$7:$R$65536,IN_DTK!R$6,0))=FALSE,VLOOKUP($A1024,DSSV!$A$7:$R$65536,IN_DTK!R$6,0),"")</f>
        <v>Không</v>
      </c>
      <c r="S1024" s="185" t="str">
        <f>IF(ISNA(VLOOKUP($A1024,DSSV!$A$7:$R$65536,IN_DTK!S$6,0))=FALSE,VLOOKUP($A1024,DSSV!$A$7:$R$65536,IN_DTK!S$6,0),"")</f>
        <v/>
      </c>
      <c r="T1024" s="156" t="str">
        <f t="shared" si="30"/>
        <v/>
      </c>
      <c r="U1024" s="156" t="str">
        <f t="shared" si="31"/>
        <v/>
      </c>
    </row>
    <row r="1025" spans="1:21" s="156" customFormat="1" ht="20.25" customHeight="1">
      <c r="A1025" s="154">
        <v>1016</v>
      </c>
      <c r="B1025" s="178">
        <f>--SUBTOTAL(2,C$7:C1025)</f>
        <v>1016</v>
      </c>
      <c r="C1025" s="157">
        <f>IF(ISNA(VLOOKUP($A1025,DSSV!$A$7:$R$65536,IN_DTK!C$6,0))=FALSE,VLOOKUP($A1025,DSSV!$A$7:$R$65536,IN_DTK!C$6,0),"")</f>
        <v>0</v>
      </c>
      <c r="D1025" s="181" t="str">
        <f>IF(ISNA(VLOOKUP($A1025,DSSV!$A$7:$R$65536,IN_DTK!D$6,0))=FALSE,VLOOKUP($A1025,DSSV!$A$7:$R$65536,IN_DTK!D$6,0),"")</f>
        <v/>
      </c>
      <c r="E1025" s="182" t="str">
        <f>IF(ISNA(VLOOKUP($A1025,DSSV!$A$7:$R$65536,IN_DTK!E$6,0))=FALSE,VLOOKUP($A1025,DSSV!$A$7:$R$65536,IN_DTK!E$6,0),"")</f>
        <v/>
      </c>
      <c r="F1025" s="187" t="str">
        <f>IF(ISNA(VLOOKUP($A1025,DSSV!$A$7:$R$65536,IN_DTK!F$6,0))=FALSE,VLOOKUP($A1025,DSSV!$A$7:$R$65536,IN_DTK!F$6,0),"")</f>
        <v/>
      </c>
      <c r="G1025" s="187" t="str">
        <f>IF(ISNA(VLOOKUP($A1025,DSSV!$A$7:$R$65536,IN_DTK!G$6,0))=FALSE,VLOOKUP($A1025,DSSV!$A$7:$R$65536,IN_DTK!G$6,0),"")</f>
        <v/>
      </c>
      <c r="H1025" s="183">
        <f>IF(ISNA(VLOOKUP($A1025,DSSV!$A$7:$R$65536,IN_DTK!H$6,0))=FALSE,IF(H$9&lt;&gt;0,VLOOKUP($A1025,DSSV!$A$7:$R$65536,IN_DTK!H$6,0),""),"")</f>
        <v>0</v>
      </c>
      <c r="I1025" s="183">
        <f>IF(ISNA(VLOOKUP($A1025,DSSV!$A$7:$R$65536,IN_DTK!I$6,0))=FALSE,IF(I$9&lt;&gt;0,VLOOKUP($A1025,DSSV!$A$7:$R$65536,IN_DTK!I$6,0),""),"")</f>
        <v>0</v>
      </c>
      <c r="J1025" s="183">
        <f>IF(ISNA(VLOOKUP($A1025,DSSV!$A$7:$R$65536,IN_DTK!J$6,0))=FALSE,IF(J$9&lt;&gt;0,VLOOKUP($A1025,DSSV!$A$7:$R$65536,IN_DTK!J$6,0),""),"")</f>
        <v>0</v>
      </c>
      <c r="K1025" s="183">
        <f>IF(ISNA(VLOOKUP($A1025,DSSV!$A$7:$R$65536,IN_DTK!K$6,0))=FALSE,IF(K$9&lt;&gt;0,VLOOKUP($A1025,DSSV!$A$7:$R$65536,IN_DTK!K$6,0),""),"")</f>
        <v>0</v>
      </c>
      <c r="L1025" s="183">
        <f>IF(ISNA(VLOOKUP($A1025,DSSV!$A$7:$R$65536,IN_DTK!L$6,0))=FALSE,IF(L$9&lt;&gt;0,VLOOKUP($A1025,DSSV!$A$7:$R$65536,IN_DTK!L$6,0),""),"")</f>
        <v>0</v>
      </c>
      <c r="M1025" s="183">
        <f>IF(ISNA(VLOOKUP($A1025,DSSV!$A$7:$R$65536,IN_DTK!M$6,0))=FALSE,IF(M$9&lt;&gt;0,VLOOKUP($A1025,DSSV!$A$7:$R$65536,IN_DTK!M$6,0),""),"")</f>
        <v>0</v>
      </c>
      <c r="N1025" s="183">
        <f>IF(ISNA(VLOOKUP($A1025,DSSV!$A$7:$R$65536,IN_DTK!N$6,0))=FALSE,IF(N$9&lt;&gt;0,VLOOKUP($A1025,DSSV!$A$7:$R$65536,IN_DTK!N$6,0),""),"")</f>
        <v>0</v>
      </c>
      <c r="O1025" s="183">
        <f>IF(ISNA(VLOOKUP($A1025,DSSV!$A$7:$R$65536,IN_DTK!O$6,0))=FALSE,IF(O$9&lt;&gt;0,VLOOKUP($A1025,DSSV!$A$7:$R$65536,IN_DTK!O$6,0),""),"")</f>
        <v>0</v>
      </c>
      <c r="P1025" s="183">
        <f>IF(ISNA(VLOOKUP($A1025,DSSV!$A$7:$R$65536,IN_DTK!P$6,0))=FALSE,IF(P$9&lt;&gt;0,VLOOKUP($A1025,DSSV!$A$7:$R$65536,IN_DTK!P$6,0),""),"")</f>
        <v>0</v>
      </c>
      <c r="Q1025" s="184">
        <f>IF(ISNA(VLOOKUP($A1025,DSSV!$A$7:$R$65536,IN_DTK!Q$6,0))=FALSE,VLOOKUP($A1025,DSSV!$A$7:$R$65536,IN_DTK!Q$6,0),"")</f>
        <v>0</v>
      </c>
      <c r="R1025" s="175" t="str">
        <f>IF(ISNA(VLOOKUP($A1025,DSSV!$A$7:$R$65536,IN_DTK!R$6,0))=FALSE,VLOOKUP($A1025,DSSV!$A$7:$R$65536,IN_DTK!R$6,0),"")</f>
        <v>Không</v>
      </c>
      <c r="S1025" s="185" t="str">
        <f>IF(ISNA(VLOOKUP($A1025,DSSV!$A$7:$R$65536,IN_DTK!S$6,0))=FALSE,VLOOKUP($A1025,DSSV!$A$7:$R$65536,IN_DTK!S$6,0),"")</f>
        <v/>
      </c>
      <c r="T1025" s="156" t="str">
        <f t="shared" si="30"/>
        <v/>
      </c>
      <c r="U1025" s="156" t="str">
        <f t="shared" si="31"/>
        <v/>
      </c>
    </row>
    <row r="1026" spans="1:21" s="156" customFormat="1" ht="20.25" customHeight="1">
      <c r="A1026" s="154">
        <v>1017</v>
      </c>
      <c r="B1026" s="178">
        <f>--SUBTOTAL(2,C$7:C1026)</f>
        <v>1017</v>
      </c>
      <c r="C1026" s="157">
        <f>IF(ISNA(VLOOKUP($A1026,DSSV!$A$7:$R$65536,IN_DTK!C$6,0))=FALSE,VLOOKUP($A1026,DSSV!$A$7:$R$65536,IN_DTK!C$6,0),"")</f>
        <v>0</v>
      </c>
      <c r="D1026" s="181" t="str">
        <f>IF(ISNA(VLOOKUP($A1026,DSSV!$A$7:$R$65536,IN_DTK!D$6,0))=FALSE,VLOOKUP($A1026,DSSV!$A$7:$R$65536,IN_DTK!D$6,0),"")</f>
        <v/>
      </c>
      <c r="E1026" s="182" t="str">
        <f>IF(ISNA(VLOOKUP($A1026,DSSV!$A$7:$R$65536,IN_DTK!E$6,0))=FALSE,VLOOKUP($A1026,DSSV!$A$7:$R$65536,IN_DTK!E$6,0),"")</f>
        <v/>
      </c>
      <c r="F1026" s="187" t="str">
        <f>IF(ISNA(VLOOKUP($A1026,DSSV!$A$7:$R$65536,IN_DTK!F$6,0))=FALSE,VLOOKUP($A1026,DSSV!$A$7:$R$65536,IN_DTK!F$6,0),"")</f>
        <v/>
      </c>
      <c r="G1026" s="187" t="str">
        <f>IF(ISNA(VLOOKUP($A1026,DSSV!$A$7:$R$65536,IN_DTK!G$6,0))=FALSE,VLOOKUP($A1026,DSSV!$A$7:$R$65536,IN_DTK!G$6,0),"")</f>
        <v/>
      </c>
      <c r="H1026" s="183">
        <f>IF(ISNA(VLOOKUP($A1026,DSSV!$A$7:$R$65536,IN_DTK!H$6,0))=FALSE,IF(H$9&lt;&gt;0,VLOOKUP($A1026,DSSV!$A$7:$R$65536,IN_DTK!H$6,0),""),"")</f>
        <v>0</v>
      </c>
      <c r="I1026" s="183">
        <f>IF(ISNA(VLOOKUP($A1026,DSSV!$A$7:$R$65536,IN_DTK!I$6,0))=FALSE,IF(I$9&lt;&gt;0,VLOOKUP($A1026,DSSV!$A$7:$R$65536,IN_DTK!I$6,0),""),"")</f>
        <v>0</v>
      </c>
      <c r="J1026" s="183">
        <f>IF(ISNA(VLOOKUP($A1026,DSSV!$A$7:$R$65536,IN_DTK!J$6,0))=FALSE,IF(J$9&lt;&gt;0,VLOOKUP($A1026,DSSV!$A$7:$R$65536,IN_DTK!J$6,0),""),"")</f>
        <v>0</v>
      </c>
      <c r="K1026" s="183">
        <f>IF(ISNA(VLOOKUP($A1026,DSSV!$A$7:$R$65536,IN_DTK!K$6,0))=FALSE,IF(K$9&lt;&gt;0,VLOOKUP($A1026,DSSV!$A$7:$R$65536,IN_DTK!K$6,0),""),"")</f>
        <v>0</v>
      </c>
      <c r="L1026" s="183">
        <f>IF(ISNA(VLOOKUP($A1026,DSSV!$A$7:$R$65536,IN_DTK!L$6,0))=FALSE,IF(L$9&lt;&gt;0,VLOOKUP($A1026,DSSV!$A$7:$R$65536,IN_DTK!L$6,0),""),"")</f>
        <v>0</v>
      </c>
      <c r="M1026" s="183">
        <f>IF(ISNA(VLOOKUP($A1026,DSSV!$A$7:$R$65536,IN_DTK!M$6,0))=FALSE,IF(M$9&lt;&gt;0,VLOOKUP($A1026,DSSV!$A$7:$R$65536,IN_DTK!M$6,0),""),"")</f>
        <v>0</v>
      </c>
      <c r="N1026" s="183">
        <f>IF(ISNA(VLOOKUP($A1026,DSSV!$A$7:$R$65536,IN_DTK!N$6,0))=FALSE,IF(N$9&lt;&gt;0,VLOOKUP($A1026,DSSV!$A$7:$R$65536,IN_DTK!N$6,0),""),"")</f>
        <v>0</v>
      </c>
      <c r="O1026" s="183">
        <f>IF(ISNA(VLOOKUP($A1026,DSSV!$A$7:$R$65536,IN_DTK!O$6,0))=FALSE,IF(O$9&lt;&gt;0,VLOOKUP($A1026,DSSV!$A$7:$R$65536,IN_DTK!O$6,0),""),"")</f>
        <v>0</v>
      </c>
      <c r="P1026" s="183">
        <f>IF(ISNA(VLOOKUP($A1026,DSSV!$A$7:$R$65536,IN_DTK!P$6,0))=FALSE,IF(P$9&lt;&gt;0,VLOOKUP($A1026,DSSV!$A$7:$R$65536,IN_DTK!P$6,0),""),"")</f>
        <v>0</v>
      </c>
      <c r="Q1026" s="184">
        <f>IF(ISNA(VLOOKUP($A1026,DSSV!$A$7:$R$65536,IN_DTK!Q$6,0))=FALSE,VLOOKUP($A1026,DSSV!$A$7:$R$65536,IN_DTK!Q$6,0),"")</f>
        <v>0</v>
      </c>
      <c r="R1026" s="175" t="str">
        <f>IF(ISNA(VLOOKUP($A1026,DSSV!$A$7:$R$65536,IN_DTK!R$6,0))=FALSE,VLOOKUP($A1026,DSSV!$A$7:$R$65536,IN_DTK!R$6,0),"")</f>
        <v>Không</v>
      </c>
      <c r="S1026" s="185" t="str">
        <f>IF(ISNA(VLOOKUP($A1026,DSSV!$A$7:$R$65536,IN_DTK!S$6,0))=FALSE,VLOOKUP($A1026,DSSV!$A$7:$R$65536,IN_DTK!S$6,0),"")</f>
        <v/>
      </c>
      <c r="T1026" s="156" t="str">
        <f t="shared" si="30"/>
        <v/>
      </c>
      <c r="U1026" s="156" t="str">
        <f t="shared" si="31"/>
        <v/>
      </c>
    </row>
    <row r="1027" spans="1:21" s="156" customFormat="1" ht="20.25" customHeight="1">
      <c r="A1027" s="154">
        <v>1018</v>
      </c>
      <c r="B1027" s="178">
        <f>--SUBTOTAL(2,C$7:C1027)</f>
        <v>1018</v>
      </c>
      <c r="C1027" s="157">
        <f>IF(ISNA(VLOOKUP($A1027,DSSV!$A$7:$R$65536,IN_DTK!C$6,0))=FALSE,VLOOKUP($A1027,DSSV!$A$7:$R$65536,IN_DTK!C$6,0),"")</f>
        <v>0</v>
      </c>
      <c r="D1027" s="181" t="str">
        <f>IF(ISNA(VLOOKUP($A1027,DSSV!$A$7:$R$65536,IN_DTK!D$6,0))=FALSE,VLOOKUP($A1027,DSSV!$A$7:$R$65536,IN_DTK!D$6,0),"")</f>
        <v/>
      </c>
      <c r="E1027" s="182" t="str">
        <f>IF(ISNA(VLOOKUP($A1027,DSSV!$A$7:$R$65536,IN_DTK!E$6,0))=FALSE,VLOOKUP($A1027,DSSV!$A$7:$R$65536,IN_DTK!E$6,0),"")</f>
        <v/>
      </c>
      <c r="F1027" s="187" t="str">
        <f>IF(ISNA(VLOOKUP($A1027,DSSV!$A$7:$R$65536,IN_DTK!F$6,0))=FALSE,VLOOKUP($A1027,DSSV!$A$7:$R$65536,IN_DTK!F$6,0),"")</f>
        <v/>
      </c>
      <c r="G1027" s="187" t="str">
        <f>IF(ISNA(VLOOKUP($A1027,DSSV!$A$7:$R$65536,IN_DTK!G$6,0))=FALSE,VLOOKUP($A1027,DSSV!$A$7:$R$65536,IN_DTK!G$6,0),"")</f>
        <v/>
      </c>
      <c r="H1027" s="183">
        <f>IF(ISNA(VLOOKUP($A1027,DSSV!$A$7:$R$65536,IN_DTK!H$6,0))=FALSE,IF(H$9&lt;&gt;0,VLOOKUP($A1027,DSSV!$A$7:$R$65536,IN_DTK!H$6,0),""),"")</f>
        <v>0</v>
      </c>
      <c r="I1027" s="183">
        <f>IF(ISNA(VLOOKUP($A1027,DSSV!$A$7:$R$65536,IN_DTK!I$6,0))=FALSE,IF(I$9&lt;&gt;0,VLOOKUP($A1027,DSSV!$A$7:$R$65536,IN_DTK!I$6,0),""),"")</f>
        <v>0</v>
      </c>
      <c r="J1027" s="183">
        <f>IF(ISNA(VLOOKUP($A1027,DSSV!$A$7:$R$65536,IN_DTK!J$6,0))=FALSE,IF(J$9&lt;&gt;0,VLOOKUP($A1027,DSSV!$A$7:$R$65536,IN_DTK!J$6,0),""),"")</f>
        <v>0</v>
      </c>
      <c r="K1027" s="183">
        <f>IF(ISNA(VLOOKUP($A1027,DSSV!$A$7:$R$65536,IN_DTK!K$6,0))=FALSE,IF(K$9&lt;&gt;0,VLOOKUP($A1027,DSSV!$A$7:$R$65536,IN_DTK!K$6,0),""),"")</f>
        <v>0</v>
      </c>
      <c r="L1027" s="183">
        <f>IF(ISNA(VLOOKUP($A1027,DSSV!$A$7:$R$65536,IN_DTK!L$6,0))=FALSE,IF(L$9&lt;&gt;0,VLOOKUP($A1027,DSSV!$A$7:$R$65536,IN_DTK!L$6,0),""),"")</f>
        <v>0</v>
      </c>
      <c r="M1027" s="183">
        <f>IF(ISNA(VLOOKUP($A1027,DSSV!$A$7:$R$65536,IN_DTK!M$6,0))=FALSE,IF(M$9&lt;&gt;0,VLOOKUP($A1027,DSSV!$A$7:$R$65536,IN_DTK!M$6,0),""),"")</f>
        <v>0</v>
      </c>
      <c r="N1027" s="183">
        <f>IF(ISNA(VLOOKUP($A1027,DSSV!$A$7:$R$65536,IN_DTK!N$6,0))=FALSE,IF(N$9&lt;&gt;0,VLOOKUP($A1027,DSSV!$A$7:$R$65536,IN_DTK!N$6,0),""),"")</f>
        <v>0</v>
      </c>
      <c r="O1027" s="183">
        <f>IF(ISNA(VLOOKUP($A1027,DSSV!$A$7:$R$65536,IN_DTK!O$6,0))=FALSE,IF(O$9&lt;&gt;0,VLOOKUP($A1027,DSSV!$A$7:$R$65536,IN_DTK!O$6,0),""),"")</f>
        <v>0</v>
      </c>
      <c r="P1027" s="183">
        <f>IF(ISNA(VLOOKUP($A1027,DSSV!$A$7:$R$65536,IN_DTK!P$6,0))=FALSE,IF(P$9&lt;&gt;0,VLOOKUP($A1027,DSSV!$A$7:$R$65536,IN_DTK!P$6,0),""),"")</f>
        <v>0</v>
      </c>
      <c r="Q1027" s="184">
        <f>IF(ISNA(VLOOKUP($A1027,DSSV!$A$7:$R$65536,IN_DTK!Q$6,0))=FALSE,VLOOKUP($A1027,DSSV!$A$7:$R$65536,IN_DTK!Q$6,0),"")</f>
        <v>0</v>
      </c>
      <c r="R1027" s="175" t="str">
        <f>IF(ISNA(VLOOKUP($A1027,DSSV!$A$7:$R$65536,IN_DTK!R$6,0))=FALSE,VLOOKUP($A1027,DSSV!$A$7:$R$65536,IN_DTK!R$6,0),"")</f>
        <v>Không</v>
      </c>
      <c r="S1027" s="185" t="str">
        <f>IF(ISNA(VLOOKUP($A1027,DSSV!$A$7:$R$65536,IN_DTK!S$6,0))=FALSE,VLOOKUP($A1027,DSSV!$A$7:$R$65536,IN_DTK!S$6,0),"")</f>
        <v/>
      </c>
      <c r="T1027" s="156" t="str">
        <f t="shared" si="30"/>
        <v/>
      </c>
      <c r="U1027" s="156" t="str">
        <f t="shared" si="31"/>
        <v/>
      </c>
    </row>
    <row r="1028" spans="1:21" s="156" customFormat="1" ht="20.25" customHeight="1">
      <c r="A1028" s="154">
        <v>1019</v>
      </c>
      <c r="B1028" s="178">
        <f>--SUBTOTAL(2,C$7:C1028)</f>
        <v>1019</v>
      </c>
      <c r="C1028" s="157">
        <f>IF(ISNA(VLOOKUP($A1028,DSSV!$A$7:$R$65536,IN_DTK!C$6,0))=FALSE,VLOOKUP($A1028,DSSV!$A$7:$R$65536,IN_DTK!C$6,0),"")</f>
        <v>0</v>
      </c>
      <c r="D1028" s="181" t="str">
        <f>IF(ISNA(VLOOKUP($A1028,DSSV!$A$7:$R$65536,IN_DTK!D$6,0))=FALSE,VLOOKUP($A1028,DSSV!$A$7:$R$65536,IN_DTK!D$6,0),"")</f>
        <v/>
      </c>
      <c r="E1028" s="182" t="str">
        <f>IF(ISNA(VLOOKUP($A1028,DSSV!$A$7:$R$65536,IN_DTK!E$6,0))=FALSE,VLOOKUP($A1028,DSSV!$A$7:$R$65536,IN_DTK!E$6,0),"")</f>
        <v/>
      </c>
      <c r="F1028" s="187" t="str">
        <f>IF(ISNA(VLOOKUP($A1028,DSSV!$A$7:$R$65536,IN_DTK!F$6,0))=FALSE,VLOOKUP($A1028,DSSV!$A$7:$R$65536,IN_DTK!F$6,0),"")</f>
        <v/>
      </c>
      <c r="G1028" s="187" t="str">
        <f>IF(ISNA(VLOOKUP($A1028,DSSV!$A$7:$R$65536,IN_DTK!G$6,0))=FALSE,VLOOKUP($A1028,DSSV!$A$7:$R$65536,IN_DTK!G$6,0),"")</f>
        <v/>
      </c>
      <c r="H1028" s="183">
        <f>IF(ISNA(VLOOKUP($A1028,DSSV!$A$7:$R$65536,IN_DTK!H$6,0))=FALSE,IF(H$9&lt;&gt;0,VLOOKUP($A1028,DSSV!$A$7:$R$65536,IN_DTK!H$6,0),""),"")</f>
        <v>0</v>
      </c>
      <c r="I1028" s="183">
        <f>IF(ISNA(VLOOKUP($A1028,DSSV!$A$7:$R$65536,IN_DTK!I$6,0))=FALSE,IF(I$9&lt;&gt;0,VLOOKUP($A1028,DSSV!$A$7:$R$65536,IN_DTK!I$6,0),""),"")</f>
        <v>0</v>
      </c>
      <c r="J1028" s="183">
        <f>IF(ISNA(VLOOKUP($A1028,DSSV!$A$7:$R$65536,IN_DTK!J$6,0))=FALSE,IF(J$9&lt;&gt;0,VLOOKUP($A1028,DSSV!$A$7:$R$65536,IN_DTK!J$6,0),""),"")</f>
        <v>0</v>
      </c>
      <c r="K1028" s="183">
        <f>IF(ISNA(VLOOKUP($A1028,DSSV!$A$7:$R$65536,IN_DTK!K$6,0))=FALSE,IF(K$9&lt;&gt;0,VLOOKUP($A1028,DSSV!$A$7:$R$65536,IN_DTK!K$6,0),""),"")</f>
        <v>0</v>
      </c>
      <c r="L1028" s="183">
        <f>IF(ISNA(VLOOKUP($A1028,DSSV!$A$7:$R$65536,IN_DTK!L$6,0))=FALSE,IF(L$9&lt;&gt;0,VLOOKUP($A1028,DSSV!$A$7:$R$65536,IN_DTK!L$6,0),""),"")</f>
        <v>0</v>
      </c>
      <c r="M1028" s="183">
        <f>IF(ISNA(VLOOKUP($A1028,DSSV!$A$7:$R$65536,IN_DTK!M$6,0))=FALSE,IF(M$9&lt;&gt;0,VLOOKUP($A1028,DSSV!$A$7:$R$65536,IN_DTK!M$6,0),""),"")</f>
        <v>0</v>
      </c>
      <c r="N1028" s="183">
        <f>IF(ISNA(VLOOKUP($A1028,DSSV!$A$7:$R$65536,IN_DTK!N$6,0))=FALSE,IF(N$9&lt;&gt;0,VLOOKUP($A1028,DSSV!$A$7:$R$65536,IN_DTK!N$6,0),""),"")</f>
        <v>0</v>
      </c>
      <c r="O1028" s="183">
        <f>IF(ISNA(VLOOKUP($A1028,DSSV!$A$7:$R$65536,IN_DTK!O$6,0))=FALSE,IF(O$9&lt;&gt;0,VLOOKUP($A1028,DSSV!$A$7:$R$65536,IN_DTK!O$6,0),""),"")</f>
        <v>0</v>
      </c>
      <c r="P1028" s="183">
        <f>IF(ISNA(VLOOKUP($A1028,DSSV!$A$7:$R$65536,IN_DTK!P$6,0))=FALSE,IF(P$9&lt;&gt;0,VLOOKUP($A1028,DSSV!$A$7:$R$65536,IN_DTK!P$6,0),""),"")</f>
        <v>0</v>
      </c>
      <c r="Q1028" s="184">
        <f>IF(ISNA(VLOOKUP($A1028,DSSV!$A$7:$R$65536,IN_DTK!Q$6,0))=FALSE,VLOOKUP($A1028,DSSV!$A$7:$R$65536,IN_DTK!Q$6,0),"")</f>
        <v>0</v>
      </c>
      <c r="R1028" s="175" t="str">
        <f>IF(ISNA(VLOOKUP($A1028,DSSV!$A$7:$R$65536,IN_DTK!R$6,0))=FALSE,VLOOKUP($A1028,DSSV!$A$7:$R$65536,IN_DTK!R$6,0),"")</f>
        <v>Không</v>
      </c>
      <c r="S1028" s="185" t="str">
        <f>IF(ISNA(VLOOKUP($A1028,DSSV!$A$7:$R$65536,IN_DTK!S$6,0))=FALSE,VLOOKUP($A1028,DSSV!$A$7:$R$65536,IN_DTK!S$6,0),"")</f>
        <v/>
      </c>
      <c r="T1028" s="156" t="str">
        <f t="shared" si="30"/>
        <v/>
      </c>
      <c r="U1028" s="156" t="str">
        <f t="shared" si="31"/>
        <v/>
      </c>
    </row>
    <row r="1029" spans="1:21" s="156" customFormat="1" ht="20.25" customHeight="1">
      <c r="A1029" s="154">
        <v>1020</v>
      </c>
      <c r="B1029" s="178">
        <f>--SUBTOTAL(2,C$7:C1029)</f>
        <v>1020</v>
      </c>
      <c r="C1029" s="157">
        <f>IF(ISNA(VLOOKUP($A1029,DSSV!$A$7:$R$65536,IN_DTK!C$6,0))=FALSE,VLOOKUP($A1029,DSSV!$A$7:$R$65536,IN_DTK!C$6,0),"")</f>
        <v>0</v>
      </c>
      <c r="D1029" s="181" t="str">
        <f>IF(ISNA(VLOOKUP($A1029,DSSV!$A$7:$R$65536,IN_DTK!D$6,0))=FALSE,VLOOKUP($A1029,DSSV!$A$7:$R$65536,IN_DTK!D$6,0),"")</f>
        <v/>
      </c>
      <c r="E1029" s="182" t="str">
        <f>IF(ISNA(VLOOKUP($A1029,DSSV!$A$7:$R$65536,IN_DTK!E$6,0))=FALSE,VLOOKUP($A1029,DSSV!$A$7:$R$65536,IN_DTK!E$6,0),"")</f>
        <v/>
      </c>
      <c r="F1029" s="187" t="str">
        <f>IF(ISNA(VLOOKUP($A1029,DSSV!$A$7:$R$65536,IN_DTK!F$6,0))=FALSE,VLOOKUP($A1029,DSSV!$A$7:$R$65536,IN_DTK!F$6,0),"")</f>
        <v/>
      </c>
      <c r="G1029" s="187" t="str">
        <f>IF(ISNA(VLOOKUP($A1029,DSSV!$A$7:$R$65536,IN_DTK!G$6,0))=FALSE,VLOOKUP($A1029,DSSV!$A$7:$R$65536,IN_DTK!G$6,0),"")</f>
        <v/>
      </c>
      <c r="H1029" s="183">
        <f>IF(ISNA(VLOOKUP($A1029,DSSV!$A$7:$R$65536,IN_DTK!H$6,0))=FALSE,IF(H$9&lt;&gt;0,VLOOKUP($A1029,DSSV!$A$7:$R$65536,IN_DTK!H$6,0),""),"")</f>
        <v>0</v>
      </c>
      <c r="I1029" s="183">
        <f>IF(ISNA(VLOOKUP($A1029,DSSV!$A$7:$R$65536,IN_DTK!I$6,0))=FALSE,IF(I$9&lt;&gt;0,VLOOKUP($A1029,DSSV!$A$7:$R$65536,IN_DTK!I$6,0),""),"")</f>
        <v>0</v>
      </c>
      <c r="J1029" s="183">
        <f>IF(ISNA(VLOOKUP($A1029,DSSV!$A$7:$R$65536,IN_DTK!J$6,0))=FALSE,IF(J$9&lt;&gt;0,VLOOKUP($A1029,DSSV!$A$7:$R$65536,IN_DTK!J$6,0),""),"")</f>
        <v>0</v>
      </c>
      <c r="K1029" s="183">
        <f>IF(ISNA(VLOOKUP($A1029,DSSV!$A$7:$R$65536,IN_DTK!K$6,0))=FALSE,IF(K$9&lt;&gt;0,VLOOKUP($A1029,DSSV!$A$7:$R$65536,IN_DTK!K$6,0),""),"")</f>
        <v>0</v>
      </c>
      <c r="L1029" s="183">
        <f>IF(ISNA(VLOOKUP($A1029,DSSV!$A$7:$R$65536,IN_DTK!L$6,0))=FALSE,IF(L$9&lt;&gt;0,VLOOKUP($A1029,DSSV!$A$7:$R$65536,IN_DTK!L$6,0),""),"")</f>
        <v>0</v>
      </c>
      <c r="M1029" s="183">
        <f>IF(ISNA(VLOOKUP($A1029,DSSV!$A$7:$R$65536,IN_DTK!M$6,0))=FALSE,IF(M$9&lt;&gt;0,VLOOKUP($A1029,DSSV!$A$7:$R$65536,IN_DTK!M$6,0),""),"")</f>
        <v>0</v>
      </c>
      <c r="N1029" s="183">
        <f>IF(ISNA(VLOOKUP($A1029,DSSV!$A$7:$R$65536,IN_DTK!N$6,0))=FALSE,IF(N$9&lt;&gt;0,VLOOKUP($A1029,DSSV!$A$7:$R$65536,IN_DTK!N$6,0),""),"")</f>
        <v>0</v>
      </c>
      <c r="O1029" s="183">
        <f>IF(ISNA(VLOOKUP($A1029,DSSV!$A$7:$R$65536,IN_DTK!O$6,0))=FALSE,IF(O$9&lt;&gt;0,VLOOKUP($A1029,DSSV!$A$7:$R$65536,IN_DTK!O$6,0),""),"")</f>
        <v>0</v>
      </c>
      <c r="P1029" s="183">
        <f>IF(ISNA(VLOOKUP($A1029,DSSV!$A$7:$R$65536,IN_DTK!P$6,0))=FALSE,IF(P$9&lt;&gt;0,VLOOKUP($A1029,DSSV!$A$7:$R$65536,IN_DTK!P$6,0),""),"")</f>
        <v>0</v>
      </c>
      <c r="Q1029" s="184">
        <f>IF(ISNA(VLOOKUP($A1029,DSSV!$A$7:$R$65536,IN_DTK!Q$6,0))=FALSE,VLOOKUP($A1029,DSSV!$A$7:$R$65536,IN_DTK!Q$6,0),"")</f>
        <v>0</v>
      </c>
      <c r="R1029" s="175" t="str">
        <f>IF(ISNA(VLOOKUP($A1029,DSSV!$A$7:$R$65536,IN_DTK!R$6,0))=FALSE,VLOOKUP($A1029,DSSV!$A$7:$R$65536,IN_DTK!R$6,0),"")</f>
        <v>Không</v>
      </c>
      <c r="S1029" s="185" t="str">
        <f>IF(ISNA(VLOOKUP($A1029,DSSV!$A$7:$R$65536,IN_DTK!S$6,0))=FALSE,VLOOKUP($A1029,DSSV!$A$7:$R$65536,IN_DTK!S$6,0),"")</f>
        <v/>
      </c>
      <c r="T1029" s="156" t="str">
        <f t="shared" si="30"/>
        <v/>
      </c>
      <c r="U1029" s="156" t="str">
        <f t="shared" si="31"/>
        <v/>
      </c>
    </row>
    <row r="1030" spans="1:21" s="156" customFormat="1" ht="20.25" customHeight="1">
      <c r="A1030" s="154">
        <v>1021</v>
      </c>
      <c r="B1030" s="178">
        <f>--SUBTOTAL(2,C$7:C1030)</f>
        <v>1021</v>
      </c>
      <c r="C1030" s="157">
        <f>IF(ISNA(VLOOKUP($A1030,DSSV!$A$7:$R$65536,IN_DTK!C$6,0))=FALSE,VLOOKUP($A1030,DSSV!$A$7:$R$65536,IN_DTK!C$6,0),"")</f>
        <v>0</v>
      </c>
      <c r="D1030" s="181" t="str">
        <f>IF(ISNA(VLOOKUP($A1030,DSSV!$A$7:$R$65536,IN_DTK!D$6,0))=FALSE,VLOOKUP($A1030,DSSV!$A$7:$R$65536,IN_DTK!D$6,0),"")</f>
        <v/>
      </c>
      <c r="E1030" s="182" t="str">
        <f>IF(ISNA(VLOOKUP($A1030,DSSV!$A$7:$R$65536,IN_DTK!E$6,0))=FALSE,VLOOKUP($A1030,DSSV!$A$7:$R$65536,IN_DTK!E$6,0),"")</f>
        <v/>
      </c>
      <c r="F1030" s="187" t="str">
        <f>IF(ISNA(VLOOKUP($A1030,DSSV!$A$7:$R$65536,IN_DTK!F$6,0))=FALSE,VLOOKUP($A1030,DSSV!$A$7:$R$65536,IN_DTK!F$6,0),"")</f>
        <v/>
      </c>
      <c r="G1030" s="187" t="str">
        <f>IF(ISNA(VLOOKUP($A1030,DSSV!$A$7:$R$65536,IN_DTK!G$6,0))=FALSE,VLOOKUP($A1030,DSSV!$A$7:$R$65536,IN_DTK!G$6,0),"")</f>
        <v/>
      </c>
      <c r="H1030" s="183">
        <f>IF(ISNA(VLOOKUP($A1030,DSSV!$A$7:$R$65536,IN_DTK!H$6,0))=FALSE,IF(H$9&lt;&gt;0,VLOOKUP($A1030,DSSV!$A$7:$R$65536,IN_DTK!H$6,0),""),"")</f>
        <v>0</v>
      </c>
      <c r="I1030" s="183">
        <f>IF(ISNA(VLOOKUP($A1030,DSSV!$A$7:$R$65536,IN_DTK!I$6,0))=FALSE,IF(I$9&lt;&gt;0,VLOOKUP($A1030,DSSV!$A$7:$R$65536,IN_DTK!I$6,0),""),"")</f>
        <v>0</v>
      </c>
      <c r="J1030" s="183">
        <f>IF(ISNA(VLOOKUP($A1030,DSSV!$A$7:$R$65536,IN_DTK!J$6,0))=FALSE,IF(J$9&lt;&gt;0,VLOOKUP($A1030,DSSV!$A$7:$R$65536,IN_DTK!J$6,0),""),"")</f>
        <v>0</v>
      </c>
      <c r="K1030" s="183">
        <f>IF(ISNA(VLOOKUP($A1030,DSSV!$A$7:$R$65536,IN_DTK!K$6,0))=FALSE,IF(K$9&lt;&gt;0,VLOOKUP($A1030,DSSV!$A$7:$R$65536,IN_DTK!K$6,0),""),"")</f>
        <v>0</v>
      </c>
      <c r="L1030" s="183">
        <f>IF(ISNA(VLOOKUP($A1030,DSSV!$A$7:$R$65536,IN_DTK!L$6,0))=FALSE,IF(L$9&lt;&gt;0,VLOOKUP($A1030,DSSV!$A$7:$R$65536,IN_DTK!L$6,0),""),"")</f>
        <v>0</v>
      </c>
      <c r="M1030" s="183">
        <f>IF(ISNA(VLOOKUP($A1030,DSSV!$A$7:$R$65536,IN_DTK!M$6,0))=FALSE,IF(M$9&lt;&gt;0,VLOOKUP($A1030,DSSV!$A$7:$R$65536,IN_DTK!M$6,0),""),"")</f>
        <v>0</v>
      </c>
      <c r="N1030" s="183">
        <f>IF(ISNA(VLOOKUP($A1030,DSSV!$A$7:$R$65536,IN_DTK!N$6,0))=FALSE,IF(N$9&lt;&gt;0,VLOOKUP($A1030,DSSV!$A$7:$R$65536,IN_DTK!N$6,0),""),"")</f>
        <v>0</v>
      </c>
      <c r="O1030" s="183">
        <f>IF(ISNA(VLOOKUP($A1030,DSSV!$A$7:$R$65536,IN_DTK!O$6,0))=FALSE,IF(O$9&lt;&gt;0,VLOOKUP($A1030,DSSV!$A$7:$R$65536,IN_DTK!O$6,0),""),"")</f>
        <v>0</v>
      </c>
      <c r="P1030" s="183">
        <f>IF(ISNA(VLOOKUP($A1030,DSSV!$A$7:$R$65536,IN_DTK!P$6,0))=FALSE,IF(P$9&lt;&gt;0,VLOOKUP($A1030,DSSV!$A$7:$R$65536,IN_DTK!P$6,0),""),"")</f>
        <v>0</v>
      </c>
      <c r="Q1030" s="184">
        <f>IF(ISNA(VLOOKUP($A1030,DSSV!$A$7:$R$65536,IN_DTK!Q$6,0))=FALSE,VLOOKUP($A1030,DSSV!$A$7:$R$65536,IN_DTK!Q$6,0),"")</f>
        <v>0</v>
      </c>
      <c r="R1030" s="175" t="str">
        <f>IF(ISNA(VLOOKUP($A1030,DSSV!$A$7:$R$65536,IN_DTK!R$6,0))=FALSE,VLOOKUP($A1030,DSSV!$A$7:$R$65536,IN_DTK!R$6,0),"")</f>
        <v>Không</v>
      </c>
      <c r="S1030" s="185" t="str">
        <f>IF(ISNA(VLOOKUP($A1030,DSSV!$A$7:$R$65536,IN_DTK!S$6,0))=FALSE,VLOOKUP($A1030,DSSV!$A$7:$R$65536,IN_DTK!S$6,0),"")</f>
        <v/>
      </c>
      <c r="T1030" s="156" t="str">
        <f t="shared" si="30"/>
        <v/>
      </c>
      <c r="U1030" s="156" t="str">
        <f t="shared" si="31"/>
        <v/>
      </c>
    </row>
    <row r="1031" spans="1:21" s="156" customFormat="1" ht="20.25" customHeight="1">
      <c r="A1031" s="154">
        <v>1022</v>
      </c>
      <c r="B1031" s="178">
        <f>--SUBTOTAL(2,C$7:C1031)</f>
        <v>1022</v>
      </c>
      <c r="C1031" s="157">
        <f>IF(ISNA(VLOOKUP($A1031,DSSV!$A$7:$R$65536,IN_DTK!C$6,0))=FALSE,VLOOKUP($A1031,DSSV!$A$7:$R$65536,IN_DTK!C$6,0),"")</f>
        <v>0</v>
      </c>
      <c r="D1031" s="181" t="str">
        <f>IF(ISNA(VLOOKUP($A1031,DSSV!$A$7:$R$65536,IN_DTK!D$6,0))=FALSE,VLOOKUP($A1031,DSSV!$A$7:$R$65536,IN_DTK!D$6,0),"")</f>
        <v/>
      </c>
      <c r="E1031" s="182" t="str">
        <f>IF(ISNA(VLOOKUP($A1031,DSSV!$A$7:$R$65536,IN_DTK!E$6,0))=FALSE,VLOOKUP($A1031,DSSV!$A$7:$R$65536,IN_DTK!E$6,0),"")</f>
        <v/>
      </c>
      <c r="F1031" s="187" t="str">
        <f>IF(ISNA(VLOOKUP($A1031,DSSV!$A$7:$R$65536,IN_DTK!F$6,0))=FALSE,VLOOKUP($A1031,DSSV!$A$7:$R$65536,IN_DTK!F$6,0),"")</f>
        <v/>
      </c>
      <c r="G1031" s="187" t="str">
        <f>IF(ISNA(VLOOKUP($A1031,DSSV!$A$7:$R$65536,IN_DTK!G$6,0))=FALSE,VLOOKUP($A1031,DSSV!$A$7:$R$65536,IN_DTK!G$6,0),"")</f>
        <v/>
      </c>
      <c r="H1031" s="183">
        <f>IF(ISNA(VLOOKUP($A1031,DSSV!$A$7:$R$65536,IN_DTK!H$6,0))=FALSE,IF(H$9&lt;&gt;0,VLOOKUP($A1031,DSSV!$A$7:$R$65536,IN_DTK!H$6,0),""),"")</f>
        <v>0</v>
      </c>
      <c r="I1031" s="183">
        <f>IF(ISNA(VLOOKUP($A1031,DSSV!$A$7:$R$65536,IN_DTK!I$6,0))=FALSE,IF(I$9&lt;&gt;0,VLOOKUP($A1031,DSSV!$A$7:$R$65536,IN_DTK!I$6,0),""),"")</f>
        <v>0</v>
      </c>
      <c r="J1031" s="183">
        <f>IF(ISNA(VLOOKUP($A1031,DSSV!$A$7:$R$65536,IN_DTK!J$6,0))=FALSE,IF(J$9&lt;&gt;0,VLOOKUP($A1031,DSSV!$A$7:$R$65536,IN_DTK!J$6,0),""),"")</f>
        <v>0</v>
      </c>
      <c r="K1031" s="183">
        <f>IF(ISNA(VLOOKUP($A1031,DSSV!$A$7:$R$65536,IN_DTK!K$6,0))=FALSE,IF(K$9&lt;&gt;0,VLOOKUP($A1031,DSSV!$A$7:$R$65536,IN_DTK!K$6,0),""),"")</f>
        <v>0</v>
      </c>
      <c r="L1031" s="183">
        <f>IF(ISNA(VLOOKUP($A1031,DSSV!$A$7:$R$65536,IN_DTK!L$6,0))=FALSE,IF(L$9&lt;&gt;0,VLOOKUP($A1031,DSSV!$A$7:$R$65536,IN_DTK!L$6,0),""),"")</f>
        <v>0</v>
      </c>
      <c r="M1031" s="183">
        <f>IF(ISNA(VLOOKUP($A1031,DSSV!$A$7:$R$65536,IN_DTK!M$6,0))=FALSE,IF(M$9&lt;&gt;0,VLOOKUP($A1031,DSSV!$A$7:$R$65536,IN_DTK!M$6,0),""),"")</f>
        <v>0</v>
      </c>
      <c r="N1031" s="183">
        <f>IF(ISNA(VLOOKUP($A1031,DSSV!$A$7:$R$65536,IN_DTK!N$6,0))=FALSE,IF(N$9&lt;&gt;0,VLOOKUP($A1031,DSSV!$A$7:$R$65536,IN_DTK!N$6,0),""),"")</f>
        <v>0</v>
      </c>
      <c r="O1031" s="183">
        <f>IF(ISNA(VLOOKUP($A1031,DSSV!$A$7:$R$65536,IN_DTK!O$6,0))=FALSE,IF(O$9&lt;&gt;0,VLOOKUP($A1031,DSSV!$A$7:$R$65536,IN_DTK!O$6,0),""),"")</f>
        <v>0</v>
      </c>
      <c r="P1031" s="183">
        <f>IF(ISNA(VLOOKUP($A1031,DSSV!$A$7:$R$65536,IN_DTK!P$6,0))=FALSE,IF(P$9&lt;&gt;0,VLOOKUP($A1031,DSSV!$A$7:$R$65536,IN_DTK!P$6,0),""),"")</f>
        <v>0</v>
      </c>
      <c r="Q1031" s="184">
        <f>IF(ISNA(VLOOKUP($A1031,DSSV!$A$7:$R$65536,IN_DTK!Q$6,0))=FALSE,VLOOKUP($A1031,DSSV!$A$7:$R$65536,IN_DTK!Q$6,0),"")</f>
        <v>0</v>
      </c>
      <c r="R1031" s="175" t="str">
        <f>IF(ISNA(VLOOKUP($A1031,DSSV!$A$7:$R$65536,IN_DTK!R$6,0))=FALSE,VLOOKUP($A1031,DSSV!$A$7:$R$65536,IN_DTK!R$6,0),"")</f>
        <v>Không</v>
      </c>
      <c r="S1031" s="185" t="str">
        <f>IF(ISNA(VLOOKUP($A1031,DSSV!$A$7:$R$65536,IN_DTK!S$6,0))=FALSE,VLOOKUP($A1031,DSSV!$A$7:$R$65536,IN_DTK!S$6,0),"")</f>
        <v/>
      </c>
      <c r="T1031" s="156" t="str">
        <f t="shared" si="30"/>
        <v/>
      </c>
      <c r="U1031" s="156" t="str">
        <f t="shared" si="31"/>
        <v/>
      </c>
    </row>
    <row r="1032" spans="1:21" s="156" customFormat="1" ht="20.25" customHeight="1">
      <c r="A1032" s="154">
        <v>1023</v>
      </c>
      <c r="B1032" s="178">
        <f>--SUBTOTAL(2,C$7:C1032)</f>
        <v>1023</v>
      </c>
      <c r="C1032" s="157">
        <f>IF(ISNA(VLOOKUP($A1032,DSSV!$A$7:$R$65536,IN_DTK!C$6,0))=FALSE,VLOOKUP($A1032,DSSV!$A$7:$R$65536,IN_DTK!C$6,0),"")</f>
        <v>0</v>
      </c>
      <c r="D1032" s="181" t="str">
        <f>IF(ISNA(VLOOKUP($A1032,DSSV!$A$7:$R$65536,IN_DTK!D$6,0))=FALSE,VLOOKUP($A1032,DSSV!$A$7:$R$65536,IN_DTK!D$6,0),"")</f>
        <v/>
      </c>
      <c r="E1032" s="182" t="str">
        <f>IF(ISNA(VLOOKUP($A1032,DSSV!$A$7:$R$65536,IN_DTK!E$6,0))=FALSE,VLOOKUP($A1032,DSSV!$A$7:$R$65536,IN_DTK!E$6,0),"")</f>
        <v/>
      </c>
      <c r="F1032" s="187" t="str">
        <f>IF(ISNA(VLOOKUP($A1032,DSSV!$A$7:$R$65536,IN_DTK!F$6,0))=FALSE,VLOOKUP($A1032,DSSV!$A$7:$R$65536,IN_DTK!F$6,0),"")</f>
        <v/>
      </c>
      <c r="G1032" s="187" t="str">
        <f>IF(ISNA(VLOOKUP($A1032,DSSV!$A$7:$R$65536,IN_DTK!G$6,0))=FALSE,VLOOKUP($A1032,DSSV!$A$7:$R$65536,IN_DTK!G$6,0),"")</f>
        <v/>
      </c>
      <c r="H1032" s="183">
        <f>IF(ISNA(VLOOKUP($A1032,DSSV!$A$7:$R$65536,IN_DTK!H$6,0))=FALSE,IF(H$9&lt;&gt;0,VLOOKUP($A1032,DSSV!$A$7:$R$65536,IN_DTK!H$6,0),""),"")</f>
        <v>0</v>
      </c>
      <c r="I1032" s="183">
        <f>IF(ISNA(VLOOKUP($A1032,DSSV!$A$7:$R$65536,IN_DTK!I$6,0))=FALSE,IF(I$9&lt;&gt;0,VLOOKUP($A1032,DSSV!$A$7:$R$65536,IN_DTK!I$6,0),""),"")</f>
        <v>0</v>
      </c>
      <c r="J1032" s="183">
        <f>IF(ISNA(VLOOKUP($A1032,DSSV!$A$7:$R$65536,IN_DTK!J$6,0))=FALSE,IF(J$9&lt;&gt;0,VLOOKUP($A1032,DSSV!$A$7:$R$65536,IN_DTK!J$6,0),""),"")</f>
        <v>0</v>
      </c>
      <c r="K1032" s="183">
        <f>IF(ISNA(VLOOKUP($A1032,DSSV!$A$7:$R$65536,IN_DTK!K$6,0))=FALSE,IF(K$9&lt;&gt;0,VLOOKUP($A1032,DSSV!$A$7:$R$65536,IN_DTK!K$6,0),""),"")</f>
        <v>0</v>
      </c>
      <c r="L1032" s="183">
        <f>IF(ISNA(VLOOKUP($A1032,DSSV!$A$7:$R$65536,IN_DTK!L$6,0))=FALSE,IF(L$9&lt;&gt;0,VLOOKUP($A1032,DSSV!$A$7:$R$65536,IN_DTK!L$6,0),""),"")</f>
        <v>0</v>
      </c>
      <c r="M1032" s="183">
        <f>IF(ISNA(VLOOKUP($A1032,DSSV!$A$7:$R$65536,IN_DTK!M$6,0))=FALSE,IF(M$9&lt;&gt;0,VLOOKUP($A1032,DSSV!$A$7:$R$65536,IN_DTK!M$6,0),""),"")</f>
        <v>0</v>
      </c>
      <c r="N1032" s="183">
        <f>IF(ISNA(VLOOKUP($A1032,DSSV!$A$7:$R$65536,IN_DTK!N$6,0))=FALSE,IF(N$9&lt;&gt;0,VLOOKUP($A1032,DSSV!$A$7:$R$65536,IN_DTK!N$6,0),""),"")</f>
        <v>0</v>
      </c>
      <c r="O1032" s="183">
        <f>IF(ISNA(VLOOKUP($A1032,DSSV!$A$7:$R$65536,IN_DTK!O$6,0))=FALSE,IF(O$9&lt;&gt;0,VLOOKUP($A1032,DSSV!$A$7:$R$65536,IN_DTK!O$6,0),""),"")</f>
        <v>0</v>
      </c>
      <c r="P1032" s="183">
        <f>IF(ISNA(VLOOKUP($A1032,DSSV!$A$7:$R$65536,IN_DTK!P$6,0))=FALSE,IF(P$9&lt;&gt;0,VLOOKUP($A1032,DSSV!$A$7:$R$65536,IN_DTK!P$6,0),""),"")</f>
        <v>0</v>
      </c>
      <c r="Q1032" s="184">
        <f>IF(ISNA(VLOOKUP($A1032,DSSV!$A$7:$R$65536,IN_DTK!Q$6,0))=FALSE,VLOOKUP($A1032,DSSV!$A$7:$R$65536,IN_DTK!Q$6,0),"")</f>
        <v>0</v>
      </c>
      <c r="R1032" s="175" t="str">
        <f>IF(ISNA(VLOOKUP($A1032,DSSV!$A$7:$R$65536,IN_DTK!R$6,0))=FALSE,VLOOKUP($A1032,DSSV!$A$7:$R$65536,IN_DTK!R$6,0),"")</f>
        <v>Không</v>
      </c>
      <c r="S1032" s="185" t="str">
        <f>IF(ISNA(VLOOKUP($A1032,DSSV!$A$7:$R$65536,IN_DTK!S$6,0))=FALSE,VLOOKUP($A1032,DSSV!$A$7:$R$65536,IN_DTK!S$6,0),"")</f>
        <v/>
      </c>
      <c r="T1032" s="156" t="str">
        <f t="shared" si="30"/>
        <v/>
      </c>
      <c r="U1032" s="156" t="str">
        <f t="shared" si="31"/>
        <v/>
      </c>
    </row>
    <row r="1033" spans="1:21" s="156" customFormat="1" ht="20.25" customHeight="1">
      <c r="A1033" s="154">
        <v>1024</v>
      </c>
      <c r="B1033" s="178">
        <f>--SUBTOTAL(2,C$7:C1033)</f>
        <v>1024</v>
      </c>
      <c r="C1033" s="157">
        <f>IF(ISNA(VLOOKUP($A1033,DSSV!$A$7:$R$65536,IN_DTK!C$6,0))=FALSE,VLOOKUP($A1033,DSSV!$A$7:$R$65536,IN_DTK!C$6,0),"")</f>
        <v>0</v>
      </c>
      <c r="D1033" s="181" t="str">
        <f>IF(ISNA(VLOOKUP($A1033,DSSV!$A$7:$R$65536,IN_DTK!D$6,0))=FALSE,VLOOKUP($A1033,DSSV!$A$7:$R$65536,IN_DTK!D$6,0),"")</f>
        <v/>
      </c>
      <c r="E1033" s="182" t="str">
        <f>IF(ISNA(VLOOKUP($A1033,DSSV!$A$7:$R$65536,IN_DTK!E$6,0))=FALSE,VLOOKUP($A1033,DSSV!$A$7:$R$65536,IN_DTK!E$6,0),"")</f>
        <v/>
      </c>
      <c r="F1033" s="187" t="str">
        <f>IF(ISNA(VLOOKUP($A1033,DSSV!$A$7:$R$65536,IN_DTK!F$6,0))=FALSE,VLOOKUP($A1033,DSSV!$A$7:$R$65536,IN_DTK!F$6,0),"")</f>
        <v/>
      </c>
      <c r="G1033" s="187" t="str">
        <f>IF(ISNA(VLOOKUP($A1033,DSSV!$A$7:$R$65536,IN_DTK!G$6,0))=FALSE,VLOOKUP($A1033,DSSV!$A$7:$R$65536,IN_DTK!G$6,0),"")</f>
        <v/>
      </c>
      <c r="H1033" s="183">
        <f>IF(ISNA(VLOOKUP($A1033,DSSV!$A$7:$R$65536,IN_DTK!H$6,0))=FALSE,IF(H$9&lt;&gt;0,VLOOKUP($A1033,DSSV!$A$7:$R$65536,IN_DTK!H$6,0),""),"")</f>
        <v>0</v>
      </c>
      <c r="I1033" s="183">
        <f>IF(ISNA(VLOOKUP($A1033,DSSV!$A$7:$R$65536,IN_DTK!I$6,0))=FALSE,IF(I$9&lt;&gt;0,VLOOKUP($A1033,DSSV!$A$7:$R$65536,IN_DTK!I$6,0),""),"")</f>
        <v>0</v>
      </c>
      <c r="J1033" s="183">
        <f>IF(ISNA(VLOOKUP($A1033,DSSV!$A$7:$R$65536,IN_DTK!J$6,0))=FALSE,IF(J$9&lt;&gt;0,VLOOKUP($A1033,DSSV!$A$7:$R$65536,IN_DTK!J$6,0),""),"")</f>
        <v>0</v>
      </c>
      <c r="K1033" s="183">
        <f>IF(ISNA(VLOOKUP($A1033,DSSV!$A$7:$R$65536,IN_DTK!K$6,0))=FALSE,IF(K$9&lt;&gt;0,VLOOKUP($A1033,DSSV!$A$7:$R$65536,IN_DTK!K$6,0),""),"")</f>
        <v>0</v>
      </c>
      <c r="L1033" s="183">
        <f>IF(ISNA(VLOOKUP($A1033,DSSV!$A$7:$R$65536,IN_DTK!L$6,0))=FALSE,IF(L$9&lt;&gt;0,VLOOKUP($A1033,DSSV!$A$7:$R$65536,IN_DTK!L$6,0),""),"")</f>
        <v>0</v>
      </c>
      <c r="M1033" s="183">
        <f>IF(ISNA(VLOOKUP($A1033,DSSV!$A$7:$R$65536,IN_DTK!M$6,0))=FALSE,IF(M$9&lt;&gt;0,VLOOKUP($A1033,DSSV!$A$7:$R$65536,IN_DTK!M$6,0),""),"")</f>
        <v>0</v>
      </c>
      <c r="N1033" s="183">
        <f>IF(ISNA(VLOOKUP($A1033,DSSV!$A$7:$R$65536,IN_DTK!N$6,0))=FALSE,IF(N$9&lt;&gt;0,VLOOKUP($A1033,DSSV!$A$7:$R$65536,IN_DTK!N$6,0),""),"")</f>
        <v>0</v>
      </c>
      <c r="O1033" s="183">
        <f>IF(ISNA(VLOOKUP($A1033,DSSV!$A$7:$R$65536,IN_DTK!O$6,0))=FALSE,IF(O$9&lt;&gt;0,VLOOKUP($A1033,DSSV!$A$7:$R$65536,IN_DTK!O$6,0),""),"")</f>
        <v>0</v>
      </c>
      <c r="P1033" s="183">
        <f>IF(ISNA(VLOOKUP($A1033,DSSV!$A$7:$R$65536,IN_DTK!P$6,0))=FALSE,IF(P$9&lt;&gt;0,VLOOKUP($A1033,DSSV!$A$7:$R$65536,IN_DTK!P$6,0),""),"")</f>
        <v>0</v>
      </c>
      <c r="Q1033" s="184">
        <f>IF(ISNA(VLOOKUP($A1033,DSSV!$A$7:$R$65536,IN_DTK!Q$6,0))=FALSE,VLOOKUP($A1033,DSSV!$A$7:$R$65536,IN_DTK!Q$6,0),"")</f>
        <v>0</v>
      </c>
      <c r="R1033" s="175" t="str">
        <f>IF(ISNA(VLOOKUP($A1033,DSSV!$A$7:$R$65536,IN_DTK!R$6,0))=FALSE,VLOOKUP($A1033,DSSV!$A$7:$R$65536,IN_DTK!R$6,0),"")</f>
        <v>Không</v>
      </c>
      <c r="S1033" s="185" t="str">
        <f>IF(ISNA(VLOOKUP($A1033,DSSV!$A$7:$R$65536,IN_DTK!S$6,0))=FALSE,VLOOKUP($A1033,DSSV!$A$7:$R$65536,IN_DTK!S$6,0),"")</f>
        <v/>
      </c>
      <c r="T1033" s="156" t="str">
        <f t="shared" si="30"/>
        <v/>
      </c>
      <c r="U1033" s="156" t="str">
        <f t="shared" si="31"/>
        <v/>
      </c>
    </row>
    <row r="1034" spans="1:21" s="156" customFormat="1" ht="20.25" customHeight="1">
      <c r="A1034" s="154">
        <v>1025</v>
      </c>
      <c r="B1034" s="178">
        <f>--SUBTOTAL(2,C$7:C1034)</f>
        <v>1025</v>
      </c>
      <c r="C1034" s="157">
        <f>IF(ISNA(VLOOKUP($A1034,DSSV!$A$7:$R$65536,IN_DTK!C$6,0))=FALSE,VLOOKUP($A1034,DSSV!$A$7:$R$65536,IN_DTK!C$6,0),"")</f>
        <v>0</v>
      </c>
      <c r="D1034" s="181" t="str">
        <f>IF(ISNA(VLOOKUP($A1034,DSSV!$A$7:$R$65536,IN_DTK!D$6,0))=FALSE,VLOOKUP($A1034,DSSV!$A$7:$R$65536,IN_DTK!D$6,0),"")</f>
        <v/>
      </c>
      <c r="E1034" s="182" t="str">
        <f>IF(ISNA(VLOOKUP($A1034,DSSV!$A$7:$R$65536,IN_DTK!E$6,0))=FALSE,VLOOKUP($A1034,DSSV!$A$7:$R$65536,IN_DTK!E$6,0),"")</f>
        <v/>
      </c>
      <c r="F1034" s="187" t="str">
        <f>IF(ISNA(VLOOKUP($A1034,DSSV!$A$7:$R$65536,IN_DTK!F$6,0))=FALSE,VLOOKUP($A1034,DSSV!$A$7:$R$65536,IN_DTK!F$6,0),"")</f>
        <v/>
      </c>
      <c r="G1034" s="187" t="str">
        <f>IF(ISNA(VLOOKUP($A1034,DSSV!$A$7:$R$65536,IN_DTK!G$6,0))=FALSE,VLOOKUP($A1034,DSSV!$A$7:$R$65536,IN_DTK!G$6,0),"")</f>
        <v/>
      </c>
      <c r="H1034" s="183">
        <f>IF(ISNA(VLOOKUP($A1034,DSSV!$A$7:$R$65536,IN_DTK!H$6,0))=FALSE,IF(H$9&lt;&gt;0,VLOOKUP($A1034,DSSV!$A$7:$R$65536,IN_DTK!H$6,0),""),"")</f>
        <v>0</v>
      </c>
      <c r="I1034" s="183">
        <f>IF(ISNA(VLOOKUP($A1034,DSSV!$A$7:$R$65536,IN_DTK!I$6,0))=FALSE,IF(I$9&lt;&gt;0,VLOOKUP($A1034,DSSV!$A$7:$R$65536,IN_DTK!I$6,0),""),"")</f>
        <v>0</v>
      </c>
      <c r="J1034" s="183">
        <f>IF(ISNA(VLOOKUP($A1034,DSSV!$A$7:$R$65536,IN_DTK!J$6,0))=FALSE,IF(J$9&lt;&gt;0,VLOOKUP($A1034,DSSV!$A$7:$R$65536,IN_DTK!J$6,0),""),"")</f>
        <v>0</v>
      </c>
      <c r="K1034" s="183">
        <f>IF(ISNA(VLOOKUP($A1034,DSSV!$A$7:$R$65536,IN_DTK!K$6,0))=FALSE,IF(K$9&lt;&gt;0,VLOOKUP($A1034,DSSV!$A$7:$R$65536,IN_DTK!K$6,0),""),"")</f>
        <v>0</v>
      </c>
      <c r="L1034" s="183">
        <f>IF(ISNA(VLOOKUP($A1034,DSSV!$A$7:$R$65536,IN_DTK!L$6,0))=FALSE,IF(L$9&lt;&gt;0,VLOOKUP($A1034,DSSV!$A$7:$R$65536,IN_DTK!L$6,0),""),"")</f>
        <v>0</v>
      </c>
      <c r="M1034" s="183">
        <f>IF(ISNA(VLOOKUP($A1034,DSSV!$A$7:$R$65536,IN_DTK!M$6,0))=FALSE,IF(M$9&lt;&gt;0,VLOOKUP($A1034,DSSV!$A$7:$R$65536,IN_DTK!M$6,0),""),"")</f>
        <v>0</v>
      </c>
      <c r="N1034" s="183">
        <f>IF(ISNA(VLOOKUP($A1034,DSSV!$A$7:$R$65536,IN_DTK!N$6,0))=FALSE,IF(N$9&lt;&gt;0,VLOOKUP($A1034,DSSV!$A$7:$R$65536,IN_DTK!N$6,0),""),"")</f>
        <v>0</v>
      </c>
      <c r="O1034" s="183">
        <f>IF(ISNA(VLOOKUP($A1034,DSSV!$A$7:$R$65536,IN_DTK!O$6,0))=FALSE,IF(O$9&lt;&gt;0,VLOOKUP($A1034,DSSV!$A$7:$R$65536,IN_DTK!O$6,0),""),"")</f>
        <v>0</v>
      </c>
      <c r="P1034" s="183">
        <f>IF(ISNA(VLOOKUP($A1034,DSSV!$A$7:$R$65536,IN_DTK!P$6,0))=FALSE,IF(P$9&lt;&gt;0,VLOOKUP($A1034,DSSV!$A$7:$R$65536,IN_DTK!P$6,0),""),"")</f>
        <v>0</v>
      </c>
      <c r="Q1034" s="184">
        <f>IF(ISNA(VLOOKUP($A1034,DSSV!$A$7:$R$65536,IN_DTK!Q$6,0))=FALSE,VLOOKUP($A1034,DSSV!$A$7:$R$65536,IN_DTK!Q$6,0),"")</f>
        <v>0</v>
      </c>
      <c r="R1034" s="175" t="str">
        <f>IF(ISNA(VLOOKUP($A1034,DSSV!$A$7:$R$65536,IN_DTK!R$6,0))=FALSE,VLOOKUP($A1034,DSSV!$A$7:$R$65536,IN_DTK!R$6,0),"")</f>
        <v>Không</v>
      </c>
      <c r="S1034" s="185" t="str">
        <f>IF(ISNA(VLOOKUP($A1034,DSSV!$A$7:$R$65536,IN_DTK!S$6,0))=FALSE,VLOOKUP($A1034,DSSV!$A$7:$R$65536,IN_DTK!S$6,0),"")</f>
        <v/>
      </c>
      <c r="T1034" s="156" t="str">
        <f t="shared" si="30"/>
        <v/>
      </c>
      <c r="U1034" s="156" t="str">
        <f t="shared" si="31"/>
        <v/>
      </c>
    </row>
    <row r="1035" spans="1:21" s="156" customFormat="1" ht="20.25" customHeight="1">
      <c r="A1035" s="154">
        <v>1026</v>
      </c>
      <c r="B1035" s="178">
        <f>--SUBTOTAL(2,C$7:C1035)</f>
        <v>1026</v>
      </c>
      <c r="C1035" s="157">
        <f>IF(ISNA(VLOOKUP($A1035,DSSV!$A$7:$R$65536,IN_DTK!C$6,0))=FALSE,VLOOKUP($A1035,DSSV!$A$7:$R$65536,IN_DTK!C$6,0),"")</f>
        <v>0</v>
      </c>
      <c r="D1035" s="181" t="str">
        <f>IF(ISNA(VLOOKUP($A1035,DSSV!$A$7:$R$65536,IN_DTK!D$6,0))=FALSE,VLOOKUP($A1035,DSSV!$A$7:$R$65536,IN_DTK!D$6,0),"")</f>
        <v/>
      </c>
      <c r="E1035" s="182" t="str">
        <f>IF(ISNA(VLOOKUP($A1035,DSSV!$A$7:$R$65536,IN_DTK!E$6,0))=FALSE,VLOOKUP($A1035,DSSV!$A$7:$R$65536,IN_DTK!E$6,0),"")</f>
        <v/>
      </c>
      <c r="F1035" s="187" t="str">
        <f>IF(ISNA(VLOOKUP($A1035,DSSV!$A$7:$R$65536,IN_DTK!F$6,0))=FALSE,VLOOKUP($A1035,DSSV!$A$7:$R$65536,IN_DTK!F$6,0),"")</f>
        <v/>
      </c>
      <c r="G1035" s="187" t="str">
        <f>IF(ISNA(VLOOKUP($A1035,DSSV!$A$7:$R$65536,IN_DTK!G$6,0))=FALSE,VLOOKUP($A1035,DSSV!$A$7:$R$65536,IN_DTK!G$6,0),"")</f>
        <v/>
      </c>
      <c r="H1035" s="183">
        <f>IF(ISNA(VLOOKUP($A1035,DSSV!$A$7:$R$65536,IN_DTK!H$6,0))=FALSE,IF(H$9&lt;&gt;0,VLOOKUP($A1035,DSSV!$A$7:$R$65536,IN_DTK!H$6,0),""),"")</f>
        <v>0</v>
      </c>
      <c r="I1035" s="183">
        <f>IF(ISNA(VLOOKUP($A1035,DSSV!$A$7:$R$65536,IN_DTK!I$6,0))=FALSE,IF(I$9&lt;&gt;0,VLOOKUP($A1035,DSSV!$A$7:$R$65536,IN_DTK!I$6,0),""),"")</f>
        <v>0</v>
      </c>
      <c r="J1035" s="183">
        <f>IF(ISNA(VLOOKUP($A1035,DSSV!$A$7:$R$65536,IN_DTK!J$6,0))=FALSE,IF(J$9&lt;&gt;0,VLOOKUP($A1035,DSSV!$A$7:$R$65536,IN_DTK!J$6,0),""),"")</f>
        <v>0</v>
      </c>
      <c r="K1035" s="183">
        <f>IF(ISNA(VLOOKUP($A1035,DSSV!$A$7:$R$65536,IN_DTK!K$6,0))=FALSE,IF(K$9&lt;&gt;0,VLOOKUP($A1035,DSSV!$A$7:$R$65536,IN_DTK!K$6,0),""),"")</f>
        <v>0</v>
      </c>
      <c r="L1035" s="183">
        <f>IF(ISNA(VLOOKUP($A1035,DSSV!$A$7:$R$65536,IN_DTK!L$6,0))=FALSE,IF(L$9&lt;&gt;0,VLOOKUP($A1035,DSSV!$A$7:$R$65536,IN_DTK!L$6,0),""),"")</f>
        <v>0</v>
      </c>
      <c r="M1035" s="183">
        <f>IF(ISNA(VLOOKUP($A1035,DSSV!$A$7:$R$65536,IN_DTK!M$6,0))=FALSE,IF(M$9&lt;&gt;0,VLOOKUP($A1035,DSSV!$A$7:$R$65536,IN_DTK!M$6,0),""),"")</f>
        <v>0</v>
      </c>
      <c r="N1035" s="183">
        <f>IF(ISNA(VLOOKUP($A1035,DSSV!$A$7:$R$65536,IN_DTK!N$6,0))=FALSE,IF(N$9&lt;&gt;0,VLOOKUP($A1035,DSSV!$A$7:$R$65536,IN_DTK!N$6,0),""),"")</f>
        <v>0</v>
      </c>
      <c r="O1035" s="183">
        <f>IF(ISNA(VLOOKUP($A1035,DSSV!$A$7:$R$65536,IN_DTK!O$6,0))=FALSE,IF(O$9&lt;&gt;0,VLOOKUP($A1035,DSSV!$A$7:$R$65536,IN_DTK!O$6,0),""),"")</f>
        <v>0</v>
      </c>
      <c r="P1035" s="183">
        <f>IF(ISNA(VLOOKUP($A1035,DSSV!$A$7:$R$65536,IN_DTK!P$6,0))=FALSE,IF(P$9&lt;&gt;0,VLOOKUP($A1035,DSSV!$A$7:$R$65536,IN_DTK!P$6,0),""),"")</f>
        <v>0</v>
      </c>
      <c r="Q1035" s="184">
        <f>IF(ISNA(VLOOKUP($A1035,DSSV!$A$7:$R$65536,IN_DTK!Q$6,0))=FALSE,VLOOKUP($A1035,DSSV!$A$7:$R$65536,IN_DTK!Q$6,0),"")</f>
        <v>0</v>
      </c>
      <c r="R1035" s="175" t="str">
        <f>IF(ISNA(VLOOKUP($A1035,DSSV!$A$7:$R$65536,IN_DTK!R$6,0))=FALSE,VLOOKUP($A1035,DSSV!$A$7:$R$65536,IN_DTK!R$6,0),"")</f>
        <v>Không</v>
      </c>
      <c r="S1035" s="185" t="str">
        <f>IF(ISNA(VLOOKUP($A1035,DSSV!$A$7:$R$65536,IN_DTK!S$6,0))=FALSE,VLOOKUP($A1035,DSSV!$A$7:$R$65536,IN_DTK!S$6,0),"")</f>
        <v/>
      </c>
      <c r="T1035" s="156" t="str">
        <f t="shared" ref="T1035:T1098" si="32">MID(G1035,4,10)</f>
        <v/>
      </c>
      <c r="U1035" s="156" t="str">
        <f t="shared" ref="U1035:U1098" si="33">LEFT(T1035,3)</f>
        <v/>
      </c>
    </row>
    <row r="1036" spans="1:21" s="156" customFormat="1" ht="20.25" customHeight="1">
      <c r="A1036" s="154">
        <v>1027</v>
      </c>
      <c r="B1036" s="178">
        <f>--SUBTOTAL(2,C$7:C1036)</f>
        <v>1027</v>
      </c>
      <c r="C1036" s="157">
        <f>IF(ISNA(VLOOKUP($A1036,DSSV!$A$7:$R$65536,IN_DTK!C$6,0))=FALSE,VLOOKUP($A1036,DSSV!$A$7:$R$65536,IN_DTK!C$6,0),"")</f>
        <v>0</v>
      </c>
      <c r="D1036" s="181" t="str">
        <f>IF(ISNA(VLOOKUP($A1036,DSSV!$A$7:$R$65536,IN_DTK!D$6,0))=FALSE,VLOOKUP($A1036,DSSV!$A$7:$R$65536,IN_DTK!D$6,0),"")</f>
        <v/>
      </c>
      <c r="E1036" s="182" t="str">
        <f>IF(ISNA(VLOOKUP($A1036,DSSV!$A$7:$R$65536,IN_DTK!E$6,0))=FALSE,VLOOKUP($A1036,DSSV!$A$7:$R$65536,IN_DTK!E$6,0),"")</f>
        <v/>
      </c>
      <c r="F1036" s="187" t="str">
        <f>IF(ISNA(VLOOKUP($A1036,DSSV!$A$7:$R$65536,IN_DTK!F$6,0))=FALSE,VLOOKUP($A1036,DSSV!$A$7:$R$65536,IN_DTK!F$6,0),"")</f>
        <v/>
      </c>
      <c r="G1036" s="187" t="str">
        <f>IF(ISNA(VLOOKUP($A1036,DSSV!$A$7:$R$65536,IN_DTK!G$6,0))=FALSE,VLOOKUP($A1036,DSSV!$A$7:$R$65536,IN_DTK!G$6,0),"")</f>
        <v/>
      </c>
      <c r="H1036" s="183">
        <f>IF(ISNA(VLOOKUP($A1036,DSSV!$A$7:$R$65536,IN_DTK!H$6,0))=FALSE,IF(H$9&lt;&gt;0,VLOOKUP($A1036,DSSV!$A$7:$R$65536,IN_DTK!H$6,0),""),"")</f>
        <v>0</v>
      </c>
      <c r="I1036" s="183">
        <f>IF(ISNA(VLOOKUP($A1036,DSSV!$A$7:$R$65536,IN_DTK!I$6,0))=FALSE,IF(I$9&lt;&gt;0,VLOOKUP($A1036,DSSV!$A$7:$R$65536,IN_DTK!I$6,0),""),"")</f>
        <v>0</v>
      </c>
      <c r="J1036" s="183">
        <f>IF(ISNA(VLOOKUP($A1036,DSSV!$A$7:$R$65536,IN_DTK!J$6,0))=FALSE,IF(J$9&lt;&gt;0,VLOOKUP($A1036,DSSV!$A$7:$R$65536,IN_DTK!J$6,0),""),"")</f>
        <v>0</v>
      </c>
      <c r="K1036" s="183">
        <f>IF(ISNA(VLOOKUP($A1036,DSSV!$A$7:$R$65536,IN_DTK!K$6,0))=FALSE,IF(K$9&lt;&gt;0,VLOOKUP($A1036,DSSV!$A$7:$R$65536,IN_DTK!K$6,0),""),"")</f>
        <v>0</v>
      </c>
      <c r="L1036" s="183">
        <f>IF(ISNA(VLOOKUP($A1036,DSSV!$A$7:$R$65536,IN_DTK!L$6,0))=FALSE,IF(L$9&lt;&gt;0,VLOOKUP($A1036,DSSV!$A$7:$R$65536,IN_DTK!L$6,0),""),"")</f>
        <v>0</v>
      </c>
      <c r="M1036" s="183">
        <f>IF(ISNA(VLOOKUP($A1036,DSSV!$A$7:$R$65536,IN_DTK!M$6,0))=FALSE,IF(M$9&lt;&gt;0,VLOOKUP($A1036,DSSV!$A$7:$R$65536,IN_DTK!M$6,0),""),"")</f>
        <v>0</v>
      </c>
      <c r="N1036" s="183">
        <f>IF(ISNA(VLOOKUP($A1036,DSSV!$A$7:$R$65536,IN_DTK!N$6,0))=FALSE,IF(N$9&lt;&gt;0,VLOOKUP($A1036,DSSV!$A$7:$R$65536,IN_DTK!N$6,0),""),"")</f>
        <v>0</v>
      </c>
      <c r="O1036" s="183">
        <f>IF(ISNA(VLOOKUP($A1036,DSSV!$A$7:$R$65536,IN_DTK!O$6,0))=FALSE,IF(O$9&lt;&gt;0,VLOOKUP($A1036,DSSV!$A$7:$R$65536,IN_DTK!O$6,0),""),"")</f>
        <v>0</v>
      </c>
      <c r="P1036" s="183">
        <f>IF(ISNA(VLOOKUP($A1036,DSSV!$A$7:$R$65536,IN_DTK!P$6,0))=FALSE,IF(P$9&lt;&gt;0,VLOOKUP($A1036,DSSV!$A$7:$R$65536,IN_DTK!P$6,0),""),"")</f>
        <v>0</v>
      </c>
      <c r="Q1036" s="184">
        <f>IF(ISNA(VLOOKUP($A1036,DSSV!$A$7:$R$65536,IN_DTK!Q$6,0))=FALSE,VLOOKUP($A1036,DSSV!$A$7:$R$65536,IN_DTK!Q$6,0),"")</f>
        <v>0</v>
      </c>
      <c r="R1036" s="175" t="str">
        <f>IF(ISNA(VLOOKUP($A1036,DSSV!$A$7:$R$65536,IN_DTK!R$6,0))=FALSE,VLOOKUP($A1036,DSSV!$A$7:$R$65536,IN_DTK!R$6,0),"")</f>
        <v>Không</v>
      </c>
      <c r="S1036" s="185" t="str">
        <f>IF(ISNA(VLOOKUP($A1036,DSSV!$A$7:$R$65536,IN_DTK!S$6,0))=FALSE,VLOOKUP($A1036,DSSV!$A$7:$R$65536,IN_DTK!S$6,0),"")</f>
        <v/>
      </c>
      <c r="T1036" s="156" t="str">
        <f t="shared" si="32"/>
        <v/>
      </c>
      <c r="U1036" s="156" t="str">
        <f t="shared" si="33"/>
        <v/>
      </c>
    </row>
    <row r="1037" spans="1:21" s="156" customFormat="1" ht="20.25" customHeight="1">
      <c r="A1037" s="154">
        <v>1028</v>
      </c>
      <c r="B1037" s="178">
        <f>--SUBTOTAL(2,C$7:C1037)</f>
        <v>1028</v>
      </c>
      <c r="C1037" s="157">
        <f>IF(ISNA(VLOOKUP($A1037,DSSV!$A$7:$R$65536,IN_DTK!C$6,0))=FALSE,VLOOKUP($A1037,DSSV!$A$7:$R$65536,IN_DTK!C$6,0),"")</f>
        <v>0</v>
      </c>
      <c r="D1037" s="181" t="str">
        <f>IF(ISNA(VLOOKUP($A1037,DSSV!$A$7:$R$65536,IN_DTK!D$6,0))=FALSE,VLOOKUP($A1037,DSSV!$A$7:$R$65536,IN_DTK!D$6,0),"")</f>
        <v/>
      </c>
      <c r="E1037" s="182" t="str">
        <f>IF(ISNA(VLOOKUP($A1037,DSSV!$A$7:$R$65536,IN_DTK!E$6,0))=FALSE,VLOOKUP($A1037,DSSV!$A$7:$R$65536,IN_DTK!E$6,0),"")</f>
        <v/>
      </c>
      <c r="F1037" s="187" t="str">
        <f>IF(ISNA(VLOOKUP($A1037,DSSV!$A$7:$R$65536,IN_DTK!F$6,0))=FALSE,VLOOKUP($A1037,DSSV!$A$7:$R$65536,IN_DTK!F$6,0),"")</f>
        <v/>
      </c>
      <c r="G1037" s="187" t="str">
        <f>IF(ISNA(VLOOKUP($A1037,DSSV!$A$7:$R$65536,IN_DTK!G$6,0))=FALSE,VLOOKUP($A1037,DSSV!$A$7:$R$65536,IN_DTK!G$6,0),"")</f>
        <v/>
      </c>
      <c r="H1037" s="183">
        <f>IF(ISNA(VLOOKUP($A1037,DSSV!$A$7:$R$65536,IN_DTK!H$6,0))=FALSE,IF(H$9&lt;&gt;0,VLOOKUP($A1037,DSSV!$A$7:$R$65536,IN_DTK!H$6,0),""),"")</f>
        <v>0</v>
      </c>
      <c r="I1037" s="183">
        <f>IF(ISNA(VLOOKUP($A1037,DSSV!$A$7:$R$65536,IN_DTK!I$6,0))=FALSE,IF(I$9&lt;&gt;0,VLOOKUP($A1037,DSSV!$A$7:$R$65536,IN_DTK!I$6,0),""),"")</f>
        <v>0</v>
      </c>
      <c r="J1037" s="183">
        <f>IF(ISNA(VLOOKUP($A1037,DSSV!$A$7:$R$65536,IN_DTK!J$6,0))=FALSE,IF(J$9&lt;&gt;0,VLOOKUP($A1037,DSSV!$A$7:$R$65536,IN_DTK!J$6,0),""),"")</f>
        <v>0</v>
      </c>
      <c r="K1037" s="183">
        <f>IF(ISNA(VLOOKUP($A1037,DSSV!$A$7:$R$65536,IN_DTK!K$6,0))=FALSE,IF(K$9&lt;&gt;0,VLOOKUP($A1037,DSSV!$A$7:$R$65536,IN_DTK!K$6,0),""),"")</f>
        <v>0</v>
      </c>
      <c r="L1037" s="183">
        <f>IF(ISNA(VLOOKUP($A1037,DSSV!$A$7:$R$65536,IN_DTK!L$6,0))=FALSE,IF(L$9&lt;&gt;0,VLOOKUP($A1037,DSSV!$A$7:$R$65536,IN_DTK!L$6,0),""),"")</f>
        <v>0</v>
      </c>
      <c r="M1037" s="183">
        <f>IF(ISNA(VLOOKUP($A1037,DSSV!$A$7:$R$65536,IN_DTK!M$6,0))=FALSE,IF(M$9&lt;&gt;0,VLOOKUP($A1037,DSSV!$A$7:$R$65536,IN_DTK!M$6,0),""),"")</f>
        <v>0</v>
      </c>
      <c r="N1037" s="183">
        <f>IF(ISNA(VLOOKUP($A1037,DSSV!$A$7:$R$65536,IN_DTK!N$6,0))=FALSE,IF(N$9&lt;&gt;0,VLOOKUP($A1037,DSSV!$A$7:$R$65536,IN_DTK!N$6,0),""),"")</f>
        <v>0</v>
      </c>
      <c r="O1037" s="183">
        <f>IF(ISNA(VLOOKUP($A1037,DSSV!$A$7:$R$65536,IN_DTK!O$6,0))=FALSE,IF(O$9&lt;&gt;0,VLOOKUP($A1037,DSSV!$A$7:$R$65536,IN_DTK!O$6,0),""),"")</f>
        <v>0</v>
      </c>
      <c r="P1037" s="183">
        <f>IF(ISNA(VLOOKUP($A1037,DSSV!$A$7:$R$65536,IN_DTK!P$6,0))=FALSE,IF(P$9&lt;&gt;0,VLOOKUP($A1037,DSSV!$A$7:$R$65536,IN_DTK!P$6,0),""),"")</f>
        <v>0</v>
      </c>
      <c r="Q1037" s="184">
        <f>IF(ISNA(VLOOKUP($A1037,DSSV!$A$7:$R$65536,IN_DTK!Q$6,0))=FALSE,VLOOKUP($A1037,DSSV!$A$7:$R$65536,IN_DTK!Q$6,0),"")</f>
        <v>0</v>
      </c>
      <c r="R1037" s="175" t="str">
        <f>IF(ISNA(VLOOKUP($A1037,DSSV!$A$7:$R$65536,IN_DTK!R$6,0))=FALSE,VLOOKUP($A1037,DSSV!$A$7:$R$65536,IN_DTK!R$6,0),"")</f>
        <v>Không</v>
      </c>
      <c r="S1037" s="185" t="str">
        <f>IF(ISNA(VLOOKUP($A1037,DSSV!$A$7:$R$65536,IN_DTK!S$6,0))=FALSE,VLOOKUP($A1037,DSSV!$A$7:$R$65536,IN_DTK!S$6,0),"")</f>
        <v/>
      </c>
      <c r="T1037" s="156" t="str">
        <f t="shared" si="32"/>
        <v/>
      </c>
      <c r="U1037" s="156" t="str">
        <f t="shared" si="33"/>
        <v/>
      </c>
    </row>
    <row r="1038" spans="1:21" s="156" customFormat="1" ht="20.25" customHeight="1">
      <c r="A1038" s="154">
        <v>1029</v>
      </c>
      <c r="B1038" s="178">
        <f>--SUBTOTAL(2,C$7:C1038)</f>
        <v>1029</v>
      </c>
      <c r="C1038" s="157">
        <f>IF(ISNA(VLOOKUP($A1038,DSSV!$A$7:$R$65536,IN_DTK!C$6,0))=FALSE,VLOOKUP($A1038,DSSV!$A$7:$R$65536,IN_DTK!C$6,0),"")</f>
        <v>0</v>
      </c>
      <c r="D1038" s="181" t="str">
        <f>IF(ISNA(VLOOKUP($A1038,DSSV!$A$7:$R$65536,IN_DTK!D$6,0))=FALSE,VLOOKUP($A1038,DSSV!$A$7:$R$65536,IN_DTK!D$6,0),"")</f>
        <v/>
      </c>
      <c r="E1038" s="182" t="str">
        <f>IF(ISNA(VLOOKUP($A1038,DSSV!$A$7:$R$65536,IN_DTK!E$6,0))=FALSE,VLOOKUP($A1038,DSSV!$A$7:$R$65536,IN_DTK!E$6,0),"")</f>
        <v/>
      </c>
      <c r="F1038" s="187" t="str">
        <f>IF(ISNA(VLOOKUP($A1038,DSSV!$A$7:$R$65536,IN_DTK!F$6,0))=FALSE,VLOOKUP($A1038,DSSV!$A$7:$R$65536,IN_DTK!F$6,0),"")</f>
        <v/>
      </c>
      <c r="G1038" s="187" t="str">
        <f>IF(ISNA(VLOOKUP($A1038,DSSV!$A$7:$R$65536,IN_DTK!G$6,0))=FALSE,VLOOKUP($A1038,DSSV!$A$7:$R$65536,IN_DTK!G$6,0),"")</f>
        <v/>
      </c>
      <c r="H1038" s="183">
        <f>IF(ISNA(VLOOKUP($A1038,DSSV!$A$7:$R$65536,IN_DTK!H$6,0))=FALSE,IF(H$9&lt;&gt;0,VLOOKUP($A1038,DSSV!$A$7:$R$65536,IN_DTK!H$6,0),""),"")</f>
        <v>0</v>
      </c>
      <c r="I1038" s="183">
        <f>IF(ISNA(VLOOKUP($A1038,DSSV!$A$7:$R$65536,IN_DTK!I$6,0))=FALSE,IF(I$9&lt;&gt;0,VLOOKUP($A1038,DSSV!$A$7:$R$65536,IN_DTK!I$6,0),""),"")</f>
        <v>0</v>
      </c>
      <c r="J1038" s="183">
        <f>IF(ISNA(VLOOKUP($A1038,DSSV!$A$7:$R$65536,IN_DTK!J$6,0))=FALSE,IF(J$9&lt;&gt;0,VLOOKUP($A1038,DSSV!$A$7:$R$65536,IN_DTK!J$6,0),""),"")</f>
        <v>0</v>
      </c>
      <c r="K1038" s="183">
        <f>IF(ISNA(VLOOKUP($A1038,DSSV!$A$7:$R$65536,IN_DTK!K$6,0))=FALSE,IF(K$9&lt;&gt;0,VLOOKUP($A1038,DSSV!$A$7:$R$65536,IN_DTK!K$6,0),""),"")</f>
        <v>0</v>
      </c>
      <c r="L1038" s="183">
        <f>IF(ISNA(VLOOKUP($A1038,DSSV!$A$7:$R$65536,IN_DTK!L$6,0))=FALSE,IF(L$9&lt;&gt;0,VLOOKUP($A1038,DSSV!$A$7:$R$65536,IN_DTK!L$6,0),""),"")</f>
        <v>0</v>
      </c>
      <c r="M1038" s="183">
        <f>IF(ISNA(VLOOKUP($A1038,DSSV!$A$7:$R$65536,IN_DTK!M$6,0))=FALSE,IF(M$9&lt;&gt;0,VLOOKUP($A1038,DSSV!$A$7:$R$65536,IN_DTK!M$6,0),""),"")</f>
        <v>0</v>
      </c>
      <c r="N1038" s="183">
        <f>IF(ISNA(VLOOKUP($A1038,DSSV!$A$7:$R$65536,IN_DTK!N$6,0))=FALSE,IF(N$9&lt;&gt;0,VLOOKUP($A1038,DSSV!$A$7:$R$65536,IN_DTK!N$6,0),""),"")</f>
        <v>0</v>
      </c>
      <c r="O1038" s="183">
        <f>IF(ISNA(VLOOKUP($A1038,DSSV!$A$7:$R$65536,IN_DTK!O$6,0))=FALSE,IF(O$9&lt;&gt;0,VLOOKUP($A1038,DSSV!$A$7:$R$65536,IN_DTK!O$6,0),""),"")</f>
        <v>0</v>
      </c>
      <c r="P1038" s="183">
        <f>IF(ISNA(VLOOKUP($A1038,DSSV!$A$7:$R$65536,IN_DTK!P$6,0))=FALSE,IF(P$9&lt;&gt;0,VLOOKUP($A1038,DSSV!$A$7:$R$65536,IN_DTK!P$6,0),""),"")</f>
        <v>0</v>
      </c>
      <c r="Q1038" s="184">
        <f>IF(ISNA(VLOOKUP($A1038,DSSV!$A$7:$R$65536,IN_DTK!Q$6,0))=FALSE,VLOOKUP($A1038,DSSV!$A$7:$R$65536,IN_DTK!Q$6,0),"")</f>
        <v>0</v>
      </c>
      <c r="R1038" s="175" t="str">
        <f>IF(ISNA(VLOOKUP($A1038,DSSV!$A$7:$R$65536,IN_DTK!R$6,0))=FALSE,VLOOKUP($A1038,DSSV!$A$7:$R$65536,IN_DTK!R$6,0),"")</f>
        <v>Không</v>
      </c>
      <c r="S1038" s="185" t="str">
        <f>IF(ISNA(VLOOKUP($A1038,DSSV!$A$7:$R$65536,IN_DTK!S$6,0))=FALSE,VLOOKUP($A1038,DSSV!$A$7:$R$65536,IN_DTK!S$6,0),"")</f>
        <v/>
      </c>
      <c r="T1038" s="156" t="str">
        <f t="shared" si="32"/>
        <v/>
      </c>
      <c r="U1038" s="156" t="str">
        <f t="shared" si="33"/>
        <v/>
      </c>
    </row>
    <row r="1039" spans="1:21" s="156" customFormat="1" ht="20.25" customHeight="1">
      <c r="A1039" s="154">
        <v>1030</v>
      </c>
      <c r="B1039" s="178">
        <f>--SUBTOTAL(2,C$7:C1039)</f>
        <v>1030</v>
      </c>
      <c r="C1039" s="157">
        <f>IF(ISNA(VLOOKUP($A1039,DSSV!$A$7:$R$65536,IN_DTK!C$6,0))=FALSE,VLOOKUP($A1039,DSSV!$A$7:$R$65536,IN_DTK!C$6,0),"")</f>
        <v>0</v>
      </c>
      <c r="D1039" s="181" t="str">
        <f>IF(ISNA(VLOOKUP($A1039,DSSV!$A$7:$R$65536,IN_DTK!D$6,0))=FALSE,VLOOKUP($A1039,DSSV!$A$7:$R$65536,IN_DTK!D$6,0),"")</f>
        <v/>
      </c>
      <c r="E1039" s="182" t="str">
        <f>IF(ISNA(VLOOKUP($A1039,DSSV!$A$7:$R$65536,IN_DTK!E$6,0))=FALSE,VLOOKUP($A1039,DSSV!$A$7:$R$65536,IN_DTK!E$6,0),"")</f>
        <v/>
      </c>
      <c r="F1039" s="187" t="str">
        <f>IF(ISNA(VLOOKUP($A1039,DSSV!$A$7:$R$65536,IN_DTK!F$6,0))=FALSE,VLOOKUP($A1039,DSSV!$A$7:$R$65536,IN_DTK!F$6,0),"")</f>
        <v/>
      </c>
      <c r="G1039" s="187" t="str">
        <f>IF(ISNA(VLOOKUP($A1039,DSSV!$A$7:$R$65536,IN_DTK!G$6,0))=FALSE,VLOOKUP($A1039,DSSV!$A$7:$R$65536,IN_DTK!G$6,0),"")</f>
        <v/>
      </c>
      <c r="H1039" s="183">
        <f>IF(ISNA(VLOOKUP($A1039,DSSV!$A$7:$R$65536,IN_DTK!H$6,0))=FALSE,IF(H$9&lt;&gt;0,VLOOKUP($A1039,DSSV!$A$7:$R$65536,IN_DTK!H$6,0),""),"")</f>
        <v>0</v>
      </c>
      <c r="I1039" s="183">
        <f>IF(ISNA(VLOOKUP($A1039,DSSV!$A$7:$R$65536,IN_DTK!I$6,0))=FALSE,IF(I$9&lt;&gt;0,VLOOKUP($A1039,DSSV!$A$7:$R$65536,IN_DTK!I$6,0),""),"")</f>
        <v>0</v>
      </c>
      <c r="J1039" s="183">
        <f>IF(ISNA(VLOOKUP($A1039,DSSV!$A$7:$R$65536,IN_DTK!J$6,0))=FALSE,IF(J$9&lt;&gt;0,VLOOKUP($A1039,DSSV!$A$7:$R$65536,IN_DTK!J$6,0),""),"")</f>
        <v>0</v>
      </c>
      <c r="K1039" s="183">
        <f>IF(ISNA(VLOOKUP($A1039,DSSV!$A$7:$R$65536,IN_DTK!K$6,0))=FALSE,IF(K$9&lt;&gt;0,VLOOKUP($A1039,DSSV!$A$7:$R$65536,IN_DTK!K$6,0),""),"")</f>
        <v>0</v>
      </c>
      <c r="L1039" s="183">
        <f>IF(ISNA(VLOOKUP($A1039,DSSV!$A$7:$R$65536,IN_DTK!L$6,0))=FALSE,IF(L$9&lt;&gt;0,VLOOKUP($A1039,DSSV!$A$7:$R$65536,IN_DTK!L$6,0),""),"")</f>
        <v>0</v>
      </c>
      <c r="M1039" s="183">
        <f>IF(ISNA(VLOOKUP($A1039,DSSV!$A$7:$R$65536,IN_DTK!M$6,0))=FALSE,IF(M$9&lt;&gt;0,VLOOKUP($A1039,DSSV!$A$7:$R$65536,IN_DTK!M$6,0),""),"")</f>
        <v>0</v>
      </c>
      <c r="N1039" s="183">
        <f>IF(ISNA(VLOOKUP($A1039,DSSV!$A$7:$R$65536,IN_DTK!N$6,0))=FALSE,IF(N$9&lt;&gt;0,VLOOKUP($A1039,DSSV!$A$7:$R$65536,IN_DTK!N$6,0),""),"")</f>
        <v>0</v>
      </c>
      <c r="O1039" s="183">
        <f>IF(ISNA(VLOOKUP($A1039,DSSV!$A$7:$R$65536,IN_DTK!O$6,0))=FALSE,IF(O$9&lt;&gt;0,VLOOKUP($A1039,DSSV!$A$7:$R$65536,IN_DTK!O$6,0),""),"")</f>
        <v>0</v>
      </c>
      <c r="P1039" s="183">
        <f>IF(ISNA(VLOOKUP($A1039,DSSV!$A$7:$R$65536,IN_DTK!P$6,0))=FALSE,IF(P$9&lt;&gt;0,VLOOKUP($A1039,DSSV!$A$7:$R$65536,IN_DTK!P$6,0),""),"")</f>
        <v>0</v>
      </c>
      <c r="Q1039" s="184">
        <f>IF(ISNA(VLOOKUP($A1039,DSSV!$A$7:$R$65536,IN_DTK!Q$6,0))=FALSE,VLOOKUP($A1039,DSSV!$A$7:$R$65536,IN_DTK!Q$6,0),"")</f>
        <v>0</v>
      </c>
      <c r="R1039" s="175" t="str">
        <f>IF(ISNA(VLOOKUP($A1039,DSSV!$A$7:$R$65536,IN_DTK!R$6,0))=FALSE,VLOOKUP($A1039,DSSV!$A$7:$R$65536,IN_DTK!R$6,0),"")</f>
        <v>Không</v>
      </c>
      <c r="S1039" s="185" t="str">
        <f>IF(ISNA(VLOOKUP($A1039,DSSV!$A$7:$R$65536,IN_DTK!S$6,0))=FALSE,VLOOKUP($A1039,DSSV!$A$7:$R$65536,IN_DTK!S$6,0),"")</f>
        <v/>
      </c>
      <c r="T1039" s="156" t="str">
        <f t="shared" si="32"/>
        <v/>
      </c>
      <c r="U1039" s="156" t="str">
        <f t="shared" si="33"/>
        <v/>
      </c>
    </row>
    <row r="1040" spans="1:21" s="156" customFormat="1" ht="20.25" customHeight="1">
      <c r="A1040" s="154">
        <v>1031</v>
      </c>
      <c r="B1040" s="178">
        <f>--SUBTOTAL(2,C$7:C1040)</f>
        <v>1031</v>
      </c>
      <c r="C1040" s="157">
        <f>IF(ISNA(VLOOKUP($A1040,DSSV!$A$7:$R$65536,IN_DTK!C$6,0))=FALSE,VLOOKUP($A1040,DSSV!$A$7:$R$65536,IN_DTK!C$6,0),"")</f>
        <v>0</v>
      </c>
      <c r="D1040" s="181" t="str">
        <f>IF(ISNA(VLOOKUP($A1040,DSSV!$A$7:$R$65536,IN_DTK!D$6,0))=FALSE,VLOOKUP($A1040,DSSV!$A$7:$R$65536,IN_DTK!D$6,0),"")</f>
        <v/>
      </c>
      <c r="E1040" s="182" t="str">
        <f>IF(ISNA(VLOOKUP($A1040,DSSV!$A$7:$R$65536,IN_DTK!E$6,0))=FALSE,VLOOKUP($A1040,DSSV!$A$7:$R$65536,IN_DTK!E$6,0),"")</f>
        <v/>
      </c>
      <c r="F1040" s="187" t="str">
        <f>IF(ISNA(VLOOKUP($A1040,DSSV!$A$7:$R$65536,IN_DTK!F$6,0))=FALSE,VLOOKUP($A1040,DSSV!$A$7:$R$65536,IN_DTK!F$6,0),"")</f>
        <v/>
      </c>
      <c r="G1040" s="187" t="str">
        <f>IF(ISNA(VLOOKUP($A1040,DSSV!$A$7:$R$65536,IN_DTK!G$6,0))=FALSE,VLOOKUP($A1040,DSSV!$A$7:$R$65536,IN_DTK!G$6,0),"")</f>
        <v/>
      </c>
      <c r="H1040" s="183">
        <f>IF(ISNA(VLOOKUP($A1040,DSSV!$A$7:$R$65536,IN_DTK!H$6,0))=FALSE,IF(H$9&lt;&gt;0,VLOOKUP($A1040,DSSV!$A$7:$R$65536,IN_DTK!H$6,0),""),"")</f>
        <v>0</v>
      </c>
      <c r="I1040" s="183">
        <f>IF(ISNA(VLOOKUP($A1040,DSSV!$A$7:$R$65536,IN_DTK!I$6,0))=FALSE,IF(I$9&lt;&gt;0,VLOOKUP($A1040,DSSV!$A$7:$R$65536,IN_DTK!I$6,0),""),"")</f>
        <v>0</v>
      </c>
      <c r="J1040" s="183">
        <f>IF(ISNA(VLOOKUP($A1040,DSSV!$A$7:$R$65536,IN_DTK!J$6,0))=FALSE,IF(J$9&lt;&gt;0,VLOOKUP($A1040,DSSV!$A$7:$R$65536,IN_DTK!J$6,0),""),"")</f>
        <v>0</v>
      </c>
      <c r="K1040" s="183">
        <f>IF(ISNA(VLOOKUP($A1040,DSSV!$A$7:$R$65536,IN_DTK!K$6,0))=FALSE,IF(K$9&lt;&gt;0,VLOOKUP($A1040,DSSV!$A$7:$R$65536,IN_DTK!K$6,0),""),"")</f>
        <v>0</v>
      </c>
      <c r="L1040" s="183">
        <f>IF(ISNA(VLOOKUP($A1040,DSSV!$A$7:$R$65536,IN_DTK!L$6,0))=FALSE,IF(L$9&lt;&gt;0,VLOOKUP($A1040,DSSV!$A$7:$R$65536,IN_DTK!L$6,0),""),"")</f>
        <v>0</v>
      </c>
      <c r="M1040" s="183">
        <f>IF(ISNA(VLOOKUP($A1040,DSSV!$A$7:$R$65536,IN_DTK!M$6,0))=FALSE,IF(M$9&lt;&gt;0,VLOOKUP($A1040,DSSV!$A$7:$R$65536,IN_DTK!M$6,0),""),"")</f>
        <v>0</v>
      </c>
      <c r="N1040" s="183">
        <f>IF(ISNA(VLOOKUP($A1040,DSSV!$A$7:$R$65536,IN_DTK!N$6,0))=FALSE,IF(N$9&lt;&gt;0,VLOOKUP($A1040,DSSV!$A$7:$R$65536,IN_DTK!N$6,0),""),"")</f>
        <v>0</v>
      </c>
      <c r="O1040" s="183">
        <f>IF(ISNA(VLOOKUP($A1040,DSSV!$A$7:$R$65536,IN_DTK!O$6,0))=FALSE,IF(O$9&lt;&gt;0,VLOOKUP($A1040,DSSV!$A$7:$R$65536,IN_DTK!O$6,0),""),"")</f>
        <v>0</v>
      </c>
      <c r="P1040" s="183">
        <f>IF(ISNA(VLOOKUP($A1040,DSSV!$A$7:$R$65536,IN_DTK!P$6,0))=FALSE,IF(P$9&lt;&gt;0,VLOOKUP($A1040,DSSV!$A$7:$R$65536,IN_DTK!P$6,0),""),"")</f>
        <v>0</v>
      </c>
      <c r="Q1040" s="184">
        <f>IF(ISNA(VLOOKUP($A1040,DSSV!$A$7:$R$65536,IN_DTK!Q$6,0))=FALSE,VLOOKUP($A1040,DSSV!$A$7:$R$65536,IN_DTK!Q$6,0),"")</f>
        <v>0</v>
      </c>
      <c r="R1040" s="175" t="str">
        <f>IF(ISNA(VLOOKUP($A1040,DSSV!$A$7:$R$65536,IN_DTK!R$6,0))=FALSE,VLOOKUP($A1040,DSSV!$A$7:$R$65536,IN_DTK!R$6,0),"")</f>
        <v>Không</v>
      </c>
      <c r="S1040" s="185" t="str">
        <f>IF(ISNA(VLOOKUP($A1040,DSSV!$A$7:$R$65536,IN_DTK!S$6,0))=FALSE,VLOOKUP($A1040,DSSV!$A$7:$R$65536,IN_DTK!S$6,0),"")</f>
        <v/>
      </c>
      <c r="T1040" s="156" t="str">
        <f t="shared" si="32"/>
        <v/>
      </c>
      <c r="U1040" s="156" t="str">
        <f t="shared" si="33"/>
        <v/>
      </c>
    </row>
    <row r="1041" spans="1:21" s="156" customFormat="1" ht="20.25" customHeight="1">
      <c r="A1041" s="154">
        <v>1032</v>
      </c>
      <c r="B1041" s="178">
        <f>--SUBTOTAL(2,C$7:C1041)</f>
        <v>1032</v>
      </c>
      <c r="C1041" s="157">
        <f>IF(ISNA(VLOOKUP($A1041,DSSV!$A$7:$R$65536,IN_DTK!C$6,0))=FALSE,VLOOKUP($A1041,DSSV!$A$7:$R$65536,IN_DTK!C$6,0),"")</f>
        <v>0</v>
      </c>
      <c r="D1041" s="181" t="str">
        <f>IF(ISNA(VLOOKUP($A1041,DSSV!$A$7:$R$65536,IN_DTK!D$6,0))=FALSE,VLOOKUP($A1041,DSSV!$A$7:$R$65536,IN_DTK!D$6,0),"")</f>
        <v/>
      </c>
      <c r="E1041" s="182" t="str">
        <f>IF(ISNA(VLOOKUP($A1041,DSSV!$A$7:$R$65536,IN_DTK!E$6,0))=FALSE,VLOOKUP($A1041,DSSV!$A$7:$R$65536,IN_DTK!E$6,0),"")</f>
        <v/>
      </c>
      <c r="F1041" s="187" t="str">
        <f>IF(ISNA(VLOOKUP($A1041,DSSV!$A$7:$R$65536,IN_DTK!F$6,0))=FALSE,VLOOKUP($A1041,DSSV!$A$7:$R$65536,IN_DTK!F$6,0),"")</f>
        <v/>
      </c>
      <c r="G1041" s="187" t="str">
        <f>IF(ISNA(VLOOKUP($A1041,DSSV!$A$7:$R$65536,IN_DTK!G$6,0))=FALSE,VLOOKUP($A1041,DSSV!$A$7:$R$65536,IN_DTK!G$6,0),"")</f>
        <v/>
      </c>
      <c r="H1041" s="183">
        <f>IF(ISNA(VLOOKUP($A1041,DSSV!$A$7:$R$65536,IN_DTK!H$6,0))=FALSE,IF(H$9&lt;&gt;0,VLOOKUP($A1041,DSSV!$A$7:$R$65536,IN_DTK!H$6,0),""),"")</f>
        <v>0</v>
      </c>
      <c r="I1041" s="183">
        <f>IF(ISNA(VLOOKUP($A1041,DSSV!$A$7:$R$65536,IN_DTK!I$6,0))=FALSE,IF(I$9&lt;&gt;0,VLOOKUP($A1041,DSSV!$A$7:$R$65536,IN_DTK!I$6,0),""),"")</f>
        <v>0</v>
      </c>
      <c r="J1041" s="183">
        <f>IF(ISNA(VLOOKUP($A1041,DSSV!$A$7:$R$65536,IN_DTK!J$6,0))=FALSE,IF(J$9&lt;&gt;0,VLOOKUP($A1041,DSSV!$A$7:$R$65536,IN_DTK!J$6,0),""),"")</f>
        <v>0</v>
      </c>
      <c r="K1041" s="183">
        <f>IF(ISNA(VLOOKUP($A1041,DSSV!$A$7:$R$65536,IN_DTK!K$6,0))=FALSE,IF(K$9&lt;&gt;0,VLOOKUP($A1041,DSSV!$A$7:$R$65536,IN_DTK!K$6,0),""),"")</f>
        <v>0</v>
      </c>
      <c r="L1041" s="183">
        <f>IF(ISNA(VLOOKUP($A1041,DSSV!$A$7:$R$65536,IN_DTK!L$6,0))=FALSE,IF(L$9&lt;&gt;0,VLOOKUP($A1041,DSSV!$A$7:$R$65536,IN_DTK!L$6,0),""),"")</f>
        <v>0</v>
      </c>
      <c r="M1041" s="183">
        <f>IF(ISNA(VLOOKUP($A1041,DSSV!$A$7:$R$65536,IN_DTK!M$6,0))=FALSE,IF(M$9&lt;&gt;0,VLOOKUP($A1041,DSSV!$A$7:$R$65536,IN_DTK!M$6,0),""),"")</f>
        <v>0</v>
      </c>
      <c r="N1041" s="183">
        <f>IF(ISNA(VLOOKUP($A1041,DSSV!$A$7:$R$65536,IN_DTK!N$6,0))=FALSE,IF(N$9&lt;&gt;0,VLOOKUP($A1041,DSSV!$A$7:$R$65536,IN_DTK!N$6,0),""),"")</f>
        <v>0</v>
      </c>
      <c r="O1041" s="183">
        <f>IF(ISNA(VLOOKUP($A1041,DSSV!$A$7:$R$65536,IN_DTK!O$6,0))=FALSE,IF(O$9&lt;&gt;0,VLOOKUP($A1041,DSSV!$A$7:$R$65536,IN_DTK!O$6,0),""),"")</f>
        <v>0</v>
      </c>
      <c r="P1041" s="183">
        <f>IF(ISNA(VLOOKUP($A1041,DSSV!$A$7:$R$65536,IN_DTK!P$6,0))=FALSE,IF(P$9&lt;&gt;0,VLOOKUP($A1041,DSSV!$A$7:$R$65536,IN_DTK!P$6,0),""),"")</f>
        <v>0</v>
      </c>
      <c r="Q1041" s="184">
        <f>IF(ISNA(VLOOKUP($A1041,DSSV!$A$7:$R$65536,IN_DTK!Q$6,0))=FALSE,VLOOKUP($A1041,DSSV!$A$7:$R$65536,IN_DTK!Q$6,0),"")</f>
        <v>0</v>
      </c>
      <c r="R1041" s="175" t="str">
        <f>IF(ISNA(VLOOKUP($A1041,DSSV!$A$7:$R$65536,IN_DTK!R$6,0))=FALSE,VLOOKUP($A1041,DSSV!$A$7:$R$65536,IN_DTK!R$6,0),"")</f>
        <v>Không</v>
      </c>
      <c r="S1041" s="185" t="str">
        <f>IF(ISNA(VLOOKUP($A1041,DSSV!$A$7:$R$65536,IN_DTK!S$6,0))=FALSE,VLOOKUP($A1041,DSSV!$A$7:$R$65536,IN_DTK!S$6,0),"")</f>
        <v/>
      </c>
      <c r="T1041" s="156" t="str">
        <f t="shared" si="32"/>
        <v/>
      </c>
      <c r="U1041" s="156" t="str">
        <f t="shared" si="33"/>
        <v/>
      </c>
    </row>
    <row r="1042" spans="1:21" s="156" customFormat="1" ht="20.25" customHeight="1">
      <c r="A1042" s="154">
        <v>1033</v>
      </c>
      <c r="B1042" s="178">
        <f>--SUBTOTAL(2,C$7:C1042)</f>
        <v>1033</v>
      </c>
      <c r="C1042" s="157">
        <f>IF(ISNA(VLOOKUP($A1042,DSSV!$A$7:$R$65536,IN_DTK!C$6,0))=FALSE,VLOOKUP($A1042,DSSV!$A$7:$R$65536,IN_DTK!C$6,0),"")</f>
        <v>0</v>
      </c>
      <c r="D1042" s="181" t="str">
        <f>IF(ISNA(VLOOKUP($A1042,DSSV!$A$7:$R$65536,IN_DTK!D$6,0))=FALSE,VLOOKUP($A1042,DSSV!$A$7:$R$65536,IN_DTK!D$6,0),"")</f>
        <v/>
      </c>
      <c r="E1042" s="182" t="str">
        <f>IF(ISNA(VLOOKUP($A1042,DSSV!$A$7:$R$65536,IN_DTK!E$6,0))=FALSE,VLOOKUP($A1042,DSSV!$A$7:$R$65536,IN_DTK!E$6,0),"")</f>
        <v/>
      </c>
      <c r="F1042" s="187" t="str">
        <f>IF(ISNA(VLOOKUP($A1042,DSSV!$A$7:$R$65536,IN_DTK!F$6,0))=FALSE,VLOOKUP($A1042,DSSV!$A$7:$R$65536,IN_DTK!F$6,0),"")</f>
        <v/>
      </c>
      <c r="G1042" s="187" t="str">
        <f>IF(ISNA(VLOOKUP($A1042,DSSV!$A$7:$R$65536,IN_DTK!G$6,0))=FALSE,VLOOKUP($A1042,DSSV!$A$7:$R$65536,IN_DTK!G$6,0),"")</f>
        <v/>
      </c>
      <c r="H1042" s="183">
        <f>IF(ISNA(VLOOKUP($A1042,DSSV!$A$7:$R$65536,IN_DTK!H$6,0))=FALSE,IF(H$9&lt;&gt;0,VLOOKUP($A1042,DSSV!$A$7:$R$65536,IN_DTK!H$6,0),""),"")</f>
        <v>0</v>
      </c>
      <c r="I1042" s="183">
        <f>IF(ISNA(VLOOKUP($A1042,DSSV!$A$7:$R$65536,IN_DTK!I$6,0))=FALSE,IF(I$9&lt;&gt;0,VLOOKUP($A1042,DSSV!$A$7:$R$65536,IN_DTK!I$6,0),""),"")</f>
        <v>0</v>
      </c>
      <c r="J1042" s="183">
        <f>IF(ISNA(VLOOKUP($A1042,DSSV!$A$7:$R$65536,IN_DTK!J$6,0))=FALSE,IF(J$9&lt;&gt;0,VLOOKUP($A1042,DSSV!$A$7:$R$65536,IN_DTK!J$6,0),""),"")</f>
        <v>0</v>
      </c>
      <c r="K1042" s="183">
        <f>IF(ISNA(VLOOKUP($A1042,DSSV!$A$7:$R$65536,IN_DTK!K$6,0))=FALSE,IF(K$9&lt;&gt;0,VLOOKUP($A1042,DSSV!$A$7:$R$65536,IN_DTK!K$6,0),""),"")</f>
        <v>0</v>
      </c>
      <c r="L1042" s="183">
        <f>IF(ISNA(VLOOKUP($A1042,DSSV!$A$7:$R$65536,IN_DTK!L$6,0))=FALSE,IF(L$9&lt;&gt;0,VLOOKUP($A1042,DSSV!$A$7:$R$65536,IN_DTK!L$6,0),""),"")</f>
        <v>0</v>
      </c>
      <c r="M1042" s="183">
        <f>IF(ISNA(VLOOKUP($A1042,DSSV!$A$7:$R$65536,IN_DTK!M$6,0))=FALSE,IF(M$9&lt;&gt;0,VLOOKUP($A1042,DSSV!$A$7:$R$65536,IN_DTK!M$6,0),""),"")</f>
        <v>0</v>
      </c>
      <c r="N1042" s="183">
        <f>IF(ISNA(VLOOKUP($A1042,DSSV!$A$7:$R$65536,IN_DTK!N$6,0))=FALSE,IF(N$9&lt;&gt;0,VLOOKUP($A1042,DSSV!$A$7:$R$65536,IN_DTK!N$6,0),""),"")</f>
        <v>0</v>
      </c>
      <c r="O1042" s="183">
        <f>IF(ISNA(VLOOKUP($A1042,DSSV!$A$7:$R$65536,IN_DTK!O$6,0))=FALSE,IF(O$9&lt;&gt;0,VLOOKUP($A1042,DSSV!$A$7:$R$65536,IN_DTK!O$6,0),""),"")</f>
        <v>0</v>
      </c>
      <c r="P1042" s="183">
        <f>IF(ISNA(VLOOKUP($A1042,DSSV!$A$7:$R$65536,IN_DTK!P$6,0))=FALSE,IF(P$9&lt;&gt;0,VLOOKUP($A1042,DSSV!$A$7:$R$65536,IN_DTK!P$6,0),""),"")</f>
        <v>0</v>
      </c>
      <c r="Q1042" s="184">
        <f>IF(ISNA(VLOOKUP($A1042,DSSV!$A$7:$R$65536,IN_DTK!Q$6,0))=FALSE,VLOOKUP($A1042,DSSV!$A$7:$R$65536,IN_DTK!Q$6,0),"")</f>
        <v>0</v>
      </c>
      <c r="R1042" s="175" t="str">
        <f>IF(ISNA(VLOOKUP($A1042,DSSV!$A$7:$R$65536,IN_DTK!R$6,0))=FALSE,VLOOKUP($A1042,DSSV!$A$7:$R$65536,IN_DTK!R$6,0),"")</f>
        <v>Không</v>
      </c>
      <c r="S1042" s="185" t="str">
        <f>IF(ISNA(VLOOKUP($A1042,DSSV!$A$7:$R$65536,IN_DTK!S$6,0))=FALSE,VLOOKUP($A1042,DSSV!$A$7:$R$65536,IN_DTK!S$6,0),"")</f>
        <v/>
      </c>
      <c r="T1042" s="156" t="str">
        <f t="shared" si="32"/>
        <v/>
      </c>
      <c r="U1042" s="156" t="str">
        <f t="shared" si="33"/>
        <v/>
      </c>
    </row>
    <row r="1043" spans="1:21" s="156" customFormat="1" ht="20.25" customHeight="1">
      <c r="A1043" s="154">
        <v>1034</v>
      </c>
      <c r="B1043" s="178">
        <f>--SUBTOTAL(2,C$7:C1043)</f>
        <v>1034</v>
      </c>
      <c r="C1043" s="157">
        <f>IF(ISNA(VLOOKUP($A1043,DSSV!$A$7:$R$65536,IN_DTK!C$6,0))=FALSE,VLOOKUP($A1043,DSSV!$A$7:$R$65536,IN_DTK!C$6,0),"")</f>
        <v>0</v>
      </c>
      <c r="D1043" s="181" t="str">
        <f>IF(ISNA(VLOOKUP($A1043,DSSV!$A$7:$R$65536,IN_DTK!D$6,0))=FALSE,VLOOKUP($A1043,DSSV!$A$7:$R$65536,IN_DTK!D$6,0),"")</f>
        <v/>
      </c>
      <c r="E1043" s="182" t="str">
        <f>IF(ISNA(VLOOKUP($A1043,DSSV!$A$7:$R$65536,IN_DTK!E$6,0))=FALSE,VLOOKUP($A1043,DSSV!$A$7:$R$65536,IN_DTK!E$6,0),"")</f>
        <v/>
      </c>
      <c r="F1043" s="187" t="str">
        <f>IF(ISNA(VLOOKUP($A1043,DSSV!$A$7:$R$65536,IN_DTK!F$6,0))=FALSE,VLOOKUP($A1043,DSSV!$A$7:$R$65536,IN_DTK!F$6,0),"")</f>
        <v/>
      </c>
      <c r="G1043" s="187" t="str">
        <f>IF(ISNA(VLOOKUP($A1043,DSSV!$A$7:$R$65536,IN_DTK!G$6,0))=FALSE,VLOOKUP($A1043,DSSV!$A$7:$R$65536,IN_DTK!G$6,0),"")</f>
        <v/>
      </c>
      <c r="H1043" s="183">
        <f>IF(ISNA(VLOOKUP($A1043,DSSV!$A$7:$R$65536,IN_DTK!H$6,0))=FALSE,IF(H$9&lt;&gt;0,VLOOKUP($A1043,DSSV!$A$7:$R$65536,IN_DTK!H$6,0),""),"")</f>
        <v>0</v>
      </c>
      <c r="I1043" s="183">
        <f>IF(ISNA(VLOOKUP($A1043,DSSV!$A$7:$R$65536,IN_DTK!I$6,0))=FALSE,IF(I$9&lt;&gt;0,VLOOKUP($A1043,DSSV!$A$7:$R$65536,IN_DTK!I$6,0),""),"")</f>
        <v>0</v>
      </c>
      <c r="J1043" s="183">
        <f>IF(ISNA(VLOOKUP($A1043,DSSV!$A$7:$R$65536,IN_DTK!J$6,0))=FALSE,IF(J$9&lt;&gt;0,VLOOKUP($A1043,DSSV!$A$7:$R$65536,IN_DTK!J$6,0),""),"")</f>
        <v>0</v>
      </c>
      <c r="K1043" s="183">
        <f>IF(ISNA(VLOOKUP($A1043,DSSV!$A$7:$R$65536,IN_DTK!K$6,0))=FALSE,IF(K$9&lt;&gt;0,VLOOKUP($A1043,DSSV!$A$7:$R$65536,IN_DTK!K$6,0),""),"")</f>
        <v>0</v>
      </c>
      <c r="L1043" s="183">
        <f>IF(ISNA(VLOOKUP($A1043,DSSV!$A$7:$R$65536,IN_DTK!L$6,0))=FALSE,IF(L$9&lt;&gt;0,VLOOKUP($A1043,DSSV!$A$7:$R$65536,IN_DTK!L$6,0),""),"")</f>
        <v>0</v>
      </c>
      <c r="M1043" s="183">
        <f>IF(ISNA(VLOOKUP($A1043,DSSV!$A$7:$R$65536,IN_DTK!M$6,0))=FALSE,IF(M$9&lt;&gt;0,VLOOKUP($A1043,DSSV!$A$7:$R$65536,IN_DTK!M$6,0),""),"")</f>
        <v>0</v>
      </c>
      <c r="N1043" s="183">
        <f>IF(ISNA(VLOOKUP($A1043,DSSV!$A$7:$R$65536,IN_DTK!N$6,0))=FALSE,IF(N$9&lt;&gt;0,VLOOKUP($A1043,DSSV!$A$7:$R$65536,IN_DTK!N$6,0),""),"")</f>
        <v>0</v>
      </c>
      <c r="O1043" s="183">
        <f>IF(ISNA(VLOOKUP($A1043,DSSV!$A$7:$R$65536,IN_DTK!O$6,0))=FALSE,IF(O$9&lt;&gt;0,VLOOKUP($A1043,DSSV!$A$7:$R$65536,IN_DTK!O$6,0),""),"")</f>
        <v>0</v>
      </c>
      <c r="P1043" s="183">
        <f>IF(ISNA(VLOOKUP($A1043,DSSV!$A$7:$R$65536,IN_DTK!P$6,0))=FALSE,IF(P$9&lt;&gt;0,VLOOKUP($A1043,DSSV!$A$7:$R$65536,IN_DTK!P$6,0),""),"")</f>
        <v>0</v>
      </c>
      <c r="Q1043" s="184">
        <f>IF(ISNA(VLOOKUP($A1043,DSSV!$A$7:$R$65536,IN_DTK!Q$6,0))=FALSE,VLOOKUP($A1043,DSSV!$A$7:$R$65536,IN_DTK!Q$6,0),"")</f>
        <v>0</v>
      </c>
      <c r="R1043" s="175" t="str">
        <f>IF(ISNA(VLOOKUP($A1043,DSSV!$A$7:$R$65536,IN_DTK!R$6,0))=FALSE,VLOOKUP($A1043,DSSV!$A$7:$R$65536,IN_DTK!R$6,0),"")</f>
        <v>Không</v>
      </c>
      <c r="S1043" s="185" t="str">
        <f>IF(ISNA(VLOOKUP($A1043,DSSV!$A$7:$R$65536,IN_DTK!S$6,0))=FALSE,VLOOKUP($A1043,DSSV!$A$7:$R$65536,IN_DTK!S$6,0),"")</f>
        <v/>
      </c>
      <c r="T1043" s="156" t="str">
        <f t="shared" si="32"/>
        <v/>
      </c>
      <c r="U1043" s="156" t="str">
        <f t="shared" si="33"/>
        <v/>
      </c>
    </row>
    <row r="1044" spans="1:21" s="156" customFormat="1" ht="20.25" customHeight="1">
      <c r="A1044" s="154">
        <v>1035</v>
      </c>
      <c r="B1044" s="178">
        <f>--SUBTOTAL(2,C$7:C1044)</f>
        <v>1035</v>
      </c>
      <c r="C1044" s="157">
        <f>IF(ISNA(VLOOKUP($A1044,DSSV!$A$7:$R$65536,IN_DTK!C$6,0))=FALSE,VLOOKUP($A1044,DSSV!$A$7:$R$65536,IN_DTK!C$6,0),"")</f>
        <v>0</v>
      </c>
      <c r="D1044" s="181" t="str">
        <f>IF(ISNA(VLOOKUP($A1044,DSSV!$A$7:$R$65536,IN_DTK!D$6,0))=FALSE,VLOOKUP($A1044,DSSV!$A$7:$R$65536,IN_DTK!D$6,0),"")</f>
        <v/>
      </c>
      <c r="E1044" s="182" t="str">
        <f>IF(ISNA(VLOOKUP($A1044,DSSV!$A$7:$R$65536,IN_DTK!E$6,0))=FALSE,VLOOKUP($A1044,DSSV!$A$7:$R$65536,IN_DTK!E$6,0),"")</f>
        <v/>
      </c>
      <c r="F1044" s="187" t="str">
        <f>IF(ISNA(VLOOKUP($A1044,DSSV!$A$7:$R$65536,IN_DTK!F$6,0))=FALSE,VLOOKUP($A1044,DSSV!$A$7:$R$65536,IN_DTK!F$6,0),"")</f>
        <v/>
      </c>
      <c r="G1044" s="187" t="str">
        <f>IF(ISNA(VLOOKUP($A1044,DSSV!$A$7:$R$65536,IN_DTK!G$6,0))=FALSE,VLOOKUP($A1044,DSSV!$A$7:$R$65536,IN_DTK!G$6,0),"")</f>
        <v/>
      </c>
      <c r="H1044" s="183">
        <f>IF(ISNA(VLOOKUP($A1044,DSSV!$A$7:$R$65536,IN_DTK!H$6,0))=FALSE,IF(H$9&lt;&gt;0,VLOOKUP($A1044,DSSV!$A$7:$R$65536,IN_DTK!H$6,0),""),"")</f>
        <v>0</v>
      </c>
      <c r="I1044" s="183">
        <f>IF(ISNA(VLOOKUP($A1044,DSSV!$A$7:$R$65536,IN_DTK!I$6,0))=FALSE,IF(I$9&lt;&gt;0,VLOOKUP($A1044,DSSV!$A$7:$R$65536,IN_DTK!I$6,0),""),"")</f>
        <v>0</v>
      </c>
      <c r="J1044" s="183">
        <f>IF(ISNA(VLOOKUP($A1044,DSSV!$A$7:$R$65536,IN_DTK!J$6,0))=FALSE,IF(J$9&lt;&gt;0,VLOOKUP($A1044,DSSV!$A$7:$R$65536,IN_DTK!J$6,0),""),"")</f>
        <v>0</v>
      </c>
      <c r="K1044" s="183">
        <f>IF(ISNA(VLOOKUP($A1044,DSSV!$A$7:$R$65536,IN_DTK!K$6,0))=FALSE,IF(K$9&lt;&gt;0,VLOOKUP($A1044,DSSV!$A$7:$R$65536,IN_DTK!K$6,0),""),"")</f>
        <v>0</v>
      </c>
      <c r="L1044" s="183">
        <f>IF(ISNA(VLOOKUP($A1044,DSSV!$A$7:$R$65536,IN_DTK!L$6,0))=FALSE,IF(L$9&lt;&gt;0,VLOOKUP($A1044,DSSV!$A$7:$R$65536,IN_DTK!L$6,0),""),"")</f>
        <v>0</v>
      </c>
      <c r="M1044" s="183">
        <f>IF(ISNA(VLOOKUP($A1044,DSSV!$A$7:$R$65536,IN_DTK!M$6,0))=FALSE,IF(M$9&lt;&gt;0,VLOOKUP($A1044,DSSV!$A$7:$R$65536,IN_DTK!M$6,0),""),"")</f>
        <v>0</v>
      </c>
      <c r="N1044" s="183">
        <f>IF(ISNA(VLOOKUP($A1044,DSSV!$A$7:$R$65536,IN_DTK!N$6,0))=FALSE,IF(N$9&lt;&gt;0,VLOOKUP($A1044,DSSV!$A$7:$R$65536,IN_DTK!N$6,0),""),"")</f>
        <v>0</v>
      </c>
      <c r="O1044" s="183">
        <f>IF(ISNA(VLOOKUP($A1044,DSSV!$A$7:$R$65536,IN_DTK!O$6,0))=FALSE,IF(O$9&lt;&gt;0,VLOOKUP($A1044,DSSV!$A$7:$R$65536,IN_DTK!O$6,0),""),"")</f>
        <v>0</v>
      </c>
      <c r="P1044" s="183">
        <f>IF(ISNA(VLOOKUP($A1044,DSSV!$A$7:$R$65536,IN_DTK!P$6,0))=FALSE,IF(P$9&lt;&gt;0,VLOOKUP($A1044,DSSV!$A$7:$R$65536,IN_DTK!P$6,0),""),"")</f>
        <v>0</v>
      </c>
      <c r="Q1044" s="184">
        <f>IF(ISNA(VLOOKUP($A1044,DSSV!$A$7:$R$65536,IN_DTK!Q$6,0))=FALSE,VLOOKUP($A1044,DSSV!$A$7:$R$65536,IN_DTK!Q$6,0),"")</f>
        <v>0</v>
      </c>
      <c r="R1044" s="175" t="str">
        <f>IF(ISNA(VLOOKUP($A1044,DSSV!$A$7:$R$65536,IN_DTK!R$6,0))=FALSE,VLOOKUP($A1044,DSSV!$A$7:$R$65536,IN_DTK!R$6,0),"")</f>
        <v>Không</v>
      </c>
      <c r="S1044" s="185" t="str">
        <f>IF(ISNA(VLOOKUP($A1044,DSSV!$A$7:$R$65536,IN_DTK!S$6,0))=FALSE,VLOOKUP($A1044,DSSV!$A$7:$R$65536,IN_DTK!S$6,0),"")</f>
        <v/>
      </c>
      <c r="T1044" s="156" t="str">
        <f t="shared" si="32"/>
        <v/>
      </c>
      <c r="U1044" s="156" t="str">
        <f t="shared" si="33"/>
        <v/>
      </c>
    </row>
    <row r="1045" spans="1:21" s="156" customFormat="1" ht="20.25" customHeight="1">
      <c r="A1045" s="154">
        <v>1036</v>
      </c>
      <c r="B1045" s="178">
        <f>--SUBTOTAL(2,C$7:C1045)</f>
        <v>1036</v>
      </c>
      <c r="C1045" s="157">
        <f>IF(ISNA(VLOOKUP($A1045,DSSV!$A$7:$R$65536,IN_DTK!C$6,0))=FALSE,VLOOKUP($A1045,DSSV!$A$7:$R$65536,IN_DTK!C$6,0),"")</f>
        <v>0</v>
      </c>
      <c r="D1045" s="181" t="str">
        <f>IF(ISNA(VLOOKUP($A1045,DSSV!$A$7:$R$65536,IN_DTK!D$6,0))=FALSE,VLOOKUP($A1045,DSSV!$A$7:$R$65536,IN_DTK!D$6,0),"")</f>
        <v/>
      </c>
      <c r="E1045" s="182" t="str">
        <f>IF(ISNA(VLOOKUP($A1045,DSSV!$A$7:$R$65536,IN_DTK!E$6,0))=FALSE,VLOOKUP($A1045,DSSV!$A$7:$R$65536,IN_DTK!E$6,0),"")</f>
        <v/>
      </c>
      <c r="F1045" s="187" t="str">
        <f>IF(ISNA(VLOOKUP($A1045,DSSV!$A$7:$R$65536,IN_DTK!F$6,0))=FALSE,VLOOKUP($A1045,DSSV!$A$7:$R$65536,IN_DTK!F$6,0),"")</f>
        <v/>
      </c>
      <c r="G1045" s="187" t="str">
        <f>IF(ISNA(VLOOKUP($A1045,DSSV!$A$7:$R$65536,IN_DTK!G$6,0))=FALSE,VLOOKUP($A1045,DSSV!$A$7:$R$65536,IN_DTK!G$6,0),"")</f>
        <v/>
      </c>
      <c r="H1045" s="183">
        <f>IF(ISNA(VLOOKUP($A1045,DSSV!$A$7:$R$65536,IN_DTK!H$6,0))=FALSE,IF(H$9&lt;&gt;0,VLOOKUP($A1045,DSSV!$A$7:$R$65536,IN_DTK!H$6,0),""),"")</f>
        <v>0</v>
      </c>
      <c r="I1045" s="183">
        <f>IF(ISNA(VLOOKUP($A1045,DSSV!$A$7:$R$65536,IN_DTK!I$6,0))=FALSE,IF(I$9&lt;&gt;0,VLOOKUP($A1045,DSSV!$A$7:$R$65536,IN_DTK!I$6,0),""),"")</f>
        <v>0</v>
      </c>
      <c r="J1045" s="183">
        <f>IF(ISNA(VLOOKUP($A1045,DSSV!$A$7:$R$65536,IN_DTK!J$6,0))=FALSE,IF(J$9&lt;&gt;0,VLOOKUP($A1045,DSSV!$A$7:$R$65536,IN_DTK!J$6,0),""),"")</f>
        <v>0</v>
      </c>
      <c r="K1045" s="183">
        <f>IF(ISNA(VLOOKUP($A1045,DSSV!$A$7:$R$65536,IN_DTK!K$6,0))=FALSE,IF(K$9&lt;&gt;0,VLOOKUP($A1045,DSSV!$A$7:$R$65536,IN_DTK!K$6,0),""),"")</f>
        <v>0</v>
      </c>
      <c r="L1045" s="183">
        <f>IF(ISNA(VLOOKUP($A1045,DSSV!$A$7:$R$65536,IN_DTK!L$6,0))=FALSE,IF(L$9&lt;&gt;0,VLOOKUP($A1045,DSSV!$A$7:$R$65536,IN_DTK!L$6,0),""),"")</f>
        <v>0</v>
      </c>
      <c r="M1045" s="183">
        <f>IF(ISNA(VLOOKUP($A1045,DSSV!$A$7:$R$65536,IN_DTK!M$6,0))=FALSE,IF(M$9&lt;&gt;0,VLOOKUP($A1045,DSSV!$A$7:$R$65536,IN_DTK!M$6,0),""),"")</f>
        <v>0</v>
      </c>
      <c r="N1045" s="183">
        <f>IF(ISNA(VLOOKUP($A1045,DSSV!$A$7:$R$65536,IN_DTK!N$6,0))=FALSE,IF(N$9&lt;&gt;0,VLOOKUP($A1045,DSSV!$A$7:$R$65536,IN_DTK!N$6,0),""),"")</f>
        <v>0</v>
      </c>
      <c r="O1045" s="183">
        <f>IF(ISNA(VLOOKUP($A1045,DSSV!$A$7:$R$65536,IN_DTK!O$6,0))=FALSE,IF(O$9&lt;&gt;0,VLOOKUP($A1045,DSSV!$A$7:$R$65536,IN_DTK!O$6,0),""),"")</f>
        <v>0</v>
      </c>
      <c r="P1045" s="183">
        <f>IF(ISNA(VLOOKUP($A1045,DSSV!$A$7:$R$65536,IN_DTK!P$6,0))=FALSE,IF(P$9&lt;&gt;0,VLOOKUP($A1045,DSSV!$A$7:$R$65536,IN_DTK!P$6,0),""),"")</f>
        <v>0</v>
      </c>
      <c r="Q1045" s="184">
        <f>IF(ISNA(VLOOKUP($A1045,DSSV!$A$7:$R$65536,IN_DTK!Q$6,0))=FALSE,VLOOKUP($A1045,DSSV!$A$7:$R$65536,IN_DTK!Q$6,0),"")</f>
        <v>0</v>
      </c>
      <c r="R1045" s="175" t="str">
        <f>IF(ISNA(VLOOKUP($A1045,DSSV!$A$7:$R$65536,IN_DTK!R$6,0))=FALSE,VLOOKUP($A1045,DSSV!$A$7:$R$65536,IN_DTK!R$6,0),"")</f>
        <v>Không</v>
      </c>
      <c r="S1045" s="185" t="str">
        <f>IF(ISNA(VLOOKUP($A1045,DSSV!$A$7:$R$65536,IN_DTK!S$6,0))=FALSE,VLOOKUP($A1045,DSSV!$A$7:$R$65536,IN_DTK!S$6,0),"")</f>
        <v/>
      </c>
      <c r="T1045" s="156" t="str">
        <f t="shared" si="32"/>
        <v/>
      </c>
      <c r="U1045" s="156" t="str">
        <f t="shared" si="33"/>
        <v/>
      </c>
    </row>
    <row r="1046" spans="1:21" s="156" customFormat="1" ht="20.25" customHeight="1">
      <c r="A1046" s="154">
        <v>1037</v>
      </c>
      <c r="B1046" s="178">
        <f>--SUBTOTAL(2,C$7:C1046)</f>
        <v>1037</v>
      </c>
      <c r="C1046" s="157">
        <f>IF(ISNA(VLOOKUP($A1046,DSSV!$A$7:$R$65536,IN_DTK!C$6,0))=FALSE,VLOOKUP($A1046,DSSV!$A$7:$R$65536,IN_DTK!C$6,0),"")</f>
        <v>0</v>
      </c>
      <c r="D1046" s="181" t="str">
        <f>IF(ISNA(VLOOKUP($A1046,DSSV!$A$7:$R$65536,IN_DTK!D$6,0))=FALSE,VLOOKUP($A1046,DSSV!$A$7:$R$65536,IN_DTK!D$6,0),"")</f>
        <v/>
      </c>
      <c r="E1046" s="182" t="str">
        <f>IF(ISNA(VLOOKUP($A1046,DSSV!$A$7:$R$65536,IN_DTK!E$6,0))=FALSE,VLOOKUP($A1046,DSSV!$A$7:$R$65536,IN_DTK!E$6,0),"")</f>
        <v/>
      </c>
      <c r="F1046" s="187" t="str">
        <f>IF(ISNA(VLOOKUP($A1046,DSSV!$A$7:$R$65536,IN_DTK!F$6,0))=FALSE,VLOOKUP($A1046,DSSV!$A$7:$R$65536,IN_DTK!F$6,0),"")</f>
        <v/>
      </c>
      <c r="G1046" s="187" t="str">
        <f>IF(ISNA(VLOOKUP($A1046,DSSV!$A$7:$R$65536,IN_DTK!G$6,0))=FALSE,VLOOKUP($A1046,DSSV!$A$7:$R$65536,IN_DTK!G$6,0),"")</f>
        <v/>
      </c>
      <c r="H1046" s="183">
        <f>IF(ISNA(VLOOKUP($A1046,DSSV!$A$7:$R$65536,IN_DTK!H$6,0))=FALSE,IF(H$9&lt;&gt;0,VLOOKUP($A1046,DSSV!$A$7:$R$65536,IN_DTK!H$6,0),""),"")</f>
        <v>0</v>
      </c>
      <c r="I1046" s="183">
        <f>IF(ISNA(VLOOKUP($A1046,DSSV!$A$7:$R$65536,IN_DTK!I$6,0))=FALSE,IF(I$9&lt;&gt;0,VLOOKUP($A1046,DSSV!$A$7:$R$65536,IN_DTK!I$6,0),""),"")</f>
        <v>0</v>
      </c>
      <c r="J1046" s="183">
        <f>IF(ISNA(VLOOKUP($A1046,DSSV!$A$7:$R$65536,IN_DTK!J$6,0))=FALSE,IF(J$9&lt;&gt;0,VLOOKUP($A1046,DSSV!$A$7:$R$65536,IN_DTK!J$6,0),""),"")</f>
        <v>0</v>
      </c>
      <c r="K1046" s="183">
        <f>IF(ISNA(VLOOKUP($A1046,DSSV!$A$7:$R$65536,IN_DTK!K$6,0))=FALSE,IF(K$9&lt;&gt;0,VLOOKUP($A1046,DSSV!$A$7:$R$65536,IN_DTK!K$6,0),""),"")</f>
        <v>0</v>
      </c>
      <c r="L1046" s="183">
        <f>IF(ISNA(VLOOKUP($A1046,DSSV!$A$7:$R$65536,IN_DTK!L$6,0))=FALSE,IF(L$9&lt;&gt;0,VLOOKUP($A1046,DSSV!$A$7:$R$65536,IN_DTK!L$6,0),""),"")</f>
        <v>0</v>
      </c>
      <c r="M1046" s="183">
        <f>IF(ISNA(VLOOKUP($A1046,DSSV!$A$7:$R$65536,IN_DTK!M$6,0))=FALSE,IF(M$9&lt;&gt;0,VLOOKUP($A1046,DSSV!$A$7:$R$65536,IN_DTK!M$6,0),""),"")</f>
        <v>0</v>
      </c>
      <c r="N1046" s="183">
        <f>IF(ISNA(VLOOKUP($A1046,DSSV!$A$7:$R$65536,IN_DTK!N$6,0))=FALSE,IF(N$9&lt;&gt;0,VLOOKUP($A1046,DSSV!$A$7:$R$65536,IN_DTK!N$6,0),""),"")</f>
        <v>0</v>
      </c>
      <c r="O1046" s="183">
        <f>IF(ISNA(VLOOKUP($A1046,DSSV!$A$7:$R$65536,IN_DTK!O$6,0))=FALSE,IF(O$9&lt;&gt;0,VLOOKUP($A1046,DSSV!$A$7:$R$65536,IN_DTK!O$6,0),""),"")</f>
        <v>0</v>
      </c>
      <c r="P1046" s="183">
        <f>IF(ISNA(VLOOKUP($A1046,DSSV!$A$7:$R$65536,IN_DTK!P$6,0))=FALSE,IF(P$9&lt;&gt;0,VLOOKUP($A1046,DSSV!$A$7:$R$65536,IN_DTK!P$6,0),""),"")</f>
        <v>0</v>
      </c>
      <c r="Q1046" s="184">
        <f>IF(ISNA(VLOOKUP($A1046,DSSV!$A$7:$R$65536,IN_DTK!Q$6,0))=FALSE,VLOOKUP($A1046,DSSV!$A$7:$R$65536,IN_DTK!Q$6,0),"")</f>
        <v>0</v>
      </c>
      <c r="R1046" s="175" t="str">
        <f>IF(ISNA(VLOOKUP($A1046,DSSV!$A$7:$R$65536,IN_DTK!R$6,0))=FALSE,VLOOKUP($A1046,DSSV!$A$7:$R$65536,IN_DTK!R$6,0),"")</f>
        <v>Không</v>
      </c>
      <c r="S1046" s="185" t="str">
        <f>IF(ISNA(VLOOKUP($A1046,DSSV!$A$7:$R$65536,IN_DTK!S$6,0))=FALSE,VLOOKUP($A1046,DSSV!$A$7:$R$65536,IN_DTK!S$6,0),"")</f>
        <v/>
      </c>
      <c r="T1046" s="156" t="str">
        <f t="shared" si="32"/>
        <v/>
      </c>
      <c r="U1046" s="156" t="str">
        <f t="shared" si="33"/>
        <v/>
      </c>
    </row>
    <row r="1047" spans="1:21" s="156" customFormat="1" ht="20.25" customHeight="1">
      <c r="A1047" s="154">
        <v>1038</v>
      </c>
      <c r="B1047" s="178">
        <f>--SUBTOTAL(2,C$7:C1047)</f>
        <v>1038</v>
      </c>
      <c r="C1047" s="157">
        <f>IF(ISNA(VLOOKUP($A1047,DSSV!$A$7:$R$65536,IN_DTK!C$6,0))=FALSE,VLOOKUP($A1047,DSSV!$A$7:$R$65536,IN_DTK!C$6,0),"")</f>
        <v>0</v>
      </c>
      <c r="D1047" s="181" t="str">
        <f>IF(ISNA(VLOOKUP($A1047,DSSV!$A$7:$R$65536,IN_DTK!D$6,0))=FALSE,VLOOKUP($A1047,DSSV!$A$7:$R$65536,IN_DTK!D$6,0),"")</f>
        <v/>
      </c>
      <c r="E1047" s="182" t="str">
        <f>IF(ISNA(VLOOKUP($A1047,DSSV!$A$7:$R$65536,IN_DTK!E$6,0))=FALSE,VLOOKUP($A1047,DSSV!$A$7:$R$65536,IN_DTK!E$6,0),"")</f>
        <v/>
      </c>
      <c r="F1047" s="187" t="str">
        <f>IF(ISNA(VLOOKUP($A1047,DSSV!$A$7:$R$65536,IN_DTK!F$6,0))=FALSE,VLOOKUP($A1047,DSSV!$A$7:$R$65536,IN_DTK!F$6,0),"")</f>
        <v/>
      </c>
      <c r="G1047" s="187" t="str">
        <f>IF(ISNA(VLOOKUP($A1047,DSSV!$A$7:$R$65536,IN_DTK!G$6,0))=FALSE,VLOOKUP($A1047,DSSV!$A$7:$R$65536,IN_DTK!G$6,0),"")</f>
        <v/>
      </c>
      <c r="H1047" s="183">
        <f>IF(ISNA(VLOOKUP($A1047,DSSV!$A$7:$R$65536,IN_DTK!H$6,0))=FALSE,IF(H$9&lt;&gt;0,VLOOKUP($A1047,DSSV!$A$7:$R$65536,IN_DTK!H$6,0),""),"")</f>
        <v>0</v>
      </c>
      <c r="I1047" s="183">
        <f>IF(ISNA(VLOOKUP($A1047,DSSV!$A$7:$R$65536,IN_DTK!I$6,0))=FALSE,IF(I$9&lt;&gt;0,VLOOKUP($A1047,DSSV!$A$7:$R$65536,IN_DTK!I$6,0),""),"")</f>
        <v>0</v>
      </c>
      <c r="J1047" s="183">
        <f>IF(ISNA(VLOOKUP($A1047,DSSV!$A$7:$R$65536,IN_DTK!J$6,0))=FALSE,IF(J$9&lt;&gt;0,VLOOKUP($A1047,DSSV!$A$7:$R$65536,IN_DTK!J$6,0),""),"")</f>
        <v>0</v>
      </c>
      <c r="K1047" s="183">
        <f>IF(ISNA(VLOOKUP($A1047,DSSV!$A$7:$R$65536,IN_DTK!K$6,0))=FALSE,IF(K$9&lt;&gt;0,VLOOKUP($A1047,DSSV!$A$7:$R$65536,IN_DTK!K$6,0),""),"")</f>
        <v>0</v>
      </c>
      <c r="L1047" s="183">
        <f>IF(ISNA(VLOOKUP($A1047,DSSV!$A$7:$R$65536,IN_DTK!L$6,0))=FALSE,IF(L$9&lt;&gt;0,VLOOKUP($A1047,DSSV!$A$7:$R$65536,IN_DTK!L$6,0),""),"")</f>
        <v>0</v>
      </c>
      <c r="M1047" s="183">
        <f>IF(ISNA(VLOOKUP($A1047,DSSV!$A$7:$R$65536,IN_DTK!M$6,0))=FALSE,IF(M$9&lt;&gt;0,VLOOKUP($A1047,DSSV!$A$7:$R$65536,IN_DTK!M$6,0),""),"")</f>
        <v>0</v>
      </c>
      <c r="N1047" s="183">
        <f>IF(ISNA(VLOOKUP($A1047,DSSV!$A$7:$R$65536,IN_DTK!N$6,0))=FALSE,IF(N$9&lt;&gt;0,VLOOKUP($A1047,DSSV!$A$7:$R$65536,IN_DTK!N$6,0),""),"")</f>
        <v>0</v>
      </c>
      <c r="O1047" s="183">
        <f>IF(ISNA(VLOOKUP($A1047,DSSV!$A$7:$R$65536,IN_DTK!O$6,0))=FALSE,IF(O$9&lt;&gt;0,VLOOKUP($A1047,DSSV!$A$7:$R$65536,IN_DTK!O$6,0),""),"")</f>
        <v>0</v>
      </c>
      <c r="P1047" s="183">
        <f>IF(ISNA(VLOOKUP($A1047,DSSV!$A$7:$R$65536,IN_DTK!P$6,0))=FALSE,IF(P$9&lt;&gt;0,VLOOKUP($A1047,DSSV!$A$7:$R$65536,IN_DTK!P$6,0),""),"")</f>
        <v>0</v>
      </c>
      <c r="Q1047" s="184">
        <f>IF(ISNA(VLOOKUP($A1047,DSSV!$A$7:$R$65536,IN_DTK!Q$6,0))=FALSE,VLOOKUP($A1047,DSSV!$A$7:$R$65536,IN_DTK!Q$6,0),"")</f>
        <v>0</v>
      </c>
      <c r="R1047" s="175" t="str">
        <f>IF(ISNA(VLOOKUP($A1047,DSSV!$A$7:$R$65536,IN_DTK!R$6,0))=FALSE,VLOOKUP($A1047,DSSV!$A$7:$R$65536,IN_DTK!R$6,0),"")</f>
        <v>Không</v>
      </c>
      <c r="S1047" s="185" t="str">
        <f>IF(ISNA(VLOOKUP($A1047,DSSV!$A$7:$R$65536,IN_DTK!S$6,0))=FALSE,VLOOKUP($A1047,DSSV!$A$7:$R$65536,IN_DTK!S$6,0),"")</f>
        <v/>
      </c>
      <c r="T1047" s="156" t="str">
        <f t="shared" si="32"/>
        <v/>
      </c>
      <c r="U1047" s="156" t="str">
        <f t="shared" si="33"/>
        <v/>
      </c>
    </row>
    <row r="1048" spans="1:21" s="156" customFormat="1" ht="20.25" customHeight="1">
      <c r="A1048" s="154">
        <v>1039</v>
      </c>
      <c r="B1048" s="178">
        <f>--SUBTOTAL(2,C$7:C1048)</f>
        <v>1039</v>
      </c>
      <c r="C1048" s="157">
        <f>IF(ISNA(VLOOKUP($A1048,DSSV!$A$7:$R$65536,IN_DTK!C$6,0))=FALSE,VLOOKUP($A1048,DSSV!$A$7:$R$65536,IN_DTK!C$6,0),"")</f>
        <v>0</v>
      </c>
      <c r="D1048" s="181" t="str">
        <f>IF(ISNA(VLOOKUP($A1048,DSSV!$A$7:$R$65536,IN_DTK!D$6,0))=FALSE,VLOOKUP($A1048,DSSV!$A$7:$R$65536,IN_DTK!D$6,0),"")</f>
        <v/>
      </c>
      <c r="E1048" s="182" t="str">
        <f>IF(ISNA(VLOOKUP($A1048,DSSV!$A$7:$R$65536,IN_DTK!E$6,0))=FALSE,VLOOKUP($A1048,DSSV!$A$7:$R$65536,IN_DTK!E$6,0),"")</f>
        <v/>
      </c>
      <c r="F1048" s="187" t="str">
        <f>IF(ISNA(VLOOKUP($A1048,DSSV!$A$7:$R$65536,IN_DTK!F$6,0))=FALSE,VLOOKUP($A1048,DSSV!$A$7:$R$65536,IN_DTK!F$6,0),"")</f>
        <v/>
      </c>
      <c r="G1048" s="187" t="str">
        <f>IF(ISNA(VLOOKUP($A1048,DSSV!$A$7:$R$65536,IN_DTK!G$6,0))=FALSE,VLOOKUP($A1048,DSSV!$A$7:$R$65536,IN_DTK!G$6,0),"")</f>
        <v/>
      </c>
      <c r="H1048" s="183">
        <f>IF(ISNA(VLOOKUP($A1048,DSSV!$A$7:$R$65536,IN_DTK!H$6,0))=FALSE,IF(H$9&lt;&gt;0,VLOOKUP($A1048,DSSV!$A$7:$R$65536,IN_DTK!H$6,0),""),"")</f>
        <v>0</v>
      </c>
      <c r="I1048" s="183">
        <f>IF(ISNA(VLOOKUP($A1048,DSSV!$A$7:$R$65536,IN_DTK!I$6,0))=FALSE,IF(I$9&lt;&gt;0,VLOOKUP($A1048,DSSV!$A$7:$R$65536,IN_DTK!I$6,0),""),"")</f>
        <v>0</v>
      </c>
      <c r="J1048" s="183">
        <f>IF(ISNA(VLOOKUP($A1048,DSSV!$A$7:$R$65536,IN_DTK!J$6,0))=FALSE,IF(J$9&lt;&gt;0,VLOOKUP($A1048,DSSV!$A$7:$R$65536,IN_DTK!J$6,0),""),"")</f>
        <v>0</v>
      </c>
      <c r="K1048" s="183">
        <f>IF(ISNA(VLOOKUP($A1048,DSSV!$A$7:$R$65536,IN_DTK!K$6,0))=FALSE,IF(K$9&lt;&gt;0,VLOOKUP($A1048,DSSV!$A$7:$R$65536,IN_DTK!K$6,0),""),"")</f>
        <v>0</v>
      </c>
      <c r="L1048" s="183">
        <f>IF(ISNA(VLOOKUP($A1048,DSSV!$A$7:$R$65536,IN_DTK!L$6,0))=FALSE,IF(L$9&lt;&gt;0,VLOOKUP($A1048,DSSV!$A$7:$R$65536,IN_DTK!L$6,0),""),"")</f>
        <v>0</v>
      </c>
      <c r="M1048" s="183">
        <f>IF(ISNA(VLOOKUP($A1048,DSSV!$A$7:$R$65536,IN_DTK!M$6,0))=FALSE,IF(M$9&lt;&gt;0,VLOOKUP($A1048,DSSV!$A$7:$R$65536,IN_DTK!M$6,0),""),"")</f>
        <v>0</v>
      </c>
      <c r="N1048" s="183">
        <f>IF(ISNA(VLOOKUP($A1048,DSSV!$A$7:$R$65536,IN_DTK!N$6,0))=FALSE,IF(N$9&lt;&gt;0,VLOOKUP($A1048,DSSV!$A$7:$R$65536,IN_DTK!N$6,0),""),"")</f>
        <v>0</v>
      </c>
      <c r="O1048" s="183">
        <f>IF(ISNA(VLOOKUP($A1048,DSSV!$A$7:$R$65536,IN_DTK!O$6,0))=FALSE,IF(O$9&lt;&gt;0,VLOOKUP($A1048,DSSV!$A$7:$R$65536,IN_DTK!O$6,0),""),"")</f>
        <v>0</v>
      </c>
      <c r="P1048" s="183">
        <f>IF(ISNA(VLOOKUP($A1048,DSSV!$A$7:$R$65536,IN_DTK!P$6,0))=FALSE,IF(P$9&lt;&gt;0,VLOOKUP($A1048,DSSV!$A$7:$R$65536,IN_DTK!P$6,0),""),"")</f>
        <v>0</v>
      </c>
      <c r="Q1048" s="184">
        <f>IF(ISNA(VLOOKUP($A1048,DSSV!$A$7:$R$65536,IN_DTK!Q$6,0))=FALSE,VLOOKUP($A1048,DSSV!$A$7:$R$65536,IN_DTK!Q$6,0),"")</f>
        <v>0</v>
      </c>
      <c r="R1048" s="175" t="str">
        <f>IF(ISNA(VLOOKUP($A1048,DSSV!$A$7:$R$65536,IN_DTK!R$6,0))=FALSE,VLOOKUP($A1048,DSSV!$A$7:$R$65536,IN_DTK!R$6,0),"")</f>
        <v>Không</v>
      </c>
      <c r="S1048" s="185" t="str">
        <f>IF(ISNA(VLOOKUP($A1048,DSSV!$A$7:$R$65536,IN_DTK!S$6,0))=FALSE,VLOOKUP($A1048,DSSV!$A$7:$R$65536,IN_DTK!S$6,0),"")</f>
        <v/>
      </c>
      <c r="T1048" s="156" t="str">
        <f t="shared" si="32"/>
        <v/>
      </c>
      <c r="U1048" s="156" t="str">
        <f t="shared" si="33"/>
        <v/>
      </c>
    </row>
    <row r="1049" spans="1:21" s="156" customFormat="1" ht="20.25" customHeight="1">
      <c r="A1049" s="154">
        <v>1040</v>
      </c>
      <c r="B1049" s="178">
        <f>--SUBTOTAL(2,C$7:C1049)</f>
        <v>1040</v>
      </c>
      <c r="C1049" s="157">
        <f>IF(ISNA(VLOOKUP($A1049,DSSV!$A$7:$R$65536,IN_DTK!C$6,0))=FALSE,VLOOKUP($A1049,DSSV!$A$7:$R$65536,IN_DTK!C$6,0),"")</f>
        <v>0</v>
      </c>
      <c r="D1049" s="181" t="str">
        <f>IF(ISNA(VLOOKUP($A1049,DSSV!$A$7:$R$65536,IN_DTK!D$6,0))=FALSE,VLOOKUP($A1049,DSSV!$A$7:$R$65536,IN_DTK!D$6,0),"")</f>
        <v/>
      </c>
      <c r="E1049" s="182" t="str">
        <f>IF(ISNA(VLOOKUP($A1049,DSSV!$A$7:$R$65536,IN_DTK!E$6,0))=FALSE,VLOOKUP($A1049,DSSV!$A$7:$R$65536,IN_DTK!E$6,0),"")</f>
        <v/>
      </c>
      <c r="F1049" s="187" t="str">
        <f>IF(ISNA(VLOOKUP($A1049,DSSV!$A$7:$R$65536,IN_DTK!F$6,0))=FALSE,VLOOKUP($A1049,DSSV!$A$7:$R$65536,IN_DTK!F$6,0),"")</f>
        <v/>
      </c>
      <c r="G1049" s="187" t="str">
        <f>IF(ISNA(VLOOKUP($A1049,DSSV!$A$7:$R$65536,IN_DTK!G$6,0))=FALSE,VLOOKUP($A1049,DSSV!$A$7:$R$65536,IN_DTK!G$6,0),"")</f>
        <v/>
      </c>
      <c r="H1049" s="183">
        <f>IF(ISNA(VLOOKUP($A1049,DSSV!$A$7:$R$65536,IN_DTK!H$6,0))=FALSE,IF(H$9&lt;&gt;0,VLOOKUP($A1049,DSSV!$A$7:$R$65536,IN_DTK!H$6,0),""),"")</f>
        <v>0</v>
      </c>
      <c r="I1049" s="183">
        <f>IF(ISNA(VLOOKUP($A1049,DSSV!$A$7:$R$65536,IN_DTK!I$6,0))=FALSE,IF(I$9&lt;&gt;0,VLOOKUP($A1049,DSSV!$A$7:$R$65536,IN_DTK!I$6,0),""),"")</f>
        <v>0</v>
      </c>
      <c r="J1049" s="183">
        <f>IF(ISNA(VLOOKUP($A1049,DSSV!$A$7:$R$65536,IN_DTK!J$6,0))=FALSE,IF(J$9&lt;&gt;0,VLOOKUP($A1049,DSSV!$A$7:$R$65536,IN_DTK!J$6,0),""),"")</f>
        <v>0</v>
      </c>
      <c r="K1049" s="183">
        <f>IF(ISNA(VLOOKUP($A1049,DSSV!$A$7:$R$65536,IN_DTK!K$6,0))=FALSE,IF(K$9&lt;&gt;0,VLOOKUP($A1049,DSSV!$A$7:$R$65536,IN_DTK!K$6,0),""),"")</f>
        <v>0</v>
      </c>
      <c r="L1049" s="183">
        <f>IF(ISNA(VLOOKUP($A1049,DSSV!$A$7:$R$65536,IN_DTK!L$6,0))=FALSE,IF(L$9&lt;&gt;0,VLOOKUP($A1049,DSSV!$A$7:$R$65536,IN_DTK!L$6,0),""),"")</f>
        <v>0</v>
      </c>
      <c r="M1049" s="183">
        <f>IF(ISNA(VLOOKUP($A1049,DSSV!$A$7:$R$65536,IN_DTK!M$6,0))=FALSE,IF(M$9&lt;&gt;0,VLOOKUP($A1049,DSSV!$A$7:$R$65536,IN_DTK!M$6,0),""),"")</f>
        <v>0</v>
      </c>
      <c r="N1049" s="183">
        <f>IF(ISNA(VLOOKUP($A1049,DSSV!$A$7:$R$65536,IN_DTK!N$6,0))=FALSE,IF(N$9&lt;&gt;0,VLOOKUP($A1049,DSSV!$A$7:$R$65536,IN_DTK!N$6,0),""),"")</f>
        <v>0</v>
      </c>
      <c r="O1049" s="183">
        <f>IF(ISNA(VLOOKUP($A1049,DSSV!$A$7:$R$65536,IN_DTK!O$6,0))=FALSE,IF(O$9&lt;&gt;0,VLOOKUP($A1049,DSSV!$A$7:$R$65536,IN_DTK!O$6,0),""),"")</f>
        <v>0</v>
      </c>
      <c r="P1049" s="183">
        <f>IF(ISNA(VLOOKUP($A1049,DSSV!$A$7:$R$65536,IN_DTK!P$6,0))=FALSE,IF(P$9&lt;&gt;0,VLOOKUP($A1049,DSSV!$A$7:$R$65536,IN_DTK!P$6,0),""),"")</f>
        <v>0</v>
      </c>
      <c r="Q1049" s="184">
        <f>IF(ISNA(VLOOKUP($A1049,DSSV!$A$7:$R$65536,IN_DTK!Q$6,0))=FALSE,VLOOKUP($A1049,DSSV!$A$7:$R$65536,IN_DTK!Q$6,0),"")</f>
        <v>0</v>
      </c>
      <c r="R1049" s="175" t="str">
        <f>IF(ISNA(VLOOKUP($A1049,DSSV!$A$7:$R$65536,IN_DTK!R$6,0))=FALSE,VLOOKUP($A1049,DSSV!$A$7:$R$65536,IN_DTK!R$6,0),"")</f>
        <v>Không</v>
      </c>
      <c r="S1049" s="185" t="str">
        <f>IF(ISNA(VLOOKUP($A1049,DSSV!$A$7:$R$65536,IN_DTK!S$6,0))=FALSE,VLOOKUP($A1049,DSSV!$A$7:$R$65536,IN_DTK!S$6,0),"")</f>
        <v/>
      </c>
      <c r="T1049" s="156" t="str">
        <f t="shared" si="32"/>
        <v/>
      </c>
      <c r="U1049" s="156" t="str">
        <f t="shared" si="33"/>
        <v/>
      </c>
    </row>
    <row r="1050" spans="1:21" s="156" customFormat="1" ht="20.25" customHeight="1">
      <c r="A1050" s="154">
        <v>1041</v>
      </c>
      <c r="B1050" s="178">
        <f>--SUBTOTAL(2,C$7:C1050)</f>
        <v>1041</v>
      </c>
      <c r="C1050" s="157">
        <f>IF(ISNA(VLOOKUP($A1050,DSSV!$A$7:$R$65536,IN_DTK!C$6,0))=FALSE,VLOOKUP($A1050,DSSV!$A$7:$R$65536,IN_DTK!C$6,0),"")</f>
        <v>0</v>
      </c>
      <c r="D1050" s="181" t="str">
        <f>IF(ISNA(VLOOKUP($A1050,DSSV!$A$7:$R$65536,IN_DTK!D$6,0))=FALSE,VLOOKUP($A1050,DSSV!$A$7:$R$65536,IN_DTK!D$6,0),"")</f>
        <v/>
      </c>
      <c r="E1050" s="182" t="str">
        <f>IF(ISNA(VLOOKUP($A1050,DSSV!$A$7:$R$65536,IN_DTK!E$6,0))=FALSE,VLOOKUP($A1050,DSSV!$A$7:$R$65536,IN_DTK!E$6,0),"")</f>
        <v/>
      </c>
      <c r="F1050" s="187" t="str">
        <f>IF(ISNA(VLOOKUP($A1050,DSSV!$A$7:$R$65536,IN_DTK!F$6,0))=FALSE,VLOOKUP($A1050,DSSV!$A$7:$R$65536,IN_DTK!F$6,0),"")</f>
        <v/>
      </c>
      <c r="G1050" s="187" t="str">
        <f>IF(ISNA(VLOOKUP($A1050,DSSV!$A$7:$R$65536,IN_DTK!G$6,0))=FALSE,VLOOKUP($A1050,DSSV!$A$7:$R$65536,IN_DTK!G$6,0),"")</f>
        <v/>
      </c>
      <c r="H1050" s="183">
        <f>IF(ISNA(VLOOKUP($A1050,DSSV!$A$7:$R$65536,IN_DTK!H$6,0))=FALSE,IF(H$9&lt;&gt;0,VLOOKUP($A1050,DSSV!$A$7:$R$65536,IN_DTK!H$6,0),""),"")</f>
        <v>0</v>
      </c>
      <c r="I1050" s="183">
        <f>IF(ISNA(VLOOKUP($A1050,DSSV!$A$7:$R$65536,IN_DTK!I$6,0))=FALSE,IF(I$9&lt;&gt;0,VLOOKUP($A1050,DSSV!$A$7:$R$65536,IN_DTK!I$6,0),""),"")</f>
        <v>0</v>
      </c>
      <c r="J1050" s="183">
        <f>IF(ISNA(VLOOKUP($A1050,DSSV!$A$7:$R$65536,IN_DTK!J$6,0))=FALSE,IF(J$9&lt;&gt;0,VLOOKUP($A1050,DSSV!$A$7:$R$65536,IN_DTK!J$6,0),""),"")</f>
        <v>0</v>
      </c>
      <c r="K1050" s="183">
        <f>IF(ISNA(VLOOKUP($A1050,DSSV!$A$7:$R$65536,IN_DTK!K$6,0))=FALSE,IF(K$9&lt;&gt;0,VLOOKUP($A1050,DSSV!$A$7:$R$65536,IN_DTK!K$6,0),""),"")</f>
        <v>0</v>
      </c>
      <c r="L1050" s="183">
        <f>IF(ISNA(VLOOKUP($A1050,DSSV!$A$7:$R$65536,IN_DTK!L$6,0))=FALSE,IF(L$9&lt;&gt;0,VLOOKUP($A1050,DSSV!$A$7:$R$65536,IN_DTK!L$6,0),""),"")</f>
        <v>0</v>
      </c>
      <c r="M1050" s="183">
        <f>IF(ISNA(VLOOKUP($A1050,DSSV!$A$7:$R$65536,IN_DTK!M$6,0))=FALSE,IF(M$9&lt;&gt;0,VLOOKUP($A1050,DSSV!$A$7:$R$65536,IN_DTK!M$6,0),""),"")</f>
        <v>0</v>
      </c>
      <c r="N1050" s="183">
        <f>IF(ISNA(VLOOKUP($A1050,DSSV!$A$7:$R$65536,IN_DTK!N$6,0))=FALSE,IF(N$9&lt;&gt;0,VLOOKUP($A1050,DSSV!$A$7:$R$65536,IN_DTK!N$6,0),""),"")</f>
        <v>0</v>
      </c>
      <c r="O1050" s="183">
        <f>IF(ISNA(VLOOKUP($A1050,DSSV!$A$7:$R$65536,IN_DTK!O$6,0))=FALSE,IF(O$9&lt;&gt;0,VLOOKUP($A1050,DSSV!$A$7:$R$65536,IN_DTK!O$6,0),""),"")</f>
        <v>0</v>
      </c>
      <c r="P1050" s="183">
        <f>IF(ISNA(VLOOKUP($A1050,DSSV!$A$7:$R$65536,IN_DTK!P$6,0))=FALSE,IF(P$9&lt;&gt;0,VLOOKUP($A1050,DSSV!$A$7:$R$65536,IN_DTK!P$6,0),""),"")</f>
        <v>0</v>
      </c>
      <c r="Q1050" s="184">
        <f>IF(ISNA(VLOOKUP($A1050,DSSV!$A$7:$R$65536,IN_DTK!Q$6,0))=FALSE,VLOOKUP($A1050,DSSV!$A$7:$R$65536,IN_DTK!Q$6,0),"")</f>
        <v>0</v>
      </c>
      <c r="R1050" s="175" t="str">
        <f>IF(ISNA(VLOOKUP($A1050,DSSV!$A$7:$R$65536,IN_DTK!R$6,0))=FALSE,VLOOKUP($A1050,DSSV!$A$7:$R$65536,IN_DTK!R$6,0),"")</f>
        <v>Không</v>
      </c>
      <c r="S1050" s="185" t="str">
        <f>IF(ISNA(VLOOKUP($A1050,DSSV!$A$7:$R$65536,IN_DTK!S$6,0))=FALSE,VLOOKUP($A1050,DSSV!$A$7:$R$65536,IN_DTK!S$6,0),"")</f>
        <v/>
      </c>
      <c r="T1050" s="156" t="str">
        <f t="shared" si="32"/>
        <v/>
      </c>
      <c r="U1050" s="156" t="str">
        <f t="shared" si="33"/>
        <v/>
      </c>
    </row>
    <row r="1051" spans="1:21" s="156" customFormat="1" ht="20.25" customHeight="1">
      <c r="A1051" s="154">
        <v>1042</v>
      </c>
      <c r="B1051" s="178">
        <f>--SUBTOTAL(2,C$7:C1051)</f>
        <v>1042</v>
      </c>
      <c r="C1051" s="157">
        <f>IF(ISNA(VLOOKUP($A1051,DSSV!$A$7:$R$65536,IN_DTK!C$6,0))=FALSE,VLOOKUP($A1051,DSSV!$A$7:$R$65536,IN_DTK!C$6,0),"")</f>
        <v>0</v>
      </c>
      <c r="D1051" s="181" t="str">
        <f>IF(ISNA(VLOOKUP($A1051,DSSV!$A$7:$R$65536,IN_DTK!D$6,0))=FALSE,VLOOKUP($A1051,DSSV!$A$7:$R$65536,IN_DTK!D$6,0),"")</f>
        <v/>
      </c>
      <c r="E1051" s="182" t="str">
        <f>IF(ISNA(VLOOKUP($A1051,DSSV!$A$7:$R$65536,IN_DTK!E$6,0))=FALSE,VLOOKUP($A1051,DSSV!$A$7:$R$65536,IN_DTK!E$6,0),"")</f>
        <v/>
      </c>
      <c r="F1051" s="187" t="str">
        <f>IF(ISNA(VLOOKUP($A1051,DSSV!$A$7:$R$65536,IN_DTK!F$6,0))=FALSE,VLOOKUP($A1051,DSSV!$A$7:$R$65536,IN_DTK!F$6,0),"")</f>
        <v/>
      </c>
      <c r="G1051" s="187" t="str">
        <f>IF(ISNA(VLOOKUP($A1051,DSSV!$A$7:$R$65536,IN_DTK!G$6,0))=FALSE,VLOOKUP($A1051,DSSV!$A$7:$R$65536,IN_DTK!G$6,0),"")</f>
        <v/>
      </c>
      <c r="H1051" s="183">
        <f>IF(ISNA(VLOOKUP($A1051,DSSV!$A$7:$R$65536,IN_DTK!H$6,0))=FALSE,IF(H$9&lt;&gt;0,VLOOKUP($A1051,DSSV!$A$7:$R$65536,IN_DTK!H$6,0),""),"")</f>
        <v>0</v>
      </c>
      <c r="I1051" s="183">
        <f>IF(ISNA(VLOOKUP($A1051,DSSV!$A$7:$R$65536,IN_DTK!I$6,0))=FALSE,IF(I$9&lt;&gt;0,VLOOKUP($A1051,DSSV!$A$7:$R$65536,IN_DTK!I$6,0),""),"")</f>
        <v>0</v>
      </c>
      <c r="J1051" s="183">
        <f>IF(ISNA(VLOOKUP($A1051,DSSV!$A$7:$R$65536,IN_DTK!J$6,0))=FALSE,IF(J$9&lt;&gt;0,VLOOKUP($A1051,DSSV!$A$7:$R$65536,IN_DTK!J$6,0),""),"")</f>
        <v>0</v>
      </c>
      <c r="K1051" s="183">
        <f>IF(ISNA(VLOOKUP($A1051,DSSV!$A$7:$R$65536,IN_DTK!K$6,0))=FALSE,IF(K$9&lt;&gt;0,VLOOKUP($A1051,DSSV!$A$7:$R$65536,IN_DTK!K$6,0),""),"")</f>
        <v>0</v>
      </c>
      <c r="L1051" s="183">
        <f>IF(ISNA(VLOOKUP($A1051,DSSV!$A$7:$R$65536,IN_DTK!L$6,0))=FALSE,IF(L$9&lt;&gt;0,VLOOKUP($A1051,DSSV!$A$7:$R$65536,IN_DTK!L$6,0),""),"")</f>
        <v>0</v>
      </c>
      <c r="M1051" s="183">
        <f>IF(ISNA(VLOOKUP($A1051,DSSV!$A$7:$R$65536,IN_DTK!M$6,0))=FALSE,IF(M$9&lt;&gt;0,VLOOKUP($A1051,DSSV!$A$7:$R$65536,IN_DTK!M$6,0),""),"")</f>
        <v>0</v>
      </c>
      <c r="N1051" s="183">
        <f>IF(ISNA(VLOOKUP($A1051,DSSV!$A$7:$R$65536,IN_DTK!N$6,0))=FALSE,IF(N$9&lt;&gt;0,VLOOKUP($A1051,DSSV!$A$7:$R$65536,IN_DTK!N$6,0),""),"")</f>
        <v>0</v>
      </c>
      <c r="O1051" s="183">
        <f>IF(ISNA(VLOOKUP($A1051,DSSV!$A$7:$R$65536,IN_DTK!O$6,0))=FALSE,IF(O$9&lt;&gt;0,VLOOKUP($A1051,DSSV!$A$7:$R$65536,IN_DTK!O$6,0),""),"")</f>
        <v>0</v>
      </c>
      <c r="P1051" s="183">
        <f>IF(ISNA(VLOOKUP($A1051,DSSV!$A$7:$R$65536,IN_DTK!P$6,0))=FALSE,IF(P$9&lt;&gt;0,VLOOKUP($A1051,DSSV!$A$7:$R$65536,IN_DTK!P$6,0),""),"")</f>
        <v>0</v>
      </c>
      <c r="Q1051" s="184">
        <f>IF(ISNA(VLOOKUP($A1051,DSSV!$A$7:$R$65536,IN_DTK!Q$6,0))=FALSE,VLOOKUP($A1051,DSSV!$A$7:$R$65536,IN_DTK!Q$6,0),"")</f>
        <v>0</v>
      </c>
      <c r="R1051" s="175" t="str">
        <f>IF(ISNA(VLOOKUP($A1051,DSSV!$A$7:$R$65536,IN_DTK!R$6,0))=FALSE,VLOOKUP($A1051,DSSV!$A$7:$R$65536,IN_DTK!R$6,0),"")</f>
        <v>Không</v>
      </c>
      <c r="S1051" s="185" t="str">
        <f>IF(ISNA(VLOOKUP($A1051,DSSV!$A$7:$R$65536,IN_DTK!S$6,0))=FALSE,VLOOKUP($A1051,DSSV!$A$7:$R$65536,IN_DTK!S$6,0),"")</f>
        <v/>
      </c>
      <c r="T1051" s="156" t="str">
        <f t="shared" si="32"/>
        <v/>
      </c>
      <c r="U1051" s="156" t="str">
        <f t="shared" si="33"/>
        <v/>
      </c>
    </row>
    <row r="1052" spans="1:21" s="156" customFormat="1" ht="20.25" customHeight="1">
      <c r="A1052" s="154">
        <v>1043</v>
      </c>
      <c r="B1052" s="178">
        <f>--SUBTOTAL(2,C$7:C1052)</f>
        <v>1043</v>
      </c>
      <c r="C1052" s="157">
        <f>IF(ISNA(VLOOKUP($A1052,DSSV!$A$7:$R$65536,IN_DTK!C$6,0))=FALSE,VLOOKUP($A1052,DSSV!$A$7:$R$65536,IN_DTK!C$6,0),"")</f>
        <v>0</v>
      </c>
      <c r="D1052" s="181" t="str">
        <f>IF(ISNA(VLOOKUP($A1052,DSSV!$A$7:$R$65536,IN_DTK!D$6,0))=FALSE,VLOOKUP($A1052,DSSV!$A$7:$R$65536,IN_DTK!D$6,0),"")</f>
        <v/>
      </c>
      <c r="E1052" s="182" t="str">
        <f>IF(ISNA(VLOOKUP($A1052,DSSV!$A$7:$R$65536,IN_DTK!E$6,0))=FALSE,VLOOKUP($A1052,DSSV!$A$7:$R$65536,IN_DTK!E$6,0),"")</f>
        <v/>
      </c>
      <c r="F1052" s="187" t="str">
        <f>IF(ISNA(VLOOKUP($A1052,DSSV!$A$7:$R$65536,IN_DTK!F$6,0))=FALSE,VLOOKUP($A1052,DSSV!$A$7:$R$65536,IN_DTK!F$6,0),"")</f>
        <v/>
      </c>
      <c r="G1052" s="187" t="str">
        <f>IF(ISNA(VLOOKUP($A1052,DSSV!$A$7:$R$65536,IN_DTK!G$6,0))=FALSE,VLOOKUP($A1052,DSSV!$A$7:$R$65536,IN_DTK!G$6,0),"")</f>
        <v/>
      </c>
      <c r="H1052" s="183">
        <f>IF(ISNA(VLOOKUP($A1052,DSSV!$A$7:$R$65536,IN_DTK!H$6,0))=FALSE,IF(H$9&lt;&gt;0,VLOOKUP($A1052,DSSV!$A$7:$R$65536,IN_DTK!H$6,0),""),"")</f>
        <v>0</v>
      </c>
      <c r="I1052" s="183">
        <f>IF(ISNA(VLOOKUP($A1052,DSSV!$A$7:$R$65536,IN_DTK!I$6,0))=FALSE,IF(I$9&lt;&gt;0,VLOOKUP($A1052,DSSV!$A$7:$R$65536,IN_DTK!I$6,0),""),"")</f>
        <v>0</v>
      </c>
      <c r="J1052" s="183">
        <f>IF(ISNA(VLOOKUP($A1052,DSSV!$A$7:$R$65536,IN_DTK!J$6,0))=FALSE,IF(J$9&lt;&gt;0,VLOOKUP($A1052,DSSV!$A$7:$R$65536,IN_DTK!J$6,0),""),"")</f>
        <v>0</v>
      </c>
      <c r="K1052" s="183">
        <f>IF(ISNA(VLOOKUP($A1052,DSSV!$A$7:$R$65536,IN_DTK!K$6,0))=FALSE,IF(K$9&lt;&gt;0,VLOOKUP($A1052,DSSV!$A$7:$R$65536,IN_DTK!K$6,0),""),"")</f>
        <v>0</v>
      </c>
      <c r="L1052" s="183">
        <f>IF(ISNA(VLOOKUP($A1052,DSSV!$A$7:$R$65536,IN_DTK!L$6,0))=FALSE,IF(L$9&lt;&gt;0,VLOOKUP($A1052,DSSV!$A$7:$R$65536,IN_DTK!L$6,0),""),"")</f>
        <v>0</v>
      </c>
      <c r="M1052" s="183">
        <f>IF(ISNA(VLOOKUP($A1052,DSSV!$A$7:$R$65536,IN_DTK!M$6,0))=FALSE,IF(M$9&lt;&gt;0,VLOOKUP($A1052,DSSV!$A$7:$R$65536,IN_DTK!M$6,0),""),"")</f>
        <v>0</v>
      </c>
      <c r="N1052" s="183">
        <f>IF(ISNA(VLOOKUP($A1052,DSSV!$A$7:$R$65536,IN_DTK!N$6,0))=FALSE,IF(N$9&lt;&gt;0,VLOOKUP($A1052,DSSV!$A$7:$R$65536,IN_DTK!N$6,0),""),"")</f>
        <v>0</v>
      </c>
      <c r="O1052" s="183">
        <f>IF(ISNA(VLOOKUP($A1052,DSSV!$A$7:$R$65536,IN_DTK!O$6,0))=FALSE,IF(O$9&lt;&gt;0,VLOOKUP($A1052,DSSV!$A$7:$R$65536,IN_DTK!O$6,0),""),"")</f>
        <v>0</v>
      </c>
      <c r="P1052" s="183">
        <f>IF(ISNA(VLOOKUP($A1052,DSSV!$A$7:$R$65536,IN_DTK!P$6,0))=FALSE,IF(P$9&lt;&gt;0,VLOOKUP($A1052,DSSV!$A$7:$R$65536,IN_DTK!P$6,0),""),"")</f>
        <v>0</v>
      </c>
      <c r="Q1052" s="184">
        <f>IF(ISNA(VLOOKUP($A1052,DSSV!$A$7:$R$65536,IN_DTK!Q$6,0))=FALSE,VLOOKUP($A1052,DSSV!$A$7:$R$65536,IN_DTK!Q$6,0),"")</f>
        <v>0</v>
      </c>
      <c r="R1052" s="175" t="str">
        <f>IF(ISNA(VLOOKUP($A1052,DSSV!$A$7:$R$65536,IN_DTK!R$6,0))=FALSE,VLOOKUP($A1052,DSSV!$A$7:$R$65536,IN_DTK!R$6,0),"")</f>
        <v>Không</v>
      </c>
      <c r="S1052" s="185" t="str">
        <f>IF(ISNA(VLOOKUP($A1052,DSSV!$A$7:$R$65536,IN_DTK!S$6,0))=FALSE,VLOOKUP($A1052,DSSV!$A$7:$R$65536,IN_DTK!S$6,0),"")</f>
        <v/>
      </c>
      <c r="T1052" s="156" t="str">
        <f t="shared" si="32"/>
        <v/>
      </c>
      <c r="U1052" s="156" t="str">
        <f t="shared" si="33"/>
        <v/>
      </c>
    </row>
    <row r="1053" spans="1:21" s="156" customFormat="1" ht="20.25" customHeight="1">
      <c r="A1053" s="154">
        <v>1044</v>
      </c>
      <c r="B1053" s="178">
        <f>--SUBTOTAL(2,C$7:C1053)</f>
        <v>1044</v>
      </c>
      <c r="C1053" s="157">
        <f>IF(ISNA(VLOOKUP($A1053,DSSV!$A$7:$R$65536,IN_DTK!C$6,0))=FALSE,VLOOKUP($A1053,DSSV!$A$7:$R$65536,IN_DTK!C$6,0),"")</f>
        <v>0</v>
      </c>
      <c r="D1053" s="181" t="str">
        <f>IF(ISNA(VLOOKUP($A1053,DSSV!$A$7:$R$65536,IN_DTK!D$6,0))=FALSE,VLOOKUP($A1053,DSSV!$A$7:$R$65536,IN_DTK!D$6,0),"")</f>
        <v/>
      </c>
      <c r="E1053" s="182" t="str">
        <f>IF(ISNA(VLOOKUP($A1053,DSSV!$A$7:$R$65536,IN_DTK!E$6,0))=FALSE,VLOOKUP($A1053,DSSV!$A$7:$R$65536,IN_DTK!E$6,0),"")</f>
        <v/>
      </c>
      <c r="F1053" s="187" t="str">
        <f>IF(ISNA(VLOOKUP($A1053,DSSV!$A$7:$R$65536,IN_DTK!F$6,0))=FALSE,VLOOKUP($A1053,DSSV!$A$7:$R$65536,IN_DTK!F$6,0),"")</f>
        <v/>
      </c>
      <c r="G1053" s="187" t="str">
        <f>IF(ISNA(VLOOKUP($A1053,DSSV!$A$7:$R$65536,IN_DTK!G$6,0))=FALSE,VLOOKUP($A1053,DSSV!$A$7:$R$65536,IN_DTK!G$6,0),"")</f>
        <v/>
      </c>
      <c r="H1053" s="183">
        <f>IF(ISNA(VLOOKUP($A1053,DSSV!$A$7:$R$65536,IN_DTK!H$6,0))=FALSE,IF(H$9&lt;&gt;0,VLOOKUP($A1053,DSSV!$A$7:$R$65536,IN_DTK!H$6,0),""),"")</f>
        <v>0</v>
      </c>
      <c r="I1053" s="183">
        <f>IF(ISNA(VLOOKUP($A1053,DSSV!$A$7:$R$65536,IN_DTK!I$6,0))=FALSE,IF(I$9&lt;&gt;0,VLOOKUP($A1053,DSSV!$A$7:$R$65536,IN_DTK!I$6,0),""),"")</f>
        <v>0</v>
      </c>
      <c r="J1053" s="183">
        <f>IF(ISNA(VLOOKUP($A1053,DSSV!$A$7:$R$65536,IN_DTK!J$6,0))=FALSE,IF(J$9&lt;&gt;0,VLOOKUP($A1053,DSSV!$A$7:$R$65536,IN_DTK!J$6,0),""),"")</f>
        <v>0</v>
      </c>
      <c r="K1053" s="183">
        <f>IF(ISNA(VLOOKUP($A1053,DSSV!$A$7:$R$65536,IN_DTK!K$6,0))=FALSE,IF(K$9&lt;&gt;0,VLOOKUP($A1053,DSSV!$A$7:$R$65536,IN_DTK!K$6,0),""),"")</f>
        <v>0</v>
      </c>
      <c r="L1053" s="183">
        <f>IF(ISNA(VLOOKUP($A1053,DSSV!$A$7:$R$65536,IN_DTK!L$6,0))=FALSE,IF(L$9&lt;&gt;0,VLOOKUP($A1053,DSSV!$A$7:$R$65536,IN_DTK!L$6,0),""),"")</f>
        <v>0</v>
      </c>
      <c r="M1053" s="183">
        <f>IF(ISNA(VLOOKUP($A1053,DSSV!$A$7:$R$65536,IN_DTK!M$6,0))=FALSE,IF(M$9&lt;&gt;0,VLOOKUP($A1053,DSSV!$A$7:$R$65536,IN_DTK!M$6,0),""),"")</f>
        <v>0</v>
      </c>
      <c r="N1053" s="183">
        <f>IF(ISNA(VLOOKUP($A1053,DSSV!$A$7:$R$65536,IN_DTK!N$6,0))=FALSE,IF(N$9&lt;&gt;0,VLOOKUP($A1053,DSSV!$A$7:$R$65536,IN_DTK!N$6,0),""),"")</f>
        <v>0</v>
      </c>
      <c r="O1053" s="183">
        <f>IF(ISNA(VLOOKUP($A1053,DSSV!$A$7:$R$65536,IN_DTK!O$6,0))=FALSE,IF(O$9&lt;&gt;0,VLOOKUP($A1053,DSSV!$A$7:$R$65536,IN_DTK!O$6,0),""),"")</f>
        <v>0</v>
      </c>
      <c r="P1053" s="183">
        <f>IF(ISNA(VLOOKUP($A1053,DSSV!$A$7:$R$65536,IN_DTK!P$6,0))=FALSE,IF(P$9&lt;&gt;0,VLOOKUP($A1053,DSSV!$A$7:$R$65536,IN_DTK!P$6,0),""),"")</f>
        <v>0</v>
      </c>
      <c r="Q1053" s="184">
        <f>IF(ISNA(VLOOKUP($A1053,DSSV!$A$7:$R$65536,IN_DTK!Q$6,0))=FALSE,VLOOKUP($A1053,DSSV!$A$7:$R$65536,IN_DTK!Q$6,0),"")</f>
        <v>0</v>
      </c>
      <c r="R1053" s="175" t="str">
        <f>IF(ISNA(VLOOKUP($A1053,DSSV!$A$7:$R$65536,IN_DTK!R$6,0))=FALSE,VLOOKUP($A1053,DSSV!$A$7:$R$65536,IN_DTK!R$6,0),"")</f>
        <v>Không</v>
      </c>
      <c r="S1053" s="185" t="str">
        <f>IF(ISNA(VLOOKUP($A1053,DSSV!$A$7:$R$65536,IN_DTK!S$6,0))=FALSE,VLOOKUP($A1053,DSSV!$A$7:$R$65536,IN_DTK!S$6,0),"")</f>
        <v/>
      </c>
      <c r="T1053" s="156" t="str">
        <f t="shared" si="32"/>
        <v/>
      </c>
      <c r="U1053" s="156" t="str">
        <f t="shared" si="33"/>
        <v/>
      </c>
    </row>
    <row r="1054" spans="1:21" s="156" customFormat="1" ht="20.25" customHeight="1">
      <c r="A1054" s="154">
        <v>1045</v>
      </c>
      <c r="B1054" s="178">
        <f>--SUBTOTAL(2,C$7:C1054)</f>
        <v>1045</v>
      </c>
      <c r="C1054" s="157">
        <f>IF(ISNA(VLOOKUP($A1054,DSSV!$A$7:$R$65536,IN_DTK!C$6,0))=FALSE,VLOOKUP($A1054,DSSV!$A$7:$R$65536,IN_DTK!C$6,0),"")</f>
        <v>0</v>
      </c>
      <c r="D1054" s="181" t="str">
        <f>IF(ISNA(VLOOKUP($A1054,DSSV!$A$7:$R$65536,IN_DTK!D$6,0))=FALSE,VLOOKUP($A1054,DSSV!$A$7:$R$65536,IN_DTK!D$6,0),"")</f>
        <v/>
      </c>
      <c r="E1054" s="182" t="str">
        <f>IF(ISNA(VLOOKUP($A1054,DSSV!$A$7:$R$65536,IN_DTK!E$6,0))=FALSE,VLOOKUP($A1054,DSSV!$A$7:$R$65536,IN_DTK!E$6,0),"")</f>
        <v/>
      </c>
      <c r="F1054" s="187" t="str">
        <f>IF(ISNA(VLOOKUP($A1054,DSSV!$A$7:$R$65536,IN_DTK!F$6,0))=FALSE,VLOOKUP($A1054,DSSV!$A$7:$R$65536,IN_DTK!F$6,0),"")</f>
        <v/>
      </c>
      <c r="G1054" s="187" t="str">
        <f>IF(ISNA(VLOOKUP($A1054,DSSV!$A$7:$R$65536,IN_DTK!G$6,0))=FALSE,VLOOKUP($A1054,DSSV!$A$7:$R$65536,IN_DTK!G$6,0),"")</f>
        <v/>
      </c>
      <c r="H1054" s="183">
        <f>IF(ISNA(VLOOKUP($A1054,DSSV!$A$7:$R$65536,IN_DTK!H$6,0))=FALSE,IF(H$9&lt;&gt;0,VLOOKUP($A1054,DSSV!$A$7:$R$65536,IN_DTK!H$6,0),""),"")</f>
        <v>0</v>
      </c>
      <c r="I1054" s="183">
        <f>IF(ISNA(VLOOKUP($A1054,DSSV!$A$7:$R$65536,IN_DTK!I$6,0))=FALSE,IF(I$9&lt;&gt;0,VLOOKUP($A1054,DSSV!$A$7:$R$65536,IN_DTK!I$6,0),""),"")</f>
        <v>0</v>
      </c>
      <c r="J1054" s="183">
        <f>IF(ISNA(VLOOKUP($A1054,DSSV!$A$7:$R$65536,IN_DTK!J$6,0))=FALSE,IF(J$9&lt;&gt;0,VLOOKUP($A1054,DSSV!$A$7:$R$65536,IN_DTK!J$6,0),""),"")</f>
        <v>0</v>
      </c>
      <c r="K1054" s="183">
        <f>IF(ISNA(VLOOKUP($A1054,DSSV!$A$7:$R$65536,IN_DTK!K$6,0))=FALSE,IF(K$9&lt;&gt;0,VLOOKUP($A1054,DSSV!$A$7:$R$65536,IN_DTK!K$6,0),""),"")</f>
        <v>0</v>
      </c>
      <c r="L1054" s="183">
        <f>IF(ISNA(VLOOKUP($A1054,DSSV!$A$7:$R$65536,IN_DTK!L$6,0))=FALSE,IF(L$9&lt;&gt;0,VLOOKUP($A1054,DSSV!$A$7:$R$65536,IN_DTK!L$6,0),""),"")</f>
        <v>0</v>
      </c>
      <c r="M1054" s="183">
        <f>IF(ISNA(VLOOKUP($A1054,DSSV!$A$7:$R$65536,IN_DTK!M$6,0))=FALSE,IF(M$9&lt;&gt;0,VLOOKUP($A1054,DSSV!$A$7:$R$65536,IN_DTK!M$6,0),""),"")</f>
        <v>0</v>
      </c>
      <c r="N1054" s="183">
        <f>IF(ISNA(VLOOKUP($A1054,DSSV!$A$7:$R$65536,IN_DTK!N$6,0))=FALSE,IF(N$9&lt;&gt;0,VLOOKUP($A1054,DSSV!$A$7:$R$65536,IN_DTK!N$6,0),""),"")</f>
        <v>0</v>
      </c>
      <c r="O1054" s="183">
        <f>IF(ISNA(VLOOKUP($A1054,DSSV!$A$7:$R$65536,IN_DTK!O$6,0))=FALSE,IF(O$9&lt;&gt;0,VLOOKUP($A1054,DSSV!$A$7:$R$65536,IN_DTK!O$6,0),""),"")</f>
        <v>0</v>
      </c>
      <c r="P1054" s="183">
        <f>IF(ISNA(VLOOKUP($A1054,DSSV!$A$7:$R$65536,IN_DTK!P$6,0))=FALSE,IF(P$9&lt;&gt;0,VLOOKUP($A1054,DSSV!$A$7:$R$65536,IN_DTK!P$6,0),""),"")</f>
        <v>0</v>
      </c>
      <c r="Q1054" s="184">
        <f>IF(ISNA(VLOOKUP($A1054,DSSV!$A$7:$R$65536,IN_DTK!Q$6,0))=FALSE,VLOOKUP($A1054,DSSV!$A$7:$R$65536,IN_DTK!Q$6,0),"")</f>
        <v>0</v>
      </c>
      <c r="R1054" s="175" t="str">
        <f>IF(ISNA(VLOOKUP($A1054,DSSV!$A$7:$R$65536,IN_DTK!R$6,0))=FALSE,VLOOKUP($A1054,DSSV!$A$7:$R$65536,IN_DTK!R$6,0),"")</f>
        <v>Không</v>
      </c>
      <c r="S1054" s="185" t="str">
        <f>IF(ISNA(VLOOKUP($A1054,DSSV!$A$7:$R$65536,IN_DTK!S$6,0))=FALSE,VLOOKUP($A1054,DSSV!$A$7:$R$65536,IN_DTK!S$6,0),"")</f>
        <v/>
      </c>
      <c r="T1054" s="156" t="str">
        <f t="shared" si="32"/>
        <v/>
      </c>
      <c r="U1054" s="156" t="str">
        <f t="shared" si="33"/>
        <v/>
      </c>
    </row>
    <row r="1055" spans="1:21" s="156" customFormat="1" ht="20.25" customHeight="1">
      <c r="A1055" s="154">
        <v>1046</v>
      </c>
      <c r="B1055" s="178">
        <f>--SUBTOTAL(2,C$7:C1055)</f>
        <v>1046</v>
      </c>
      <c r="C1055" s="157">
        <f>IF(ISNA(VLOOKUP($A1055,DSSV!$A$7:$R$65536,IN_DTK!C$6,0))=FALSE,VLOOKUP($A1055,DSSV!$A$7:$R$65536,IN_DTK!C$6,0),"")</f>
        <v>0</v>
      </c>
      <c r="D1055" s="181" t="str">
        <f>IF(ISNA(VLOOKUP($A1055,DSSV!$A$7:$R$65536,IN_DTK!D$6,0))=FALSE,VLOOKUP($A1055,DSSV!$A$7:$R$65536,IN_DTK!D$6,0),"")</f>
        <v/>
      </c>
      <c r="E1055" s="182" t="str">
        <f>IF(ISNA(VLOOKUP($A1055,DSSV!$A$7:$R$65536,IN_DTK!E$6,0))=FALSE,VLOOKUP($A1055,DSSV!$A$7:$R$65536,IN_DTK!E$6,0),"")</f>
        <v/>
      </c>
      <c r="F1055" s="187" t="str">
        <f>IF(ISNA(VLOOKUP($A1055,DSSV!$A$7:$R$65536,IN_DTK!F$6,0))=FALSE,VLOOKUP($A1055,DSSV!$A$7:$R$65536,IN_DTK!F$6,0),"")</f>
        <v/>
      </c>
      <c r="G1055" s="187" t="str">
        <f>IF(ISNA(VLOOKUP($A1055,DSSV!$A$7:$R$65536,IN_DTK!G$6,0))=FALSE,VLOOKUP($A1055,DSSV!$A$7:$R$65536,IN_DTK!G$6,0),"")</f>
        <v/>
      </c>
      <c r="H1055" s="183">
        <f>IF(ISNA(VLOOKUP($A1055,DSSV!$A$7:$R$65536,IN_DTK!H$6,0))=FALSE,IF(H$9&lt;&gt;0,VLOOKUP($A1055,DSSV!$A$7:$R$65536,IN_DTK!H$6,0),""),"")</f>
        <v>0</v>
      </c>
      <c r="I1055" s="183">
        <f>IF(ISNA(VLOOKUP($A1055,DSSV!$A$7:$R$65536,IN_DTK!I$6,0))=FALSE,IF(I$9&lt;&gt;0,VLOOKUP($A1055,DSSV!$A$7:$R$65536,IN_DTK!I$6,0),""),"")</f>
        <v>0</v>
      </c>
      <c r="J1055" s="183">
        <f>IF(ISNA(VLOOKUP($A1055,DSSV!$A$7:$R$65536,IN_DTK!J$6,0))=FALSE,IF(J$9&lt;&gt;0,VLOOKUP($A1055,DSSV!$A$7:$R$65536,IN_DTK!J$6,0),""),"")</f>
        <v>0</v>
      </c>
      <c r="K1055" s="183">
        <f>IF(ISNA(VLOOKUP($A1055,DSSV!$A$7:$R$65536,IN_DTK!K$6,0))=FALSE,IF(K$9&lt;&gt;0,VLOOKUP($A1055,DSSV!$A$7:$R$65536,IN_DTK!K$6,0),""),"")</f>
        <v>0</v>
      </c>
      <c r="L1055" s="183">
        <f>IF(ISNA(VLOOKUP($A1055,DSSV!$A$7:$R$65536,IN_DTK!L$6,0))=FALSE,IF(L$9&lt;&gt;0,VLOOKUP($A1055,DSSV!$A$7:$R$65536,IN_DTK!L$6,0),""),"")</f>
        <v>0</v>
      </c>
      <c r="M1055" s="183">
        <f>IF(ISNA(VLOOKUP($A1055,DSSV!$A$7:$R$65536,IN_DTK!M$6,0))=FALSE,IF(M$9&lt;&gt;0,VLOOKUP($A1055,DSSV!$A$7:$R$65536,IN_DTK!M$6,0),""),"")</f>
        <v>0</v>
      </c>
      <c r="N1055" s="183">
        <f>IF(ISNA(VLOOKUP($A1055,DSSV!$A$7:$R$65536,IN_DTK!N$6,0))=FALSE,IF(N$9&lt;&gt;0,VLOOKUP($A1055,DSSV!$A$7:$R$65536,IN_DTK!N$6,0),""),"")</f>
        <v>0</v>
      </c>
      <c r="O1055" s="183">
        <f>IF(ISNA(VLOOKUP($A1055,DSSV!$A$7:$R$65536,IN_DTK!O$6,0))=FALSE,IF(O$9&lt;&gt;0,VLOOKUP($A1055,DSSV!$A$7:$R$65536,IN_DTK!O$6,0),""),"")</f>
        <v>0</v>
      </c>
      <c r="P1055" s="183">
        <f>IF(ISNA(VLOOKUP($A1055,DSSV!$A$7:$R$65536,IN_DTK!P$6,0))=FALSE,IF(P$9&lt;&gt;0,VLOOKUP($A1055,DSSV!$A$7:$R$65536,IN_DTK!P$6,0),""),"")</f>
        <v>0</v>
      </c>
      <c r="Q1055" s="184">
        <f>IF(ISNA(VLOOKUP($A1055,DSSV!$A$7:$R$65536,IN_DTK!Q$6,0))=FALSE,VLOOKUP($A1055,DSSV!$A$7:$R$65536,IN_DTK!Q$6,0),"")</f>
        <v>0</v>
      </c>
      <c r="R1055" s="175" t="str">
        <f>IF(ISNA(VLOOKUP($A1055,DSSV!$A$7:$R$65536,IN_DTK!R$6,0))=FALSE,VLOOKUP($A1055,DSSV!$A$7:$R$65536,IN_DTK!R$6,0),"")</f>
        <v>Không</v>
      </c>
      <c r="S1055" s="185" t="str">
        <f>IF(ISNA(VLOOKUP($A1055,DSSV!$A$7:$R$65536,IN_DTK!S$6,0))=FALSE,VLOOKUP($A1055,DSSV!$A$7:$R$65536,IN_DTK!S$6,0),"")</f>
        <v/>
      </c>
      <c r="T1055" s="156" t="str">
        <f t="shared" si="32"/>
        <v/>
      </c>
      <c r="U1055" s="156" t="str">
        <f t="shared" si="33"/>
        <v/>
      </c>
    </row>
    <row r="1056" spans="1:21" s="156" customFormat="1" ht="20.25" customHeight="1">
      <c r="A1056" s="154">
        <v>1047</v>
      </c>
      <c r="B1056" s="178">
        <f>--SUBTOTAL(2,C$7:C1056)</f>
        <v>1047</v>
      </c>
      <c r="C1056" s="157">
        <f>IF(ISNA(VLOOKUP($A1056,DSSV!$A$7:$R$65536,IN_DTK!C$6,0))=FALSE,VLOOKUP($A1056,DSSV!$A$7:$R$65536,IN_DTK!C$6,0),"")</f>
        <v>0</v>
      </c>
      <c r="D1056" s="181" t="str">
        <f>IF(ISNA(VLOOKUP($A1056,DSSV!$A$7:$R$65536,IN_DTK!D$6,0))=FALSE,VLOOKUP($A1056,DSSV!$A$7:$R$65536,IN_DTK!D$6,0),"")</f>
        <v/>
      </c>
      <c r="E1056" s="182" t="str">
        <f>IF(ISNA(VLOOKUP($A1056,DSSV!$A$7:$R$65536,IN_DTK!E$6,0))=FALSE,VLOOKUP($A1056,DSSV!$A$7:$R$65536,IN_DTK!E$6,0),"")</f>
        <v/>
      </c>
      <c r="F1056" s="187" t="str">
        <f>IF(ISNA(VLOOKUP($A1056,DSSV!$A$7:$R$65536,IN_DTK!F$6,0))=FALSE,VLOOKUP($A1056,DSSV!$A$7:$R$65536,IN_DTK!F$6,0),"")</f>
        <v/>
      </c>
      <c r="G1056" s="187" t="str">
        <f>IF(ISNA(VLOOKUP($A1056,DSSV!$A$7:$R$65536,IN_DTK!G$6,0))=FALSE,VLOOKUP($A1056,DSSV!$A$7:$R$65536,IN_DTK!G$6,0),"")</f>
        <v/>
      </c>
      <c r="H1056" s="183">
        <f>IF(ISNA(VLOOKUP($A1056,DSSV!$A$7:$R$65536,IN_DTK!H$6,0))=FALSE,IF(H$9&lt;&gt;0,VLOOKUP($A1056,DSSV!$A$7:$R$65536,IN_DTK!H$6,0),""),"")</f>
        <v>0</v>
      </c>
      <c r="I1056" s="183">
        <f>IF(ISNA(VLOOKUP($A1056,DSSV!$A$7:$R$65536,IN_DTK!I$6,0))=FALSE,IF(I$9&lt;&gt;0,VLOOKUP($A1056,DSSV!$A$7:$R$65536,IN_DTK!I$6,0),""),"")</f>
        <v>0</v>
      </c>
      <c r="J1056" s="183">
        <f>IF(ISNA(VLOOKUP($A1056,DSSV!$A$7:$R$65536,IN_DTK!J$6,0))=FALSE,IF(J$9&lt;&gt;0,VLOOKUP($A1056,DSSV!$A$7:$R$65536,IN_DTK!J$6,0),""),"")</f>
        <v>0</v>
      </c>
      <c r="K1056" s="183">
        <f>IF(ISNA(VLOOKUP($A1056,DSSV!$A$7:$R$65536,IN_DTK!K$6,0))=FALSE,IF(K$9&lt;&gt;0,VLOOKUP($A1056,DSSV!$A$7:$R$65536,IN_DTK!K$6,0),""),"")</f>
        <v>0</v>
      </c>
      <c r="L1056" s="183">
        <f>IF(ISNA(VLOOKUP($A1056,DSSV!$A$7:$R$65536,IN_DTK!L$6,0))=FALSE,IF(L$9&lt;&gt;0,VLOOKUP($A1056,DSSV!$A$7:$R$65536,IN_DTK!L$6,0),""),"")</f>
        <v>0</v>
      </c>
      <c r="M1056" s="183">
        <f>IF(ISNA(VLOOKUP($A1056,DSSV!$A$7:$R$65536,IN_DTK!M$6,0))=FALSE,IF(M$9&lt;&gt;0,VLOOKUP($A1056,DSSV!$A$7:$R$65536,IN_DTK!M$6,0),""),"")</f>
        <v>0</v>
      </c>
      <c r="N1056" s="183">
        <f>IF(ISNA(VLOOKUP($A1056,DSSV!$A$7:$R$65536,IN_DTK!N$6,0))=FALSE,IF(N$9&lt;&gt;0,VLOOKUP($A1056,DSSV!$A$7:$R$65536,IN_DTK!N$6,0),""),"")</f>
        <v>0</v>
      </c>
      <c r="O1056" s="183">
        <f>IF(ISNA(VLOOKUP($A1056,DSSV!$A$7:$R$65536,IN_DTK!O$6,0))=FALSE,IF(O$9&lt;&gt;0,VLOOKUP($A1056,DSSV!$A$7:$R$65536,IN_DTK!O$6,0),""),"")</f>
        <v>0</v>
      </c>
      <c r="P1056" s="183">
        <f>IF(ISNA(VLOOKUP($A1056,DSSV!$A$7:$R$65536,IN_DTK!P$6,0))=FALSE,IF(P$9&lt;&gt;0,VLOOKUP($A1056,DSSV!$A$7:$R$65536,IN_DTK!P$6,0),""),"")</f>
        <v>0</v>
      </c>
      <c r="Q1056" s="184">
        <f>IF(ISNA(VLOOKUP($A1056,DSSV!$A$7:$R$65536,IN_DTK!Q$6,0))=FALSE,VLOOKUP($A1056,DSSV!$A$7:$R$65536,IN_DTK!Q$6,0),"")</f>
        <v>0</v>
      </c>
      <c r="R1056" s="175" t="str">
        <f>IF(ISNA(VLOOKUP($A1056,DSSV!$A$7:$R$65536,IN_DTK!R$6,0))=FALSE,VLOOKUP($A1056,DSSV!$A$7:$R$65536,IN_DTK!R$6,0),"")</f>
        <v>Không</v>
      </c>
      <c r="S1056" s="185" t="str">
        <f>IF(ISNA(VLOOKUP($A1056,DSSV!$A$7:$R$65536,IN_DTK!S$6,0))=FALSE,VLOOKUP($A1056,DSSV!$A$7:$R$65536,IN_DTK!S$6,0),"")</f>
        <v/>
      </c>
      <c r="T1056" s="156" t="str">
        <f t="shared" si="32"/>
        <v/>
      </c>
      <c r="U1056" s="156" t="str">
        <f t="shared" si="33"/>
        <v/>
      </c>
    </row>
    <row r="1057" spans="1:21" s="156" customFormat="1" ht="20.25" customHeight="1">
      <c r="A1057" s="154">
        <v>1048</v>
      </c>
      <c r="B1057" s="178">
        <f>--SUBTOTAL(2,C$7:C1057)</f>
        <v>1048</v>
      </c>
      <c r="C1057" s="157">
        <f>IF(ISNA(VLOOKUP($A1057,DSSV!$A$7:$R$65536,IN_DTK!C$6,0))=FALSE,VLOOKUP($A1057,DSSV!$A$7:$R$65536,IN_DTK!C$6,0),"")</f>
        <v>0</v>
      </c>
      <c r="D1057" s="181" t="str">
        <f>IF(ISNA(VLOOKUP($A1057,DSSV!$A$7:$R$65536,IN_DTK!D$6,0))=FALSE,VLOOKUP($A1057,DSSV!$A$7:$R$65536,IN_DTK!D$6,0),"")</f>
        <v/>
      </c>
      <c r="E1057" s="182" t="str">
        <f>IF(ISNA(VLOOKUP($A1057,DSSV!$A$7:$R$65536,IN_DTK!E$6,0))=FALSE,VLOOKUP($A1057,DSSV!$A$7:$R$65536,IN_DTK!E$6,0),"")</f>
        <v/>
      </c>
      <c r="F1057" s="187" t="str">
        <f>IF(ISNA(VLOOKUP($A1057,DSSV!$A$7:$R$65536,IN_DTK!F$6,0))=FALSE,VLOOKUP($A1057,DSSV!$A$7:$R$65536,IN_DTK!F$6,0),"")</f>
        <v/>
      </c>
      <c r="G1057" s="187" t="str">
        <f>IF(ISNA(VLOOKUP($A1057,DSSV!$A$7:$R$65536,IN_DTK!G$6,0))=FALSE,VLOOKUP($A1057,DSSV!$A$7:$R$65536,IN_DTK!G$6,0),"")</f>
        <v/>
      </c>
      <c r="H1057" s="183">
        <f>IF(ISNA(VLOOKUP($A1057,DSSV!$A$7:$R$65536,IN_DTK!H$6,0))=FALSE,IF(H$9&lt;&gt;0,VLOOKUP($A1057,DSSV!$A$7:$R$65536,IN_DTK!H$6,0),""),"")</f>
        <v>0</v>
      </c>
      <c r="I1057" s="183">
        <f>IF(ISNA(VLOOKUP($A1057,DSSV!$A$7:$R$65536,IN_DTK!I$6,0))=FALSE,IF(I$9&lt;&gt;0,VLOOKUP($A1057,DSSV!$A$7:$R$65536,IN_DTK!I$6,0),""),"")</f>
        <v>0</v>
      </c>
      <c r="J1057" s="183">
        <f>IF(ISNA(VLOOKUP($A1057,DSSV!$A$7:$R$65536,IN_DTK!J$6,0))=FALSE,IF(J$9&lt;&gt;0,VLOOKUP($A1057,DSSV!$A$7:$R$65536,IN_DTK!J$6,0),""),"")</f>
        <v>0</v>
      </c>
      <c r="K1057" s="183">
        <f>IF(ISNA(VLOOKUP($A1057,DSSV!$A$7:$R$65536,IN_DTK!K$6,0))=FALSE,IF(K$9&lt;&gt;0,VLOOKUP($A1057,DSSV!$A$7:$R$65536,IN_DTK!K$6,0),""),"")</f>
        <v>0</v>
      </c>
      <c r="L1057" s="183">
        <f>IF(ISNA(VLOOKUP($A1057,DSSV!$A$7:$R$65536,IN_DTK!L$6,0))=FALSE,IF(L$9&lt;&gt;0,VLOOKUP($A1057,DSSV!$A$7:$R$65536,IN_DTK!L$6,0),""),"")</f>
        <v>0</v>
      </c>
      <c r="M1057" s="183">
        <f>IF(ISNA(VLOOKUP($A1057,DSSV!$A$7:$R$65536,IN_DTK!M$6,0))=FALSE,IF(M$9&lt;&gt;0,VLOOKUP($A1057,DSSV!$A$7:$R$65536,IN_DTK!M$6,0),""),"")</f>
        <v>0</v>
      </c>
      <c r="N1057" s="183">
        <f>IF(ISNA(VLOOKUP($A1057,DSSV!$A$7:$R$65536,IN_DTK!N$6,0))=FALSE,IF(N$9&lt;&gt;0,VLOOKUP($A1057,DSSV!$A$7:$R$65536,IN_DTK!N$6,0),""),"")</f>
        <v>0</v>
      </c>
      <c r="O1057" s="183">
        <f>IF(ISNA(VLOOKUP($A1057,DSSV!$A$7:$R$65536,IN_DTK!O$6,0))=FALSE,IF(O$9&lt;&gt;0,VLOOKUP($A1057,DSSV!$A$7:$R$65536,IN_DTK!O$6,0),""),"")</f>
        <v>0</v>
      </c>
      <c r="P1057" s="183">
        <f>IF(ISNA(VLOOKUP($A1057,DSSV!$A$7:$R$65536,IN_DTK!P$6,0))=FALSE,IF(P$9&lt;&gt;0,VLOOKUP($A1057,DSSV!$A$7:$R$65536,IN_DTK!P$6,0),""),"")</f>
        <v>0</v>
      </c>
      <c r="Q1057" s="184">
        <f>IF(ISNA(VLOOKUP($A1057,DSSV!$A$7:$R$65536,IN_DTK!Q$6,0))=FALSE,VLOOKUP($A1057,DSSV!$A$7:$R$65536,IN_DTK!Q$6,0),"")</f>
        <v>0</v>
      </c>
      <c r="R1057" s="175" t="str">
        <f>IF(ISNA(VLOOKUP($A1057,DSSV!$A$7:$R$65536,IN_DTK!R$6,0))=FALSE,VLOOKUP($A1057,DSSV!$A$7:$R$65536,IN_DTK!R$6,0),"")</f>
        <v>Không</v>
      </c>
      <c r="S1057" s="185" t="str">
        <f>IF(ISNA(VLOOKUP($A1057,DSSV!$A$7:$R$65536,IN_DTK!S$6,0))=FALSE,VLOOKUP($A1057,DSSV!$A$7:$R$65536,IN_DTK!S$6,0),"")</f>
        <v/>
      </c>
      <c r="T1057" s="156" t="str">
        <f t="shared" si="32"/>
        <v/>
      </c>
      <c r="U1057" s="156" t="str">
        <f t="shared" si="33"/>
        <v/>
      </c>
    </row>
    <row r="1058" spans="1:21" s="156" customFormat="1" ht="20.25" customHeight="1">
      <c r="A1058" s="154">
        <v>1049</v>
      </c>
      <c r="B1058" s="178">
        <f>--SUBTOTAL(2,C$7:C1058)</f>
        <v>1049</v>
      </c>
      <c r="C1058" s="157">
        <f>IF(ISNA(VLOOKUP($A1058,DSSV!$A$7:$R$65536,IN_DTK!C$6,0))=FALSE,VLOOKUP($A1058,DSSV!$A$7:$R$65536,IN_DTK!C$6,0),"")</f>
        <v>0</v>
      </c>
      <c r="D1058" s="181" t="str">
        <f>IF(ISNA(VLOOKUP($A1058,DSSV!$A$7:$R$65536,IN_DTK!D$6,0))=FALSE,VLOOKUP($A1058,DSSV!$A$7:$R$65536,IN_DTK!D$6,0),"")</f>
        <v/>
      </c>
      <c r="E1058" s="182" t="str">
        <f>IF(ISNA(VLOOKUP($A1058,DSSV!$A$7:$R$65536,IN_DTK!E$6,0))=FALSE,VLOOKUP($A1058,DSSV!$A$7:$R$65536,IN_DTK!E$6,0),"")</f>
        <v/>
      </c>
      <c r="F1058" s="187" t="str">
        <f>IF(ISNA(VLOOKUP($A1058,DSSV!$A$7:$R$65536,IN_DTK!F$6,0))=FALSE,VLOOKUP($A1058,DSSV!$A$7:$R$65536,IN_DTK!F$6,0),"")</f>
        <v/>
      </c>
      <c r="G1058" s="187" t="str">
        <f>IF(ISNA(VLOOKUP($A1058,DSSV!$A$7:$R$65536,IN_DTK!G$6,0))=FALSE,VLOOKUP($A1058,DSSV!$A$7:$R$65536,IN_DTK!G$6,0),"")</f>
        <v/>
      </c>
      <c r="H1058" s="183">
        <f>IF(ISNA(VLOOKUP($A1058,DSSV!$A$7:$R$65536,IN_DTK!H$6,0))=FALSE,IF(H$9&lt;&gt;0,VLOOKUP($A1058,DSSV!$A$7:$R$65536,IN_DTK!H$6,0),""),"")</f>
        <v>0</v>
      </c>
      <c r="I1058" s="183">
        <f>IF(ISNA(VLOOKUP($A1058,DSSV!$A$7:$R$65536,IN_DTK!I$6,0))=FALSE,IF(I$9&lt;&gt;0,VLOOKUP($A1058,DSSV!$A$7:$R$65536,IN_DTK!I$6,0),""),"")</f>
        <v>0</v>
      </c>
      <c r="J1058" s="183">
        <f>IF(ISNA(VLOOKUP($A1058,DSSV!$A$7:$R$65536,IN_DTK!J$6,0))=FALSE,IF(J$9&lt;&gt;0,VLOOKUP($A1058,DSSV!$A$7:$R$65536,IN_DTK!J$6,0),""),"")</f>
        <v>0</v>
      </c>
      <c r="K1058" s="183">
        <f>IF(ISNA(VLOOKUP($A1058,DSSV!$A$7:$R$65536,IN_DTK!K$6,0))=FALSE,IF(K$9&lt;&gt;0,VLOOKUP($A1058,DSSV!$A$7:$R$65536,IN_DTK!K$6,0),""),"")</f>
        <v>0</v>
      </c>
      <c r="L1058" s="183">
        <f>IF(ISNA(VLOOKUP($A1058,DSSV!$A$7:$R$65536,IN_DTK!L$6,0))=FALSE,IF(L$9&lt;&gt;0,VLOOKUP($A1058,DSSV!$A$7:$R$65536,IN_DTK!L$6,0),""),"")</f>
        <v>0</v>
      </c>
      <c r="M1058" s="183">
        <f>IF(ISNA(VLOOKUP($A1058,DSSV!$A$7:$R$65536,IN_DTK!M$6,0))=FALSE,IF(M$9&lt;&gt;0,VLOOKUP($A1058,DSSV!$A$7:$R$65536,IN_DTK!M$6,0),""),"")</f>
        <v>0</v>
      </c>
      <c r="N1058" s="183">
        <f>IF(ISNA(VLOOKUP($A1058,DSSV!$A$7:$R$65536,IN_DTK!N$6,0))=FALSE,IF(N$9&lt;&gt;0,VLOOKUP($A1058,DSSV!$A$7:$R$65536,IN_DTK!N$6,0),""),"")</f>
        <v>0</v>
      </c>
      <c r="O1058" s="183">
        <f>IF(ISNA(VLOOKUP($A1058,DSSV!$A$7:$R$65536,IN_DTK!O$6,0))=FALSE,IF(O$9&lt;&gt;0,VLOOKUP($A1058,DSSV!$A$7:$R$65536,IN_DTK!O$6,0),""),"")</f>
        <v>0</v>
      </c>
      <c r="P1058" s="183">
        <f>IF(ISNA(VLOOKUP($A1058,DSSV!$A$7:$R$65536,IN_DTK!P$6,0))=FALSE,IF(P$9&lt;&gt;0,VLOOKUP($A1058,DSSV!$A$7:$R$65536,IN_DTK!P$6,0),""),"")</f>
        <v>0</v>
      </c>
      <c r="Q1058" s="184">
        <f>IF(ISNA(VLOOKUP($A1058,DSSV!$A$7:$R$65536,IN_DTK!Q$6,0))=FALSE,VLOOKUP($A1058,DSSV!$A$7:$R$65536,IN_DTK!Q$6,0),"")</f>
        <v>0</v>
      </c>
      <c r="R1058" s="175" t="str">
        <f>IF(ISNA(VLOOKUP($A1058,DSSV!$A$7:$R$65536,IN_DTK!R$6,0))=FALSE,VLOOKUP($A1058,DSSV!$A$7:$R$65536,IN_DTK!R$6,0),"")</f>
        <v>Không</v>
      </c>
      <c r="S1058" s="185" t="str">
        <f>IF(ISNA(VLOOKUP($A1058,DSSV!$A$7:$R$65536,IN_DTK!S$6,0))=FALSE,VLOOKUP($A1058,DSSV!$A$7:$R$65536,IN_DTK!S$6,0),"")</f>
        <v/>
      </c>
      <c r="T1058" s="156" t="str">
        <f t="shared" si="32"/>
        <v/>
      </c>
      <c r="U1058" s="156" t="str">
        <f t="shared" si="33"/>
        <v/>
      </c>
    </row>
    <row r="1059" spans="1:21" s="156" customFormat="1" ht="20.25" customHeight="1">
      <c r="A1059" s="154">
        <v>1050</v>
      </c>
      <c r="B1059" s="178">
        <f>--SUBTOTAL(2,C$7:C1059)</f>
        <v>1050</v>
      </c>
      <c r="C1059" s="157">
        <f>IF(ISNA(VLOOKUP($A1059,DSSV!$A$7:$R$65536,IN_DTK!C$6,0))=FALSE,VLOOKUP($A1059,DSSV!$A$7:$R$65536,IN_DTK!C$6,0),"")</f>
        <v>0</v>
      </c>
      <c r="D1059" s="181" t="str">
        <f>IF(ISNA(VLOOKUP($A1059,DSSV!$A$7:$R$65536,IN_DTK!D$6,0))=FALSE,VLOOKUP($A1059,DSSV!$A$7:$R$65536,IN_DTK!D$6,0),"")</f>
        <v/>
      </c>
      <c r="E1059" s="182" t="str">
        <f>IF(ISNA(VLOOKUP($A1059,DSSV!$A$7:$R$65536,IN_DTK!E$6,0))=FALSE,VLOOKUP($A1059,DSSV!$A$7:$R$65536,IN_DTK!E$6,0),"")</f>
        <v/>
      </c>
      <c r="F1059" s="187" t="str">
        <f>IF(ISNA(VLOOKUP($A1059,DSSV!$A$7:$R$65536,IN_DTK!F$6,0))=FALSE,VLOOKUP($A1059,DSSV!$A$7:$R$65536,IN_DTK!F$6,0),"")</f>
        <v/>
      </c>
      <c r="G1059" s="187" t="str">
        <f>IF(ISNA(VLOOKUP($A1059,DSSV!$A$7:$R$65536,IN_DTK!G$6,0))=FALSE,VLOOKUP($A1059,DSSV!$A$7:$R$65536,IN_DTK!G$6,0),"")</f>
        <v/>
      </c>
      <c r="H1059" s="183">
        <f>IF(ISNA(VLOOKUP($A1059,DSSV!$A$7:$R$65536,IN_DTK!H$6,0))=FALSE,IF(H$9&lt;&gt;0,VLOOKUP($A1059,DSSV!$A$7:$R$65536,IN_DTK!H$6,0),""),"")</f>
        <v>0</v>
      </c>
      <c r="I1059" s="183">
        <f>IF(ISNA(VLOOKUP($A1059,DSSV!$A$7:$R$65536,IN_DTK!I$6,0))=FALSE,IF(I$9&lt;&gt;0,VLOOKUP($A1059,DSSV!$A$7:$R$65536,IN_DTK!I$6,0),""),"")</f>
        <v>0</v>
      </c>
      <c r="J1059" s="183">
        <f>IF(ISNA(VLOOKUP($A1059,DSSV!$A$7:$R$65536,IN_DTK!J$6,0))=FALSE,IF(J$9&lt;&gt;0,VLOOKUP($A1059,DSSV!$A$7:$R$65536,IN_DTK!J$6,0),""),"")</f>
        <v>0</v>
      </c>
      <c r="K1059" s="183">
        <f>IF(ISNA(VLOOKUP($A1059,DSSV!$A$7:$R$65536,IN_DTK!K$6,0))=FALSE,IF(K$9&lt;&gt;0,VLOOKUP($A1059,DSSV!$A$7:$R$65536,IN_DTK!K$6,0),""),"")</f>
        <v>0</v>
      </c>
      <c r="L1059" s="183">
        <f>IF(ISNA(VLOOKUP($A1059,DSSV!$A$7:$R$65536,IN_DTK!L$6,0))=FALSE,IF(L$9&lt;&gt;0,VLOOKUP($A1059,DSSV!$A$7:$R$65536,IN_DTK!L$6,0),""),"")</f>
        <v>0</v>
      </c>
      <c r="M1059" s="183">
        <f>IF(ISNA(VLOOKUP($A1059,DSSV!$A$7:$R$65536,IN_DTK!M$6,0))=FALSE,IF(M$9&lt;&gt;0,VLOOKUP($A1059,DSSV!$A$7:$R$65536,IN_DTK!M$6,0),""),"")</f>
        <v>0</v>
      </c>
      <c r="N1059" s="183">
        <f>IF(ISNA(VLOOKUP($A1059,DSSV!$A$7:$R$65536,IN_DTK!N$6,0))=FALSE,IF(N$9&lt;&gt;0,VLOOKUP($A1059,DSSV!$A$7:$R$65536,IN_DTK!N$6,0),""),"")</f>
        <v>0</v>
      </c>
      <c r="O1059" s="183">
        <f>IF(ISNA(VLOOKUP($A1059,DSSV!$A$7:$R$65536,IN_DTK!O$6,0))=FALSE,IF(O$9&lt;&gt;0,VLOOKUP($A1059,DSSV!$A$7:$R$65536,IN_DTK!O$6,0),""),"")</f>
        <v>0</v>
      </c>
      <c r="P1059" s="183">
        <f>IF(ISNA(VLOOKUP($A1059,DSSV!$A$7:$R$65536,IN_DTK!P$6,0))=FALSE,IF(P$9&lt;&gt;0,VLOOKUP($A1059,DSSV!$A$7:$R$65536,IN_DTK!P$6,0),""),"")</f>
        <v>0</v>
      </c>
      <c r="Q1059" s="184">
        <f>IF(ISNA(VLOOKUP($A1059,DSSV!$A$7:$R$65536,IN_DTK!Q$6,0))=FALSE,VLOOKUP($A1059,DSSV!$A$7:$R$65536,IN_DTK!Q$6,0),"")</f>
        <v>0</v>
      </c>
      <c r="R1059" s="175" t="str">
        <f>IF(ISNA(VLOOKUP($A1059,DSSV!$A$7:$R$65536,IN_DTK!R$6,0))=FALSE,VLOOKUP($A1059,DSSV!$A$7:$R$65536,IN_DTK!R$6,0),"")</f>
        <v>Không</v>
      </c>
      <c r="S1059" s="185" t="str">
        <f>IF(ISNA(VLOOKUP($A1059,DSSV!$A$7:$R$65536,IN_DTK!S$6,0))=FALSE,VLOOKUP($A1059,DSSV!$A$7:$R$65536,IN_DTK!S$6,0),"")</f>
        <v/>
      </c>
      <c r="T1059" s="156" t="str">
        <f t="shared" si="32"/>
        <v/>
      </c>
      <c r="U1059" s="156" t="str">
        <f t="shared" si="33"/>
        <v/>
      </c>
    </row>
    <row r="1060" spans="1:21" s="156" customFormat="1" ht="20.25" customHeight="1">
      <c r="A1060" s="154">
        <v>1051</v>
      </c>
      <c r="B1060" s="178">
        <f>--SUBTOTAL(2,C$7:C1060)</f>
        <v>1051</v>
      </c>
      <c r="C1060" s="157">
        <f>IF(ISNA(VLOOKUP($A1060,DSSV!$A$7:$R$65536,IN_DTK!C$6,0))=FALSE,VLOOKUP($A1060,DSSV!$A$7:$R$65536,IN_DTK!C$6,0),"")</f>
        <v>0</v>
      </c>
      <c r="D1060" s="181" t="str">
        <f>IF(ISNA(VLOOKUP($A1060,DSSV!$A$7:$R$65536,IN_DTK!D$6,0))=FALSE,VLOOKUP($A1060,DSSV!$A$7:$R$65536,IN_DTK!D$6,0),"")</f>
        <v/>
      </c>
      <c r="E1060" s="182" t="str">
        <f>IF(ISNA(VLOOKUP($A1060,DSSV!$A$7:$R$65536,IN_DTK!E$6,0))=FALSE,VLOOKUP($A1060,DSSV!$A$7:$R$65536,IN_DTK!E$6,0),"")</f>
        <v/>
      </c>
      <c r="F1060" s="187" t="str">
        <f>IF(ISNA(VLOOKUP($A1060,DSSV!$A$7:$R$65536,IN_DTK!F$6,0))=FALSE,VLOOKUP($A1060,DSSV!$A$7:$R$65536,IN_DTK!F$6,0),"")</f>
        <v/>
      </c>
      <c r="G1060" s="187" t="str">
        <f>IF(ISNA(VLOOKUP($A1060,DSSV!$A$7:$R$65536,IN_DTK!G$6,0))=FALSE,VLOOKUP($A1060,DSSV!$A$7:$R$65536,IN_DTK!G$6,0),"")</f>
        <v/>
      </c>
      <c r="H1060" s="183">
        <f>IF(ISNA(VLOOKUP($A1060,DSSV!$A$7:$R$65536,IN_DTK!H$6,0))=FALSE,IF(H$9&lt;&gt;0,VLOOKUP($A1060,DSSV!$A$7:$R$65536,IN_DTK!H$6,0),""),"")</f>
        <v>0</v>
      </c>
      <c r="I1060" s="183">
        <f>IF(ISNA(VLOOKUP($A1060,DSSV!$A$7:$R$65536,IN_DTK!I$6,0))=FALSE,IF(I$9&lt;&gt;0,VLOOKUP($A1060,DSSV!$A$7:$R$65536,IN_DTK!I$6,0),""),"")</f>
        <v>0</v>
      </c>
      <c r="J1060" s="183">
        <f>IF(ISNA(VLOOKUP($A1060,DSSV!$A$7:$R$65536,IN_DTK!J$6,0))=FALSE,IF(J$9&lt;&gt;0,VLOOKUP($A1060,DSSV!$A$7:$R$65536,IN_DTK!J$6,0),""),"")</f>
        <v>0</v>
      </c>
      <c r="K1060" s="183">
        <f>IF(ISNA(VLOOKUP($A1060,DSSV!$A$7:$R$65536,IN_DTK!K$6,0))=FALSE,IF(K$9&lt;&gt;0,VLOOKUP($A1060,DSSV!$A$7:$R$65536,IN_DTK!K$6,0),""),"")</f>
        <v>0</v>
      </c>
      <c r="L1060" s="183">
        <f>IF(ISNA(VLOOKUP($A1060,DSSV!$A$7:$R$65536,IN_DTK!L$6,0))=FALSE,IF(L$9&lt;&gt;0,VLOOKUP($A1060,DSSV!$A$7:$R$65536,IN_DTK!L$6,0),""),"")</f>
        <v>0</v>
      </c>
      <c r="M1060" s="183">
        <f>IF(ISNA(VLOOKUP($A1060,DSSV!$A$7:$R$65536,IN_DTK!M$6,0))=FALSE,IF(M$9&lt;&gt;0,VLOOKUP($A1060,DSSV!$A$7:$R$65536,IN_DTK!M$6,0),""),"")</f>
        <v>0</v>
      </c>
      <c r="N1060" s="183">
        <f>IF(ISNA(VLOOKUP($A1060,DSSV!$A$7:$R$65536,IN_DTK!N$6,0))=FALSE,IF(N$9&lt;&gt;0,VLOOKUP($A1060,DSSV!$A$7:$R$65536,IN_DTK!N$6,0),""),"")</f>
        <v>0</v>
      </c>
      <c r="O1060" s="183">
        <f>IF(ISNA(VLOOKUP($A1060,DSSV!$A$7:$R$65536,IN_DTK!O$6,0))=FALSE,IF(O$9&lt;&gt;0,VLOOKUP($A1060,DSSV!$A$7:$R$65536,IN_DTK!O$6,0),""),"")</f>
        <v>0</v>
      </c>
      <c r="P1060" s="183">
        <f>IF(ISNA(VLOOKUP($A1060,DSSV!$A$7:$R$65536,IN_DTK!P$6,0))=FALSE,IF(P$9&lt;&gt;0,VLOOKUP($A1060,DSSV!$A$7:$R$65536,IN_DTK!P$6,0),""),"")</f>
        <v>0</v>
      </c>
      <c r="Q1060" s="184">
        <f>IF(ISNA(VLOOKUP($A1060,DSSV!$A$7:$R$65536,IN_DTK!Q$6,0))=FALSE,VLOOKUP($A1060,DSSV!$A$7:$R$65536,IN_DTK!Q$6,0),"")</f>
        <v>0</v>
      </c>
      <c r="R1060" s="175" t="str">
        <f>IF(ISNA(VLOOKUP($A1060,DSSV!$A$7:$R$65536,IN_DTK!R$6,0))=FALSE,VLOOKUP($A1060,DSSV!$A$7:$R$65536,IN_DTK!R$6,0),"")</f>
        <v>Không</v>
      </c>
      <c r="S1060" s="185" t="str">
        <f>IF(ISNA(VLOOKUP($A1060,DSSV!$A$7:$R$65536,IN_DTK!S$6,0))=FALSE,VLOOKUP($A1060,DSSV!$A$7:$R$65536,IN_DTK!S$6,0),"")</f>
        <v/>
      </c>
      <c r="T1060" s="156" t="str">
        <f t="shared" si="32"/>
        <v/>
      </c>
      <c r="U1060" s="156" t="str">
        <f t="shared" si="33"/>
        <v/>
      </c>
    </row>
    <row r="1061" spans="1:21" s="156" customFormat="1" ht="20.25" customHeight="1">
      <c r="A1061" s="154">
        <v>1052</v>
      </c>
      <c r="B1061" s="178">
        <f>--SUBTOTAL(2,C$7:C1061)</f>
        <v>1052</v>
      </c>
      <c r="C1061" s="157">
        <f>IF(ISNA(VLOOKUP($A1061,DSSV!$A$7:$R$65536,IN_DTK!C$6,0))=FALSE,VLOOKUP($A1061,DSSV!$A$7:$R$65536,IN_DTK!C$6,0),"")</f>
        <v>0</v>
      </c>
      <c r="D1061" s="181" t="str">
        <f>IF(ISNA(VLOOKUP($A1061,DSSV!$A$7:$R$65536,IN_DTK!D$6,0))=FALSE,VLOOKUP($A1061,DSSV!$A$7:$R$65536,IN_DTK!D$6,0),"")</f>
        <v/>
      </c>
      <c r="E1061" s="182" t="str">
        <f>IF(ISNA(VLOOKUP($A1061,DSSV!$A$7:$R$65536,IN_DTK!E$6,0))=FALSE,VLOOKUP($A1061,DSSV!$A$7:$R$65536,IN_DTK!E$6,0),"")</f>
        <v/>
      </c>
      <c r="F1061" s="187" t="str">
        <f>IF(ISNA(VLOOKUP($A1061,DSSV!$A$7:$R$65536,IN_DTK!F$6,0))=FALSE,VLOOKUP($A1061,DSSV!$A$7:$R$65536,IN_DTK!F$6,0),"")</f>
        <v/>
      </c>
      <c r="G1061" s="187" t="str">
        <f>IF(ISNA(VLOOKUP($A1061,DSSV!$A$7:$R$65536,IN_DTK!G$6,0))=FALSE,VLOOKUP($A1061,DSSV!$A$7:$R$65536,IN_DTK!G$6,0),"")</f>
        <v/>
      </c>
      <c r="H1061" s="183">
        <f>IF(ISNA(VLOOKUP($A1061,DSSV!$A$7:$R$65536,IN_DTK!H$6,0))=FALSE,IF(H$9&lt;&gt;0,VLOOKUP($A1061,DSSV!$A$7:$R$65536,IN_DTK!H$6,0),""),"")</f>
        <v>0</v>
      </c>
      <c r="I1061" s="183">
        <f>IF(ISNA(VLOOKUP($A1061,DSSV!$A$7:$R$65536,IN_DTK!I$6,0))=FALSE,IF(I$9&lt;&gt;0,VLOOKUP($A1061,DSSV!$A$7:$R$65536,IN_DTK!I$6,0),""),"")</f>
        <v>0</v>
      </c>
      <c r="J1061" s="183">
        <f>IF(ISNA(VLOOKUP($A1061,DSSV!$A$7:$R$65536,IN_DTK!J$6,0))=FALSE,IF(J$9&lt;&gt;0,VLOOKUP($A1061,DSSV!$A$7:$R$65536,IN_DTK!J$6,0),""),"")</f>
        <v>0</v>
      </c>
      <c r="K1061" s="183">
        <f>IF(ISNA(VLOOKUP($A1061,DSSV!$A$7:$R$65536,IN_DTK!K$6,0))=FALSE,IF(K$9&lt;&gt;0,VLOOKUP($A1061,DSSV!$A$7:$R$65536,IN_DTK!K$6,0),""),"")</f>
        <v>0</v>
      </c>
      <c r="L1061" s="183">
        <f>IF(ISNA(VLOOKUP($A1061,DSSV!$A$7:$R$65536,IN_DTK!L$6,0))=FALSE,IF(L$9&lt;&gt;0,VLOOKUP($A1061,DSSV!$A$7:$R$65536,IN_DTK!L$6,0),""),"")</f>
        <v>0</v>
      </c>
      <c r="M1061" s="183">
        <f>IF(ISNA(VLOOKUP($A1061,DSSV!$A$7:$R$65536,IN_DTK!M$6,0))=FALSE,IF(M$9&lt;&gt;0,VLOOKUP($A1061,DSSV!$A$7:$R$65536,IN_DTK!M$6,0),""),"")</f>
        <v>0</v>
      </c>
      <c r="N1061" s="183">
        <f>IF(ISNA(VLOOKUP($A1061,DSSV!$A$7:$R$65536,IN_DTK!N$6,0))=FALSE,IF(N$9&lt;&gt;0,VLOOKUP($A1061,DSSV!$A$7:$R$65536,IN_DTK!N$6,0),""),"")</f>
        <v>0</v>
      </c>
      <c r="O1061" s="183">
        <f>IF(ISNA(VLOOKUP($A1061,DSSV!$A$7:$R$65536,IN_DTK!O$6,0))=FALSE,IF(O$9&lt;&gt;0,VLOOKUP($A1061,DSSV!$A$7:$R$65536,IN_DTK!O$6,0),""),"")</f>
        <v>0</v>
      </c>
      <c r="P1061" s="183">
        <f>IF(ISNA(VLOOKUP($A1061,DSSV!$A$7:$R$65536,IN_DTK!P$6,0))=FALSE,IF(P$9&lt;&gt;0,VLOOKUP($A1061,DSSV!$A$7:$R$65536,IN_DTK!P$6,0),""),"")</f>
        <v>0</v>
      </c>
      <c r="Q1061" s="184">
        <f>IF(ISNA(VLOOKUP($A1061,DSSV!$A$7:$R$65536,IN_DTK!Q$6,0))=FALSE,VLOOKUP($A1061,DSSV!$A$7:$R$65536,IN_DTK!Q$6,0),"")</f>
        <v>0</v>
      </c>
      <c r="R1061" s="175" t="str">
        <f>IF(ISNA(VLOOKUP($A1061,DSSV!$A$7:$R$65536,IN_DTK!R$6,0))=FALSE,VLOOKUP($A1061,DSSV!$A$7:$R$65536,IN_DTK!R$6,0),"")</f>
        <v>Không</v>
      </c>
      <c r="S1061" s="185" t="str">
        <f>IF(ISNA(VLOOKUP($A1061,DSSV!$A$7:$R$65536,IN_DTK!S$6,0))=FALSE,VLOOKUP($A1061,DSSV!$A$7:$R$65536,IN_DTK!S$6,0),"")</f>
        <v/>
      </c>
      <c r="T1061" s="156" t="str">
        <f t="shared" si="32"/>
        <v/>
      </c>
      <c r="U1061" s="156" t="str">
        <f t="shared" si="33"/>
        <v/>
      </c>
    </row>
    <row r="1062" spans="1:21" s="156" customFormat="1" ht="20.25" customHeight="1">
      <c r="A1062" s="154">
        <v>1053</v>
      </c>
      <c r="B1062" s="178">
        <f>--SUBTOTAL(2,C$7:C1062)</f>
        <v>1053</v>
      </c>
      <c r="C1062" s="157">
        <f>IF(ISNA(VLOOKUP($A1062,DSSV!$A$7:$R$65536,IN_DTK!C$6,0))=FALSE,VLOOKUP($A1062,DSSV!$A$7:$R$65536,IN_DTK!C$6,0),"")</f>
        <v>0</v>
      </c>
      <c r="D1062" s="181" t="str">
        <f>IF(ISNA(VLOOKUP($A1062,DSSV!$A$7:$R$65536,IN_DTK!D$6,0))=FALSE,VLOOKUP($A1062,DSSV!$A$7:$R$65536,IN_DTK!D$6,0),"")</f>
        <v/>
      </c>
      <c r="E1062" s="182" t="str">
        <f>IF(ISNA(VLOOKUP($A1062,DSSV!$A$7:$R$65536,IN_DTK!E$6,0))=FALSE,VLOOKUP($A1062,DSSV!$A$7:$R$65536,IN_DTK!E$6,0),"")</f>
        <v/>
      </c>
      <c r="F1062" s="187" t="str">
        <f>IF(ISNA(VLOOKUP($A1062,DSSV!$A$7:$R$65536,IN_DTK!F$6,0))=FALSE,VLOOKUP($A1062,DSSV!$A$7:$R$65536,IN_DTK!F$6,0),"")</f>
        <v/>
      </c>
      <c r="G1062" s="187" t="str">
        <f>IF(ISNA(VLOOKUP($A1062,DSSV!$A$7:$R$65536,IN_DTK!G$6,0))=FALSE,VLOOKUP($A1062,DSSV!$A$7:$R$65536,IN_DTK!G$6,0),"")</f>
        <v/>
      </c>
      <c r="H1062" s="183">
        <f>IF(ISNA(VLOOKUP($A1062,DSSV!$A$7:$R$65536,IN_DTK!H$6,0))=FALSE,IF(H$9&lt;&gt;0,VLOOKUP($A1062,DSSV!$A$7:$R$65536,IN_DTK!H$6,0),""),"")</f>
        <v>0</v>
      </c>
      <c r="I1062" s="183">
        <f>IF(ISNA(VLOOKUP($A1062,DSSV!$A$7:$R$65536,IN_DTK!I$6,0))=FALSE,IF(I$9&lt;&gt;0,VLOOKUP($A1062,DSSV!$A$7:$R$65536,IN_DTK!I$6,0),""),"")</f>
        <v>0</v>
      </c>
      <c r="J1062" s="183">
        <f>IF(ISNA(VLOOKUP($A1062,DSSV!$A$7:$R$65536,IN_DTK!J$6,0))=FALSE,IF(J$9&lt;&gt;0,VLOOKUP($A1062,DSSV!$A$7:$R$65536,IN_DTK!J$6,0),""),"")</f>
        <v>0</v>
      </c>
      <c r="K1062" s="183">
        <f>IF(ISNA(VLOOKUP($A1062,DSSV!$A$7:$R$65536,IN_DTK!K$6,0))=FALSE,IF(K$9&lt;&gt;0,VLOOKUP($A1062,DSSV!$A$7:$R$65536,IN_DTK!K$6,0),""),"")</f>
        <v>0</v>
      </c>
      <c r="L1062" s="183">
        <f>IF(ISNA(VLOOKUP($A1062,DSSV!$A$7:$R$65536,IN_DTK!L$6,0))=FALSE,IF(L$9&lt;&gt;0,VLOOKUP($A1062,DSSV!$A$7:$R$65536,IN_DTK!L$6,0),""),"")</f>
        <v>0</v>
      </c>
      <c r="M1062" s="183">
        <f>IF(ISNA(VLOOKUP($A1062,DSSV!$A$7:$R$65536,IN_DTK!M$6,0))=FALSE,IF(M$9&lt;&gt;0,VLOOKUP($A1062,DSSV!$A$7:$R$65536,IN_DTK!M$6,0),""),"")</f>
        <v>0</v>
      </c>
      <c r="N1062" s="183">
        <f>IF(ISNA(VLOOKUP($A1062,DSSV!$A$7:$R$65536,IN_DTK!N$6,0))=FALSE,IF(N$9&lt;&gt;0,VLOOKUP($A1062,DSSV!$A$7:$R$65536,IN_DTK!N$6,0),""),"")</f>
        <v>0</v>
      </c>
      <c r="O1062" s="183">
        <f>IF(ISNA(VLOOKUP($A1062,DSSV!$A$7:$R$65536,IN_DTK!O$6,0))=FALSE,IF(O$9&lt;&gt;0,VLOOKUP($A1062,DSSV!$A$7:$R$65536,IN_DTK!O$6,0),""),"")</f>
        <v>0</v>
      </c>
      <c r="P1062" s="183">
        <f>IF(ISNA(VLOOKUP($A1062,DSSV!$A$7:$R$65536,IN_DTK!P$6,0))=FALSE,IF(P$9&lt;&gt;0,VLOOKUP($A1062,DSSV!$A$7:$R$65536,IN_DTK!P$6,0),""),"")</f>
        <v>0</v>
      </c>
      <c r="Q1062" s="184">
        <f>IF(ISNA(VLOOKUP($A1062,DSSV!$A$7:$R$65536,IN_DTK!Q$6,0))=FALSE,VLOOKUP($A1062,DSSV!$A$7:$R$65536,IN_DTK!Q$6,0),"")</f>
        <v>0</v>
      </c>
      <c r="R1062" s="175" t="str">
        <f>IF(ISNA(VLOOKUP($A1062,DSSV!$A$7:$R$65536,IN_DTK!R$6,0))=FALSE,VLOOKUP($A1062,DSSV!$A$7:$R$65536,IN_DTK!R$6,0),"")</f>
        <v>Không</v>
      </c>
      <c r="S1062" s="185" t="str">
        <f>IF(ISNA(VLOOKUP($A1062,DSSV!$A$7:$R$65536,IN_DTK!S$6,0))=FALSE,VLOOKUP($A1062,DSSV!$A$7:$R$65536,IN_DTK!S$6,0),"")</f>
        <v/>
      </c>
      <c r="T1062" s="156" t="str">
        <f t="shared" si="32"/>
        <v/>
      </c>
      <c r="U1062" s="156" t="str">
        <f t="shared" si="33"/>
        <v/>
      </c>
    </row>
    <row r="1063" spans="1:21" s="156" customFormat="1" ht="20.25" customHeight="1">
      <c r="A1063" s="154">
        <v>1054</v>
      </c>
      <c r="B1063" s="178">
        <f>--SUBTOTAL(2,C$7:C1063)</f>
        <v>1054</v>
      </c>
      <c r="C1063" s="157">
        <f>IF(ISNA(VLOOKUP($A1063,DSSV!$A$7:$R$65536,IN_DTK!C$6,0))=FALSE,VLOOKUP($A1063,DSSV!$A$7:$R$65536,IN_DTK!C$6,0),"")</f>
        <v>0</v>
      </c>
      <c r="D1063" s="181" t="str">
        <f>IF(ISNA(VLOOKUP($A1063,DSSV!$A$7:$R$65536,IN_DTK!D$6,0))=FALSE,VLOOKUP($A1063,DSSV!$A$7:$R$65536,IN_DTK!D$6,0),"")</f>
        <v/>
      </c>
      <c r="E1063" s="182" t="str">
        <f>IF(ISNA(VLOOKUP($A1063,DSSV!$A$7:$R$65536,IN_DTK!E$6,0))=FALSE,VLOOKUP($A1063,DSSV!$A$7:$R$65536,IN_DTK!E$6,0),"")</f>
        <v/>
      </c>
      <c r="F1063" s="187" t="str">
        <f>IF(ISNA(VLOOKUP($A1063,DSSV!$A$7:$R$65536,IN_DTK!F$6,0))=FALSE,VLOOKUP($A1063,DSSV!$A$7:$R$65536,IN_DTK!F$6,0),"")</f>
        <v/>
      </c>
      <c r="G1063" s="187" t="str">
        <f>IF(ISNA(VLOOKUP($A1063,DSSV!$A$7:$R$65536,IN_DTK!G$6,0))=FALSE,VLOOKUP($A1063,DSSV!$A$7:$R$65536,IN_DTK!G$6,0),"")</f>
        <v/>
      </c>
      <c r="H1063" s="183">
        <f>IF(ISNA(VLOOKUP($A1063,DSSV!$A$7:$R$65536,IN_DTK!H$6,0))=FALSE,IF(H$9&lt;&gt;0,VLOOKUP($A1063,DSSV!$A$7:$R$65536,IN_DTK!H$6,0),""),"")</f>
        <v>0</v>
      </c>
      <c r="I1063" s="183">
        <f>IF(ISNA(VLOOKUP($A1063,DSSV!$A$7:$R$65536,IN_DTK!I$6,0))=FALSE,IF(I$9&lt;&gt;0,VLOOKUP($A1063,DSSV!$A$7:$R$65536,IN_DTK!I$6,0),""),"")</f>
        <v>0</v>
      </c>
      <c r="J1063" s="183">
        <f>IF(ISNA(VLOOKUP($A1063,DSSV!$A$7:$R$65536,IN_DTK!J$6,0))=FALSE,IF(J$9&lt;&gt;0,VLOOKUP($A1063,DSSV!$A$7:$R$65536,IN_DTK!J$6,0),""),"")</f>
        <v>0</v>
      </c>
      <c r="K1063" s="183">
        <f>IF(ISNA(VLOOKUP($A1063,DSSV!$A$7:$R$65536,IN_DTK!K$6,0))=FALSE,IF(K$9&lt;&gt;0,VLOOKUP($A1063,DSSV!$A$7:$R$65536,IN_DTK!K$6,0),""),"")</f>
        <v>0</v>
      </c>
      <c r="L1063" s="183">
        <f>IF(ISNA(VLOOKUP($A1063,DSSV!$A$7:$R$65536,IN_DTK!L$6,0))=FALSE,IF(L$9&lt;&gt;0,VLOOKUP($A1063,DSSV!$A$7:$R$65536,IN_DTK!L$6,0),""),"")</f>
        <v>0</v>
      </c>
      <c r="M1063" s="183">
        <f>IF(ISNA(VLOOKUP($A1063,DSSV!$A$7:$R$65536,IN_DTK!M$6,0))=FALSE,IF(M$9&lt;&gt;0,VLOOKUP($A1063,DSSV!$A$7:$R$65536,IN_DTK!M$6,0),""),"")</f>
        <v>0</v>
      </c>
      <c r="N1063" s="183">
        <f>IF(ISNA(VLOOKUP($A1063,DSSV!$A$7:$R$65536,IN_DTK!N$6,0))=FALSE,IF(N$9&lt;&gt;0,VLOOKUP($A1063,DSSV!$A$7:$R$65536,IN_DTK!N$6,0),""),"")</f>
        <v>0</v>
      </c>
      <c r="O1063" s="183">
        <f>IF(ISNA(VLOOKUP($A1063,DSSV!$A$7:$R$65536,IN_DTK!O$6,0))=FALSE,IF(O$9&lt;&gt;0,VLOOKUP($A1063,DSSV!$A$7:$R$65536,IN_DTK!O$6,0),""),"")</f>
        <v>0</v>
      </c>
      <c r="P1063" s="183">
        <f>IF(ISNA(VLOOKUP($A1063,DSSV!$A$7:$R$65536,IN_DTK!P$6,0))=FALSE,IF(P$9&lt;&gt;0,VLOOKUP($A1063,DSSV!$A$7:$R$65536,IN_DTK!P$6,0),""),"")</f>
        <v>0</v>
      </c>
      <c r="Q1063" s="184">
        <f>IF(ISNA(VLOOKUP($A1063,DSSV!$A$7:$R$65536,IN_DTK!Q$6,0))=FALSE,VLOOKUP($A1063,DSSV!$A$7:$R$65536,IN_DTK!Q$6,0),"")</f>
        <v>0</v>
      </c>
      <c r="R1063" s="175" t="str">
        <f>IF(ISNA(VLOOKUP($A1063,DSSV!$A$7:$R$65536,IN_DTK!R$6,0))=FALSE,VLOOKUP($A1063,DSSV!$A$7:$R$65536,IN_DTK!R$6,0),"")</f>
        <v>Không</v>
      </c>
      <c r="S1063" s="185" t="str">
        <f>IF(ISNA(VLOOKUP($A1063,DSSV!$A$7:$R$65536,IN_DTK!S$6,0))=FALSE,VLOOKUP($A1063,DSSV!$A$7:$R$65536,IN_DTK!S$6,0),"")</f>
        <v/>
      </c>
      <c r="T1063" s="156" t="str">
        <f t="shared" si="32"/>
        <v/>
      </c>
      <c r="U1063" s="156" t="str">
        <f t="shared" si="33"/>
        <v/>
      </c>
    </row>
    <row r="1064" spans="1:21" s="156" customFormat="1" ht="20.25" customHeight="1">
      <c r="A1064" s="154">
        <v>1055</v>
      </c>
      <c r="B1064" s="178">
        <f>--SUBTOTAL(2,C$7:C1064)</f>
        <v>1055</v>
      </c>
      <c r="C1064" s="157">
        <f>IF(ISNA(VLOOKUP($A1064,DSSV!$A$7:$R$65536,IN_DTK!C$6,0))=FALSE,VLOOKUP($A1064,DSSV!$A$7:$R$65536,IN_DTK!C$6,0),"")</f>
        <v>0</v>
      </c>
      <c r="D1064" s="181" t="str">
        <f>IF(ISNA(VLOOKUP($A1064,DSSV!$A$7:$R$65536,IN_DTK!D$6,0))=FALSE,VLOOKUP($A1064,DSSV!$A$7:$R$65536,IN_DTK!D$6,0),"")</f>
        <v/>
      </c>
      <c r="E1064" s="182" t="str">
        <f>IF(ISNA(VLOOKUP($A1064,DSSV!$A$7:$R$65536,IN_DTK!E$6,0))=FALSE,VLOOKUP($A1064,DSSV!$A$7:$R$65536,IN_DTK!E$6,0),"")</f>
        <v/>
      </c>
      <c r="F1064" s="187" t="str">
        <f>IF(ISNA(VLOOKUP($A1064,DSSV!$A$7:$R$65536,IN_DTK!F$6,0))=FALSE,VLOOKUP($A1064,DSSV!$A$7:$R$65536,IN_DTK!F$6,0),"")</f>
        <v/>
      </c>
      <c r="G1064" s="187" t="str">
        <f>IF(ISNA(VLOOKUP($A1064,DSSV!$A$7:$R$65536,IN_DTK!G$6,0))=FALSE,VLOOKUP($A1064,DSSV!$A$7:$R$65536,IN_DTK!G$6,0),"")</f>
        <v/>
      </c>
      <c r="H1064" s="183">
        <f>IF(ISNA(VLOOKUP($A1064,DSSV!$A$7:$R$65536,IN_DTK!H$6,0))=FALSE,IF(H$9&lt;&gt;0,VLOOKUP($A1064,DSSV!$A$7:$R$65536,IN_DTK!H$6,0),""),"")</f>
        <v>0</v>
      </c>
      <c r="I1064" s="183">
        <f>IF(ISNA(VLOOKUP($A1064,DSSV!$A$7:$R$65536,IN_DTK!I$6,0))=FALSE,IF(I$9&lt;&gt;0,VLOOKUP($A1064,DSSV!$A$7:$R$65536,IN_DTK!I$6,0),""),"")</f>
        <v>0</v>
      </c>
      <c r="J1064" s="183">
        <f>IF(ISNA(VLOOKUP($A1064,DSSV!$A$7:$R$65536,IN_DTK!J$6,0))=FALSE,IF(J$9&lt;&gt;0,VLOOKUP($A1064,DSSV!$A$7:$R$65536,IN_DTK!J$6,0),""),"")</f>
        <v>0</v>
      </c>
      <c r="K1064" s="183">
        <f>IF(ISNA(VLOOKUP($A1064,DSSV!$A$7:$R$65536,IN_DTK!K$6,0))=FALSE,IF(K$9&lt;&gt;0,VLOOKUP($A1064,DSSV!$A$7:$R$65536,IN_DTK!K$6,0),""),"")</f>
        <v>0</v>
      </c>
      <c r="L1064" s="183">
        <f>IF(ISNA(VLOOKUP($A1064,DSSV!$A$7:$R$65536,IN_DTK!L$6,0))=FALSE,IF(L$9&lt;&gt;0,VLOOKUP($A1064,DSSV!$A$7:$R$65536,IN_DTK!L$6,0),""),"")</f>
        <v>0</v>
      </c>
      <c r="M1064" s="183">
        <f>IF(ISNA(VLOOKUP($A1064,DSSV!$A$7:$R$65536,IN_DTK!M$6,0))=FALSE,IF(M$9&lt;&gt;0,VLOOKUP($A1064,DSSV!$A$7:$R$65536,IN_DTK!M$6,0),""),"")</f>
        <v>0</v>
      </c>
      <c r="N1064" s="183">
        <f>IF(ISNA(VLOOKUP($A1064,DSSV!$A$7:$R$65536,IN_DTK!N$6,0))=FALSE,IF(N$9&lt;&gt;0,VLOOKUP($A1064,DSSV!$A$7:$R$65536,IN_DTK!N$6,0),""),"")</f>
        <v>0</v>
      </c>
      <c r="O1064" s="183">
        <f>IF(ISNA(VLOOKUP($A1064,DSSV!$A$7:$R$65536,IN_DTK!O$6,0))=FALSE,IF(O$9&lt;&gt;0,VLOOKUP($A1064,DSSV!$A$7:$R$65536,IN_DTK!O$6,0),""),"")</f>
        <v>0</v>
      </c>
      <c r="P1064" s="183">
        <f>IF(ISNA(VLOOKUP($A1064,DSSV!$A$7:$R$65536,IN_DTK!P$6,0))=FALSE,IF(P$9&lt;&gt;0,VLOOKUP($A1064,DSSV!$A$7:$R$65536,IN_DTK!P$6,0),""),"")</f>
        <v>0</v>
      </c>
      <c r="Q1064" s="184">
        <f>IF(ISNA(VLOOKUP($A1064,DSSV!$A$7:$R$65536,IN_DTK!Q$6,0))=FALSE,VLOOKUP($A1064,DSSV!$A$7:$R$65536,IN_DTK!Q$6,0),"")</f>
        <v>0</v>
      </c>
      <c r="R1064" s="175" t="str">
        <f>IF(ISNA(VLOOKUP($A1064,DSSV!$A$7:$R$65536,IN_DTK!R$6,0))=FALSE,VLOOKUP($A1064,DSSV!$A$7:$R$65536,IN_DTK!R$6,0),"")</f>
        <v>Không</v>
      </c>
      <c r="S1064" s="185" t="str">
        <f>IF(ISNA(VLOOKUP($A1064,DSSV!$A$7:$R$65536,IN_DTK!S$6,0))=FALSE,VLOOKUP($A1064,DSSV!$A$7:$R$65536,IN_DTK!S$6,0),"")</f>
        <v/>
      </c>
      <c r="T1064" s="156" t="str">
        <f t="shared" si="32"/>
        <v/>
      </c>
      <c r="U1064" s="156" t="str">
        <f t="shared" si="33"/>
        <v/>
      </c>
    </row>
    <row r="1065" spans="1:21" s="156" customFormat="1" ht="20.25" customHeight="1">
      <c r="A1065" s="154">
        <v>1056</v>
      </c>
      <c r="B1065" s="178">
        <f>--SUBTOTAL(2,C$7:C1065)</f>
        <v>1056</v>
      </c>
      <c r="C1065" s="157">
        <f>IF(ISNA(VLOOKUP($A1065,DSSV!$A$7:$R$65536,IN_DTK!C$6,0))=FALSE,VLOOKUP($A1065,DSSV!$A$7:$R$65536,IN_DTK!C$6,0),"")</f>
        <v>0</v>
      </c>
      <c r="D1065" s="181" t="str">
        <f>IF(ISNA(VLOOKUP($A1065,DSSV!$A$7:$R$65536,IN_DTK!D$6,0))=FALSE,VLOOKUP($A1065,DSSV!$A$7:$R$65536,IN_DTK!D$6,0),"")</f>
        <v/>
      </c>
      <c r="E1065" s="182" t="str">
        <f>IF(ISNA(VLOOKUP($A1065,DSSV!$A$7:$R$65536,IN_DTK!E$6,0))=FALSE,VLOOKUP($A1065,DSSV!$A$7:$R$65536,IN_DTK!E$6,0),"")</f>
        <v/>
      </c>
      <c r="F1065" s="187" t="str">
        <f>IF(ISNA(VLOOKUP($A1065,DSSV!$A$7:$R$65536,IN_DTK!F$6,0))=FALSE,VLOOKUP($A1065,DSSV!$A$7:$R$65536,IN_DTK!F$6,0),"")</f>
        <v/>
      </c>
      <c r="G1065" s="187" t="str">
        <f>IF(ISNA(VLOOKUP($A1065,DSSV!$A$7:$R$65536,IN_DTK!G$6,0))=FALSE,VLOOKUP($A1065,DSSV!$A$7:$R$65536,IN_DTK!G$6,0),"")</f>
        <v/>
      </c>
      <c r="H1065" s="183">
        <f>IF(ISNA(VLOOKUP($A1065,DSSV!$A$7:$R$65536,IN_DTK!H$6,0))=FALSE,IF(H$9&lt;&gt;0,VLOOKUP($A1065,DSSV!$A$7:$R$65536,IN_DTK!H$6,0),""),"")</f>
        <v>0</v>
      </c>
      <c r="I1065" s="183">
        <f>IF(ISNA(VLOOKUP($A1065,DSSV!$A$7:$R$65536,IN_DTK!I$6,0))=FALSE,IF(I$9&lt;&gt;0,VLOOKUP($A1065,DSSV!$A$7:$R$65536,IN_DTK!I$6,0),""),"")</f>
        <v>0</v>
      </c>
      <c r="J1065" s="183">
        <f>IF(ISNA(VLOOKUP($A1065,DSSV!$A$7:$R$65536,IN_DTK!J$6,0))=FALSE,IF(J$9&lt;&gt;0,VLOOKUP($A1065,DSSV!$A$7:$R$65536,IN_DTK!J$6,0),""),"")</f>
        <v>0</v>
      </c>
      <c r="K1065" s="183">
        <f>IF(ISNA(VLOOKUP($A1065,DSSV!$A$7:$R$65536,IN_DTK!K$6,0))=FALSE,IF(K$9&lt;&gt;0,VLOOKUP($A1065,DSSV!$A$7:$R$65536,IN_DTK!K$6,0),""),"")</f>
        <v>0</v>
      </c>
      <c r="L1065" s="183">
        <f>IF(ISNA(VLOOKUP($A1065,DSSV!$A$7:$R$65536,IN_DTK!L$6,0))=FALSE,IF(L$9&lt;&gt;0,VLOOKUP($A1065,DSSV!$A$7:$R$65536,IN_DTK!L$6,0),""),"")</f>
        <v>0</v>
      </c>
      <c r="M1065" s="183">
        <f>IF(ISNA(VLOOKUP($A1065,DSSV!$A$7:$R$65536,IN_DTK!M$6,0))=FALSE,IF(M$9&lt;&gt;0,VLOOKUP($A1065,DSSV!$A$7:$R$65536,IN_DTK!M$6,0),""),"")</f>
        <v>0</v>
      </c>
      <c r="N1065" s="183">
        <f>IF(ISNA(VLOOKUP($A1065,DSSV!$A$7:$R$65536,IN_DTK!N$6,0))=FALSE,IF(N$9&lt;&gt;0,VLOOKUP($A1065,DSSV!$A$7:$R$65536,IN_DTK!N$6,0),""),"")</f>
        <v>0</v>
      </c>
      <c r="O1065" s="183">
        <f>IF(ISNA(VLOOKUP($A1065,DSSV!$A$7:$R$65536,IN_DTK!O$6,0))=FALSE,IF(O$9&lt;&gt;0,VLOOKUP($A1065,DSSV!$A$7:$R$65536,IN_DTK!O$6,0),""),"")</f>
        <v>0</v>
      </c>
      <c r="P1065" s="183">
        <f>IF(ISNA(VLOOKUP($A1065,DSSV!$A$7:$R$65536,IN_DTK!P$6,0))=FALSE,IF(P$9&lt;&gt;0,VLOOKUP($A1065,DSSV!$A$7:$R$65536,IN_DTK!P$6,0),""),"")</f>
        <v>0</v>
      </c>
      <c r="Q1065" s="184">
        <f>IF(ISNA(VLOOKUP($A1065,DSSV!$A$7:$R$65536,IN_DTK!Q$6,0))=FALSE,VLOOKUP($A1065,DSSV!$A$7:$R$65536,IN_DTK!Q$6,0),"")</f>
        <v>0</v>
      </c>
      <c r="R1065" s="175" t="str">
        <f>IF(ISNA(VLOOKUP($A1065,DSSV!$A$7:$R$65536,IN_DTK!R$6,0))=FALSE,VLOOKUP($A1065,DSSV!$A$7:$R$65536,IN_DTK!R$6,0),"")</f>
        <v>Không</v>
      </c>
      <c r="S1065" s="185" t="str">
        <f>IF(ISNA(VLOOKUP($A1065,DSSV!$A$7:$R$65536,IN_DTK!S$6,0))=FALSE,VLOOKUP($A1065,DSSV!$A$7:$R$65536,IN_DTK!S$6,0),"")</f>
        <v/>
      </c>
      <c r="T1065" s="156" t="str">
        <f t="shared" si="32"/>
        <v/>
      </c>
      <c r="U1065" s="156" t="str">
        <f t="shared" si="33"/>
        <v/>
      </c>
    </row>
    <row r="1066" spans="1:21" s="156" customFormat="1" ht="20.25" customHeight="1">
      <c r="A1066" s="154">
        <v>1057</v>
      </c>
      <c r="B1066" s="178">
        <f>--SUBTOTAL(2,C$7:C1066)</f>
        <v>1057</v>
      </c>
      <c r="C1066" s="157">
        <f>IF(ISNA(VLOOKUP($A1066,DSSV!$A$7:$R$65536,IN_DTK!C$6,0))=FALSE,VLOOKUP($A1066,DSSV!$A$7:$R$65536,IN_DTK!C$6,0),"")</f>
        <v>0</v>
      </c>
      <c r="D1066" s="181" t="str">
        <f>IF(ISNA(VLOOKUP($A1066,DSSV!$A$7:$R$65536,IN_DTK!D$6,0))=FALSE,VLOOKUP($A1066,DSSV!$A$7:$R$65536,IN_DTK!D$6,0),"")</f>
        <v/>
      </c>
      <c r="E1066" s="182" t="str">
        <f>IF(ISNA(VLOOKUP($A1066,DSSV!$A$7:$R$65536,IN_DTK!E$6,0))=FALSE,VLOOKUP($A1066,DSSV!$A$7:$R$65536,IN_DTK!E$6,0),"")</f>
        <v/>
      </c>
      <c r="F1066" s="187" t="str">
        <f>IF(ISNA(VLOOKUP($A1066,DSSV!$A$7:$R$65536,IN_DTK!F$6,0))=FALSE,VLOOKUP($A1066,DSSV!$A$7:$R$65536,IN_DTK!F$6,0),"")</f>
        <v/>
      </c>
      <c r="G1066" s="187" t="str">
        <f>IF(ISNA(VLOOKUP($A1066,DSSV!$A$7:$R$65536,IN_DTK!G$6,0))=FALSE,VLOOKUP($A1066,DSSV!$A$7:$R$65536,IN_DTK!G$6,0),"")</f>
        <v/>
      </c>
      <c r="H1066" s="183">
        <f>IF(ISNA(VLOOKUP($A1066,DSSV!$A$7:$R$65536,IN_DTK!H$6,0))=FALSE,IF(H$9&lt;&gt;0,VLOOKUP($A1066,DSSV!$A$7:$R$65536,IN_DTK!H$6,0),""),"")</f>
        <v>0</v>
      </c>
      <c r="I1066" s="183">
        <f>IF(ISNA(VLOOKUP($A1066,DSSV!$A$7:$R$65536,IN_DTK!I$6,0))=FALSE,IF(I$9&lt;&gt;0,VLOOKUP($A1066,DSSV!$A$7:$R$65536,IN_DTK!I$6,0),""),"")</f>
        <v>0</v>
      </c>
      <c r="J1066" s="183">
        <f>IF(ISNA(VLOOKUP($A1066,DSSV!$A$7:$R$65536,IN_DTK!J$6,0))=FALSE,IF(J$9&lt;&gt;0,VLOOKUP($A1066,DSSV!$A$7:$R$65536,IN_DTK!J$6,0),""),"")</f>
        <v>0</v>
      </c>
      <c r="K1066" s="183">
        <f>IF(ISNA(VLOOKUP($A1066,DSSV!$A$7:$R$65536,IN_DTK!K$6,0))=FALSE,IF(K$9&lt;&gt;0,VLOOKUP($A1066,DSSV!$A$7:$R$65536,IN_DTK!K$6,0),""),"")</f>
        <v>0</v>
      </c>
      <c r="L1066" s="183">
        <f>IF(ISNA(VLOOKUP($A1066,DSSV!$A$7:$R$65536,IN_DTK!L$6,0))=FALSE,IF(L$9&lt;&gt;0,VLOOKUP($A1066,DSSV!$A$7:$R$65536,IN_DTK!L$6,0),""),"")</f>
        <v>0</v>
      </c>
      <c r="M1066" s="183">
        <f>IF(ISNA(VLOOKUP($A1066,DSSV!$A$7:$R$65536,IN_DTK!M$6,0))=FALSE,IF(M$9&lt;&gt;0,VLOOKUP($A1066,DSSV!$A$7:$R$65536,IN_DTK!M$6,0),""),"")</f>
        <v>0</v>
      </c>
      <c r="N1066" s="183">
        <f>IF(ISNA(VLOOKUP($A1066,DSSV!$A$7:$R$65536,IN_DTK!N$6,0))=FALSE,IF(N$9&lt;&gt;0,VLOOKUP($A1066,DSSV!$A$7:$R$65536,IN_DTK!N$6,0),""),"")</f>
        <v>0</v>
      </c>
      <c r="O1066" s="183">
        <f>IF(ISNA(VLOOKUP($A1066,DSSV!$A$7:$R$65536,IN_DTK!O$6,0))=FALSE,IF(O$9&lt;&gt;0,VLOOKUP($A1066,DSSV!$A$7:$R$65536,IN_DTK!O$6,0),""),"")</f>
        <v>0</v>
      </c>
      <c r="P1066" s="183">
        <f>IF(ISNA(VLOOKUP($A1066,DSSV!$A$7:$R$65536,IN_DTK!P$6,0))=FALSE,IF(P$9&lt;&gt;0,VLOOKUP($A1066,DSSV!$A$7:$R$65536,IN_DTK!P$6,0),""),"")</f>
        <v>0</v>
      </c>
      <c r="Q1066" s="184">
        <f>IF(ISNA(VLOOKUP($A1066,DSSV!$A$7:$R$65536,IN_DTK!Q$6,0))=FALSE,VLOOKUP($A1066,DSSV!$A$7:$R$65536,IN_DTK!Q$6,0),"")</f>
        <v>0</v>
      </c>
      <c r="R1066" s="175" t="str">
        <f>IF(ISNA(VLOOKUP($A1066,DSSV!$A$7:$R$65536,IN_DTK!R$6,0))=FALSE,VLOOKUP($A1066,DSSV!$A$7:$R$65536,IN_DTK!R$6,0),"")</f>
        <v>Không</v>
      </c>
      <c r="S1066" s="185" t="str">
        <f>IF(ISNA(VLOOKUP($A1066,DSSV!$A$7:$R$65536,IN_DTK!S$6,0))=FALSE,VLOOKUP($A1066,DSSV!$A$7:$R$65536,IN_DTK!S$6,0),"")</f>
        <v/>
      </c>
      <c r="T1066" s="156" t="str">
        <f t="shared" si="32"/>
        <v/>
      </c>
      <c r="U1066" s="156" t="str">
        <f t="shared" si="33"/>
        <v/>
      </c>
    </row>
    <row r="1067" spans="1:21" s="156" customFormat="1" ht="20.25" customHeight="1">
      <c r="A1067" s="154">
        <v>1058</v>
      </c>
      <c r="B1067" s="178">
        <f>--SUBTOTAL(2,C$7:C1067)</f>
        <v>1058</v>
      </c>
      <c r="C1067" s="157">
        <f>IF(ISNA(VLOOKUP($A1067,DSSV!$A$7:$R$65536,IN_DTK!C$6,0))=FALSE,VLOOKUP($A1067,DSSV!$A$7:$R$65536,IN_DTK!C$6,0),"")</f>
        <v>0</v>
      </c>
      <c r="D1067" s="181" t="str">
        <f>IF(ISNA(VLOOKUP($A1067,DSSV!$A$7:$R$65536,IN_DTK!D$6,0))=FALSE,VLOOKUP($A1067,DSSV!$A$7:$R$65536,IN_DTK!D$6,0),"")</f>
        <v/>
      </c>
      <c r="E1067" s="182" t="str">
        <f>IF(ISNA(VLOOKUP($A1067,DSSV!$A$7:$R$65536,IN_DTK!E$6,0))=FALSE,VLOOKUP($A1067,DSSV!$A$7:$R$65536,IN_DTK!E$6,0),"")</f>
        <v/>
      </c>
      <c r="F1067" s="187" t="str">
        <f>IF(ISNA(VLOOKUP($A1067,DSSV!$A$7:$R$65536,IN_DTK!F$6,0))=FALSE,VLOOKUP($A1067,DSSV!$A$7:$R$65536,IN_DTK!F$6,0),"")</f>
        <v/>
      </c>
      <c r="G1067" s="187" t="str">
        <f>IF(ISNA(VLOOKUP($A1067,DSSV!$A$7:$R$65536,IN_DTK!G$6,0))=FALSE,VLOOKUP($A1067,DSSV!$A$7:$R$65536,IN_DTK!G$6,0),"")</f>
        <v/>
      </c>
      <c r="H1067" s="183">
        <f>IF(ISNA(VLOOKUP($A1067,DSSV!$A$7:$R$65536,IN_DTK!H$6,0))=FALSE,IF(H$9&lt;&gt;0,VLOOKUP($A1067,DSSV!$A$7:$R$65536,IN_DTK!H$6,0),""),"")</f>
        <v>0</v>
      </c>
      <c r="I1067" s="183">
        <f>IF(ISNA(VLOOKUP($A1067,DSSV!$A$7:$R$65536,IN_DTK!I$6,0))=FALSE,IF(I$9&lt;&gt;0,VLOOKUP($A1067,DSSV!$A$7:$R$65536,IN_DTK!I$6,0),""),"")</f>
        <v>0</v>
      </c>
      <c r="J1067" s="183">
        <f>IF(ISNA(VLOOKUP($A1067,DSSV!$A$7:$R$65536,IN_DTK!J$6,0))=FALSE,IF(J$9&lt;&gt;0,VLOOKUP($A1067,DSSV!$A$7:$R$65536,IN_DTK!J$6,0),""),"")</f>
        <v>0</v>
      </c>
      <c r="K1067" s="183">
        <f>IF(ISNA(VLOOKUP($A1067,DSSV!$A$7:$R$65536,IN_DTK!K$6,0))=FALSE,IF(K$9&lt;&gt;0,VLOOKUP($A1067,DSSV!$A$7:$R$65536,IN_DTK!K$6,0),""),"")</f>
        <v>0</v>
      </c>
      <c r="L1067" s="183">
        <f>IF(ISNA(VLOOKUP($A1067,DSSV!$A$7:$R$65536,IN_DTK!L$6,0))=FALSE,IF(L$9&lt;&gt;0,VLOOKUP($A1067,DSSV!$A$7:$R$65536,IN_DTK!L$6,0),""),"")</f>
        <v>0</v>
      </c>
      <c r="M1067" s="183">
        <f>IF(ISNA(VLOOKUP($A1067,DSSV!$A$7:$R$65536,IN_DTK!M$6,0))=FALSE,IF(M$9&lt;&gt;0,VLOOKUP($A1067,DSSV!$A$7:$R$65536,IN_DTK!M$6,0),""),"")</f>
        <v>0</v>
      </c>
      <c r="N1067" s="183">
        <f>IF(ISNA(VLOOKUP($A1067,DSSV!$A$7:$R$65536,IN_DTK!N$6,0))=FALSE,IF(N$9&lt;&gt;0,VLOOKUP($A1067,DSSV!$A$7:$R$65536,IN_DTK!N$6,0),""),"")</f>
        <v>0</v>
      </c>
      <c r="O1067" s="183">
        <f>IF(ISNA(VLOOKUP($A1067,DSSV!$A$7:$R$65536,IN_DTK!O$6,0))=FALSE,IF(O$9&lt;&gt;0,VLOOKUP($A1067,DSSV!$A$7:$R$65536,IN_DTK!O$6,0),""),"")</f>
        <v>0</v>
      </c>
      <c r="P1067" s="183">
        <f>IF(ISNA(VLOOKUP($A1067,DSSV!$A$7:$R$65536,IN_DTK!P$6,0))=FALSE,IF(P$9&lt;&gt;0,VLOOKUP($A1067,DSSV!$A$7:$R$65536,IN_DTK!P$6,0),""),"")</f>
        <v>0</v>
      </c>
      <c r="Q1067" s="184">
        <f>IF(ISNA(VLOOKUP($A1067,DSSV!$A$7:$R$65536,IN_DTK!Q$6,0))=FALSE,VLOOKUP($A1067,DSSV!$A$7:$R$65536,IN_DTK!Q$6,0),"")</f>
        <v>0</v>
      </c>
      <c r="R1067" s="175" t="str">
        <f>IF(ISNA(VLOOKUP($A1067,DSSV!$A$7:$R$65536,IN_DTK!R$6,0))=FALSE,VLOOKUP($A1067,DSSV!$A$7:$R$65536,IN_DTK!R$6,0),"")</f>
        <v>Không</v>
      </c>
      <c r="S1067" s="185" t="str">
        <f>IF(ISNA(VLOOKUP($A1067,DSSV!$A$7:$R$65536,IN_DTK!S$6,0))=FALSE,VLOOKUP($A1067,DSSV!$A$7:$R$65536,IN_DTK!S$6,0),"")</f>
        <v/>
      </c>
      <c r="T1067" s="156" t="str">
        <f t="shared" si="32"/>
        <v/>
      </c>
      <c r="U1067" s="156" t="str">
        <f t="shared" si="33"/>
        <v/>
      </c>
    </row>
    <row r="1068" spans="1:21" s="156" customFormat="1" ht="20.25" customHeight="1">
      <c r="A1068" s="154">
        <v>1059</v>
      </c>
      <c r="B1068" s="178">
        <f>--SUBTOTAL(2,C$7:C1068)</f>
        <v>1059</v>
      </c>
      <c r="C1068" s="157">
        <f>IF(ISNA(VLOOKUP($A1068,DSSV!$A$7:$R$65536,IN_DTK!C$6,0))=FALSE,VLOOKUP($A1068,DSSV!$A$7:$R$65536,IN_DTK!C$6,0),"")</f>
        <v>0</v>
      </c>
      <c r="D1068" s="181" t="str">
        <f>IF(ISNA(VLOOKUP($A1068,DSSV!$A$7:$R$65536,IN_DTK!D$6,0))=FALSE,VLOOKUP($A1068,DSSV!$A$7:$R$65536,IN_DTK!D$6,0),"")</f>
        <v/>
      </c>
      <c r="E1068" s="182" t="str">
        <f>IF(ISNA(VLOOKUP($A1068,DSSV!$A$7:$R$65536,IN_DTK!E$6,0))=FALSE,VLOOKUP($A1068,DSSV!$A$7:$R$65536,IN_DTK!E$6,0),"")</f>
        <v/>
      </c>
      <c r="F1068" s="187" t="str">
        <f>IF(ISNA(VLOOKUP($A1068,DSSV!$A$7:$R$65536,IN_DTK!F$6,0))=FALSE,VLOOKUP($A1068,DSSV!$A$7:$R$65536,IN_DTK!F$6,0),"")</f>
        <v/>
      </c>
      <c r="G1068" s="187" t="str">
        <f>IF(ISNA(VLOOKUP($A1068,DSSV!$A$7:$R$65536,IN_DTK!G$6,0))=FALSE,VLOOKUP($A1068,DSSV!$A$7:$R$65536,IN_DTK!G$6,0),"")</f>
        <v/>
      </c>
      <c r="H1068" s="183">
        <f>IF(ISNA(VLOOKUP($A1068,DSSV!$A$7:$R$65536,IN_DTK!H$6,0))=FALSE,IF(H$9&lt;&gt;0,VLOOKUP($A1068,DSSV!$A$7:$R$65536,IN_DTK!H$6,0),""),"")</f>
        <v>0</v>
      </c>
      <c r="I1068" s="183">
        <f>IF(ISNA(VLOOKUP($A1068,DSSV!$A$7:$R$65536,IN_DTK!I$6,0))=FALSE,IF(I$9&lt;&gt;0,VLOOKUP($A1068,DSSV!$A$7:$R$65536,IN_DTK!I$6,0),""),"")</f>
        <v>0</v>
      </c>
      <c r="J1068" s="183">
        <f>IF(ISNA(VLOOKUP($A1068,DSSV!$A$7:$R$65536,IN_DTK!J$6,0))=FALSE,IF(J$9&lt;&gt;0,VLOOKUP($A1068,DSSV!$A$7:$R$65536,IN_DTK!J$6,0),""),"")</f>
        <v>0</v>
      </c>
      <c r="K1068" s="183">
        <f>IF(ISNA(VLOOKUP($A1068,DSSV!$A$7:$R$65536,IN_DTK!K$6,0))=FALSE,IF(K$9&lt;&gt;0,VLOOKUP($A1068,DSSV!$A$7:$R$65536,IN_DTK!K$6,0),""),"")</f>
        <v>0</v>
      </c>
      <c r="L1068" s="183">
        <f>IF(ISNA(VLOOKUP($A1068,DSSV!$A$7:$R$65536,IN_DTK!L$6,0))=FALSE,IF(L$9&lt;&gt;0,VLOOKUP($A1068,DSSV!$A$7:$R$65536,IN_DTK!L$6,0),""),"")</f>
        <v>0</v>
      </c>
      <c r="M1068" s="183">
        <f>IF(ISNA(VLOOKUP($A1068,DSSV!$A$7:$R$65536,IN_DTK!M$6,0))=FALSE,IF(M$9&lt;&gt;0,VLOOKUP($A1068,DSSV!$A$7:$R$65536,IN_DTK!M$6,0),""),"")</f>
        <v>0</v>
      </c>
      <c r="N1068" s="183">
        <f>IF(ISNA(VLOOKUP($A1068,DSSV!$A$7:$R$65536,IN_DTK!N$6,0))=FALSE,IF(N$9&lt;&gt;0,VLOOKUP($A1068,DSSV!$A$7:$R$65536,IN_DTK!N$6,0),""),"")</f>
        <v>0</v>
      </c>
      <c r="O1068" s="183">
        <f>IF(ISNA(VLOOKUP($A1068,DSSV!$A$7:$R$65536,IN_DTK!O$6,0))=FALSE,IF(O$9&lt;&gt;0,VLOOKUP($A1068,DSSV!$A$7:$R$65536,IN_DTK!O$6,0),""),"")</f>
        <v>0</v>
      </c>
      <c r="P1068" s="183">
        <f>IF(ISNA(VLOOKUP($A1068,DSSV!$A$7:$R$65536,IN_DTK!P$6,0))=FALSE,IF(P$9&lt;&gt;0,VLOOKUP($A1068,DSSV!$A$7:$R$65536,IN_DTK!P$6,0),""),"")</f>
        <v>0</v>
      </c>
      <c r="Q1068" s="184">
        <f>IF(ISNA(VLOOKUP($A1068,DSSV!$A$7:$R$65536,IN_DTK!Q$6,0))=FALSE,VLOOKUP($A1068,DSSV!$A$7:$R$65536,IN_DTK!Q$6,0),"")</f>
        <v>0</v>
      </c>
      <c r="R1068" s="175" t="str">
        <f>IF(ISNA(VLOOKUP($A1068,DSSV!$A$7:$R$65536,IN_DTK!R$6,0))=FALSE,VLOOKUP($A1068,DSSV!$A$7:$R$65536,IN_DTK!R$6,0),"")</f>
        <v>Không</v>
      </c>
      <c r="S1068" s="185" t="str">
        <f>IF(ISNA(VLOOKUP($A1068,DSSV!$A$7:$R$65536,IN_DTK!S$6,0))=FALSE,VLOOKUP($A1068,DSSV!$A$7:$R$65536,IN_DTK!S$6,0),"")</f>
        <v/>
      </c>
      <c r="T1068" s="156" t="str">
        <f t="shared" si="32"/>
        <v/>
      </c>
      <c r="U1068" s="156" t="str">
        <f t="shared" si="33"/>
        <v/>
      </c>
    </row>
    <row r="1069" spans="1:21" s="156" customFormat="1" ht="20.25" customHeight="1">
      <c r="A1069" s="154">
        <v>1060</v>
      </c>
      <c r="B1069" s="178">
        <f>--SUBTOTAL(2,C$7:C1069)</f>
        <v>1060</v>
      </c>
      <c r="C1069" s="157">
        <f>IF(ISNA(VLOOKUP($A1069,DSSV!$A$7:$R$65536,IN_DTK!C$6,0))=FALSE,VLOOKUP($A1069,DSSV!$A$7:$R$65536,IN_DTK!C$6,0),"")</f>
        <v>0</v>
      </c>
      <c r="D1069" s="181" t="str">
        <f>IF(ISNA(VLOOKUP($A1069,DSSV!$A$7:$R$65536,IN_DTK!D$6,0))=FALSE,VLOOKUP($A1069,DSSV!$A$7:$R$65536,IN_DTK!D$6,0),"")</f>
        <v/>
      </c>
      <c r="E1069" s="182" t="str">
        <f>IF(ISNA(VLOOKUP($A1069,DSSV!$A$7:$R$65536,IN_DTK!E$6,0))=FALSE,VLOOKUP($A1069,DSSV!$A$7:$R$65536,IN_DTK!E$6,0),"")</f>
        <v/>
      </c>
      <c r="F1069" s="187" t="str">
        <f>IF(ISNA(VLOOKUP($A1069,DSSV!$A$7:$R$65536,IN_DTK!F$6,0))=FALSE,VLOOKUP($A1069,DSSV!$A$7:$R$65536,IN_DTK!F$6,0),"")</f>
        <v/>
      </c>
      <c r="G1069" s="187" t="str">
        <f>IF(ISNA(VLOOKUP($A1069,DSSV!$A$7:$R$65536,IN_DTK!G$6,0))=FALSE,VLOOKUP($A1069,DSSV!$A$7:$R$65536,IN_DTK!G$6,0),"")</f>
        <v/>
      </c>
      <c r="H1069" s="183">
        <f>IF(ISNA(VLOOKUP($A1069,DSSV!$A$7:$R$65536,IN_DTK!H$6,0))=FALSE,IF(H$9&lt;&gt;0,VLOOKUP($A1069,DSSV!$A$7:$R$65536,IN_DTK!H$6,0),""),"")</f>
        <v>0</v>
      </c>
      <c r="I1069" s="183">
        <f>IF(ISNA(VLOOKUP($A1069,DSSV!$A$7:$R$65536,IN_DTK!I$6,0))=FALSE,IF(I$9&lt;&gt;0,VLOOKUP($A1069,DSSV!$A$7:$R$65536,IN_DTK!I$6,0),""),"")</f>
        <v>0</v>
      </c>
      <c r="J1069" s="183">
        <f>IF(ISNA(VLOOKUP($A1069,DSSV!$A$7:$R$65536,IN_DTK!J$6,0))=FALSE,IF(J$9&lt;&gt;0,VLOOKUP($A1069,DSSV!$A$7:$R$65536,IN_DTK!J$6,0),""),"")</f>
        <v>0</v>
      </c>
      <c r="K1069" s="183">
        <f>IF(ISNA(VLOOKUP($A1069,DSSV!$A$7:$R$65536,IN_DTK!K$6,0))=FALSE,IF(K$9&lt;&gt;0,VLOOKUP($A1069,DSSV!$A$7:$R$65536,IN_DTK!K$6,0),""),"")</f>
        <v>0</v>
      </c>
      <c r="L1069" s="183">
        <f>IF(ISNA(VLOOKUP($A1069,DSSV!$A$7:$R$65536,IN_DTK!L$6,0))=FALSE,IF(L$9&lt;&gt;0,VLOOKUP($A1069,DSSV!$A$7:$R$65536,IN_DTK!L$6,0),""),"")</f>
        <v>0</v>
      </c>
      <c r="M1069" s="183">
        <f>IF(ISNA(VLOOKUP($A1069,DSSV!$A$7:$R$65536,IN_DTK!M$6,0))=FALSE,IF(M$9&lt;&gt;0,VLOOKUP($A1069,DSSV!$A$7:$R$65536,IN_DTK!M$6,0),""),"")</f>
        <v>0</v>
      </c>
      <c r="N1069" s="183">
        <f>IF(ISNA(VLOOKUP($A1069,DSSV!$A$7:$R$65536,IN_DTK!N$6,0))=FALSE,IF(N$9&lt;&gt;0,VLOOKUP($A1069,DSSV!$A$7:$R$65536,IN_DTK!N$6,0),""),"")</f>
        <v>0</v>
      </c>
      <c r="O1069" s="183">
        <f>IF(ISNA(VLOOKUP($A1069,DSSV!$A$7:$R$65536,IN_DTK!O$6,0))=FALSE,IF(O$9&lt;&gt;0,VLOOKUP($A1069,DSSV!$A$7:$R$65536,IN_DTK!O$6,0),""),"")</f>
        <v>0</v>
      </c>
      <c r="P1069" s="183">
        <f>IF(ISNA(VLOOKUP($A1069,DSSV!$A$7:$R$65536,IN_DTK!P$6,0))=FALSE,IF(P$9&lt;&gt;0,VLOOKUP($A1069,DSSV!$A$7:$R$65536,IN_DTK!P$6,0),""),"")</f>
        <v>0</v>
      </c>
      <c r="Q1069" s="184">
        <f>IF(ISNA(VLOOKUP($A1069,DSSV!$A$7:$R$65536,IN_DTK!Q$6,0))=FALSE,VLOOKUP($A1069,DSSV!$A$7:$R$65536,IN_DTK!Q$6,0),"")</f>
        <v>0</v>
      </c>
      <c r="R1069" s="175" t="str">
        <f>IF(ISNA(VLOOKUP($A1069,DSSV!$A$7:$R$65536,IN_DTK!R$6,0))=FALSE,VLOOKUP($A1069,DSSV!$A$7:$R$65536,IN_DTK!R$6,0),"")</f>
        <v>Không</v>
      </c>
      <c r="S1069" s="185" t="str">
        <f>IF(ISNA(VLOOKUP($A1069,DSSV!$A$7:$R$65536,IN_DTK!S$6,0))=FALSE,VLOOKUP($A1069,DSSV!$A$7:$R$65536,IN_DTK!S$6,0),"")</f>
        <v/>
      </c>
      <c r="T1069" s="156" t="str">
        <f t="shared" si="32"/>
        <v/>
      </c>
      <c r="U1069" s="156" t="str">
        <f t="shared" si="33"/>
        <v/>
      </c>
    </row>
    <row r="1070" spans="1:21" s="156" customFormat="1" ht="20.25" customHeight="1">
      <c r="A1070" s="154">
        <v>1061</v>
      </c>
      <c r="B1070" s="178">
        <f>--SUBTOTAL(2,C$7:C1070)</f>
        <v>1061</v>
      </c>
      <c r="C1070" s="157">
        <f>IF(ISNA(VLOOKUP($A1070,DSSV!$A$7:$R$65536,IN_DTK!C$6,0))=FALSE,VLOOKUP($A1070,DSSV!$A$7:$R$65536,IN_DTK!C$6,0),"")</f>
        <v>0</v>
      </c>
      <c r="D1070" s="181" t="str">
        <f>IF(ISNA(VLOOKUP($A1070,DSSV!$A$7:$R$65536,IN_DTK!D$6,0))=FALSE,VLOOKUP($A1070,DSSV!$A$7:$R$65536,IN_DTK!D$6,0),"")</f>
        <v/>
      </c>
      <c r="E1070" s="182" t="str">
        <f>IF(ISNA(VLOOKUP($A1070,DSSV!$A$7:$R$65536,IN_DTK!E$6,0))=FALSE,VLOOKUP($A1070,DSSV!$A$7:$R$65536,IN_DTK!E$6,0),"")</f>
        <v/>
      </c>
      <c r="F1070" s="187" t="str">
        <f>IF(ISNA(VLOOKUP($A1070,DSSV!$A$7:$R$65536,IN_DTK!F$6,0))=FALSE,VLOOKUP($A1070,DSSV!$A$7:$R$65536,IN_DTK!F$6,0),"")</f>
        <v/>
      </c>
      <c r="G1070" s="187" t="str">
        <f>IF(ISNA(VLOOKUP($A1070,DSSV!$A$7:$R$65536,IN_DTK!G$6,0))=FALSE,VLOOKUP($A1070,DSSV!$A$7:$R$65536,IN_DTK!G$6,0),"")</f>
        <v/>
      </c>
      <c r="H1070" s="183">
        <f>IF(ISNA(VLOOKUP($A1070,DSSV!$A$7:$R$65536,IN_DTK!H$6,0))=FALSE,IF(H$9&lt;&gt;0,VLOOKUP($A1070,DSSV!$A$7:$R$65536,IN_DTK!H$6,0),""),"")</f>
        <v>0</v>
      </c>
      <c r="I1070" s="183">
        <f>IF(ISNA(VLOOKUP($A1070,DSSV!$A$7:$R$65536,IN_DTK!I$6,0))=FALSE,IF(I$9&lt;&gt;0,VLOOKUP($A1070,DSSV!$A$7:$R$65536,IN_DTK!I$6,0),""),"")</f>
        <v>0</v>
      </c>
      <c r="J1070" s="183">
        <f>IF(ISNA(VLOOKUP($A1070,DSSV!$A$7:$R$65536,IN_DTK!J$6,0))=FALSE,IF(J$9&lt;&gt;0,VLOOKUP($A1070,DSSV!$A$7:$R$65536,IN_DTK!J$6,0),""),"")</f>
        <v>0</v>
      </c>
      <c r="K1070" s="183">
        <f>IF(ISNA(VLOOKUP($A1070,DSSV!$A$7:$R$65536,IN_DTK!K$6,0))=FALSE,IF(K$9&lt;&gt;0,VLOOKUP($A1070,DSSV!$A$7:$R$65536,IN_DTK!K$6,0),""),"")</f>
        <v>0</v>
      </c>
      <c r="L1070" s="183">
        <f>IF(ISNA(VLOOKUP($A1070,DSSV!$A$7:$R$65536,IN_DTK!L$6,0))=FALSE,IF(L$9&lt;&gt;0,VLOOKUP($A1070,DSSV!$A$7:$R$65536,IN_DTK!L$6,0),""),"")</f>
        <v>0</v>
      </c>
      <c r="M1070" s="183">
        <f>IF(ISNA(VLOOKUP($A1070,DSSV!$A$7:$R$65536,IN_DTK!M$6,0))=FALSE,IF(M$9&lt;&gt;0,VLOOKUP($A1070,DSSV!$A$7:$R$65536,IN_DTK!M$6,0),""),"")</f>
        <v>0</v>
      </c>
      <c r="N1070" s="183">
        <f>IF(ISNA(VLOOKUP($A1070,DSSV!$A$7:$R$65536,IN_DTK!N$6,0))=FALSE,IF(N$9&lt;&gt;0,VLOOKUP($A1070,DSSV!$A$7:$R$65536,IN_DTK!N$6,0),""),"")</f>
        <v>0</v>
      </c>
      <c r="O1070" s="183">
        <f>IF(ISNA(VLOOKUP($A1070,DSSV!$A$7:$R$65536,IN_DTK!O$6,0))=FALSE,IF(O$9&lt;&gt;0,VLOOKUP($A1070,DSSV!$A$7:$R$65536,IN_DTK!O$6,0),""),"")</f>
        <v>0</v>
      </c>
      <c r="P1070" s="183">
        <f>IF(ISNA(VLOOKUP($A1070,DSSV!$A$7:$R$65536,IN_DTK!P$6,0))=FALSE,IF(P$9&lt;&gt;0,VLOOKUP($A1070,DSSV!$A$7:$R$65536,IN_DTK!P$6,0),""),"")</f>
        <v>0</v>
      </c>
      <c r="Q1070" s="184">
        <f>IF(ISNA(VLOOKUP($A1070,DSSV!$A$7:$R$65536,IN_DTK!Q$6,0))=FALSE,VLOOKUP($A1070,DSSV!$A$7:$R$65536,IN_DTK!Q$6,0),"")</f>
        <v>0</v>
      </c>
      <c r="R1070" s="175" t="str">
        <f>IF(ISNA(VLOOKUP($A1070,DSSV!$A$7:$R$65536,IN_DTK!R$6,0))=FALSE,VLOOKUP($A1070,DSSV!$A$7:$R$65536,IN_DTK!R$6,0),"")</f>
        <v>Không</v>
      </c>
      <c r="S1070" s="185" t="str">
        <f>IF(ISNA(VLOOKUP($A1070,DSSV!$A$7:$R$65536,IN_DTK!S$6,0))=FALSE,VLOOKUP($A1070,DSSV!$A$7:$R$65536,IN_DTK!S$6,0),"")</f>
        <v/>
      </c>
      <c r="T1070" s="156" t="str">
        <f t="shared" si="32"/>
        <v/>
      </c>
      <c r="U1070" s="156" t="str">
        <f t="shared" si="33"/>
        <v/>
      </c>
    </row>
    <row r="1071" spans="1:21" s="156" customFormat="1" ht="20.25" customHeight="1">
      <c r="A1071" s="154">
        <v>1062</v>
      </c>
      <c r="B1071" s="178">
        <f>--SUBTOTAL(2,C$7:C1071)</f>
        <v>1062</v>
      </c>
      <c r="C1071" s="157">
        <f>IF(ISNA(VLOOKUP($A1071,DSSV!$A$7:$R$65536,IN_DTK!C$6,0))=FALSE,VLOOKUP($A1071,DSSV!$A$7:$R$65536,IN_DTK!C$6,0),"")</f>
        <v>0</v>
      </c>
      <c r="D1071" s="181" t="str">
        <f>IF(ISNA(VLOOKUP($A1071,DSSV!$A$7:$R$65536,IN_DTK!D$6,0))=FALSE,VLOOKUP($A1071,DSSV!$A$7:$R$65536,IN_DTK!D$6,0),"")</f>
        <v/>
      </c>
      <c r="E1071" s="182" t="str">
        <f>IF(ISNA(VLOOKUP($A1071,DSSV!$A$7:$R$65536,IN_DTK!E$6,0))=FALSE,VLOOKUP($A1071,DSSV!$A$7:$R$65536,IN_DTK!E$6,0),"")</f>
        <v/>
      </c>
      <c r="F1071" s="187" t="str">
        <f>IF(ISNA(VLOOKUP($A1071,DSSV!$A$7:$R$65536,IN_DTK!F$6,0))=FALSE,VLOOKUP($A1071,DSSV!$A$7:$R$65536,IN_DTK!F$6,0),"")</f>
        <v/>
      </c>
      <c r="G1071" s="187" t="str">
        <f>IF(ISNA(VLOOKUP($A1071,DSSV!$A$7:$R$65536,IN_DTK!G$6,0))=FALSE,VLOOKUP($A1071,DSSV!$A$7:$R$65536,IN_DTK!G$6,0),"")</f>
        <v/>
      </c>
      <c r="H1071" s="183">
        <f>IF(ISNA(VLOOKUP($A1071,DSSV!$A$7:$R$65536,IN_DTK!H$6,0))=FALSE,IF(H$9&lt;&gt;0,VLOOKUP($A1071,DSSV!$A$7:$R$65536,IN_DTK!H$6,0),""),"")</f>
        <v>0</v>
      </c>
      <c r="I1071" s="183">
        <f>IF(ISNA(VLOOKUP($A1071,DSSV!$A$7:$R$65536,IN_DTK!I$6,0))=FALSE,IF(I$9&lt;&gt;0,VLOOKUP($A1071,DSSV!$A$7:$R$65536,IN_DTK!I$6,0),""),"")</f>
        <v>0</v>
      </c>
      <c r="J1071" s="183">
        <f>IF(ISNA(VLOOKUP($A1071,DSSV!$A$7:$R$65536,IN_DTK!J$6,0))=FALSE,IF(J$9&lt;&gt;0,VLOOKUP($A1071,DSSV!$A$7:$R$65536,IN_DTK!J$6,0),""),"")</f>
        <v>0</v>
      </c>
      <c r="K1071" s="183">
        <f>IF(ISNA(VLOOKUP($A1071,DSSV!$A$7:$R$65536,IN_DTK!K$6,0))=FALSE,IF(K$9&lt;&gt;0,VLOOKUP($A1071,DSSV!$A$7:$R$65536,IN_DTK!K$6,0),""),"")</f>
        <v>0</v>
      </c>
      <c r="L1071" s="183">
        <f>IF(ISNA(VLOOKUP($A1071,DSSV!$A$7:$R$65536,IN_DTK!L$6,0))=FALSE,IF(L$9&lt;&gt;0,VLOOKUP($A1071,DSSV!$A$7:$R$65536,IN_DTK!L$6,0),""),"")</f>
        <v>0</v>
      </c>
      <c r="M1071" s="183">
        <f>IF(ISNA(VLOOKUP($A1071,DSSV!$A$7:$R$65536,IN_DTK!M$6,0))=FALSE,IF(M$9&lt;&gt;0,VLOOKUP($A1071,DSSV!$A$7:$R$65536,IN_DTK!M$6,0),""),"")</f>
        <v>0</v>
      </c>
      <c r="N1071" s="183">
        <f>IF(ISNA(VLOOKUP($A1071,DSSV!$A$7:$R$65536,IN_DTK!N$6,0))=FALSE,IF(N$9&lt;&gt;0,VLOOKUP($A1071,DSSV!$A$7:$R$65536,IN_DTK!N$6,0),""),"")</f>
        <v>0</v>
      </c>
      <c r="O1071" s="183">
        <f>IF(ISNA(VLOOKUP($A1071,DSSV!$A$7:$R$65536,IN_DTK!O$6,0))=FALSE,IF(O$9&lt;&gt;0,VLOOKUP($A1071,DSSV!$A$7:$R$65536,IN_DTK!O$6,0),""),"")</f>
        <v>0</v>
      </c>
      <c r="P1071" s="183">
        <f>IF(ISNA(VLOOKUP($A1071,DSSV!$A$7:$R$65536,IN_DTK!P$6,0))=FALSE,IF(P$9&lt;&gt;0,VLOOKUP($A1071,DSSV!$A$7:$R$65536,IN_DTK!P$6,0),""),"")</f>
        <v>0</v>
      </c>
      <c r="Q1071" s="184">
        <f>IF(ISNA(VLOOKUP($A1071,DSSV!$A$7:$R$65536,IN_DTK!Q$6,0))=FALSE,VLOOKUP($A1071,DSSV!$A$7:$R$65536,IN_DTK!Q$6,0),"")</f>
        <v>0</v>
      </c>
      <c r="R1071" s="175" t="str">
        <f>IF(ISNA(VLOOKUP($A1071,DSSV!$A$7:$R$65536,IN_DTK!R$6,0))=FALSE,VLOOKUP($A1071,DSSV!$A$7:$R$65536,IN_DTK!R$6,0),"")</f>
        <v>Không</v>
      </c>
      <c r="S1071" s="185" t="str">
        <f>IF(ISNA(VLOOKUP($A1071,DSSV!$A$7:$R$65536,IN_DTK!S$6,0))=FALSE,VLOOKUP($A1071,DSSV!$A$7:$R$65536,IN_DTK!S$6,0),"")</f>
        <v/>
      </c>
      <c r="T1071" s="156" t="str">
        <f t="shared" si="32"/>
        <v/>
      </c>
      <c r="U1071" s="156" t="str">
        <f t="shared" si="33"/>
        <v/>
      </c>
    </row>
    <row r="1072" spans="1:21" s="156" customFormat="1" ht="20.25" customHeight="1">
      <c r="A1072" s="154">
        <v>1063</v>
      </c>
      <c r="B1072" s="178">
        <f>--SUBTOTAL(2,C$7:C1072)</f>
        <v>1063</v>
      </c>
      <c r="C1072" s="157">
        <f>IF(ISNA(VLOOKUP($A1072,DSSV!$A$7:$R$65536,IN_DTK!C$6,0))=FALSE,VLOOKUP($A1072,DSSV!$A$7:$R$65536,IN_DTK!C$6,0),"")</f>
        <v>0</v>
      </c>
      <c r="D1072" s="181" t="str">
        <f>IF(ISNA(VLOOKUP($A1072,DSSV!$A$7:$R$65536,IN_DTK!D$6,0))=FALSE,VLOOKUP($A1072,DSSV!$A$7:$R$65536,IN_DTK!D$6,0),"")</f>
        <v/>
      </c>
      <c r="E1072" s="182" t="str">
        <f>IF(ISNA(VLOOKUP($A1072,DSSV!$A$7:$R$65536,IN_DTK!E$6,0))=FALSE,VLOOKUP($A1072,DSSV!$A$7:$R$65536,IN_DTK!E$6,0),"")</f>
        <v/>
      </c>
      <c r="F1072" s="187" t="str">
        <f>IF(ISNA(VLOOKUP($A1072,DSSV!$A$7:$R$65536,IN_DTK!F$6,0))=FALSE,VLOOKUP($A1072,DSSV!$A$7:$R$65536,IN_DTK!F$6,0),"")</f>
        <v/>
      </c>
      <c r="G1072" s="187" t="str">
        <f>IF(ISNA(VLOOKUP($A1072,DSSV!$A$7:$R$65536,IN_DTK!G$6,0))=FALSE,VLOOKUP($A1072,DSSV!$A$7:$R$65536,IN_DTK!G$6,0),"")</f>
        <v/>
      </c>
      <c r="H1072" s="183">
        <f>IF(ISNA(VLOOKUP($A1072,DSSV!$A$7:$R$65536,IN_DTK!H$6,0))=FALSE,IF(H$9&lt;&gt;0,VLOOKUP($A1072,DSSV!$A$7:$R$65536,IN_DTK!H$6,0),""),"")</f>
        <v>0</v>
      </c>
      <c r="I1072" s="183">
        <f>IF(ISNA(VLOOKUP($A1072,DSSV!$A$7:$R$65536,IN_DTK!I$6,0))=FALSE,IF(I$9&lt;&gt;0,VLOOKUP($A1072,DSSV!$A$7:$R$65536,IN_DTK!I$6,0),""),"")</f>
        <v>0</v>
      </c>
      <c r="J1072" s="183">
        <f>IF(ISNA(VLOOKUP($A1072,DSSV!$A$7:$R$65536,IN_DTK!J$6,0))=FALSE,IF(J$9&lt;&gt;0,VLOOKUP($A1072,DSSV!$A$7:$R$65536,IN_DTK!J$6,0),""),"")</f>
        <v>0</v>
      </c>
      <c r="K1072" s="183">
        <f>IF(ISNA(VLOOKUP($A1072,DSSV!$A$7:$R$65536,IN_DTK!K$6,0))=FALSE,IF(K$9&lt;&gt;0,VLOOKUP($A1072,DSSV!$A$7:$R$65536,IN_DTK!K$6,0),""),"")</f>
        <v>0</v>
      </c>
      <c r="L1072" s="183">
        <f>IF(ISNA(VLOOKUP($A1072,DSSV!$A$7:$R$65536,IN_DTK!L$6,0))=FALSE,IF(L$9&lt;&gt;0,VLOOKUP($A1072,DSSV!$A$7:$R$65536,IN_DTK!L$6,0),""),"")</f>
        <v>0</v>
      </c>
      <c r="M1072" s="183">
        <f>IF(ISNA(VLOOKUP($A1072,DSSV!$A$7:$R$65536,IN_DTK!M$6,0))=FALSE,IF(M$9&lt;&gt;0,VLOOKUP($A1072,DSSV!$A$7:$R$65536,IN_DTK!M$6,0),""),"")</f>
        <v>0</v>
      </c>
      <c r="N1072" s="183">
        <f>IF(ISNA(VLOOKUP($A1072,DSSV!$A$7:$R$65536,IN_DTK!N$6,0))=FALSE,IF(N$9&lt;&gt;0,VLOOKUP($A1072,DSSV!$A$7:$R$65536,IN_DTK!N$6,0),""),"")</f>
        <v>0</v>
      </c>
      <c r="O1072" s="183">
        <f>IF(ISNA(VLOOKUP($A1072,DSSV!$A$7:$R$65536,IN_DTK!O$6,0))=FALSE,IF(O$9&lt;&gt;0,VLOOKUP($A1072,DSSV!$A$7:$R$65536,IN_DTK!O$6,0),""),"")</f>
        <v>0</v>
      </c>
      <c r="P1072" s="183">
        <f>IF(ISNA(VLOOKUP($A1072,DSSV!$A$7:$R$65536,IN_DTK!P$6,0))=FALSE,IF(P$9&lt;&gt;0,VLOOKUP($A1072,DSSV!$A$7:$R$65536,IN_DTK!P$6,0),""),"")</f>
        <v>0</v>
      </c>
      <c r="Q1072" s="184">
        <f>IF(ISNA(VLOOKUP($A1072,DSSV!$A$7:$R$65536,IN_DTK!Q$6,0))=FALSE,VLOOKUP($A1072,DSSV!$A$7:$R$65536,IN_DTK!Q$6,0),"")</f>
        <v>0</v>
      </c>
      <c r="R1072" s="175" t="str">
        <f>IF(ISNA(VLOOKUP($A1072,DSSV!$A$7:$R$65536,IN_DTK!R$6,0))=FALSE,VLOOKUP($A1072,DSSV!$A$7:$R$65536,IN_DTK!R$6,0),"")</f>
        <v>Không</v>
      </c>
      <c r="S1072" s="185" t="str">
        <f>IF(ISNA(VLOOKUP($A1072,DSSV!$A$7:$R$65536,IN_DTK!S$6,0))=FALSE,VLOOKUP($A1072,DSSV!$A$7:$R$65536,IN_DTK!S$6,0),"")</f>
        <v/>
      </c>
      <c r="T1072" s="156" t="str">
        <f t="shared" si="32"/>
        <v/>
      </c>
      <c r="U1072" s="156" t="str">
        <f t="shared" si="33"/>
        <v/>
      </c>
    </row>
    <row r="1073" spans="1:21" s="156" customFormat="1" ht="20.25" customHeight="1">
      <c r="A1073" s="154">
        <v>1064</v>
      </c>
      <c r="B1073" s="178">
        <f>--SUBTOTAL(2,C$7:C1073)</f>
        <v>1064</v>
      </c>
      <c r="C1073" s="157">
        <f>IF(ISNA(VLOOKUP($A1073,DSSV!$A$7:$R$65536,IN_DTK!C$6,0))=FALSE,VLOOKUP($A1073,DSSV!$A$7:$R$65536,IN_DTK!C$6,0),"")</f>
        <v>0</v>
      </c>
      <c r="D1073" s="181" t="str">
        <f>IF(ISNA(VLOOKUP($A1073,DSSV!$A$7:$R$65536,IN_DTK!D$6,0))=FALSE,VLOOKUP($A1073,DSSV!$A$7:$R$65536,IN_DTK!D$6,0),"")</f>
        <v/>
      </c>
      <c r="E1073" s="182" t="str">
        <f>IF(ISNA(VLOOKUP($A1073,DSSV!$A$7:$R$65536,IN_DTK!E$6,0))=FALSE,VLOOKUP($A1073,DSSV!$A$7:$R$65536,IN_DTK!E$6,0),"")</f>
        <v/>
      </c>
      <c r="F1073" s="187" t="str">
        <f>IF(ISNA(VLOOKUP($A1073,DSSV!$A$7:$R$65536,IN_DTK!F$6,0))=FALSE,VLOOKUP($A1073,DSSV!$A$7:$R$65536,IN_DTK!F$6,0),"")</f>
        <v/>
      </c>
      <c r="G1073" s="187" t="str">
        <f>IF(ISNA(VLOOKUP($A1073,DSSV!$A$7:$R$65536,IN_DTK!G$6,0))=FALSE,VLOOKUP($A1073,DSSV!$A$7:$R$65536,IN_DTK!G$6,0),"")</f>
        <v/>
      </c>
      <c r="H1073" s="183">
        <f>IF(ISNA(VLOOKUP($A1073,DSSV!$A$7:$R$65536,IN_DTK!H$6,0))=FALSE,IF(H$9&lt;&gt;0,VLOOKUP($A1073,DSSV!$A$7:$R$65536,IN_DTK!H$6,0),""),"")</f>
        <v>0</v>
      </c>
      <c r="I1073" s="183">
        <f>IF(ISNA(VLOOKUP($A1073,DSSV!$A$7:$R$65536,IN_DTK!I$6,0))=FALSE,IF(I$9&lt;&gt;0,VLOOKUP($A1073,DSSV!$A$7:$R$65536,IN_DTK!I$6,0),""),"")</f>
        <v>0</v>
      </c>
      <c r="J1073" s="183">
        <f>IF(ISNA(VLOOKUP($A1073,DSSV!$A$7:$R$65536,IN_DTK!J$6,0))=FALSE,IF(J$9&lt;&gt;0,VLOOKUP($A1073,DSSV!$A$7:$R$65536,IN_DTK!J$6,0),""),"")</f>
        <v>0</v>
      </c>
      <c r="K1073" s="183">
        <f>IF(ISNA(VLOOKUP($A1073,DSSV!$A$7:$R$65536,IN_DTK!K$6,0))=FALSE,IF(K$9&lt;&gt;0,VLOOKUP($A1073,DSSV!$A$7:$R$65536,IN_DTK!K$6,0),""),"")</f>
        <v>0</v>
      </c>
      <c r="L1073" s="183">
        <f>IF(ISNA(VLOOKUP($A1073,DSSV!$A$7:$R$65536,IN_DTK!L$6,0))=FALSE,IF(L$9&lt;&gt;0,VLOOKUP($A1073,DSSV!$A$7:$R$65536,IN_DTK!L$6,0),""),"")</f>
        <v>0</v>
      </c>
      <c r="M1073" s="183">
        <f>IF(ISNA(VLOOKUP($A1073,DSSV!$A$7:$R$65536,IN_DTK!M$6,0))=FALSE,IF(M$9&lt;&gt;0,VLOOKUP($A1073,DSSV!$A$7:$R$65536,IN_DTK!M$6,0),""),"")</f>
        <v>0</v>
      </c>
      <c r="N1073" s="183">
        <f>IF(ISNA(VLOOKUP($A1073,DSSV!$A$7:$R$65536,IN_DTK!N$6,0))=FALSE,IF(N$9&lt;&gt;0,VLOOKUP($A1073,DSSV!$A$7:$R$65536,IN_DTK!N$6,0),""),"")</f>
        <v>0</v>
      </c>
      <c r="O1073" s="183">
        <f>IF(ISNA(VLOOKUP($A1073,DSSV!$A$7:$R$65536,IN_DTK!O$6,0))=FALSE,IF(O$9&lt;&gt;0,VLOOKUP($A1073,DSSV!$A$7:$R$65536,IN_DTK!O$6,0),""),"")</f>
        <v>0</v>
      </c>
      <c r="P1073" s="183">
        <f>IF(ISNA(VLOOKUP($A1073,DSSV!$A$7:$R$65536,IN_DTK!P$6,0))=FALSE,IF(P$9&lt;&gt;0,VLOOKUP($A1073,DSSV!$A$7:$R$65536,IN_DTK!P$6,0),""),"")</f>
        <v>0</v>
      </c>
      <c r="Q1073" s="184">
        <f>IF(ISNA(VLOOKUP($A1073,DSSV!$A$7:$R$65536,IN_DTK!Q$6,0))=FALSE,VLOOKUP($A1073,DSSV!$A$7:$R$65536,IN_DTK!Q$6,0),"")</f>
        <v>0</v>
      </c>
      <c r="R1073" s="175" t="str">
        <f>IF(ISNA(VLOOKUP($A1073,DSSV!$A$7:$R$65536,IN_DTK!R$6,0))=FALSE,VLOOKUP($A1073,DSSV!$A$7:$R$65536,IN_DTK!R$6,0),"")</f>
        <v>Không</v>
      </c>
      <c r="S1073" s="185" t="str">
        <f>IF(ISNA(VLOOKUP($A1073,DSSV!$A$7:$R$65536,IN_DTK!S$6,0))=FALSE,VLOOKUP($A1073,DSSV!$A$7:$R$65536,IN_DTK!S$6,0),"")</f>
        <v/>
      </c>
      <c r="T1073" s="156" t="str">
        <f t="shared" si="32"/>
        <v/>
      </c>
      <c r="U1073" s="156" t="str">
        <f t="shared" si="33"/>
        <v/>
      </c>
    </row>
    <row r="1074" spans="1:21" s="156" customFormat="1" ht="20.25" customHeight="1">
      <c r="A1074" s="154">
        <v>1065</v>
      </c>
      <c r="B1074" s="178">
        <f>--SUBTOTAL(2,C$7:C1074)</f>
        <v>1065</v>
      </c>
      <c r="C1074" s="157">
        <f>IF(ISNA(VLOOKUP($A1074,DSSV!$A$7:$R$65536,IN_DTK!C$6,0))=FALSE,VLOOKUP($A1074,DSSV!$A$7:$R$65536,IN_DTK!C$6,0),"")</f>
        <v>0</v>
      </c>
      <c r="D1074" s="181" t="str">
        <f>IF(ISNA(VLOOKUP($A1074,DSSV!$A$7:$R$65536,IN_DTK!D$6,0))=FALSE,VLOOKUP($A1074,DSSV!$A$7:$R$65536,IN_DTK!D$6,0),"")</f>
        <v/>
      </c>
      <c r="E1074" s="182" t="str">
        <f>IF(ISNA(VLOOKUP($A1074,DSSV!$A$7:$R$65536,IN_DTK!E$6,0))=FALSE,VLOOKUP($A1074,DSSV!$A$7:$R$65536,IN_DTK!E$6,0),"")</f>
        <v/>
      </c>
      <c r="F1074" s="187" t="str">
        <f>IF(ISNA(VLOOKUP($A1074,DSSV!$A$7:$R$65536,IN_DTK!F$6,0))=FALSE,VLOOKUP($A1074,DSSV!$A$7:$R$65536,IN_DTK!F$6,0),"")</f>
        <v/>
      </c>
      <c r="G1074" s="187" t="str">
        <f>IF(ISNA(VLOOKUP($A1074,DSSV!$A$7:$R$65536,IN_DTK!G$6,0))=FALSE,VLOOKUP($A1074,DSSV!$A$7:$R$65536,IN_DTK!G$6,0),"")</f>
        <v/>
      </c>
      <c r="H1074" s="183">
        <f>IF(ISNA(VLOOKUP($A1074,DSSV!$A$7:$R$65536,IN_DTK!H$6,0))=FALSE,IF(H$9&lt;&gt;0,VLOOKUP($A1074,DSSV!$A$7:$R$65536,IN_DTK!H$6,0),""),"")</f>
        <v>0</v>
      </c>
      <c r="I1074" s="183">
        <f>IF(ISNA(VLOOKUP($A1074,DSSV!$A$7:$R$65536,IN_DTK!I$6,0))=FALSE,IF(I$9&lt;&gt;0,VLOOKUP($A1074,DSSV!$A$7:$R$65536,IN_DTK!I$6,0),""),"")</f>
        <v>0</v>
      </c>
      <c r="J1074" s="183">
        <f>IF(ISNA(VLOOKUP($A1074,DSSV!$A$7:$R$65536,IN_DTK!J$6,0))=FALSE,IF(J$9&lt;&gt;0,VLOOKUP($A1074,DSSV!$A$7:$R$65536,IN_DTK!J$6,0),""),"")</f>
        <v>0</v>
      </c>
      <c r="K1074" s="183">
        <f>IF(ISNA(VLOOKUP($A1074,DSSV!$A$7:$R$65536,IN_DTK!K$6,0))=FALSE,IF(K$9&lt;&gt;0,VLOOKUP($A1074,DSSV!$A$7:$R$65536,IN_DTK!K$6,0),""),"")</f>
        <v>0</v>
      </c>
      <c r="L1074" s="183">
        <f>IF(ISNA(VLOOKUP($A1074,DSSV!$A$7:$R$65536,IN_DTK!L$6,0))=FALSE,IF(L$9&lt;&gt;0,VLOOKUP($A1074,DSSV!$A$7:$R$65536,IN_DTK!L$6,0),""),"")</f>
        <v>0</v>
      </c>
      <c r="M1074" s="183">
        <f>IF(ISNA(VLOOKUP($A1074,DSSV!$A$7:$R$65536,IN_DTK!M$6,0))=FALSE,IF(M$9&lt;&gt;0,VLOOKUP($A1074,DSSV!$A$7:$R$65536,IN_DTK!M$6,0),""),"")</f>
        <v>0</v>
      </c>
      <c r="N1074" s="183">
        <f>IF(ISNA(VLOOKUP($A1074,DSSV!$A$7:$R$65536,IN_DTK!N$6,0))=FALSE,IF(N$9&lt;&gt;0,VLOOKUP($A1074,DSSV!$A$7:$R$65536,IN_DTK!N$6,0),""),"")</f>
        <v>0</v>
      </c>
      <c r="O1074" s="183">
        <f>IF(ISNA(VLOOKUP($A1074,DSSV!$A$7:$R$65536,IN_DTK!O$6,0))=FALSE,IF(O$9&lt;&gt;0,VLOOKUP($A1074,DSSV!$A$7:$R$65536,IN_DTK!O$6,0),""),"")</f>
        <v>0</v>
      </c>
      <c r="P1074" s="183">
        <f>IF(ISNA(VLOOKUP($A1074,DSSV!$A$7:$R$65536,IN_DTK!P$6,0))=FALSE,IF(P$9&lt;&gt;0,VLOOKUP($A1074,DSSV!$A$7:$R$65536,IN_DTK!P$6,0),""),"")</f>
        <v>0</v>
      </c>
      <c r="Q1074" s="184">
        <f>IF(ISNA(VLOOKUP($A1074,DSSV!$A$7:$R$65536,IN_DTK!Q$6,0))=FALSE,VLOOKUP($A1074,DSSV!$A$7:$R$65536,IN_DTK!Q$6,0),"")</f>
        <v>0</v>
      </c>
      <c r="R1074" s="175" t="str">
        <f>IF(ISNA(VLOOKUP($A1074,DSSV!$A$7:$R$65536,IN_DTK!R$6,0))=FALSE,VLOOKUP($A1074,DSSV!$A$7:$R$65536,IN_DTK!R$6,0),"")</f>
        <v>Không</v>
      </c>
      <c r="S1074" s="185" t="str">
        <f>IF(ISNA(VLOOKUP($A1074,DSSV!$A$7:$R$65536,IN_DTK!S$6,0))=FALSE,VLOOKUP($A1074,DSSV!$A$7:$R$65536,IN_DTK!S$6,0),"")</f>
        <v/>
      </c>
      <c r="T1074" s="156" t="str">
        <f t="shared" si="32"/>
        <v/>
      </c>
      <c r="U1074" s="156" t="str">
        <f t="shared" si="33"/>
        <v/>
      </c>
    </row>
    <row r="1075" spans="1:21" s="156" customFormat="1" ht="20.25" customHeight="1">
      <c r="A1075" s="154">
        <v>1066</v>
      </c>
      <c r="B1075" s="178">
        <f>--SUBTOTAL(2,C$7:C1075)</f>
        <v>1066</v>
      </c>
      <c r="C1075" s="157">
        <f>IF(ISNA(VLOOKUP($A1075,DSSV!$A$7:$R$65536,IN_DTK!C$6,0))=FALSE,VLOOKUP($A1075,DSSV!$A$7:$R$65536,IN_DTK!C$6,0),"")</f>
        <v>0</v>
      </c>
      <c r="D1075" s="181" t="str">
        <f>IF(ISNA(VLOOKUP($A1075,DSSV!$A$7:$R$65536,IN_DTK!D$6,0))=FALSE,VLOOKUP($A1075,DSSV!$A$7:$R$65536,IN_DTK!D$6,0),"")</f>
        <v/>
      </c>
      <c r="E1075" s="182" t="str">
        <f>IF(ISNA(VLOOKUP($A1075,DSSV!$A$7:$R$65536,IN_DTK!E$6,0))=FALSE,VLOOKUP($A1075,DSSV!$A$7:$R$65536,IN_DTK!E$6,0),"")</f>
        <v/>
      </c>
      <c r="F1075" s="187" t="str">
        <f>IF(ISNA(VLOOKUP($A1075,DSSV!$A$7:$R$65536,IN_DTK!F$6,0))=FALSE,VLOOKUP($A1075,DSSV!$A$7:$R$65536,IN_DTK!F$6,0),"")</f>
        <v/>
      </c>
      <c r="G1075" s="187" t="str">
        <f>IF(ISNA(VLOOKUP($A1075,DSSV!$A$7:$R$65536,IN_DTK!G$6,0))=FALSE,VLOOKUP($A1075,DSSV!$A$7:$R$65536,IN_DTK!G$6,0),"")</f>
        <v/>
      </c>
      <c r="H1075" s="183">
        <f>IF(ISNA(VLOOKUP($A1075,DSSV!$A$7:$R$65536,IN_DTK!H$6,0))=FALSE,IF(H$9&lt;&gt;0,VLOOKUP($A1075,DSSV!$A$7:$R$65536,IN_DTK!H$6,0),""),"")</f>
        <v>0</v>
      </c>
      <c r="I1075" s="183">
        <f>IF(ISNA(VLOOKUP($A1075,DSSV!$A$7:$R$65536,IN_DTK!I$6,0))=FALSE,IF(I$9&lt;&gt;0,VLOOKUP($A1075,DSSV!$A$7:$R$65536,IN_DTK!I$6,0),""),"")</f>
        <v>0</v>
      </c>
      <c r="J1075" s="183">
        <f>IF(ISNA(VLOOKUP($A1075,DSSV!$A$7:$R$65536,IN_DTK!J$6,0))=FALSE,IF(J$9&lt;&gt;0,VLOOKUP($A1075,DSSV!$A$7:$R$65536,IN_DTK!J$6,0),""),"")</f>
        <v>0</v>
      </c>
      <c r="K1075" s="183">
        <f>IF(ISNA(VLOOKUP($A1075,DSSV!$A$7:$R$65536,IN_DTK!K$6,0))=FALSE,IF(K$9&lt;&gt;0,VLOOKUP($A1075,DSSV!$A$7:$R$65536,IN_DTK!K$6,0),""),"")</f>
        <v>0</v>
      </c>
      <c r="L1075" s="183">
        <f>IF(ISNA(VLOOKUP($A1075,DSSV!$A$7:$R$65536,IN_DTK!L$6,0))=FALSE,IF(L$9&lt;&gt;0,VLOOKUP($A1075,DSSV!$A$7:$R$65536,IN_DTK!L$6,0),""),"")</f>
        <v>0</v>
      </c>
      <c r="M1075" s="183">
        <f>IF(ISNA(VLOOKUP($A1075,DSSV!$A$7:$R$65536,IN_DTK!M$6,0))=FALSE,IF(M$9&lt;&gt;0,VLOOKUP($A1075,DSSV!$A$7:$R$65536,IN_DTK!M$6,0),""),"")</f>
        <v>0</v>
      </c>
      <c r="N1075" s="183">
        <f>IF(ISNA(VLOOKUP($A1075,DSSV!$A$7:$R$65536,IN_DTK!N$6,0))=FALSE,IF(N$9&lt;&gt;0,VLOOKUP($A1075,DSSV!$A$7:$R$65536,IN_DTK!N$6,0),""),"")</f>
        <v>0</v>
      </c>
      <c r="O1075" s="183">
        <f>IF(ISNA(VLOOKUP($A1075,DSSV!$A$7:$R$65536,IN_DTK!O$6,0))=FALSE,IF(O$9&lt;&gt;0,VLOOKUP($A1075,DSSV!$A$7:$R$65536,IN_DTK!O$6,0),""),"")</f>
        <v>0</v>
      </c>
      <c r="P1075" s="183">
        <f>IF(ISNA(VLOOKUP($A1075,DSSV!$A$7:$R$65536,IN_DTK!P$6,0))=FALSE,IF(P$9&lt;&gt;0,VLOOKUP($A1075,DSSV!$A$7:$R$65536,IN_DTK!P$6,0),""),"")</f>
        <v>0</v>
      </c>
      <c r="Q1075" s="184">
        <f>IF(ISNA(VLOOKUP($A1075,DSSV!$A$7:$R$65536,IN_DTK!Q$6,0))=FALSE,VLOOKUP($A1075,DSSV!$A$7:$R$65536,IN_DTK!Q$6,0),"")</f>
        <v>0</v>
      </c>
      <c r="R1075" s="175" t="str">
        <f>IF(ISNA(VLOOKUP($A1075,DSSV!$A$7:$R$65536,IN_DTK!R$6,0))=FALSE,VLOOKUP($A1075,DSSV!$A$7:$R$65536,IN_DTK!R$6,0),"")</f>
        <v>Không</v>
      </c>
      <c r="S1075" s="185" t="str">
        <f>IF(ISNA(VLOOKUP($A1075,DSSV!$A$7:$R$65536,IN_DTK!S$6,0))=FALSE,VLOOKUP($A1075,DSSV!$A$7:$R$65536,IN_DTK!S$6,0),"")</f>
        <v/>
      </c>
      <c r="T1075" s="156" t="str">
        <f t="shared" si="32"/>
        <v/>
      </c>
      <c r="U1075" s="156" t="str">
        <f t="shared" si="33"/>
        <v/>
      </c>
    </row>
    <row r="1076" spans="1:21" s="156" customFormat="1" ht="20.25" customHeight="1">
      <c r="A1076" s="154">
        <v>1067</v>
      </c>
      <c r="B1076" s="178">
        <f>--SUBTOTAL(2,C$7:C1076)</f>
        <v>1067</v>
      </c>
      <c r="C1076" s="157">
        <f>IF(ISNA(VLOOKUP($A1076,DSSV!$A$7:$R$65536,IN_DTK!C$6,0))=FALSE,VLOOKUP($A1076,DSSV!$A$7:$R$65536,IN_DTK!C$6,0),"")</f>
        <v>0</v>
      </c>
      <c r="D1076" s="181" t="str">
        <f>IF(ISNA(VLOOKUP($A1076,DSSV!$A$7:$R$65536,IN_DTK!D$6,0))=FALSE,VLOOKUP($A1076,DSSV!$A$7:$R$65536,IN_DTK!D$6,0),"")</f>
        <v/>
      </c>
      <c r="E1076" s="182" t="str">
        <f>IF(ISNA(VLOOKUP($A1076,DSSV!$A$7:$R$65536,IN_DTK!E$6,0))=FALSE,VLOOKUP($A1076,DSSV!$A$7:$R$65536,IN_DTK!E$6,0),"")</f>
        <v/>
      </c>
      <c r="F1076" s="187" t="str">
        <f>IF(ISNA(VLOOKUP($A1076,DSSV!$A$7:$R$65536,IN_DTK!F$6,0))=FALSE,VLOOKUP($A1076,DSSV!$A$7:$R$65536,IN_DTK!F$6,0),"")</f>
        <v/>
      </c>
      <c r="G1076" s="187" t="str">
        <f>IF(ISNA(VLOOKUP($A1076,DSSV!$A$7:$R$65536,IN_DTK!G$6,0))=FALSE,VLOOKUP($A1076,DSSV!$A$7:$R$65536,IN_DTK!G$6,0),"")</f>
        <v/>
      </c>
      <c r="H1076" s="183">
        <f>IF(ISNA(VLOOKUP($A1076,DSSV!$A$7:$R$65536,IN_DTK!H$6,0))=FALSE,IF(H$9&lt;&gt;0,VLOOKUP($A1076,DSSV!$A$7:$R$65536,IN_DTK!H$6,0),""),"")</f>
        <v>0</v>
      </c>
      <c r="I1076" s="183">
        <f>IF(ISNA(VLOOKUP($A1076,DSSV!$A$7:$R$65536,IN_DTK!I$6,0))=FALSE,IF(I$9&lt;&gt;0,VLOOKUP($A1076,DSSV!$A$7:$R$65536,IN_DTK!I$6,0),""),"")</f>
        <v>0</v>
      </c>
      <c r="J1076" s="183">
        <f>IF(ISNA(VLOOKUP($A1076,DSSV!$A$7:$R$65536,IN_DTK!J$6,0))=FALSE,IF(J$9&lt;&gt;0,VLOOKUP($A1076,DSSV!$A$7:$R$65536,IN_DTK!J$6,0),""),"")</f>
        <v>0</v>
      </c>
      <c r="K1076" s="183">
        <f>IF(ISNA(VLOOKUP($A1076,DSSV!$A$7:$R$65536,IN_DTK!K$6,0))=FALSE,IF(K$9&lt;&gt;0,VLOOKUP($A1076,DSSV!$A$7:$R$65536,IN_DTK!K$6,0),""),"")</f>
        <v>0</v>
      </c>
      <c r="L1076" s="183">
        <f>IF(ISNA(VLOOKUP($A1076,DSSV!$A$7:$R$65536,IN_DTK!L$6,0))=FALSE,IF(L$9&lt;&gt;0,VLOOKUP($A1076,DSSV!$A$7:$R$65536,IN_DTK!L$6,0),""),"")</f>
        <v>0</v>
      </c>
      <c r="M1076" s="183">
        <f>IF(ISNA(VLOOKUP($A1076,DSSV!$A$7:$R$65536,IN_DTK!M$6,0))=FALSE,IF(M$9&lt;&gt;0,VLOOKUP($A1076,DSSV!$A$7:$R$65536,IN_DTK!M$6,0),""),"")</f>
        <v>0</v>
      </c>
      <c r="N1076" s="183">
        <f>IF(ISNA(VLOOKUP($A1076,DSSV!$A$7:$R$65536,IN_DTK!N$6,0))=FALSE,IF(N$9&lt;&gt;0,VLOOKUP($A1076,DSSV!$A$7:$R$65536,IN_DTK!N$6,0),""),"")</f>
        <v>0</v>
      </c>
      <c r="O1076" s="183">
        <f>IF(ISNA(VLOOKUP($A1076,DSSV!$A$7:$R$65536,IN_DTK!O$6,0))=FALSE,IF(O$9&lt;&gt;0,VLOOKUP($A1076,DSSV!$A$7:$R$65536,IN_DTK!O$6,0),""),"")</f>
        <v>0</v>
      </c>
      <c r="P1076" s="183">
        <f>IF(ISNA(VLOOKUP($A1076,DSSV!$A$7:$R$65536,IN_DTK!P$6,0))=FALSE,IF(P$9&lt;&gt;0,VLOOKUP($A1076,DSSV!$A$7:$R$65536,IN_DTK!P$6,0),""),"")</f>
        <v>0</v>
      </c>
      <c r="Q1076" s="184">
        <f>IF(ISNA(VLOOKUP($A1076,DSSV!$A$7:$R$65536,IN_DTK!Q$6,0))=FALSE,VLOOKUP($A1076,DSSV!$A$7:$R$65536,IN_DTK!Q$6,0),"")</f>
        <v>0</v>
      </c>
      <c r="R1076" s="175" t="str">
        <f>IF(ISNA(VLOOKUP($A1076,DSSV!$A$7:$R$65536,IN_DTK!R$6,0))=FALSE,VLOOKUP($A1076,DSSV!$A$7:$R$65536,IN_DTK!R$6,0),"")</f>
        <v>Không</v>
      </c>
      <c r="S1076" s="185" t="str">
        <f>IF(ISNA(VLOOKUP($A1076,DSSV!$A$7:$R$65536,IN_DTK!S$6,0))=FALSE,VLOOKUP($A1076,DSSV!$A$7:$R$65536,IN_DTK!S$6,0),"")</f>
        <v/>
      </c>
      <c r="T1076" s="156" t="str">
        <f t="shared" si="32"/>
        <v/>
      </c>
      <c r="U1076" s="156" t="str">
        <f t="shared" si="33"/>
        <v/>
      </c>
    </row>
    <row r="1077" spans="1:21" s="156" customFormat="1" ht="20.25" customHeight="1">
      <c r="A1077" s="154">
        <v>1068</v>
      </c>
      <c r="B1077" s="178">
        <f>--SUBTOTAL(2,C$7:C1077)</f>
        <v>1068</v>
      </c>
      <c r="C1077" s="157">
        <f>IF(ISNA(VLOOKUP($A1077,DSSV!$A$7:$R$65536,IN_DTK!C$6,0))=FALSE,VLOOKUP($A1077,DSSV!$A$7:$R$65536,IN_DTK!C$6,0),"")</f>
        <v>0</v>
      </c>
      <c r="D1077" s="181" t="str">
        <f>IF(ISNA(VLOOKUP($A1077,DSSV!$A$7:$R$65536,IN_DTK!D$6,0))=FALSE,VLOOKUP($A1077,DSSV!$A$7:$R$65536,IN_DTK!D$6,0),"")</f>
        <v/>
      </c>
      <c r="E1077" s="182" t="str">
        <f>IF(ISNA(VLOOKUP($A1077,DSSV!$A$7:$R$65536,IN_DTK!E$6,0))=FALSE,VLOOKUP($A1077,DSSV!$A$7:$R$65536,IN_DTK!E$6,0),"")</f>
        <v/>
      </c>
      <c r="F1077" s="187" t="str">
        <f>IF(ISNA(VLOOKUP($A1077,DSSV!$A$7:$R$65536,IN_DTK!F$6,0))=FALSE,VLOOKUP($A1077,DSSV!$A$7:$R$65536,IN_DTK!F$6,0),"")</f>
        <v/>
      </c>
      <c r="G1077" s="187" t="str">
        <f>IF(ISNA(VLOOKUP($A1077,DSSV!$A$7:$R$65536,IN_DTK!G$6,0))=FALSE,VLOOKUP($A1077,DSSV!$A$7:$R$65536,IN_DTK!G$6,0),"")</f>
        <v/>
      </c>
      <c r="H1077" s="183">
        <f>IF(ISNA(VLOOKUP($A1077,DSSV!$A$7:$R$65536,IN_DTK!H$6,0))=FALSE,IF(H$9&lt;&gt;0,VLOOKUP($A1077,DSSV!$A$7:$R$65536,IN_DTK!H$6,0),""),"")</f>
        <v>0</v>
      </c>
      <c r="I1077" s="183">
        <f>IF(ISNA(VLOOKUP($A1077,DSSV!$A$7:$R$65536,IN_DTK!I$6,0))=FALSE,IF(I$9&lt;&gt;0,VLOOKUP($A1077,DSSV!$A$7:$R$65536,IN_DTK!I$6,0),""),"")</f>
        <v>0</v>
      </c>
      <c r="J1077" s="183">
        <f>IF(ISNA(VLOOKUP($A1077,DSSV!$A$7:$R$65536,IN_DTK!J$6,0))=FALSE,IF(J$9&lt;&gt;0,VLOOKUP($A1077,DSSV!$A$7:$R$65536,IN_DTK!J$6,0),""),"")</f>
        <v>0</v>
      </c>
      <c r="K1077" s="183">
        <f>IF(ISNA(VLOOKUP($A1077,DSSV!$A$7:$R$65536,IN_DTK!K$6,0))=FALSE,IF(K$9&lt;&gt;0,VLOOKUP($A1077,DSSV!$A$7:$R$65536,IN_DTK!K$6,0),""),"")</f>
        <v>0</v>
      </c>
      <c r="L1077" s="183">
        <f>IF(ISNA(VLOOKUP($A1077,DSSV!$A$7:$R$65536,IN_DTK!L$6,0))=FALSE,IF(L$9&lt;&gt;0,VLOOKUP($A1077,DSSV!$A$7:$R$65536,IN_DTK!L$6,0),""),"")</f>
        <v>0</v>
      </c>
      <c r="M1077" s="183">
        <f>IF(ISNA(VLOOKUP($A1077,DSSV!$A$7:$R$65536,IN_DTK!M$6,0))=FALSE,IF(M$9&lt;&gt;0,VLOOKUP($A1077,DSSV!$A$7:$R$65536,IN_DTK!M$6,0),""),"")</f>
        <v>0</v>
      </c>
      <c r="N1077" s="183">
        <f>IF(ISNA(VLOOKUP($A1077,DSSV!$A$7:$R$65536,IN_DTK!N$6,0))=FALSE,IF(N$9&lt;&gt;0,VLOOKUP($A1077,DSSV!$A$7:$R$65536,IN_DTK!N$6,0),""),"")</f>
        <v>0</v>
      </c>
      <c r="O1077" s="183">
        <f>IF(ISNA(VLOOKUP($A1077,DSSV!$A$7:$R$65536,IN_DTK!O$6,0))=FALSE,IF(O$9&lt;&gt;0,VLOOKUP($A1077,DSSV!$A$7:$R$65536,IN_DTK!O$6,0),""),"")</f>
        <v>0</v>
      </c>
      <c r="P1077" s="183">
        <f>IF(ISNA(VLOOKUP($A1077,DSSV!$A$7:$R$65536,IN_DTK!P$6,0))=FALSE,IF(P$9&lt;&gt;0,VLOOKUP($A1077,DSSV!$A$7:$R$65536,IN_DTK!P$6,0),""),"")</f>
        <v>0</v>
      </c>
      <c r="Q1077" s="184">
        <f>IF(ISNA(VLOOKUP($A1077,DSSV!$A$7:$R$65536,IN_DTK!Q$6,0))=FALSE,VLOOKUP($A1077,DSSV!$A$7:$R$65536,IN_DTK!Q$6,0),"")</f>
        <v>0</v>
      </c>
      <c r="R1077" s="175" t="str">
        <f>IF(ISNA(VLOOKUP($A1077,DSSV!$A$7:$R$65536,IN_DTK!R$6,0))=FALSE,VLOOKUP($A1077,DSSV!$A$7:$R$65536,IN_DTK!R$6,0),"")</f>
        <v>Không</v>
      </c>
      <c r="S1077" s="185" t="str">
        <f>IF(ISNA(VLOOKUP($A1077,DSSV!$A$7:$R$65536,IN_DTK!S$6,0))=FALSE,VLOOKUP($A1077,DSSV!$A$7:$R$65536,IN_DTK!S$6,0),"")</f>
        <v/>
      </c>
      <c r="T1077" s="156" t="str">
        <f t="shared" si="32"/>
        <v/>
      </c>
      <c r="U1077" s="156" t="str">
        <f t="shared" si="33"/>
        <v/>
      </c>
    </row>
    <row r="1078" spans="1:21" s="156" customFormat="1" ht="20.25" customHeight="1">
      <c r="A1078" s="154">
        <v>1069</v>
      </c>
      <c r="B1078" s="178">
        <f>--SUBTOTAL(2,C$7:C1078)</f>
        <v>1069</v>
      </c>
      <c r="C1078" s="157">
        <f>IF(ISNA(VLOOKUP($A1078,DSSV!$A$7:$R$65536,IN_DTK!C$6,0))=FALSE,VLOOKUP($A1078,DSSV!$A$7:$R$65536,IN_DTK!C$6,0),"")</f>
        <v>0</v>
      </c>
      <c r="D1078" s="181" t="str">
        <f>IF(ISNA(VLOOKUP($A1078,DSSV!$A$7:$R$65536,IN_DTK!D$6,0))=FALSE,VLOOKUP($A1078,DSSV!$A$7:$R$65536,IN_DTK!D$6,0),"")</f>
        <v/>
      </c>
      <c r="E1078" s="182" t="str">
        <f>IF(ISNA(VLOOKUP($A1078,DSSV!$A$7:$R$65536,IN_DTK!E$6,0))=FALSE,VLOOKUP($A1078,DSSV!$A$7:$R$65536,IN_DTK!E$6,0),"")</f>
        <v/>
      </c>
      <c r="F1078" s="187" t="str">
        <f>IF(ISNA(VLOOKUP($A1078,DSSV!$A$7:$R$65536,IN_DTK!F$6,0))=FALSE,VLOOKUP($A1078,DSSV!$A$7:$R$65536,IN_DTK!F$6,0),"")</f>
        <v/>
      </c>
      <c r="G1078" s="187" t="str">
        <f>IF(ISNA(VLOOKUP($A1078,DSSV!$A$7:$R$65536,IN_DTK!G$6,0))=FALSE,VLOOKUP($A1078,DSSV!$A$7:$R$65536,IN_DTK!G$6,0),"")</f>
        <v/>
      </c>
      <c r="H1078" s="183">
        <f>IF(ISNA(VLOOKUP($A1078,DSSV!$A$7:$R$65536,IN_DTK!H$6,0))=FALSE,IF(H$9&lt;&gt;0,VLOOKUP($A1078,DSSV!$A$7:$R$65536,IN_DTK!H$6,0),""),"")</f>
        <v>0</v>
      </c>
      <c r="I1078" s="183">
        <f>IF(ISNA(VLOOKUP($A1078,DSSV!$A$7:$R$65536,IN_DTK!I$6,0))=FALSE,IF(I$9&lt;&gt;0,VLOOKUP($A1078,DSSV!$A$7:$R$65536,IN_DTK!I$6,0),""),"")</f>
        <v>0</v>
      </c>
      <c r="J1078" s="183">
        <f>IF(ISNA(VLOOKUP($A1078,DSSV!$A$7:$R$65536,IN_DTK!J$6,0))=FALSE,IF(J$9&lt;&gt;0,VLOOKUP($A1078,DSSV!$A$7:$R$65536,IN_DTK!J$6,0),""),"")</f>
        <v>0</v>
      </c>
      <c r="K1078" s="183">
        <f>IF(ISNA(VLOOKUP($A1078,DSSV!$A$7:$R$65536,IN_DTK!K$6,0))=FALSE,IF(K$9&lt;&gt;0,VLOOKUP($A1078,DSSV!$A$7:$R$65536,IN_DTK!K$6,0),""),"")</f>
        <v>0</v>
      </c>
      <c r="L1078" s="183">
        <f>IF(ISNA(VLOOKUP($A1078,DSSV!$A$7:$R$65536,IN_DTK!L$6,0))=FALSE,IF(L$9&lt;&gt;0,VLOOKUP($A1078,DSSV!$A$7:$R$65536,IN_DTK!L$6,0),""),"")</f>
        <v>0</v>
      </c>
      <c r="M1078" s="183">
        <f>IF(ISNA(VLOOKUP($A1078,DSSV!$A$7:$R$65536,IN_DTK!M$6,0))=FALSE,IF(M$9&lt;&gt;0,VLOOKUP($A1078,DSSV!$A$7:$R$65536,IN_DTK!M$6,0),""),"")</f>
        <v>0</v>
      </c>
      <c r="N1078" s="183">
        <f>IF(ISNA(VLOOKUP($A1078,DSSV!$A$7:$R$65536,IN_DTK!N$6,0))=FALSE,IF(N$9&lt;&gt;0,VLOOKUP($A1078,DSSV!$A$7:$R$65536,IN_DTK!N$6,0),""),"")</f>
        <v>0</v>
      </c>
      <c r="O1078" s="183">
        <f>IF(ISNA(VLOOKUP($A1078,DSSV!$A$7:$R$65536,IN_DTK!O$6,0))=FALSE,IF(O$9&lt;&gt;0,VLOOKUP($A1078,DSSV!$A$7:$R$65536,IN_DTK!O$6,0),""),"")</f>
        <v>0</v>
      </c>
      <c r="P1078" s="183">
        <f>IF(ISNA(VLOOKUP($A1078,DSSV!$A$7:$R$65536,IN_DTK!P$6,0))=FALSE,IF(P$9&lt;&gt;0,VLOOKUP($A1078,DSSV!$A$7:$R$65536,IN_DTK!P$6,0),""),"")</f>
        <v>0</v>
      </c>
      <c r="Q1078" s="184">
        <f>IF(ISNA(VLOOKUP($A1078,DSSV!$A$7:$R$65536,IN_DTK!Q$6,0))=FALSE,VLOOKUP($A1078,DSSV!$A$7:$R$65536,IN_DTK!Q$6,0),"")</f>
        <v>0</v>
      </c>
      <c r="R1078" s="175" t="str">
        <f>IF(ISNA(VLOOKUP($A1078,DSSV!$A$7:$R$65536,IN_DTK!R$6,0))=FALSE,VLOOKUP($A1078,DSSV!$A$7:$R$65536,IN_DTK!R$6,0),"")</f>
        <v>Không</v>
      </c>
      <c r="S1078" s="185" t="str">
        <f>IF(ISNA(VLOOKUP($A1078,DSSV!$A$7:$R$65536,IN_DTK!S$6,0))=FALSE,VLOOKUP($A1078,DSSV!$A$7:$R$65536,IN_DTK!S$6,0),"")</f>
        <v/>
      </c>
      <c r="T1078" s="156" t="str">
        <f t="shared" si="32"/>
        <v/>
      </c>
      <c r="U1078" s="156" t="str">
        <f t="shared" si="33"/>
        <v/>
      </c>
    </row>
    <row r="1079" spans="1:21" s="156" customFormat="1" ht="20.25" customHeight="1">
      <c r="A1079" s="154">
        <v>1070</v>
      </c>
      <c r="B1079" s="178">
        <f>--SUBTOTAL(2,C$7:C1079)</f>
        <v>1070</v>
      </c>
      <c r="C1079" s="157">
        <f>IF(ISNA(VLOOKUP($A1079,DSSV!$A$7:$R$65536,IN_DTK!C$6,0))=FALSE,VLOOKUP($A1079,DSSV!$A$7:$R$65536,IN_DTK!C$6,0),"")</f>
        <v>0</v>
      </c>
      <c r="D1079" s="181" t="str">
        <f>IF(ISNA(VLOOKUP($A1079,DSSV!$A$7:$R$65536,IN_DTK!D$6,0))=FALSE,VLOOKUP($A1079,DSSV!$A$7:$R$65536,IN_DTK!D$6,0),"")</f>
        <v/>
      </c>
      <c r="E1079" s="182" t="str">
        <f>IF(ISNA(VLOOKUP($A1079,DSSV!$A$7:$R$65536,IN_DTK!E$6,0))=FALSE,VLOOKUP($A1079,DSSV!$A$7:$R$65536,IN_DTK!E$6,0),"")</f>
        <v/>
      </c>
      <c r="F1079" s="187" t="str">
        <f>IF(ISNA(VLOOKUP($A1079,DSSV!$A$7:$R$65536,IN_DTK!F$6,0))=FALSE,VLOOKUP($A1079,DSSV!$A$7:$R$65536,IN_DTK!F$6,0),"")</f>
        <v/>
      </c>
      <c r="G1079" s="187" t="str">
        <f>IF(ISNA(VLOOKUP($A1079,DSSV!$A$7:$R$65536,IN_DTK!G$6,0))=FALSE,VLOOKUP($A1079,DSSV!$A$7:$R$65536,IN_DTK!G$6,0),"")</f>
        <v/>
      </c>
      <c r="H1079" s="183">
        <f>IF(ISNA(VLOOKUP($A1079,DSSV!$A$7:$R$65536,IN_DTK!H$6,0))=FALSE,IF(H$9&lt;&gt;0,VLOOKUP($A1079,DSSV!$A$7:$R$65536,IN_DTK!H$6,0),""),"")</f>
        <v>0</v>
      </c>
      <c r="I1079" s="183">
        <f>IF(ISNA(VLOOKUP($A1079,DSSV!$A$7:$R$65536,IN_DTK!I$6,0))=FALSE,IF(I$9&lt;&gt;0,VLOOKUP($A1079,DSSV!$A$7:$R$65536,IN_DTK!I$6,0),""),"")</f>
        <v>0</v>
      </c>
      <c r="J1079" s="183">
        <f>IF(ISNA(VLOOKUP($A1079,DSSV!$A$7:$R$65536,IN_DTK!J$6,0))=FALSE,IF(J$9&lt;&gt;0,VLOOKUP($A1079,DSSV!$A$7:$R$65536,IN_DTK!J$6,0),""),"")</f>
        <v>0</v>
      </c>
      <c r="K1079" s="183">
        <f>IF(ISNA(VLOOKUP($A1079,DSSV!$A$7:$R$65536,IN_DTK!K$6,0))=FALSE,IF(K$9&lt;&gt;0,VLOOKUP($A1079,DSSV!$A$7:$R$65536,IN_DTK!K$6,0),""),"")</f>
        <v>0</v>
      </c>
      <c r="L1079" s="183">
        <f>IF(ISNA(VLOOKUP($A1079,DSSV!$A$7:$R$65536,IN_DTK!L$6,0))=FALSE,IF(L$9&lt;&gt;0,VLOOKUP($A1079,DSSV!$A$7:$R$65536,IN_DTK!L$6,0),""),"")</f>
        <v>0</v>
      </c>
      <c r="M1079" s="183">
        <f>IF(ISNA(VLOOKUP($A1079,DSSV!$A$7:$R$65536,IN_DTK!M$6,0))=FALSE,IF(M$9&lt;&gt;0,VLOOKUP($A1079,DSSV!$A$7:$R$65536,IN_DTK!M$6,0),""),"")</f>
        <v>0</v>
      </c>
      <c r="N1079" s="183">
        <f>IF(ISNA(VLOOKUP($A1079,DSSV!$A$7:$R$65536,IN_DTK!N$6,0))=FALSE,IF(N$9&lt;&gt;0,VLOOKUP($A1079,DSSV!$A$7:$R$65536,IN_DTK!N$6,0),""),"")</f>
        <v>0</v>
      </c>
      <c r="O1079" s="183">
        <f>IF(ISNA(VLOOKUP($A1079,DSSV!$A$7:$R$65536,IN_DTK!O$6,0))=FALSE,IF(O$9&lt;&gt;0,VLOOKUP($A1079,DSSV!$A$7:$R$65536,IN_DTK!O$6,0),""),"")</f>
        <v>0</v>
      </c>
      <c r="P1079" s="183">
        <f>IF(ISNA(VLOOKUP($A1079,DSSV!$A$7:$R$65536,IN_DTK!P$6,0))=FALSE,IF(P$9&lt;&gt;0,VLOOKUP($A1079,DSSV!$A$7:$R$65536,IN_DTK!P$6,0),""),"")</f>
        <v>0</v>
      </c>
      <c r="Q1079" s="184">
        <f>IF(ISNA(VLOOKUP($A1079,DSSV!$A$7:$R$65536,IN_DTK!Q$6,0))=FALSE,VLOOKUP($A1079,DSSV!$A$7:$R$65536,IN_DTK!Q$6,0),"")</f>
        <v>0</v>
      </c>
      <c r="R1079" s="175" t="str">
        <f>IF(ISNA(VLOOKUP($A1079,DSSV!$A$7:$R$65536,IN_DTK!R$6,0))=FALSE,VLOOKUP($A1079,DSSV!$A$7:$R$65536,IN_DTK!R$6,0),"")</f>
        <v>Không</v>
      </c>
      <c r="S1079" s="185" t="str">
        <f>IF(ISNA(VLOOKUP($A1079,DSSV!$A$7:$R$65536,IN_DTK!S$6,0))=FALSE,VLOOKUP($A1079,DSSV!$A$7:$R$65536,IN_DTK!S$6,0),"")</f>
        <v/>
      </c>
      <c r="T1079" s="156" t="str">
        <f t="shared" si="32"/>
        <v/>
      </c>
      <c r="U1079" s="156" t="str">
        <f t="shared" si="33"/>
        <v/>
      </c>
    </row>
    <row r="1080" spans="1:21" s="156" customFormat="1" ht="20.25" customHeight="1">
      <c r="A1080" s="154">
        <v>1071</v>
      </c>
      <c r="B1080" s="178">
        <f>--SUBTOTAL(2,C$7:C1080)</f>
        <v>1071</v>
      </c>
      <c r="C1080" s="157">
        <f>IF(ISNA(VLOOKUP($A1080,DSSV!$A$7:$R$65536,IN_DTK!C$6,0))=FALSE,VLOOKUP($A1080,DSSV!$A$7:$R$65536,IN_DTK!C$6,0),"")</f>
        <v>0</v>
      </c>
      <c r="D1080" s="181" t="str">
        <f>IF(ISNA(VLOOKUP($A1080,DSSV!$A$7:$R$65536,IN_DTK!D$6,0))=FALSE,VLOOKUP($A1080,DSSV!$A$7:$R$65536,IN_DTK!D$6,0),"")</f>
        <v/>
      </c>
      <c r="E1080" s="182" t="str">
        <f>IF(ISNA(VLOOKUP($A1080,DSSV!$A$7:$R$65536,IN_DTK!E$6,0))=FALSE,VLOOKUP($A1080,DSSV!$A$7:$R$65536,IN_DTK!E$6,0),"")</f>
        <v/>
      </c>
      <c r="F1080" s="187" t="str">
        <f>IF(ISNA(VLOOKUP($A1080,DSSV!$A$7:$R$65536,IN_DTK!F$6,0))=FALSE,VLOOKUP($A1080,DSSV!$A$7:$R$65536,IN_DTK!F$6,0),"")</f>
        <v/>
      </c>
      <c r="G1080" s="187" t="str">
        <f>IF(ISNA(VLOOKUP($A1080,DSSV!$A$7:$R$65536,IN_DTK!G$6,0))=FALSE,VLOOKUP($A1080,DSSV!$A$7:$R$65536,IN_DTK!G$6,0),"")</f>
        <v/>
      </c>
      <c r="H1080" s="183">
        <f>IF(ISNA(VLOOKUP($A1080,DSSV!$A$7:$R$65536,IN_DTK!H$6,0))=FALSE,IF(H$9&lt;&gt;0,VLOOKUP($A1080,DSSV!$A$7:$R$65536,IN_DTK!H$6,0),""),"")</f>
        <v>0</v>
      </c>
      <c r="I1080" s="183">
        <f>IF(ISNA(VLOOKUP($A1080,DSSV!$A$7:$R$65536,IN_DTK!I$6,0))=FALSE,IF(I$9&lt;&gt;0,VLOOKUP($A1080,DSSV!$A$7:$R$65536,IN_DTK!I$6,0),""),"")</f>
        <v>0</v>
      </c>
      <c r="J1080" s="183">
        <f>IF(ISNA(VLOOKUP($A1080,DSSV!$A$7:$R$65536,IN_DTK!J$6,0))=FALSE,IF(J$9&lt;&gt;0,VLOOKUP($A1080,DSSV!$A$7:$R$65536,IN_DTK!J$6,0),""),"")</f>
        <v>0</v>
      </c>
      <c r="K1080" s="183">
        <f>IF(ISNA(VLOOKUP($A1080,DSSV!$A$7:$R$65536,IN_DTK!K$6,0))=FALSE,IF(K$9&lt;&gt;0,VLOOKUP($A1080,DSSV!$A$7:$R$65536,IN_DTK!K$6,0),""),"")</f>
        <v>0</v>
      </c>
      <c r="L1080" s="183">
        <f>IF(ISNA(VLOOKUP($A1080,DSSV!$A$7:$R$65536,IN_DTK!L$6,0))=FALSE,IF(L$9&lt;&gt;0,VLOOKUP($A1080,DSSV!$A$7:$R$65536,IN_DTK!L$6,0),""),"")</f>
        <v>0</v>
      </c>
      <c r="M1080" s="183">
        <f>IF(ISNA(VLOOKUP($A1080,DSSV!$A$7:$R$65536,IN_DTK!M$6,0))=FALSE,IF(M$9&lt;&gt;0,VLOOKUP($A1080,DSSV!$A$7:$R$65536,IN_DTK!M$6,0),""),"")</f>
        <v>0</v>
      </c>
      <c r="N1080" s="183">
        <f>IF(ISNA(VLOOKUP($A1080,DSSV!$A$7:$R$65536,IN_DTK!N$6,0))=FALSE,IF(N$9&lt;&gt;0,VLOOKUP($A1080,DSSV!$A$7:$R$65536,IN_DTK!N$6,0),""),"")</f>
        <v>0</v>
      </c>
      <c r="O1080" s="183">
        <f>IF(ISNA(VLOOKUP($A1080,DSSV!$A$7:$R$65536,IN_DTK!O$6,0))=FALSE,IF(O$9&lt;&gt;0,VLOOKUP($A1080,DSSV!$A$7:$R$65536,IN_DTK!O$6,0),""),"")</f>
        <v>0</v>
      </c>
      <c r="P1080" s="183">
        <f>IF(ISNA(VLOOKUP($A1080,DSSV!$A$7:$R$65536,IN_DTK!P$6,0))=FALSE,IF(P$9&lt;&gt;0,VLOOKUP($A1080,DSSV!$A$7:$R$65536,IN_DTK!P$6,0),""),"")</f>
        <v>0</v>
      </c>
      <c r="Q1080" s="184">
        <f>IF(ISNA(VLOOKUP($A1080,DSSV!$A$7:$R$65536,IN_DTK!Q$6,0))=FALSE,VLOOKUP($A1080,DSSV!$A$7:$R$65536,IN_DTK!Q$6,0),"")</f>
        <v>0</v>
      </c>
      <c r="R1080" s="175" t="str">
        <f>IF(ISNA(VLOOKUP($A1080,DSSV!$A$7:$R$65536,IN_DTK!R$6,0))=FALSE,VLOOKUP($A1080,DSSV!$A$7:$R$65536,IN_DTK!R$6,0),"")</f>
        <v>Không</v>
      </c>
      <c r="S1080" s="185" t="str">
        <f>IF(ISNA(VLOOKUP($A1080,DSSV!$A$7:$R$65536,IN_DTK!S$6,0))=FALSE,VLOOKUP($A1080,DSSV!$A$7:$R$65536,IN_DTK!S$6,0),"")</f>
        <v/>
      </c>
      <c r="T1080" s="156" t="str">
        <f t="shared" si="32"/>
        <v/>
      </c>
      <c r="U1080" s="156" t="str">
        <f t="shared" si="33"/>
        <v/>
      </c>
    </row>
    <row r="1081" spans="1:21" s="156" customFormat="1" ht="20.25" customHeight="1">
      <c r="A1081" s="154">
        <v>1072</v>
      </c>
      <c r="B1081" s="178">
        <f>--SUBTOTAL(2,C$7:C1081)</f>
        <v>1072</v>
      </c>
      <c r="C1081" s="157">
        <f>IF(ISNA(VLOOKUP($A1081,DSSV!$A$7:$R$65536,IN_DTK!C$6,0))=FALSE,VLOOKUP($A1081,DSSV!$A$7:$R$65536,IN_DTK!C$6,0),"")</f>
        <v>0</v>
      </c>
      <c r="D1081" s="181" t="str">
        <f>IF(ISNA(VLOOKUP($A1081,DSSV!$A$7:$R$65536,IN_DTK!D$6,0))=FALSE,VLOOKUP($A1081,DSSV!$A$7:$R$65536,IN_DTK!D$6,0),"")</f>
        <v/>
      </c>
      <c r="E1081" s="182" t="str">
        <f>IF(ISNA(VLOOKUP($A1081,DSSV!$A$7:$R$65536,IN_DTK!E$6,0))=FALSE,VLOOKUP($A1081,DSSV!$A$7:$R$65536,IN_DTK!E$6,0),"")</f>
        <v/>
      </c>
      <c r="F1081" s="187" t="str">
        <f>IF(ISNA(VLOOKUP($A1081,DSSV!$A$7:$R$65536,IN_DTK!F$6,0))=FALSE,VLOOKUP($A1081,DSSV!$A$7:$R$65536,IN_DTK!F$6,0),"")</f>
        <v/>
      </c>
      <c r="G1081" s="187" t="str">
        <f>IF(ISNA(VLOOKUP($A1081,DSSV!$A$7:$R$65536,IN_DTK!G$6,0))=FALSE,VLOOKUP($A1081,DSSV!$A$7:$R$65536,IN_DTK!G$6,0),"")</f>
        <v/>
      </c>
      <c r="H1081" s="183">
        <f>IF(ISNA(VLOOKUP($A1081,DSSV!$A$7:$R$65536,IN_DTK!H$6,0))=FALSE,IF(H$9&lt;&gt;0,VLOOKUP($A1081,DSSV!$A$7:$R$65536,IN_DTK!H$6,0),""),"")</f>
        <v>0</v>
      </c>
      <c r="I1081" s="183">
        <f>IF(ISNA(VLOOKUP($A1081,DSSV!$A$7:$R$65536,IN_DTK!I$6,0))=FALSE,IF(I$9&lt;&gt;0,VLOOKUP($A1081,DSSV!$A$7:$R$65536,IN_DTK!I$6,0),""),"")</f>
        <v>0</v>
      </c>
      <c r="J1081" s="183">
        <f>IF(ISNA(VLOOKUP($A1081,DSSV!$A$7:$R$65536,IN_DTK!J$6,0))=FALSE,IF(J$9&lt;&gt;0,VLOOKUP($A1081,DSSV!$A$7:$R$65536,IN_DTK!J$6,0),""),"")</f>
        <v>0</v>
      </c>
      <c r="K1081" s="183">
        <f>IF(ISNA(VLOOKUP($A1081,DSSV!$A$7:$R$65536,IN_DTK!K$6,0))=FALSE,IF(K$9&lt;&gt;0,VLOOKUP($A1081,DSSV!$A$7:$R$65536,IN_DTK!K$6,0),""),"")</f>
        <v>0</v>
      </c>
      <c r="L1081" s="183">
        <f>IF(ISNA(VLOOKUP($A1081,DSSV!$A$7:$R$65536,IN_DTK!L$6,0))=FALSE,IF(L$9&lt;&gt;0,VLOOKUP($A1081,DSSV!$A$7:$R$65536,IN_DTK!L$6,0),""),"")</f>
        <v>0</v>
      </c>
      <c r="M1081" s="183">
        <f>IF(ISNA(VLOOKUP($A1081,DSSV!$A$7:$R$65536,IN_DTK!M$6,0))=FALSE,IF(M$9&lt;&gt;0,VLOOKUP($A1081,DSSV!$A$7:$R$65536,IN_DTK!M$6,0),""),"")</f>
        <v>0</v>
      </c>
      <c r="N1081" s="183">
        <f>IF(ISNA(VLOOKUP($A1081,DSSV!$A$7:$R$65536,IN_DTK!N$6,0))=FALSE,IF(N$9&lt;&gt;0,VLOOKUP($A1081,DSSV!$A$7:$R$65536,IN_DTK!N$6,0),""),"")</f>
        <v>0</v>
      </c>
      <c r="O1081" s="183">
        <f>IF(ISNA(VLOOKUP($A1081,DSSV!$A$7:$R$65536,IN_DTK!O$6,0))=FALSE,IF(O$9&lt;&gt;0,VLOOKUP($A1081,DSSV!$A$7:$R$65536,IN_DTK!O$6,0),""),"")</f>
        <v>0</v>
      </c>
      <c r="P1081" s="183">
        <f>IF(ISNA(VLOOKUP($A1081,DSSV!$A$7:$R$65536,IN_DTK!P$6,0))=FALSE,IF(P$9&lt;&gt;0,VLOOKUP($A1081,DSSV!$A$7:$R$65536,IN_DTK!P$6,0),""),"")</f>
        <v>0</v>
      </c>
      <c r="Q1081" s="184">
        <f>IF(ISNA(VLOOKUP($A1081,DSSV!$A$7:$R$65536,IN_DTK!Q$6,0))=FALSE,VLOOKUP($A1081,DSSV!$A$7:$R$65536,IN_DTK!Q$6,0),"")</f>
        <v>0</v>
      </c>
      <c r="R1081" s="175" t="str">
        <f>IF(ISNA(VLOOKUP($A1081,DSSV!$A$7:$R$65536,IN_DTK!R$6,0))=FALSE,VLOOKUP($A1081,DSSV!$A$7:$R$65536,IN_DTK!R$6,0),"")</f>
        <v>Không</v>
      </c>
      <c r="S1081" s="185" t="str">
        <f>IF(ISNA(VLOOKUP($A1081,DSSV!$A$7:$R$65536,IN_DTK!S$6,0))=FALSE,VLOOKUP($A1081,DSSV!$A$7:$R$65536,IN_DTK!S$6,0),"")</f>
        <v/>
      </c>
      <c r="T1081" s="156" t="str">
        <f t="shared" si="32"/>
        <v/>
      </c>
      <c r="U1081" s="156" t="str">
        <f t="shared" si="33"/>
        <v/>
      </c>
    </row>
    <row r="1082" spans="1:21" s="156" customFormat="1" ht="20.25" customHeight="1">
      <c r="A1082" s="154">
        <v>1073</v>
      </c>
      <c r="B1082" s="178">
        <f>--SUBTOTAL(2,C$7:C1082)</f>
        <v>1073</v>
      </c>
      <c r="C1082" s="157">
        <f>IF(ISNA(VLOOKUP($A1082,DSSV!$A$7:$R$65536,IN_DTK!C$6,0))=FALSE,VLOOKUP($A1082,DSSV!$A$7:$R$65536,IN_DTK!C$6,0),"")</f>
        <v>0</v>
      </c>
      <c r="D1082" s="181" t="str">
        <f>IF(ISNA(VLOOKUP($A1082,DSSV!$A$7:$R$65536,IN_DTK!D$6,0))=FALSE,VLOOKUP($A1082,DSSV!$A$7:$R$65536,IN_DTK!D$6,0),"")</f>
        <v/>
      </c>
      <c r="E1082" s="182" t="str">
        <f>IF(ISNA(VLOOKUP($A1082,DSSV!$A$7:$R$65536,IN_DTK!E$6,0))=FALSE,VLOOKUP($A1082,DSSV!$A$7:$R$65536,IN_DTK!E$6,0),"")</f>
        <v/>
      </c>
      <c r="F1082" s="187" t="str">
        <f>IF(ISNA(VLOOKUP($A1082,DSSV!$A$7:$R$65536,IN_DTK!F$6,0))=FALSE,VLOOKUP($A1082,DSSV!$A$7:$R$65536,IN_DTK!F$6,0),"")</f>
        <v/>
      </c>
      <c r="G1082" s="187" t="str">
        <f>IF(ISNA(VLOOKUP($A1082,DSSV!$A$7:$R$65536,IN_DTK!G$6,0))=FALSE,VLOOKUP($A1082,DSSV!$A$7:$R$65536,IN_DTK!G$6,0),"")</f>
        <v/>
      </c>
      <c r="H1082" s="183">
        <f>IF(ISNA(VLOOKUP($A1082,DSSV!$A$7:$R$65536,IN_DTK!H$6,0))=FALSE,IF(H$9&lt;&gt;0,VLOOKUP($A1082,DSSV!$A$7:$R$65536,IN_DTK!H$6,0),""),"")</f>
        <v>0</v>
      </c>
      <c r="I1082" s="183">
        <f>IF(ISNA(VLOOKUP($A1082,DSSV!$A$7:$R$65536,IN_DTK!I$6,0))=FALSE,IF(I$9&lt;&gt;0,VLOOKUP($A1082,DSSV!$A$7:$R$65536,IN_DTK!I$6,0),""),"")</f>
        <v>0</v>
      </c>
      <c r="J1082" s="183">
        <f>IF(ISNA(VLOOKUP($A1082,DSSV!$A$7:$R$65536,IN_DTK!J$6,0))=FALSE,IF(J$9&lt;&gt;0,VLOOKUP($A1082,DSSV!$A$7:$R$65536,IN_DTK!J$6,0),""),"")</f>
        <v>0</v>
      </c>
      <c r="K1082" s="183">
        <f>IF(ISNA(VLOOKUP($A1082,DSSV!$A$7:$R$65536,IN_DTK!K$6,0))=FALSE,IF(K$9&lt;&gt;0,VLOOKUP($A1082,DSSV!$A$7:$R$65536,IN_DTK!K$6,0),""),"")</f>
        <v>0</v>
      </c>
      <c r="L1082" s="183">
        <f>IF(ISNA(VLOOKUP($A1082,DSSV!$A$7:$R$65536,IN_DTK!L$6,0))=FALSE,IF(L$9&lt;&gt;0,VLOOKUP($A1082,DSSV!$A$7:$R$65536,IN_DTK!L$6,0),""),"")</f>
        <v>0</v>
      </c>
      <c r="M1082" s="183">
        <f>IF(ISNA(VLOOKUP($A1082,DSSV!$A$7:$R$65536,IN_DTK!M$6,0))=FALSE,IF(M$9&lt;&gt;0,VLOOKUP($A1082,DSSV!$A$7:$R$65536,IN_DTK!M$6,0),""),"")</f>
        <v>0</v>
      </c>
      <c r="N1082" s="183">
        <f>IF(ISNA(VLOOKUP($A1082,DSSV!$A$7:$R$65536,IN_DTK!N$6,0))=FALSE,IF(N$9&lt;&gt;0,VLOOKUP($A1082,DSSV!$A$7:$R$65536,IN_DTK!N$6,0),""),"")</f>
        <v>0</v>
      </c>
      <c r="O1082" s="183">
        <f>IF(ISNA(VLOOKUP($A1082,DSSV!$A$7:$R$65536,IN_DTK!O$6,0))=FALSE,IF(O$9&lt;&gt;0,VLOOKUP($A1082,DSSV!$A$7:$R$65536,IN_DTK!O$6,0),""),"")</f>
        <v>0</v>
      </c>
      <c r="P1082" s="183">
        <f>IF(ISNA(VLOOKUP($A1082,DSSV!$A$7:$R$65536,IN_DTK!P$6,0))=FALSE,IF(P$9&lt;&gt;0,VLOOKUP($A1082,DSSV!$A$7:$R$65536,IN_DTK!P$6,0),""),"")</f>
        <v>0</v>
      </c>
      <c r="Q1082" s="184">
        <f>IF(ISNA(VLOOKUP($A1082,DSSV!$A$7:$R$65536,IN_DTK!Q$6,0))=FALSE,VLOOKUP($A1082,DSSV!$A$7:$R$65536,IN_DTK!Q$6,0),"")</f>
        <v>0</v>
      </c>
      <c r="R1082" s="175" t="str">
        <f>IF(ISNA(VLOOKUP($A1082,DSSV!$A$7:$R$65536,IN_DTK!R$6,0))=FALSE,VLOOKUP($A1082,DSSV!$A$7:$R$65536,IN_DTK!R$6,0),"")</f>
        <v>Không</v>
      </c>
      <c r="S1082" s="185" t="str">
        <f>IF(ISNA(VLOOKUP($A1082,DSSV!$A$7:$R$65536,IN_DTK!S$6,0))=FALSE,VLOOKUP($A1082,DSSV!$A$7:$R$65536,IN_DTK!S$6,0),"")</f>
        <v/>
      </c>
      <c r="T1082" s="156" t="str">
        <f t="shared" si="32"/>
        <v/>
      </c>
      <c r="U1082" s="156" t="str">
        <f t="shared" si="33"/>
        <v/>
      </c>
    </row>
    <row r="1083" spans="1:21" s="156" customFormat="1" ht="20.25" customHeight="1">
      <c r="A1083" s="154">
        <v>1074</v>
      </c>
      <c r="B1083" s="178">
        <f>--SUBTOTAL(2,C$7:C1083)</f>
        <v>1074</v>
      </c>
      <c r="C1083" s="157">
        <f>IF(ISNA(VLOOKUP($A1083,DSSV!$A$7:$R$65536,IN_DTK!C$6,0))=FALSE,VLOOKUP($A1083,DSSV!$A$7:$R$65536,IN_DTK!C$6,0),"")</f>
        <v>0</v>
      </c>
      <c r="D1083" s="181" t="str">
        <f>IF(ISNA(VLOOKUP($A1083,DSSV!$A$7:$R$65536,IN_DTK!D$6,0))=FALSE,VLOOKUP($A1083,DSSV!$A$7:$R$65536,IN_DTK!D$6,0),"")</f>
        <v/>
      </c>
      <c r="E1083" s="182" t="str">
        <f>IF(ISNA(VLOOKUP($A1083,DSSV!$A$7:$R$65536,IN_DTK!E$6,0))=FALSE,VLOOKUP($A1083,DSSV!$A$7:$R$65536,IN_DTK!E$6,0),"")</f>
        <v/>
      </c>
      <c r="F1083" s="187" t="str">
        <f>IF(ISNA(VLOOKUP($A1083,DSSV!$A$7:$R$65536,IN_DTK!F$6,0))=FALSE,VLOOKUP($A1083,DSSV!$A$7:$R$65536,IN_DTK!F$6,0),"")</f>
        <v/>
      </c>
      <c r="G1083" s="187" t="str">
        <f>IF(ISNA(VLOOKUP($A1083,DSSV!$A$7:$R$65536,IN_DTK!G$6,0))=FALSE,VLOOKUP($A1083,DSSV!$A$7:$R$65536,IN_DTK!G$6,0),"")</f>
        <v/>
      </c>
      <c r="H1083" s="183">
        <f>IF(ISNA(VLOOKUP($A1083,DSSV!$A$7:$R$65536,IN_DTK!H$6,0))=FALSE,IF(H$9&lt;&gt;0,VLOOKUP($A1083,DSSV!$A$7:$R$65536,IN_DTK!H$6,0),""),"")</f>
        <v>0</v>
      </c>
      <c r="I1083" s="183">
        <f>IF(ISNA(VLOOKUP($A1083,DSSV!$A$7:$R$65536,IN_DTK!I$6,0))=FALSE,IF(I$9&lt;&gt;0,VLOOKUP($A1083,DSSV!$A$7:$R$65536,IN_DTK!I$6,0),""),"")</f>
        <v>0</v>
      </c>
      <c r="J1083" s="183">
        <f>IF(ISNA(VLOOKUP($A1083,DSSV!$A$7:$R$65536,IN_DTK!J$6,0))=FALSE,IF(J$9&lt;&gt;0,VLOOKUP($A1083,DSSV!$A$7:$R$65536,IN_DTK!J$6,0),""),"")</f>
        <v>0</v>
      </c>
      <c r="K1083" s="183">
        <f>IF(ISNA(VLOOKUP($A1083,DSSV!$A$7:$R$65536,IN_DTK!K$6,0))=FALSE,IF(K$9&lt;&gt;0,VLOOKUP($A1083,DSSV!$A$7:$R$65536,IN_DTK!K$6,0),""),"")</f>
        <v>0</v>
      </c>
      <c r="L1083" s="183">
        <f>IF(ISNA(VLOOKUP($A1083,DSSV!$A$7:$R$65536,IN_DTK!L$6,0))=FALSE,IF(L$9&lt;&gt;0,VLOOKUP($A1083,DSSV!$A$7:$R$65536,IN_DTK!L$6,0),""),"")</f>
        <v>0</v>
      </c>
      <c r="M1083" s="183">
        <f>IF(ISNA(VLOOKUP($A1083,DSSV!$A$7:$R$65536,IN_DTK!M$6,0))=FALSE,IF(M$9&lt;&gt;0,VLOOKUP($A1083,DSSV!$A$7:$R$65536,IN_DTK!M$6,0),""),"")</f>
        <v>0</v>
      </c>
      <c r="N1083" s="183">
        <f>IF(ISNA(VLOOKUP($A1083,DSSV!$A$7:$R$65536,IN_DTK!N$6,0))=FALSE,IF(N$9&lt;&gt;0,VLOOKUP($A1083,DSSV!$A$7:$R$65536,IN_DTK!N$6,0),""),"")</f>
        <v>0</v>
      </c>
      <c r="O1083" s="183">
        <f>IF(ISNA(VLOOKUP($A1083,DSSV!$A$7:$R$65536,IN_DTK!O$6,0))=FALSE,IF(O$9&lt;&gt;0,VLOOKUP($A1083,DSSV!$A$7:$R$65536,IN_DTK!O$6,0),""),"")</f>
        <v>0</v>
      </c>
      <c r="P1083" s="183">
        <f>IF(ISNA(VLOOKUP($A1083,DSSV!$A$7:$R$65536,IN_DTK!P$6,0))=FALSE,IF(P$9&lt;&gt;0,VLOOKUP($A1083,DSSV!$A$7:$R$65536,IN_DTK!P$6,0),""),"")</f>
        <v>0</v>
      </c>
      <c r="Q1083" s="184">
        <f>IF(ISNA(VLOOKUP($A1083,DSSV!$A$7:$R$65536,IN_DTK!Q$6,0))=FALSE,VLOOKUP($A1083,DSSV!$A$7:$R$65536,IN_DTK!Q$6,0),"")</f>
        <v>0</v>
      </c>
      <c r="R1083" s="175" t="str">
        <f>IF(ISNA(VLOOKUP($A1083,DSSV!$A$7:$R$65536,IN_DTK!R$6,0))=FALSE,VLOOKUP($A1083,DSSV!$A$7:$R$65536,IN_DTK!R$6,0),"")</f>
        <v>Không</v>
      </c>
      <c r="S1083" s="185" t="str">
        <f>IF(ISNA(VLOOKUP($A1083,DSSV!$A$7:$R$65536,IN_DTK!S$6,0))=FALSE,VLOOKUP($A1083,DSSV!$A$7:$R$65536,IN_DTK!S$6,0),"")</f>
        <v/>
      </c>
      <c r="T1083" s="156" t="str">
        <f t="shared" si="32"/>
        <v/>
      </c>
      <c r="U1083" s="156" t="str">
        <f t="shared" si="33"/>
        <v/>
      </c>
    </row>
    <row r="1084" spans="1:21" s="156" customFormat="1" ht="20.25" customHeight="1">
      <c r="A1084" s="154">
        <v>1075</v>
      </c>
      <c r="B1084" s="178">
        <f>--SUBTOTAL(2,C$7:C1084)</f>
        <v>1075</v>
      </c>
      <c r="C1084" s="157">
        <f>IF(ISNA(VLOOKUP($A1084,DSSV!$A$7:$R$65536,IN_DTK!C$6,0))=FALSE,VLOOKUP($A1084,DSSV!$A$7:$R$65536,IN_DTK!C$6,0),"")</f>
        <v>0</v>
      </c>
      <c r="D1084" s="181" t="str">
        <f>IF(ISNA(VLOOKUP($A1084,DSSV!$A$7:$R$65536,IN_DTK!D$6,0))=FALSE,VLOOKUP($A1084,DSSV!$A$7:$R$65536,IN_DTK!D$6,0),"")</f>
        <v/>
      </c>
      <c r="E1084" s="182" t="str">
        <f>IF(ISNA(VLOOKUP($A1084,DSSV!$A$7:$R$65536,IN_DTK!E$6,0))=FALSE,VLOOKUP($A1084,DSSV!$A$7:$R$65536,IN_DTK!E$6,0),"")</f>
        <v/>
      </c>
      <c r="F1084" s="187" t="str">
        <f>IF(ISNA(VLOOKUP($A1084,DSSV!$A$7:$R$65536,IN_DTK!F$6,0))=FALSE,VLOOKUP($A1084,DSSV!$A$7:$R$65536,IN_DTK!F$6,0),"")</f>
        <v/>
      </c>
      <c r="G1084" s="187" t="str">
        <f>IF(ISNA(VLOOKUP($A1084,DSSV!$A$7:$R$65536,IN_DTK!G$6,0))=FALSE,VLOOKUP($A1084,DSSV!$A$7:$R$65536,IN_DTK!G$6,0),"")</f>
        <v/>
      </c>
      <c r="H1084" s="183">
        <f>IF(ISNA(VLOOKUP($A1084,DSSV!$A$7:$R$65536,IN_DTK!H$6,0))=FALSE,IF(H$9&lt;&gt;0,VLOOKUP($A1084,DSSV!$A$7:$R$65536,IN_DTK!H$6,0),""),"")</f>
        <v>0</v>
      </c>
      <c r="I1084" s="183">
        <f>IF(ISNA(VLOOKUP($A1084,DSSV!$A$7:$R$65536,IN_DTK!I$6,0))=FALSE,IF(I$9&lt;&gt;0,VLOOKUP($A1084,DSSV!$A$7:$R$65536,IN_DTK!I$6,0),""),"")</f>
        <v>0</v>
      </c>
      <c r="J1084" s="183">
        <f>IF(ISNA(VLOOKUP($A1084,DSSV!$A$7:$R$65536,IN_DTK!J$6,0))=FALSE,IF(J$9&lt;&gt;0,VLOOKUP($A1084,DSSV!$A$7:$R$65536,IN_DTK!J$6,0),""),"")</f>
        <v>0</v>
      </c>
      <c r="K1084" s="183">
        <f>IF(ISNA(VLOOKUP($A1084,DSSV!$A$7:$R$65536,IN_DTK!K$6,0))=FALSE,IF(K$9&lt;&gt;0,VLOOKUP($A1084,DSSV!$A$7:$R$65536,IN_DTK!K$6,0),""),"")</f>
        <v>0</v>
      </c>
      <c r="L1084" s="183">
        <f>IF(ISNA(VLOOKUP($A1084,DSSV!$A$7:$R$65536,IN_DTK!L$6,0))=FALSE,IF(L$9&lt;&gt;0,VLOOKUP($A1084,DSSV!$A$7:$R$65536,IN_DTK!L$6,0),""),"")</f>
        <v>0</v>
      </c>
      <c r="M1084" s="183">
        <f>IF(ISNA(VLOOKUP($A1084,DSSV!$A$7:$R$65536,IN_DTK!M$6,0))=FALSE,IF(M$9&lt;&gt;0,VLOOKUP($A1084,DSSV!$A$7:$R$65536,IN_DTK!M$6,0),""),"")</f>
        <v>0</v>
      </c>
      <c r="N1084" s="183">
        <f>IF(ISNA(VLOOKUP($A1084,DSSV!$A$7:$R$65536,IN_DTK!N$6,0))=FALSE,IF(N$9&lt;&gt;0,VLOOKUP($A1084,DSSV!$A$7:$R$65536,IN_DTK!N$6,0),""),"")</f>
        <v>0</v>
      </c>
      <c r="O1084" s="183">
        <f>IF(ISNA(VLOOKUP($A1084,DSSV!$A$7:$R$65536,IN_DTK!O$6,0))=FALSE,IF(O$9&lt;&gt;0,VLOOKUP($A1084,DSSV!$A$7:$R$65536,IN_DTK!O$6,0),""),"")</f>
        <v>0</v>
      </c>
      <c r="P1084" s="183">
        <f>IF(ISNA(VLOOKUP($A1084,DSSV!$A$7:$R$65536,IN_DTK!P$6,0))=FALSE,IF(P$9&lt;&gt;0,VLOOKUP($A1084,DSSV!$A$7:$R$65536,IN_DTK!P$6,0),""),"")</f>
        <v>0</v>
      </c>
      <c r="Q1084" s="184">
        <f>IF(ISNA(VLOOKUP($A1084,DSSV!$A$7:$R$65536,IN_DTK!Q$6,0))=FALSE,VLOOKUP($A1084,DSSV!$A$7:$R$65536,IN_DTK!Q$6,0),"")</f>
        <v>0</v>
      </c>
      <c r="R1084" s="175" t="str">
        <f>IF(ISNA(VLOOKUP($A1084,DSSV!$A$7:$R$65536,IN_DTK!R$6,0))=FALSE,VLOOKUP($A1084,DSSV!$A$7:$R$65536,IN_DTK!R$6,0),"")</f>
        <v>Không</v>
      </c>
      <c r="S1084" s="185" t="str">
        <f>IF(ISNA(VLOOKUP($A1084,DSSV!$A$7:$R$65536,IN_DTK!S$6,0))=FALSE,VLOOKUP($A1084,DSSV!$A$7:$R$65536,IN_DTK!S$6,0),"")</f>
        <v/>
      </c>
      <c r="T1084" s="156" t="str">
        <f t="shared" si="32"/>
        <v/>
      </c>
      <c r="U1084" s="156" t="str">
        <f t="shared" si="33"/>
        <v/>
      </c>
    </row>
    <row r="1085" spans="1:21" s="156" customFormat="1" ht="20.25" customHeight="1">
      <c r="A1085" s="154">
        <v>1076</v>
      </c>
      <c r="B1085" s="178">
        <f>--SUBTOTAL(2,C$7:C1085)</f>
        <v>1076</v>
      </c>
      <c r="C1085" s="157">
        <f>IF(ISNA(VLOOKUP($A1085,DSSV!$A$7:$R$65536,IN_DTK!C$6,0))=FALSE,VLOOKUP($A1085,DSSV!$A$7:$R$65536,IN_DTK!C$6,0),"")</f>
        <v>0</v>
      </c>
      <c r="D1085" s="181" t="str">
        <f>IF(ISNA(VLOOKUP($A1085,DSSV!$A$7:$R$65536,IN_DTK!D$6,0))=FALSE,VLOOKUP($A1085,DSSV!$A$7:$R$65536,IN_DTK!D$6,0),"")</f>
        <v/>
      </c>
      <c r="E1085" s="182" t="str">
        <f>IF(ISNA(VLOOKUP($A1085,DSSV!$A$7:$R$65536,IN_DTK!E$6,0))=FALSE,VLOOKUP($A1085,DSSV!$A$7:$R$65536,IN_DTK!E$6,0),"")</f>
        <v/>
      </c>
      <c r="F1085" s="187" t="str">
        <f>IF(ISNA(VLOOKUP($A1085,DSSV!$A$7:$R$65536,IN_DTK!F$6,0))=FALSE,VLOOKUP($A1085,DSSV!$A$7:$R$65536,IN_DTK!F$6,0),"")</f>
        <v/>
      </c>
      <c r="G1085" s="187" t="str">
        <f>IF(ISNA(VLOOKUP($A1085,DSSV!$A$7:$R$65536,IN_DTK!G$6,0))=FALSE,VLOOKUP($A1085,DSSV!$A$7:$R$65536,IN_DTK!G$6,0),"")</f>
        <v/>
      </c>
      <c r="H1085" s="183">
        <f>IF(ISNA(VLOOKUP($A1085,DSSV!$A$7:$R$65536,IN_DTK!H$6,0))=FALSE,IF(H$9&lt;&gt;0,VLOOKUP($A1085,DSSV!$A$7:$R$65536,IN_DTK!H$6,0),""),"")</f>
        <v>0</v>
      </c>
      <c r="I1085" s="183">
        <f>IF(ISNA(VLOOKUP($A1085,DSSV!$A$7:$R$65536,IN_DTK!I$6,0))=FALSE,IF(I$9&lt;&gt;0,VLOOKUP($A1085,DSSV!$A$7:$R$65536,IN_DTK!I$6,0),""),"")</f>
        <v>0</v>
      </c>
      <c r="J1085" s="183">
        <f>IF(ISNA(VLOOKUP($A1085,DSSV!$A$7:$R$65536,IN_DTK!J$6,0))=FALSE,IF(J$9&lt;&gt;0,VLOOKUP($A1085,DSSV!$A$7:$R$65536,IN_DTK!J$6,0),""),"")</f>
        <v>0</v>
      </c>
      <c r="K1085" s="183">
        <f>IF(ISNA(VLOOKUP($A1085,DSSV!$A$7:$R$65536,IN_DTK!K$6,0))=FALSE,IF(K$9&lt;&gt;0,VLOOKUP($A1085,DSSV!$A$7:$R$65536,IN_DTK!K$6,0),""),"")</f>
        <v>0</v>
      </c>
      <c r="L1085" s="183">
        <f>IF(ISNA(VLOOKUP($A1085,DSSV!$A$7:$R$65536,IN_DTK!L$6,0))=FALSE,IF(L$9&lt;&gt;0,VLOOKUP($A1085,DSSV!$A$7:$R$65536,IN_DTK!L$6,0),""),"")</f>
        <v>0</v>
      </c>
      <c r="M1085" s="183">
        <f>IF(ISNA(VLOOKUP($A1085,DSSV!$A$7:$R$65536,IN_DTK!M$6,0))=FALSE,IF(M$9&lt;&gt;0,VLOOKUP($A1085,DSSV!$A$7:$R$65536,IN_DTK!M$6,0),""),"")</f>
        <v>0</v>
      </c>
      <c r="N1085" s="183">
        <f>IF(ISNA(VLOOKUP($A1085,DSSV!$A$7:$R$65536,IN_DTK!N$6,0))=FALSE,IF(N$9&lt;&gt;0,VLOOKUP($A1085,DSSV!$A$7:$R$65536,IN_DTK!N$6,0),""),"")</f>
        <v>0</v>
      </c>
      <c r="O1085" s="183">
        <f>IF(ISNA(VLOOKUP($A1085,DSSV!$A$7:$R$65536,IN_DTK!O$6,0))=FALSE,IF(O$9&lt;&gt;0,VLOOKUP($A1085,DSSV!$A$7:$R$65536,IN_DTK!O$6,0),""),"")</f>
        <v>0</v>
      </c>
      <c r="P1085" s="183">
        <f>IF(ISNA(VLOOKUP($A1085,DSSV!$A$7:$R$65536,IN_DTK!P$6,0))=FALSE,IF(P$9&lt;&gt;0,VLOOKUP($A1085,DSSV!$A$7:$R$65536,IN_DTK!P$6,0),""),"")</f>
        <v>0</v>
      </c>
      <c r="Q1085" s="184">
        <f>IF(ISNA(VLOOKUP($A1085,DSSV!$A$7:$R$65536,IN_DTK!Q$6,0))=FALSE,VLOOKUP($A1085,DSSV!$A$7:$R$65536,IN_DTK!Q$6,0),"")</f>
        <v>0</v>
      </c>
      <c r="R1085" s="175" t="str">
        <f>IF(ISNA(VLOOKUP($A1085,DSSV!$A$7:$R$65536,IN_DTK!R$6,0))=FALSE,VLOOKUP($A1085,DSSV!$A$7:$R$65536,IN_DTK!R$6,0),"")</f>
        <v>Không</v>
      </c>
      <c r="S1085" s="185" t="str">
        <f>IF(ISNA(VLOOKUP($A1085,DSSV!$A$7:$R$65536,IN_DTK!S$6,0))=FALSE,VLOOKUP($A1085,DSSV!$A$7:$R$65536,IN_DTK!S$6,0),"")</f>
        <v/>
      </c>
      <c r="T1085" s="156" t="str">
        <f t="shared" si="32"/>
        <v/>
      </c>
      <c r="U1085" s="156" t="str">
        <f t="shared" si="33"/>
        <v/>
      </c>
    </row>
    <row r="1086" spans="1:21" s="156" customFormat="1" ht="20.25" customHeight="1">
      <c r="A1086" s="154">
        <v>1077</v>
      </c>
      <c r="B1086" s="178">
        <f>--SUBTOTAL(2,C$7:C1086)</f>
        <v>1077</v>
      </c>
      <c r="C1086" s="157">
        <f>IF(ISNA(VLOOKUP($A1086,DSSV!$A$7:$R$65536,IN_DTK!C$6,0))=FALSE,VLOOKUP($A1086,DSSV!$A$7:$R$65536,IN_DTK!C$6,0),"")</f>
        <v>0</v>
      </c>
      <c r="D1086" s="181" t="str">
        <f>IF(ISNA(VLOOKUP($A1086,DSSV!$A$7:$R$65536,IN_DTK!D$6,0))=FALSE,VLOOKUP($A1086,DSSV!$A$7:$R$65536,IN_DTK!D$6,0),"")</f>
        <v/>
      </c>
      <c r="E1086" s="182" t="str">
        <f>IF(ISNA(VLOOKUP($A1086,DSSV!$A$7:$R$65536,IN_DTK!E$6,0))=FALSE,VLOOKUP($A1086,DSSV!$A$7:$R$65536,IN_DTK!E$6,0),"")</f>
        <v/>
      </c>
      <c r="F1086" s="187" t="str">
        <f>IF(ISNA(VLOOKUP($A1086,DSSV!$A$7:$R$65536,IN_DTK!F$6,0))=FALSE,VLOOKUP($A1086,DSSV!$A$7:$R$65536,IN_DTK!F$6,0),"")</f>
        <v/>
      </c>
      <c r="G1086" s="187" t="str">
        <f>IF(ISNA(VLOOKUP($A1086,DSSV!$A$7:$R$65536,IN_DTK!G$6,0))=FALSE,VLOOKUP($A1086,DSSV!$A$7:$R$65536,IN_DTK!G$6,0),"")</f>
        <v/>
      </c>
      <c r="H1086" s="183">
        <f>IF(ISNA(VLOOKUP($A1086,DSSV!$A$7:$R$65536,IN_DTK!H$6,0))=FALSE,IF(H$9&lt;&gt;0,VLOOKUP($A1086,DSSV!$A$7:$R$65536,IN_DTK!H$6,0),""),"")</f>
        <v>0</v>
      </c>
      <c r="I1086" s="183">
        <f>IF(ISNA(VLOOKUP($A1086,DSSV!$A$7:$R$65536,IN_DTK!I$6,0))=FALSE,IF(I$9&lt;&gt;0,VLOOKUP($A1086,DSSV!$A$7:$R$65536,IN_DTK!I$6,0),""),"")</f>
        <v>0</v>
      </c>
      <c r="J1086" s="183">
        <f>IF(ISNA(VLOOKUP($A1086,DSSV!$A$7:$R$65536,IN_DTK!J$6,0))=FALSE,IF(J$9&lt;&gt;0,VLOOKUP($A1086,DSSV!$A$7:$R$65536,IN_DTK!J$6,0),""),"")</f>
        <v>0</v>
      </c>
      <c r="K1086" s="183">
        <f>IF(ISNA(VLOOKUP($A1086,DSSV!$A$7:$R$65536,IN_DTK!K$6,0))=FALSE,IF(K$9&lt;&gt;0,VLOOKUP($A1086,DSSV!$A$7:$R$65536,IN_DTK!K$6,0),""),"")</f>
        <v>0</v>
      </c>
      <c r="L1086" s="183">
        <f>IF(ISNA(VLOOKUP($A1086,DSSV!$A$7:$R$65536,IN_DTK!L$6,0))=FALSE,IF(L$9&lt;&gt;0,VLOOKUP($A1086,DSSV!$A$7:$R$65536,IN_DTK!L$6,0),""),"")</f>
        <v>0</v>
      </c>
      <c r="M1086" s="183">
        <f>IF(ISNA(VLOOKUP($A1086,DSSV!$A$7:$R$65536,IN_DTK!M$6,0))=FALSE,IF(M$9&lt;&gt;0,VLOOKUP($A1086,DSSV!$A$7:$R$65536,IN_DTK!M$6,0),""),"")</f>
        <v>0</v>
      </c>
      <c r="N1086" s="183">
        <f>IF(ISNA(VLOOKUP($A1086,DSSV!$A$7:$R$65536,IN_DTK!N$6,0))=FALSE,IF(N$9&lt;&gt;0,VLOOKUP($A1086,DSSV!$A$7:$R$65536,IN_DTK!N$6,0),""),"")</f>
        <v>0</v>
      </c>
      <c r="O1086" s="183">
        <f>IF(ISNA(VLOOKUP($A1086,DSSV!$A$7:$R$65536,IN_DTK!O$6,0))=FALSE,IF(O$9&lt;&gt;0,VLOOKUP($A1086,DSSV!$A$7:$R$65536,IN_DTK!O$6,0),""),"")</f>
        <v>0</v>
      </c>
      <c r="P1086" s="183">
        <f>IF(ISNA(VLOOKUP($A1086,DSSV!$A$7:$R$65536,IN_DTK!P$6,0))=FALSE,IF(P$9&lt;&gt;0,VLOOKUP($A1086,DSSV!$A$7:$R$65536,IN_DTK!P$6,0),""),"")</f>
        <v>0</v>
      </c>
      <c r="Q1086" s="184">
        <f>IF(ISNA(VLOOKUP($A1086,DSSV!$A$7:$R$65536,IN_DTK!Q$6,0))=FALSE,VLOOKUP($A1086,DSSV!$A$7:$R$65536,IN_DTK!Q$6,0),"")</f>
        <v>0</v>
      </c>
      <c r="R1086" s="175" t="str">
        <f>IF(ISNA(VLOOKUP($A1086,DSSV!$A$7:$R$65536,IN_DTK!R$6,0))=FALSE,VLOOKUP($A1086,DSSV!$A$7:$R$65536,IN_DTK!R$6,0),"")</f>
        <v>Không</v>
      </c>
      <c r="S1086" s="185" t="str">
        <f>IF(ISNA(VLOOKUP($A1086,DSSV!$A$7:$R$65536,IN_DTK!S$6,0))=FALSE,VLOOKUP($A1086,DSSV!$A$7:$R$65536,IN_DTK!S$6,0),"")</f>
        <v/>
      </c>
      <c r="T1086" s="156" t="str">
        <f t="shared" si="32"/>
        <v/>
      </c>
      <c r="U1086" s="156" t="str">
        <f t="shared" si="33"/>
        <v/>
      </c>
    </row>
    <row r="1087" spans="1:21" s="156" customFormat="1" ht="20.25" customHeight="1">
      <c r="A1087" s="154">
        <v>1078</v>
      </c>
      <c r="B1087" s="178">
        <f>--SUBTOTAL(2,C$7:C1087)</f>
        <v>1078</v>
      </c>
      <c r="C1087" s="157">
        <f>IF(ISNA(VLOOKUP($A1087,DSSV!$A$7:$R$65536,IN_DTK!C$6,0))=FALSE,VLOOKUP($A1087,DSSV!$A$7:$R$65536,IN_DTK!C$6,0),"")</f>
        <v>0</v>
      </c>
      <c r="D1087" s="181" t="str">
        <f>IF(ISNA(VLOOKUP($A1087,DSSV!$A$7:$R$65536,IN_DTK!D$6,0))=FALSE,VLOOKUP($A1087,DSSV!$A$7:$R$65536,IN_DTK!D$6,0),"")</f>
        <v/>
      </c>
      <c r="E1087" s="182" t="str">
        <f>IF(ISNA(VLOOKUP($A1087,DSSV!$A$7:$R$65536,IN_DTK!E$6,0))=FALSE,VLOOKUP($A1087,DSSV!$A$7:$R$65536,IN_DTK!E$6,0),"")</f>
        <v/>
      </c>
      <c r="F1087" s="187" t="str">
        <f>IF(ISNA(VLOOKUP($A1087,DSSV!$A$7:$R$65536,IN_DTK!F$6,0))=FALSE,VLOOKUP($A1087,DSSV!$A$7:$R$65536,IN_DTK!F$6,0),"")</f>
        <v/>
      </c>
      <c r="G1087" s="187" t="str">
        <f>IF(ISNA(VLOOKUP($A1087,DSSV!$A$7:$R$65536,IN_DTK!G$6,0))=FALSE,VLOOKUP($A1087,DSSV!$A$7:$R$65536,IN_DTK!G$6,0),"")</f>
        <v/>
      </c>
      <c r="H1087" s="183">
        <f>IF(ISNA(VLOOKUP($A1087,DSSV!$A$7:$R$65536,IN_DTK!H$6,0))=FALSE,IF(H$9&lt;&gt;0,VLOOKUP($A1087,DSSV!$A$7:$R$65536,IN_DTK!H$6,0),""),"")</f>
        <v>0</v>
      </c>
      <c r="I1087" s="183">
        <f>IF(ISNA(VLOOKUP($A1087,DSSV!$A$7:$R$65536,IN_DTK!I$6,0))=FALSE,IF(I$9&lt;&gt;0,VLOOKUP($A1087,DSSV!$A$7:$R$65536,IN_DTK!I$6,0),""),"")</f>
        <v>0</v>
      </c>
      <c r="J1087" s="183">
        <f>IF(ISNA(VLOOKUP($A1087,DSSV!$A$7:$R$65536,IN_DTK!J$6,0))=FALSE,IF(J$9&lt;&gt;0,VLOOKUP($A1087,DSSV!$A$7:$R$65536,IN_DTK!J$6,0),""),"")</f>
        <v>0</v>
      </c>
      <c r="K1087" s="183">
        <f>IF(ISNA(VLOOKUP($A1087,DSSV!$A$7:$R$65536,IN_DTK!K$6,0))=FALSE,IF(K$9&lt;&gt;0,VLOOKUP($A1087,DSSV!$A$7:$R$65536,IN_DTK!K$6,0),""),"")</f>
        <v>0</v>
      </c>
      <c r="L1087" s="183">
        <f>IF(ISNA(VLOOKUP($A1087,DSSV!$A$7:$R$65536,IN_DTK!L$6,0))=FALSE,IF(L$9&lt;&gt;0,VLOOKUP($A1087,DSSV!$A$7:$R$65536,IN_DTK!L$6,0),""),"")</f>
        <v>0</v>
      </c>
      <c r="M1087" s="183">
        <f>IF(ISNA(VLOOKUP($A1087,DSSV!$A$7:$R$65536,IN_DTK!M$6,0))=FALSE,IF(M$9&lt;&gt;0,VLOOKUP($A1087,DSSV!$A$7:$R$65536,IN_DTK!M$6,0),""),"")</f>
        <v>0</v>
      </c>
      <c r="N1087" s="183">
        <f>IF(ISNA(VLOOKUP($A1087,DSSV!$A$7:$R$65536,IN_DTK!N$6,0))=FALSE,IF(N$9&lt;&gt;0,VLOOKUP($A1087,DSSV!$A$7:$R$65536,IN_DTK!N$6,0),""),"")</f>
        <v>0</v>
      </c>
      <c r="O1087" s="183">
        <f>IF(ISNA(VLOOKUP($A1087,DSSV!$A$7:$R$65536,IN_DTK!O$6,0))=FALSE,IF(O$9&lt;&gt;0,VLOOKUP($A1087,DSSV!$A$7:$R$65536,IN_DTK!O$6,0),""),"")</f>
        <v>0</v>
      </c>
      <c r="P1087" s="183">
        <f>IF(ISNA(VLOOKUP($A1087,DSSV!$A$7:$R$65536,IN_DTK!P$6,0))=FALSE,IF(P$9&lt;&gt;0,VLOOKUP($A1087,DSSV!$A$7:$R$65536,IN_DTK!P$6,0),""),"")</f>
        <v>0</v>
      </c>
      <c r="Q1087" s="184">
        <f>IF(ISNA(VLOOKUP($A1087,DSSV!$A$7:$R$65536,IN_DTK!Q$6,0))=FALSE,VLOOKUP($A1087,DSSV!$A$7:$R$65536,IN_DTK!Q$6,0),"")</f>
        <v>0</v>
      </c>
      <c r="R1087" s="175" t="str">
        <f>IF(ISNA(VLOOKUP($A1087,DSSV!$A$7:$R$65536,IN_DTK!R$6,0))=FALSE,VLOOKUP($A1087,DSSV!$A$7:$R$65536,IN_DTK!R$6,0),"")</f>
        <v>Không</v>
      </c>
      <c r="S1087" s="185" t="str">
        <f>IF(ISNA(VLOOKUP($A1087,DSSV!$A$7:$R$65536,IN_DTK!S$6,0))=FALSE,VLOOKUP($A1087,DSSV!$A$7:$R$65536,IN_DTK!S$6,0),"")</f>
        <v/>
      </c>
      <c r="T1087" s="156" t="str">
        <f t="shared" si="32"/>
        <v/>
      </c>
      <c r="U1087" s="156" t="str">
        <f t="shared" si="33"/>
        <v/>
      </c>
    </row>
    <row r="1088" spans="1:21" s="156" customFormat="1" ht="20.25" customHeight="1">
      <c r="A1088" s="154">
        <v>1079</v>
      </c>
      <c r="B1088" s="178">
        <f>--SUBTOTAL(2,C$7:C1088)</f>
        <v>1079</v>
      </c>
      <c r="C1088" s="157">
        <f>IF(ISNA(VLOOKUP($A1088,DSSV!$A$7:$R$65536,IN_DTK!C$6,0))=FALSE,VLOOKUP($A1088,DSSV!$A$7:$R$65536,IN_DTK!C$6,0),"")</f>
        <v>0</v>
      </c>
      <c r="D1088" s="181" t="str">
        <f>IF(ISNA(VLOOKUP($A1088,DSSV!$A$7:$R$65536,IN_DTK!D$6,0))=FALSE,VLOOKUP($A1088,DSSV!$A$7:$R$65536,IN_DTK!D$6,0),"")</f>
        <v/>
      </c>
      <c r="E1088" s="182" t="str">
        <f>IF(ISNA(VLOOKUP($A1088,DSSV!$A$7:$R$65536,IN_DTK!E$6,0))=FALSE,VLOOKUP($A1088,DSSV!$A$7:$R$65536,IN_DTK!E$6,0),"")</f>
        <v/>
      </c>
      <c r="F1088" s="187" t="str">
        <f>IF(ISNA(VLOOKUP($A1088,DSSV!$A$7:$R$65536,IN_DTK!F$6,0))=FALSE,VLOOKUP($A1088,DSSV!$A$7:$R$65536,IN_DTK!F$6,0),"")</f>
        <v/>
      </c>
      <c r="G1088" s="187" t="str">
        <f>IF(ISNA(VLOOKUP($A1088,DSSV!$A$7:$R$65536,IN_DTK!G$6,0))=FALSE,VLOOKUP($A1088,DSSV!$A$7:$R$65536,IN_DTK!G$6,0),"")</f>
        <v/>
      </c>
      <c r="H1088" s="183">
        <f>IF(ISNA(VLOOKUP($A1088,DSSV!$A$7:$R$65536,IN_DTK!H$6,0))=FALSE,IF(H$9&lt;&gt;0,VLOOKUP($A1088,DSSV!$A$7:$R$65536,IN_DTK!H$6,0),""),"")</f>
        <v>0</v>
      </c>
      <c r="I1088" s="183">
        <f>IF(ISNA(VLOOKUP($A1088,DSSV!$A$7:$R$65536,IN_DTK!I$6,0))=FALSE,IF(I$9&lt;&gt;0,VLOOKUP($A1088,DSSV!$A$7:$R$65536,IN_DTK!I$6,0),""),"")</f>
        <v>0</v>
      </c>
      <c r="J1088" s="183">
        <f>IF(ISNA(VLOOKUP($A1088,DSSV!$A$7:$R$65536,IN_DTK!J$6,0))=FALSE,IF(J$9&lt;&gt;0,VLOOKUP($A1088,DSSV!$A$7:$R$65536,IN_DTK!J$6,0),""),"")</f>
        <v>0</v>
      </c>
      <c r="K1088" s="183">
        <f>IF(ISNA(VLOOKUP($A1088,DSSV!$A$7:$R$65536,IN_DTK!K$6,0))=FALSE,IF(K$9&lt;&gt;0,VLOOKUP($A1088,DSSV!$A$7:$R$65536,IN_DTK!K$6,0),""),"")</f>
        <v>0</v>
      </c>
      <c r="L1088" s="183">
        <f>IF(ISNA(VLOOKUP($A1088,DSSV!$A$7:$R$65536,IN_DTK!L$6,0))=FALSE,IF(L$9&lt;&gt;0,VLOOKUP($A1088,DSSV!$A$7:$R$65536,IN_DTK!L$6,0),""),"")</f>
        <v>0</v>
      </c>
      <c r="M1088" s="183">
        <f>IF(ISNA(VLOOKUP($A1088,DSSV!$A$7:$R$65536,IN_DTK!M$6,0))=FALSE,IF(M$9&lt;&gt;0,VLOOKUP($A1088,DSSV!$A$7:$R$65536,IN_DTK!M$6,0),""),"")</f>
        <v>0</v>
      </c>
      <c r="N1088" s="183">
        <f>IF(ISNA(VLOOKUP($A1088,DSSV!$A$7:$R$65536,IN_DTK!N$6,0))=FALSE,IF(N$9&lt;&gt;0,VLOOKUP($A1088,DSSV!$A$7:$R$65536,IN_DTK!N$6,0),""),"")</f>
        <v>0</v>
      </c>
      <c r="O1088" s="183">
        <f>IF(ISNA(VLOOKUP($A1088,DSSV!$A$7:$R$65536,IN_DTK!O$6,0))=FALSE,IF(O$9&lt;&gt;0,VLOOKUP($A1088,DSSV!$A$7:$R$65536,IN_DTK!O$6,0),""),"")</f>
        <v>0</v>
      </c>
      <c r="P1088" s="183">
        <f>IF(ISNA(VLOOKUP($A1088,DSSV!$A$7:$R$65536,IN_DTK!P$6,0))=FALSE,IF(P$9&lt;&gt;0,VLOOKUP($A1088,DSSV!$A$7:$R$65536,IN_DTK!P$6,0),""),"")</f>
        <v>0</v>
      </c>
      <c r="Q1088" s="184">
        <f>IF(ISNA(VLOOKUP($A1088,DSSV!$A$7:$R$65536,IN_DTK!Q$6,0))=FALSE,VLOOKUP($A1088,DSSV!$A$7:$R$65536,IN_DTK!Q$6,0),"")</f>
        <v>0</v>
      </c>
      <c r="R1088" s="175" t="str">
        <f>IF(ISNA(VLOOKUP($A1088,DSSV!$A$7:$R$65536,IN_DTK!R$6,0))=FALSE,VLOOKUP($A1088,DSSV!$A$7:$R$65536,IN_DTK!R$6,0),"")</f>
        <v>Không</v>
      </c>
      <c r="S1088" s="185" t="str">
        <f>IF(ISNA(VLOOKUP($A1088,DSSV!$A$7:$R$65536,IN_DTK!S$6,0))=FALSE,VLOOKUP($A1088,DSSV!$A$7:$R$65536,IN_DTK!S$6,0),"")</f>
        <v/>
      </c>
      <c r="T1088" s="156" t="str">
        <f t="shared" si="32"/>
        <v/>
      </c>
      <c r="U1088" s="156" t="str">
        <f t="shared" si="33"/>
        <v/>
      </c>
    </row>
    <row r="1089" spans="1:21" s="156" customFormat="1" ht="20.25" customHeight="1">
      <c r="A1089" s="154">
        <v>1080</v>
      </c>
      <c r="B1089" s="178">
        <f>--SUBTOTAL(2,C$7:C1089)</f>
        <v>1080</v>
      </c>
      <c r="C1089" s="157">
        <f>IF(ISNA(VLOOKUP($A1089,DSSV!$A$7:$R$65536,IN_DTK!C$6,0))=FALSE,VLOOKUP($A1089,DSSV!$A$7:$R$65536,IN_DTK!C$6,0),"")</f>
        <v>0</v>
      </c>
      <c r="D1089" s="181" t="str">
        <f>IF(ISNA(VLOOKUP($A1089,DSSV!$A$7:$R$65536,IN_DTK!D$6,0))=FALSE,VLOOKUP($A1089,DSSV!$A$7:$R$65536,IN_DTK!D$6,0),"")</f>
        <v/>
      </c>
      <c r="E1089" s="182" t="str">
        <f>IF(ISNA(VLOOKUP($A1089,DSSV!$A$7:$R$65536,IN_DTK!E$6,0))=FALSE,VLOOKUP($A1089,DSSV!$A$7:$R$65536,IN_DTK!E$6,0),"")</f>
        <v/>
      </c>
      <c r="F1089" s="187" t="str">
        <f>IF(ISNA(VLOOKUP($A1089,DSSV!$A$7:$R$65536,IN_DTK!F$6,0))=FALSE,VLOOKUP($A1089,DSSV!$A$7:$R$65536,IN_DTK!F$6,0),"")</f>
        <v/>
      </c>
      <c r="G1089" s="187" t="str">
        <f>IF(ISNA(VLOOKUP($A1089,DSSV!$A$7:$R$65536,IN_DTK!G$6,0))=FALSE,VLOOKUP($A1089,DSSV!$A$7:$R$65536,IN_DTK!G$6,0),"")</f>
        <v/>
      </c>
      <c r="H1089" s="183">
        <f>IF(ISNA(VLOOKUP($A1089,DSSV!$A$7:$R$65536,IN_DTK!H$6,0))=FALSE,IF(H$9&lt;&gt;0,VLOOKUP($A1089,DSSV!$A$7:$R$65536,IN_DTK!H$6,0),""),"")</f>
        <v>0</v>
      </c>
      <c r="I1089" s="183">
        <f>IF(ISNA(VLOOKUP($A1089,DSSV!$A$7:$R$65536,IN_DTK!I$6,0))=FALSE,IF(I$9&lt;&gt;0,VLOOKUP($A1089,DSSV!$A$7:$R$65536,IN_DTK!I$6,0),""),"")</f>
        <v>0</v>
      </c>
      <c r="J1089" s="183">
        <f>IF(ISNA(VLOOKUP($A1089,DSSV!$A$7:$R$65536,IN_DTK!J$6,0))=FALSE,IF(J$9&lt;&gt;0,VLOOKUP($A1089,DSSV!$A$7:$R$65536,IN_DTK!J$6,0),""),"")</f>
        <v>0</v>
      </c>
      <c r="K1089" s="183">
        <f>IF(ISNA(VLOOKUP($A1089,DSSV!$A$7:$R$65536,IN_DTK!K$6,0))=FALSE,IF(K$9&lt;&gt;0,VLOOKUP($A1089,DSSV!$A$7:$R$65536,IN_DTK!K$6,0),""),"")</f>
        <v>0</v>
      </c>
      <c r="L1089" s="183">
        <f>IF(ISNA(VLOOKUP($A1089,DSSV!$A$7:$R$65536,IN_DTK!L$6,0))=FALSE,IF(L$9&lt;&gt;0,VLOOKUP($A1089,DSSV!$A$7:$R$65536,IN_DTK!L$6,0),""),"")</f>
        <v>0</v>
      </c>
      <c r="M1089" s="183">
        <f>IF(ISNA(VLOOKUP($A1089,DSSV!$A$7:$R$65536,IN_DTK!M$6,0))=FALSE,IF(M$9&lt;&gt;0,VLOOKUP($A1089,DSSV!$A$7:$R$65536,IN_DTK!M$6,0),""),"")</f>
        <v>0</v>
      </c>
      <c r="N1089" s="183">
        <f>IF(ISNA(VLOOKUP($A1089,DSSV!$A$7:$R$65536,IN_DTK!N$6,0))=FALSE,IF(N$9&lt;&gt;0,VLOOKUP($A1089,DSSV!$A$7:$R$65536,IN_DTK!N$6,0),""),"")</f>
        <v>0</v>
      </c>
      <c r="O1089" s="183">
        <f>IF(ISNA(VLOOKUP($A1089,DSSV!$A$7:$R$65536,IN_DTK!O$6,0))=FALSE,IF(O$9&lt;&gt;0,VLOOKUP($A1089,DSSV!$A$7:$R$65536,IN_DTK!O$6,0),""),"")</f>
        <v>0</v>
      </c>
      <c r="P1089" s="183">
        <f>IF(ISNA(VLOOKUP($A1089,DSSV!$A$7:$R$65536,IN_DTK!P$6,0))=FALSE,IF(P$9&lt;&gt;0,VLOOKUP($A1089,DSSV!$A$7:$R$65536,IN_DTK!P$6,0),""),"")</f>
        <v>0</v>
      </c>
      <c r="Q1089" s="184">
        <f>IF(ISNA(VLOOKUP($A1089,DSSV!$A$7:$R$65536,IN_DTK!Q$6,0))=FALSE,VLOOKUP($A1089,DSSV!$A$7:$R$65536,IN_DTK!Q$6,0),"")</f>
        <v>0</v>
      </c>
      <c r="R1089" s="175" t="str">
        <f>IF(ISNA(VLOOKUP($A1089,DSSV!$A$7:$R$65536,IN_DTK!R$6,0))=FALSE,VLOOKUP($A1089,DSSV!$A$7:$R$65536,IN_DTK!R$6,0),"")</f>
        <v>Không</v>
      </c>
      <c r="S1089" s="185" t="str">
        <f>IF(ISNA(VLOOKUP($A1089,DSSV!$A$7:$R$65536,IN_DTK!S$6,0))=FALSE,VLOOKUP($A1089,DSSV!$A$7:$R$65536,IN_DTK!S$6,0),"")</f>
        <v/>
      </c>
      <c r="T1089" s="156" t="str">
        <f t="shared" si="32"/>
        <v/>
      </c>
      <c r="U1089" s="156" t="str">
        <f t="shared" si="33"/>
        <v/>
      </c>
    </row>
    <row r="1090" spans="1:21" s="156" customFormat="1" ht="20.25" customHeight="1">
      <c r="A1090" s="154">
        <v>1081</v>
      </c>
      <c r="B1090" s="178">
        <f>--SUBTOTAL(2,C$7:C1090)</f>
        <v>1081</v>
      </c>
      <c r="C1090" s="157">
        <f>IF(ISNA(VLOOKUP($A1090,DSSV!$A$7:$R$65536,IN_DTK!C$6,0))=FALSE,VLOOKUP($A1090,DSSV!$A$7:$R$65536,IN_DTK!C$6,0),"")</f>
        <v>0</v>
      </c>
      <c r="D1090" s="181" t="str">
        <f>IF(ISNA(VLOOKUP($A1090,DSSV!$A$7:$R$65536,IN_DTK!D$6,0))=FALSE,VLOOKUP($A1090,DSSV!$A$7:$R$65536,IN_DTK!D$6,0),"")</f>
        <v/>
      </c>
      <c r="E1090" s="182" t="str">
        <f>IF(ISNA(VLOOKUP($A1090,DSSV!$A$7:$R$65536,IN_DTK!E$6,0))=FALSE,VLOOKUP($A1090,DSSV!$A$7:$R$65536,IN_DTK!E$6,0),"")</f>
        <v/>
      </c>
      <c r="F1090" s="187" t="str">
        <f>IF(ISNA(VLOOKUP($A1090,DSSV!$A$7:$R$65536,IN_DTK!F$6,0))=FALSE,VLOOKUP($A1090,DSSV!$A$7:$R$65536,IN_DTK!F$6,0),"")</f>
        <v/>
      </c>
      <c r="G1090" s="187" t="str">
        <f>IF(ISNA(VLOOKUP($A1090,DSSV!$A$7:$R$65536,IN_DTK!G$6,0))=FALSE,VLOOKUP($A1090,DSSV!$A$7:$R$65536,IN_DTK!G$6,0),"")</f>
        <v/>
      </c>
      <c r="H1090" s="183">
        <f>IF(ISNA(VLOOKUP($A1090,DSSV!$A$7:$R$65536,IN_DTK!H$6,0))=FALSE,IF(H$9&lt;&gt;0,VLOOKUP($A1090,DSSV!$A$7:$R$65536,IN_DTK!H$6,0),""),"")</f>
        <v>0</v>
      </c>
      <c r="I1090" s="183">
        <f>IF(ISNA(VLOOKUP($A1090,DSSV!$A$7:$R$65536,IN_DTK!I$6,0))=FALSE,IF(I$9&lt;&gt;0,VLOOKUP($A1090,DSSV!$A$7:$R$65536,IN_DTK!I$6,0),""),"")</f>
        <v>0</v>
      </c>
      <c r="J1090" s="183">
        <f>IF(ISNA(VLOOKUP($A1090,DSSV!$A$7:$R$65536,IN_DTK!J$6,0))=FALSE,IF(J$9&lt;&gt;0,VLOOKUP($A1090,DSSV!$A$7:$R$65536,IN_DTK!J$6,0),""),"")</f>
        <v>0</v>
      </c>
      <c r="K1090" s="183">
        <f>IF(ISNA(VLOOKUP($A1090,DSSV!$A$7:$R$65536,IN_DTK!K$6,0))=FALSE,IF(K$9&lt;&gt;0,VLOOKUP($A1090,DSSV!$A$7:$R$65536,IN_DTK!K$6,0),""),"")</f>
        <v>0</v>
      </c>
      <c r="L1090" s="183">
        <f>IF(ISNA(VLOOKUP($A1090,DSSV!$A$7:$R$65536,IN_DTK!L$6,0))=FALSE,IF(L$9&lt;&gt;0,VLOOKUP($A1090,DSSV!$A$7:$R$65536,IN_DTK!L$6,0),""),"")</f>
        <v>0</v>
      </c>
      <c r="M1090" s="183">
        <f>IF(ISNA(VLOOKUP($A1090,DSSV!$A$7:$R$65536,IN_DTK!M$6,0))=FALSE,IF(M$9&lt;&gt;0,VLOOKUP($A1090,DSSV!$A$7:$R$65536,IN_DTK!M$6,0),""),"")</f>
        <v>0</v>
      </c>
      <c r="N1090" s="183">
        <f>IF(ISNA(VLOOKUP($A1090,DSSV!$A$7:$R$65536,IN_DTK!N$6,0))=FALSE,IF(N$9&lt;&gt;0,VLOOKUP($A1090,DSSV!$A$7:$R$65536,IN_DTK!N$6,0),""),"")</f>
        <v>0</v>
      </c>
      <c r="O1090" s="183">
        <f>IF(ISNA(VLOOKUP($A1090,DSSV!$A$7:$R$65536,IN_DTK!O$6,0))=FALSE,IF(O$9&lt;&gt;0,VLOOKUP($A1090,DSSV!$A$7:$R$65536,IN_DTK!O$6,0),""),"")</f>
        <v>0</v>
      </c>
      <c r="P1090" s="183">
        <f>IF(ISNA(VLOOKUP($A1090,DSSV!$A$7:$R$65536,IN_DTK!P$6,0))=FALSE,IF(P$9&lt;&gt;0,VLOOKUP($A1090,DSSV!$A$7:$R$65536,IN_DTK!P$6,0),""),"")</f>
        <v>0</v>
      </c>
      <c r="Q1090" s="184">
        <f>IF(ISNA(VLOOKUP($A1090,DSSV!$A$7:$R$65536,IN_DTK!Q$6,0))=FALSE,VLOOKUP($A1090,DSSV!$A$7:$R$65536,IN_DTK!Q$6,0),"")</f>
        <v>0</v>
      </c>
      <c r="R1090" s="175" t="str">
        <f>IF(ISNA(VLOOKUP($A1090,DSSV!$A$7:$R$65536,IN_DTK!R$6,0))=FALSE,VLOOKUP($A1090,DSSV!$A$7:$R$65536,IN_DTK!R$6,0),"")</f>
        <v>Không</v>
      </c>
      <c r="S1090" s="185" t="str">
        <f>IF(ISNA(VLOOKUP($A1090,DSSV!$A$7:$R$65536,IN_DTK!S$6,0))=FALSE,VLOOKUP($A1090,DSSV!$A$7:$R$65536,IN_DTK!S$6,0),"")</f>
        <v/>
      </c>
      <c r="T1090" s="156" t="str">
        <f t="shared" si="32"/>
        <v/>
      </c>
      <c r="U1090" s="156" t="str">
        <f t="shared" si="33"/>
        <v/>
      </c>
    </row>
    <row r="1091" spans="1:21" s="156" customFormat="1" ht="20.25" customHeight="1">
      <c r="A1091" s="154">
        <v>1082</v>
      </c>
      <c r="B1091" s="178">
        <f>--SUBTOTAL(2,C$7:C1091)</f>
        <v>1082</v>
      </c>
      <c r="C1091" s="157">
        <f>IF(ISNA(VLOOKUP($A1091,DSSV!$A$7:$R$65536,IN_DTK!C$6,0))=FALSE,VLOOKUP($A1091,DSSV!$A$7:$R$65536,IN_DTK!C$6,0),"")</f>
        <v>0</v>
      </c>
      <c r="D1091" s="181" t="str">
        <f>IF(ISNA(VLOOKUP($A1091,DSSV!$A$7:$R$65536,IN_DTK!D$6,0))=FALSE,VLOOKUP($A1091,DSSV!$A$7:$R$65536,IN_DTK!D$6,0),"")</f>
        <v/>
      </c>
      <c r="E1091" s="182" t="str">
        <f>IF(ISNA(VLOOKUP($A1091,DSSV!$A$7:$R$65536,IN_DTK!E$6,0))=FALSE,VLOOKUP($A1091,DSSV!$A$7:$R$65536,IN_DTK!E$6,0),"")</f>
        <v/>
      </c>
      <c r="F1091" s="187" t="str">
        <f>IF(ISNA(VLOOKUP($A1091,DSSV!$A$7:$R$65536,IN_DTK!F$6,0))=FALSE,VLOOKUP($A1091,DSSV!$A$7:$R$65536,IN_DTK!F$6,0),"")</f>
        <v/>
      </c>
      <c r="G1091" s="187" t="str">
        <f>IF(ISNA(VLOOKUP($A1091,DSSV!$A$7:$R$65536,IN_DTK!G$6,0))=FALSE,VLOOKUP($A1091,DSSV!$A$7:$R$65536,IN_DTK!G$6,0),"")</f>
        <v/>
      </c>
      <c r="H1091" s="183">
        <f>IF(ISNA(VLOOKUP($A1091,DSSV!$A$7:$R$65536,IN_DTK!H$6,0))=FALSE,IF(H$9&lt;&gt;0,VLOOKUP($A1091,DSSV!$A$7:$R$65536,IN_DTK!H$6,0),""),"")</f>
        <v>0</v>
      </c>
      <c r="I1091" s="183">
        <f>IF(ISNA(VLOOKUP($A1091,DSSV!$A$7:$R$65536,IN_DTK!I$6,0))=FALSE,IF(I$9&lt;&gt;0,VLOOKUP($A1091,DSSV!$A$7:$R$65536,IN_DTK!I$6,0),""),"")</f>
        <v>0</v>
      </c>
      <c r="J1091" s="183">
        <f>IF(ISNA(VLOOKUP($A1091,DSSV!$A$7:$R$65536,IN_DTK!J$6,0))=FALSE,IF(J$9&lt;&gt;0,VLOOKUP($A1091,DSSV!$A$7:$R$65536,IN_DTK!J$6,0),""),"")</f>
        <v>0</v>
      </c>
      <c r="K1091" s="183">
        <f>IF(ISNA(VLOOKUP($A1091,DSSV!$A$7:$R$65536,IN_DTK!K$6,0))=FALSE,IF(K$9&lt;&gt;0,VLOOKUP($A1091,DSSV!$A$7:$R$65536,IN_DTK!K$6,0),""),"")</f>
        <v>0</v>
      </c>
      <c r="L1091" s="183">
        <f>IF(ISNA(VLOOKUP($A1091,DSSV!$A$7:$R$65536,IN_DTK!L$6,0))=FALSE,IF(L$9&lt;&gt;0,VLOOKUP($A1091,DSSV!$A$7:$R$65536,IN_DTK!L$6,0),""),"")</f>
        <v>0</v>
      </c>
      <c r="M1091" s="183">
        <f>IF(ISNA(VLOOKUP($A1091,DSSV!$A$7:$R$65536,IN_DTK!M$6,0))=FALSE,IF(M$9&lt;&gt;0,VLOOKUP($A1091,DSSV!$A$7:$R$65536,IN_DTK!M$6,0),""),"")</f>
        <v>0</v>
      </c>
      <c r="N1091" s="183">
        <f>IF(ISNA(VLOOKUP($A1091,DSSV!$A$7:$R$65536,IN_DTK!N$6,0))=FALSE,IF(N$9&lt;&gt;0,VLOOKUP($A1091,DSSV!$A$7:$R$65536,IN_DTK!N$6,0),""),"")</f>
        <v>0</v>
      </c>
      <c r="O1091" s="183">
        <f>IF(ISNA(VLOOKUP($A1091,DSSV!$A$7:$R$65536,IN_DTK!O$6,0))=FALSE,IF(O$9&lt;&gt;0,VLOOKUP($A1091,DSSV!$A$7:$R$65536,IN_DTK!O$6,0),""),"")</f>
        <v>0</v>
      </c>
      <c r="P1091" s="183">
        <f>IF(ISNA(VLOOKUP($A1091,DSSV!$A$7:$R$65536,IN_DTK!P$6,0))=FALSE,IF(P$9&lt;&gt;0,VLOOKUP($A1091,DSSV!$A$7:$R$65536,IN_DTK!P$6,0),""),"")</f>
        <v>0</v>
      </c>
      <c r="Q1091" s="184">
        <f>IF(ISNA(VLOOKUP($A1091,DSSV!$A$7:$R$65536,IN_DTK!Q$6,0))=FALSE,VLOOKUP($A1091,DSSV!$A$7:$R$65536,IN_DTK!Q$6,0),"")</f>
        <v>0</v>
      </c>
      <c r="R1091" s="175" t="str">
        <f>IF(ISNA(VLOOKUP($A1091,DSSV!$A$7:$R$65536,IN_DTK!R$6,0))=FALSE,VLOOKUP($A1091,DSSV!$A$7:$R$65536,IN_DTK!R$6,0),"")</f>
        <v>Không</v>
      </c>
      <c r="S1091" s="185" t="str">
        <f>IF(ISNA(VLOOKUP($A1091,DSSV!$A$7:$R$65536,IN_DTK!S$6,0))=FALSE,VLOOKUP($A1091,DSSV!$A$7:$R$65536,IN_DTK!S$6,0),"")</f>
        <v/>
      </c>
      <c r="T1091" s="156" t="str">
        <f t="shared" si="32"/>
        <v/>
      </c>
      <c r="U1091" s="156" t="str">
        <f t="shared" si="33"/>
        <v/>
      </c>
    </row>
    <row r="1092" spans="1:21" s="156" customFormat="1" ht="20.25" customHeight="1">
      <c r="A1092" s="154">
        <v>1083</v>
      </c>
      <c r="B1092" s="178">
        <f>--SUBTOTAL(2,C$7:C1092)</f>
        <v>1083</v>
      </c>
      <c r="C1092" s="157">
        <f>IF(ISNA(VLOOKUP($A1092,DSSV!$A$7:$R$65536,IN_DTK!C$6,0))=FALSE,VLOOKUP($A1092,DSSV!$A$7:$R$65536,IN_DTK!C$6,0),"")</f>
        <v>0</v>
      </c>
      <c r="D1092" s="181" t="str">
        <f>IF(ISNA(VLOOKUP($A1092,DSSV!$A$7:$R$65536,IN_DTK!D$6,0))=FALSE,VLOOKUP($A1092,DSSV!$A$7:$R$65536,IN_DTK!D$6,0),"")</f>
        <v/>
      </c>
      <c r="E1092" s="182" t="str">
        <f>IF(ISNA(VLOOKUP($A1092,DSSV!$A$7:$R$65536,IN_DTK!E$6,0))=FALSE,VLOOKUP($A1092,DSSV!$A$7:$R$65536,IN_DTK!E$6,0),"")</f>
        <v/>
      </c>
      <c r="F1092" s="187" t="str">
        <f>IF(ISNA(VLOOKUP($A1092,DSSV!$A$7:$R$65536,IN_DTK!F$6,0))=FALSE,VLOOKUP($A1092,DSSV!$A$7:$R$65536,IN_DTK!F$6,0),"")</f>
        <v/>
      </c>
      <c r="G1092" s="187" t="str">
        <f>IF(ISNA(VLOOKUP($A1092,DSSV!$A$7:$R$65536,IN_DTK!G$6,0))=FALSE,VLOOKUP($A1092,DSSV!$A$7:$R$65536,IN_DTK!G$6,0),"")</f>
        <v/>
      </c>
      <c r="H1092" s="183">
        <f>IF(ISNA(VLOOKUP($A1092,DSSV!$A$7:$R$65536,IN_DTK!H$6,0))=FALSE,IF(H$9&lt;&gt;0,VLOOKUP($A1092,DSSV!$A$7:$R$65536,IN_DTK!H$6,0),""),"")</f>
        <v>0</v>
      </c>
      <c r="I1092" s="183">
        <f>IF(ISNA(VLOOKUP($A1092,DSSV!$A$7:$R$65536,IN_DTK!I$6,0))=FALSE,IF(I$9&lt;&gt;0,VLOOKUP($A1092,DSSV!$A$7:$R$65536,IN_DTK!I$6,0),""),"")</f>
        <v>0</v>
      </c>
      <c r="J1092" s="183">
        <f>IF(ISNA(VLOOKUP($A1092,DSSV!$A$7:$R$65536,IN_DTK!J$6,0))=FALSE,IF(J$9&lt;&gt;0,VLOOKUP($A1092,DSSV!$A$7:$R$65536,IN_DTK!J$6,0),""),"")</f>
        <v>0</v>
      </c>
      <c r="K1092" s="183">
        <f>IF(ISNA(VLOOKUP($A1092,DSSV!$A$7:$R$65536,IN_DTK!K$6,0))=FALSE,IF(K$9&lt;&gt;0,VLOOKUP($A1092,DSSV!$A$7:$R$65536,IN_DTK!K$6,0),""),"")</f>
        <v>0</v>
      </c>
      <c r="L1092" s="183">
        <f>IF(ISNA(VLOOKUP($A1092,DSSV!$A$7:$R$65536,IN_DTK!L$6,0))=FALSE,IF(L$9&lt;&gt;0,VLOOKUP($A1092,DSSV!$A$7:$R$65536,IN_DTK!L$6,0),""),"")</f>
        <v>0</v>
      </c>
      <c r="M1092" s="183">
        <f>IF(ISNA(VLOOKUP($A1092,DSSV!$A$7:$R$65536,IN_DTK!M$6,0))=FALSE,IF(M$9&lt;&gt;0,VLOOKUP($A1092,DSSV!$A$7:$R$65536,IN_DTK!M$6,0),""),"")</f>
        <v>0</v>
      </c>
      <c r="N1092" s="183">
        <f>IF(ISNA(VLOOKUP($A1092,DSSV!$A$7:$R$65536,IN_DTK!N$6,0))=FALSE,IF(N$9&lt;&gt;0,VLOOKUP($A1092,DSSV!$A$7:$R$65536,IN_DTK!N$6,0),""),"")</f>
        <v>0</v>
      </c>
      <c r="O1092" s="183">
        <f>IF(ISNA(VLOOKUP($A1092,DSSV!$A$7:$R$65536,IN_DTK!O$6,0))=FALSE,IF(O$9&lt;&gt;0,VLOOKUP($A1092,DSSV!$A$7:$R$65536,IN_DTK!O$6,0),""),"")</f>
        <v>0</v>
      </c>
      <c r="P1092" s="183">
        <f>IF(ISNA(VLOOKUP($A1092,DSSV!$A$7:$R$65536,IN_DTK!P$6,0))=FALSE,IF(P$9&lt;&gt;0,VLOOKUP($A1092,DSSV!$A$7:$R$65536,IN_DTK!P$6,0),""),"")</f>
        <v>0</v>
      </c>
      <c r="Q1092" s="184">
        <f>IF(ISNA(VLOOKUP($A1092,DSSV!$A$7:$R$65536,IN_DTK!Q$6,0))=FALSE,VLOOKUP($A1092,DSSV!$A$7:$R$65536,IN_DTK!Q$6,0),"")</f>
        <v>0</v>
      </c>
      <c r="R1092" s="175" t="str">
        <f>IF(ISNA(VLOOKUP($A1092,DSSV!$A$7:$R$65536,IN_DTK!R$6,0))=FALSE,VLOOKUP($A1092,DSSV!$A$7:$R$65536,IN_DTK!R$6,0),"")</f>
        <v>Không</v>
      </c>
      <c r="S1092" s="185" t="str">
        <f>IF(ISNA(VLOOKUP($A1092,DSSV!$A$7:$R$65536,IN_DTK!S$6,0))=FALSE,VLOOKUP($A1092,DSSV!$A$7:$R$65536,IN_DTK!S$6,0),"")</f>
        <v/>
      </c>
      <c r="T1092" s="156" t="str">
        <f t="shared" si="32"/>
        <v/>
      </c>
      <c r="U1092" s="156" t="str">
        <f t="shared" si="33"/>
        <v/>
      </c>
    </row>
    <row r="1093" spans="1:21" s="156" customFormat="1" ht="20.25" customHeight="1">
      <c r="A1093" s="154">
        <v>1084</v>
      </c>
      <c r="B1093" s="178">
        <f>--SUBTOTAL(2,C$7:C1093)</f>
        <v>1084</v>
      </c>
      <c r="C1093" s="157">
        <f>IF(ISNA(VLOOKUP($A1093,DSSV!$A$7:$R$65536,IN_DTK!C$6,0))=FALSE,VLOOKUP($A1093,DSSV!$A$7:$R$65536,IN_DTK!C$6,0),"")</f>
        <v>0</v>
      </c>
      <c r="D1093" s="181" t="str">
        <f>IF(ISNA(VLOOKUP($A1093,DSSV!$A$7:$R$65536,IN_DTK!D$6,0))=FALSE,VLOOKUP($A1093,DSSV!$A$7:$R$65536,IN_DTK!D$6,0),"")</f>
        <v/>
      </c>
      <c r="E1093" s="182" t="str">
        <f>IF(ISNA(VLOOKUP($A1093,DSSV!$A$7:$R$65536,IN_DTK!E$6,0))=FALSE,VLOOKUP($A1093,DSSV!$A$7:$R$65536,IN_DTK!E$6,0),"")</f>
        <v/>
      </c>
      <c r="F1093" s="187" t="str">
        <f>IF(ISNA(VLOOKUP($A1093,DSSV!$A$7:$R$65536,IN_DTK!F$6,0))=FALSE,VLOOKUP($A1093,DSSV!$A$7:$R$65536,IN_DTK!F$6,0),"")</f>
        <v/>
      </c>
      <c r="G1093" s="187" t="str">
        <f>IF(ISNA(VLOOKUP($A1093,DSSV!$A$7:$R$65536,IN_DTK!G$6,0))=FALSE,VLOOKUP($A1093,DSSV!$A$7:$R$65536,IN_DTK!G$6,0),"")</f>
        <v/>
      </c>
      <c r="H1093" s="183">
        <f>IF(ISNA(VLOOKUP($A1093,DSSV!$A$7:$R$65536,IN_DTK!H$6,0))=FALSE,IF(H$9&lt;&gt;0,VLOOKUP($A1093,DSSV!$A$7:$R$65536,IN_DTK!H$6,0),""),"")</f>
        <v>0</v>
      </c>
      <c r="I1093" s="183">
        <f>IF(ISNA(VLOOKUP($A1093,DSSV!$A$7:$R$65536,IN_DTK!I$6,0))=FALSE,IF(I$9&lt;&gt;0,VLOOKUP($A1093,DSSV!$A$7:$R$65536,IN_DTK!I$6,0),""),"")</f>
        <v>0</v>
      </c>
      <c r="J1093" s="183">
        <f>IF(ISNA(VLOOKUP($A1093,DSSV!$A$7:$R$65536,IN_DTK!J$6,0))=FALSE,IF(J$9&lt;&gt;0,VLOOKUP($A1093,DSSV!$A$7:$R$65536,IN_DTK!J$6,0),""),"")</f>
        <v>0</v>
      </c>
      <c r="K1093" s="183">
        <f>IF(ISNA(VLOOKUP($A1093,DSSV!$A$7:$R$65536,IN_DTK!K$6,0))=FALSE,IF(K$9&lt;&gt;0,VLOOKUP($A1093,DSSV!$A$7:$R$65536,IN_DTK!K$6,0),""),"")</f>
        <v>0</v>
      </c>
      <c r="L1093" s="183">
        <f>IF(ISNA(VLOOKUP($A1093,DSSV!$A$7:$R$65536,IN_DTK!L$6,0))=FALSE,IF(L$9&lt;&gt;0,VLOOKUP($A1093,DSSV!$A$7:$R$65536,IN_DTK!L$6,0),""),"")</f>
        <v>0</v>
      </c>
      <c r="M1093" s="183">
        <f>IF(ISNA(VLOOKUP($A1093,DSSV!$A$7:$R$65536,IN_DTK!M$6,0))=FALSE,IF(M$9&lt;&gt;0,VLOOKUP($A1093,DSSV!$A$7:$R$65536,IN_DTK!M$6,0),""),"")</f>
        <v>0</v>
      </c>
      <c r="N1093" s="183">
        <f>IF(ISNA(VLOOKUP($A1093,DSSV!$A$7:$R$65536,IN_DTK!N$6,0))=FALSE,IF(N$9&lt;&gt;0,VLOOKUP($A1093,DSSV!$A$7:$R$65536,IN_DTK!N$6,0),""),"")</f>
        <v>0</v>
      </c>
      <c r="O1093" s="183">
        <f>IF(ISNA(VLOOKUP($A1093,DSSV!$A$7:$R$65536,IN_DTK!O$6,0))=FALSE,IF(O$9&lt;&gt;0,VLOOKUP($A1093,DSSV!$A$7:$R$65536,IN_DTK!O$6,0),""),"")</f>
        <v>0</v>
      </c>
      <c r="P1093" s="183">
        <f>IF(ISNA(VLOOKUP($A1093,DSSV!$A$7:$R$65536,IN_DTK!P$6,0))=FALSE,IF(P$9&lt;&gt;0,VLOOKUP($A1093,DSSV!$A$7:$R$65536,IN_DTK!P$6,0),""),"")</f>
        <v>0</v>
      </c>
      <c r="Q1093" s="184">
        <f>IF(ISNA(VLOOKUP($A1093,DSSV!$A$7:$R$65536,IN_DTK!Q$6,0))=FALSE,VLOOKUP($A1093,DSSV!$A$7:$R$65536,IN_DTK!Q$6,0),"")</f>
        <v>0</v>
      </c>
      <c r="R1093" s="175" t="str">
        <f>IF(ISNA(VLOOKUP($A1093,DSSV!$A$7:$R$65536,IN_DTK!R$6,0))=FALSE,VLOOKUP($A1093,DSSV!$A$7:$R$65536,IN_DTK!R$6,0),"")</f>
        <v>Không</v>
      </c>
      <c r="S1093" s="185" t="str">
        <f>IF(ISNA(VLOOKUP($A1093,DSSV!$A$7:$R$65536,IN_DTK!S$6,0))=FALSE,VLOOKUP($A1093,DSSV!$A$7:$R$65536,IN_DTK!S$6,0),"")</f>
        <v/>
      </c>
      <c r="T1093" s="156" t="str">
        <f t="shared" si="32"/>
        <v/>
      </c>
      <c r="U1093" s="156" t="str">
        <f t="shared" si="33"/>
        <v/>
      </c>
    </row>
    <row r="1094" spans="1:21" s="156" customFormat="1" ht="20.25" customHeight="1">
      <c r="A1094" s="154">
        <v>1085</v>
      </c>
      <c r="B1094" s="178">
        <f>--SUBTOTAL(2,C$7:C1094)</f>
        <v>1085</v>
      </c>
      <c r="C1094" s="157">
        <f>IF(ISNA(VLOOKUP($A1094,DSSV!$A$7:$R$65536,IN_DTK!C$6,0))=FALSE,VLOOKUP($A1094,DSSV!$A$7:$R$65536,IN_DTK!C$6,0),"")</f>
        <v>0</v>
      </c>
      <c r="D1094" s="181" t="str">
        <f>IF(ISNA(VLOOKUP($A1094,DSSV!$A$7:$R$65536,IN_DTK!D$6,0))=FALSE,VLOOKUP($A1094,DSSV!$A$7:$R$65536,IN_DTK!D$6,0),"")</f>
        <v/>
      </c>
      <c r="E1094" s="182" t="str">
        <f>IF(ISNA(VLOOKUP($A1094,DSSV!$A$7:$R$65536,IN_DTK!E$6,0))=FALSE,VLOOKUP($A1094,DSSV!$A$7:$R$65536,IN_DTK!E$6,0),"")</f>
        <v/>
      </c>
      <c r="F1094" s="187" t="str">
        <f>IF(ISNA(VLOOKUP($A1094,DSSV!$A$7:$R$65536,IN_DTK!F$6,0))=FALSE,VLOOKUP($A1094,DSSV!$A$7:$R$65536,IN_DTK!F$6,0),"")</f>
        <v/>
      </c>
      <c r="G1094" s="187" t="str">
        <f>IF(ISNA(VLOOKUP($A1094,DSSV!$A$7:$R$65536,IN_DTK!G$6,0))=FALSE,VLOOKUP($A1094,DSSV!$A$7:$R$65536,IN_DTK!G$6,0),"")</f>
        <v/>
      </c>
      <c r="H1094" s="183">
        <f>IF(ISNA(VLOOKUP($A1094,DSSV!$A$7:$R$65536,IN_DTK!H$6,0))=FALSE,IF(H$9&lt;&gt;0,VLOOKUP($A1094,DSSV!$A$7:$R$65536,IN_DTK!H$6,0),""),"")</f>
        <v>0</v>
      </c>
      <c r="I1094" s="183">
        <f>IF(ISNA(VLOOKUP($A1094,DSSV!$A$7:$R$65536,IN_DTK!I$6,0))=FALSE,IF(I$9&lt;&gt;0,VLOOKUP($A1094,DSSV!$A$7:$R$65536,IN_DTK!I$6,0),""),"")</f>
        <v>0</v>
      </c>
      <c r="J1094" s="183">
        <f>IF(ISNA(VLOOKUP($A1094,DSSV!$A$7:$R$65536,IN_DTK!J$6,0))=FALSE,IF(J$9&lt;&gt;0,VLOOKUP($A1094,DSSV!$A$7:$R$65536,IN_DTK!J$6,0),""),"")</f>
        <v>0</v>
      </c>
      <c r="K1094" s="183">
        <f>IF(ISNA(VLOOKUP($A1094,DSSV!$A$7:$R$65536,IN_DTK!K$6,0))=FALSE,IF(K$9&lt;&gt;0,VLOOKUP($A1094,DSSV!$A$7:$R$65536,IN_DTK!K$6,0),""),"")</f>
        <v>0</v>
      </c>
      <c r="L1094" s="183">
        <f>IF(ISNA(VLOOKUP($A1094,DSSV!$A$7:$R$65536,IN_DTK!L$6,0))=FALSE,IF(L$9&lt;&gt;0,VLOOKUP($A1094,DSSV!$A$7:$R$65536,IN_DTK!L$6,0),""),"")</f>
        <v>0</v>
      </c>
      <c r="M1094" s="183">
        <f>IF(ISNA(VLOOKUP($A1094,DSSV!$A$7:$R$65536,IN_DTK!M$6,0))=FALSE,IF(M$9&lt;&gt;0,VLOOKUP($A1094,DSSV!$A$7:$R$65536,IN_DTK!M$6,0),""),"")</f>
        <v>0</v>
      </c>
      <c r="N1094" s="183">
        <f>IF(ISNA(VLOOKUP($A1094,DSSV!$A$7:$R$65536,IN_DTK!N$6,0))=FALSE,IF(N$9&lt;&gt;0,VLOOKUP($A1094,DSSV!$A$7:$R$65536,IN_DTK!N$6,0),""),"")</f>
        <v>0</v>
      </c>
      <c r="O1094" s="183">
        <f>IF(ISNA(VLOOKUP($A1094,DSSV!$A$7:$R$65536,IN_DTK!O$6,0))=FALSE,IF(O$9&lt;&gt;0,VLOOKUP($A1094,DSSV!$A$7:$R$65536,IN_DTK!O$6,0),""),"")</f>
        <v>0</v>
      </c>
      <c r="P1094" s="183">
        <f>IF(ISNA(VLOOKUP($A1094,DSSV!$A$7:$R$65536,IN_DTK!P$6,0))=FALSE,IF(P$9&lt;&gt;0,VLOOKUP($A1094,DSSV!$A$7:$R$65536,IN_DTK!P$6,0),""),"")</f>
        <v>0</v>
      </c>
      <c r="Q1094" s="184">
        <f>IF(ISNA(VLOOKUP($A1094,DSSV!$A$7:$R$65536,IN_DTK!Q$6,0))=FALSE,VLOOKUP($A1094,DSSV!$A$7:$R$65536,IN_DTK!Q$6,0),"")</f>
        <v>0</v>
      </c>
      <c r="R1094" s="175" t="str">
        <f>IF(ISNA(VLOOKUP($A1094,DSSV!$A$7:$R$65536,IN_DTK!R$6,0))=FALSE,VLOOKUP($A1094,DSSV!$A$7:$R$65536,IN_DTK!R$6,0),"")</f>
        <v>Không</v>
      </c>
      <c r="S1094" s="185" t="str">
        <f>IF(ISNA(VLOOKUP($A1094,DSSV!$A$7:$R$65536,IN_DTK!S$6,0))=FALSE,VLOOKUP($A1094,DSSV!$A$7:$R$65536,IN_DTK!S$6,0),"")</f>
        <v/>
      </c>
      <c r="T1094" s="156" t="str">
        <f t="shared" si="32"/>
        <v/>
      </c>
      <c r="U1094" s="156" t="str">
        <f t="shared" si="33"/>
        <v/>
      </c>
    </row>
    <row r="1095" spans="1:21" s="156" customFormat="1" ht="20.25" customHeight="1">
      <c r="A1095" s="154">
        <v>1086</v>
      </c>
      <c r="B1095" s="178">
        <f>--SUBTOTAL(2,C$7:C1095)</f>
        <v>1086</v>
      </c>
      <c r="C1095" s="157">
        <f>IF(ISNA(VLOOKUP($A1095,DSSV!$A$7:$R$65536,IN_DTK!C$6,0))=FALSE,VLOOKUP($A1095,DSSV!$A$7:$R$65536,IN_DTK!C$6,0),"")</f>
        <v>0</v>
      </c>
      <c r="D1095" s="181" t="str">
        <f>IF(ISNA(VLOOKUP($A1095,DSSV!$A$7:$R$65536,IN_DTK!D$6,0))=FALSE,VLOOKUP($A1095,DSSV!$A$7:$R$65536,IN_DTK!D$6,0),"")</f>
        <v/>
      </c>
      <c r="E1095" s="182" t="str">
        <f>IF(ISNA(VLOOKUP($A1095,DSSV!$A$7:$R$65536,IN_DTK!E$6,0))=FALSE,VLOOKUP($A1095,DSSV!$A$7:$R$65536,IN_DTK!E$6,0),"")</f>
        <v/>
      </c>
      <c r="F1095" s="187" t="str">
        <f>IF(ISNA(VLOOKUP($A1095,DSSV!$A$7:$R$65536,IN_DTK!F$6,0))=FALSE,VLOOKUP($A1095,DSSV!$A$7:$R$65536,IN_DTK!F$6,0),"")</f>
        <v/>
      </c>
      <c r="G1095" s="187" t="str">
        <f>IF(ISNA(VLOOKUP($A1095,DSSV!$A$7:$R$65536,IN_DTK!G$6,0))=FALSE,VLOOKUP($A1095,DSSV!$A$7:$R$65536,IN_DTK!G$6,0),"")</f>
        <v/>
      </c>
      <c r="H1095" s="183">
        <f>IF(ISNA(VLOOKUP($A1095,DSSV!$A$7:$R$65536,IN_DTK!H$6,0))=FALSE,IF(H$9&lt;&gt;0,VLOOKUP($A1095,DSSV!$A$7:$R$65536,IN_DTK!H$6,0),""),"")</f>
        <v>0</v>
      </c>
      <c r="I1095" s="183">
        <f>IF(ISNA(VLOOKUP($A1095,DSSV!$A$7:$R$65536,IN_DTK!I$6,0))=FALSE,IF(I$9&lt;&gt;0,VLOOKUP($A1095,DSSV!$A$7:$R$65536,IN_DTK!I$6,0),""),"")</f>
        <v>0</v>
      </c>
      <c r="J1095" s="183">
        <f>IF(ISNA(VLOOKUP($A1095,DSSV!$A$7:$R$65536,IN_DTK!J$6,0))=FALSE,IF(J$9&lt;&gt;0,VLOOKUP($A1095,DSSV!$A$7:$R$65536,IN_DTK!J$6,0),""),"")</f>
        <v>0</v>
      </c>
      <c r="K1095" s="183">
        <f>IF(ISNA(VLOOKUP($A1095,DSSV!$A$7:$R$65536,IN_DTK!K$6,0))=FALSE,IF(K$9&lt;&gt;0,VLOOKUP($A1095,DSSV!$A$7:$R$65536,IN_DTK!K$6,0),""),"")</f>
        <v>0</v>
      </c>
      <c r="L1095" s="183">
        <f>IF(ISNA(VLOOKUP($A1095,DSSV!$A$7:$R$65536,IN_DTK!L$6,0))=FALSE,IF(L$9&lt;&gt;0,VLOOKUP($A1095,DSSV!$A$7:$R$65536,IN_DTK!L$6,0),""),"")</f>
        <v>0</v>
      </c>
      <c r="M1095" s="183">
        <f>IF(ISNA(VLOOKUP($A1095,DSSV!$A$7:$R$65536,IN_DTK!M$6,0))=FALSE,IF(M$9&lt;&gt;0,VLOOKUP($A1095,DSSV!$A$7:$R$65536,IN_DTK!M$6,0),""),"")</f>
        <v>0</v>
      </c>
      <c r="N1095" s="183">
        <f>IF(ISNA(VLOOKUP($A1095,DSSV!$A$7:$R$65536,IN_DTK!N$6,0))=FALSE,IF(N$9&lt;&gt;0,VLOOKUP($A1095,DSSV!$A$7:$R$65536,IN_DTK!N$6,0),""),"")</f>
        <v>0</v>
      </c>
      <c r="O1095" s="183">
        <f>IF(ISNA(VLOOKUP($A1095,DSSV!$A$7:$R$65536,IN_DTK!O$6,0))=FALSE,IF(O$9&lt;&gt;0,VLOOKUP($A1095,DSSV!$A$7:$R$65536,IN_DTK!O$6,0),""),"")</f>
        <v>0</v>
      </c>
      <c r="P1095" s="183">
        <f>IF(ISNA(VLOOKUP($A1095,DSSV!$A$7:$R$65536,IN_DTK!P$6,0))=FALSE,IF(P$9&lt;&gt;0,VLOOKUP($A1095,DSSV!$A$7:$R$65536,IN_DTK!P$6,0),""),"")</f>
        <v>0</v>
      </c>
      <c r="Q1095" s="184">
        <f>IF(ISNA(VLOOKUP($A1095,DSSV!$A$7:$R$65536,IN_DTK!Q$6,0))=FALSE,VLOOKUP($A1095,DSSV!$A$7:$R$65536,IN_DTK!Q$6,0),"")</f>
        <v>0</v>
      </c>
      <c r="R1095" s="175" t="str">
        <f>IF(ISNA(VLOOKUP($A1095,DSSV!$A$7:$R$65536,IN_DTK!R$6,0))=FALSE,VLOOKUP($A1095,DSSV!$A$7:$R$65536,IN_DTK!R$6,0),"")</f>
        <v>Không</v>
      </c>
      <c r="S1095" s="185" t="str">
        <f>IF(ISNA(VLOOKUP($A1095,DSSV!$A$7:$R$65536,IN_DTK!S$6,0))=FALSE,VLOOKUP($A1095,DSSV!$A$7:$R$65536,IN_DTK!S$6,0),"")</f>
        <v/>
      </c>
      <c r="T1095" s="156" t="str">
        <f t="shared" si="32"/>
        <v/>
      </c>
      <c r="U1095" s="156" t="str">
        <f t="shared" si="33"/>
        <v/>
      </c>
    </row>
    <row r="1096" spans="1:21" s="156" customFormat="1" ht="20.25" customHeight="1">
      <c r="A1096" s="154">
        <v>1087</v>
      </c>
      <c r="B1096" s="178">
        <f>--SUBTOTAL(2,C$7:C1096)</f>
        <v>1087</v>
      </c>
      <c r="C1096" s="157">
        <f>IF(ISNA(VLOOKUP($A1096,DSSV!$A$7:$R$65536,IN_DTK!C$6,0))=FALSE,VLOOKUP($A1096,DSSV!$A$7:$R$65536,IN_DTK!C$6,0),"")</f>
        <v>0</v>
      </c>
      <c r="D1096" s="181" t="str">
        <f>IF(ISNA(VLOOKUP($A1096,DSSV!$A$7:$R$65536,IN_DTK!D$6,0))=FALSE,VLOOKUP($A1096,DSSV!$A$7:$R$65536,IN_DTK!D$6,0),"")</f>
        <v/>
      </c>
      <c r="E1096" s="182" t="str">
        <f>IF(ISNA(VLOOKUP($A1096,DSSV!$A$7:$R$65536,IN_DTK!E$6,0))=FALSE,VLOOKUP($A1096,DSSV!$A$7:$R$65536,IN_DTK!E$6,0),"")</f>
        <v/>
      </c>
      <c r="F1096" s="187" t="str">
        <f>IF(ISNA(VLOOKUP($A1096,DSSV!$A$7:$R$65536,IN_DTK!F$6,0))=FALSE,VLOOKUP($A1096,DSSV!$A$7:$R$65536,IN_DTK!F$6,0),"")</f>
        <v/>
      </c>
      <c r="G1096" s="187" t="str">
        <f>IF(ISNA(VLOOKUP($A1096,DSSV!$A$7:$R$65536,IN_DTK!G$6,0))=FALSE,VLOOKUP($A1096,DSSV!$A$7:$R$65536,IN_DTK!G$6,0),"")</f>
        <v/>
      </c>
      <c r="H1096" s="183">
        <f>IF(ISNA(VLOOKUP($A1096,DSSV!$A$7:$R$65536,IN_DTK!H$6,0))=FALSE,IF(H$9&lt;&gt;0,VLOOKUP($A1096,DSSV!$A$7:$R$65536,IN_DTK!H$6,0),""),"")</f>
        <v>0</v>
      </c>
      <c r="I1096" s="183">
        <f>IF(ISNA(VLOOKUP($A1096,DSSV!$A$7:$R$65536,IN_DTK!I$6,0))=FALSE,IF(I$9&lt;&gt;0,VLOOKUP($A1096,DSSV!$A$7:$R$65536,IN_DTK!I$6,0),""),"")</f>
        <v>0</v>
      </c>
      <c r="J1096" s="183">
        <f>IF(ISNA(VLOOKUP($A1096,DSSV!$A$7:$R$65536,IN_DTK!J$6,0))=FALSE,IF(J$9&lt;&gt;0,VLOOKUP($A1096,DSSV!$A$7:$R$65536,IN_DTK!J$6,0),""),"")</f>
        <v>0</v>
      </c>
      <c r="K1096" s="183">
        <f>IF(ISNA(VLOOKUP($A1096,DSSV!$A$7:$R$65536,IN_DTK!K$6,0))=FALSE,IF(K$9&lt;&gt;0,VLOOKUP($A1096,DSSV!$A$7:$R$65536,IN_DTK!K$6,0),""),"")</f>
        <v>0</v>
      </c>
      <c r="L1096" s="183">
        <f>IF(ISNA(VLOOKUP($A1096,DSSV!$A$7:$R$65536,IN_DTK!L$6,0))=FALSE,IF(L$9&lt;&gt;0,VLOOKUP($A1096,DSSV!$A$7:$R$65536,IN_DTK!L$6,0),""),"")</f>
        <v>0</v>
      </c>
      <c r="M1096" s="183">
        <f>IF(ISNA(VLOOKUP($A1096,DSSV!$A$7:$R$65536,IN_DTK!M$6,0))=FALSE,IF(M$9&lt;&gt;0,VLOOKUP($A1096,DSSV!$A$7:$R$65536,IN_DTK!M$6,0),""),"")</f>
        <v>0</v>
      </c>
      <c r="N1096" s="183">
        <f>IF(ISNA(VLOOKUP($A1096,DSSV!$A$7:$R$65536,IN_DTK!N$6,0))=FALSE,IF(N$9&lt;&gt;0,VLOOKUP($A1096,DSSV!$A$7:$R$65536,IN_DTK!N$6,0),""),"")</f>
        <v>0</v>
      </c>
      <c r="O1096" s="183">
        <f>IF(ISNA(VLOOKUP($A1096,DSSV!$A$7:$R$65536,IN_DTK!O$6,0))=FALSE,IF(O$9&lt;&gt;0,VLOOKUP($A1096,DSSV!$A$7:$R$65536,IN_DTK!O$6,0),""),"")</f>
        <v>0</v>
      </c>
      <c r="P1096" s="183">
        <f>IF(ISNA(VLOOKUP($A1096,DSSV!$A$7:$R$65536,IN_DTK!P$6,0))=FALSE,IF(P$9&lt;&gt;0,VLOOKUP($A1096,DSSV!$A$7:$R$65536,IN_DTK!P$6,0),""),"")</f>
        <v>0</v>
      </c>
      <c r="Q1096" s="184">
        <f>IF(ISNA(VLOOKUP($A1096,DSSV!$A$7:$R$65536,IN_DTK!Q$6,0))=FALSE,VLOOKUP($A1096,DSSV!$A$7:$R$65536,IN_DTK!Q$6,0),"")</f>
        <v>0</v>
      </c>
      <c r="R1096" s="175" t="str">
        <f>IF(ISNA(VLOOKUP($A1096,DSSV!$A$7:$R$65536,IN_DTK!R$6,0))=FALSE,VLOOKUP($A1096,DSSV!$A$7:$R$65536,IN_DTK!R$6,0),"")</f>
        <v>Không</v>
      </c>
      <c r="S1096" s="185" t="str">
        <f>IF(ISNA(VLOOKUP($A1096,DSSV!$A$7:$R$65536,IN_DTK!S$6,0))=FALSE,VLOOKUP($A1096,DSSV!$A$7:$R$65536,IN_DTK!S$6,0),"")</f>
        <v/>
      </c>
      <c r="T1096" s="156" t="str">
        <f t="shared" si="32"/>
        <v/>
      </c>
      <c r="U1096" s="156" t="str">
        <f t="shared" si="33"/>
        <v/>
      </c>
    </row>
    <row r="1097" spans="1:21" s="156" customFormat="1" ht="20.25" customHeight="1">
      <c r="A1097" s="154">
        <v>1088</v>
      </c>
      <c r="B1097" s="178">
        <f>--SUBTOTAL(2,C$7:C1097)</f>
        <v>1088</v>
      </c>
      <c r="C1097" s="157">
        <f>IF(ISNA(VLOOKUP($A1097,DSSV!$A$7:$R$65536,IN_DTK!C$6,0))=FALSE,VLOOKUP($A1097,DSSV!$A$7:$R$65536,IN_DTK!C$6,0),"")</f>
        <v>0</v>
      </c>
      <c r="D1097" s="181" t="str">
        <f>IF(ISNA(VLOOKUP($A1097,DSSV!$A$7:$R$65536,IN_DTK!D$6,0))=FALSE,VLOOKUP($A1097,DSSV!$A$7:$R$65536,IN_DTK!D$6,0),"")</f>
        <v/>
      </c>
      <c r="E1097" s="182" t="str">
        <f>IF(ISNA(VLOOKUP($A1097,DSSV!$A$7:$R$65536,IN_DTK!E$6,0))=FALSE,VLOOKUP($A1097,DSSV!$A$7:$R$65536,IN_DTK!E$6,0),"")</f>
        <v/>
      </c>
      <c r="F1097" s="187" t="str">
        <f>IF(ISNA(VLOOKUP($A1097,DSSV!$A$7:$R$65536,IN_DTK!F$6,0))=FALSE,VLOOKUP($A1097,DSSV!$A$7:$R$65536,IN_DTK!F$6,0),"")</f>
        <v/>
      </c>
      <c r="G1097" s="187" t="str">
        <f>IF(ISNA(VLOOKUP($A1097,DSSV!$A$7:$R$65536,IN_DTK!G$6,0))=FALSE,VLOOKUP($A1097,DSSV!$A$7:$R$65536,IN_DTK!G$6,0),"")</f>
        <v/>
      </c>
      <c r="H1097" s="183">
        <f>IF(ISNA(VLOOKUP($A1097,DSSV!$A$7:$R$65536,IN_DTK!H$6,0))=FALSE,IF(H$9&lt;&gt;0,VLOOKUP($A1097,DSSV!$A$7:$R$65536,IN_DTK!H$6,0),""),"")</f>
        <v>0</v>
      </c>
      <c r="I1097" s="183">
        <f>IF(ISNA(VLOOKUP($A1097,DSSV!$A$7:$R$65536,IN_DTK!I$6,0))=FALSE,IF(I$9&lt;&gt;0,VLOOKUP($A1097,DSSV!$A$7:$R$65536,IN_DTK!I$6,0),""),"")</f>
        <v>0</v>
      </c>
      <c r="J1097" s="183">
        <f>IF(ISNA(VLOOKUP($A1097,DSSV!$A$7:$R$65536,IN_DTK!J$6,0))=FALSE,IF(J$9&lt;&gt;0,VLOOKUP($A1097,DSSV!$A$7:$R$65536,IN_DTK!J$6,0),""),"")</f>
        <v>0</v>
      </c>
      <c r="K1097" s="183">
        <f>IF(ISNA(VLOOKUP($A1097,DSSV!$A$7:$R$65536,IN_DTK!K$6,0))=FALSE,IF(K$9&lt;&gt;0,VLOOKUP($A1097,DSSV!$A$7:$R$65536,IN_DTK!K$6,0),""),"")</f>
        <v>0</v>
      </c>
      <c r="L1097" s="183">
        <f>IF(ISNA(VLOOKUP($A1097,DSSV!$A$7:$R$65536,IN_DTK!L$6,0))=FALSE,IF(L$9&lt;&gt;0,VLOOKUP($A1097,DSSV!$A$7:$R$65536,IN_DTK!L$6,0),""),"")</f>
        <v>0</v>
      </c>
      <c r="M1097" s="183">
        <f>IF(ISNA(VLOOKUP($A1097,DSSV!$A$7:$R$65536,IN_DTK!M$6,0))=FALSE,IF(M$9&lt;&gt;0,VLOOKUP($A1097,DSSV!$A$7:$R$65536,IN_DTK!M$6,0),""),"")</f>
        <v>0</v>
      </c>
      <c r="N1097" s="183">
        <f>IF(ISNA(VLOOKUP($A1097,DSSV!$A$7:$R$65536,IN_DTK!N$6,0))=FALSE,IF(N$9&lt;&gt;0,VLOOKUP($A1097,DSSV!$A$7:$R$65536,IN_DTK!N$6,0),""),"")</f>
        <v>0</v>
      </c>
      <c r="O1097" s="183">
        <f>IF(ISNA(VLOOKUP($A1097,DSSV!$A$7:$R$65536,IN_DTK!O$6,0))=FALSE,IF(O$9&lt;&gt;0,VLOOKUP($A1097,DSSV!$A$7:$R$65536,IN_DTK!O$6,0),""),"")</f>
        <v>0</v>
      </c>
      <c r="P1097" s="183">
        <f>IF(ISNA(VLOOKUP($A1097,DSSV!$A$7:$R$65536,IN_DTK!P$6,0))=FALSE,IF(P$9&lt;&gt;0,VLOOKUP($A1097,DSSV!$A$7:$R$65536,IN_DTK!P$6,0),""),"")</f>
        <v>0</v>
      </c>
      <c r="Q1097" s="184">
        <f>IF(ISNA(VLOOKUP($A1097,DSSV!$A$7:$R$65536,IN_DTK!Q$6,0))=FALSE,VLOOKUP($A1097,DSSV!$A$7:$R$65536,IN_DTK!Q$6,0),"")</f>
        <v>0</v>
      </c>
      <c r="R1097" s="175" t="str">
        <f>IF(ISNA(VLOOKUP($A1097,DSSV!$A$7:$R$65536,IN_DTK!R$6,0))=FALSE,VLOOKUP($A1097,DSSV!$A$7:$R$65536,IN_DTK!R$6,0),"")</f>
        <v>Không</v>
      </c>
      <c r="S1097" s="185" t="str">
        <f>IF(ISNA(VLOOKUP($A1097,DSSV!$A$7:$R$65536,IN_DTK!S$6,0))=FALSE,VLOOKUP($A1097,DSSV!$A$7:$R$65536,IN_DTK!S$6,0),"")</f>
        <v/>
      </c>
      <c r="T1097" s="156" t="str">
        <f t="shared" si="32"/>
        <v/>
      </c>
      <c r="U1097" s="156" t="str">
        <f t="shared" si="33"/>
        <v/>
      </c>
    </row>
    <row r="1098" spans="1:21" s="156" customFormat="1" ht="20.25" customHeight="1">
      <c r="A1098" s="154">
        <v>1089</v>
      </c>
      <c r="B1098" s="178">
        <f>--SUBTOTAL(2,C$7:C1098)</f>
        <v>1089</v>
      </c>
      <c r="C1098" s="157">
        <f>IF(ISNA(VLOOKUP($A1098,DSSV!$A$7:$R$65536,IN_DTK!C$6,0))=FALSE,VLOOKUP($A1098,DSSV!$A$7:$R$65536,IN_DTK!C$6,0),"")</f>
        <v>0</v>
      </c>
      <c r="D1098" s="181" t="str">
        <f>IF(ISNA(VLOOKUP($A1098,DSSV!$A$7:$R$65536,IN_DTK!D$6,0))=FALSE,VLOOKUP($A1098,DSSV!$A$7:$R$65536,IN_DTK!D$6,0),"")</f>
        <v/>
      </c>
      <c r="E1098" s="182" t="str">
        <f>IF(ISNA(VLOOKUP($A1098,DSSV!$A$7:$R$65536,IN_DTK!E$6,0))=FALSE,VLOOKUP($A1098,DSSV!$A$7:$R$65536,IN_DTK!E$6,0),"")</f>
        <v/>
      </c>
      <c r="F1098" s="187" t="str">
        <f>IF(ISNA(VLOOKUP($A1098,DSSV!$A$7:$R$65536,IN_DTK!F$6,0))=FALSE,VLOOKUP($A1098,DSSV!$A$7:$R$65536,IN_DTK!F$6,0),"")</f>
        <v/>
      </c>
      <c r="G1098" s="187" t="str">
        <f>IF(ISNA(VLOOKUP($A1098,DSSV!$A$7:$R$65536,IN_DTK!G$6,0))=FALSE,VLOOKUP($A1098,DSSV!$A$7:$R$65536,IN_DTK!G$6,0),"")</f>
        <v/>
      </c>
      <c r="H1098" s="183">
        <f>IF(ISNA(VLOOKUP($A1098,DSSV!$A$7:$R$65536,IN_DTK!H$6,0))=FALSE,IF(H$9&lt;&gt;0,VLOOKUP($A1098,DSSV!$A$7:$R$65536,IN_DTK!H$6,0),""),"")</f>
        <v>0</v>
      </c>
      <c r="I1098" s="183">
        <f>IF(ISNA(VLOOKUP($A1098,DSSV!$A$7:$R$65536,IN_DTK!I$6,0))=FALSE,IF(I$9&lt;&gt;0,VLOOKUP($A1098,DSSV!$A$7:$R$65536,IN_DTK!I$6,0),""),"")</f>
        <v>0</v>
      </c>
      <c r="J1098" s="183">
        <f>IF(ISNA(VLOOKUP($A1098,DSSV!$A$7:$R$65536,IN_DTK!J$6,0))=FALSE,IF(J$9&lt;&gt;0,VLOOKUP($A1098,DSSV!$A$7:$R$65536,IN_DTK!J$6,0),""),"")</f>
        <v>0</v>
      </c>
      <c r="K1098" s="183">
        <f>IF(ISNA(VLOOKUP($A1098,DSSV!$A$7:$R$65536,IN_DTK!K$6,0))=FALSE,IF(K$9&lt;&gt;0,VLOOKUP($A1098,DSSV!$A$7:$R$65536,IN_DTK!K$6,0),""),"")</f>
        <v>0</v>
      </c>
      <c r="L1098" s="183">
        <f>IF(ISNA(VLOOKUP($A1098,DSSV!$A$7:$R$65536,IN_DTK!L$6,0))=FALSE,IF(L$9&lt;&gt;0,VLOOKUP($A1098,DSSV!$A$7:$R$65536,IN_DTK!L$6,0),""),"")</f>
        <v>0</v>
      </c>
      <c r="M1098" s="183">
        <f>IF(ISNA(VLOOKUP($A1098,DSSV!$A$7:$R$65536,IN_DTK!M$6,0))=FALSE,IF(M$9&lt;&gt;0,VLOOKUP($A1098,DSSV!$A$7:$R$65536,IN_DTK!M$6,0),""),"")</f>
        <v>0</v>
      </c>
      <c r="N1098" s="183">
        <f>IF(ISNA(VLOOKUP($A1098,DSSV!$A$7:$R$65536,IN_DTK!N$6,0))=FALSE,IF(N$9&lt;&gt;0,VLOOKUP($A1098,DSSV!$A$7:$R$65536,IN_DTK!N$6,0),""),"")</f>
        <v>0</v>
      </c>
      <c r="O1098" s="183">
        <f>IF(ISNA(VLOOKUP($A1098,DSSV!$A$7:$R$65536,IN_DTK!O$6,0))=FALSE,IF(O$9&lt;&gt;0,VLOOKUP($A1098,DSSV!$A$7:$R$65536,IN_DTK!O$6,0),""),"")</f>
        <v>0</v>
      </c>
      <c r="P1098" s="183">
        <f>IF(ISNA(VLOOKUP($A1098,DSSV!$A$7:$R$65536,IN_DTK!P$6,0))=FALSE,IF(P$9&lt;&gt;0,VLOOKUP($A1098,DSSV!$A$7:$R$65536,IN_DTK!P$6,0),""),"")</f>
        <v>0</v>
      </c>
      <c r="Q1098" s="184">
        <f>IF(ISNA(VLOOKUP($A1098,DSSV!$A$7:$R$65536,IN_DTK!Q$6,0))=FALSE,VLOOKUP($A1098,DSSV!$A$7:$R$65536,IN_DTK!Q$6,0),"")</f>
        <v>0</v>
      </c>
      <c r="R1098" s="175" t="str">
        <f>IF(ISNA(VLOOKUP($A1098,DSSV!$A$7:$R$65536,IN_DTK!R$6,0))=FALSE,VLOOKUP($A1098,DSSV!$A$7:$R$65536,IN_DTK!R$6,0),"")</f>
        <v>Không</v>
      </c>
      <c r="S1098" s="185" t="str">
        <f>IF(ISNA(VLOOKUP($A1098,DSSV!$A$7:$R$65536,IN_DTK!S$6,0))=FALSE,VLOOKUP($A1098,DSSV!$A$7:$R$65536,IN_DTK!S$6,0),"")</f>
        <v/>
      </c>
      <c r="T1098" s="156" t="str">
        <f t="shared" si="32"/>
        <v/>
      </c>
      <c r="U1098" s="156" t="str">
        <f t="shared" si="33"/>
        <v/>
      </c>
    </row>
    <row r="1099" spans="1:21" s="156" customFormat="1" ht="20.25" customHeight="1">
      <c r="A1099" s="154">
        <v>1090</v>
      </c>
      <c r="B1099" s="178">
        <f>--SUBTOTAL(2,C$7:C1099)</f>
        <v>1090</v>
      </c>
      <c r="C1099" s="157">
        <f>IF(ISNA(VLOOKUP($A1099,DSSV!$A$7:$R$65536,IN_DTK!C$6,0))=FALSE,VLOOKUP($A1099,DSSV!$A$7:$R$65536,IN_DTK!C$6,0),"")</f>
        <v>0</v>
      </c>
      <c r="D1099" s="181" t="str">
        <f>IF(ISNA(VLOOKUP($A1099,DSSV!$A$7:$R$65536,IN_DTK!D$6,0))=FALSE,VLOOKUP($A1099,DSSV!$A$7:$R$65536,IN_DTK!D$6,0),"")</f>
        <v/>
      </c>
      <c r="E1099" s="182" t="str">
        <f>IF(ISNA(VLOOKUP($A1099,DSSV!$A$7:$R$65536,IN_DTK!E$6,0))=FALSE,VLOOKUP($A1099,DSSV!$A$7:$R$65536,IN_DTK!E$6,0),"")</f>
        <v/>
      </c>
      <c r="F1099" s="187" t="str">
        <f>IF(ISNA(VLOOKUP($A1099,DSSV!$A$7:$R$65536,IN_DTK!F$6,0))=FALSE,VLOOKUP($A1099,DSSV!$A$7:$R$65536,IN_DTK!F$6,0),"")</f>
        <v/>
      </c>
      <c r="G1099" s="187" t="str">
        <f>IF(ISNA(VLOOKUP($A1099,DSSV!$A$7:$R$65536,IN_DTK!G$6,0))=FALSE,VLOOKUP($A1099,DSSV!$A$7:$R$65536,IN_DTK!G$6,0),"")</f>
        <v/>
      </c>
      <c r="H1099" s="183">
        <f>IF(ISNA(VLOOKUP($A1099,DSSV!$A$7:$R$65536,IN_DTK!H$6,0))=FALSE,IF(H$9&lt;&gt;0,VLOOKUP($A1099,DSSV!$A$7:$R$65536,IN_DTK!H$6,0),""),"")</f>
        <v>0</v>
      </c>
      <c r="I1099" s="183">
        <f>IF(ISNA(VLOOKUP($A1099,DSSV!$A$7:$R$65536,IN_DTK!I$6,0))=FALSE,IF(I$9&lt;&gt;0,VLOOKUP($A1099,DSSV!$A$7:$R$65536,IN_DTK!I$6,0),""),"")</f>
        <v>0</v>
      </c>
      <c r="J1099" s="183">
        <f>IF(ISNA(VLOOKUP($A1099,DSSV!$A$7:$R$65536,IN_DTK!J$6,0))=FALSE,IF(J$9&lt;&gt;0,VLOOKUP($A1099,DSSV!$A$7:$R$65536,IN_DTK!J$6,0),""),"")</f>
        <v>0</v>
      </c>
      <c r="K1099" s="183">
        <f>IF(ISNA(VLOOKUP($A1099,DSSV!$A$7:$R$65536,IN_DTK!K$6,0))=FALSE,IF(K$9&lt;&gt;0,VLOOKUP($A1099,DSSV!$A$7:$R$65536,IN_DTK!K$6,0),""),"")</f>
        <v>0</v>
      </c>
      <c r="L1099" s="183">
        <f>IF(ISNA(VLOOKUP($A1099,DSSV!$A$7:$R$65536,IN_DTK!L$6,0))=FALSE,IF(L$9&lt;&gt;0,VLOOKUP($A1099,DSSV!$A$7:$R$65536,IN_DTK!L$6,0),""),"")</f>
        <v>0</v>
      </c>
      <c r="M1099" s="183">
        <f>IF(ISNA(VLOOKUP($A1099,DSSV!$A$7:$R$65536,IN_DTK!M$6,0))=FALSE,IF(M$9&lt;&gt;0,VLOOKUP($A1099,DSSV!$A$7:$R$65536,IN_DTK!M$6,0),""),"")</f>
        <v>0</v>
      </c>
      <c r="N1099" s="183">
        <f>IF(ISNA(VLOOKUP($A1099,DSSV!$A$7:$R$65536,IN_DTK!N$6,0))=FALSE,IF(N$9&lt;&gt;0,VLOOKUP($A1099,DSSV!$A$7:$R$65536,IN_DTK!N$6,0),""),"")</f>
        <v>0</v>
      </c>
      <c r="O1099" s="183">
        <f>IF(ISNA(VLOOKUP($A1099,DSSV!$A$7:$R$65536,IN_DTK!O$6,0))=FALSE,IF(O$9&lt;&gt;0,VLOOKUP($A1099,DSSV!$A$7:$R$65536,IN_DTK!O$6,0),""),"")</f>
        <v>0</v>
      </c>
      <c r="P1099" s="183">
        <f>IF(ISNA(VLOOKUP($A1099,DSSV!$A$7:$R$65536,IN_DTK!P$6,0))=FALSE,IF(P$9&lt;&gt;0,VLOOKUP($A1099,DSSV!$A$7:$R$65536,IN_DTK!P$6,0),""),"")</f>
        <v>0</v>
      </c>
      <c r="Q1099" s="184">
        <f>IF(ISNA(VLOOKUP($A1099,DSSV!$A$7:$R$65536,IN_DTK!Q$6,0))=FALSE,VLOOKUP($A1099,DSSV!$A$7:$R$65536,IN_DTK!Q$6,0),"")</f>
        <v>0</v>
      </c>
      <c r="R1099" s="175" t="str">
        <f>IF(ISNA(VLOOKUP($A1099,DSSV!$A$7:$R$65536,IN_DTK!R$6,0))=FALSE,VLOOKUP($A1099,DSSV!$A$7:$R$65536,IN_DTK!R$6,0),"")</f>
        <v>Không</v>
      </c>
      <c r="S1099" s="185" t="str">
        <f>IF(ISNA(VLOOKUP($A1099,DSSV!$A$7:$R$65536,IN_DTK!S$6,0))=FALSE,VLOOKUP($A1099,DSSV!$A$7:$R$65536,IN_DTK!S$6,0),"")</f>
        <v/>
      </c>
      <c r="T1099" s="156" t="str">
        <f t="shared" ref="T1099:T1109" si="34">MID(G1099,4,10)</f>
        <v/>
      </c>
      <c r="U1099" s="156" t="str">
        <f t="shared" ref="U1099:U1109" si="35">LEFT(T1099,3)</f>
        <v/>
      </c>
    </row>
    <row r="1100" spans="1:21" s="156" customFormat="1" ht="20.25" customHeight="1">
      <c r="A1100" s="154">
        <v>1091</v>
      </c>
      <c r="B1100" s="178">
        <f>--SUBTOTAL(2,C$7:C1100)</f>
        <v>1091</v>
      </c>
      <c r="C1100" s="157">
        <f>IF(ISNA(VLOOKUP($A1100,DSSV!$A$7:$R$65536,IN_DTK!C$6,0))=FALSE,VLOOKUP($A1100,DSSV!$A$7:$R$65536,IN_DTK!C$6,0),"")</f>
        <v>0</v>
      </c>
      <c r="D1100" s="181" t="str">
        <f>IF(ISNA(VLOOKUP($A1100,DSSV!$A$7:$R$65536,IN_DTK!D$6,0))=FALSE,VLOOKUP($A1100,DSSV!$A$7:$R$65536,IN_DTK!D$6,0),"")</f>
        <v/>
      </c>
      <c r="E1100" s="182" t="str">
        <f>IF(ISNA(VLOOKUP($A1100,DSSV!$A$7:$R$65536,IN_DTK!E$6,0))=FALSE,VLOOKUP($A1100,DSSV!$A$7:$R$65536,IN_DTK!E$6,0),"")</f>
        <v/>
      </c>
      <c r="F1100" s="187" t="str">
        <f>IF(ISNA(VLOOKUP($A1100,DSSV!$A$7:$R$65536,IN_DTK!F$6,0))=FALSE,VLOOKUP($A1100,DSSV!$A$7:$R$65536,IN_DTK!F$6,0),"")</f>
        <v/>
      </c>
      <c r="G1100" s="187" t="str">
        <f>IF(ISNA(VLOOKUP($A1100,DSSV!$A$7:$R$65536,IN_DTK!G$6,0))=FALSE,VLOOKUP($A1100,DSSV!$A$7:$R$65536,IN_DTK!G$6,0),"")</f>
        <v/>
      </c>
      <c r="H1100" s="183">
        <f>IF(ISNA(VLOOKUP($A1100,DSSV!$A$7:$R$65536,IN_DTK!H$6,0))=FALSE,IF(H$9&lt;&gt;0,VLOOKUP($A1100,DSSV!$A$7:$R$65536,IN_DTK!H$6,0),""),"")</f>
        <v>0</v>
      </c>
      <c r="I1100" s="183">
        <f>IF(ISNA(VLOOKUP($A1100,DSSV!$A$7:$R$65536,IN_DTK!I$6,0))=FALSE,IF(I$9&lt;&gt;0,VLOOKUP($A1100,DSSV!$A$7:$R$65536,IN_DTK!I$6,0),""),"")</f>
        <v>0</v>
      </c>
      <c r="J1100" s="183">
        <f>IF(ISNA(VLOOKUP($A1100,DSSV!$A$7:$R$65536,IN_DTK!J$6,0))=FALSE,IF(J$9&lt;&gt;0,VLOOKUP($A1100,DSSV!$A$7:$R$65536,IN_DTK!J$6,0),""),"")</f>
        <v>0</v>
      </c>
      <c r="K1100" s="183">
        <f>IF(ISNA(VLOOKUP($A1100,DSSV!$A$7:$R$65536,IN_DTK!K$6,0))=FALSE,IF(K$9&lt;&gt;0,VLOOKUP($A1100,DSSV!$A$7:$R$65536,IN_DTK!K$6,0),""),"")</f>
        <v>0</v>
      </c>
      <c r="L1100" s="183">
        <f>IF(ISNA(VLOOKUP($A1100,DSSV!$A$7:$R$65536,IN_DTK!L$6,0))=FALSE,IF(L$9&lt;&gt;0,VLOOKUP($A1100,DSSV!$A$7:$R$65536,IN_DTK!L$6,0),""),"")</f>
        <v>0</v>
      </c>
      <c r="M1100" s="183">
        <f>IF(ISNA(VLOOKUP($A1100,DSSV!$A$7:$R$65536,IN_DTK!M$6,0))=FALSE,IF(M$9&lt;&gt;0,VLOOKUP($A1100,DSSV!$A$7:$R$65536,IN_DTK!M$6,0),""),"")</f>
        <v>0</v>
      </c>
      <c r="N1100" s="183">
        <f>IF(ISNA(VLOOKUP($A1100,DSSV!$A$7:$R$65536,IN_DTK!N$6,0))=FALSE,IF(N$9&lt;&gt;0,VLOOKUP($A1100,DSSV!$A$7:$R$65536,IN_DTK!N$6,0),""),"")</f>
        <v>0</v>
      </c>
      <c r="O1100" s="183">
        <f>IF(ISNA(VLOOKUP($A1100,DSSV!$A$7:$R$65536,IN_DTK!O$6,0))=FALSE,IF(O$9&lt;&gt;0,VLOOKUP($A1100,DSSV!$A$7:$R$65536,IN_DTK!O$6,0),""),"")</f>
        <v>0</v>
      </c>
      <c r="P1100" s="183">
        <f>IF(ISNA(VLOOKUP($A1100,DSSV!$A$7:$R$65536,IN_DTK!P$6,0))=FALSE,IF(P$9&lt;&gt;0,VLOOKUP($A1100,DSSV!$A$7:$R$65536,IN_DTK!P$6,0),""),"")</f>
        <v>0</v>
      </c>
      <c r="Q1100" s="184">
        <f>IF(ISNA(VLOOKUP($A1100,DSSV!$A$7:$R$65536,IN_DTK!Q$6,0))=FALSE,VLOOKUP($A1100,DSSV!$A$7:$R$65536,IN_DTK!Q$6,0),"")</f>
        <v>0</v>
      </c>
      <c r="R1100" s="175" t="str">
        <f>IF(ISNA(VLOOKUP($A1100,DSSV!$A$7:$R$65536,IN_DTK!R$6,0))=FALSE,VLOOKUP($A1100,DSSV!$A$7:$R$65536,IN_DTK!R$6,0),"")</f>
        <v>Không</v>
      </c>
      <c r="S1100" s="185" t="str">
        <f>IF(ISNA(VLOOKUP($A1100,DSSV!$A$7:$R$65536,IN_DTK!S$6,0))=FALSE,VLOOKUP($A1100,DSSV!$A$7:$R$65536,IN_DTK!S$6,0),"")</f>
        <v/>
      </c>
      <c r="T1100" s="156" t="str">
        <f t="shared" si="34"/>
        <v/>
      </c>
      <c r="U1100" s="156" t="str">
        <f t="shared" si="35"/>
        <v/>
      </c>
    </row>
    <row r="1101" spans="1:21" s="156" customFormat="1" ht="20.25" customHeight="1">
      <c r="A1101" s="154">
        <v>1092</v>
      </c>
      <c r="B1101" s="178">
        <f>--SUBTOTAL(2,C$7:C1101)</f>
        <v>1092</v>
      </c>
      <c r="C1101" s="157">
        <f>IF(ISNA(VLOOKUP($A1101,DSSV!$A$7:$R$65536,IN_DTK!C$6,0))=FALSE,VLOOKUP($A1101,DSSV!$A$7:$R$65536,IN_DTK!C$6,0),"")</f>
        <v>0</v>
      </c>
      <c r="D1101" s="181" t="str">
        <f>IF(ISNA(VLOOKUP($A1101,DSSV!$A$7:$R$65536,IN_DTK!D$6,0))=FALSE,VLOOKUP($A1101,DSSV!$A$7:$R$65536,IN_DTK!D$6,0),"")</f>
        <v/>
      </c>
      <c r="E1101" s="182" t="str">
        <f>IF(ISNA(VLOOKUP($A1101,DSSV!$A$7:$R$65536,IN_DTK!E$6,0))=FALSE,VLOOKUP($A1101,DSSV!$A$7:$R$65536,IN_DTK!E$6,0),"")</f>
        <v/>
      </c>
      <c r="F1101" s="187" t="str">
        <f>IF(ISNA(VLOOKUP($A1101,DSSV!$A$7:$R$65536,IN_DTK!F$6,0))=FALSE,VLOOKUP($A1101,DSSV!$A$7:$R$65536,IN_DTK!F$6,0),"")</f>
        <v/>
      </c>
      <c r="G1101" s="187" t="str">
        <f>IF(ISNA(VLOOKUP($A1101,DSSV!$A$7:$R$65536,IN_DTK!G$6,0))=FALSE,VLOOKUP($A1101,DSSV!$A$7:$R$65536,IN_DTK!G$6,0),"")</f>
        <v/>
      </c>
      <c r="H1101" s="183">
        <f>IF(ISNA(VLOOKUP($A1101,DSSV!$A$7:$R$65536,IN_DTK!H$6,0))=FALSE,IF(H$9&lt;&gt;0,VLOOKUP($A1101,DSSV!$A$7:$R$65536,IN_DTK!H$6,0),""),"")</f>
        <v>0</v>
      </c>
      <c r="I1101" s="183">
        <f>IF(ISNA(VLOOKUP($A1101,DSSV!$A$7:$R$65536,IN_DTK!I$6,0))=FALSE,IF(I$9&lt;&gt;0,VLOOKUP($A1101,DSSV!$A$7:$R$65536,IN_DTK!I$6,0),""),"")</f>
        <v>0</v>
      </c>
      <c r="J1101" s="183">
        <f>IF(ISNA(VLOOKUP($A1101,DSSV!$A$7:$R$65536,IN_DTK!J$6,0))=FALSE,IF(J$9&lt;&gt;0,VLOOKUP($A1101,DSSV!$A$7:$R$65536,IN_DTK!J$6,0),""),"")</f>
        <v>0</v>
      </c>
      <c r="K1101" s="183">
        <f>IF(ISNA(VLOOKUP($A1101,DSSV!$A$7:$R$65536,IN_DTK!K$6,0))=FALSE,IF(K$9&lt;&gt;0,VLOOKUP($A1101,DSSV!$A$7:$R$65536,IN_DTK!K$6,0),""),"")</f>
        <v>0</v>
      </c>
      <c r="L1101" s="183">
        <f>IF(ISNA(VLOOKUP($A1101,DSSV!$A$7:$R$65536,IN_DTK!L$6,0))=FALSE,IF(L$9&lt;&gt;0,VLOOKUP($A1101,DSSV!$A$7:$R$65536,IN_DTK!L$6,0),""),"")</f>
        <v>0</v>
      </c>
      <c r="M1101" s="183">
        <f>IF(ISNA(VLOOKUP($A1101,DSSV!$A$7:$R$65536,IN_DTK!M$6,0))=FALSE,IF(M$9&lt;&gt;0,VLOOKUP($A1101,DSSV!$A$7:$R$65536,IN_DTK!M$6,0),""),"")</f>
        <v>0</v>
      </c>
      <c r="N1101" s="183">
        <f>IF(ISNA(VLOOKUP($A1101,DSSV!$A$7:$R$65536,IN_DTK!N$6,0))=FALSE,IF(N$9&lt;&gt;0,VLOOKUP($A1101,DSSV!$A$7:$R$65536,IN_DTK!N$6,0),""),"")</f>
        <v>0</v>
      </c>
      <c r="O1101" s="183">
        <f>IF(ISNA(VLOOKUP($A1101,DSSV!$A$7:$R$65536,IN_DTK!O$6,0))=FALSE,IF(O$9&lt;&gt;0,VLOOKUP($A1101,DSSV!$A$7:$R$65536,IN_DTK!O$6,0),""),"")</f>
        <v>0</v>
      </c>
      <c r="P1101" s="183">
        <f>IF(ISNA(VLOOKUP($A1101,DSSV!$A$7:$R$65536,IN_DTK!P$6,0))=FALSE,IF(P$9&lt;&gt;0,VLOOKUP($A1101,DSSV!$A$7:$R$65536,IN_DTK!P$6,0),""),"")</f>
        <v>0</v>
      </c>
      <c r="Q1101" s="184">
        <f>IF(ISNA(VLOOKUP($A1101,DSSV!$A$7:$R$65536,IN_DTK!Q$6,0))=FALSE,VLOOKUP($A1101,DSSV!$A$7:$R$65536,IN_DTK!Q$6,0),"")</f>
        <v>0</v>
      </c>
      <c r="R1101" s="175" t="str">
        <f>IF(ISNA(VLOOKUP($A1101,DSSV!$A$7:$R$65536,IN_DTK!R$6,0))=FALSE,VLOOKUP($A1101,DSSV!$A$7:$R$65536,IN_DTK!R$6,0),"")</f>
        <v>Không</v>
      </c>
      <c r="S1101" s="185" t="str">
        <f>IF(ISNA(VLOOKUP($A1101,DSSV!$A$7:$R$65536,IN_DTK!S$6,0))=FALSE,VLOOKUP($A1101,DSSV!$A$7:$R$65536,IN_DTK!S$6,0),"")</f>
        <v/>
      </c>
      <c r="T1101" s="156" t="str">
        <f t="shared" si="34"/>
        <v/>
      </c>
      <c r="U1101" s="156" t="str">
        <f t="shared" si="35"/>
        <v/>
      </c>
    </row>
    <row r="1102" spans="1:21" s="156" customFormat="1" ht="20.25" customHeight="1">
      <c r="A1102" s="154">
        <v>1093</v>
      </c>
      <c r="B1102" s="178">
        <f>--SUBTOTAL(2,C$7:C1102)</f>
        <v>1093</v>
      </c>
      <c r="C1102" s="157">
        <f>IF(ISNA(VLOOKUP($A1102,DSSV!$A$7:$R$65536,IN_DTK!C$6,0))=FALSE,VLOOKUP($A1102,DSSV!$A$7:$R$65536,IN_DTK!C$6,0),"")</f>
        <v>0</v>
      </c>
      <c r="D1102" s="181" t="str">
        <f>IF(ISNA(VLOOKUP($A1102,DSSV!$A$7:$R$65536,IN_DTK!D$6,0))=FALSE,VLOOKUP($A1102,DSSV!$A$7:$R$65536,IN_DTK!D$6,0),"")</f>
        <v/>
      </c>
      <c r="E1102" s="182" t="str">
        <f>IF(ISNA(VLOOKUP($A1102,DSSV!$A$7:$R$65536,IN_DTK!E$6,0))=FALSE,VLOOKUP($A1102,DSSV!$A$7:$R$65536,IN_DTK!E$6,0),"")</f>
        <v/>
      </c>
      <c r="F1102" s="187" t="str">
        <f>IF(ISNA(VLOOKUP($A1102,DSSV!$A$7:$R$65536,IN_DTK!F$6,0))=FALSE,VLOOKUP($A1102,DSSV!$A$7:$R$65536,IN_DTK!F$6,0),"")</f>
        <v/>
      </c>
      <c r="G1102" s="187" t="str">
        <f>IF(ISNA(VLOOKUP($A1102,DSSV!$A$7:$R$65536,IN_DTK!G$6,0))=FALSE,VLOOKUP($A1102,DSSV!$A$7:$R$65536,IN_DTK!G$6,0),"")</f>
        <v/>
      </c>
      <c r="H1102" s="183">
        <f>IF(ISNA(VLOOKUP($A1102,DSSV!$A$7:$R$65536,IN_DTK!H$6,0))=FALSE,IF(H$9&lt;&gt;0,VLOOKUP($A1102,DSSV!$A$7:$R$65536,IN_DTK!H$6,0),""),"")</f>
        <v>0</v>
      </c>
      <c r="I1102" s="183">
        <f>IF(ISNA(VLOOKUP($A1102,DSSV!$A$7:$R$65536,IN_DTK!I$6,0))=FALSE,IF(I$9&lt;&gt;0,VLOOKUP($A1102,DSSV!$A$7:$R$65536,IN_DTK!I$6,0),""),"")</f>
        <v>0</v>
      </c>
      <c r="J1102" s="183">
        <f>IF(ISNA(VLOOKUP($A1102,DSSV!$A$7:$R$65536,IN_DTK!J$6,0))=FALSE,IF(J$9&lt;&gt;0,VLOOKUP($A1102,DSSV!$A$7:$R$65536,IN_DTK!J$6,0),""),"")</f>
        <v>0</v>
      </c>
      <c r="K1102" s="183">
        <f>IF(ISNA(VLOOKUP($A1102,DSSV!$A$7:$R$65536,IN_DTK!K$6,0))=FALSE,IF(K$9&lt;&gt;0,VLOOKUP($A1102,DSSV!$A$7:$R$65536,IN_DTK!K$6,0),""),"")</f>
        <v>0</v>
      </c>
      <c r="L1102" s="183">
        <f>IF(ISNA(VLOOKUP($A1102,DSSV!$A$7:$R$65536,IN_DTK!L$6,0))=FALSE,IF(L$9&lt;&gt;0,VLOOKUP($A1102,DSSV!$A$7:$R$65536,IN_DTK!L$6,0),""),"")</f>
        <v>0</v>
      </c>
      <c r="M1102" s="183">
        <f>IF(ISNA(VLOOKUP($A1102,DSSV!$A$7:$R$65536,IN_DTK!M$6,0))=FALSE,IF(M$9&lt;&gt;0,VLOOKUP($A1102,DSSV!$A$7:$R$65536,IN_DTK!M$6,0),""),"")</f>
        <v>0</v>
      </c>
      <c r="N1102" s="183">
        <f>IF(ISNA(VLOOKUP($A1102,DSSV!$A$7:$R$65536,IN_DTK!N$6,0))=FALSE,IF(N$9&lt;&gt;0,VLOOKUP($A1102,DSSV!$A$7:$R$65536,IN_DTK!N$6,0),""),"")</f>
        <v>0</v>
      </c>
      <c r="O1102" s="183">
        <f>IF(ISNA(VLOOKUP($A1102,DSSV!$A$7:$R$65536,IN_DTK!O$6,0))=FALSE,IF(O$9&lt;&gt;0,VLOOKUP($A1102,DSSV!$A$7:$R$65536,IN_DTK!O$6,0),""),"")</f>
        <v>0</v>
      </c>
      <c r="P1102" s="183">
        <f>IF(ISNA(VLOOKUP($A1102,DSSV!$A$7:$R$65536,IN_DTK!P$6,0))=FALSE,IF(P$9&lt;&gt;0,VLOOKUP($A1102,DSSV!$A$7:$R$65536,IN_DTK!P$6,0),""),"")</f>
        <v>0</v>
      </c>
      <c r="Q1102" s="184">
        <f>IF(ISNA(VLOOKUP($A1102,DSSV!$A$7:$R$65536,IN_DTK!Q$6,0))=FALSE,VLOOKUP($A1102,DSSV!$A$7:$R$65536,IN_DTK!Q$6,0),"")</f>
        <v>0</v>
      </c>
      <c r="R1102" s="175" t="str">
        <f>IF(ISNA(VLOOKUP($A1102,DSSV!$A$7:$R$65536,IN_DTK!R$6,0))=FALSE,VLOOKUP($A1102,DSSV!$A$7:$R$65536,IN_DTK!R$6,0),"")</f>
        <v>Không</v>
      </c>
      <c r="S1102" s="185" t="str">
        <f>IF(ISNA(VLOOKUP($A1102,DSSV!$A$7:$R$65536,IN_DTK!S$6,0))=FALSE,VLOOKUP($A1102,DSSV!$A$7:$R$65536,IN_DTK!S$6,0),"")</f>
        <v/>
      </c>
      <c r="T1102" s="156" t="str">
        <f t="shared" si="34"/>
        <v/>
      </c>
      <c r="U1102" s="156" t="str">
        <f t="shared" si="35"/>
        <v/>
      </c>
    </row>
    <row r="1103" spans="1:21" s="156" customFormat="1" ht="20.25" customHeight="1">
      <c r="A1103" s="154">
        <v>1094</v>
      </c>
      <c r="B1103" s="178">
        <f>--SUBTOTAL(2,C$7:C1103)</f>
        <v>1094</v>
      </c>
      <c r="C1103" s="157">
        <f>IF(ISNA(VLOOKUP($A1103,DSSV!$A$7:$R$65536,IN_DTK!C$6,0))=FALSE,VLOOKUP($A1103,DSSV!$A$7:$R$65536,IN_DTK!C$6,0),"")</f>
        <v>0</v>
      </c>
      <c r="D1103" s="181" t="str">
        <f>IF(ISNA(VLOOKUP($A1103,DSSV!$A$7:$R$65536,IN_DTK!D$6,0))=FALSE,VLOOKUP($A1103,DSSV!$A$7:$R$65536,IN_DTK!D$6,0),"")</f>
        <v/>
      </c>
      <c r="E1103" s="182" t="str">
        <f>IF(ISNA(VLOOKUP($A1103,DSSV!$A$7:$R$65536,IN_DTK!E$6,0))=FALSE,VLOOKUP($A1103,DSSV!$A$7:$R$65536,IN_DTK!E$6,0),"")</f>
        <v/>
      </c>
      <c r="F1103" s="187" t="str">
        <f>IF(ISNA(VLOOKUP($A1103,DSSV!$A$7:$R$65536,IN_DTK!F$6,0))=FALSE,VLOOKUP($A1103,DSSV!$A$7:$R$65536,IN_DTK!F$6,0),"")</f>
        <v/>
      </c>
      <c r="G1103" s="187" t="str">
        <f>IF(ISNA(VLOOKUP($A1103,DSSV!$A$7:$R$65536,IN_DTK!G$6,0))=FALSE,VLOOKUP($A1103,DSSV!$A$7:$R$65536,IN_DTK!G$6,0),"")</f>
        <v/>
      </c>
      <c r="H1103" s="183">
        <f>IF(ISNA(VLOOKUP($A1103,DSSV!$A$7:$R$65536,IN_DTK!H$6,0))=FALSE,IF(H$9&lt;&gt;0,VLOOKUP($A1103,DSSV!$A$7:$R$65536,IN_DTK!H$6,0),""),"")</f>
        <v>0</v>
      </c>
      <c r="I1103" s="183">
        <f>IF(ISNA(VLOOKUP($A1103,DSSV!$A$7:$R$65536,IN_DTK!I$6,0))=FALSE,IF(I$9&lt;&gt;0,VLOOKUP($A1103,DSSV!$A$7:$R$65536,IN_DTK!I$6,0),""),"")</f>
        <v>0</v>
      </c>
      <c r="J1103" s="183">
        <f>IF(ISNA(VLOOKUP($A1103,DSSV!$A$7:$R$65536,IN_DTK!J$6,0))=FALSE,IF(J$9&lt;&gt;0,VLOOKUP($A1103,DSSV!$A$7:$R$65536,IN_DTK!J$6,0),""),"")</f>
        <v>0</v>
      </c>
      <c r="K1103" s="183">
        <f>IF(ISNA(VLOOKUP($A1103,DSSV!$A$7:$R$65536,IN_DTK!K$6,0))=FALSE,IF(K$9&lt;&gt;0,VLOOKUP($A1103,DSSV!$A$7:$R$65536,IN_DTK!K$6,0),""),"")</f>
        <v>0</v>
      </c>
      <c r="L1103" s="183">
        <f>IF(ISNA(VLOOKUP($A1103,DSSV!$A$7:$R$65536,IN_DTK!L$6,0))=FALSE,IF(L$9&lt;&gt;0,VLOOKUP($A1103,DSSV!$A$7:$R$65536,IN_DTK!L$6,0),""),"")</f>
        <v>0</v>
      </c>
      <c r="M1103" s="183">
        <f>IF(ISNA(VLOOKUP($A1103,DSSV!$A$7:$R$65536,IN_DTK!M$6,0))=FALSE,IF(M$9&lt;&gt;0,VLOOKUP($A1103,DSSV!$A$7:$R$65536,IN_DTK!M$6,0),""),"")</f>
        <v>0</v>
      </c>
      <c r="N1103" s="183">
        <f>IF(ISNA(VLOOKUP($A1103,DSSV!$A$7:$R$65536,IN_DTK!N$6,0))=FALSE,IF(N$9&lt;&gt;0,VLOOKUP($A1103,DSSV!$A$7:$R$65536,IN_DTK!N$6,0),""),"")</f>
        <v>0</v>
      </c>
      <c r="O1103" s="183">
        <f>IF(ISNA(VLOOKUP($A1103,DSSV!$A$7:$R$65536,IN_DTK!O$6,0))=FALSE,IF(O$9&lt;&gt;0,VLOOKUP($A1103,DSSV!$A$7:$R$65536,IN_DTK!O$6,0),""),"")</f>
        <v>0</v>
      </c>
      <c r="P1103" s="183">
        <f>IF(ISNA(VLOOKUP($A1103,DSSV!$A$7:$R$65536,IN_DTK!P$6,0))=FALSE,IF(P$9&lt;&gt;0,VLOOKUP($A1103,DSSV!$A$7:$R$65536,IN_DTK!P$6,0),""),"")</f>
        <v>0</v>
      </c>
      <c r="Q1103" s="184">
        <f>IF(ISNA(VLOOKUP($A1103,DSSV!$A$7:$R$65536,IN_DTK!Q$6,0))=FALSE,VLOOKUP($A1103,DSSV!$A$7:$R$65536,IN_DTK!Q$6,0),"")</f>
        <v>0</v>
      </c>
      <c r="R1103" s="175" t="str">
        <f>IF(ISNA(VLOOKUP($A1103,DSSV!$A$7:$R$65536,IN_DTK!R$6,0))=FALSE,VLOOKUP($A1103,DSSV!$A$7:$R$65536,IN_DTK!R$6,0),"")</f>
        <v>Không</v>
      </c>
      <c r="S1103" s="185" t="str">
        <f>IF(ISNA(VLOOKUP($A1103,DSSV!$A$7:$R$65536,IN_DTK!S$6,0))=FALSE,VLOOKUP($A1103,DSSV!$A$7:$R$65536,IN_DTK!S$6,0),"")</f>
        <v/>
      </c>
      <c r="T1103" s="156" t="str">
        <f t="shared" si="34"/>
        <v/>
      </c>
      <c r="U1103" s="156" t="str">
        <f t="shared" si="35"/>
        <v/>
      </c>
    </row>
    <row r="1104" spans="1:21" s="156" customFormat="1" ht="20.25" customHeight="1">
      <c r="A1104" s="154">
        <v>1095</v>
      </c>
      <c r="B1104" s="178">
        <f>--SUBTOTAL(2,C$7:C1104)</f>
        <v>1095</v>
      </c>
      <c r="C1104" s="157">
        <f>IF(ISNA(VLOOKUP($A1104,DSSV!$A$7:$R$65536,IN_DTK!C$6,0))=FALSE,VLOOKUP($A1104,DSSV!$A$7:$R$65536,IN_DTK!C$6,0),"")</f>
        <v>0</v>
      </c>
      <c r="D1104" s="181" t="str">
        <f>IF(ISNA(VLOOKUP($A1104,DSSV!$A$7:$R$65536,IN_DTK!D$6,0))=FALSE,VLOOKUP($A1104,DSSV!$A$7:$R$65536,IN_DTK!D$6,0),"")</f>
        <v/>
      </c>
      <c r="E1104" s="182" t="str">
        <f>IF(ISNA(VLOOKUP($A1104,DSSV!$A$7:$R$65536,IN_DTK!E$6,0))=FALSE,VLOOKUP($A1104,DSSV!$A$7:$R$65536,IN_DTK!E$6,0),"")</f>
        <v/>
      </c>
      <c r="F1104" s="187" t="str">
        <f>IF(ISNA(VLOOKUP($A1104,DSSV!$A$7:$R$65536,IN_DTK!F$6,0))=FALSE,VLOOKUP($A1104,DSSV!$A$7:$R$65536,IN_DTK!F$6,0),"")</f>
        <v/>
      </c>
      <c r="G1104" s="187" t="str">
        <f>IF(ISNA(VLOOKUP($A1104,DSSV!$A$7:$R$65536,IN_DTK!G$6,0))=FALSE,VLOOKUP($A1104,DSSV!$A$7:$R$65536,IN_DTK!G$6,0),"")</f>
        <v/>
      </c>
      <c r="H1104" s="183">
        <f>IF(ISNA(VLOOKUP($A1104,DSSV!$A$7:$R$65536,IN_DTK!H$6,0))=FALSE,IF(H$9&lt;&gt;0,VLOOKUP($A1104,DSSV!$A$7:$R$65536,IN_DTK!H$6,0),""),"")</f>
        <v>0</v>
      </c>
      <c r="I1104" s="183">
        <f>IF(ISNA(VLOOKUP($A1104,DSSV!$A$7:$R$65536,IN_DTK!I$6,0))=FALSE,IF(I$9&lt;&gt;0,VLOOKUP($A1104,DSSV!$A$7:$R$65536,IN_DTK!I$6,0),""),"")</f>
        <v>0</v>
      </c>
      <c r="J1104" s="183">
        <f>IF(ISNA(VLOOKUP($A1104,DSSV!$A$7:$R$65536,IN_DTK!J$6,0))=FALSE,IF(J$9&lt;&gt;0,VLOOKUP($A1104,DSSV!$A$7:$R$65536,IN_DTK!J$6,0),""),"")</f>
        <v>0</v>
      </c>
      <c r="K1104" s="183">
        <f>IF(ISNA(VLOOKUP($A1104,DSSV!$A$7:$R$65536,IN_DTK!K$6,0))=FALSE,IF(K$9&lt;&gt;0,VLOOKUP($A1104,DSSV!$A$7:$R$65536,IN_DTK!K$6,0),""),"")</f>
        <v>0</v>
      </c>
      <c r="L1104" s="183">
        <f>IF(ISNA(VLOOKUP($A1104,DSSV!$A$7:$R$65536,IN_DTK!L$6,0))=FALSE,IF(L$9&lt;&gt;0,VLOOKUP($A1104,DSSV!$A$7:$R$65536,IN_DTK!L$6,0),""),"")</f>
        <v>0</v>
      </c>
      <c r="M1104" s="183">
        <f>IF(ISNA(VLOOKUP($A1104,DSSV!$A$7:$R$65536,IN_DTK!M$6,0))=FALSE,IF(M$9&lt;&gt;0,VLOOKUP($A1104,DSSV!$A$7:$R$65536,IN_DTK!M$6,0),""),"")</f>
        <v>0</v>
      </c>
      <c r="N1104" s="183">
        <f>IF(ISNA(VLOOKUP($A1104,DSSV!$A$7:$R$65536,IN_DTK!N$6,0))=FALSE,IF(N$9&lt;&gt;0,VLOOKUP($A1104,DSSV!$A$7:$R$65536,IN_DTK!N$6,0),""),"")</f>
        <v>0</v>
      </c>
      <c r="O1104" s="183">
        <f>IF(ISNA(VLOOKUP($A1104,DSSV!$A$7:$R$65536,IN_DTK!O$6,0))=FALSE,IF(O$9&lt;&gt;0,VLOOKUP($A1104,DSSV!$A$7:$R$65536,IN_DTK!O$6,0),""),"")</f>
        <v>0</v>
      </c>
      <c r="P1104" s="183">
        <f>IF(ISNA(VLOOKUP($A1104,DSSV!$A$7:$R$65536,IN_DTK!P$6,0))=FALSE,IF(P$9&lt;&gt;0,VLOOKUP($A1104,DSSV!$A$7:$R$65536,IN_DTK!P$6,0),""),"")</f>
        <v>0</v>
      </c>
      <c r="Q1104" s="184">
        <f>IF(ISNA(VLOOKUP($A1104,DSSV!$A$7:$R$65536,IN_DTK!Q$6,0))=FALSE,VLOOKUP($A1104,DSSV!$A$7:$R$65536,IN_DTK!Q$6,0),"")</f>
        <v>0</v>
      </c>
      <c r="R1104" s="175" t="str">
        <f>IF(ISNA(VLOOKUP($A1104,DSSV!$A$7:$R$65536,IN_DTK!R$6,0))=FALSE,VLOOKUP($A1104,DSSV!$A$7:$R$65536,IN_DTK!R$6,0),"")</f>
        <v>Không</v>
      </c>
      <c r="S1104" s="185" t="str">
        <f>IF(ISNA(VLOOKUP($A1104,DSSV!$A$7:$R$65536,IN_DTK!S$6,0))=FALSE,VLOOKUP($A1104,DSSV!$A$7:$R$65536,IN_DTK!S$6,0),"")</f>
        <v/>
      </c>
      <c r="T1104" s="156" t="str">
        <f t="shared" si="34"/>
        <v/>
      </c>
      <c r="U1104" s="156" t="str">
        <f t="shared" si="35"/>
        <v/>
      </c>
    </row>
    <row r="1105" spans="1:21" s="156" customFormat="1" ht="20.25" customHeight="1">
      <c r="A1105" s="154">
        <v>1096</v>
      </c>
      <c r="B1105" s="178">
        <f>--SUBTOTAL(2,C$7:C1105)</f>
        <v>1096</v>
      </c>
      <c r="C1105" s="157">
        <f>IF(ISNA(VLOOKUP($A1105,DSSV!$A$7:$R$65536,IN_DTK!C$6,0))=FALSE,VLOOKUP($A1105,DSSV!$A$7:$R$65536,IN_DTK!C$6,0),"")</f>
        <v>0</v>
      </c>
      <c r="D1105" s="181" t="str">
        <f>IF(ISNA(VLOOKUP($A1105,DSSV!$A$7:$R$65536,IN_DTK!D$6,0))=FALSE,VLOOKUP($A1105,DSSV!$A$7:$R$65536,IN_DTK!D$6,0),"")</f>
        <v/>
      </c>
      <c r="E1105" s="182" t="str">
        <f>IF(ISNA(VLOOKUP($A1105,DSSV!$A$7:$R$65536,IN_DTK!E$6,0))=FALSE,VLOOKUP($A1105,DSSV!$A$7:$R$65536,IN_DTK!E$6,0),"")</f>
        <v/>
      </c>
      <c r="F1105" s="187" t="str">
        <f>IF(ISNA(VLOOKUP($A1105,DSSV!$A$7:$R$65536,IN_DTK!F$6,0))=FALSE,VLOOKUP($A1105,DSSV!$A$7:$R$65536,IN_DTK!F$6,0),"")</f>
        <v/>
      </c>
      <c r="G1105" s="187" t="str">
        <f>IF(ISNA(VLOOKUP($A1105,DSSV!$A$7:$R$65536,IN_DTK!G$6,0))=FALSE,VLOOKUP($A1105,DSSV!$A$7:$R$65536,IN_DTK!G$6,0),"")</f>
        <v/>
      </c>
      <c r="H1105" s="183">
        <f>IF(ISNA(VLOOKUP($A1105,DSSV!$A$7:$R$65536,IN_DTK!H$6,0))=FALSE,IF(H$9&lt;&gt;0,VLOOKUP($A1105,DSSV!$A$7:$R$65536,IN_DTK!H$6,0),""),"")</f>
        <v>0</v>
      </c>
      <c r="I1105" s="183">
        <f>IF(ISNA(VLOOKUP($A1105,DSSV!$A$7:$R$65536,IN_DTK!I$6,0))=FALSE,IF(I$9&lt;&gt;0,VLOOKUP($A1105,DSSV!$A$7:$R$65536,IN_DTK!I$6,0),""),"")</f>
        <v>0</v>
      </c>
      <c r="J1105" s="183">
        <f>IF(ISNA(VLOOKUP($A1105,DSSV!$A$7:$R$65536,IN_DTK!J$6,0))=FALSE,IF(J$9&lt;&gt;0,VLOOKUP($A1105,DSSV!$A$7:$R$65536,IN_DTK!J$6,0),""),"")</f>
        <v>0</v>
      </c>
      <c r="K1105" s="183">
        <f>IF(ISNA(VLOOKUP($A1105,DSSV!$A$7:$R$65536,IN_DTK!K$6,0))=FALSE,IF(K$9&lt;&gt;0,VLOOKUP($A1105,DSSV!$A$7:$R$65536,IN_DTK!K$6,0),""),"")</f>
        <v>0</v>
      </c>
      <c r="L1105" s="183">
        <f>IF(ISNA(VLOOKUP($A1105,DSSV!$A$7:$R$65536,IN_DTK!L$6,0))=FALSE,IF(L$9&lt;&gt;0,VLOOKUP($A1105,DSSV!$A$7:$R$65536,IN_DTK!L$6,0),""),"")</f>
        <v>0</v>
      </c>
      <c r="M1105" s="183">
        <f>IF(ISNA(VLOOKUP($A1105,DSSV!$A$7:$R$65536,IN_DTK!M$6,0))=FALSE,IF(M$9&lt;&gt;0,VLOOKUP($A1105,DSSV!$A$7:$R$65536,IN_DTK!M$6,0),""),"")</f>
        <v>0</v>
      </c>
      <c r="N1105" s="183">
        <f>IF(ISNA(VLOOKUP($A1105,DSSV!$A$7:$R$65536,IN_DTK!N$6,0))=FALSE,IF(N$9&lt;&gt;0,VLOOKUP($A1105,DSSV!$A$7:$R$65536,IN_DTK!N$6,0),""),"")</f>
        <v>0</v>
      </c>
      <c r="O1105" s="183">
        <f>IF(ISNA(VLOOKUP($A1105,DSSV!$A$7:$R$65536,IN_DTK!O$6,0))=FALSE,IF(O$9&lt;&gt;0,VLOOKUP($A1105,DSSV!$A$7:$R$65536,IN_DTK!O$6,0),""),"")</f>
        <v>0</v>
      </c>
      <c r="P1105" s="183">
        <f>IF(ISNA(VLOOKUP($A1105,DSSV!$A$7:$R$65536,IN_DTK!P$6,0))=FALSE,IF(P$9&lt;&gt;0,VLOOKUP($A1105,DSSV!$A$7:$R$65536,IN_DTK!P$6,0),""),"")</f>
        <v>0</v>
      </c>
      <c r="Q1105" s="184">
        <f>IF(ISNA(VLOOKUP($A1105,DSSV!$A$7:$R$65536,IN_DTK!Q$6,0))=FALSE,VLOOKUP($A1105,DSSV!$A$7:$R$65536,IN_DTK!Q$6,0),"")</f>
        <v>0</v>
      </c>
      <c r="R1105" s="175" t="str">
        <f>IF(ISNA(VLOOKUP($A1105,DSSV!$A$7:$R$65536,IN_DTK!R$6,0))=FALSE,VLOOKUP($A1105,DSSV!$A$7:$R$65536,IN_DTK!R$6,0),"")</f>
        <v>Không</v>
      </c>
      <c r="S1105" s="185" t="str">
        <f>IF(ISNA(VLOOKUP($A1105,DSSV!$A$7:$R$65536,IN_DTK!S$6,0))=FALSE,VLOOKUP($A1105,DSSV!$A$7:$R$65536,IN_DTK!S$6,0),"")</f>
        <v/>
      </c>
      <c r="T1105" s="156" t="str">
        <f t="shared" si="34"/>
        <v/>
      </c>
      <c r="U1105" s="156" t="str">
        <f t="shared" si="35"/>
        <v/>
      </c>
    </row>
    <row r="1106" spans="1:21" s="156" customFormat="1" ht="20.25" customHeight="1">
      <c r="A1106" s="154">
        <v>1097</v>
      </c>
      <c r="B1106" s="178">
        <f>--SUBTOTAL(2,C$7:C1106)</f>
        <v>1097</v>
      </c>
      <c r="C1106" s="157">
        <f>IF(ISNA(VLOOKUP($A1106,DSSV!$A$7:$R$65536,IN_DTK!C$6,0))=FALSE,VLOOKUP($A1106,DSSV!$A$7:$R$65536,IN_DTK!C$6,0),"")</f>
        <v>0</v>
      </c>
      <c r="D1106" s="181" t="str">
        <f>IF(ISNA(VLOOKUP($A1106,DSSV!$A$7:$R$65536,IN_DTK!D$6,0))=FALSE,VLOOKUP($A1106,DSSV!$A$7:$R$65536,IN_DTK!D$6,0),"")</f>
        <v/>
      </c>
      <c r="E1106" s="182" t="str">
        <f>IF(ISNA(VLOOKUP($A1106,DSSV!$A$7:$R$65536,IN_DTK!E$6,0))=FALSE,VLOOKUP($A1106,DSSV!$A$7:$R$65536,IN_DTK!E$6,0),"")</f>
        <v/>
      </c>
      <c r="F1106" s="187" t="str">
        <f>IF(ISNA(VLOOKUP($A1106,DSSV!$A$7:$R$65536,IN_DTK!F$6,0))=FALSE,VLOOKUP($A1106,DSSV!$A$7:$R$65536,IN_DTK!F$6,0),"")</f>
        <v/>
      </c>
      <c r="G1106" s="187" t="str">
        <f>IF(ISNA(VLOOKUP($A1106,DSSV!$A$7:$R$65536,IN_DTK!G$6,0))=FALSE,VLOOKUP($A1106,DSSV!$A$7:$R$65536,IN_DTK!G$6,0),"")</f>
        <v/>
      </c>
      <c r="H1106" s="183">
        <f>IF(ISNA(VLOOKUP($A1106,DSSV!$A$7:$R$65536,IN_DTK!H$6,0))=FALSE,IF(H$9&lt;&gt;0,VLOOKUP($A1106,DSSV!$A$7:$R$65536,IN_DTK!H$6,0),""),"")</f>
        <v>0</v>
      </c>
      <c r="I1106" s="183">
        <f>IF(ISNA(VLOOKUP($A1106,DSSV!$A$7:$R$65536,IN_DTK!I$6,0))=FALSE,IF(I$9&lt;&gt;0,VLOOKUP($A1106,DSSV!$A$7:$R$65536,IN_DTK!I$6,0),""),"")</f>
        <v>0</v>
      </c>
      <c r="J1106" s="183">
        <f>IF(ISNA(VLOOKUP($A1106,DSSV!$A$7:$R$65536,IN_DTK!J$6,0))=FALSE,IF(J$9&lt;&gt;0,VLOOKUP($A1106,DSSV!$A$7:$R$65536,IN_DTK!J$6,0),""),"")</f>
        <v>0</v>
      </c>
      <c r="K1106" s="183">
        <f>IF(ISNA(VLOOKUP($A1106,DSSV!$A$7:$R$65536,IN_DTK!K$6,0))=FALSE,IF(K$9&lt;&gt;0,VLOOKUP($A1106,DSSV!$A$7:$R$65536,IN_DTK!K$6,0),""),"")</f>
        <v>0</v>
      </c>
      <c r="L1106" s="183">
        <f>IF(ISNA(VLOOKUP($A1106,DSSV!$A$7:$R$65536,IN_DTK!L$6,0))=FALSE,IF(L$9&lt;&gt;0,VLOOKUP($A1106,DSSV!$A$7:$R$65536,IN_DTK!L$6,0),""),"")</f>
        <v>0</v>
      </c>
      <c r="M1106" s="183">
        <f>IF(ISNA(VLOOKUP($A1106,DSSV!$A$7:$R$65536,IN_DTK!M$6,0))=FALSE,IF(M$9&lt;&gt;0,VLOOKUP($A1106,DSSV!$A$7:$R$65536,IN_DTK!M$6,0),""),"")</f>
        <v>0</v>
      </c>
      <c r="N1106" s="183">
        <f>IF(ISNA(VLOOKUP($A1106,DSSV!$A$7:$R$65536,IN_DTK!N$6,0))=FALSE,IF(N$9&lt;&gt;0,VLOOKUP($A1106,DSSV!$A$7:$R$65536,IN_DTK!N$6,0),""),"")</f>
        <v>0</v>
      </c>
      <c r="O1106" s="183">
        <f>IF(ISNA(VLOOKUP($A1106,DSSV!$A$7:$R$65536,IN_DTK!O$6,0))=FALSE,IF(O$9&lt;&gt;0,VLOOKUP($A1106,DSSV!$A$7:$R$65536,IN_DTK!O$6,0),""),"")</f>
        <v>0</v>
      </c>
      <c r="P1106" s="183">
        <f>IF(ISNA(VLOOKUP($A1106,DSSV!$A$7:$R$65536,IN_DTK!P$6,0))=FALSE,IF(P$9&lt;&gt;0,VLOOKUP($A1106,DSSV!$A$7:$R$65536,IN_DTK!P$6,0),""),"")</f>
        <v>0</v>
      </c>
      <c r="Q1106" s="184">
        <f>IF(ISNA(VLOOKUP($A1106,DSSV!$A$7:$R$65536,IN_DTK!Q$6,0))=FALSE,VLOOKUP($A1106,DSSV!$A$7:$R$65536,IN_DTK!Q$6,0),"")</f>
        <v>0</v>
      </c>
      <c r="R1106" s="175" t="str">
        <f>IF(ISNA(VLOOKUP($A1106,DSSV!$A$7:$R$65536,IN_DTK!R$6,0))=FALSE,VLOOKUP($A1106,DSSV!$A$7:$R$65536,IN_DTK!R$6,0),"")</f>
        <v>Không</v>
      </c>
      <c r="S1106" s="185" t="str">
        <f>IF(ISNA(VLOOKUP($A1106,DSSV!$A$7:$R$65536,IN_DTK!S$6,0))=FALSE,VLOOKUP($A1106,DSSV!$A$7:$R$65536,IN_DTK!S$6,0),"")</f>
        <v/>
      </c>
      <c r="T1106" s="156" t="str">
        <f t="shared" si="34"/>
        <v/>
      </c>
      <c r="U1106" s="156" t="str">
        <f t="shared" si="35"/>
        <v/>
      </c>
    </row>
    <row r="1107" spans="1:21" s="156" customFormat="1" ht="20.25" customHeight="1">
      <c r="A1107" s="154">
        <v>1098</v>
      </c>
      <c r="B1107" s="178">
        <f>--SUBTOTAL(2,C$7:C1107)</f>
        <v>1098</v>
      </c>
      <c r="C1107" s="157">
        <f>IF(ISNA(VLOOKUP($A1107,DSSV!$A$7:$R$65536,IN_DTK!C$6,0))=FALSE,VLOOKUP($A1107,DSSV!$A$7:$R$65536,IN_DTK!C$6,0),"")</f>
        <v>0</v>
      </c>
      <c r="D1107" s="181" t="str">
        <f>IF(ISNA(VLOOKUP($A1107,DSSV!$A$7:$R$65536,IN_DTK!D$6,0))=FALSE,VLOOKUP($A1107,DSSV!$A$7:$R$65536,IN_DTK!D$6,0),"")</f>
        <v/>
      </c>
      <c r="E1107" s="182" t="str">
        <f>IF(ISNA(VLOOKUP($A1107,DSSV!$A$7:$R$65536,IN_DTK!E$6,0))=FALSE,VLOOKUP($A1107,DSSV!$A$7:$R$65536,IN_DTK!E$6,0),"")</f>
        <v/>
      </c>
      <c r="F1107" s="187" t="str">
        <f>IF(ISNA(VLOOKUP($A1107,DSSV!$A$7:$R$65536,IN_DTK!F$6,0))=FALSE,VLOOKUP($A1107,DSSV!$A$7:$R$65536,IN_DTK!F$6,0),"")</f>
        <v/>
      </c>
      <c r="G1107" s="187" t="str">
        <f>IF(ISNA(VLOOKUP($A1107,DSSV!$A$7:$R$65536,IN_DTK!G$6,0))=FALSE,VLOOKUP($A1107,DSSV!$A$7:$R$65536,IN_DTK!G$6,0),"")</f>
        <v/>
      </c>
      <c r="H1107" s="183">
        <f>IF(ISNA(VLOOKUP($A1107,DSSV!$A$7:$R$65536,IN_DTK!H$6,0))=FALSE,IF(H$9&lt;&gt;0,VLOOKUP($A1107,DSSV!$A$7:$R$65536,IN_DTK!H$6,0),""),"")</f>
        <v>0</v>
      </c>
      <c r="I1107" s="183">
        <f>IF(ISNA(VLOOKUP($A1107,DSSV!$A$7:$R$65536,IN_DTK!I$6,0))=FALSE,IF(I$9&lt;&gt;0,VLOOKUP($A1107,DSSV!$A$7:$R$65536,IN_DTK!I$6,0),""),"")</f>
        <v>0</v>
      </c>
      <c r="J1107" s="183">
        <f>IF(ISNA(VLOOKUP($A1107,DSSV!$A$7:$R$65536,IN_DTK!J$6,0))=FALSE,IF(J$9&lt;&gt;0,VLOOKUP($A1107,DSSV!$A$7:$R$65536,IN_DTK!J$6,0),""),"")</f>
        <v>0</v>
      </c>
      <c r="K1107" s="183">
        <f>IF(ISNA(VLOOKUP($A1107,DSSV!$A$7:$R$65536,IN_DTK!K$6,0))=FALSE,IF(K$9&lt;&gt;0,VLOOKUP($A1107,DSSV!$A$7:$R$65536,IN_DTK!K$6,0),""),"")</f>
        <v>0</v>
      </c>
      <c r="L1107" s="183">
        <f>IF(ISNA(VLOOKUP($A1107,DSSV!$A$7:$R$65536,IN_DTK!L$6,0))=FALSE,IF(L$9&lt;&gt;0,VLOOKUP($A1107,DSSV!$A$7:$R$65536,IN_DTK!L$6,0),""),"")</f>
        <v>0</v>
      </c>
      <c r="M1107" s="183">
        <f>IF(ISNA(VLOOKUP($A1107,DSSV!$A$7:$R$65536,IN_DTK!M$6,0))=FALSE,IF(M$9&lt;&gt;0,VLOOKUP($A1107,DSSV!$A$7:$R$65536,IN_DTK!M$6,0),""),"")</f>
        <v>0</v>
      </c>
      <c r="N1107" s="183">
        <f>IF(ISNA(VLOOKUP($A1107,DSSV!$A$7:$R$65536,IN_DTK!N$6,0))=FALSE,IF(N$9&lt;&gt;0,VLOOKUP($A1107,DSSV!$A$7:$R$65536,IN_DTK!N$6,0),""),"")</f>
        <v>0</v>
      </c>
      <c r="O1107" s="183">
        <f>IF(ISNA(VLOOKUP($A1107,DSSV!$A$7:$R$65536,IN_DTK!O$6,0))=FALSE,IF(O$9&lt;&gt;0,VLOOKUP($A1107,DSSV!$A$7:$R$65536,IN_DTK!O$6,0),""),"")</f>
        <v>0</v>
      </c>
      <c r="P1107" s="183">
        <f>IF(ISNA(VLOOKUP($A1107,DSSV!$A$7:$R$65536,IN_DTK!P$6,0))=FALSE,IF(P$9&lt;&gt;0,VLOOKUP($A1107,DSSV!$A$7:$R$65536,IN_DTK!P$6,0),""),"")</f>
        <v>0</v>
      </c>
      <c r="Q1107" s="184">
        <f>IF(ISNA(VLOOKUP($A1107,DSSV!$A$7:$R$65536,IN_DTK!Q$6,0))=FALSE,VLOOKUP($A1107,DSSV!$A$7:$R$65536,IN_DTK!Q$6,0),"")</f>
        <v>0</v>
      </c>
      <c r="R1107" s="175" t="str">
        <f>IF(ISNA(VLOOKUP($A1107,DSSV!$A$7:$R$65536,IN_DTK!R$6,0))=FALSE,VLOOKUP($A1107,DSSV!$A$7:$R$65536,IN_DTK!R$6,0),"")</f>
        <v>Không</v>
      </c>
      <c r="S1107" s="185" t="str">
        <f>IF(ISNA(VLOOKUP($A1107,DSSV!$A$7:$R$65536,IN_DTK!S$6,0))=FALSE,VLOOKUP($A1107,DSSV!$A$7:$R$65536,IN_DTK!S$6,0),"")</f>
        <v/>
      </c>
      <c r="T1107" s="156" t="str">
        <f t="shared" si="34"/>
        <v/>
      </c>
      <c r="U1107" s="156" t="str">
        <f t="shared" si="35"/>
        <v/>
      </c>
    </row>
    <row r="1108" spans="1:21" s="156" customFormat="1" ht="20.25" customHeight="1">
      <c r="A1108" s="154">
        <v>1099</v>
      </c>
      <c r="B1108" s="178">
        <f>--SUBTOTAL(2,C$7:C1108)</f>
        <v>1099</v>
      </c>
      <c r="C1108" s="157">
        <f>IF(ISNA(VLOOKUP($A1108,DSSV!$A$7:$R$65536,IN_DTK!C$6,0))=FALSE,VLOOKUP($A1108,DSSV!$A$7:$R$65536,IN_DTK!C$6,0),"")</f>
        <v>0</v>
      </c>
      <c r="D1108" s="181" t="str">
        <f>IF(ISNA(VLOOKUP($A1108,DSSV!$A$7:$R$65536,IN_DTK!D$6,0))=FALSE,VLOOKUP($A1108,DSSV!$A$7:$R$65536,IN_DTK!D$6,0),"")</f>
        <v/>
      </c>
      <c r="E1108" s="182" t="str">
        <f>IF(ISNA(VLOOKUP($A1108,DSSV!$A$7:$R$65536,IN_DTK!E$6,0))=FALSE,VLOOKUP($A1108,DSSV!$A$7:$R$65536,IN_DTK!E$6,0),"")</f>
        <v/>
      </c>
      <c r="F1108" s="187" t="str">
        <f>IF(ISNA(VLOOKUP($A1108,DSSV!$A$7:$R$65536,IN_DTK!F$6,0))=FALSE,VLOOKUP($A1108,DSSV!$A$7:$R$65536,IN_DTK!F$6,0),"")</f>
        <v/>
      </c>
      <c r="G1108" s="187" t="str">
        <f>IF(ISNA(VLOOKUP($A1108,DSSV!$A$7:$R$65536,IN_DTK!G$6,0))=FALSE,VLOOKUP($A1108,DSSV!$A$7:$R$65536,IN_DTK!G$6,0),"")</f>
        <v/>
      </c>
      <c r="H1108" s="183">
        <f>IF(ISNA(VLOOKUP($A1108,DSSV!$A$7:$R$65536,IN_DTK!H$6,0))=FALSE,IF(H$9&lt;&gt;0,VLOOKUP($A1108,DSSV!$A$7:$R$65536,IN_DTK!H$6,0),""),"")</f>
        <v>0</v>
      </c>
      <c r="I1108" s="183">
        <f>IF(ISNA(VLOOKUP($A1108,DSSV!$A$7:$R$65536,IN_DTK!I$6,0))=FALSE,IF(I$9&lt;&gt;0,VLOOKUP($A1108,DSSV!$A$7:$R$65536,IN_DTK!I$6,0),""),"")</f>
        <v>0</v>
      </c>
      <c r="J1108" s="183">
        <f>IF(ISNA(VLOOKUP($A1108,DSSV!$A$7:$R$65536,IN_DTK!J$6,0))=FALSE,IF(J$9&lt;&gt;0,VLOOKUP($A1108,DSSV!$A$7:$R$65536,IN_DTK!J$6,0),""),"")</f>
        <v>0</v>
      </c>
      <c r="K1108" s="183">
        <f>IF(ISNA(VLOOKUP($A1108,DSSV!$A$7:$R$65536,IN_DTK!K$6,0))=FALSE,IF(K$9&lt;&gt;0,VLOOKUP($A1108,DSSV!$A$7:$R$65536,IN_DTK!K$6,0),""),"")</f>
        <v>0</v>
      </c>
      <c r="L1108" s="183">
        <f>IF(ISNA(VLOOKUP($A1108,DSSV!$A$7:$R$65536,IN_DTK!L$6,0))=FALSE,IF(L$9&lt;&gt;0,VLOOKUP($A1108,DSSV!$A$7:$R$65536,IN_DTK!L$6,0),""),"")</f>
        <v>0</v>
      </c>
      <c r="M1108" s="183">
        <f>IF(ISNA(VLOOKUP($A1108,DSSV!$A$7:$R$65536,IN_DTK!M$6,0))=FALSE,IF(M$9&lt;&gt;0,VLOOKUP($A1108,DSSV!$A$7:$R$65536,IN_DTK!M$6,0),""),"")</f>
        <v>0</v>
      </c>
      <c r="N1108" s="183">
        <f>IF(ISNA(VLOOKUP($A1108,DSSV!$A$7:$R$65536,IN_DTK!N$6,0))=FALSE,IF(N$9&lt;&gt;0,VLOOKUP($A1108,DSSV!$A$7:$R$65536,IN_DTK!N$6,0),""),"")</f>
        <v>0</v>
      </c>
      <c r="O1108" s="183">
        <f>IF(ISNA(VLOOKUP($A1108,DSSV!$A$7:$R$65536,IN_DTK!O$6,0))=FALSE,IF(O$9&lt;&gt;0,VLOOKUP($A1108,DSSV!$A$7:$R$65536,IN_DTK!O$6,0),""),"")</f>
        <v>0</v>
      </c>
      <c r="P1108" s="183">
        <f>IF(ISNA(VLOOKUP($A1108,DSSV!$A$7:$R$65536,IN_DTK!P$6,0))=FALSE,IF(P$9&lt;&gt;0,VLOOKUP($A1108,DSSV!$A$7:$R$65536,IN_DTK!P$6,0),""),"")</f>
        <v>0</v>
      </c>
      <c r="Q1108" s="184">
        <f>IF(ISNA(VLOOKUP($A1108,DSSV!$A$7:$R$65536,IN_DTK!Q$6,0))=FALSE,VLOOKUP($A1108,DSSV!$A$7:$R$65536,IN_DTK!Q$6,0),"")</f>
        <v>0</v>
      </c>
      <c r="R1108" s="175" t="str">
        <f>IF(ISNA(VLOOKUP($A1108,DSSV!$A$7:$R$65536,IN_DTK!R$6,0))=FALSE,VLOOKUP($A1108,DSSV!$A$7:$R$65536,IN_DTK!R$6,0),"")</f>
        <v>Không</v>
      </c>
      <c r="S1108" s="185" t="str">
        <f>IF(ISNA(VLOOKUP($A1108,DSSV!$A$7:$R$65536,IN_DTK!S$6,0))=FALSE,VLOOKUP($A1108,DSSV!$A$7:$R$65536,IN_DTK!S$6,0),"")</f>
        <v/>
      </c>
      <c r="T1108" s="156" t="str">
        <f t="shared" si="34"/>
        <v/>
      </c>
      <c r="U1108" s="156" t="str">
        <f t="shared" si="35"/>
        <v/>
      </c>
    </row>
    <row r="1109" spans="1:21" s="156" customFormat="1" ht="20.25" customHeight="1">
      <c r="A1109" s="154">
        <v>1100</v>
      </c>
      <c r="B1109" s="178">
        <f>--SUBTOTAL(2,C$7:C1109)</f>
        <v>1100</v>
      </c>
      <c r="C1109" s="157">
        <f>IF(ISNA(VLOOKUP($A1109,DSSV!$A$7:$R$65536,IN_DTK!C$6,0))=FALSE,VLOOKUP($A1109,DSSV!$A$7:$R$65536,IN_DTK!C$6,0),"")</f>
        <v>0</v>
      </c>
      <c r="D1109" s="181" t="str">
        <f>IF(ISNA(VLOOKUP($A1109,DSSV!$A$7:$R$65536,IN_DTK!D$6,0))=FALSE,VLOOKUP($A1109,DSSV!$A$7:$R$65536,IN_DTK!D$6,0),"")</f>
        <v/>
      </c>
      <c r="E1109" s="182" t="str">
        <f>IF(ISNA(VLOOKUP($A1109,DSSV!$A$7:$R$65536,IN_DTK!E$6,0))=FALSE,VLOOKUP($A1109,DSSV!$A$7:$R$65536,IN_DTK!E$6,0),"")</f>
        <v/>
      </c>
      <c r="F1109" s="187" t="str">
        <f>IF(ISNA(VLOOKUP($A1109,DSSV!$A$7:$R$65536,IN_DTK!F$6,0))=FALSE,VLOOKUP($A1109,DSSV!$A$7:$R$65536,IN_DTK!F$6,0),"")</f>
        <v/>
      </c>
      <c r="G1109" s="187" t="str">
        <f>IF(ISNA(VLOOKUP($A1109,DSSV!$A$7:$R$65536,IN_DTK!G$6,0))=FALSE,VLOOKUP($A1109,DSSV!$A$7:$R$65536,IN_DTK!G$6,0),"")</f>
        <v/>
      </c>
      <c r="H1109" s="183">
        <f>IF(ISNA(VLOOKUP($A1109,DSSV!$A$7:$R$65536,IN_DTK!H$6,0))=FALSE,IF(H$9&lt;&gt;0,VLOOKUP($A1109,DSSV!$A$7:$R$65536,IN_DTK!H$6,0),""),"")</f>
        <v>0</v>
      </c>
      <c r="I1109" s="183">
        <f>IF(ISNA(VLOOKUP($A1109,DSSV!$A$7:$R$65536,IN_DTK!I$6,0))=FALSE,IF(I$9&lt;&gt;0,VLOOKUP($A1109,DSSV!$A$7:$R$65536,IN_DTK!I$6,0),""),"")</f>
        <v>0</v>
      </c>
      <c r="J1109" s="183">
        <f>IF(ISNA(VLOOKUP($A1109,DSSV!$A$7:$R$65536,IN_DTK!J$6,0))=FALSE,IF(J$9&lt;&gt;0,VLOOKUP($A1109,DSSV!$A$7:$R$65536,IN_DTK!J$6,0),""),"")</f>
        <v>0</v>
      </c>
      <c r="K1109" s="183">
        <f>IF(ISNA(VLOOKUP($A1109,DSSV!$A$7:$R$65536,IN_DTK!K$6,0))=FALSE,IF(K$9&lt;&gt;0,VLOOKUP($A1109,DSSV!$A$7:$R$65536,IN_DTK!K$6,0),""),"")</f>
        <v>0</v>
      </c>
      <c r="L1109" s="183">
        <f>IF(ISNA(VLOOKUP($A1109,DSSV!$A$7:$R$65536,IN_DTK!L$6,0))=FALSE,IF(L$9&lt;&gt;0,VLOOKUP($A1109,DSSV!$A$7:$R$65536,IN_DTK!L$6,0),""),"")</f>
        <v>0</v>
      </c>
      <c r="M1109" s="183">
        <f>IF(ISNA(VLOOKUP($A1109,DSSV!$A$7:$R$65536,IN_DTK!M$6,0))=FALSE,IF(M$9&lt;&gt;0,VLOOKUP($A1109,DSSV!$A$7:$R$65536,IN_DTK!M$6,0),""),"")</f>
        <v>0</v>
      </c>
      <c r="N1109" s="183">
        <f>IF(ISNA(VLOOKUP($A1109,DSSV!$A$7:$R$65536,IN_DTK!N$6,0))=FALSE,IF(N$9&lt;&gt;0,VLOOKUP($A1109,DSSV!$A$7:$R$65536,IN_DTK!N$6,0),""),"")</f>
        <v>0</v>
      </c>
      <c r="O1109" s="183">
        <f>IF(ISNA(VLOOKUP($A1109,DSSV!$A$7:$R$65536,IN_DTK!O$6,0))=FALSE,IF(O$9&lt;&gt;0,VLOOKUP($A1109,DSSV!$A$7:$R$65536,IN_DTK!O$6,0),""),"")</f>
        <v>0</v>
      </c>
      <c r="P1109" s="183">
        <f>IF(ISNA(VLOOKUP($A1109,DSSV!$A$7:$R$65536,IN_DTK!P$6,0))=FALSE,IF(P$9&lt;&gt;0,VLOOKUP($A1109,DSSV!$A$7:$R$65536,IN_DTK!P$6,0),""),"")</f>
        <v>0</v>
      </c>
      <c r="Q1109" s="184">
        <f>IF(ISNA(VLOOKUP($A1109,DSSV!$A$7:$R$65536,IN_DTK!Q$6,0))=FALSE,VLOOKUP($A1109,DSSV!$A$7:$R$65536,IN_DTK!Q$6,0),"")</f>
        <v>0</v>
      </c>
      <c r="R1109" s="175" t="str">
        <f>IF(ISNA(VLOOKUP($A1109,DSSV!$A$7:$R$65536,IN_DTK!R$6,0))=FALSE,VLOOKUP($A1109,DSSV!$A$7:$R$65536,IN_DTK!R$6,0),"")</f>
        <v>Không</v>
      </c>
      <c r="S1109" s="185" t="str">
        <f>IF(ISNA(VLOOKUP($A1109,DSSV!$A$7:$R$65536,IN_DTK!S$6,0))=FALSE,VLOOKUP($A1109,DSSV!$A$7:$R$65536,IN_DTK!S$6,0),"")</f>
        <v/>
      </c>
      <c r="T1109" s="156" t="str">
        <f t="shared" si="34"/>
        <v/>
      </c>
      <c r="U1109" s="156" t="str">
        <f t="shared" si="35"/>
        <v/>
      </c>
    </row>
    <row r="1110" spans="1:21" customFormat="1" ht="10.5" customHeight="1"/>
    <row r="1111" spans="1:21" s="156" customFormat="1" ht="15.75" customHeight="1">
      <c r="A1111" s="154"/>
      <c r="B1111" s="158"/>
      <c r="D1111" s="348" t="s">
        <v>167</v>
      </c>
      <c r="E1111" s="348"/>
      <c r="F1111" s="348"/>
      <c r="G1111" s="348"/>
      <c r="H1111" s="348"/>
      <c r="I1111" s="348"/>
      <c r="J1111" s="348"/>
      <c r="K1111" s="348"/>
      <c r="L1111" s="348"/>
      <c r="M1111" s="348"/>
      <c r="N1111" s="348"/>
      <c r="O1111" s="348"/>
      <c r="P1111" s="348"/>
    </row>
    <row r="1112" spans="1:21" s="156" customFormat="1" ht="22.5" customHeight="1">
      <c r="A1112" s="154"/>
      <c r="B1112" s="154"/>
      <c r="D1112" s="250" t="s">
        <v>0</v>
      </c>
      <c r="E1112" s="342" t="s">
        <v>168</v>
      </c>
      <c r="F1112" s="342"/>
      <c r="G1112" s="342"/>
      <c r="H1112" s="313" t="s">
        <v>169</v>
      </c>
      <c r="I1112" s="313"/>
      <c r="J1112" s="313"/>
      <c r="K1112" s="313" t="s">
        <v>170</v>
      </c>
      <c r="L1112" s="313"/>
      <c r="M1112" s="313"/>
      <c r="N1112" s="342" t="s">
        <v>27</v>
      </c>
      <c r="O1112" s="342"/>
      <c r="P1112" s="342"/>
    </row>
    <row r="1113" spans="1:21" s="156" customFormat="1" ht="12.75" customHeight="1">
      <c r="A1113" s="154"/>
      <c r="B1113" s="154"/>
      <c r="D1113" s="248">
        <v>1</v>
      </c>
      <c r="E1113" s="337" t="s">
        <v>506</v>
      </c>
      <c r="F1113" s="338"/>
      <c r="G1113" s="339"/>
      <c r="H1113" s="343">
        <f ca="1">SUMPRODUCT((SUBTOTAL(3,OFFSET($Q$10:$Q$1109,ROW($Q$10:$Q$1109)-ROW($Q$10),0,1))),--($Q$10:$Q$1109&gt;=4))</f>
        <v>1</v>
      </c>
      <c r="I1113" s="343"/>
      <c r="J1113" s="343"/>
      <c r="K1113" s="314">
        <f ca="1">H1113/$H$1115</f>
        <v>9.0909090909090909E-4</v>
      </c>
      <c r="L1113" s="314"/>
      <c r="M1113" s="314"/>
      <c r="N1113" s="343"/>
      <c r="O1113" s="343"/>
      <c r="P1113" s="343"/>
    </row>
    <row r="1114" spans="1:21" s="156" customFormat="1" ht="12.75" customHeight="1">
      <c r="A1114" s="154"/>
      <c r="B1114" s="154"/>
      <c r="D1114" s="248">
        <v>2</v>
      </c>
      <c r="E1114" s="337" t="s">
        <v>505</v>
      </c>
      <c r="F1114" s="338"/>
      <c r="G1114" s="339"/>
      <c r="H1114" s="343">
        <f ca="1">SUMPRODUCT((SUBTOTAL(3,OFFSET($Q$10:$Q$1109,ROW($Q$10:$Q$1109)-ROW($Q$10),0,1))),--($Q$10:$Q$1109&lt;4))</f>
        <v>1099</v>
      </c>
      <c r="I1114" s="343"/>
      <c r="J1114" s="343"/>
      <c r="K1114" s="314">
        <f ca="1">H1114/$H$1115</f>
        <v>0.99909090909090914</v>
      </c>
      <c r="L1114" s="314"/>
      <c r="M1114" s="314"/>
      <c r="N1114" s="343"/>
      <c r="O1114" s="343"/>
      <c r="P1114" s="343"/>
    </row>
    <row r="1115" spans="1:21" s="156" customFormat="1" ht="12.75" customHeight="1">
      <c r="A1115" s="154"/>
      <c r="B1115" s="154"/>
      <c r="D1115" s="340" t="s">
        <v>171</v>
      </c>
      <c r="E1115" s="340"/>
      <c r="F1115" s="340"/>
      <c r="G1115" s="340"/>
      <c r="H1115" s="340">
        <f ca="1">SUM(H1113:H1114)</f>
        <v>1100</v>
      </c>
      <c r="I1115" s="340"/>
      <c r="J1115" s="340"/>
      <c r="K1115" s="347">
        <f ca="1">SUM(K1113:L1114)</f>
        <v>1</v>
      </c>
      <c r="L1115" s="347"/>
      <c r="M1115" s="347"/>
      <c r="N1115" s="343"/>
      <c r="O1115" s="343"/>
      <c r="P1115" s="343"/>
    </row>
    <row r="1116" spans="1:21" s="156" customFormat="1">
      <c r="A1116" s="154"/>
      <c r="B1116" s="154"/>
      <c r="C1116" s="154"/>
      <c r="D1116" s="144"/>
      <c r="E1116" s="162"/>
      <c r="F1116" s="154"/>
      <c r="G1116" s="154"/>
      <c r="H1116" s="154"/>
      <c r="I1116" s="154"/>
      <c r="J1116" s="154"/>
      <c r="K1116" s="154"/>
      <c r="L1116" s="154"/>
      <c r="M1116" s="154"/>
      <c r="N1116" s="154"/>
      <c r="O1116" s="154"/>
      <c r="P1116" s="154"/>
      <c r="Q1116" s="154"/>
      <c r="R1116" s="160"/>
      <c r="S1116" s="161"/>
    </row>
    <row r="1117" spans="1:21" s="156" customFormat="1">
      <c r="A1117" s="154"/>
      <c r="B1117" s="154"/>
      <c r="C1117" s="163"/>
      <c r="D1117" s="144"/>
      <c r="E1117" s="162"/>
      <c r="F1117" s="164"/>
      <c r="G1117" s="143"/>
      <c r="H1117" s="143"/>
      <c r="I1117" s="143"/>
      <c r="J1117" s="143"/>
      <c r="K1117" s="143"/>
      <c r="L1117" s="143"/>
      <c r="M1117" s="143"/>
      <c r="N1117" s="346" t="str">
        <f ca="1">"Đà nẵng, ngày " &amp; TEXT(DAY(TODAY()),"00") &amp; " tháng " &amp; TEXT(MONTH(TODAY()),"00") &amp; " năm " &amp; YEAR(TODAY())</f>
        <v>Đà nẵng, ngày 04 tháng 10 năm 2019</v>
      </c>
      <c r="O1117" s="346"/>
      <c r="P1117" s="346"/>
      <c r="Q1117" s="346"/>
      <c r="R1117" s="346"/>
      <c r="S1117" s="346"/>
    </row>
    <row r="1118" spans="1:21" s="156" customFormat="1" ht="12.75" customHeight="1">
      <c r="A1118" s="154"/>
      <c r="B1118" s="317" t="s">
        <v>172</v>
      </c>
      <c r="C1118" s="317"/>
      <c r="D1118" s="317"/>
      <c r="E1118" s="160"/>
      <c r="F1118" s="160"/>
      <c r="G1118" s="160" t="s">
        <v>173</v>
      </c>
      <c r="H1118" s="143"/>
      <c r="I1118" s="166"/>
      <c r="K1118" s="154"/>
      <c r="L1118" s="163"/>
      <c r="M1118" s="143"/>
      <c r="N1118" s="317" t="s">
        <v>503</v>
      </c>
      <c r="O1118" s="317"/>
      <c r="P1118" s="317"/>
      <c r="Q1118" s="317"/>
      <c r="R1118" s="317"/>
      <c r="S1118" s="317"/>
    </row>
    <row r="1119" spans="1:21" s="156" customFormat="1" ht="12" customHeight="1">
      <c r="A1119" s="154"/>
      <c r="B1119" s="154"/>
      <c r="C1119" s="163"/>
      <c r="D1119" s="144"/>
      <c r="E1119" s="162"/>
      <c r="F1119" s="164"/>
      <c r="G1119" s="143"/>
      <c r="H1119" s="143"/>
      <c r="I1119" s="167"/>
      <c r="K1119" s="168"/>
      <c r="L1119" s="143"/>
      <c r="M1119" s="143"/>
      <c r="N1119" s="143"/>
      <c r="O1119" s="163"/>
      <c r="Q1119" s="169"/>
      <c r="R1119" s="169"/>
      <c r="S1119" s="140"/>
    </row>
    <row r="1120" spans="1:21" s="156" customFormat="1" ht="12" customHeight="1">
      <c r="A1120" s="154"/>
      <c r="B1120" s="154"/>
      <c r="C1120" s="249"/>
      <c r="D1120" s="144"/>
      <c r="E1120" s="162"/>
      <c r="F1120" s="164"/>
      <c r="G1120" s="143"/>
      <c r="H1120" s="143"/>
      <c r="I1120" s="167"/>
      <c r="K1120" s="168"/>
      <c r="L1120" s="143"/>
      <c r="M1120" s="143"/>
      <c r="N1120" s="143"/>
      <c r="O1120" s="249"/>
      <c r="Q1120" s="169"/>
      <c r="R1120" s="169"/>
      <c r="S1120" s="140"/>
    </row>
    <row r="1121" spans="1:19" s="156" customFormat="1" ht="12" customHeight="1">
      <c r="A1121" s="154"/>
      <c r="B1121" s="154"/>
      <c r="C1121" s="163"/>
      <c r="D1121" s="144"/>
      <c r="E1121" s="162"/>
      <c r="F1121" s="164"/>
      <c r="G1121" s="143"/>
      <c r="H1121" s="143"/>
      <c r="I1121" s="167"/>
      <c r="K1121" s="168"/>
      <c r="L1121" s="143"/>
      <c r="M1121" s="143"/>
      <c r="N1121" s="143"/>
      <c r="O1121" s="163"/>
      <c r="Q1121" s="169"/>
      <c r="R1121" s="169"/>
      <c r="S1121" s="140"/>
    </row>
    <row r="1122" spans="1:19" s="156" customFormat="1">
      <c r="A1122" s="154"/>
      <c r="B1122" s="154"/>
      <c r="C1122" s="163"/>
      <c r="D1122" s="144"/>
      <c r="E1122" s="162"/>
      <c r="F1122" s="164"/>
      <c r="G1122" s="154"/>
      <c r="H1122" s="143"/>
      <c r="I1122" s="143"/>
      <c r="J1122" s="143"/>
      <c r="K1122" s="143"/>
      <c r="L1122" s="163"/>
      <c r="M1122" s="143"/>
      <c r="N1122" s="143"/>
      <c r="O1122" s="163"/>
      <c r="P1122" s="163"/>
      <c r="Q1122" s="163"/>
      <c r="R1122" s="170"/>
      <c r="S1122" s="140"/>
    </row>
    <row r="1123" spans="1:19" s="156" customFormat="1">
      <c r="A1123" s="154"/>
      <c r="B1123" s="154"/>
      <c r="C1123" s="163"/>
      <c r="D1123" s="144"/>
      <c r="E1123" s="162"/>
      <c r="F1123" s="164"/>
      <c r="G1123" s="154"/>
      <c r="H1123" s="143"/>
      <c r="I1123" s="143"/>
      <c r="J1123" s="143"/>
      <c r="K1123" s="143"/>
      <c r="L1123" s="163"/>
      <c r="M1123" s="143"/>
      <c r="N1123" s="143"/>
      <c r="O1123" s="163"/>
      <c r="P1123" s="163"/>
      <c r="Q1123" s="163"/>
      <c r="R1123" s="170"/>
      <c r="S1123" s="140"/>
    </row>
    <row r="1124" spans="1:19" s="156" customFormat="1" ht="12.75" customHeight="1">
      <c r="A1124" s="154"/>
      <c r="B1124" s="344" t="s">
        <v>193</v>
      </c>
      <c r="C1124" s="344"/>
      <c r="D1124" s="344"/>
      <c r="E1124" s="137"/>
      <c r="F1124" s="171"/>
      <c r="G1124" s="172"/>
      <c r="H1124" s="172"/>
      <c r="I1124" s="172"/>
      <c r="J1124" s="172"/>
      <c r="K1124" s="172"/>
      <c r="L1124" s="172"/>
      <c r="M1124" s="172"/>
      <c r="N1124" s="345" t="s">
        <v>175</v>
      </c>
      <c r="O1124" s="345"/>
      <c r="P1124" s="345"/>
      <c r="Q1124" s="345"/>
      <c r="R1124" s="345"/>
      <c r="S1124" s="345"/>
    </row>
    <row r="1125" spans="1:19" s="173" customFormat="1"/>
  </sheetData>
  <autoFilter ref="A9:W9"/>
  <mergeCells count="36">
    <mergeCell ref="B1124:D1124"/>
    <mergeCell ref="N1124:S1124"/>
    <mergeCell ref="H1114:J1114"/>
    <mergeCell ref="K1114:M1114"/>
    <mergeCell ref="S7:S9"/>
    <mergeCell ref="N1117:S1117"/>
    <mergeCell ref="B1118:D1118"/>
    <mergeCell ref="N1118:S1118"/>
    <mergeCell ref="H1115:J1115"/>
    <mergeCell ref="K1115:M1115"/>
    <mergeCell ref="D1111:P1111"/>
    <mergeCell ref="N1112:P1112"/>
    <mergeCell ref="N1113:P1113"/>
    <mergeCell ref="N1114:P1114"/>
    <mergeCell ref="N1115:P1115"/>
    <mergeCell ref="E1113:G1113"/>
    <mergeCell ref="E1114:G1114"/>
    <mergeCell ref="D1115:G1115"/>
    <mergeCell ref="A8:A9"/>
    <mergeCell ref="E1112:G1112"/>
    <mergeCell ref="H1112:J1112"/>
    <mergeCell ref="H1113:J1113"/>
    <mergeCell ref="K1112:M1112"/>
    <mergeCell ref="K1113:M1113"/>
    <mergeCell ref="B2:D2"/>
    <mergeCell ref="E2:R2"/>
    <mergeCell ref="B3:D3"/>
    <mergeCell ref="E3:R3"/>
    <mergeCell ref="B7:B9"/>
    <mergeCell ref="C7:C9"/>
    <mergeCell ref="D7:D9"/>
    <mergeCell ref="E7:E9"/>
    <mergeCell ref="F7:F9"/>
    <mergeCell ref="G7:G9"/>
    <mergeCell ref="H7:P7"/>
    <mergeCell ref="Q7:R8"/>
  </mergeCells>
  <conditionalFormatting sqref="C1116:G1116 C10:G1109 R10:S1109 R1116:S1116">
    <cfRule type="cellIs" dxfId="23" priority="3" stopIfTrue="1" operator="equal">
      <formula>0</formula>
    </cfRule>
  </conditionalFormatting>
  <conditionalFormatting sqref="S10:S1109">
    <cfRule type="cellIs" dxfId="22" priority="2" stopIfTrue="1" operator="equal">
      <formula>0</formula>
    </cfRule>
  </conditionalFormatting>
  <conditionalFormatting sqref="Q10:Q1109">
    <cfRule type="cellIs" dxfId="21" priority="1" stopIfTrue="1" operator="lessThan">
      <formula>4</formula>
    </cfRule>
  </conditionalFormatting>
  <printOptions horizontalCentered="1"/>
  <pageMargins left="0.15748031496062992" right="0.15748031496062992" top="0.19685039370078741" bottom="0.19685039370078741" header="0.15748031496062992" footer="0.15748031496062992"/>
  <pageSetup paperSize="9" orientation="portrait" r:id="rId1"/>
  <headerFooter alignWithMargins="0">
    <oddHeader xml:space="preserve">&amp;R&amp;P/&amp;N
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O23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9.5703125" customWidth="1"/>
    <col min="4" max="4" width="18.85546875" customWidth="1"/>
    <col min="5" max="5" width="8.140625" customWidth="1"/>
    <col min="6" max="6" width="9.42578125" customWidth="1"/>
    <col min="7" max="7" width="11.85546875" customWidth="1"/>
    <col min="8" max="8" width="3.7109375" customWidth="1"/>
    <col min="9" max="9" width="8.42578125" customWidth="1"/>
    <col min="10" max="10" width="4.140625" customWidth="1"/>
    <col min="11" max="11" width="11.7109375" customWidth="1"/>
    <col min="12" max="12" width="6.140625" customWidth="1"/>
    <col min="13" max="13" width="1.7109375" customWidth="1"/>
    <col min="14" max="14" width="1.85546875" customWidth="1"/>
    <col min="15" max="15" width="9.140625" hidden="1" customWidth="1"/>
  </cols>
  <sheetData>
    <row r="1" spans="1:15" s="22" customFormat="1" ht="14.25" customHeight="1">
      <c r="C1" s="288" t="s">
        <v>18</v>
      </c>
      <c r="D1" s="288"/>
      <c r="E1" s="289" t="s">
        <v>1307</v>
      </c>
      <c r="F1" s="289"/>
      <c r="G1" s="289"/>
      <c r="H1" s="289"/>
      <c r="I1" s="289"/>
      <c r="J1" s="289"/>
      <c r="K1" s="289"/>
      <c r="L1" s="234" t="s">
        <v>1398</v>
      </c>
    </row>
    <row r="2" spans="1:15" s="22" customFormat="1">
      <c r="C2" s="288" t="s">
        <v>19</v>
      </c>
      <c r="D2" s="288"/>
      <c r="E2" s="23" t="s">
        <v>1399</v>
      </c>
      <c r="F2" s="289" t="s">
        <v>1400</v>
      </c>
      <c r="G2" s="289"/>
      <c r="H2" s="289"/>
      <c r="I2" s="289"/>
      <c r="J2" s="289"/>
      <c r="K2" s="289"/>
      <c r="L2" s="24" t="s">
        <v>20</v>
      </c>
      <c r="M2" s="25" t="s">
        <v>21</v>
      </c>
      <c r="N2" s="25">
        <v>3</v>
      </c>
    </row>
    <row r="3" spans="1:15" s="26" customFormat="1" ht="18.75" customHeight="1">
      <c r="C3" s="27" t="s">
        <v>1401</v>
      </c>
      <c r="D3" s="290" t="s">
        <v>1402</v>
      </c>
      <c r="E3" s="290"/>
      <c r="F3" s="290"/>
      <c r="G3" s="290"/>
      <c r="H3" s="290"/>
      <c r="I3" s="290"/>
      <c r="J3" s="290"/>
      <c r="K3" s="290"/>
      <c r="L3" s="24" t="s">
        <v>22</v>
      </c>
      <c r="M3" s="24" t="s">
        <v>21</v>
      </c>
      <c r="N3" s="24">
        <v>1</v>
      </c>
    </row>
    <row r="4" spans="1:15" s="26" customFormat="1" ht="18.75" customHeight="1">
      <c r="B4" s="291" t="s">
        <v>1403</v>
      </c>
      <c r="C4" s="291"/>
      <c r="D4" s="291"/>
      <c r="E4" s="291"/>
      <c r="F4" s="291"/>
      <c r="G4" s="291"/>
      <c r="H4" s="291"/>
      <c r="I4" s="291"/>
      <c r="J4" s="291"/>
      <c r="K4" s="291"/>
      <c r="L4" s="24" t="s">
        <v>23</v>
      </c>
      <c r="M4" s="24" t="s">
        <v>21</v>
      </c>
      <c r="N4" s="24">
        <v>1</v>
      </c>
    </row>
    <row r="5" spans="1:15" ht="3.75" customHeight="1"/>
    <row r="6" spans="1:15" ht="15" customHeight="1">
      <c r="B6" s="287" t="s">
        <v>0</v>
      </c>
      <c r="C6" s="286" t="s">
        <v>24</v>
      </c>
      <c r="D6" s="292" t="s">
        <v>5</v>
      </c>
      <c r="E6" s="293" t="s">
        <v>6</v>
      </c>
      <c r="F6" s="286" t="s">
        <v>39</v>
      </c>
      <c r="G6" s="286" t="s">
        <v>40</v>
      </c>
      <c r="H6" s="286" t="s">
        <v>25</v>
      </c>
      <c r="I6" s="286" t="s">
        <v>26</v>
      </c>
      <c r="J6" s="297" t="s">
        <v>17</v>
      </c>
      <c r="K6" s="297"/>
      <c r="L6" s="298" t="s">
        <v>27</v>
      </c>
      <c r="M6" s="299"/>
      <c r="N6" s="300"/>
    </row>
    <row r="7" spans="1:15" ht="27" customHeight="1">
      <c r="B7" s="287"/>
      <c r="C7" s="287"/>
      <c r="D7" s="292"/>
      <c r="E7" s="293"/>
      <c r="F7" s="287"/>
      <c r="G7" s="287"/>
      <c r="H7" s="287"/>
      <c r="I7" s="287"/>
      <c r="J7" s="28" t="s">
        <v>28</v>
      </c>
      <c r="K7" s="28" t="s">
        <v>29</v>
      </c>
      <c r="L7" s="301"/>
      <c r="M7" s="302"/>
      <c r="N7" s="303"/>
    </row>
    <row r="8" spans="1:15" ht="20.100000000000001" customHeight="1">
      <c r="A8">
        <v>1</v>
      </c>
      <c r="B8" s="29">
        <v>1</v>
      </c>
      <c r="C8" s="80">
        <v>2321630460</v>
      </c>
      <c r="D8" s="30" t="s">
        <v>1311</v>
      </c>
      <c r="E8" s="31" t="s">
        <v>1312</v>
      </c>
      <c r="F8" s="83" t="s">
        <v>1313</v>
      </c>
      <c r="G8" s="83" t="s">
        <v>1370</v>
      </c>
      <c r="H8" s="32"/>
      <c r="I8" s="33"/>
      <c r="J8" s="33"/>
      <c r="K8" s="33"/>
      <c r="L8" s="304" t="s">
        <v>1404</v>
      </c>
      <c r="M8" s="305"/>
      <c r="N8" s="306"/>
      <c r="O8" t="s">
        <v>1405</v>
      </c>
    </row>
    <row r="9" spans="1:15" ht="20.100000000000001" customHeight="1">
      <c r="A9">
        <v>2</v>
      </c>
      <c r="B9" s="29">
        <v>2</v>
      </c>
      <c r="C9" s="80">
        <v>2121616517</v>
      </c>
      <c r="D9" s="30" t="s">
        <v>1314</v>
      </c>
      <c r="E9" s="31" t="s">
        <v>1315</v>
      </c>
      <c r="F9" s="83" t="s">
        <v>1313</v>
      </c>
      <c r="G9" s="83" t="s">
        <v>1371</v>
      </c>
      <c r="H9" s="32"/>
      <c r="I9" s="33"/>
      <c r="J9" s="33"/>
      <c r="K9" s="33"/>
      <c r="L9" s="294" t="s">
        <v>1404</v>
      </c>
      <c r="M9" s="295"/>
      <c r="N9" s="296"/>
      <c r="O9" t="s">
        <v>1405</v>
      </c>
    </row>
    <row r="10" spans="1:15" ht="20.100000000000001" customHeight="1">
      <c r="A10">
        <v>3</v>
      </c>
      <c r="B10" s="29">
        <v>3</v>
      </c>
      <c r="C10" s="80">
        <v>23216112079</v>
      </c>
      <c r="D10" s="30" t="s">
        <v>1316</v>
      </c>
      <c r="E10" s="31" t="s">
        <v>1315</v>
      </c>
      <c r="F10" s="83" t="s">
        <v>1313</v>
      </c>
      <c r="G10" s="83" t="s">
        <v>1372</v>
      </c>
      <c r="H10" s="32"/>
      <c r="I10" s="33"/>
      <c r="J10" s="33"/>
      <c r="K10" s="33"/>
      <c r="L10" s="294" t="s">
        <v>1404</v>
      </c>
      <c r="M10" s="295"/>
      <c r="N10" s="296"/>
      <c r="O10" t="s">
        <v>1405</v>
      </c>
    </row>
    <row r="11" spans="1:15" ht="20.100000000000001" customHeight="1">
      <c r="A11">
        <v>4</v>
      </c>
      <c r="B11" s="29">
        <v>4</v>
      </c>
      <c r="C11" s="80">
        <v>2221634902</v>
      </c>
      <c r="D11" s="30" t="s">
        <v>1317</v>
      </c>
      <c r="E11" s="31" t="s">
        <v>1318</v>
      </c>
      <c r="F11" s="83" t="s">
        <v>1313</v>
      </c>
      <c r="G11" s="83" t="s">
        <v>1373</v>
      </c>
      <c r="H11" s="32"/>
      <c r="I11" s="33"/>
      <c r="J11" s="33"/>
      <c r="K11" s="33"/>
      <c r="L11" s="294" t="s">
        <v>1404</v>
      </c>
      <c r="M11" s="295"/>
      <c r="N11" s="296"/>
      <c r="O11" t="s">
        <v>1405</v>
      </c>
    </row>
    <row r="12" spans="1:15" ht="20.100000000000001" customHeight="1">
      <c r="A12">
        <v>5</v>
      </c>
      <c r="B12" s="29">
        <v>5</v>
      </c>
      <c r="C12" s="80">
        <v>2220656529</v>
      </c>
      <c r="D12" s="30" t="s">
        <v>1319</v>
      </c>
      <c r="E12" s="31" t="s">
        <v>1320</v>
      </c>
      <c r="F12" s="83" t="s">
        <v>1313</v>
      </c>
      <c r="G12" s="83" t="s">
        <v>1374</v>
      </c>
      <c r="H12" s="32"/>
      <c r="I12" s="33"/>
      <c r="J12" s="33"/>
      <c r="K12" s="33"/>
      <c r="L12" s="294" t="s">
        <v>1404</v>
      </c>
      <c r="M12" s="295"/>
      <c r="N12" s="296"/>
      <c r="O12" t="s">
        <v>1405</v>
      </c>
    </row>
    <row r="13" spans="1:15" ht="20.100000000000001" customHeight="1">
      <c r="A13">
        <v>6</v>
      </c>
      <c r="B13" s="29">
        <v>6</v>
      </c>
      <c r="C13" s="80">
        <v>2121634326</v>
      </c>
      <c r="D13" s="30" t="s">
        <v>1321</v>
      </c>
      <c r="E13" s="31" t="s">
        <v>1322</v>
      </c>
      <c r="F13" s="83" t="s">
        <v>1313</v>
      </c>
      <c r="G13" s="83" t="s">
        <v>1375</v>
      </c>
      <c r="H13" s="32"/>
      <c r="I13" s="33"/>
      <c r="J13" s="33"/>
      <c r="K13" s="33"/>
      <c r="L13" s="294" t="s">
        <v>1404</v>
      </c>
      <c r="M13" s="295"/>
      <c r="N13" s="296"/>
      <c r="O13" t="s">
        <v>1405</v>
      </c>
    </row>
    <row r="14" spans="1:15" ht="20.100000000000001" customHeight="1">
      <c r="A14">
        <v>7</v>
      </c>
      <c r="B14" s="29">
        <v>7</v>
      </c>
      <c r="C14" s="80">
        <v>2321659590</v>
      </c>
      <c r="D14" s="30" t="s">
        <v>1323</v>
      </c>
      <c r="E14" s="31" t="s">
        <v>1324</v>
      </c>
      <c r="F14" s="83" t="s">
        <v>1313</v>
      </c>
      <c r="G14" s="83" t="s">
        <v>1376</v>
      </c>
      <c r="H14" s="32"/>
      <c r="I14" s="33"/>
      <c r="J14" s="33"/>
      <c r="K14" s="33"/>
      <c r="L14" s="294" t="s">
        <v>1404</v>
      </c>
      <c r="M14" s="295"/>
      <c r="N14" s="296"/>
      <c r="O14" t="s">
        <v>1405</v>
      </c>
    </row>
    <row r="15" spans="1:15" ht="20.100000000000001" customHeight="1">
      <c r="A15">
        <v>8</v>
      </c>
      <c r="B15" s="29">
        <v>8</v>
      </c>
      <c r="C15" s="80">
        <v>2320664817</v>
      </c>
      <c r="D15" s="30" t="s">
        <v>1325</v>
      </c>
      <c r="E15" s="31" t="s">
        <v>1326</v>
      </c>
      <c r="F15" s="83" t="s">
        <v>1313</v>
      </c>
      <c r="G15" s="83" t="s">
        <v>1370</v>
      </c>
      <c r="H15" s="32"/>
      <c r="I15" s="33"/>
      <c r="J15" s="33"/>
      <c r="K15" s="33"/>
      <c r="L15" s="294" t="s">
        <v>1404</v>
      </c>
      <c r="M15" s="295"/>
      <c r="N15" s="296"/>
      <c r="O15" t="s">
        <v>1405</v>
      </c>
    </row>
    <row r="16" spans="1:15" ht="20.100000000000001" customHeight="1">
      <c r="A16">
        <v>9</v>
      </c>
      <c r="B16" s="29">
        <v>9</v>
      </c>
      <c r="C16" s="80">
        <v>2221658740</v>
      </c>
      <c r="D16" s="30" t="s">
        <v>1327</v>
      </c>
      <c r="E16" s="31" t="s">
        <v>1328</v>
      </c>
      <c r="F16" s="83" t="s">
        <v>1313</v>
      </c>
      <c r="G16" s="83" t="s">
        <v>1374</v>
      </c>
      <c r="H16" s="32"/>
      <c r="I16" s="33"/>
      <c r="J16" s="33"/>
      <c r="K16" s="33"/>
      <c r="L16" s="294" t="s">
        <v>1404</v>
      </c>
      <c r="M16" s="295"/>
      <c r="N16" s="296"/>
      <c r="O16" t="s">
        <v>1405</v>
      </c>
    </row>
    <row r="17" spans="1:15" ht="20.100000000000001" customHeight="1">
      <c r="A17">
        <v>10</v>
      </c>
      <c r="B17" s="29">
        <v>10</v>
      </c>
      <c r="C17" s="80">
        <v>2221656538</v>
      </c>
      <c r="D17" s="30" t="s">
        <v>1329</v>
      </c>
      <c r="E17" s="31" t="s">
        <v>1330</v>
      </c>
      <c r="F17" s="83" t="s">
        <v>1313</v>
      </c>
      <c r="G17" s="83" t="s">
        <v>1374</v>
      </c>
      <c r="H17" s="32"/>
      <c r="I17" s="33"/>
      <c r="J17" s="33"/>
      <c r="K17" s="33"/>
      <c r="L17" s="294" t="s">
        <v>1404</v>
      </c>
      <c r="M17" s="295"/>
      <c r="N17" s="296"/>
      <c r="O17" t="s">
        <v>1405</v>
      </c>
    </row>
    <row r="18" spans="1:15" ht="20.100000000000001" customHeight="1">
      <c r="A18">
        <v>11</v>
      </c>
      <c r="B18" s="29">
        <v>11</v>
      </c>
      <c r="C18" s="80">
        <v>2121614351</v>
      </c>
      <c r="D18" s="30" t="s">
        <v>1331</v>
      </c>
      <c r="E18" s="31" t="s">
        <v>1332</v>
      </c>
      <c r="F18" s="83" t="s">
        <v>1313</v>
      </c>
      <c r="G18" s="83" t="s">
        <v>1377</v>
      </c>
      <c r="H18" s="32"/>
      <c r="I18" s="33"/>
      <c r="J18" s="33"/>
      <c r="K18" s="33"/>
      <c r="L18" s="294" t="s">
        <v>1404</v>
      </c>
      <c r="M18" s="295"/>
      <c r="N18" s="296"/>
      <c r="O18" t="s">
        <v>1405</v>
      </c>
    </row>
    <row r="19" spans="1:15" ht="20.100000000000001" customHeight="1">
      <c r="A19">
        <v>12</v>
      </c>
      <c r="B19" s="29">
        <v>12</v>
      </c>
      <c r="C19" s="80">
        <v>2111628737</v>
      </c>
      <c r="D19" s="30" t="s">
        <v>1333</v>
      </c>
      <c r="E19" s="31" t="s">
        <v>1334</v>
      </c>
      <c r="F19" s="83" t="s">
        <v>1313</v>
      </c>
      <c r="G19" s="83" t="s">
        <v>1378</v>
      </c>
      <c r="H19" s="32"/>
      <c r="I19" s="33"/>
      <c r="J19" s="33"/>
      <c r="K19" s="33"/>
      <c r="L19" s="294" t="s">
        <v>1404</v>
      </c>
      <c r="M19" s="295"/>
      <c r="N19" s="296"/>
      <c r="O19" t="s">
        <v>1405</v>
      </c>
    </row>
    <row r="20" spans="1:15" ht="20.100000000000001" customHeight="1">
      <c r="A20">
        <v>13</v>
      </c>
      <c r="B20" s="29">
        <v>13</v>
      </c>
      <c r="C20" s="80">
        <v>1921613348</v>
      </c>
      <c r="D20" s="30" t="s">
        <v>1335</v>
      </c>
      <c r="E20" s="31" t="s">
        <v>1336</v>
      </c>
      <c r="F20" s="83" t="s">
        <v>1313</v>
      </c>
      <c r="G20" s="83" t="s">
        <v>1377</v>
      </c>
      <c r="H20" s="32"/>
      <c r="I20" s="33"/>
      <c r="J20" s="33"/>
      <c r="K20" s="33"/>
      <c r="L20" s="294" t="s">
        <v>1404</v>
      </c>
      <c r="M20" s="295"/>
      <c r="N20" s="296"/>
      <c r="O20" t="s">
        <v>1405</v>
      </c>
    </row>
    <row r="21" spans="1:15" ht="20.100000000000001" customHeight="1">
      <c r="A21">
        <v>14</v>
      </c>
      <c r="B21" s="29">
        <v>14</v>
      </c>
      <c r="C21" s="80">
        <v>2220656547</v>
      </c>
      <c r="D21" s="30" t="s">
        <v>1337</v>
      </c>
      <c r="E21" s="31" t="s">
        <v>1338</v>
      </c>
      <c r="F21" s="83" t="s">
        <v>1313</v>
      </c>
      <c r="G21" s="83" t="s">
        <v>1374</v>
      </c>
      <c r="H21" s="32"/>
      <c r="I21" s="33"/>
      <c r="J21" s="33"/>
      <c r="K21" s="33"/>
      <c r="L21" s="294" t="s">
        <v>1404</v>
      </c>
      <c r="M21" s="295"/>
      <c r="N21" s="296"/>
      <c r="O21" t="s">
        <v>1405</v>
      </c>
    </row>
    <row r="22" spans="1:15" ht="20.100000000000001" customHeight="1">
      <c r="A22">
        <v>15</v>
      </c>
      <c r="B22" s="29">
        <v>15</v>
      </c>
      <c r="C22" s="80">
        <v>2021613646</v>
      </c>
      <c r="D22" s="30" t="s">
        <v>1339</v>
      </c>
      <c r="E22" s="31" t="s">
        <v>1340</v>
      </c>
      <c r="F22" s="83" t="s">
        <v>1313</v>
      </c>
      <c r="G22" s="83" t="s">
        <v>1379</v>
      </c>
      <c r="H22" s="32"/>
      <c r="I22" s="33"/>
      <c r="J22" s="33"/>
      <c r="K22" s="33"/>
      <c r="L22" s="294" t="s">
        <v>1404</v>
      </c>
      <c r="M22" s="295"/>
      <c r="N22" s="296"/>
      <c r="O22" t="s">
        <v>1405</v>
      </c>
    </row>
    <row r="23" spans="1:15" ht="20.100000000000001" customHeight="1">
      <c r="A23">
        <v>16</v>
      </c>
      <c r="B23" s="29">
        <v>16</v>
      </c>
      <c r="C23" s="80">
        <v>1921619548</v>
      </c>
      <c r="D23" s="30" t="s">
        <v>1341</v>
      </c>
      <c r="E23" s="31" t="s">
        <v>1342</v>
      </c>
      <c r="F23" s="83" t="s">
        <v>1313</v>
      </c>
      <c r="G23" s="83" t="s">
        <v>1371</v>
      </c>
      <c r="H23" s="32"/>
      <c r="I23" s="33"/>
      <c r="J23" s="33"/>
      <c r="K23" s="33"/>
      <c r="L23" s="294" t="s">
        <v>1404</v>
      </c>
      <c r="M23" s="295"/>
      <c r="N23" s="296"/>
      <c r="O23" t="s">
        <v>1405</v>
      </c>
    </row>
  </sheetData>
  <mergeCells count="32">
    <mergeCell ref="L22:N22"/>
    <mergeCell ref="L23:N23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E1:K1"/>
    <mergeCell ref="C2:D2"/>
    <mergeCell ref="F2:K2"/>
    <mergeCell ref="D3:K3"/>
    <mergeCell ref="B4:K4"/>
  </mergeCells>
  <conditionalFormatting sqref="G6:G23 L8:N23 A8:A23">
    <cfRule type="cellIs" dxfId="2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O23"/>
  <sheetViews>
    <sheetView tabSelected="1" topLeftCell="B1" workbookViewId="0">
      <pane ySplit="7" topLeftCell="A8" activePane="bottomLeft" state="frozen"/>
      <selection pane="bottomLeft" activeCell="R10" sqref="R10"/>
    </sheetView>
  </sheetViews>
  <sheetFormatPr defaultRowHeight="15"/>
  <cols>
    <col min="1" max="1" width="5.5703125" hidden="1" customWidth="1"/>
    <col min="2" max="2" width="3.85546875" customWidth="1"/>
    <col min="3" max="3" width="9.5703125" customWidth="1"/>
    <col min="4" max="4" width="18.85546875" customWidth="1"/>
    <col min="5" max="5" width="8.140625" customWidth="1"/>
    <col min="6" max="6" width="9.42578125" customWidth="1"/>
    <col min="7" max="7" width="11.85546875" customWidth="1"/>
    <col min="8" max="8" width="3.7109375" customWidth="1"/>
    <col min="9" max="9" width="8.42578125" customWidth="1"/>
    <col min="10" max="10" width="4.140625" customWidth="1"/>
    <col min="11" max="11" width="11.7109375" customWidth="1"/>
    <col min="12" max="12" width="6.140625" customWidth="1"/>
    <col min="13" max="13" width="1.7109375" customWidth="1"/>
    <col min="14" max="14" width="1.85546875" customWidth="1"/>
    <col min="15" max="15" width="9.140625" hidden="1" customWidth="1"/>
  </cols>
  <sheetData>
    <row r="1" spans="1:15" s="22" customFormat="1" ht="14.25" customHeight="1">
      <c r="C1" s="288" t="s">
        <v>18</v>
      </c>
      <c r="D1" s="288"/>
      <c r="E1" s="289" t="s">
        <v>1307</v>
      </c>
      <c r="F1" s="289"/>
      <c r="G1" s="289"/>
      <c r="H1" s="289"/>
      <c r="I1" s="289"/>
      <c r="J1" s="289"/>
      <c r="K1" s="289"/>
      <c r="L1" s="234" t="s">
        <v>1384</v>
      </c>
    </row>
    <row r="2" spans="1:15" s="22" customFormat="1">
      <c r="C2" s="288" t="s">
        <v>19</v>
      </c>
      <c r="D2" s="288"/>
      <c r="E2" s="23" t="s">
        <v>1406</v>
      </c>
      <c r="F2" s="289" t="s">
        <v>1400</v>
      </c>
      <c r="G2" s="289"/>
      <c r="H2" s="289"/>
      <c r="I2" s="289"/>
      <c r="J2" s="289"/>
      <c r="K2" s="289"/>
      <c r="L2" s="24" t="s">
        <v>20</v>
      </c>
      <c r="M2" s="25" t="s">
        <v>21</v>
      </c>
      <c r="N2" s="25">
        <v>3</v>
      </c>
    </row>
    <row r="3" spans="1:15" s="26" customFormat="1" ht="18.75" customHeight="1">
      <c r="C3" s="27" t="s">
        <v>1407</v>
      </c>
      <c r="D3" s="290" t="s">
        <v>1402</v>
      </c>
      <c r="E3" s="290"/>
      <c r="F3" s="290"/>
      <c r="G3" s="290"/>
      <c r="H3" s="290"/>
      <c r="I3" s="290"/>
      <c r="J3" s="290"/>
      <c r="K3" s="290"/>
      <c r="L3" s="24" t="s">
        <v>22</v>
      </c>
      <c r="M3" s="24" t="s">
        <v>21</v>
      </c>
      <c r="N3" s="24">
        <v>1</v>
      </c>
    </row>
    <row r="4" spans="1:15" s="26" customFormat="1" ht="18.75" customHeight="1">
      <c r="B4" s="291" t="s">
        <v>1408</v>
      </c>
      <c r="C4" s="291"/>
      <c r="D4" s="291"/>
      <c r="E4" s="291"/>
      <c r="F4" s="291"/>
      <c r="G4" s="291"/>
      <c r="H4" s="291"/>
      <c r="I4" s="291"/>
      <c r="J4" s="291"/>
      <c r="K4" s="291"/>
      <c r="L4" s="24" t="s">
        <v>23</v>
      </c>
      <c r="M4" s="24" t="s">
        <v>21</v>
      </c>
      <c r="N4" s="24">
        <v>1</v>
      </c>
    </row>
    <row r="5" spans="1:15" ht="3.75" customHeight="1"/>
    <row r="6" spans="1:15" ht="15" customHeight="1">
      <c r="B6" s="287" t="s">
        <v>0</v>
      </c>
      <c r="C6" s="286" t="s">
        <v>24</v>
      </c>
      <c r="D6" s="292" t="s">
        <v>5</v>
      </c>
      <c r="E6" s="293" t="s">
        <v>6</v>
      </c>
      <c r="F6" s="286" t="s">
        <v>39</v>
      </c>
      <c r="G6" s="286" t="s">
        <v>40</v>
      </c>
      <c r="H6" s="286" t="s">
        <v>25</v>
      </c>
      <c r="I6" s="286" t="s">
        <v>26</v>
      </c>
      <c r="J6" s="297" t="s">
        <v>17</v>
      </c>
      <c r="K6" s="297"/>
      <c r="L6" s="298" t="s">
        <v>27</v>
      </c>
      <c r="M6" s="299"/>
      <c r="N6" s="300"/>
    </row>
    <row r="7" spans="1:15" ht="27" customHeight="1">
      <c r="B7" s="287"/>
      <c r="C7" s="287"/>
      <c r="D7" s="292"/>
      <c r="E7" s="293"/>
      <c r="F7" s="287"/>
      <c r="G7" s="287"/>
      <c r="H7" s="287"/>
      <c r="I7" s="287"/>
      <c r="J7" s="28" t="s">
        <v>28</v>
      </c>
      <c r="K7" s="28" t="s">
        <v>29</v>
      </c>
      <c r="L7" s="301"/>
      <c r="M7" s="302"/>
      <c r="N7" s="303"/>
    </row>
    <row r="8" spans="1:15" ht="20.100000000000001" customHeight="1">
      <c r="A8">
        <v>17</v>
      </c>
      <c r="B8" s="29">
        <v>1</v>
      </c>
      <c r="C8" s="80">
        <v>2221656554</v>
      </c>
      <c r="D8" s="30" t="s">
        <v>1343</v>
      </c>
      <c r="E8" s="31" t="s">
        <v>1342</v>
      </c>
      <c r="F8" s="83" t="s">
        <v>1313</v>
      </c>
      <c r="G8" s="83" t="s">
        <v>1374</v>
      </c>
      <c r="H8" s="32"/>
      <c r="I8" s="33"/>
      <c r="J8" s="33"/>
      <c r="K8" s="33"/>
      <c r="L8" s="304" t="s">
        <v>1404</v>
      </c>
      <c r="M8" s="305"/>
      <c r="N8" s="306"/>
      <c r="O8" t="s">
        <v>1409</v>
      </c>
    </row>
    <row r="9" spans="1:15" ht="20.100000000000001" customHeight="1">
      <c r="A9">
        <v>18</v>
      </c>
      <c r="B9" s="29">
        <v>2</v>
      </c>
      <c r="C9" s="80">
        <v>2321624164</v>
      </c>
      <c r="D9" s="30" t="s">
        <v>1344</v>
      </c>
      <c r="E9" s="31" t="s">
        <v>1342</v>
      </c>
      <c r="F9" s="83" t="s">
        <v>1313</v>
      </c>
      <c r="G9" s="83" t="s">
        <v>1380</v>
      </c>
      <c r="H9" s="32"/>
      <c r="I9" s="33"/>
      <c r="J9" s="33"/>
      <c r="K9" s="33"/>
      <c r="L9" s="294" t="s">
        <v>1404</v>
      </c>
      <c r="M9" s="295"/>
      <c r="N9" s="296"/>
      <c r="O9" t="s">
        <v>1409</v>
      </c>
    </row>
    <row r="10" spans="1:15" ht="20.100000000000001" customHeight="1">
      <c r="A10">
        <v>19</v>
      </c>
      <c r="B10" s="29">
        <v>3</v>
      </c>
      <c r="C10" s="80">
        <v>2320610403</v>
      </c>
      <c r="D10" s="30" t="s">
        <v>1345</v>
      </c>
      <c r="E10" s="31" t="s">
        <v>1346</v>
      </c>
      <c r="F10" s="83" t="s">
        <v>1313</v>
      </c>
      <c r="G10" s="83" t="s">
        <v>1381</v>
      </c>
      <c r="H10" s="32"/>
      <c r="I10" s="33"/>
      <c r="J10" s="33"/>
      <c r="K10" s="33"/>
      <c r="L10" s="294" t="s">
        <v>1404</v>
      </c>
      <c r="M10" s="295"/>
      <c r="N10" s="296"/>
      <c r="O10" t="s">
        <v>1409</v>
      </c>
    </row>
    <row r="11" spans="1:15" ht="20.100000000000001" customHeight="1">
      <c r="A11">
        <v>20</v>
      </c>
      <c r="B11" s="29">
        <v>4</v>
      </c>
      <c r="C11" s="80">
        <v>2321612536</v>
      </c>
      <c r="D11" s="30" t="s">
        <v>1347</v>
      </c>
      <c r="E11" s="31" t="s">
        <v>1346</v>
      </c>
      <c r="F11" s="83" t="s">
        <v>1313</v>
      </c>
      <c r="G11" s="83" t="s">
        <v>1381</v>
      </c>
      <c r="H11" s="32"/>
      <c r="I11" s="33"/>
      <c r="J11" s="33"/>
      <c r="K11" s="33"/>
      <c r="L11" s="294" t="s">
        <v>1404</v>
      </c>
      <c r="M11" s="295"/>
      <c r="N11" s="296"/>
      <c r="O11" t="s">
        <v>1409</v>
      </c>
    </row>
    <row r="12" spans="1:15" ht="20.100000000000001" customHeight="1">
      <c r="A12">
        <v>21</v>
      </c>
      <c r="B12" s="29">
        <v>5</v>
      </c>
      <c r="C12" s="80">
        <v>2321619923</v>
      </c>
      <c r="D12" s="30" t="s">
        <v>1348</v>
      </c>
      <c r="E12" s="31" t="s">
        <v>1349</v>
      </c>
      <c r="F12" s="83" t="s">
        <v>1313</v>
      </c>
      <c r="G12" s="83" t="s">
        <v>1381</v>
      </c>
      <c r="H12" s="32"/>
      <c r="I12" s="33"/>
      <c r="J12" s="33"/>
      <c r="K12" s="33"/>
      <c r="L12" s="294" t="s">
        <v>1404</v>
      </c>
      <c r="M12" s="295"/>
      <c r="N12" s="296"/>
      <c r="O12" t="s">
        <v>1409</v>
      </c>
    </row>
    <row r="13" spans="1:15" ht="20.100000000000001" customHeight="1">
      <c r="A13">
        <v>22</v>
      </c>
      <c r="B13" s="29">
        <v>6</v>
      </c>
      <c r="C13" s="80">
        <v>2121616536</v>
      </c>
      <c r="D13" s="30" t="s">
        <v>1350</v>
      </c>
      <c r="E13" s="31" t="s">
        <v>1351</v>
      </c>
      <c r="F13" s="83" t="s">
        <v>1313</v>
      </c>
      <c r="G13" s="83" t="s">
        <v>1371</v>
      </c>
      <c r="H13" s="32"/>
      <c r="I13" s="33"/>
      <c r="J13" s="33"/>
      <c r="K13" s="33"/>
      <c r="L13" s="294" t="s">
        <v>73</v>
      </c>
      <c r="M13" s="295"/>
      <c r="N13" s="296"/>
      <c r="O13" t="s">
        <v>1409</v>
      </c>
    </row>
    <row r="14" spans="1:15" ht="20.100000000000001" customHeight="1">
      <c r="A14">
        <v>23</v>
      </c>
      <c r="B14" s="29">
        <v>7</v>
      </c>
      <c r="C14" s="80">
        <v>24216204147</v>
      </c>
      <c r="D14" s="30" t="s">
        <v>1352</v>
      </c>
      <c r="E14" s="31" t="s">
        <v>1353</v>
      </c>
      <c r="F14" s="83" t="s">
        <v>1313</v>
      </c>
      <c r="G14" s="83" t="s">
        <v>1382</v>
      </c>
      <c r="H14" s="32"/>
      <c r="I14" s="33"/>
      <c r="J14" s="33"/>
      <c r="K14" s="33"/>
      <c r="L14" s="294" t="s">
        <v>1404</v>
      </c>
      <c r="M14" s="295"/>
      <c r="N14" s="296"/>
      <c r="O14" t="s">
        <v>1409</v>
      </c>
    </row>
    <row r="15" spans="1:15" ht="20.100000000000001" customHeight="1">
      <c r="A15">
        <v>24</v>
      </c>
      <c r="B15" s="29">
        <v>8</v>
      </c>
      <c r="C15" s="80">
        <v>2221639341</v>
      </c>
      <c r="D15" s="30" t="s">
        <v>1354</v>
      </c>
      <c r="E15" s="31" t="s">
        <v>1355</v>
      </c>
      <c r="F15" s="83" t="s">
        <v>1313</v>
      </c>
      <c r="G15" s="83" t="s">
        <v>1373</v>
      </c>
      <c r="H15" s="32"/>
      <c r="I15" s="33"/>
      <c r="J15" s="33"/>
      <c r="K15" s="33"/>
      <c r="L15" s="294" t="s">
        <v>1404</v>
      </c>
      <c r="M15" s="295"/>
      <c r="N15" s="296"/>
      <c r="O15" t="s">
        <v>1409</v>
      </c>
    </row>
    <row r="16" spans="1:15" ht="20.100000000000001" customHeight="1">
      <c r="A16">
        <v>25</v>
      </c>
      <c r="B16" s="29">
        <v>9</v>
      </c>
      <c r="C16" s="80">
        <v>2121649857</v>
      </c>
      <c r="D16" s="30" t="s">
        <v>1356</v>
      </c>
      <c r="E16" s="31" t="s">
        <v>1357</v>
      </c>
      <c r="F16" s="83" t="s">
        <v>1313</v>
      </c>
      <c r="G16" s="83" t="s">
        <v>1378</v>
      </c>
      <c r="H16" s="32"/>
      <c r="I16" s="33"/>
      <c r="J16" s="33"/>
      <c r="K16" s="33"/>
      <c r="L16" s="294" t="s">
        <v>1404</v>
      </c>
      <c r="M16" s="295"/>
      <c r="N16" s="296"/>
      <c r="O16" t="s">
        <v>1409</v>
      </c>
    </row>
    <row r="17" spans="1:15" ht="20.100000000000001" customHeight="1">
      <c r="A17">
        <v>26</v>
      </c>
      <c r="B17" s="29">
        <v>10</v>
      </c>
      <c r="C17" s="80">
        <v>1921617847</v>
      </c>
      <c r="D17" s="30" t="s">
        <v>1358</v>
      </c>
      <c r="E17" s="31" t="s">
        <v>1359</v>
      </c>
      <c r="F17" s="83" t="s">
        <v>1313</v>
      </c>
      <c r="G17" s="83" t="s">
        <v>1383</v>
      </c>
      <c r="H17" s="32"/>
      <c r="I17" s="33"/>
      <c r="J17" s="33"/>
      <c r="K17" s="33"/>
      <c r="L17" s="294" t="s">
        <v>1404</v>
      </c>
      <c r="M17" s="295"/>
      <c r="N17" s="296"/>
      <c r="O17" t="s">
        <v>1409</v>
      </c>
    </row>
    <row r="18" spans="1:15" ht="20.100000000000001" customHeight="1">
      <c r="A18">
        <v>27</v>
      </c>
      <c r="B18" s="29">
        <v>11</v>
      </c>
      <c r="C18" s="80">
        <v>2320323687</v>
      </c>
      <c r="D18" s="30" t="s">
        <v>1360</v>
      </c>
      <c r="E18" s="31" t="s">
        <v>1361</v>
      </c>
      <c r="F18" s="83" t="s">
        <v>1313</v>
      </c>
      <c r="G18" s="83" t="s">
        <v>1370</v>
      </c>
      <c r="H18" s="32"/>
      <c r="I18" s="33"/>
      <c r="J18" s="33"/>
      <c r="K18" s="33"/>
      <c r="L18" s="294" t="s">
        <v>1404</v>
      </c>
      <c r="M18" s="295"/>
      <c r="N18" s="296"/>
      <c r="O18" t="s">
        <v>1409</v>
      </c>
    </row>
    <row r="19" spans="1:15" ht="20.100000000000001" customHeight="1">
      <c r="A19">
        <v>28</v>
      </c>
      <c r="B19" s="29">
        <v>12</v>
      </c>
      <c r="C19" s="80">
        <v>2121627665</v>
      </c>
      <c r="D19" s="30" t="s">
        <v>1362</v>
      </c>
      <c r="E19" s="31" t="s">
        <v>1363</v>
      </c>
      <c r="F19" s="83" t="s">
        <v>1313</v>
      </c>
      <c r="G19" s="83" t="s">
        <v>1371</v>
      </c>
      <c r="H19" s="32"/>
      <c r="I19" s="33"/>
      <c r="J19" s="33"/>
      <c r="K19" s="33"/>
      <c r="L19" s="294" t="s">
        <v>1404</v>
      </c>
      <c r="M19" s="295"/>
      <c r="N19" s="296"/>
      <c r="O19" t="s">
        <v>1409</v>
      </c>
    </row>
    <row r="20" spans="1:15" ht="20.100000000000001" customHeight="1">
      <c r="A20">
        <v>29</v>
      </c>
      <c r="B20" s="29">
        <v>13</v>
      </c>
      <c r="C20" s="80">
        <v>23216112925</v>
      </c>
      <c r="D20" s="30" t="s">
        <v>1364</v>
      </c>
      <c r="E20" s="31" t="s">
        <v>1363</v>
      </c>
      <c r="F20" s="83" t="s">
        <v>1313</v>
      </c>
      <c r="G20" s="83" t="s">
        <v>1381</v>
      </c>
      <c r="H20" s="32"/>
      <c r="I20" s="33"/>
      <c r="J20" s="33"/>
      <c r="K20" s="33"/>
      <c r="L20" s="294" t="s">
        <v>1404</v>
      </c>
      <c r="M20" s="295"/>
      <c r="N20" s="296"/>
      <c r="O20" t="s">
        <v>1409</v>
      </c>
    </row>
    <row r="21" spans="1:15" ht="20.100000000000001" customHeight="1">
      <c r="A21">
        <v>30</v>
      </c>
      <c r="B21" s="29">
        <v>14</v>
      </c>
      <c r="C21" s="80">
        <v>2321614161</v>
      </c>
      <c r="D21" s="30" t="s">
        <v>1365</v>
      </c>
      <c r="E21" s="31" t="s">
        <v>1366</v>
      </c>
      <c r="F21" s="83" t="s">
        <v>1313</v>
      </c>
      <c r="G21" s="83" t="s">
        <v>1380</v>
      </c>
      <c r="H21" s="32"/>
      <c r="I21" s="33"/>
      <c r="J21" s="33"/>
      <c r="K21" s="33"/>
      <c r="L21" s="294" t="s">
        <v>1404</v>
      </c>
      <c r="M21" s="295"/>
      <c r="N21" s="296"/>
      <c r="O21" t="s">
        <v>1409</v>
      </c>
    </row>
    <row r="22" spans="1:15" ht="20.100000000000001" customHeight="1">
      <c r="A22">
        <v>31</v>
      </c>
      <c r="B22" s="29">
        <v>15</v>
      </c>
      <c r="C22" s="80">
        <v>2121654952</v>
      </c>
      <c r="D22" s="30" t="s">
        <v>1367</v>
      </c>
      <c r="E22" s="31" t="s">
        <v>1368</v>
      </c>
      <c r="F22" s="83" t="s">
        <v>1313</v>
      </c>
      <c r="G22" s="83" t="s">
        <v>1370</v>
      </c>
      <c r="H22" s="32"/>
      <c r="I22" s="33"/>
      <c r="J22" s="33"/>
      <c r="K22" s="33"/>
      <c r="L22" s="294" t="s">
        <v>1404</v>
      </c>
      <c r="M22" s="295"/>
      <c r="N22" s="296"/>
      <c r="O22" t="s">
        <v>1409</v>
      </c>
    </row>
    <row r="23" spans="1:15" ht="20.100000000000001" customHeight="1">
      <c r="A23">
        <v>32</v>
      </c>
      <c r="B23" s="29">
        <v>16</v>
      </c>
      <c r="C23" s="80">
        <v>2220615524</v>
      </c>
      <c r="D23" s="30" t="s">
        <v>1321</v>
      </c>
      <c r="E23" s="31" t="s">
        <v>1369</v>
      </c>
      <c r="F23" s="83" t="s">
        <v>1313</v>
      </c>
      <c r="G23" s="83" t="s">
        <v>1377</v>
      </c>
      <c r="H23" s="32"/>
      <c r="I23" s="33"/>
      <c r="J23" s="33"/>
      <c r="K23" s="33"/>
      <c r="L23" s="294" t="s">
        <v>1404</v>
      </c>
      <c r="M23" s="295"/>
      <c r="N23" s="296"/>
      <c r="O23" t="s">
        <v>1409</v>
      </c>
    </row>
  </sheetData>
  <mergeCells count="32">
    <mergeCell ref="L22:N22"/>
    <mergeCell ref="L23:N23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E1:K1"/>
    <mergeCell ref="C2:D2"/>
    <mergeCell ref="F2:K2"/>
    <mergeCell ref="D3:K3"/>
    <mergeCell ref="B4:K4"/>
  </mergeCells>
  <conditionalFormatting sqref="G6:G23 L8:N23 A8:A23">
    <cfRule type="cellIs" dxfId="1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J13"/>
  <sheetViews>
    <sheetView workbookViewId="0">
      <pane xSplit="6" ySplit="7" topLeftCell="G8" activePane="bottomRight" state="frozen"/>
      <selection activeCell="E19" sqref="E19:G19"/>
      <selection pane="topRight" activeCell="E19" sqref="E19:G19"/>
      <selection pane="bottomLeft" activeCell="E19" sqref="E19:G19"/>
      <selection pane="bottomRight" activeCell="E19" sqref="E19:G19"/>
    </sheetView>
  </sheetViews>
  <sheetFormatPr defaultRowHeight="12.75"/>
  <cols>
    <col min="1" max="1" width="4" style="198" hidden="1" customWidth="1"/>
    <col min="2" max="2" width="5.140625" style="198" customWidth="1"/>
    <col min="3" max="3" width="12.140625" style="216" customWidth="1"/>
    <col min="4" max="4" width="17.140625" style="211" customWidth="1"/>
    <col min="5" max="5" width="8.42578125" style="217" customWidth="1"/>
    <col min="6" max="6" width="14.28515625" style="202" customWidth="1"/>
    <col min="7" max="7" width="15.42578125" style="202" customWidth="1"/>
    <col min="8" max="8" width="16.28515625" style="202" customWidth="1"/>
    <col min="9" max="9" width="11.28515625" style="199" customWidth="1"/>
    <col min="10" max="10" width="9.140625" style="219"/>
    <col min="11" max="233" width="9.140625" style="198"/>
    <col min="234" max="234" width="0" style="198" hidden="1" customWidth="1"/>
    <col min="235" max="235" width="5.140625" style="198" customWidth="1"/>
    <col min="236" max="236" width="12.140625" style="198" customWidth="1"/>
    <col min="237" max="237" width="17.140625" style="198" customWidth="1"/>
    <col min="238" max="238" width="8.42578125" style="198" customWidth="1"/>
    <col min="239" max="239" width="15.85546875" style="198" customWidth="1"/>
    <col min="240" max="240" width="16.140625" style="198" customWidth="1"/>
    <col min="241" max="241" width="16.28515625" style="198" customWidth="1"/>
    <col min="242" max="242" width="11.28515625" style="198" customWidth="1"/>
    <col min="243" max="489" width="9.140625" style="198"/>
    <col min="490" max="490" width="0" style="198" hidden="1" customWidth="1"/>
    <col min="491" max="491" width="5.140625" style="198" customWidth="1"/>
    <col min="492" max="492" width="12.140625" style="198" customWidth="1"/>
    <col min="493" max="493" width="17.140625" style="198" customWidth="1"/>
    <col min="494" max="494" width="8.42578125" style="198" customWidth="1"/>
    <col min="495" max="495" width="15.85546875" style="198" customWidth="1"/>
    <col min="496" max="496" width="16.140625" style="198" customWidth="1"/>
    <col min="497" max="497" width="16.28515625" style="198" customWidth="1"/>
    <col min="498" max="498" width="11.28515625" style="198" customWidth="1"/>
    <col min="499" max="745" width="9.140625" style="198"/>
    <col min="746" max="746" width="0" style="198" hidden="1" customWidth="1"/>
    <col min="747" max="747" width="5.140625" style="198" customWidth="1"/>
    <col min="748" max="748" width="12.140625" style="198" customWidth="1"/>
    <col min="749" max="749" width="17.140625" style="198" customWidth="1"/>
    <col min="750" max="750" width="8.42578125" style="198" customWidth="1"/>
    <col min="751" max="751" width="15.85546875" style="198" customWidth="1"/>
    <col min="752" max="752" width="16.140625" style="198" customWidth="1"/>
    <col min="753" max="753" width="16.28515625" style="198" customWidth="1"/>
    <col min="754" max="754" width="11.28515625" style="198" customWidth="1"/>
    <col min="755" max="1001" width="9.140625" style="198"/>
    <col min="1002" max="1002" width="0" style="198" hidden="1" customWidth="1"/>
    <col min="1003" max="1003" width="5.140625" style="198" customWidth="1"/>
    <col min="1004" max="1004" width="12.140625" style="198" customWidth="1"/>
    <col min="1005" max="1005" width="17.140625" style="198" customWidth="1"/>
    <col min="1006" max="1006" width="8.42578125" style="198" customWidth="1"/>
    <col min="1007" max="1007" width="15.85546875" style="198" customWidth="1"/>
    <col min="1008" max="1008" width="16.140625" style="198" customWidth="1"/>
    <col min="1009" max="1009" width="16.28515625" style="198" customWidth="1"/>
    <col min="1010" max="1010" width="11.28515625" style="198" customWidth="1"/>
    <col min="1011" max="1257" width="9.140625" style="198"/>
    <col min="1258" max="1258" width="0" style="198" hidden="1" customWidth="1"/>
    <col min="1259" max="1259" width="5.140625" style="198" customWidth="1"/>
    <col min="1260" max="1260" width="12.140625" style="198" customWidth="1"/>
    <col min="1261" max="1261" width="17.140625" style="198" customWidth="1"/>
    <col min="1262" max="1262" width="8.42578125" style="198" customWidth="1"/>
    <col min="1263" max="1263" width="15.85546875" style="198" customWidth="1"/>
    <col min="1264" max="1264" width="16.140625" style="198" customWidth="1"/>
    <col min="1265" max="1265" width="16.28515625" style="198" customWidth="1"/>
    <col min="1266" max="1266" width="11.28515625" style="198" customWidth="1"/>
    <col min="1267" max="1513" width="9.140625" style="198"/>
    <col min="1514" max="1514" width="0" style="198" hidden="1" customWidth="1"/>
    <col min="1515" max="1515" width="5.140625" style="198" customWidth="1"/>
    <col min="1516" max="1516" width="12.140625" style="198" customWidth="1"/>
    <col min="1517" max="1517" width="17.140625" style="198" customWidth="1"/>
    <col min="1518" max="1518" width="8.42578125" style="198" customWidth="1"/>
    <col min="1519" max="1519" width="15.85546875" style="198" customWidth="1"/>
    <col min="1520" max="1520" width="16.140625" style="198" customWidth="1"/>
    <col min="1521" max="1521" width="16.28515625" style="198" customWidth="1"/>
    <col min="1522" max="1522" width="11.28515625" style="198" customWidth="1"/>
    <col min="1523" max="1769" width="9.140625" style="198"/>
    <col min="1770" max="1770" width="0" style="198" hidden="1" customWidth="1"/>
    <col min="1771" max="1771" width="5.140625" style="198" customWidth="1"/>
    <col min="1772" max="1772" width="12.140625" style="198" customWidth="1"/>
    <col min="1773" max="1773" width="17.140625" style="198" customWidth="1"/>
    <col min="1774" max="1774" width="8.42578125" style="198" customWidth="1"/>
    <col min="1775" max="1775" width="15.85546875" style="198" customWidth="1"/>
    <col min="1776" max="1776" width="16.140625" style="198" customWidth="1"/>
    <col min="1777" max="1777" width="16.28515625" style="198" customWidth="1"/>
    <col min="1778" max="1778" width="11.28515625" style="198" customWidth="1"/>
    <col min="1779" max="2025" width="9.140625" style="198"/>
    <col min="2026" max="2026" width="0" style="198" hidden="1" customWidth="1"/>
    <col min="2027" max="2027" width="5.140625" style="198" customWidth="1"/>
    <col min="2028" max="2028" width="12.140625" style="198" customWidth="1"/>
    <col min="2029" max="2029" width="17.140625" style="198" customWidth="1"/>
    <col min="2030" max="2030" width="8.42578125" style="198" customWidth="1"/>
    <col min="2031" max="2031" width="15.85546875" style="198" customWidth="1"/>
    <col min="2032" max="2032" width="16.140625" style="198" customWidth="1"/>
    <col min="2033" max="2033" width="16.28515625" style="198" customWidth="1"/>
    <col min="2034" max="2034" width="11.28515625" style="198" customWidth="1"/>
    <col min="2035" max="2281" width="9.140625" style="198"/>
    <col min="2282" max="2282" width="0" style="198" hidden="1" customWidth="1"/>
    <col min="2283" max="2283" width="5.140625" style="198" customWidth="1"/>
    <col min="2284" max="2284" width="12.140625" style="198" customWidth="1"/>
    <col min="2285" max="2285" width="17.140625" style="198" customWidth="1"/>
    <col min="2286" max="2286" width="8.42578125" style="198" customWidth="1"/>
    <col min="2287" max="2287" width="15.85546875" style="198" customWidth="1"/>
    <col min="2288" max="2288" width="16.140625" style="198" customWidth="1"/>
    <col min="2289" max="2289" width="16.28515625" style="198" customWidth="1"/>
    <col min="2290" max="2290" width="11.28515625" style="198" customWidth="1"/>
    <col min="2291" max="2537" width="9.140625" style="198"/>
    <col min="2538" max="2538" width="0" style="198" hidden="1" customWidth="1"/>
    <col min="2539" max="2539" width="5.140625" style="198" customWidth="1"/>
    <col min="2540" max="2540" width="12.140625" style="198" customWidth="1"/>
    <col min="2541" max="2541" width="17.140625" style="198" customWidth="1"/>
    <col min="2542" max="2542" width="8.42578125" style="198" customWidth="1"/>
    <col min="2543" max="2543" width="15.85546875" style="198" customWidth="1"/>
    <col min="2544" max="2544" width="16.140625" style="198" customWidth="1"/>
    <col min="2545" max="2545" width="16.28515625" style="198" customWidth="1"/>
    <col min="2546" max="2546" width="11.28515625" style="198" customWidth="1"/>
    <col min="2547" max="2793" width="9.140625" style="198"/>
    <col min="2794" max="2794" width="0" style="198" hidden="1" customWidth="1"/>
    <col min="2795" max="2795" width="5.140625" style="198" customWidth="1"/>
    <col min="2796" max="2796" width="12.140625" style="198" customWidth="1"/>
    <col min="2797" max="2797" width="17.140625" style="198" customWidth="1"/>
    <col min="2798" max="2798" width="8.42578125" style="198" customWidth="1"/>
    <col min="2799" max="2799" width="15.85546875" style="198" customWidth="1"/>
    <col min="2800" max="2800" width="16.140625" style="198" customWidth="1"/>
    <col min="2801" max="2801" width="16.28515625" style="198" customWidth="1"/>
    <col min="2802" max="2802" width="11.28515625" style="198" customWidth="1"/>
    <col min="2803" max="3049" width="9.140625" style="198"/>
    <col min="3050" max="3050" width="0" style="198" hidden="1" customWidth="1"/>
    <col min="3051" max="3051" width="5.140625" style="198" customWidth="1"/>
    <col min="3052" max="3052" width="12.140625" style="198" customWidth="1"/>
    <col min="3053" max="3053" width="17.140625" style="198" customWidth="1"/>
    <col min="3054" max="3054" width="8.42578125" style="198" customWidth="1"/>
    <col min="3055" max="3055" width="15.85546875" style="198" customWidth="1"/>
    <col min="3056" max="3056" width="16.140625" style="198" customWidth="1"/>
    <col min="3057" max="3057" width="16.28515625" style="198" customWidth="1"/>
    <col min="3058" max="3058" width="11.28515625" style="198" customWidth="1"/>
    <col min="3059" max="3305" width="9.140625" style="198"/>
    <col min="3306" max="3306" width="0" style="198" hidden="1" customWidth="1"/>
    <col min="3307" max="3307" width="5.140625" style="198" customWidth="1"/>
    <col min="3308" max="3308" width="12.140625" style="198" customWidth="1"/>
    <col min="3309" max="3309" width="17.140625" style="198" customWidth="1"/>
    <col min="3310" max="3310" width="8.42578125" style="198" customWidth="1"/>
    <col min="3311" max="3311" width="15.85546875" style="198" customWidth="1"/>
    <col min="3312" max="3312" width="16.140625" style="198" customWidth="1"/>
    <col min="3313" max="3313" width="16.28515625" style="198" customWidth="1"/>
    <col min="3314" max="3314" width="11.28515625" style="198" customWidth="1"/>
    <col min="3315" max="3561" width="9.140625" style="198"/>
    <col min="3562" max="3562" width="0" style="198" hidden="1" customWidth="1"/>
    <col min="3563" max="3563" width="5.140625" style="198" customWidth="1"/>
    <col min="3564" max="3564" width="12.140625" style="198" customWidth="1"/>
    <col min="3565" max="3565" width="17.140625" style="198" customWidth="1"/>
    <col min="3566" max="3566" width="8.42578125" style="198" customWidth="1"/>
    <col min="3567" max="3567" width="15.85546875" style="198" customWidth="1"/>
    <col min="3568" max="3568" width="16.140625" style="198" customWidth="1"/>
    <col min="3569" max="3569" width="16.28515625" style="198" customWidth="1"/>
    <col min="3570" max="3570" width="11.28515625" style="198" customWidth="1"/>
    <col min="3571" max="3817" width="9.140625" style="198"/>
    <col min="3818" max="3818" width="0" style="198" hidden="1" customWidth="1"/>
    <col min="3819" max="3819" width="5.140625" style="198" customWidth="1"/>
    <col min="3820" max="3820" width="12.140625" style="198" customWidth="1"/>
    <col min="3821" max="3821" width="17.140625" style="198" customWidth="1"/>
    <col min="3822" max="3822" width="8.42578125" style="198" customWidth="1"/>
    <col min="3823" max="3823" width="15.85546875" style="198" customWidth="1"/>
    <col min="3824" max="3824" width="16.140625" style="198" customWidth="1"/>
    <col min="3825" max="3825" width="16.28515625" style="198" customWidth="1"/>
    <col min="3826" max="3826" width="11.28515625" style="198" customWidth="1"/>
    <col min="3827" max="4073" width="9.140625" style="198"/>
    <col min="4074" max="4074" width="0" style="198" hidden="1" customWidth="1"/>
    <col min="4075" max="4075" width="5.140625" style="198" customWidth="1"/>
    <col min="4076" max="4076" width="12.140625" style="198" customWidth="1"/>
    <col min="4077" max="4077" width="17.140625" style="198" customWidth="1"/>
    <col min="4078" max="4078" width="8.42578125" style="198" customWidth="1"/>
    <col min="4079" max="4079" width="15.85546875" style="198" customWidth="1"/>
    <col min="4080" max="4080" width="16.140625" style="198" customWidth="1"/>
    <col min="4081" max="4081" width="16.28515625" style="198" customWidth="1"/>
    <col min="4082" max="4082" width="11.28515625" style="198" customWidth="1"/>
    <col min="4083" max="4329" width="9.140625" style="198"/>
    <col min="4330" max="4330" width="0" style="198" hidden="1" customWidth="1"/>
    <col min="4331" max="4331" width="5.140625" style="198" customWidth="1"/>
    <col min="4332" max="4332" width="12.140625" style="198" customWidth="1"/>
    <col min="4333" max="4333" width="17.140625" style="198" customWidth="1"/>
    <col min="4334" max="4334" width="8.42578125" style="198" customWidth="1"/>
    <col min="4335" max="4335" width="15.85546875" style="198" customWidth="1"/>
    <col min="4336" max="4336" width="16.140625" style="198" customWidth="1"/>
    <col min="4337" max="4337" width="16.28515625" style="198" customWidth="1"/>
    <col min="4338" max="4338" width="11.28515625" style="198" customWidth="1"/>
    <col min="4339" max="4585" width="9.140625" style="198"/>
    <col min="4586" max="4586" width="0" style="198" hidden="1" customWidth="1"/>
    <col min="4587" max="4587" width="5.140625" style="198" customWidth="1"/>
    <col min="4588" max="4588" width="12.140625" style="198" customWidth="1"/>
    <col min="4589" max="4589" width="17.140625" style="198" customWidth="1"/>
    <col min="4590" max="4590" width="8.42578125" style="198" customWidth="1"/>
    <col min="4591" max="4591" width="15.85546875" style="198" customWidth="1"/>
    <col min="4592" max="4592" width="16.140625" style="198" customWidth="1"/>
    <col min="4593" max="4593" width="16.28515625" style="198" customWidth="1"/>
    <col min="4594" max="4594" width="11.28515625" style="198" customWidth="1"/>
    <col min="4595" max="4841" width="9.140625" style="198"/>
    <col min="4842" max="4842" width="0" style="198" hidden="1" customWidth="1"/>
    <col min="4843" max="4843" width="5.140625" style="198" customWidth="1"/>
    <col min="4844" max="4844" width="12.140625" style="198" customWidth="1"/>
    <col min="4845" max="4845" width="17.140625" style="198" customWidth="1"/>
    <col min="4846" max="4846" width="8.42578125" style="198" customWidth="1"/>
    <col min="4847" max="4847" width="15.85546875" style="198" customWidth="1"/>
    <col min="4848" max="4848" width="16.140625" style="198" customWidth="1"/>
    <col min="4849" max="4849" width="16.28515625" style="198" customWidth="1"/>
    <col min="4850" max="4850" width="11.28515625" style="198" customWidth="1"/>
    <col min="4851" max="5097" width="9.140625" style="198"/>
    <col min="5098" max="5098" width="0" style="198" hidden="1" customWidth="1"/>
    <col min="5099" max="5099" width="5.140625" style="198" customWidth="1"/>
    <col min="5100" max="5100" width="12.140625" style="198" customWidth="1"/>
    <col min="5101" max="5101" width="17.140625" style="198" customWidth="1"/>
    <col min="5102" max="5102" width="8.42578125" style="198" customWidth="1"/>
    <col min="5103" max="5103" width="15.85546875" style="198" customWidth="1"/>
    <col min="5104" max="5104" width="16.140625" style="198" customWidth="1"/>
    <col min="5105" max="5105" width="16.28515625" style="198" customWidth="1"/>
    <col min="5106" max="5106" width="11.28515625" style="198" customWidth="1"/>
    <col min="5107" max="5353" width="9.140625" style="198"/>
    <col min="5354" max="5354" width="0" style="198" hidden="1" customWidth="1"/>
    <col min="5355" max="5355" width="5.140625" style="198" customWidth="1"/>
    <col min="5356" max="5356" width="12.140625" style="198" customWidth="1"/>
    <col min="5357" max="5357" width="17.140625" style="198" customWidth="1"/>
    <col min="5358" max="5358" width="8.42578125" style="198" customWidth="1"/>
    <col min="5359" max="5359" width="15.85546875" style="198" customWidth="1"/>
    <col min="5360" max="5360" width="16.140625" style="198" customWidth="1"/>
    <col min="5361" max="5361" width="16.28515625" style="198" customWidth="1"/>
    <col min="5362" max="5362" width="11.28515625" style="198" customWidth="1"/>
    <col min="5363" max="5609" width="9.140625" style="198"/>
    <col min="5610" max="5610" width="0" style="198" hidden="1" customWidth="1"/>
    <col min="5611" max="5611" width="5.140625" style="198" customWidth="1"/>
    <col min="5612" max="5612" width="12.140625" style="198" customWidth="1"/>
    <col min="5613" max="5613" width="17.140625" style="198" customWidth="1"/>
    <col min="5614" max="5614" width="8.42578125" style="198" customWidth="1"/>
    <col min="5615" max="5615" width="15.85546875" style="198" customWidth="1"/>
    <col min="5616" max="5616" width="16.140625" style="198" customWidth="1"/>
    <col min="5617" max="5617" width="16.28515625" style="198" customWidth="1"/>
    <col min="5618" max="5618" width="11.28515625" style="198" customWidth="1"/>
    <col min="5619" max="5865" width="9.140625" style="198"/>
    <col min="5866" max="5866" width="0" style="198" hidden="1" customWidth="1"/>
    <col min="5867" max="5867" width="5.140625" style="198" customWidth="1"/>
    <col min="5868" max="5868" width="12.140625" style="198" customWidth="1"/>
    <col min="5869" max="5869" width="17.140625" style="198" customWidth="1"/>
    <col min="5870" max="5870" width="8.42578125" style="198" customWidth="1"/>
    <col min="5871" max="5871" width="15.85546875" style="198" customWidth="1"/>
    <col min="5872" max="5872" width="16.140625" style="198" customWidth="1"/>
    <col min="5873" max="5873" width="16.28515625" style="198" customWidth="1"/>
    <col min="5874" max="5874" width="11.28515625" style="198" customWidth="1"/>
    <col min="5875" max="6121" width="9.140625" style="198"/>
    <col min="6122" max="6122" width="0" style="198" hidden="1" customWidth="1"/>
    <col min="6123" max="6123" width="5.140625" style="198" customWidth="1"/>
    <col min="6124" max="6124" width="12.140625" style="198" customWidth="1"/>
    <col min="6125" max="6125" width="17.140625" style="198" customWidth="1"/>
    <col min="6126" max="6126" width="8.42578125" style="198" customWidth="1"/>
    <col min="6127" max="6127" width="15.85546875" style="198" customWidth="1"/>
    <col min="6128" max="6128" width="16.140625" style="198" customWidth="1"/>
    <col min="6129" max="6129" width="16.28515625" style="198" customWidth="1"/>
    <col min="6130" max="6130" width="11.28515625" style="198" customWidth="1"/>
    <col min="6131" max="6377" width="9.140625" style="198"/>
    <col min="6378" max="6378" width="0" style="198" hidden="1" customWidth="1"/>
    <col min="6379" max="6379" width="5.140625" style="198" customWidth="1"/>
    <col min="6380" max="6380" width="12.140625" style="198" customWidth="1"/>
    <col min="6381" max="6381" width="17.140625" style="198" customWidth="1"/>
    <col min="6382" max="6382" width="8.42578125" style="198" customWidth="1"/>
    <col min="6383" max="6383" width="15.85546875" style="198" customWidth="1"/>
    <col min="6384" max="6384" width="16.140625" style="198" customWidth="1"/>
    <col min="6385" max="6385" width="16.28515625" style="198" customWidth="1"/>
    <col min="6386" max="6386" width="11.28515625" style="198" customWidth="1"/>
    <col min="6387" max="6633" width="9.140625" style="198"/>
    <col min="6634" max="6634" width="0" style="198" hidden="1" customWidth="1"/>
    <col min="6635" max="6635" width="5.140625" style="198" customWidth="1"/>
    <col min="6636" max="6636" width="12.140625" style="198" customWidth="1"/>
    <col min="6637" max="6637" width="17.140625" style="198" customWidth="1"/>
    <col min="6638" max="6638" width="8.42578125" style="198" customWidth="1"/>
    <col min="6639" max="6639" width="15.85546875" style="198" customWidth="1"/>
    <col min="6640" max="6640" width="16.140625" style="198" customWidth="1"/>
    <col min="6641" max="6641" width="16.28515625" style="198" customWidth="1"/>
    <col min="6642" max="6642" width="11.28515625" style="198" customWidth="1"/>
    <col min="6643" max="6889" width="9.140625" style="198"/>
    <col min="6890" max="6890" width="0" style="198" hidden="1" customWidth="1"/>
    <col min="6891" max="6891" width="5.140625" style="198" customWidth="1"/>
    <col min="6892" max="6892" width="12.140625" style="198" customWidth="1"/>
    <col min="6893" max="6893" width="17.140625" style="198" customWidth="1"/>
    <col min="6894" max="6894" width="8.42578125" style="198" customWidth="1"/>
    <col min="6895" max="6895" width="15.85546875" style="198" customWidth="1"/>
    <col min="6896" max="6896" width="16.140625" style="198" customWidth="1"/>
    <col min="6897" max="6897" width="16.28515625" style="198" customWidth="1"/>
    <col min="6898" max="6898" width="11.28515625" style="198" customWidth="1"/>
    <col min="6899" max="7145" width="9.140625" style="198"/>
    <col min="7146" max="7146" width="0" style="198" hidden="1" customWidth="1"/>
    <col min="7147" max="7147" width="5.140625" style="198" customWidth="1"/>
    <col min="7148" max="7148" width="12.140625" style="198" customWidth="1"/>
    <col min="7149" max="7149" width="17.140625" style="198" customWidth="1"/>
    <col min="7150" max="7150" width="8.42578125" style="198" customWidth="1"/>
    <col min="7151" max="7151" width="15.85546875" style="198" customWidth="1"/>
    <col min="7152" max="7152" width="16.140625" style="198" customWidth="1"/>
    <col min="7153" max="7153" width="16.28515625" style="198" customWidth="1"/>
    <col min="7154" max="7154" width="11.28515625" style="198" customWidth="1"/>
    <col min="7155" max="7401" width="9.140625" style="198"/>
    <col min="7402" max="7402" width="0" style="198" hidden="1" customWidth="1"/>
    <col min="7403" max="7403" width="5.140625" style="198" customWidth="1"/>
    <col min="7404" max="7404" width="12.140625" style="198" customWidth="1"/>
    <col min="7405" max="7405" width="17.140625" style="198" customWidth="1"/>
    <col min="7406" max="7406" width="8.42578125" style="198" customWidth="1"/>
    <col min="7407" max="7407" width="15.85546875" style="198" customWidth="1"/>
    <col min="7408" max="7408" width="16.140625" style="198" customWidth="1"/>
    <col min="7409" max="7409" width="16.28515625" style="198" customWidth="1"/>
    <col min="7410" max="7410" width="11.28515625" style="198" customWidth="1"/>
    <col min="7411" max="7657" width="9.140625" style="198"/>
    <col min="7658" max="7658" width="0" style="198" hidden="1" customWidth="1"/>
    <col min="7659" max="7659" width="5.140625" style="198" customWidth="1"/>
    <col min="7660" max="7660" width="12.140625" style="198" customWidth="1"/>
    <col min="7661" max="7661" width="17.140625" style="198" customWidth="1"/>
    <col min="7662" max="7662" width="8.42578125" style="198" customWidth="1"/>
    <col min="7663" max="7663" width="15.85546875" style="198" customWidth="1"/>
    <col min="7664" max="7664" width="16.140625" style="198" customWidth="1"/>
    <col min="7665" max="7665" width="16.28515625" style="198" customWidth="1"/>
    <col min="7666" max="7666" width="11.28515625" style="198" customWidth="1"/>
    <col min="7667" max="7913" width="9.140625" style="198"/>
    <col min="7914" max="7914" width="0" style="198" hidden="1" customWidth="1"/>
    <col min="7915" max="7915" width="5.140625" style="198" customWidth="1"/>
    <col min="7916" max="7916" width="12.140625" style="198" customWidth="1"/>
    <col min="7917" max="7917" width="17.140625" style="198" customWidth="1"/>
    <col min="7918" max="7918" width="8.42578125" style="198" customWidth="1"/>
    <col min="7919" max="7919" width="15.85546875" style="198" customWidth="1"/>
    <col min="7920" max="7920" width="16.140625" style="198" customWidth="1"/>
    <col min="7921" max="7921" width="16.28515625" style="198" customWidth="1"/>
    <col min="7922" max="7922" width="11.28515625" style="198" customWidth="1"/>
    <col min="7923" max="8169" width="9.140625" style="198"/>
    <col min="8170" max="8170" width="0" style="198" hidden="1" customWidth="1"/>
    <col min="8171" max="8171" width="5.140625" style="198" customWidth="1"/>
    <col min="8172" max="8172" width="12.140625" style="198" customWidth="1"/>
    <col min="8173" max="8173" width="17.140625" style="198" customWidth="1"/>
    <col min="8174" max="8174" width="8.42578125" style="198" customWidth="1"/>
    <col min="8175" max="8175" width="15.85546875" style="198" customWidth="1"/>
    <col min="8176" max="8176" width="16.140625" style="198" customWidth="1"/>
    <col min="8177" max="8177" width="16.28515625" style="198" customWidth="1"/>
    <col min="8178" max="8178" width="11.28515625" style="198" customWidth="1"/>
    <col min="8179" max="8425" width="9.140625" style="198"/>
    <col min="8426" max="8426" width="0" style="198" hidden="1" customWidth="1"/>
    <col min="8427" max="8427" width="5.140625" style="198" customWidth="1"/>
    <col min="8428" max="8428" width="12.140625" style="198" customWidth="1"/>
    <col min="8429" max="8429" width="17.140625" style="198" customWidth="1"/>
    <col min="8430" max="8430" width="8.42578125" style="198" customWidth="1"/>
    <col min="8431" max="8431" width="15.85546875" style="198" customWidth="1"/>
    <col min="8432" max="8432" width="16.140625" style="198" customWidth="1"/>
    <col min="8433" max="8433" width="16.28515625" style="198" customWidth="1"/>
    <col min="8434" max="8434" width="11.28515625" style="198" customWidth="1"/>
    <col min="8435" max="8681" width="9.140625" style="198"/>
    <col min="8682" max="8682" width="0" style="198" hidden="1" customWidth="1"/>
    <col min="8683" max="8683" width="5.140625" style="198" customWidth="1"/>
    <col min="8684" max="8684" width="12.140625" style="198" customWidth="1"/>
    <col min="8685" max="8685" width="17.140625" style="198" customWidth="1"/>
    <col min="8686" max="8686" width="8.42578125" style="198" customWidth="1"/>
    <col min="8687" max="8687" width="15.85546875" style="198" customWidth="1"/>
    <col min="8688" max="8688" width="16.140625" style="198" customWidth="1"/>
    <col min="8689" max="8689" width="16.28515625" style="198" customWidth="1"/>
    <col min="8690" max="8690" width="11.28515625" style="198" customWidth="1"/>
    <col min="8691" max="8937" width="9.140625" style="198"/>
    <col min="8938" max="8938" width="0" style="198" hidden="1" customWidth="1"/>
    <col min="8939" max="8939" width="5.140625" style="198" customWidth="1"/>
    <col min="8940" max="8940" width="12.140625" style="198" customWidth="1"/>
    <col min="8941" max="8941" width="17.140625" style="198" customWidth="1"/>
    <col min="8942" max="8942" width="8.42578125" style="198" customWidth="1"/>
    <col min="8943" max="8943" width="15.85546875" style="198" customWidth="1"/>
    <col min="8944" max="8944" width="16.140625" style="198" customWidth="1"/>
    <col min="8945" max="8945" width="16.28515625" style="198" customWidth="1"/>
    <col min="8946" max="8946" width="11.28515625" style="198" customWidth="1"/>
    <col min="8947" max="9193" width="9.140625" style="198"/>
    <col min="9194" max="9194" width="0" style="198" hidden="1" customWidth="1"/>
    <col min="9195" max="9195" width="5.140625" style="198" customWidth="1"/>
    <col min="9196" max="9196" width="12.140625" style="198" customWidth="1"/>
    <col min="9197" max="9197" width="17.140625" style="198" customWidth="1"/>
    <col min="9198" max="9198" width="8.42578125" style="198" customWidth="1"/>
    <col min="9199" max="9199" width="15.85546875" style="198" customWidth="1"/>
    <col min="9200" max="9200" width="16.140625" style="198" customWidth="1"/>
    <col min="9201" max="9201" width="16.28515625" style="198" customWidth="1"/>
    <col min="9202" max="9202" width="11.28515625" style="198" customWidth="1"/>
    <col min="9203" max="9449" width="9.140625" style="198"/>
    <col min="9450" max="9450" width="0" style="198" hidden="1" customWidth="1"/>
    <col min="9451" max="9451" width="5.140625" style="198" customWidth="1"/>
    <col min="9452" max="9452" width="12.140625" style="198" customWidth="1"/>
    <col min="9453" max="9453" width="17.140625" style="198" customWidth="1"/>
    <col min="9454" max="9454" width="8.42578125" style="198" customWidth="1"/>
    <col min="9455" max="9455" width="15.85546875" style="198" customWidth="1"/>
    <col min="9456" max="9456" width="16.140625" style="198" customWidth="1"/>
    <col min="9457" max="9457" width="16.28515625" style="198" customWidth="1"/>
    <col min="9458" max="9458" width="11.28515625" style="198" customWidth="1"/>
    <col min="9459" max="9705" width="9.140625" style="198"/>
    <col min="9706" max="9706" width="0" style="198" hidden="1" customWidth="1"/>
    <col min="9707" max="9707" width="5.140625" style="198" customWidth="1"/>
    <col min="9708" max="9708" width="12.140625" style="198" customWidth="1"/>
    <col min="9709" max="9709" width="17.140625" style="198" customWidth="1"/>
    <col min="9710" max="9710" width="8.42578125" style="198" customWidth="1"/>
    <col min="9711" max="9711" width="15.85546875" style="198" customWidth="1"/>
    <col min="9712" max="9712" width="16.140625" style="198" customWidth="1"/>
    <col min="9713" max="9713" width="16.28515625" style="198" customWidth="1"/>
    <col min="9714" max="9714" width="11.28515625" style="198" customWidth="1"/>
    <col min="9715" max="9961" width="9.140625" style="198"/>
    <col min="9962" max="9962" width="0" style="198" hidden="1" customWidth="1"/>
    <col min="9963" max="9963" width="5.140625" style="198" customWidth="1"/>
    <col min="9964" max="9964" width="12.140625" style="198" customWidth="1"/>
    <col min="9965" max="9965" width="17.140625" style="198" customWidth="1"/>
    <col min="9966" max="9966" width="8.42578125" style="198" customWidth="1"/>
    <col min="9967" max="9967" width="15.85546875" style="198" customWidth="1"/>
    <col min="9968" max="9968" width="16.140625" style="198" customWidth="1"/>
    <col min="9969" max="9969" width="16.28515625" style="198" customWidth="1"/>
    <col min="9970" max="9970" width="11.28515625" style="198" customWidth="1"/>
    <col min="9971" max="10217" width="9.140625" style="198"/>
    <col min="10218" max="10218" width="0" style="198" hidden="1" customWidth="1"/>
    <col min="10219" max="10219" width="5.140625" style="198" customWidth="1"/>
    <col min="10220" max="10220" width="12.140625" style="198" customWidth="1"/>
    <col min="10221" max="10221" width="17.140625" style="198" customWidth="1"/>
    <col min="10222" max="10222" width="8.42578125" style="198" customWidth="1"/>
    <col min="10223" max="10223" width="15.85546875" style="198" customWidth="1"/>
    <col min="10224" max="10224" width="16.140625" style="198" customWidth="1"/>
    <col min="10225" max="10225" width="16.28515625" style="198" customWidth="1"/>
    <col min="10226" max="10226" width="11.28515625" style="198" customWidth="1"/>
    <col min="10227" max="10473" width="9.140625" style="198"/>
    <col min="10474" max="10474" width="0" style="198" hidden="1" customWidth="1"/>
    <col min="10475" max="10475" width="5.140625" style="198" customWidth="1"/>
    <col min="10476" max="10476" width="12.140625" style="198" customWidth="1"/>
    <col min="10477" max="10477" width="17.140625" style="198" customWidth="1"/>
    <col min="10478" max="10478" width="8.42578125" style="198" customWidth="1"/>
    <col min="10479" max="10479" width="15.85546875" style="198" customWidth="1"/>
    <col min="10480" max="10480" width="16.140625" style="198" customWidth="1"/>
    <col min="10481" max="10481" width="16.28515625" style="198" customWidth="1"/>
    <col min="10482" max="10482" width="11.28515625" style="198" customWidth="1"/>
    <col min="10483" max="10729" width="9.140625" style="198"/>
    <col min="10730" max="10730" width="0" style="198" hidden="1" customWidth="1"/>
    <col min="10731" max="10731" width="5.140625" style="198" customWidth="1"/>
    <col min="10732" max="10732" width="12.140625" style="198" customWidth="1"/>
    <col min="10733" max="10733" width="17.140625" style="198" customWidth="1"/>
    <col min="10734" max="10734" width="8.42578125" style="198" customWidth="1"/>
    <col min="10735" max="10735" width="15.85546875" style="198" customWidth="1"/>
    <col min="10736" max="10736" width="16.140625" style="198" customWidth="1"/>
    <col min="10737" max="10737" width="16.28515625" style="198" customWidth="1"/>
    <col min="10738" max="10738" width="11.28515625" style="198" customWidth="1"/>
    <col min="10739" max="10985" width="9.140625" style="198"/>
    <col min="10986" max="10986" width="0" style="198" hidden="1" customWidth="1"/>
    <col min="10987" max="10987" width="5.140625" style="198" customWidth="1"/>
    <col min="10988" max="10988" width="12.140625" style="198" customWidth="1"/>
    <col min="10989" max="10989" width="17.140625" style="198" customWidth="1"/>
    <col min="10990" max="10990" width="8.42578125" style="198" customWidth="1"/>
    <col min="10991" max="10991" width="15.85546875" style="198" customWidth="1"/>
    <col min="10992" max="10992" width="16.140625" style="198" customWidth="1"/>
    <col min="10993" max="10993" width="16.28515625" style="198" customWidth="1"/>
    <col min="10994" max="10994" width="11.28515625" style="198" customWidth="1"/>
    <col min="10995" max="11241" width="9.140625" style="198"/>
    <col min="11242" max="11242" width="0" style="198" hidden="1" customWidth="1"/>
    <col min="11243" max="11243" width="5.140625" style="198" customWidth="1"/>
    <col min="11244" max="11244" width="12.140625" style="198" customWidth="1"/>
    <col min="11245" max="11245" width="17.140625" style="198" customWidth="1"/>
    <col min="11246" max="11246" width="8.42578125" style="198" customWidth="1"/>
    <col min="11247" max="11247" width="15.85546875" style="198" customWidth="1"/>
    <col min="11248" max="11248" width="16.140625" style="198" customWidth="1"/>
    <col min="11249" max="11249" width="16.28515625" style="198" customWidth="1"/>
    <col min="11250" max="11250" width="11.28515625" style="198" customWidth="1"/>
    <col min="11251" max="11497" width="9.140625" style="198"/>
    <col min="11498" max="11498" width="0" style="198" hidden="1" customWidth="1"/>
    <col min="11499" max="11499" width="5.140625" style="198" customWidth="1"/>
    <col min="11500" max="11500" width="12.140625" style="198" customWidth="1"/>
    <col min="11501" max="11501" width="17.140625" style="198" customWidth="1"/>
    <col min="11502" max="11502" width="8.42578125" style="198" customWidth="1"/>
    <col min="11503" max="11503" width="15.85546875" style="198" customWidth="1"/>
    <col min="11504" max="11504" width="16.140625" style="198" customWidth="1"/>
    <col min="11505" max="11505" width="16.28515625" style="198" customWidth="1"/>
    <col min="11506" max="11506" width="11.28515625" style="198" customWidth="1"/>
    <col min="11507" max="11753" width="9.140625" style="198"/>
    <col min="11754" max="11754" width="0" style="198" hidden="1" customWidth="1"/>
    <col min="11755" max="11755" width="5.140625" style="198" customWidth="1"/>
    <col min="11756" max="11756" width="12.140625" style="198" customWidth="1"/>
    <col min="11757" max="11757" width="17.140625" style="198" customWidth="1"/>
    <col min="11758" max="11758" width="8.42578125" style="198" customWidth="1"/>
    <col min="11759" max="11759" width="15.85546875" style="198" customWidth="1"/>
    <col min="11760" max="11760" width="16.140625" style="198" customWidth="1"/>
    <col min="11761" max="11761" width="16.28515625" style="198" customWidth="1"/>
    <col min="11762" max="11762" width="11.28515625" style="198" customWidth="1"/>
    <col min="11763" max="12009" width="9.140625" style="198"/>
    <col min="12010" max="12010" width="0" style="198" hidden="1" customWidth="1"/>
    <col min="12011" max="12011" width="5.140625" style="198" customWidth="1"/>
    <col min="12012" max="12012" width="12.140625" style="198" customWidth="1"/>
    <col min="12013" max="12013" width="17.140625" style="198" customWidth="1"/>
    <col min="12014" max="12014" width="8.42578125" style="198" customWidth="1"/>
    <col min="12015" max="12015" width="15.85546875" style="198" customWidth="1"/>
    <col min="12016" max="12016" width="16.140625" style="198" customWidth="1"/>
    <col min="12017" max="12017" width="16.28515625" style="198" customWidth="1"/>
    <col min="12018" max="12018" width="11.28515625" style="198" customWidth="1"/>
    <col min="12019" max="12265" width="9.140625" style="198"/>
    <col min="12266" max="12266" width="0" style="198" hidden="1" customWidth="1"/>
    <col min="12267" max="12267" width="5.140625" style="198" customWidth="1"/>
    <col min="12268" max="12268" width="12.140625" style="198" customWidth="1"/>
    <col min="12269" max="12269" width="17.140625" style="198" customWidth="1"/>
    <col min="12270" max="12270" width="8.42578125" style="198" customWidth="1"/>
    <col min="12271" max="12271" width="15.85546875" style="198" customWidth="1"/>
    <col min="12272" max="12272" width="16.140625" style="198" customWidth="1"/>
    <col min="12273" max="12273" width="16.28515625" style="198" customWidth="1"/>
    <col min="12274" max="12274" width="11.28515625" style="198" customWidth="1"/>
    <col min="12275" max="12521" width="9.140625" style="198"/>
    <col min="12522" max="12522" width="0" style="198" hidden="1" customWidth="1"/>
    <col min="12523" max="12523" width="5.140625" style="198" customWidth="1"/>
    <col min="12524" max="12524" width="12.140625" style="198" customWidth="1"/>
    <col min="12525" max="12525" width="17.140625" style="198" customWidth="1"/>
    <col min="12526" max="12526" width="8.42578125" style="198" customWidth="1"/>
    <col min="12527" max="12527" width="15.85546875" style="198" customWidth="1"/>
    <col min="12528" max="12528" width="16.140625" style="198" customWidth="1"/>
    <col min="12529" max="12529" width="16.28515625" style="198" customWidth="1"/>
    <col min="12530" max="12530" width="11.28515625" style="198" customWidth="1"/>
    <col min="12531" max="12777" width="9.140625" style="198"/>
    <col min="12778" max="12778" width="0" style="198" hidden="1" customWidth="1"/>
    <col min="12779" max="12779" width="5.140625" style="198" customWidth="1"/>
    <col min="12780" max="12780" width="12.140625" style="198" customWidth="1"/>
    <col min="12781" max="12781" width="17.140625" style="198" customWidth="1"/>
    <col min="12782" max="12782" width="8.42578125" style="198" customWidth="1"/>
    <col min="12783" max="12783" width="15.85546875" style="198" customWidth="1"/>
    <col min="12784" max="12784" width="16.140625" style="198" customWidth="1"/>
    <col min="12785" max="12785" width="16.28515625" style="198" customWidth="1"/>
    <col min="12786" max="12786" width="11.28515625" style="198" customWidth="1"/>
    <col min="12787" max="13033" width="9.140625" style="198"/>
    <col min="13034" max="13034" width="0" style="198" hidden="1" customWidth="1"/>
    <col min="13035" max="13035" width="5.140625" style="198" customWidth="1"/>
    <col min="13036" max="13036" width="12.140625" style="198" customWidth="1"/>
    <col min="13037" max="13037" width="17.140625" style="198" customWidth="1"/>
    <col min="13038" max="13038" width="8.42578125" style="198" customWidth="1"/>
    <col min="13039" max="13039" width="15.85546875" style="198" customWidth="1"/>
    <col min="13040" max="13040" width="16.140625" style="198" customWidth="1"/>
    <col min="13041" max="13041" width="16.28515625" style="198" customWidth="1"/>
    <col min="13042" max="13042" width="11.28515625" style="198" customWidth="1"/>
    <col min="13043" max="13289" width="9.140625" style="198"/>
    <col min="13290" max="13290" width="0" style="198" hidden="1" customWidth="1"/>
    <col min="13291" max="13291" width="5.140625" style="198" customWidth="1"/>
    <col min="13292" max="13292" width="12.140625" style="198" customWidth="1"/>
    <col min="13293" max="13293" width="17.140625" style="198" customWidth="1"/>
    <col min="13294" max="13294" width="8.42578125" style="198" customWidth="1"/>
    <col min="13295" max="13295" width="15.85546875" style="198" customWidth="1"/>
    <col min="13296" max="13296" width="16.140625" style="198" customWidth="1"/>
    <col min="13297" max="13297" width="16.28515625" style="198" customWidth="1"/>
    <col min="13298" max="13298" width="11.28515625" style="198" customWidth="1"/>
    <col min="13299" max="13545" width="9.140625" style="198"/>
    <col min="13546" max="13546" width="0" style="198" hidden="1" customWidth="1"/>
    <col min="13547" max="13547" width="5.140625" style="198" customWidth="1"/>
    <col min="13548" max="13548" width="12.140625" style="198" customWidth="1"/>
    <col min="13549" max="13549" width="17.140625" style="198" customWidth="1"/>
    <col min="13550" max="13550" width="8.42578125" style="198" customWidth="1"/>
    <col min="13551" max="13551" width="15.85546875" style="198" customWidth="1"/>
    <col min="13552" max="13552" width="16.140625" style="198" customWidth="1"/>
    <col min="13553" max="13553" width="16.28515625" style="198" customWidth="1"/>
    <col min="13554" max="13554" width="11.28515625" style="198" customWidth="1"/>
    <col min="13555" max="13801" width="9.140625" style="198"/>
    <col min="13802" max="13802" width="0" style="198" hidden="1" customWidth="1"/>
    <col min="13803" max="13803" width="5.140625" style="198" customWidth="1"/>
    <col min="13804" max="13804" width="12.140625" style="198" customWidth="1"/>
    <col min="13805" max="13805" width="17.140625" style="198" customWidth="1"/>
    <col min="13806" max="13806" width="8.42578125" style="198" customWidth="1"/>
    <col min="13807" max="13807" width="15.85546875" style="198" customWidth="1"/>
    <col min="13808" max="13808" width="16.140625" style="198" customWidth="1"/>
    <col min="13809" max="13809" width="16.28515625" style="198" customWidth="1"/>
    <col min="13810" max="13810" width="11.28515625" style="198" customWidth="1"/>
    <col min="13811" max="14057" width="9.140625" style="198"/>
    <col min="14058" max="14058" width="0" style="198" hidden="1" customWidth="1"/>
    <col min="14059" max="14059" width="5.140625" style="198" customWidth="1"/>
    <col min="14060" max="14060" width="12.140625" style="198" customWidth="1"/>
    <col min="14061" max="14061" width="17.140625" style="198" customWidth="1"/>
    <col min="14062" max="14062" width="8.42578125" style="198" customWidth="1"/>
    <col min="14063" max="14063" width="15.85546875" style="198" customWidth="1"/>
    <col min="14064" max="14064" width="16.140625" style="198" customWidth="1"/>
    <col min="14065" max="14065" width="16.28515625" style="198" customWidth="1"/>
    <col min="14066" max="14066" width="11.28515625" style="198" customWidth="1"/>
    <col min="14067" max="14313" width="9.140625" style="198"/>
    <col min="14314" max="14314" width="0" style="198" hidden="1" customWidth="1"/>
    <col min="14315" max="14315" width="5.140625" style="198" customWidth="1"/>
    <col min="14316" max="14316" width="12.140625" style="198" customWidth="1"/>
    <col min="14317" max="14317" width="17.140625" style="198" customWidth="1"/>
    <col min="14318" max="14318" width="8.42578125" style="198" customWidth="1"/>
    <col min="14319" max="14319" width="15.85546875" style="198" customWidth="1"/>
    <col min="14320" max="14320" width="16.140625" style="198" customWidth="1"/>
    <col min="14321" max="14321" width="16.28515625" style="198" customWidth="1"/>
    <col min="14322" max="14322" width="11.28515625" style="198" customWidth="1"/>
    <col min="14323" max="14569" width="9.140625" style="198"/>
    <col min="14570" max="14570" width="0" style="198" hidden="1" customWidth="1"/>
    <col min="14571" max="14571" width="5.140625" style="198" customWidth="1"/>
    <col min="14572" max="14572" width="12.140625" style="198" customWidth="1"/>
    <col min="14573" max="14573" width="17.140625" style="198" customWidth="1"/>
    <col min="14574" max="14574" width="8.42578125" style="198" customWidth="1"/>
    <col min="14575" max="14575" width="15.85546875" style="198" customWidth="1"/>
    <col min="14576" max="14576" width="16.140625" style="198" customWidth="1"/>
    <col min="14577" max="14577" width="16.28515625" style="198" customWidth="1"/>
    <col min="14578" max="14578" width="11.28515625" style="198" customWidth="1"/>
    <col min="14579" max="14825" width="9.140625" style="198"/>
    <col min="14826" max="14826" width="0" style="198" hidden="1" customWidth="1"/>
    <col min="14827" max="14827" width="5.140625" style="198" customWidth="1"/>
    <col min="14828" max="14828" width="12.140625" style="198" customWidth="1"/>
    <col min="14829" max="14829" width="17.140625" style="198" customWidth="1"/>
    <col min="14830" max="14830" width="8.42578125" style="198" customWidth="1"/>
    <col min="14831" max="14831" width="15.85546875" style="198" customWidth="1"/>
    <col min="14832" max="14832" width="16.140625" style="198" customWidth="1"/>
    <col min="14833" max="14833" width="16.28515625" style="198" customWidth="1"/>
    <col min="14834" max="14834" width="11.28515625" style="198" customWidth="1"/>
    <col min="14835" max="15081" width="9.140625" style="198"/>
    <col min="15082" max="15082" width="0" style="198" hidden="1" customWidth="1"/>
    <col min="15083" max="15083" width="5.140625" style="198" customWidth="1"/>
    <col min="15084" max="15084" width="12.140625" style="198" customWidth="1"/>
    <col min="15085" max="15085" width="17.140625" style="198" customWidth="1"/>
    <col min="15086" max="15086" width="8.42578125" style="198" customWidth="1"/>
    <col min="15087" max="15087" width="15.85546875" style="198" customWidth="1"/>
    <col min="15088" max="15088" width="16.140625" style="198" customWidth="1"/>
    <col min="15089" max="15089" width="16.28515625" style="198" customWidth="1"/>
    <col min="15090" max="15090" width="11.28515625" style="198" customWidth="1"/>
    <col min="15091" max="15337" width="9.140625" style="198"/>
    <col min="15338" max="15338" width="0" style="198" hidden="1" customWidth="1"/>
    <col min="15339" max="15339" width="5.140625" style="198" customWidth="1"/>
    <col min="15340" max="15340" width="12.140625" style="198" customWidth="1"/>
    <col min="15341" max="15341" width="17.140625" style="198" customWidth="1"/>
    <col min="15342" max="15342" width="8.42578125" style="198" customWidth="1"/>
    <col min="15343" max="15343" width="15.85546875" style="198" customWidth="1"/>
    <col min="15344" max="15344" width="16.140625" style="198" customWidth="1"/>
    <col min="15345" max="15345" width="16.28515625" style="198" customWidth="1"/>
    <col min="15346" max="15346" width="11.28515625" style="198" customWidth="1"/>
    <col min="15347" max="15593" width="9.140625" style="198"/>
    <col min="15594" max="15594" width="0" style="198" hidden="1" customWidth="1"/>
    <col min="15595" max="15595" width="5.140625" style="198" customWidth="1"/>
    <col min="15596" max="15596" width="12.140625" style="198" customWidth="1"/>
    <col min="15597" max="15597" width="17.140625" style="198" customWidth="1"/>
    <col min="15598" max="15598" width="8.42578125" style="198" customWidth="1"/>
    <col min="15599" max="15599" width="15.85546875" style="198" customWidth="1"/>
    <col min="15600" max="15600" width="16.140625" style="198" customWidth="1"/>
    <col min="15601" max="15601" width="16.28515625" style="198" customWidth="1"/>
    <col min="15602" max="15602" width="11.28515625" style="198" customWidth="1"/>
    <col min="15603" max="15849" width="9.140625" style="198"/>
    <col min="15850" max="15850" width="0" style="198" hidden="1" customWidth="1"/>
    <col min="15851" max="15851" width="5.140625" style="198" customWidth="1"/>
    <col min="15852" max="15852" width="12.140625" style="198" customWidth="1"/>
    <col min="15853" max="15853" width="17.140625" style="198" customWidth="1"/>
    <col min="15854" max="15854" width="8.42578125" style="198" customWidth="1"/>
    <col min="15855" max="15855" width="15.85546875" style="198" customWidth="1"/>
    <col min="15856" max="15856" width="16.140625" style="198" customWidth="1"/>
    <col min="15857" max="15857" width="16.28515625" style="198" customWidth="1"/>
    <col min="15858" max="15858" width="11.28515625" style="198" customWidth="1"/>
    <col min="15859" max="16105" width="9.140625" style="198"/>
    <col min="16106" max="16106" width="0" style="198" hidden="1" customWidth="1"/>
    <col min="16107" max="16107" width="5.140625" style="198" customWidth="1"/>
    <col min="16108" max="16108" width="12.140625" style="198" customWidth="1"/>
    <col min="16109" max="16109" width="17.140625" style="198" customWidth="1"/>
    <col min="16110" max="16110" width="8.42578125" style="198" customWidth="1"/>
    <col min="16111" max="16111" width="15.85546875" style="198" customWidth="1"/>
    <col min="16112" max="16112" width="16.140625" style="198" customWidth="1"/>
    <col min="16113" max="16113" width="16.28515625" style="198" customWidth="1"/>
    <col min="16114" max="16114" width="11.28515625" style="198" customWidth="1"/>
    <col min="16115" max="16384" width="9.140625" style="198"/>
  </cols>
  <sheetData>
    <row r="1" spans="1:10" s="195" customFormat="1" ht="15">
      <c r="B1" s="354" t="s">
        <v>183</v>
      </c>
      <c r="C1" s="354"/>
      <c r="D1" s="354"/>
      <c r="E1" s="355" t="s">
        <v>628</v>
      </c>
      <c r="F1" s="355"/>
      <c r="G1" s="355"/>
      <c r="H1" s="355"/>
      <c r="I1" s="355"/>
      <c r="J1" s="218"/>
    </row>
    <row r="2" spans="1:10" s="195" customFormat="1" ht="15">
      <c r="B2" s="354" t="s">
        <v>184</v>
      </c>
      <c r="C2" s="354"/>
      <c r="D2" s="354"/>
      <c r="E2" s="354" t="e">
        <f>"MÔN:    "&amp;DSSV!$G$2</f>
        <v>#N/A</v>
      </c>
      <c r="F2" s="354"/>
      <c r="G2" s="354"/>
      <c r="H2" s="354"/>
      <c r="I2" s="354"/>
      <c r="J2" s="218"/>
    </row>
    <row r="3" spans="1:10" s="195" customFormat="1" ht="15">
      <c r="B3" s="196"/>
      <c r="C3" s="197" t="str">
        <f>[2]DSSV!$D$1</f>
        <v>BẢNG ĐIỂM ĐÁNH GIÁ KẾT QUẢ HỌC TẬP * NĂM HỌC: 2014-2015</v>
      </c>
      <c r="D3" s="196"/>
      <c r="E3" s="354" t="str">
        <f>"MÃ MÔN: "&amp;DSSV!$G$3</f>
        <v>MÃ MÔN: HYD 201</v>
      </c>
      <c r="F3" s="354"/>
      <c r="G3" s="354"/>
      <c r="H3" s="354"/>
      <c r="I3" s="354"/>
      <c r="J3" s="218"/>
    </row>
    <row r="4" spans="1:10" s="195" customFormat="1" ht="13.5" customHeight="1">
      <c r="B4" s="196"/>
      <c r="C4" s="196"/>
      <c r="D4" s="196"/>
      <c r="E4" s="196"/>
      <c r="F4" s="196"/>
      <c r="G4" s="196"/>
      <c r="H4" s="196"/>
      <c r="I4" s="203" t="s">
        <v>630</v>
      </c>
      <c r="J4" s="218"/>
    </row>
    <row r="5" spans="1:10" ht="14.25">
      <c r="B5" s="246" t="s">
        <v>507</v>
      </c>
      <c r="C5" s="199"/>
      <c r="D5" s="200"/>
      <c r="E5" s="201"/>
      <c r="I5" s="203" t="s">
        <v>629</v>
      </c>
    </row>
    <row r="6" spans="1:10" s="204" customFormat="1" ht="15" customHeight="1">
      <c r="A6" s="356" t="s">
        <v>0</v>
      </c>
      <c r="B6" s="353" t="s">
        <v>0</v>
      </c>
      <c r="C6" s="352" t="s">
        <v>4</v>
      </c>
      <c r="D6" s="357" t="s">
        <v>5</v>
      </c>
      <c r="E6" s="358" t="s">
        <v>6</v>
      </c>
      <c r="F6" s="350" t="s">
        <v>39</v>
      </c>
      <c r="G6" s="352" t="s">
        <v>40</v>
      </c>
      <c r="H6" s="352" t="s">
        <v>186</v>
      </c>
      <c r="I6" s="352" t="s">
        <v>27</v>
      </c>
      <c r="J6" s="349" t="s">
        <v>187</v>
      </c>
    </row>
    <row r="7" spans="1:10" s="204" customFormat="1" ht="15" customHeight="1">
      <c r="A7" s="356"/>
      <c r="B7" s="353"/>
      <c r="C7" s="353"/>
      <c r="D7" s="357"/>
      <c r="E7" s="358"/>
      <c r="F7" s="351"/>
      <c r="G7" s="353"/>
      <c r="H7" s="353"/>
      <c r="I7" s="352"/>
      <c r="J7" s="349"/>
    </row>
    <row r="8" spans="1:10" s="211" customFormat="1" ht="14.25" customHeight="1">
      <c r="A8" s="205">
        <v>1</v>
      </c>
      <c r="B8" s="206">
        <v>1</v>
      </c>
      <c r="C8" s="206">
        <v>2020525605</v>
      </c>
      <c r="D8" s="207" t="e">
        <f>VLOOKUP(C8,DS!$D$3:$R$2489,2,0)</f>
        <v>#N/A</v>
      </c>
      <c r="E8" s="208" t="e">
        <f>VLOOKUP(C8,DS!$D$3:$R$2489,3,0)</f>
        <v>#N/A</v>
      </c>
      <c r="F8" s="209" t="e">
        <f>VLOOKUP(C8,DS!$D$3:$R$2489,5,0)</f>
        <v>#N/A</v>
      </c>
      <c r="G8" s="209" t="e">
        <f>VLOOKUP(C8,DS!$D$3:$R$2489,6,0)</f>
        <v>#N/A</v>
      </c>
      <c r="H8" s="209"/>
      <c r="I8" s="210"/>
      <c r="J8" s="220">
        <v>9</v>
      </c>
    </row>
    <row r="9" spans="1:10" s="211" customFormat="1" ht="14.25" customHeight="1">
      <c r="A9" s="205">
        <v>2</v>
      </c>
      <c r="B9" s="212">
        <v>2</v>
      </c>
      <c r="C9" s="212"/>
      <c r="D9" s="213" t="e">
        <f>VLOOKUP(C9,DS!$D$3:$R$2489,2,0)</f>
        <v>#N/A</v>
      </c>
      <c r="E9" s="214" t="e">
        <f>VLOOKUP(C9,DS!$D$3:$R$2489,3,0)</f>
        <v>#N/A</v>
      </c>
      <c r="F9" s="215" t="e">
        <f>VLOOKUP(C9,DS!$D$3:$R$2489,5,0)</f>
        <v>#N/A</v>
      </c>
      <c r="G9" s="215" t="e">
        <f>VLOOKUP(C9,DS!$D$3:$R$2489,6,0)</f>
        <v>#N/A</v>
      </c>
      <c r="H9" s="215"/>
      <c r="I9" s="210"/>
      <c r="J9" s="220"/>
    </row>
    <row r="10" spans="1:10" s="211" customFormat="1" ht="14.25" customHeight="1">
      <c r="A10" s="205">
        <v>3</v>
      </c>
      <c r="B10" s="212">
        <v>3</v>
      </c>
      <c r="C10" s="212"/>
      <c r="D10" s="213" t="e">
        <f>VLOOKUP(C10,DS!$D$3:$R$2489,2,0)</f>
        <v>#N/A</v>
      </c>
      <c r="E10" s="214" t="e">
        <f>VLOOKUP(C10,DS!$D$3:$R$2489,3,0)</f>
        <v>#N/A</v>
      </c>
      <c r="F10" s="215" t="e">
        <f>VLOOKUP(C10,DS!$D$3:$R$2489,5,0)</f>
        <v>#N/A</v>
      </c>
      <c r="G10" s="215" t="e">
        <f>VLOOKUP(C10,DS!$D$3:$R$2489,6,0)</f>
        <v>#N/A</v>
      </c>
      <c r="H10" s="215"/>
      <c r="I10" s="210"/>
      <c r="J10" s="220"/>
    </row>
    <row r="11" spans="1:10" s="211" customFormat="1" ht="14.25" customHeight="1">
      <c r="A11" s="205">
        <v>4</v>
      </c>
      <c r="B11" s="212">
        <v>4</v>
      </c>
      <c r="C11" s="212"/>
      <c r="D11" s="213" t="e">
        <f>VLOOKUP(C11,DS!$D$3:$R$2489,2,0)</f>
        <v>#N/A</v>
      </c>
      <c r="E11" s="214" t="e">
        <f>VLOOKUP(C11,DS!$D$3:$R$2489,3,0)</f>
        <v>#N/A</v>
      </c>
      <c r="F11" s="215" t="e">
        <f>VLOOKUP(C11,DS!$D$3:$R$2489,5,0)</f>
        <v>#N/A</v>
      </c>
      <c r="G11" s="215" t="e">
        <f>VLOOKUP(C11,DS!$D$3:$R$2489,6,0)</f>
        <v>#N/A</v>
      </c>
      <c r="H11" s="215"/>
      <c r="I11" s="210"/>
      <c r="J11" s="220"/>
    </row>
    <row r="12" spans="1:10" s="211" customFormat="1" ht="14.25" customHeight="1">
      <c r="A12" s="205">
        <v>5</v>
      </c>
      <c r="B12" s="212">
        <v>5</v>
      </c>
      <c r="C12" s="212"/>
      <c r="D12" s="213" t="e">
        <f>VLOOKUP(C12,DS!$D$3:$R$2489,2,0)</f>
        <v>#N/A</v>
      </c>
      <c r="E12" s="214" t="e">
        <f>VLOOKUP(C12,DS!$D$3:$R$2489,3,0)</f>
        <v>#N/A</v>
      </c>
      <c r="F12" s="215" t="e">
        <f>VLOOKUP(C12,DS!$D$3:$R$2489,5,0)</f>
        <v>#N/A</v>
      </c>
      <c r="G12" s="215" t="e">
        <f>VLOOKUP(C12,DS!$D$3:$R$2489,6,0)</f>
        <v>#N/A</v>
      </c>
      <c r="H12" s="215"/>
      <c r="I12" s="210"/>
      <c r="J12" s="220"/>
    </row>
    <row r="13" spans="1:10" s="211" customFormat="1" ht="14.25" customHeight="1">
      <c r="A13" s="205">
        <v>6</v>
      </c>
      <c r="B13" s="212">
        <v>6</v>
      </c>
      <c r="C13" s="212"/>
      <c r="D13" s="213" t="e">
        <f>VLOOKUP(C13,DS!$D$3:$R$2489,2,0)</f>
        <v>#N/A</v>
      </c>
      <c r="E13" s="214" t="e">
        <f>VLOOKUP(C13,DS!$D$3:$R$2489,3,0)</f>
        <v>#N/A</v>
      </c>
      <c r="F13" s="215" t="e">
        <f>VLOOKUP(C13,DS!$D$3:$R$2489,5,0)</f>
        <v>#N/A</v>
      </c>
      <c r="G13" s="215" t="e">
        <f>VLOOKUP(C13,DS!$D$3:$R$2489,6,0)</f>
        <v>#N/A</v>
      </c>
      <c r="H13" s="215"/>
      <c r="I13" s="210"/>
      <c r="J13" s="220"/>
    </row>
  </sheetData>
  <mergeCells count="15">
    <mergeCell ref="A6:A7"/>
    <mergeCell ref="B6:B7"/>
    <mergeCell ref="C6:C7"/>
    <mergeCell ref="D6:D7"/>
    <mergeCell ref="E6:E7"/>
    <mergeCell ref="B1:D1"/>
    <mergeCell ref="E1:I1"/>
    <mergeCell ref="B2:D2"/>
    <mergeCell ref="E2:I2"/>
    <mergeCell ref="E3:I3"/>
    <mergeCell ref="J6:J7"/>
    <mergeCell ref="F6:F7"/>
    <mergeCell ref="G6:G7"/>
    <mergeCell ref="H6:H7"/>
    <mergeCell ref="I6:I7"/>
  </mergeCells>
  <conditionalFormatting sqref="I8:I13 C8:F13">
    <cfRule type="cellIs" dxfId="18" priority="2" stopIfTrue="1" operator="equal">
      <formula>0</formula>
    </cfRule>
  </conditionalFormatting>
  <conditionalFormatting sqref="I8:I13">
    <cfRule type="containsErrors" dxfId="17" priority="1">
      <formula>ISERROR(I8)</formula>
    </cfRule>
  </conditionalFormatting>
  <printOptions horizontalCentered="1"/>
  <pageMargins left="0" right="0" top="0.36" bottom="0" header="0.17" footer="0.5"/>
  <pageSetup paperSize="9" orientation="portrait" r:id="rId1"/>
  <headerFooter alignWithMargins="0">
    <oddHeader>&amp;R&amp;P&amp; /&amp;N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7</vt:i4>
      </vt:variant>
    </vt:vector>
  </HeadingPairs>
  <TitlesOfParts>
    <vt:vector size="19" baseType="lpstr">
      <vt:lpstr>DS</vt:lpstr>
      <vt:lpstr>CHIAPHONG</vt:lpstr>
      <vt:lpstr>DSTHI (STT )</vt:lpstr>
      <vt:lpstr>DSSV</vt:lpstr>
      <vt:lpstr>IDCODE</vt:lpstr>
      <vt:lpstr>IN_DTK</vt:lpstr>
      <vt:lpstr>Phòng 201</vt:lpstr>
      <vt:lpstr>Phòng 504</vt:lpstr>
      <vt:lpstr>LPl2</vt:lpstr>
      <vt:lpstr>IN_DTK (L2)</vt:lpstr>
      <vt:lpstr>phong_coso</vt:lpstr>
      <vt:lpstr>CODEMON</vt:lpstr>
      <vt:lpstr>IN_DTK!Print_Area</vt:lpstr>
      <vt:lpstr>'DSTHI (STT )'!Print_Titles</vt:lpstr>
      <vt:lpstr>IN_DTK!Print_Titles</vt:lpstr>
      <vt:lpstr>'IN_DTK (L2)'!Print_Titles</vt:lpstr>
      <vt:lpstr>'LPl2'!Print_Titles</vt:lpstr>
      <vt:lpstr>'Phòng 201'!Print_Titles</vt:lpstr>
      <vt:lpstr>'Phòng 504'!Print_Titles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2019-08-08T07:05:11Z</cp:lastPrinted>
  <dcterms:created xsi:type="dcterms:W3CDTF">2009-04-20T08:11:00Z</dcterms:created>
  <dcterms:modified xsi:type="dcterms:W3CDTF">2019-10-04T01:51:38Z</dcterms:modified>
</cp:coreProperties>
</file>